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externalLinks/externalLink1.xml" ContentType="application/vnd.openxmlformats-officedocument.spreadsheetml.externalLink+xml"/>
  <Override PartName="/xl/externalLinks/externalLink2.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328"/>
  <workbookPr/>
  <mc:AlternateContent xmlns:mc="http://schemas.openxmlformats.org/markup-compatibility/2006">
    <mc:Choice Requires="x15">
      <x15ac:absPath xmlns:x15ac="http://schemas.microsoft.com/office/spreadsheetml/2010/11/ac" url="https://undp-my.sharepoint.com/personal/bakhtiyor_sayfitdinov_undp_org/Documents/Documents/docs/My documents/Intergrated Development project/Project reports for 2025/Annual report/"/>
    </mc:Choice>
  </mc:AlternateContent>
  <xr:revisionPtr revIDLastSave="0" documentId="8_{7E41A9E9-06A5-454F-BF4E-B44D5856D798}" xr6:coauthVersionLast="47" xr6:coauthVersionMax="47" xr10:uidLastSave="{00000000-0000-0000-0000-000000000000}"/>
  <bookViews>
    <workbookView xWindow="-120" yWindow="-120" windowWidth="29040" windowHeight="15720" firstSheet="2" activeTab="2" xr2:uid="{00000000-000D-0000-FFFF-FFFF00000000}"/>
  </bookViews>
  <sheets>
    <sheet name="ИТБ СВОД_кискача" sheetId="4" r:id="rId1"/>
    <sheet name="ИТБ СВОД_батафсил" sheetId="2" r:id="rId2"/>
    <sheet name="Руйхат" sheetId="3" r:id="rId3"/>
  </sheets>
  <externalReferences>
    <externalReference r:id="rId4"/>
    <externalReference r:id="rId5"/>
  </externalReferences>
  <definedNames>
    <definedName name="\a">#N/A</definedName>
    <definedName name="\b">#N/A</definedName>
    <definedName name="\p">#N/A</definedName>
    <definedName name="\z">#N/A</definedName>
    <definedName name="_????" localSheetId="1">#REF!</definedName>
    <definedName name="_????" localSheetId="0">#REF!</definedName>
    <definedName name="_????">#REF!</definedName>
    <definedName name="__????" localSheetId="1">#REF!</definedName>
    <definedName name="__????" localSheetId="0">#REF!</definedName>
    <definedName name="__????">#REF!</definedName>
    <definedName name="_____________________________________xlfn.BAHTTEXT" hidden="1">#NAME?</definedName>
    <definedName name="____________________________________xlfn.BAHTTEXT" hidden="1">#NAME?</definedName>
    <definedName name="___________________________________xlfn.BAHTTEXT" hidden="1">#NAME?</definedName>
    <definedName name="__________________________________xlfn.BAHTTEXT" hidden="1">#NAME?</definedName>
    <definedName name="_________________________________xlfn.BAHTTEXT" hidden="1">#NAME?</definedName>
    <definedName name="________________________________xlfn.BAHTTEXT" hidden="1">#NAME?</definedName>
    <definedName name="_______________________________xlfn.BAHTTEXT" hidden="1">#NAME?</definedName>
    <definedName name="______________________________xlfn.BAHTTEXT" hidden="1">#NAME?</definedName>
    <definedName name="_____________________________xlfn.BAHTTEXT" hidden="1">#NAME?</definedName>
    <definedName name="____________________________xlfn.BAHTTEXT" hidden="1">#NAME?</definedName>
    <definedName name="___________________________xlfn.BAHTTEXT" hidden="1">#NAME?</definedName>
    <definedName name="__________________________xlfn.BAHTTEXT" hidden="1">#NAME?</definedName>
    <definedName name="_________________________xlfn.BAHTTEXT" hidden="1">#NAME?</definedName>
    <definedName name="________________________xlfn.BAHTTEXT" hidden="1">#NAME?</definedName>
    <definedName name="_______________________xlfn.BAHTTEXT" hidden="1">#NAME?</definedName>
    <definedName name="______________________xlfn.BAHTTEXT" hidden="1">#NAME?</definedName>
    <definedName name="_____________________xlfn.BAHTTEXT" hidden="1">#NAME?</definedName>
    <definedName name="____________________xlfn.BAHTTEXT" hidden="1">#NAME?</definedName>
    <definedName name="___________________xlfn.BAHTTEXT" hidden="1">#NAME?</definedName>
    <definedName name="__________________xlfn.BAHTTEXT" hidden="1">#NAME?</definedName>
    <definedName name="_________________xlfn.BAHTTEXT" hidden="1">#NAME?</definedName>
    <definedName name="________________xlfn.BAHTTEXT" hidden="1">#NAME?</definedName>
    <definedName name="_______________xlfn.BAHTTEXT" hidden="1">#NAME?</definedName>
    <definedName name="______________xlfn.BAHTTEXT" hidden="1">#NAME?</definedName>
    <definedName name="_____________xlfn.BAHTTEXT" hidden="1">#NAME?</definedName>
    <definedName name="____________xlfn.BAHTTEXT" hidden="1">#NAME?</definedName>
    <definedName name="___________xlfn.BAHTTEXT" hidden="1">#NAME?</definedName>
    <definedName name="__________xlfn.BAHTTEXT" hidden="1">#NAME?</definedName>
    <definedName name="_________xlfn.BAHTTEXT" hidden="1">#NAME?</definedName>
    <definedName name="________A999999" localSheetId="1">#REF!</definedName>
    <definedName name="________A999999" localSheetId="0">#REF!</definedName>
    <definedName name="________A999999">#REF!</definedName>
    <definedName name="________day3" localSheetId="1">#REF!</definedName>
    <definedName name="________day3" localSheetId="0">#REF!</definedName>
    <definedName name="________day3">#REF!</definedName>
    <definedName name="________day4" localSheetId="1">#REF!</definedName>
    <definedName name="________day4" localSheetId="0">#REF!</definedName>
    <definedName name="________day4">#REF!</definedName>
    <definedName name="________xlfn.BAHTTEXT" hidden="1">#NAME?</definedName>
    <definedName name="_______day3" localSheetId="1">#REF!</definedName>
    <definedName name="_______day3" localSheetId="0">#REF!</definedName>
    <definedName name="_______day3">#REF!</definedName>
    <definedName name="_______day4" localSheetId="1">#REF!</definedName>
    <definedName name="_______day4" localSheetId="0">#REF!</definedName>
    <definedName name="_______day4">#REF!</definedName>
    <definedName name="_______xlfn.BAHTTEXT" hidden="1">#NAME?</definedName>
    <definedName name="______A1" localSheetId="1" hidden="1">#REF!</definedName>
    <definedName name="______A1" localSheetId="0" hidden="1">#REF!</definedName>
    <definedName name="______A1" hidden="1">#REF!</definedName>
    <definedName name="______A999999" localSheetId="1">#REF!</definedName>
    <definedName name="______A999999" localSheetId="0">#REF!</definedName>
    <definedName name="______A999999">#REF!</definedName>
    <definedName name="______day3" localSheetId="1">#REF!</definedName>
    <definedName name="______day3" localSheetId="0">#REF!</definedName>
    <definedName name="______day3">#REF!</definedName>
    <definedName name="______day4" localSheetId="1">#REF!</definedName>
    <definedName name="______day4" localSheetId="0">#REF!</definedName>
    <definedName name="______day4">#REF!</definedName>
    <definedName name="______xlfn.BAHTTEXT" hidden="1">#NAME?</definedName>
    <definedName name="_____a12" localSheetId="1" hidden="1">{"'Monthly 1997'!$A$3:$S$89"}</definedName>
    <definedName name="_____a12" localSheetId="0" hidden="1">{"'Monthly 1997'!$A$3:$S$89"}</definedName>
    <definedName name="_____a12" localSheetId="2" hidden="1">{"'Monthly 1997'!$A$3:$S$89"}</definedName>
    <definedName name="_____a12" hidden="1">{"'Monthly 1997'!$A$3:$S$89"}</definedName>
    <definedName name="_____a145" localSheetId="1">#REF!</definedName>
    <definedName name="_____a145" localSheetId="0">#REF!</definedName>
    <definedName name="_____a145">#REF!</definedName>
    <definedName name="_____a146" localSheetId="1">#REF!</definedName>
    <definedName name="_____a146" localSheetId="0">#REF!</definedName>
    <definedName name="_____a146">#REF!</definedName>
    <definedName name="_____a147" localSheetId="1">#REF!</definedName>
    <definedName name="_____a147" localSheetId="0">#REF!</definedName>
    <definedName name="_____a147">#REF!</definedName>
    <definedName name="_____A999999">#N/A</definedName>
    <definedName name="_____AT1" localSheetId="1" hidden="1">{#N/A,#N/A,FALSE,"인원";#N/A,#N/A,FALSE,"비용2";#N/A,#N/A,FALSE,"비용1";#N/A,#N/A,FALSE,"비용";#N/A,#N/A,FALSE,"보증2";#N/A,#N/A,FALSE,"보증1";#N/A,#N/A,FALSE,"보증";#N/A,#N/A,FALSE,"손익1";#N/A,#N/A,FALSE,"손익";#N/A,#N/A,FALSE,"부서별매출";#N/A,#N/A,FALSE,"매출"}</definedName>
    <definedName name="_____AT1" localSheetId="0" hidden="1">{#N/A,#N/A,FALSE,"인원";#N/A,#N/A,FALSE,"비용2";#N/A,#N/A,FALSE,"비용1";#N/A,#N/A,FALSE,"비용";#N/A,#N/A,FALSE,"보증2";#N/A,#N/A,FALSE,"보증1";#N/A,#N/A,FALSE,"보증";#N/A,#N/A,FALSE,"손익1";#N/A,#N/A,FALSE,"손익";#N/A,#N/A,FALSE,"부서별매출";#N/A,#N/A,FALSE,"매출"}</definedName>
    <definedName name="_____AT1" localSheetId="2" hidden="1">{#N/A,#N/A,FALSE,"인원";#N/A,#N/A,FALSE,"비용2";#N/A,#N/A,FALSE,"비용1";#N/A,#N/A,FALSE,"비용";#N/A,#N/A,FALSE,"보증2";#N/A,#N/A,FALSE,"보증1";#N/A,#N/A,FALSE,"보증";#N/A,#N/A,FALSE,"손익1";#N/A,#N/A,FALSE,"손익";#N/A,#N/A,FALSE,"부서별매출";#N/A,#N/A,FALSE,"매출"}</definedName>
    <definedName name="_____AT1" hidden="1">{#N/A,#N/A,FALSE,"인원";#N/A,#N/A,FALSE,"비용2";#N/A,#N/A,FALSE,"비용1";#N/A,#N/A,FALSE,"비용";#N/A,#N/A,FALSE,"보증2";#N/A,#N/A,FALSE,"보증1";#N/A,#N/A,FALSE,"보증";#N/A,#N/A,FALSE,"손익1";#N/A,#N/A,FALSE,"손익";#N/A,#N/A,FALSE,"부서별매출";#N/A,#N/A,FALSE,"매출"}</definedName>
    <definedName name="_____AT2" localSheetId="1" hidden="1">{#N/A,#N/A,FALSE,"총매출,이익";#N/A,#N/A,FALSE,"사업소계";#N/A,#N/A,FALSE,"남대구";#N/A,#N/A,FALSE,"평촌";#N/A,#N/A,FALSE,"사상";#N/A,#N/A,FALSE,"이리";#N/A,#N/A,FALSE,"수원";#N/A,#N/A,FALSE,"남부산";#N/A,#N/A,FALSE,"김해";#N/A,#N/A,FALSE,"일산";#N/A,#N/A,FALSE,"포항";#N/A,#N/A,FALSE,"청주";#N/A,#N/A,FALSE,"요약손익";#N/A,#N/A,FALSE,"요약손익누계";#N/A,#N/A,FALSE,"당월누계"}</definedName>
    <definedName name="_____AT2" localSheetId="0" hidden="1">{#N/A,#N/A,FALSE,"총매출,이익";#N/A,#N/A,FALSE,"사업소계";#N/A,#N/A,FALSE,"남대구";#N/A,#N/A,FALSE,"평촌";#N/A,#N/A,FALSE,"사상";#N/A,#N/A,FALSE,"이리";#N/A,#N/A,FALSE,"수원";#N/A,#N/A,FALSE,"남부산";#N/A,#N/A,FALSE,"김해";#N/A,#N/A,FALSE,"일산";#N/A,#N/A,FALSE,"포항";#N/A,#N/A,FALSE,"청주";#N/A,#N/A,FALSE,"요약손익";#N/A,#N/A,FALSE,"요약손익누계";#N/A,#N/A,FALSE,"당월누계"}</definedName>
    <definedName name="_____AT2" localSheetId="2" hidden="1">{#N/A,#N/A,FALSE,"총매출,이익";#N/A,#N/A,FALSE,"사업소계";#N/A,#N/A,FALSE,"남대구";#N/A,#N/A,FALSE,"평촌";#N/A,#N/A,FALSE,"사상";#N/A,#N/A,FALSE,"이리";#N/A,#N/A,FALSE,"수원";#N/A,#N/A,FALSE,"남부산";#N/A,#N/A,FALSE,"김해";#N/A,#N/A,FALSE,"일산";#N/A,#N/A,FALSE,"포항";#N/A,#N/A,FALSE,"청주";#N/A,#N/A,FALSE,"요약손익";#N/A,#N/A,FALSE,"요약손익누계";#N/A,#N/A,FALSE,"당월누계"}</definedName>
    <definedName name="_____AT2" hidden="1">{#N/A,#N/A,FALSE,"총매출,이익";#N/A,#N/A,FALSE,"사업소계";#N/A,#N/A,FALSE,"남대구";#N/A,#N/A,FALSE,"평촌";#N/A,#N/A,FALSE,"사상";#N/A,#N/A,FALSE,"이리";#N/A,#N/A,FALSE,"수원";#N/A,#N/A,FALSE,"남부산";#N/A,#N/A,FALSE,"김해";#N/A,#N/A,FALSE,"일산";#N/A,#N/A,FALSE,"포항";#N/A,#N/A,FALSE,"청주";#N/A,#N/A,FALSE,"요약손익";#N/A,#N/A,FALSE,"요약손익누계";#N/A,#N/A,FALSE,"당월누계"}</definedName>
    <definedName name="_____AT3" localSheetId="1" hidden="1">{#N/A,#N/A,FALSE,"인원";#N/A,#N/A,FALSE,"비용2";#N/A,#N/A,FALSE,"비용1";#N/A,#N/A,FALSE,"비용";#N/A,#N/A,FALSE,"보증2";#N/A,#N/A,FALSE,"보증1";#N/A,#N/A,FALSE,"보증";#N/A,#N/A,FALSE,"손익1";#N/A,#N/A,FALSE,"손익";#N/A,#N/A,FALSE,"부서별매출";#N/A,#N/A,FALSE,"매출"}</definedName>
    <definedName name="_____AT3" localSheetId="0" hidden="1">{#N/A,#N/A,FALSE,"인원";#N/A,#N/A,FALSE,"비용2";#N/A,#N/A,FALSE,"비용1";#N/A,#N/A,FALSE,"비용";#N/A,#N/A,FALSE,"보증2";#N/A,#N/A,FALSE,"보증1";#N/A,#N/A,FALSE,"보증";#N/A,#N/A,FALSE,"손익1";#N/A,#N/A,FALSE,"손익";#N/A,#N/A,FALSE,"부서별매출";#N/A,#N/A,FALSE,"매출"}</definedName>
    <definedName name="_____AT3" localSheetId="2" hidden="1">{#N/A,#N/A,FALSE,"인원";#N/A,#N/A,FALSE,"비용2";#N/A,#N/A,FALSE,"비용1";#N/A,#N/A,FALSE,"비용";#N/A,#N/A,FALSE,"보증2";#N/A,#N/A,FALSE,"보증1";#N/A,#N/A,FALSE,"보증";#N/A,#N/A,FALSE,"손익1";#N/A,#N/A,FALSE,"손익";#N/A,#N/A,FALSE,"부서별매출";#N/A,#N/A,FALSE,"매출"}</definedName>
    <definedName name="_____AT3" hidden="1">{#N/A,#N/A,FALSE,"인원";#N/A,#N/A,FALSE,"비용2";#N/A,#N/A,FALSE,"비용1";#N/A,#N/A,FALSE,"비용";#N/A,#N/A,FALSE,"보증2";#N/A,#N/A,FALSE,"보증1";#N/A,#N/A,FALSE,"보증";#N/A,#N/A,FALSE,"손익1";#N/A,#N/A,FALSE,"손익";#N/A,#N/A,FALSE,"부서별매출";#N/A,#N/A,FALSE,"매출"}</definedName>
    <definedName name="_____day3" localSheetId="1">#REF!</definedName>
    <definedName name="_____day3" localSheetId="0">#REF!</definedName>
    <definedName name="_____day3">#REF!</definedName>
    <definedName name="_____day4" localSheetId="1">#REF!</definedName>
    <definedName name="_____day4" localSheetId="0">#REF!</definedName>
    <definedName name="_____day4">#REF!</definedName>
    <definedName name="_____J200" localSheetId="1" hidden="1">{#N/A,#N/A,FALSE,"인원";#N/A,#N/A,FALSE,"비용2";#N/A,#N/A,FALSE,"비용1";#N/A,#N/A,FALSE,"비용";#N/A,#N/A,FALSE,"보증2";#N/A,#N/A,FALSE,"보증1";#N/A,#N/A,FALSE,"보증";#N/A,#N/A,FALSE,"손익1";#N/A,#N/A,FALSE,"손익";#N/A,#N/A,FALSE,"부서별매출";#N/A,#N/A,FALSE,"매출"}</definedName>
    <definedName name="_____J200" localSheetId="0" hidden="1">{#N/A,#N/A,FALSE,"인원";#N/A,#N/A,FALSE,"비용2";#N/A,#N/A,FALSE,"비용1";#N/A,#N/A,FALSE,"비용";#N/A,#N/A,FALSE,"보증2";#N/A,#N/A,FALSE,"보증1";#N/A,#N/A,FALSE,"보증";#N/A,#N/A,FALSE,"손익1";#N/A,#N/A,FALSE,"손익";#N/A,#N/A,FALSE,"부서별매출";#N/A,#N/A,FALSE,"매출"}</definedName>
    <definedName name="_____J200" localSheetId="2" hidden="1">{#N/A,#N/A,FALSE,"인원";#N/A,#N/A,FALSE,"비용2";#N/A,#N/A,FALSE,"비용1";#N/A,#N/A,FALSE,"비용";#N/A,#N/A,FALSE,"보증2";#N/A,#N/A,FALSE,"보증1";#N/A,#N/A,FALSE,"보증";#N/A,#N/A,FALSE,"손익1";#N/A,#N/A,FALSE,"손익";#N/A,#N/A,FALSE,"부서별매출";#N/A,#N/A,FALSE,"매출"}</definedName>
    <definedName name="_____J200" hidden="1">{#N/A,#N/A,FALSE,"인원";#N/A,#N/A,FALSE,"비용2";#N/A,#N/A,FALSE,"비용1";#N/A,#N/A,FALSE,"비용";#N/A,#N/A,FALSE,"보증2";#N/A,#N/A,FALSE,"보증1";#N/A,#N/A,FALSE,"보증";#N/A,#N/A,FALSE,"손익1";#N/A,#N/A,FALSE,"손익";#N/A,#N/A,FALSE,"부서별매출";#N/A,#N/A,FALSE,"매출"}</definedName>
    <definedName name="_____JAP97" localSheetId="1">#REF!</definedName>
    <definedName name="_____JAP97" localSheetId="0">#REF!</definedName>
    <definedName name="_____JAP97">#REF!</definedName>
    <definedName name="_____JAP98" localSheetId="1">#REF!</definedName>
    <definedName name="_____JAP98" localSheetId="0">#REF!</definedName>
    <definedName name="_____JAP98">#REF!</definedName>
    <definedName name="_____KOR97" localSheetId="1">#REF!</definedName>
    <definedName name="_____KOR97" localSheetId="0">#REF!</definedName>
    <definedName name="_____KOR97">#REF!</definedName>
    <definedName name="_____KOR98" localSheetId="1">#REF!</definedName>
    <definedName name="_____KOR98" localSheetId="0">#REF!</definedName>
    <definedName name="_____KOR98">#REF!</definedName>
    <definedName name="_____tt1" localSheetId="1" hidden="1">{#N/A,#N/A,TRUE,"일정"}</definedName>
    <definedName name="_____tt1" localSheetId="0" hidden="1">{#N/A,#N/A,TRUE,"일정"}</definedName>
    <definedName name="_____tt1" localSheetId="2" hidden="1">{#N/A,#N/A,TRUE,"일정"}</definedName>
    <definedName name="_____tt1" hidden="1">{#N/A,#N/A,TRUE,"일정"}</definedName>
    <definedName name="_____xlfn.BAHTTEXT" hidden="1">#NAME?</definedName>
    <definedName name="____A1" localSheetId="1" hidden="1">#REF!</definedName>
    <definedName name="____A1" localSheetId="0" hidden="1">#REF!</definedName>
    <definedName name="____A1" hidden="1">#REF!</definedName>
    <definedName name="____a12" localSheetId="1" hidden="1">{"'Monthly 1997'!$A$3:$S$89"}</definedName>
    <definedName name="____a12" localSheetId="0" hidden="1">{"'Monthly 1997'!$A$3:$S$89"}</definedName>
    <definedName name="____a12" localSheetId="2" hidden="1">{"'Monthly 1997'!$A$3:$S$89"}</definedName>
    <definedName name="____a12" hidden="1">{"'Monthly 1997'!$A$3:$S$89"}</definedName>
    <definedName name="____A65555" localSheetId="1">#REF!</definedName>
    <definedName name="____A65555" localSheetId="0">#REF!</definedName>
    <definedName name="____A65555">#REF!</definedName>
    <definedName name="____A65655" localSheetId="1">#REF!</definedName>
    <definedName name="____A65655" localSheetId="0">#REF!</definedName>
    <definedName name="____A65655">#REF!</definedName>
    <definedName name="____A999999" localSheetId="1">#REF!</definedName>
    <definedName name="____A999999" localSheetId="0">#REF!</definedName>
    <definedName name="____A999999">#REF!</definedName>
    <definedName name="____ap2">#N/A</definedName>
    <definedName name="____CT5" localSheetId="1">#REF!</definedName>
    <definedName name="____CT5" localSheetId="0">#REF!</definedName>
    <definedName name="____CT5">#REF!</definedName>
    <definedName name="____day3" localSheetId="1">#REF!</definedName>
    <definedName name="____day3" localSheetId="0">#REF!</definedName>
    <definedName name="____day3">#REF!</definedName>
    <definedName name="____day4" localSheetId="1">#REF!</definedName>
    <definedName name="____day4" localSheetId="0">#REF!</definedName>
    <definedName name="____day4">#REF!</definedName>
    <definedName name="____NFT1" localSheetId="1">#REF!,#REF!,#REF!,#REF!</definedName>
    <definedName name="____NFT1" localSheetId="0">#REF!,#REF!,#REF!,#REF!</definedName>
    <definedName name="____NFT1">#REF!,#REF!,#REF!,#REF!</definedName>
    <definedName name="____TTT1" localSheetId="1">#REF!</definedName>
    <definedName name="____TTT1" localSheetId="0">#REF!</definedName>
    <definedName name="____TTT1">#REF!</definedName>
    <definedName name="____xlfn.BAHTTEXT" hidden="1">#NAME?</definedName>
    <definedName name="___A1" localSheetId="1" hidden="1">#REF!</definedName>
    <definedName name="___A1" localSheetId="0" hidden="1">#REF!</definedName>
    <definedName name="___A1" hidden="1">#REF!</definedName>
    <definedName name="___a145" localSheetId="1">#REF!</definedName>
    <definedName name="___a145" localSheetId="0">#REF!</definedName>
    <definedName name="___a145">#REF!</definedName>
    <definedName name="___a146" localSheetId="1">#REF!</definedName>
    <definedName name="___a146" localSheetId="0">#REF!</definedName>
    <definedName name="___a146">#REF!</definedName>
    <definedName name="___a147" localSheetId="1">#REF!</definedName>
    <definedName name="___a147" localSheetId="0">#REF!</definedName>
    <definedName name="___a147">#REF!</definedName>
    <definedName name="___A65555" localSheetId="1">#REF!</definedName>
    <definedName name="___A65555" localSheetId="0">#REF!</definedName>
    <definedName name="___A65555">#REF!</definedName>
    <definedName name="___A65655" localSheetId="1">#REF!</definedName>
    <definedName name="___A65655" localSheetId="0">#REF!</definedName>
    <definedName name="___A65655">#REF!</definedName>
    <definedName name="___A999999" localSheetId="1">#REF!</definedName>
    <definedName name="___A999999" localSheetId="0">#REF!</definedName>
    <definedName name="___A999999">#REF!</definedName>
    <definedName name="___ap2">#N/A</definedName>
    <definedName name="___CT5" localSheetId="1">#REF!</definedName>
    <definedName name="___CT5" localSheetId="0">#REF!</definedName>
    <definedName name="___CT5">#REF!</definedName>
    <definedName name="___day3" localSheetId="1">#REF!</definedName>
    <definedName name="___day3" localSheetId="0">#REF!</definedName>
    <definedName name="___day3">#REF!</definedName>
    <definedName name="___day4" localSheetId="1">#REF!</definedName>
    <definedName name="___day4" localSheetId="0">#REF!</definedName>
    <definedName name="___day4">#REF!</definedName>
    <definedName name="___JAP97" localSheetId="1">#REF!</definedName>
    <definedName name="___JAP97" localSheetId="0">#REF!</definedName>
    <definedName name="___JAP97">#REF!</definedName>
    <definedName name="___JAP98" localSheetId="1">#REF!</definedName>
    <definedName name="___JAP98" localSheetId="0">#REF!</definedName>
    <definedName name="___JAP98">#REF!</definedName>
    <definedName name="___KOR97" localSheetId="1">#REF!</definedName>
    <definedName name="___KOR97" localSheetId="0">#REF!</definedName>
    <definedName name="___KOR97">#REF!</definedName>
    <definedName name="___KOR98" localSheetId="1">#REF!</definedName>
    <definedName name="___KOR98" localSheetId="0">#REF!</definedName>
    <definedName name="___KOR98">#REF!</definedName>
    <definedName name="___NFT1" localSheetId="1">#REF!,#REF!,#REF!,#REF!</definedName>
    <definedName name="___NFT1" localSheetId="0">#REF!,#REF!,#REF!,#REF!</definedName>
    <definedName name="___NFT1">#REF!,#REF!,#REF!,#REF!</definedName>
    <definedName name="___TTT1" localSheetId="1">#REF!</definedName>
    <definedName name="___TTT1" localSheetId="0">#REF!</definedName>
    <definedName name="___TTT1">#REF!</definedName>
    <definedName name="___xlfn.BAHTTEXT" hidden="1">#NAME?</definedName>
    <definedName name="__136_0_0입" localSheetId="1">#REF!</definedName>
    <definedName name="__136_0_0입" localSheetId="0">#REF!</definedName>
    <definedName name="__136_0_0입">#REF!</definedName>
    <definedName name="__138_0_0차" localSheetId="1">#REF!</definedName>
    <definedName name="__138_0_0차" localSheetId="0">#REF!</definedName>
    <definedName name="__138_0_0차">#REF!</definedName>
    <definedName name="__144_0계기" localSheetId="1">#REF!</definedName>
    <definedName name="__144_0계기" localSheetId="0">#REF!</definedName>
    <definedName name="__144_0계기">#REF!</definedName>
    <definedName name="__146_0계기en" localSheetId="1">#REF!</definedName>
    <definedName name="__146_0계기en" localSheetId="0">#REF!</definedName>
    <definedName name="__146_0계기en">#REF!</definedName>
    <definedName name="__148_0누계기" localSheetId="1">#REF!</definedName>
    <definedName name="__148_0누계기" localSheetId="0">#REF!</definedName>
    <definedName name="__148_0누계기">#REF!</definedName>
    <definedName name="__150_0누계생" localSheetId="1">#REF!</definedName>
    <definedName name="__150_0누계생" localSheetId="0">#REF!</definedName>
    <definedName name="__150_0누계생">#REF!</definedName>
    <definedName name="__152_0누실마" localSheetId="1">#REF!</definedName>
    <definedName name="__152_0누실마" localSheetId="0">#REF!</definedName>
    <definedName name="__152_0누실마">#REF!</definedName>
    <definedName name="__154_0누실적" localSheetId="1">#REF!</definedName>
    <definedName name="__154_0누실적" localSheetId="0">#REF!</definedName>
    <definedName name="__154_0누실적">#REF!</definedName>
    <definedName name="__156_0실기버" localSheetId="1">#REF!</definedName>
    <definedName name="__156_0실기버" localSheetId="0">#REF!</definedName>
    <definedName name="__156_0실기버">#REF!</definedName>
    <definedName name="__158_0실적마" localSheetId="1">#REF!</definedName>
    <definedName name="__158_0실적마" localSheetId="0">#REF!</definedName>
    <definedName name="__158_0실적마">#REF!</definedName>
    <definedName name="__162ОБЛАСТЬ_ПЕЌАТ" localSheetId="1">#REF!</definedName>
    <definedName name="__162ОБЛАСТЬ_ПЕЌАТ" localSheetId="0">#REF!</definedName>
    <definedName name="__162ОБЛАСТЬ_ПЕЌАТ">#REF!</definedName>
    <definedName name="__2_0Print_Area" localSheetId="1">#REF!</definedName>
    <definedName name="__2_0Print_Area" localSheetId="0">#REF!</definedName>
    <definedName name="__2_0Print_Area">#REF!</definedName>
    <definedName name="__4_0실마" localSheetId="1">#REF!</definedName>
    <definedName name="__4_0실마" localSheetId="0">#REF!</definedName>
    <definedName name="__4_0실마">#REF!</definedName>
    <definedName name="__6_0실적" localSheetId="1">#REF!</definedName>
    <definedName name="__6_0실적" localSheetId="0">#REF!</definedName>
    <definedName name="__6_0실적">#REF!</definedName>
    <definedName name="__7_????" localSheetId="1">#REF!</definedName>
    <definedName name="__7_????" localSheetId="0">#REF!</definedName>
    <definedName name="__7_????">#REF!</definedName>
    <definedName name="__A1" localSheetId="1" hidden="1">#REF!</definedName>
    <definedName name="__A1" localSheetId="0" hidden="1">#REF!</definedName>
    <definedName name="__A1" hidden="1">#REF!</definedName>
    <definedName name="__a12" localSheetId="1" hidden="1">{"'Monthly 1997'!$A$3:$S$89"}</definedName>
    <definedName name="__a12" localSheetId="0" hidden="1">{"'Monthly 1997'!$A$3:$S$89"}</definedName>
    <definedName name="__a12" localSheetId="2" hidden="1">{"'Monthly 1997'!$A$3:$S$89"}</definedName>
    <definedName name="__a12" hidden="1">{"'Monthly 1997'!$A$3:$S$89"}</definedName>
    <definedName name="__a145" localSheetId="1">#REF!</definedName>
    <definedName name="__a145" localSheetId="0">#REF!</definedName>
    <definedName name="__a145">#REF!</definedName>
    <definedName name="__a146" localSheetId="1">#REF!</definedName>
    <definedName name="__a146" localSheetId="0">#REF!</definedName>
    <definedName name="__a146">#REF!</definedName>
    <definedName name="__a147" localSheetId="1">#REF!</definedName>
    <definedName name="__a147" localSheetId="0">#REF!</definedName>
    <definedName name="__a147">#REF!</definedName>
    <definedName name="__A65555" localSheetId="1">#REF!</definedName>
    <definedName name="__A65555" localSheetId="0">#REF!</definedName>
    <definedName name="__A65555">#REF!</definedName>
    <definedName name="__A65655" localSheetId="1">#REF!</definedName>
    <definedName name="__A65655" localSheetId="0">#REF!</definedName>
    <definedName name="__A65655">#REF!</definedName>
    <definedName name="__A999999" localSheetId="1">#REF!</definedName>
    <definedName name="__A999999" localSheetId="0">#REF!</definedName>
    <definedName name="__A999999">#REF!</definedName>
    <definedName name="__ap2">#N/A</definedName>
    <definedName name="__AT1" localSheetId="1" hidden="1">{#N/A,#N/A,FALSE,"인원";#N/A,#N/A,FALSE,"비용2";#N/A,#N/A,FALSE,"비용1";#N/A,#N/A,FALSE,"비용";#N/A,#N/A,FALSE,"보증2";#N/A,#N/A,FALSE,"보증1";#N/A,#N/A,FALSE,"보증";#N/A,#N/A,FALSE,"손익1";#N/A,#N/A,FALSE,"손익";#N/A,#N/A,FALSE,"부서별매출";#N/A,#N/A,FALSE,"매출"}</definedName>
    <definedName name="__AT1" localSheetId="0" hidden="1">{#N/A,#N/A,FALSE,"인원";#N/A,#N/A,FALSE,"비용2";#N/A,#N/A,FALSE,"비용1";#N/A,#N/A,FALSE,"비용";#N/A,#N/A,FALSE,"보증2";#N/A,#N/A,FALSE,"보증1";#N/A,#N/A,FALSE,"보증";#N/A,#N/A,FALSE,"손익1";#N/A,#N/A,FALSE,"손익";#N/A,#N/A,FALSE,"부서별매출";#N/A,#N/A,FALSE,"매출"}</definedName>
    <definedName name="__AT1" localSheetId="2" hidden="1">{#N/A,#N/A,FALSE,"인원";#N/A,#N/A,FALSE,"비용2";#N/A,#N/A,FALSE,"비용1";#N/A,#N/A,FALSE,"비용";#N/A,#N/A,FALSE,"보증2";#N/A,#N/A,FALSE,"보증1";#N/A,#N/A,FALSE,"보증";#N/A,#N/A,FALSE,"손익1";#N/A,#N/A,FALSE,"손익";#N/A,#N/A,FALSE,"부서별매출";#N/A,#N/A,FALSE,"매출"}</definedName>
    <definedName name="__AT1" hidden="1">{#N/A,#N/A,FALSE,"인원";#N/A,#N/A,FALSE,"비용2";#N/A,#N/A,FALSE,"비용1";#N/A,#N/A,FALSE,"비용";#N/A,#N/A,FALSE,"보증2";#N/A,#N/A,FALSE,"보증1";#N/A,#N/A,FALSE,"보증";#N/A,#N/A,FALSE,"손익1";#N/A,#N/A,FALSE,"손익";#N/A,#N/A,FALSE,"부서별매출";#N/A,#N/A,FALSE,"매출"}</definedName>
    <definedName name="__AT2" localSheetId="1" hidden="1">{#N/A,#N/A,FALSE,"총매출,이익";#N/A,#N/A,FALSE,"사업소계";#N/A,#N/A,FALSE,"남대구";#N/A,#N/A,FALSE,"평촌";#N/A,#N/A,FALSE,"사상";#N/A,#N/A,FALSE,"이리";#N/A,#N/A,FALSE,"수원";#N/A,#N/A,FALSE,"남부산";#N/A,#N/A,FALSE,"김해";#N/A,#N/A,FALSE,"일산";#N/A,#N/A,FALSE,"포항";#N/A,#N/A,FALSE,"청주";#N/A,#N/A,FALSE,"요약손익";#N/A,#N/A,FALSE,"요약손익누계";#N/A,#N/A,FALSE,"당월누계"}</definedName>
    <definedName name="__AT2" localSheetId="0" hidden="1">{#N/A,#N/A,FALSE,"총매출,이익";#N/A,#N/A,FALSE,"사업소계";#N/A,#N/A,FALSE,"남대구";#N/A,#N/A,FALSE,"평촌";#N/A,#N/A,FALSE,"사상";#N/A,#N/A,FALSE,"이리";#N/A,#N/A,FALSE,"수원";#N/A,#N/A,FALSE,"남부산";#N/A,#N/A,FALSE,"김해";#N/A,#N/A,FALSE,"일산";#N/A,#N/A,FALSE,"포항";#N/A,#N/A,FALSE,"청주";#N/A,#N/A,FALSE,"요약손익";#N/A,#N/A,FALSE,"요약손익누계";#N/A,#N/A,FALSE,"당월누계"}</definedName>
    <definedName name="__AT2" localSheetId="2" hidden="1">{#N/A,#N/A,FALSE,"총매출,이익";#N/A,#N/A,FALSE,"사업소계";#N/A,#N/A,FALSE,"남대구";#N/A,#N/A,FALSE,"평촌";#N/A,#N/A,FALSE,"사상";#N/A,#N/A,FALSE,"이리";#N/A,#N/A,FALSE,"수원";#N/A,#N/A,FALSE,"남부산";#N/A,#N/A,FALSE,"김해";#N/A,#N/A,FALSE,"일산";#N/A,#N/A,FALSE,"포항";#N/A,#N/A,FALSE,"청주";#N/A,#N/A,FALSE,"요약손익";#N/A,#N/A,FALSE,"요약손익누계";#N/A,#N/A,FALSE,"당월누계"}</definedName>
    <definedName name="__AT2" hidden="1">{#N/A,#N/A,FALSE,"총매출,이익";#N/A,#N/A,FALSE,"사업소계";#N/A,#N/A,FALSE,"남대구";#N/A,#N/A,FALSE,"평촌";#N/A,#N/A,FALSE,"사상";#N/A,#N/A,FALSE,"이리";#N/A,#N/A,FALSE,"수원";#N/A,#N/A,FALSE,"남부산";#N/A,#N/A,FALSE,"김해";#N/A,#N/A,FALSE,"일산";#N/A,#N/A,FALSE,"포항";#N/A,#N/A,FALSE,"청주";#N/A,#N/A,FALSE,"요약손익";#N/A,#N/A,FALSE,"요약손익누계";#N/A,#N/A,FALSE,"당월누계"}</definedName>
    <definedName name="__AT3" localSheetId="1" hidden="1">{#N/A,#N/A,FALSE,"인원";#N/A,#N/A,FALSE,"비용2";#N/A,#N/A,FALSE,"비용1";#N/A,#N/A,FALSE,"비용";#N/A,#N/A,FALSE,"보증2";#N/A,#N/A,FALSE,"보증1";#N/A,#N/A,FALSE,"보증";#N/A,#N/A,FALSE,"손익1";#N/A,#N/A,FALSE,"손익";#N/A,#N/A,FALSE,"부서별매출";#N/A,#N/A,FALSE,"매출"}</definedName>
    <definedName name="__AT3" localSheetId="0" hidden="1">{#N/A,#N/A,FALSE,"인원";#N/A,#N/A,FALSE,"비용2";#N/A,#N/A,FALSE,"비용1";#N/A,#N/A,FALSE,"비용";#N/A,#N/A,FALSE,"보증2";#N/A,#N/A,FALSE,"보증1";#N/A,#N/A,FALSE,"보증";#N/A,#N/A,FALSE,"손익1";#N/A,#N/A,FALSE,"손익";#N/A,#N/A,FALSE,"부서별매출";#N/A,#N/A,FALSE,"매출"}</definedName>
    <definedName name="__AT3" localSheetId="2" hidden="1">{#N/A,#N/A,FALSE,"인원";#N/A,#N/A,FALSE,"비용2";#N/A,#N/A,FALSE,"비용1";#N/A,#N/A,FALSE,"비용";#N/A,#N/A,FALSE,"보증2";#N/A,#N/A,FALSE,"보증1";#N/A,#N/A,FALSE,"보증";#N/A,#N/A,FALSE,"손익1";#N/A,#N/A,FALSE,"손익";#N/A,#N/A,FALSE,"부서별매출";#N/A,#N/A,FALSE,"매출"}</definedName>
    <definedName name="__AT3" hidden="1">{#N/A,#N/A,FALSE,"인원";#N/A,#N/A,FALSE,"비용2";#N/A,#N/A,FALSE,"비용1";#N/A,#N/A,FALSE,"비용";#N/A,#N/A,FALSE,"보증2";#N/A,#N/A,FALSE,"보증1";#N/A,#N/A,FALSE,"보증";#N/A,#N/A,FALSE,"손익1";#N/A,#N/A,FALSE,"손익";#N/A,#N/A,FALSE,"부서별매출";#N/A,#N/A,FALSE,"매출"}</definedName>
    <definedName name="__CT5" localSheetId="1">#REF!</definedName>
    <definedName name="__CT5" localSheetId="0">#REF!</definedName>
    <definedName name="__CT5">#REF!</definedName>
    <definedName name="__day3" localSheetId="1">#REF!</definedName>
    <definedName name="__day3" localSheetId="0">#REF!</definedName>
    <definedName name="__day3">#REF!</definedName>
    <definedName name="__day4" localSheetId="1">#REF!</definedName>
    <definedName name="__day4" localSheetId="0">#REF!</definedName>
    <definedName name="__day4">#REF!</definedName>
    <definedName name="__J200" localSheetId="1" hidden="1">{#N/A,#N/A,FALSE,"인원";#N/A,#N/A,FALSE,"비용2";#N/A,#N/A,FALSE,"비용1";#N/A,#N/A,FALSE,"비용";#N/A,#N/A,FALSE,"보증2";#N/A,#N/A,FALSE,"보증1";#N/A,#N/A,FALSE,"보증";#N/A,#N/A,FALSE,"손익1";#N/A,#N/A,FALSE,"손익";#N/A,#N/A,FALSE,"부서별매출";#N/A,#N/A,FALSE,"매출"}</definedName>
    <definedName name="__J200" localSheetId="0" hidden="1">{#N/A,#N/A,FALSE,"인원";#N/A,#N/A,FALSE,"비용2";#N/A,#N/A,FALSE,"비용1";#N/A,#N/A,FALSE,"비용";#N/A,#N/A,FALSE,"보증2";#N/A,#N/A,FALSE,"보증1";#N/A,#N/A,FALSE,"보증";#N/A,#N/A,FALSE,"손익1";#N/A,#N/A,FALSE,"손익";#N/A,#N/A,FALSE,"부서별매출";#N/A,#N/A,FALSE,"매출"}</definedName>
    <definedName name="__J200" localSheetId="2" hidden="1">{#N/A,#N/A,FALSE,"인원";#N/A,#N/A,FALSE,"비용2";#N/A,#N/A,FALSE,"비용1";#N/A,#N/A,FALSE,"비용";#N/A,#N/A,FALSE,"보증2";#N/A,#N/A,FALSE,"보증1";#N/A,#N/A,FALSE,"보증";#N/A,#N/A,FALSE,"손익1";#N/A,#N/A,FALSE,"손익";#N/A,#N/A,FALSE,"부서별매출";#N/A,#N/A,FALSE,"매출"}</definedName>
    <definedName name="__J200" hidden="1">{#N/A,#N/A,FALSE,"인원";#N/A,#N/A,FALSE,"비용2";#N/A,#N/A,FALSE,"비용1";#N/A,#N/A,FALSE,"비용";#N/A,#N/A,FALSE,"보증2";#N/A,#N/A,FALSE,"보증1";#N/A,#N/A,FALSE,"보증";#N/A,#N/A,FALSE,"손익1";#N/A,#N/A,FALSE,"손익";#N/A,#N/A,FALSE,"부서별매출";#N/A,#N/A,FALSE,"매출"}</definedName>
    <definedName name="__JAP97" localSheetId="1">#REF!</definedName>
    <definedName name="__JAP97" localSheetId="0">#REF!</definedName>
    <definedName name="__JAP97">#REF!</definedName>
    <definedName name="__JAP98" localSheetId="1">#REF!</definedName>
    <definedName name="__JAP98" localSheetId="0">#REF!</definedName>
    <definedName name="__JAP98">#REF!</definedName>
    <definedName name="__KOR97" localSheetId="1">#REF!</definedName>
    <definedName name="__KOR97" localSheetId="0">#REF!</definedName>
    <definedName name="__KOR97">#REF!</definedName>
    <definedName name="__KOR98" localSheetId="1">#REF!</definedName>
    <definedName name="__KOR98" localSheetId="0">#REF!</definedName>
    <definedName name="__KOR98">#REF!</definedName>
    <definedName name="__NFT1" localSheetId="1">#REF!,#REF!,#REF!,#REF!</definedName>
    <definedName name="__NFT1" localSheetId="0">#REF!,#REF!,#REF!,#REF!</definedName>
    <definedName name="__NFT1">#REF!,#REF!,#REF!,#REF!</definedName>
    <definedName name="__Per2">#N/A</definedName>
    <definedName name="__Tit1">#N/A</definedName>
    <definedName name="__Tit2">#N/A</definedName>
    <definedName name="__Tit3">#N/A</definedName>
    <definedName name="__tt1" localSheetId="1" hidden="1">{#N/A,#N/A,TRUE,"일정"}</definedName>
    <definedName name="__tt1" localSheetId="0" hidden="1">{#N/A,#N/A,TRUE,"일정"}</definedName>
    <definedName name="__tt1" localSheetId="2" hidden="1">{#N/A,#N/A,TRUE,"일정"}</definedName>
    <definedName name="__tt1" hidden="1">{#N/A,#N/A,TRUE,"일정"}</definedName>
    <definedName name="__TTT1" localSheetId="1">#REF!</definedName>
    <definedName name="__TTT1" localSheetId="0">#REF!</definedName>
    <definedName name="__TTT1">#REF!</definedName>
    <definedName name="__xlfn.BAHTTEXT" hidden="1">#NAME?</definedName>
    <definedName name="_08" localSheetId="1">#REF!</definedName>
    <definedName name="_08" localSheetId="0">#REF!</definedName>
    <definedName name="_08">#REF!</definedName>
    <definedName name="_1_0Print_Area" localSheetId="1">#REF!</definedName>
    <definedName name="_1_0Print_Area" localSheetId="0">#REF!</definedName>
    <definedName name="_1_0Print_Area">#REF!</definedName>
    <definedName name="_10_????" localSheetId="1">#REF!</definedName>
    <definedName name="_10_????" localSheetId="0">#REF!</definedName>
    <definedName name="_10_????">#REF!</definedName>
    <definedName name="_100_0누실적" localSheetId="1">#REF!</definedName>
    <definedName name="_100_0누실적" localSheetId="0">#REF!</definedName>
    <definedName name="_100_0누실적">#REF!</definedName>
    <definedName name="_100_0실적마" localSheetId="1">#REF!</definedName>
    <definedName name="_100_0실적마" localSheetId="0">#REF!</definedName>
    <definedName name="_100_0실적마">#REF!</definedName>
    <definedName name="_101_0실기버" localSheetId="1">#REF!</definedName>
    <definedName name="_101_0실기버" localSheetId="0">#REF!</definedName>
    <definedName name="_101_0실기버">#REF!</definedName>
    <definedName name="_102_0실적마" localSheetId="1">#REF!</definedName>
    <definedName name="_102_0실적마" localSheetId="0">#REF!</definedName>
    <definedName name="_102_0실적마">#REF!</definedName>
    <definedName name="_102ОБЛАСТЬ_ПЕЌАТ" localSheetId="1">#REF!</definedName>
    <definedName name="_102ОБЛАСТЬ_ПЕЌАТ" localSheetId="0">#REF!</definedName>
    <definedName name="_102ОБЛАСТЬ_ПЕЌАТ">#REF!</definedName>
    <definedName name="_104ОБЛАСТЬ_ПЕЌАТ" localSheetId="1">#REF!</definedName>
    <definedName name="_104ОБЛАСТЬ_ПЕЌАТ" localSheetId="0">#REF!</definedName>
    <definedName name="_104ОБЛАСТЬ_ПЕЌАТ">#REF!</definedName>
    <definedName name="_111" localSheetId="1">#REF!</definedName>
    <definedName name="_111" localSheetId="0">#REF!</definedName>
    <definedName name="_111">#REF!</definedName>
    <definedName name="_136_0_0입" localSheetId="1">#REF!</definedName>
    <definedName name="_136_0_0입" localSheetId="0">#REF!</definedName>
    <definedName name="_136_0_0입">#REF!</definedName>
    <definedName name="_138_0_0차" localSheetId="1">#REF!</definedName>
    <definedName name="_138_0_0차" localSheetId="0">#REF!</definedName>
    <definedName name="_138_0_0차">#REF!</definedName>
    <definedName name="_144_0계기" localSheetId="1">#REF!</definedName>
    <definedName name="_144_0계기" localSheetId="0">#REF!</definedName>
    <definedName name="_144_0계기">#REF!</definedName>
    <definedName name="_146_0계기en" localSheetId="1">#REF!</definedName>
    <definedName name="_146_0계기en" localSheetId="0">#REF!</definedName>
    <definedName name="_146_0계기en">#REF!</definedName>
    <definedName name="_148_0누계기" localSheetId="1">#REF!</definedName>
    <definedName name="_148_0누계기" localSheetId="0">#REF!</definedName>
    <definedName name="_148_0누계기">#REF!</definedName>
    <definedName name="_150_0누계생" localSheetId="1">#REF!</definedName>
    <definedName name="_150_0누계생" localSheetId="0">#REF!</definedName>
    <definedName name="_150_0누계생">#REF!</definedName>
    <definedName name="_152_0누실마" localSheetId="1">#REF!</definedName>
    <definedName name="_152_0누실마" localSheetId="0">#REF!</definedName>
    <definedName name="_152_0누실마">#REF!</definedName>
    <definedName name="_154_0누실적" localSheetId="1">#REF!</definedName>
    <definedName name="_154_0누실적" localSheetId="0">#REF!</definedName>
    <definedName name="_154_0누실적">#REF!</definedName>
    <definedName name="_156_0실기버" localSheetId="1">#REF!</definedName>
    <definedName name="_156_0실기버" localSheetId="0">#REF!</definedName>
    <definedName name="_156_0실기버">#REF!</definedName>
    <definedName name="_158_0실적마" localSheetId="1">#REF!</definedName>
    <definedName name="_158_0실적마" localSheetId="0">#REF!</definedName>
    <definedName name="_158_0실적마">#REF!</definedName>
    <definedName name="_162ОБЛАСТЬ_ПЕЌАТ" localSheetId="1">#REF!</definedName>
    <definedName name="_162ОБЛАСТЬ_ПЕЌАТ" localSheetId="0">#REF!</definedName>
    <definedName name="_162ОБЛАСТЬ_ПЕЌАТ">#REF!</definedName>
    <definedName name="_183_0_0입" localSheetId="1">#REF!</definedName>
    <definedName name="_183_0_0입" localSheetId="0">#REF!</definedName>
    <definedName name="_183_0_0입">#REF!</definedName>
    <definedName name="_186_0_0차" localSheetId="1">#REF!</definedName>
    <definedName name="_186_0_0차" localSheetId="0">#REF!</definedName>
    <definedName name="_186_0_0차">#REF!</definedName>
    <definedName name="_195_0계기" localSheetId="1">#REF!</definedName>
    <definedName name="_195_0계기" localSheetId="0">#REF!</definedName>
    <definedName name="_195_0계기">#REF!</definedName>
    <definedName name="_198_0계기en" localSheetId="1">#REF!</definedName>
    <definedName name="_198_0계기en" localSheetId="0">#REF!</definedName>
    <definedName name="_198_0계기en">#REF!</definedName>
    <definedName name="_2_0Print_Area" localSheetId="1">#REF!</definedName>
    <definedName name="_2_0Print_Area" localSheetId="0">#REF!</definedName>
    <definedName name="_2_0Print_Area">#REF!</definedName>
    <definedName name="_2_0실마" localSheetId="1">#REF!</definedName>
    <definedName name="_2_0실마" localSheetId="0">#REF!</definedName>
    <definedName name="_2_0실마">#REF!</definedName>
    <definedName name="_20" localSheetId="1">#REF!</definedName>
    <definedName name="_20" localSheetId="0">#REF!</definedName>
    <definedName name="_20">#REF!</definedName>
    <definedName name="_201_0누계기" localSheetId="1">#REF!</definedName>
    <definedName name="_201_0누계기" localSheetId="0">#REF!</definedName>
    <definedName name="_201_0누계기">#REF!</definedName>
    <definedName name="_204_0누계생" localSheetId="1">#REF!</definedName>
    <definedName name="_204_0누계생" localSheetId="0">#REF!</definedName>
    <definedName name="_204_0누계생">#REF!</definedName>
    <definedName name="_207_0누실마" localSheetId="1">#REF!</definedName>
    <definedName name="_207_0누실마" localSheetId="0">#REF!</definedName>
    <definedName name="_207_0누실마">#REF!</definedName>
    <definedName name="_210_0누실적" localSheetId="1">#REF!</definedName>
    <definedName name="_210_0누실적" localSheetId="0">#REF!</definedName>
    <definedName name="_210_0누실적">#REF!</definedName>
    <definedName name="_213_0실기버" localSheetId="1">#REF!</definedName>
    <definedName name="_213_0실기버" localSheetId="0">#REF!</definedName>
    <definedName name="_213_0실기버">#REF!</definedName>
    <definedName name="_216_0실적마" localSheetId="1">#REF!</definedName>
    <definedName name="_216_0실적마" localSheetId="0">#REF!</definedName>
    <definedName name="_216_0실적마">#REF!</definedName>
    <definedName name="_222ОБЛАСТЬ_ПЕЌАТ" localSheetId="1">#REF!</definedName>
    <definedName name="_222ОБЛАСТЬ_ПЕЌАТ" localSheetId="0">#REF!</definedName>
    <definedName name="_222ОБЛАСТЬ_ПЕЌАТ">#REF!</definedName>
    <definedName name="_3_0Print_Area" localSheetId="1">#REF!</definedName>
    <definedName name="_3_0Print_Area" localSheetId="0">#REF!</definedName>
    <definedName name="_3_0Print_Area">#REF!</definedName>
    <definedName name="_3_0실마" localSheetId="1">#REF!</definedName>
    <definedName name="_3_0실마" localSheetId="0">#REF!</definedName>
    <definedName name="_3_0실마">#REF!</definedName>
    <definedName name="_3_0실적" localSheetId="1">#REF!</definedName>
    <definedName name="_3_0실적" localSheetId="0">#REF!</definedName>
    <definedName name="_3_0실적">#REF!</definedName>
    <definedName name="_30" localSheetId="1">#REF!</definedName>
    <definedName name="_30" localSheetId="0">#REF!</definedName>
    <definedName name="_30">#REF!</definedName>
    <definedName name="_4_????" localSheetId="1">#REF!</definedName>
    <definedName name="_4_????" localSheetId="0">#REF!</definedName>
    <definedName name="_4_????">#REF!</definedName>
    <definedName name="_4_0실마" localSheetId="1">#REF!</definedName>
    <definedName name="_4_0실마" localSheetId="0">#REF!</definedName>
    <definedName name="_4_0실마">#REF!</definedName>
    <definedName name="_4_0실적" localSheetId="1">#REF!</definedName>
    <definedName name="_4_0실적" localSheetId="0">#REF!</definedName>
    <definedName name="_4_0실적">#REF!</definedName>
    <definedName name="_40" localSheetId="1">#REF!</definedName>
    <definedName name="_40" localSheetId="0">#REF!</definedName>
    <definedName name="_40">#REF!</definedName>
    <definedName name="_5_????" localSheetId="1">#REF!</definedName>
    <definedName name="_5_????" localSheetId="0">#REF!</definedName>
    <definedName name="_5_????">#REF!</definedName>
    <definedName name="_6_0실마" localSheetId="1">#REF!</definedName>
    <definedName name="_6_0실마" localSheetId="0">#REF!</definedName>
    <definedName name="_6_0실마">#REF!</definedName>
    <definedName name="_6_0실적" localSheetId="1">#REF!</definedName>
    <definedName name="_6_0실적" localSheetId="0">#REF!</definedName>
    <definedName name="_6_0실적">#REF!</definedName>
    <definedName name="_7_????" localSheetId="1">#REF!</definedName>
    <definedName name="_7_????" localSheetId="0">#REF!</definedName>
    <definedName name="_7_????">#REF!</definedName>
    <definedName name="_89_0_0입" localSheetId="1">#REF!</definedName>
    <definedName name="_89_0_0입" localSheetId="0">#REF!</definedName>
    <definedName name="_89_0_0입">#REF!</definedName>
    <definedName name="_89185A78B00" localSheetId="1">#REF!</definedName>
    <definedName name="_89185A78B00" localSheetId="0">#REF!</definedName>
    <definedName name="_89185A78B00">#REF!</definedName>
    <definedName name="_9_0실적" localSheetId="1">#REF!</definedName>
    <definedName name="_9_0실적" localSheetId="0">#REF!</definedName>
    <definedName name="_9_0실적">#REF!</definedName>
    <definedName name="_90_0_0차" localSheetId="1">#REF!</definedName>
    <definedName name="_90_0_0차" localSheetId="0">#REF!</definedName>
    <definedName name="_90_0_0차">#REF!</definedName>
    <definedName name="_91_0_0입" localSheetId="1">#REF!</definedName>
    <definedName name="_91_0_0입" localSheetId="0">#REF!</definedName>
    <definedName name="_91_0_0입">#REF!</definedName>
    <definedName name="_92_0_0차" localSheetId="1">#REF!</definedName>
    <definedName name="_92_0_0차" localSheetId="0">#REF!</definedName>
    <definedName name="_92_0_0차">#REF!</definedName>
    <definedName name="_93_0계기" localSheetId="1">#REF!</definedName>
    <definedName name="_93_0계기" localSheetId="0">#REF!</definedName>
    <definedName name="_93_0계기">#REF!</definedName>
    <definedName name="_94_0계기en" localSheetId="1">#REF!</definedName>
    <definedName name="_94_0계기en" localSheetId="0">#REF!</definedName>
    <definedName name="_94_0계기en">#REF!</definedName>
    <definedName name="_95_0계기" localSheetId="1">#REF!</definedName>
    <definedName name="_95_0계기" localSheetId="0">#REF!</definedName>
    <definedName name="_95_0계기">#REF!</definedName>
    <definedName name="_95_0누계기" localSheetId="1">#REF!</definedName>
    <definedName name="_95_0누계기" localSheetId="0">#REF!</definedName>
    <definedName name="_95_0누계기">#REF!</definedName>
    <definedName name="_96_0계기en" localSheetId="1">#REF!</definedName>
    <definedName name="_96_0계기en" localSheetId="0">#REF!</definedName>
    <definedName name="_96_0계기en">#REF!</definedName>
    <definedName name="_96_0누계생" localSheetId="1">#REF!</definedName>
    <definedName name="_96_0누계생" localSheetId="0">#REF!</definedName>
    <definedName name="_96_0누계생">#REF!</definedName>
    <definedName name="_97_0누계기" localSheetId="1">#REF!</definedName>
    <definedName name="_97_0누계기" localSheetId="0">#REF!</definedName>
    <definedName name="_97_0누계기">#REF!</definedName>
    <definedName name="_97_0누실마" localSheetId="1">#REF!</definedName>
    <definedName name="_97_0누실마" localSheetId="0">#REF!</definedName>
    <definedName name="_97_0누실마">#REF!</definedName>
    <definedName name="_98_0누계생" localSheetId="1">#REF!</definedName>
    <definedName name="_98_0누계생" localSheetId="0">#REF!</definedName>
    <definedName name="_98_0누계생">#REF!</definedName>
    <definedName name="_98_0누실적" localSheetId="1">#REF!</definedName>
    <definedName name="_98_0누실적" localSheetId="0">#REF!</definedName>
    <definedName name="_98_0누실적">#REF!</definedName>
    <definedName name="_99_0누실마" localSheetId="1">#REF!</definedName>
    <definedName name="_99_0누실마" localSheetId="0">#REF!</definedName>
    <definedName name="_99_0누실마">#REF!</definedName>
    <definedName name="_99_0실기버" localSheetId="1">#REF!</definedName>
    <definedName name="_99_0실기버" localSheetId="0">#REF!</definedName>
    <definedName name="_99_0실기버">#REF!</definedName>
    <definedName name="_A1" localSheetId="1" hidden="1">#REF!</definedName>
    <definedName name="_A1" localSheetId="0" hidden="1">#REF!</definedName>
    <definedName name="_A1" hidden="1">#REF!</definedName>
    <definedName name="_a12" localSheetId="1" hidden="1">{"'Monthly 1997'!$A$3:$S$89"}</definedName>
    <definedName name="_a12" localSheetId="0" hidden="1">{"'Monthly 1997'!$A$3:$S$89"}</definedName>
    <definedName name="_a12" localSheetId="2" hidden="1">{"'Monthly 1997'!$A$3:$S$89"}</definedName>
    <definedName name="_a12" hidden="1">{"'Monthly 1997'!$A$3:$S$89"}</definedName>
    <definedName name="_a145" localSheetId="1">#REF!</definedName>
    <definedName name="_a145" localSheetId="0">#REF!</definedName>
    <definedName name="_a145">#REF!</definedName>
    <definedName name="_a146" localSheetId="1">#REF!</definedName>
    <definedName name="_a146" localSheetId="0">#REF!</definedName>
    <definedName name="_a146">#REF!</definedName>
    <definedName name="_a147" localSheetId="1">#REF!</definedName>
    <definedName name="_a147" localSheetId="0">#REF!</definedName>
    <definedName name="_a147">#REF!</definedName>
    <definedName name="_A61" localSheetId="1" hidden="1">{#N/A,#N/A,FALSE,"BODY"}</definedName>
    <definedName name="_A61" localSheetId="0" hidden="1">{#N/A,#N/A,FALSE,"BODY"}</definedName>
    <definedName name="_A61" localSheetId="2" hidden="1">{#N/A,#N/A,FALSE,"BODY"}</definedName>
    <definedName name="_A61" hidden="1">{#N/A,#N/A,FALSE,"BODY"}</definedName>
    <definedName name="_A65555" localSheetId="1">#REF!</definedName>
    <definedName name="_A65555" localSheetId="0">#REF!</definedName>
    <definedName name="_A65555">#REF!</definedName>
    <definedName name="_A65655" localSheetId="1">#REF!</definedName>
    <definedName name="_A65655" localSheetId="0">#REF!</definedName>
    <definedName name="_A65655">#REF!</definedName>
    <definedName name="_A999999" localSheetId="1">#REF!</definedName>
    <definedName name="_A999999" localSheetId="0">#REF!</definedName>
    <definedName name="_A999999">#REF!</definedName>
    <definedName name="_ap2">#N/A</definedName>
    <definedName name="_AT1" localSheetId="1" hidden="1">{#N/A,#N/A,FALSE,"인원";#N/A,#N/A,FALSE,"비용2";#N/A,#N/A,FALSE,"비용1";#N/A,#N/A,FALSE,"비용";#N/A,#N/A,FALSE,"보증2";#N/A,#N/A,FALSE,"보증1";#N/A,#N/A,FALSE,"보증";#N/A,#N/A,FALSE,"손익1";#N/A,#N/A,FALSE,"손익";#N/A,#N/A,FALSE,"부서별매출";#N/A,#N/A,FALSE,"매출"}</definedName>
    <definedName name="_AT1" localSheetId="0" hidden="1">{#N/A,#N/A,FALSE,"인원";#N/A,#N/A,FALSE,"비용2";#N/A,#N/A,FALSE,"비용1";#N/A,#N/A,FALSE,"비용";#N/A,#N/A,FALSE,"보증2";#N/A,#N/A,FALSE,"보증1";#N/A,#N/A,FALSE,"보증";#N/A,#N/A,FALSE,"손익1";#N/A,#N/A,FALSE,"손익";#N/A,#N/A,FALSE,"부서별매출";#N/A,#N/A,FALSE,"매출"}</definedName>
    <definedName name="_AT1" localSheetId="2" hidden="1">{#N/A,#N/A,FALSE,"인원";#N/A,#N/A,FALSE,"비용2";#N/A,#N/A,FALSE,"비용1";#N/A,#N/A,FALSE,"비용";#N/A,#N/A,FALSE,"보증2";#N/A,#N/A,FALSE,"보증1";#N/A,#N/A,FALSE,"보증";#N/A,#N/A,FALSE,"손익1";#N/A,#N/A,FALSE,"손익";#N/A,#N/A,FALSE,"부서별매출";#N/A,#N/A,FALSE,"매출"}</definedName>
    <definedName name="_AT1" hidden="1">{#N/A,#N/A,FALSE,"인원";#N/A,#N/A,FALSE,"비용2";#N/A,#N/A,FALSE,"비용1";#N/A,#N/A,FALSE,"비용";#N/A,#N/A,FALSE,"보증2";#N/A,#N/A,FALSE,"보증1";#N/A,#N/A,FALSE,"보증";#N/A,#N/A,FALSE,"손익1";#N/A,#N/A,FALSE,"손익";#N/A,#N/A,FALSE,"부서별매출";#N/A,#N/A,FALSE,"매출"}</definedName>
    <definedName name="_AT2" localSheetId="1" hidden="1">{#N/A,#N/A,FALSE,"총매출,이익";#N/A,#N/A,FALSE,"사업소계";#N/A,#N/A,FALSE,"남대구";#N/A,#N/A,FALSE,"평촌";#N/A,#N/A,FALSE,"사상";#N/A,#N/A,FALSE,"이리";#N/A,#N/A,FALSE,"수원";#N/A,#N/A,FALSE,"남부산";#N/A,#N/A,FALSE,"김해";#N/A,#N/A,FALSE,"일산";#N/A,#N/A,FALSE,"포항";#N/A,#N/A,FALSE,"청주";#N/A,#N/A,FALSE,"요약손익";#N/A,#N/A,FALSE,"요약손익누계";#N/A,#N/A,FALSE,"당월누계"}</definedName>
    <definedName name="_AT2" localSheetId="0" hidden="1">{#N/A,#N/A,FALSE,"총매출,이익";#N/A,#N/A,FALSE,"사업소계";#N/A,#N/A,FALSE,"남대구";#N/A,#N/A,FALSE,"평촌";#N/A,#N/A,FALSE,"사상";#N/A,#N/A,FALSE,"이리";#N/A,#N/A,FALSE,"수원";#N/A,#N/A,FALSE,"남부산";#N/A,#N/A,FALSE,"김해";#N/A,#N/A,FALSE,"일산";#N/A,#N/A,FALSE,"포항";#N/A,#N/A,FALSE,"청주";#N/A,#N/A,FALSE,"요약손익";#N/A,#N/A,FALSE,"요약손익누계";#N/A,#N/A,FALSE,"당월누계"}</definedName>
    <definedName name="_AT2" localSheetId="2" hidden="1">{#N/A,#N/A,FALSE,"총매출,이익";#N/A,#N/A,FALSE,"사업소계";#N/A,#N/A,FALSE,"남대구";#N/A,#N/A,FALSE,"평촌";#N/A,#N/A,FALSE,"사상";#N/A,#N/A,FALSE,"이리";#N/A,#N/A,FALSE,"수원";#N/A,#N/A,FALSE,"남부산";#N/A,#N/A,FALSE,"김해";#N/A,#N/A,FALSE,"일산";#N/A,#N/A,FALSE,"포항";#N/A,#N/A,FALSE,"청주";#N/A,#N/A,FALSE,"요약손익";#N/A,#N/A,FALSE,"요약손익누계";#N/A,#N/A,FALSE,"당월누계"}</definedName>
    <definedName name="_AT2" hidden="1">{#N/A,#N/A,FALSE,"총매출,이익";#N/A,#N/A,FALSE,"사업소계";#N/A,#N/A,FALSE,"남대구";#N/A,#N/A,FALSE,"평촌";#N/A,#N/A,FALSE,"사상";#N/A,#N/A,FALSE,"이리";#N/A,#N/A,FALSE,"수원";#N/A,#N/A,FALSE,"남부산";#N/A,#N/A,FALSE,"김해";#N/A,#N/A,FALSE,"일산";#N/A,#N/A,FALSE,"포항";#N/A,#N/A,FALSE,"청주";#N/A,#N/A,FALSE,"요약손익";#N/A,#N/A,FALSE,"요약손익누계";#N/A,#N/A,FALSE,"당월누계"}</definedName>
    <definedName name="_AT3" localSheetId="1" hidden="1">{#N/A,#N/A,FALSE,"인원";#N/A,#N/A,FALSE,"비용2";#N/A,#N/A,FALSE,"비용1";#N/A,#N/A,FALSE,"비용";#N/A,#N/A,FALSE,"보증2";#N/A,#N/A,FALSE,"보증1";#N/A,#N/A,FALSE,"보증";#N/A,#N/A,FALSE,"손익1";#N/A,#N/A,FALSE,"손익";#N/A,#N/A,FALSE,"부서별매출";#N/A,#N/A,FALSE,"매출"}</definedName>
    <definedName name="_AT3" localSheetId="0" hidden="1">{#N/A,#N/A,FALSE,"인원";#N/A,#N/A,FALSE,"비용2";#N/A,#N/A,FALSE,"비용1";#N/A,#N/A,FALSE,"비용";#N/A,#N/A,FALSE,"보증2";#N/A,#N/A,FALSE,"보증1";#N/A,#N/A,FALSE,"보증";#N/A,#N/A,FALSE,"손익1";#N/A,#N/A,FALSE,"손익";#N/A,#N/A,FALSE,"부서별매출";#N/A,#N/A,FALSE,"매출"}</definedName>
    <definedName name="_AT3" localSheetId="2" hidden="1">{#N/A,#N/A,FALSE,"인원";#N/A,#N/A,FALSE,"비용2";#N/A,#N/A,FALSE,"비용1";#N/A,#N/A,FALSE,"비용";#N/A,#N/A,FALSE,"보증2";#N/A,#N/A,FALSE,"보증1";#N/A,#N/A,FALSE,"보증";#N/A,#N/A,FALSE,"손익1";#N/A,#N/A,FALSE,"손익";#N/A,#N/A,FALSE,"부서별매출";#N/A,#N/A,FALSE,"매출"}</definedName>
    <definedName name="_AT3" hidden="1">{#N/A,#N/A,FALSE,"인원";#N/A,#N/A,FALSE,"비용2";#N/A,#N/A,FALSE,"비용1";#N/A,#N/A,FALSE,"비용";#N/A,#N/A,FALSE,"보증2";#N/A,#N/A,FALSE,"보증1";#N/A,#N/A,FALSE,"보증";#N/A,#N/A,FALSE,"손익1";#N/A,#N/A,FALSE,"손익";#N/A,#N/A,FALSE,"부서별매출";#N/A,#N/A,FALSE,"매출"}</definedName>
    <definedName name="_aZ">#N/A</definedName>
    <definedName name="_B100000" localSheetId="1">#REF!</definedName>
    <definedName name="_B100000" localSheetId="0">#REF!</definedName>
    <definedName name="_B100000">#REF!</definedName>
    <definedName name="_B80000" localSheetId="1">#REF!</definedName>
    <definedName name="_B80000" localSheetId="0">#REF!</definedName>
    <definedName name="_B80000">#REF!</definedName>
    <definedName name="_B99999" localSheetId="1">#REF!</definedName>
    <definedName name="_B99999" localSheetId="0">#REF!</definedName>
    <definedName name="_B99999">#REF!</definedName>
    <definedName name="_CT5" localSheetId="1">#REF!</definedName>
    <definedName name="_CT5" localSheetId="0">#REF!</definedName>
    <definedName name="_CT5">#REF!</definedName>
    <definedName name="_day3" localSheetId="1">#REF!</definedName>
    <definedName name="_day3" localSheetId="0">#REF!</definedName>
    <definedName name="_day3">#REF!</definedName>
    <definedName name="_day4" localSheetId="1">#REF!</definedName>
    <definedName name="_day4" localSheetId="0">#REF!</definedName>
    <definedName name="_day4">#REF!</definedName>
    <definedName name="_Dist_Bin" localSheetId="1" hidden="1">#REF!</definedName>
    <definedName name="_Dist_Bin" localSheetId="0" hidden="1">#REF!</definedName>
    <definedName name="_Dist_Bin" hidden="1">#REF!</definedName>
    <definedName name="_Dist_Values" localSheetId="1" hidden="1">#REF!</definedName>
    <definedName name="_Dist_Values" localSheetId="0" hidden="1">#REF!</definedName>
    <definedName name="_Dist_Values" hidden="1">#REF!</definedName>
    <definedName name="_Fill" localSheetId="1" hidden="1">#REF!</definedName>
    <definedName name="_Fill" localSheetId="0" hidden="1">#REF!</definedName>
    <definedName name="_Fill" hidden="1">#REF!</definedName>
    <definedName name="_xlnm._FilterDatabase" localSheetId="1" hidden="1">#REF!</definedName>
    <definedName name="_xlnm._FilterDatabase" localSheetId="0" hidden="1">#REF!</definedName>
    <definedName name="_xlnm._FilterDatabase" localSheetId="2" hidden="1">Руйхат!$A$5:$M$1186</definedName>
    <definedName name="_xlnm._FilterDatabase" hidden="1">#REF!</definedName>
    <definedName name="_J200" localSheetId="1" hidden="1">{#N/A,#N/A,FALSE,"인원";#N/A,#N/A,FALSE,"비용2";#N/A,#N/A,FALSE,"비용1";#N/A,#N/A,FALSE,"비용";#N/A,#N/A,FALSE,"보증2";#N/A,#N/A,FALSE,"보증1";#N/A,#N/A,FALSE,"보증";#N/A,#N/A,FALSE,"손익1";#N/A,#N/A,FALSE,"손익";#N/A,#N/A,FALSE,"부서별매출";#N/A,#N/A,FALSE,"매출"}</definedName>
    <definedName name="_J200" localSheetId="0" hidden="1">{#N/A,#N/A,FALSE,"인원";#N/A,#N/A,FALSE,"비용2";#N/A,#N/A,FALSE,"비용1";#N/A,#N/A,FALSE,"비용";#N/A,#N/A,FALSE,"보증2";#N/A,#N/A,FALSE,"보증1";#N/A,#N/A,FALSE,"보증";#N/A,#N/A,FALSE,"손익1";#N/A,#N/A,FALSE,"손익";#N/A,#N/A,FALSE,"부서별매출";#N/A,#N/A,FALSE,"매출"}</definedName>
    <definedName name="_J200" localSheetId="2" hidden="1">{#N/A,#N/A,FALSE,"인원";#N/A,#N/A,FALSE,"비용2";#N/A,#N/A,FALSE,"비용1";#N/A,#N/A,FALSE,"비용";#N/A,#N/A,FALSE,"보증2";#N/A,#N/A,FALSE,"보증1";#N/A,#N/A,FALSE,"보증";#N/A,#N/A,FALSE,"손익1";#N/A,#N/A,FALSE,"손익";#N/A,#N/A,FALSE,"부서별매출";#N/A,#N/A,FALSE,"매출"}</definedName>
    <definedName name="_J200" hidden="1">{#N/A,#N/A,FALSE,"인원";#N/A,#N/A,FALSE,"비용2";#N/A,#N/A,FALSE,"비용1";#N/A,#N/A,FALSE,"비용";#N/A,#N/A,FALSE,"보증2";#N/A,#N/A,FALSE,"보증1";#N/A,#N/A,FALSE,"보증";#N/A,#N/A,FALSE,"손익1";#N/A,#N/A,FALSE,"손익";#N/A,#N/A,FALSE,"부서별매출";#N/A,#N/A,FALSE,"매출"}</definedName>
    <definedName name="_JAP97" localSheetId="1">#REF!</definedName>
    <definedName name="_JAP97" localSheetId="0">#REF!</definedName>
    <definedName name="_JAP97">#REF!</definedName>
    <definedName name="_JAP98" localSheetId="1">#REF!</definedName>
    <definedName name="_JAP98" localSheetId="0">#REF!</definedName>
    <definedName name="_JAP98">#REF!</definedName>
    <definedName name="_k1" localSheetId="1">#REF!</definedName>
    <definedName name="_k1" localSheetId="0">#REF!</definedName>
    <definedName name="_k1">#REF!</definedName>
    <definedName name="_Key1" localSheetId="1" hidden="1">#REF!</definedName>
    <definedName name="_Key1" localSheetId="0" hidden="1">#REF!</definedName>
    <definedName name="_Key1" hidden="1">#REF!</definedName>
    <definedName name="_Key2" localSheetId="1" hidden="1">#REF!</definedName>
    <definedName name="_Key2" localSheetId="0" hidden="1">#REF!</definedName>
    <definedName name="_Key2" hidden="1">#REF!</definedName>
    <definedName name="_KOR97" localSheetId="1">#REF!</definedName>
    <definedName name="_KOR97" localSheetId="0">#REF!</definedName>
    <definedName name="_KOR97">#REF!</definedName>
    <definedName name="_KOR98" localSheetId="1">#REF!</definedName>
    <definedName name="_KOR98" localSheetId="0">#REF!</definedName>
    <definedName name="_KOR98">#REF!</definedName>
    <definedName name="_MatInverse_In" localSheetId="1" hidden="1">#REF!</definedName>
    <definedName name="_MatInverse_In" localSheetId="0" hidden="1">#REF!</definedName>
    <definedName name="_MatInverse_In" hidden="1">#REF!</definedName>
    <definedName name="_MatInverse_Out" localSheetId="1" hidden="1">#REF!</definedName>
    <definedName name="_MatInverse_Out" localSheetId="0" hidden="1">#REF!</definedName>
    <definedName name="_MatInverse_Out" hidden="1">#REF!</definedName>
    <definedName name="_NFT1" localSheetId="1">#REF!,#REF!,#REF!,#REF!</definedName>
    <definedName name="_NFT1" localSheetId="0">#REF!,#REF!,#REF!,#REF!</definedName>
    <definedName name="_NFT1">#REF!,#REF!,#REF!,#REF!</definedName>
    <definedName name="_Order1" hidden="1">255</definedName>
    <definedName name="_Order2" hidden="1">0</definedName>
    <definedName name="_Per2" localSheetId="1">#REF!</definedName>
    <definedName name="_Per2" localSheetId="0">#REF!</definedName>
    <definedName name="_Per2">#REF!</definedName>
    <definedName name="_Sort" localSheetId="1" hidden="1">#REF!</definedName>
    <definedName name="_Sort" localSheetId="0" hidden="1">#REF!</definedName>
    <definedName name="_Sort" hidden="1">#REF!</definedName>
    <definedName name="_SPO1">#N/A</definedName>
    <definedName name="_SPO2">#N/A</definedName>
    <definedName name="_Tit1">#N/A</definedName>
    <definedName name="_Tit2" localSheetId="1">#REF!</definedName>
    <definedName name="_Tit2" localSheetId="0">#REF!</definedName>
    <definedName name="_Tit2">#REF!</definedName>
    <definedName name="_Tit3">#N/A</definedName>
    <definedName name="_Tit4">#N/A</definedName>
    <definedName name="_tt1" localSheetId="1" hidden="1">{#N/A,#N/A,TRUE,"일정"}</definedName>
    <definedName name="_tt1" localSheetId="0" hidden="1">{#N/A,#N/A,TRUE,"일정"}</definedName>
    <definedName name="_tt1" localSheetId="2" hidden="1">{#N/A,#N/A,TRUE,"일정"}</definedName>
    <definedName name="_tt1" hidden="1">{#N/A,#N/A,TRUE,"일정"}</definedName>
    <definedName name="_TTT1" localSheetId="1">#REF!</definedName>
    <definedName name="_TTT1" localSheetId="0">#REF!</definedName>
    <definedName name="_TTT1">#REF!</definedName>
    <definedName name="a" localSheetId="1">#REF!</definedName>
    <definedName name="a" localSheetId="0">#REF!</definedName>
    <definedName name="a">#REF!</definedName>
    <definedName name="a_" localSheetId="1">#REF!</definedName>
    <definedName name="a_" localSheetId="0">#REF!</definedName>
    <definedName name="a_">#REF!</definedName>
    <definedName name="a123456789" localSheetId="1">#REF!</definedName>
    <definedName name="a123456789" localSheetId="0">#REF!</definedName>
    <definedName name="a123456789">#REF!</definedName>
    <definedName name="a123457689" localSheetId="1">#REF!</definedName>
    <definedName name="a123457689" localSheetId="0">#REF!</definedName>
    <definedName name="a123457689">#REF!</definedName>
    <definedName name="A6000000" localSheetId="1">#REF!</definedName>
    <definedName name="A6000000" localSheetId="0">#REF!</definedName>
    <definedName name="A6000000">#REF!</definedName>
    <definedName name="aa" localSheetId="1">#REF!</definedName>
    <definedName name="aa" localSheetId="0">#REF!</definedName>
    <definedName name="aa">#REF!</definedName>
    <definedName name="aaa" localSheetId="1">#REF!</definedName>
    <definedName name="aaa" localSheetId="0">#REF!</definedName>
    <definedName name="aaa">#REF!</definedName>
    <definedName name="aaasasf" localSheetId="1" hidden="1">{#N/A,#N/A,FALSE,"자금소요예측기 (5)";#N/A,#N/A,FALSE,"자금소요예측기 (7)";#N/A,#N/A,FALSE,"자금소요예측기 (6)";#N/A,#N/A,FALSE,"자금소요예측기 (2)";#N/A,#N/A,FALSE,"자금소요예측기";#N/A,#N/A,FALSE,"비용예산명세서";#N/A,#N/A,FALSE,"비용예산검토서";#N/A,#N/A,FALSE,"기승인시설투자";#N/A,#N/A,FALSE,"미승인시설투자";#N/A,#N/A,FALSE,"활동계힉서 (2)";#N/A,#N/A,FALSE,"96 성과분석";#N/A,#N/A,FALSE,"목표시책";#N/A,#N/A,FALSE,"목차";#N/A,#N/A,FALSE,"표지";#N/A,#N/A,FALSE,"인원소요현황"}</definedName>
    <definedName name="aaasasf" localSheetId="0" hidden="1">{#N/A,#N/A,FALSE,"자금소요예측기 (5)";#N/A,#N/A,FALSE,"자금소요예측기 (7)";#N/A,#N/A,FALSE,"자금소요예측기 (6)";#N/A,#N/A,FALSE,"자금소요예측기 (2)";#N/A,#N/A,FALSE,"자금소요예측기";#N/A,#N/A,FALSE,"비용예산명세서";#N/A,#N/A,FALSE,"비용예산검토서";#N/A,#N/A,FALSE,"기승인시설투자";#N/A,#N/A,FALSE,"미승인시설투자";#N/A,#N/A,FALSE,"활동계힉서 (2)";#N/A,#N/A,FALSE,"96 성과분석";#N/A,#N/A,FALSE,"목표시책";#N/A,#N/A,FALSE,"목차";#N/A,#N/A,FALSE,"표지";#N/A,#N/A,FALSE,"인원소요현황"}</definedName>
    <definedName name="aaasasf" localSheetId="2" hidden="1">{#N/A,#N/A,FALSE,"자금소요예측기 (5)";#N/A,#N/A,FALSE,"자금소요예측기 (7)";#N/A,#N/A,FALSE,"자금소요예측기 (6)";#N/A,#N/A,FALSE,"자금소요예측기 (2)";#N/A,#N/A,FALSE,"자금소요예측기";#N/A,#N/A,FALSE,"비용예산명세서";#N/A,#N/A,FALSE,"비용예산검토서";#N/A,#N/A,FALSE,"기승인시설투자";#N/A,#N/A,FALSE,"미승인시설투자";#N/A,#N/A,FALSE,"활동계힉서 (2)";#N/A,#N/A,FALSE,"96 성과분석";#N/A,#N/A,FALSE,"목표시책";#N/A,#N/A,FALSE,"목차";#N/A,#N/A,FALSE,"표지";#N/A,#N/A,FALSE,"인원소요현황"}</definedName>
    <definedName name="aaasasf" hidden="1">{#N/A,#N/A,FALSE,"자금소요예측기 (5)";#N/A,#N/A,FALSE,"자금소요예측기 (7)";#N/A,#N/A,FALSE,"자금소요예측기 (6)";#N/A,#N/A,FALSE,"자금소요예측기 (2)";#N/A,#N/A,FALSE,"자금소요예측기";#N/A,#N/A,FALSE,"비용예산명세서";#N/A,#N/A,FALSE,"비용예산검토서";#N/A,#N/A,FALSE,"기승인시설투자";#N/A,#N/A,FALSE,"미승인시설투자";#N/A,#N/A,FALSE,"활동계힉서 (2)";#N/A,#N/A,FALSE,"96 성과분석";#N/A,#N/A,FALSE,"목표시책";#N/A,#N/A,FALSE,"목차";#N/A,#N/A,FALSE,"표지";#N/A,#N/A,FALSE,"인원소요현황"}</definedName>
    <definedName name="AAB" localSheetId="1">#REF!</definedName>
    <definedName name="AAB" localSheetId="0">#REF!</definedName>
    <definedName name="AAB">#REF!</definedName>
    <definedName name="aas" localSheetId="1">#REF!</definedName>
    <definedName name="aas" localSheetId="0">#REF!</definedName>
    <definedName name="aas">#REF!</definedName>
    <definedName name="ABC" localSheetId="1">#REF!</definedName>
    <definedName name="ABC" localSheetId="0">#REF!</definedName>
    <definedName name="ABC">#REF!</definedName>
    <definedName name="ACC" localSheetId="1">#REF!</definedName>
    <definedName name="ACC" localSheetId="0">#REF!</definedName>
    <definedName name="ACC">#REF!</definedName>
    <definedName name="Access_Button" hidden="1">"Kaspl_5_ПЛАН_4_Таблица1"</definedName>
    <definedName name="AccessDatabase" hidden="1">"C:\Documents and Settings\schoolfund1\Рабочий стол\жаха\прогноз доходов 2005 помесяц..mdb"</definedName>
    <definedName name="ACCTID">#N/A</definedName>
    <definedName name="ACNT">#N/A</definedName>
    <definedName name="AcrilBox" localSheetId="1">#REF!</definedName>
    <definedName name="AcrilBox" localSheetId="0">#REF!</definedName>
    <definedName name="AcrilBox">#REF!</definedName>
    <definedName name="af" localSheetId="1" hidden="1">{#N/A,#N/A,FALSE,"BODY"}</definedName>
    <definedName name="af" localSheetId="0" hidden="1">{#N/A,#N/A,FALSE,"BODY"}</definedName>
    <definedName name="af" localSheetId="2" hidden="1">{#N/A,#N/A,FALSE,"BODY"}</definedName>
    <definedName name="af" hidden="1">{#N/A,#N/A,FALSE,"BODY"}</definedName>
    <definedName name="AKNO">#N/A</definedName>
    <definedName name="Akril" localSheetId="1">#REF!</definedName>
    <definedName name="Akril" localSheetId="0">#REF!</definedName>
    <definedName name="Akril">#REF!</definedName>
    <definedName name="ALL" localSheetId="1">#REF!</definedName>
    <definedName name="ALL" localSheetId="0">#REF!</definedName>
    <definedName name="ALL">#REF!</definedName>
    <definedName name="allll" localSheetId="1">TRUNC((oy-1)/3+1)</definedName>
    <definedName name="allll" localSheetId="0">TRUNC(([0]!oy-1)/3+1)</definedName>
    <definedName name="allll" localSheetId="2">TRUNC((oy-1)/3+1)</definedName>
    <definedName name="allll">TRUNC((oy-1)/3+1)</definedName>
    <definedName name="Ammiak_SSBox" localSheetId="1">#REF!</definedName>
    <definedName name="Ammiak_SSBox" localSheetId="0">#REF!</definedName>
    <definedName name="Ammiak_SSBox">#REF!</definedName>
    <definedName name="Ammiak3Box" localSheetId="1">#REF!</definedName>
    <definedName name="Ammiak3Box" localSheetId="0">#REF!</definedName>
    <definedName name="Ammiak3Box">#REF!</definedName>
    <definedName name="AmmiakBox" localSheetId="1">#REF!</definedName>
    <definedName name="AmmiakBox" localSheetId="0">#REF!</definedName>
    <definedName name="AmmiakBox">#REF!</definedName>
    <definedName name="AmVodaBox" localSheetId="1">#REF!</definedName>
    <definedName name="AmVodaBox" localSheetId="0">#REF!</definedName>
    <definedName name="AmVodaBox">#REF!</definedName>
    <definedName name="and" localSheetId="1">#REF!</definedName>
    <definedName name="and" localSheetId="0">#REF!</definedName>
    <definedName name="and">#REF!</definedName>
    <definedName name="AP" localSheetId="1">#REF!</definedName>
    <definedName name="AP" localSheetId="0">#REF!</definedName>
    <definedName name="AP">#REF!</definedName>
    <definedName name="aqz" localSheetId="1" hidden="1">{#N/A,#N/A,FALSE,"자금소요예측기 (5)";#N/A,#N/A,FALSE,"자금소요예측기 (7)";#N/A,#N/A,FALSE,"자금소요예측기 (6)";#N/A,#N/A,FALSE,"자금소요예측기 (2)";#N/A,#N/A,FALSE,"자금소요예측기";#N/A,#N/A,FALSE,"비용예산명세서";#N/A,#N/A,FALSE,"비용예산검토서";#N/A,#N/A,FALSE,"기승인시설투자";#N/A,#N/A,FALSE,"미승인시설투자";#N/A,#N/A,FALSE,"활동계힉서 (2)";#N/A,#N/A,FALSE,"96 성과분석";#N/A,#N/A,FALSE,"목표시책";#N/A,#N/A,FALSE,"목차";#N/A,#N/A,FALSE,"표지";#N/A,#N/A,FALSE,"인원소요현황"}</definedName>
    <definedName name="aqz" localSheetId="0" hidden="1">{#N/A,#N/A,FALSE,"자금소요예측기 (5)";#N/A,#N/A,FALSE,"자금소요예측기 (7)";#N/A,#N/A,FALSE,"자금소요예측기 (6)";#N/A,#N/A,FALSE,"자금소요예측기 (2)";#N/A,#N/A,FALSE,"자금소요예측기";#N/A,#N/A,FALSE,"비용예산명세서";#N/A,#N/A,FALSE,"비용예산검토서";#N/A,#N/A,FALSE,"기승인시설투자";#N/A,#N/A,FALSE,"미승인시설투자";#N/A,#N/A,FALSE,"활동계힉서 (2)";#N/A,#N/A,FALSE,"96 성과분석";#N/A,#N/A,FALSE,"목표시책";#N/A,#N/A,FALSE,"목차";#N/A,#N/A,FALSE,"표지";#N/A,#N/A,FALSE,"인원소요현황"}</definedName>
    <definedName name="aqz" localSheetId="2" hidden="1">{#N/A,#N/A,FALSE,"자금소요예측기 (5)";#N/A,#N/A,FALSE,"자금소요예측기 (7)";#N/A,#N/A,FALSE,"자금소요예측기 (6)";#N/A,#N/A,FALSE,"자금소요예측기 (2)";#N/A,#N/A,FALSE,"자금소요예측기";#N/A,#N/A,FALSE,"비용예산명세서";#N/A,#N/A,FALSE,"비용예산검토서";#N/A,#N/A,FALSE,"기승인시설투자";#N/A,#N/A,FALSE,"미승인시설투자";#N/A,#N/A,FALSE,"활동계힉서 (2)";#N/A,#N/A,FALSE,"96 성과분석";#N/A,#N/A,FALSE,"목표시책";#N/A,#N/A,FALSE,"목차";#N/A,#N/A,FALSE,"표지";#N/A,#N/A,FALSE,"인원소요현황"}</definedName>
    <definedName name="aqz" hidden="1">{#N/A,#N/A,FALSE,"자금소요예측기 (5)";#N/A,#N/A,FALSE,"자금소요예측기 (7)";#N/A,#N/A,FALSE,"자금소요예측기 (6)";#N/A,#N/A,FALSE,"자금소요예측기 (2)";#N/A,#N/A,FALSE,"자금소요예측기";#N/A,#N/A,FALSE,"비용예산명세서";#N/A,#N/A,FALSE,"비용예산검토서";#N/A,#N/A,FALSE,"기승인시설투자";#N/A,#N/A,FALSE,"미승인시설투자";#N/A,#N/A,FALSE,"활동계힉서 (2)";#N/A,#N/A,FALSE,"96 성과분석";#N/A,#N/A,FALSE,"목표시책";#N/A,#N/A,FALSE,"목차";#N/A,#N/A,FALSE,"표지";#N/A,#N/A,FALSE,"인원소요현황"}</definedName>
    <definedName name="ArgonBox" localSheetId="1">#REF!</definedName>
    <definedName name="ArgonBox" localSheetId="0">#REF!</definedName>
    <definedName name="ArgonBox">#REF!</definedName>
    <definedName name="as" localSheetId="1">#REF!</definedName>
    <definedName name="as" localSheetId="0">#REF!</definedName>
    <definedName name="as">#REF!</definedName>
    <definedName name="ASDFASASF" localSheetId="1" hidden="1">{#N/A,#N/A,FALSE,"자금소요예측기 (5)";#N/A,#N/A,FALSE,"자금소요예측기 (7)";#N/A,#N/A,FALSE,"자금소요예측기 (6)";#N/A,#N/A,FALSE,"자금소요예측기 (2)";#N/A,#N/A,FALSE,"자금소요예측기";#N/A,#N/A,FALSE,"비용예산명세서";#N/A,#N/A,FALSE,"비용예산검토서";#N/A,#N/A,FALSE,"기승인시설투자";#N/A,#N/A,FALSE,"미승인시설투자";#N/A,#N/A,FALSE,"활동계힉서 (2)";#N/A,#N/A,FALSE,"96 성과분석";#N/A,#N/A,FALSE,"목표시책";#N/A,#N/A,FALSE,"목차";#N/A,#N/A,FALSE,"표지";#N/A,#N/A,FALSE,"인원소요현황"}</definedName>
    <definedName name="ASDFASASF" localSheetId="0" hidden="1">{#N/A,#N/A,FALSE,"자금소요예측기 (5)";#N/A,#N/A,FALSE,"자금소요예측기 (7)";#N/A,#N/A,FALSE,"자금소요예측기 (6)";#N/A,#N/A,FALSE,"자금소요예측기 (2)";#N/A,#N/A,FALSE,"자금소요예측기";#N/A,#N/A,FALSE,"비용예산명세서";#N/A,#N/A,FALSE,"비용예산검토서";#N/A,#N/A,FALSE,"기승인시설투자";#N/A,#N/A,FALSE,"미승인시설투자";#N/A,#N/A,FALSE,"활동계힉서 (2)";#N/A,#N/A,FALSE,"96 성과분석";#N/A,#N/A,FALSE,"목표시책";#N/A,#N/A,FALSE,"목차";#N/A,#N/A,FALSE,"표지";#N/A,#N/A,FALSE,"인원소요현황"}</definedName>
    <definedName name="ASDFASASF" localSheetId="2" hidden="1">{#N/A,#N/A,FALSE,"자금소요예측기 (5)";#N/A,#N/A,FALSE,"자금소요예측기 (7)";#N/A,#N/A,FALSE,"자금소요예측기 (6)";#N/A,#N/A,FALSE,"자금소요예측기 (2)";#N/A,#N/A,FALSE,"자금소요예측기";#N/A,#N/A,FALSE,"비용예산명세서";#N/A,#N/A,FALSE,"비용예산검토서";#N/A,#N/A,FALSE,"기승인시설투자";#N/A,#N/A,FALSE,"미승인시설투자";#N/A,#N/A,FALSE,"활동계힉서 (2)";#N/A,#N/A,FALSE,"96 성과분석";#N/A,#N/A,FALSE,"목표시책";#N/A,#N/A,FALSE,"목차";#N/A,#N/A,FALSE,"표지";#N/A,#N/A,FALSE,"인원소요현황"}</definedName>
    <definedName name="ASDFASASF" hidden="1">{#N/A,#N/A,FALSE,"자금소요예측기 (5)";#N/A,#N/A,FALSE,"자금소요예측기 (7)";#N/A,#N/A,FALSE,"자금소요예측기 (6)";#N/A,#N/A,FALSE,"자금소요예측기 (2)";#N/A,#N/A,FALSE,"자금소요예측기";#N/A,#N/A,FALSE,"비용예산명세서";#N/A,#N/A,FALSE,"비용예산검토서";#N/A,#N/A,FALSE,"기승인시설투자";#N/A,#N/A,FALSE,"미승인시설투자";#N/A,#N/A,FALSE,"활동계힉서 (2)";#N/A,#N/A,FALSE,"96 성과분석";#N/A,#N/A,FALSE,"목표시책";#N/A,#N/A,FALSE,"목차";#N/A,#N/A,FALSE,"표지";#N/A,#N/A,FALSE,"인원소요현황"}</definedName>
    <definedName name="ASDFASGASG" localSheetId="1" hidden="1">{#N/A,#N/A,FALSE,"자금소요예측기 (5)";#N/A,#N/A,FALSE,"자금소요예측기 (7)";#N/A,#N/A,FALSE,"자금소요예측기 (6)";#N/A,#N/A,FALSE,"자금소요예측기 (2)";#N/A,#N/A,FALSE,"자금소요예측기";#N/A,#N/A,FALSE,"비용예산명세서";#N/A,#N/A,FALSE,"비용예산검토서";#N/A,#N/A,FALSE,"기승인시설투자";#N/A,#N/A,FALSE,"미승인시설투자";#N/A,#N/A,FALSE,"활동계힉서 (2)";#N/A,#N/A,FALSE,"96 성과분석";#N/A,#N/A,FALSE,"목표시책";#N/A,#N/A,FALSE,"목차";#N/A,#N/A,FALSE,"표지";#N/A,#N/A,FALSE,"인원소요현황"}</definedName>
    <definedName name="ASDFASGASG" localSheetId="0" hidden="1">{#N/A,#N/A,FALSE,"자금소요예측기 (5)";#N/A,#N/A,FALSE,"자금소요예측기 (7)";#N/A,#N/A,FALSE,"자금소요예측기 (6)";#N/A,#N/A,FALSE,"자금소요예측기 (2)";#N/A,#N/A,FALSE,"자금소요예측기";#N/A,#N/A,FALSE,"비용예산명세서";#N/A,#N/A,FALSE,"비용예산검토서";#N/A,#N/A,FALSE,"기승인시설투자";#N/A,#N/A,FALSE,"미승인시설투자";#N/A,#N/A,FALSE,"활동계힉서 (2)";#N/A,#N/A,FALSE,"96 성과분석";#N/A,#N/A,FALSE,"목표시책";#N/A,#N/A,FALSE,"목차";#N/A,#N/A,FALSE,"표지";#N/A,#N/A,FALSE,"인원소요현황"}</definedName>
    <definedName name="ASDFASGASG" localSheetId="2" hidden="1">{#N/A,#N/A,FALSE,"자금소요예측기 (5)";#N/A,#N/A,FALSE,"자금소요예측기 (7)";#N/A,#N/A,FALSE,"자금소요예측기 (6)";#N/A,#N/A,FALSE,"자금소요예측기 (2)";#N/A,#N/A,FALSE,"자금소요예측기";#N/A,#N/A,FALSE,"비용예산명세서";#N/A,#N/A,FALSE,"비용예산검토서";#N/A,#N/A,FALSE,"기승인시설투자";#N/A,#N/A,FALSE,"미승인시설투자";#N/A,#N/A,FALSE,"활동계힉서 (2)";#N/A,#N/A,FALSE,"96 성과분석";#N/A,#N/A,FALSE,"목표시책";#N/A,#N/A,FALSE,"목차";#N/A,#N/A,FALSE,"표지";#N/A,#N/A,FALSE,"인원소요현황"}</definedName>
    <definedName name="ASDFASGASG" hidden="1">{#N/A,#N/A,FALSE,"자금소요예측기 (5)";#N/A,#N/A,FALSE,"자금소요예측기 (7)";#N/A,#N/A,FALSE,"자금소요예측기 (6)";#N/A,#N/A,FALSE,"자금소요예측기 (2)";#N/A,#N/A,FALSE,"자금소요예측기";#N/A,#N/A,FALSE,"비용예산명세서";#N/A,#N/A,FALSE,"비용예산검토서";#N/A,#N/A,FALSE,"기승인시설투자";#N/A,#N/A,FALSE,"미승인시설투자";#N/A,#N/A,FALSE,"활동계힉서 (2)";#N/A,#N/A,FALSE,"96 성과분석";#N/A,#N/A,FALSE,"목표시책";#N/A,#N/A,FALSE,"목차";#N/A,#N/A,FALSE,"표지";#N/A,#N/A,FALSE,"인원소요현황"}</definedName>
    <definedName name="AsetaldegidBox" localSheetId="1">#REF!</definedName>
    <definedName name="AsetaldegidBox" localSheetId="0">#REF!</definedName>
    <definedName name="AsetaldegidBox">#REF!</definedName>
    <definedName name="AsetilenBalBox" localSheetId="1">#REF!</definedName>
    <definedName name="AsetilenBalBox" localSheetId="0">#REF!</definedName>
    <definedName name="AsetilenBalBox">#REF!</definedName>
    <definedName name="AsetilenBox" localSheetId="1">#REF!</definedName>
    <definedName name="AsetilenBox" localSheetId="0">#REF!</definedName>
    <definedName name="AsetilenBox">#REF!</definedName>
    <definedName name="AsetonBox" localSheetId="1">#REF!</definedName>
    <definedName name="AsetonBox" localSheetId="0">#REF!</definedName>
    <definedName name="AsetonBox">#REF!</definedName>
    <definedName name="AT" localSheetId="1" hidden="1">{#N/A,#N/A,FALSE,"인원";#N/A,#N/A,FALSE,"비용2";#N/A,#N/A,FALSE,"비용1";#N/A,#N/A,FALSE,"비용";#N/A,#N/A,FALSE,"보증2";#N/A,#N/A,FALSE,"보증1";#N/A,#N/A,FALSE,"보증";#N/A,#N/A,FALSE,"손익1";#N/A,#N/A,FALSE,"손익";#N/A,#N/A,FALSE,"부서별매출";#N/A,#N/A,FALSE,"매출"}</definedName>
    <definedName name="AT" localSheetId="0" hidden="1">{#N/A,#N/A,FALSE,"인원";#N/A,#N/A,FALSE,"비용2";#N/A,#N/A,FALSE,"비용1";#N/A,#N/A,FALSE,"비용";#N/A,#N/A,FALSE,"보증2";#N/A,#N/A,FALSE,"보증1";#N/A,#N/A,FALSE,"보증";#N/A,#N/A,FALSE,"손익1";#N/A,#N/A,FALSE,"손익";#N/A,#N/A,FALSE,"부서별매출";#N/A,#N/A,FALSE,"매출"}</definedName>
    <definedName name="AT" localSheetId="2" hidden="1">{#N/A,#N/A,FALSE,"인원";#N/A,#N/A,FALSE,"비용2";#N/A,#N/A,FALSE,"비용1";#N/A,#N/A,FALSE,"비용";#N/A,#N/A,FALSE,"보증2";#N/A,#N/A,FALSE,"보증1";#N/A,#N/A,FALSE,"보증";#N/A,#N/A,FALSE,"손익1";#N/A,#N/A,FALSE,"손익";#N/A,#N/A,FALSE,"부서별매출";#N/A,#N/A,FALSE,"매출"}</definedName>
    <definedName name="AT" hidden="1">{#N/A,#N/A,FALSE,"인원";#N/A,#N/A,FALSE,"비용2";#N/A,#N/A,FALSE,"비용1";#N/A,#N/A,FALSE,"비용";#N/A,#N/A,FALSE,"보증2";#N/A,#N/A,FALSE,"보증1";#N/A,#N/A,FALSE,"보증";#N/A,#N/A,FALSE,"손익1";#N/A,#N/A,FALSE,"손익";#N/A,#N/A,FALSE,"부서별매출";#N/A,#N/A,FALSE,"매출"}</definedName>
    <definedName name="AVFBox" localSheetId="1">#REF!</definedName>
    <definedName name="AVFBox" localSheetId="0">#REF!</definedName>
    <definedName name="AVFBox">#REF!</definedName>
    <definedName name="az" localSheetId="1">#REF!</definedName>
    <definedName name="az" localSheetId="0">#REF!</definedName>
    <definedName name="az">#REF!</definedName>
    <definedName name="azbuka" localSheetId="1">#REF!</definedName>
    <definedName name="azbuka" localSheetId="0">#REF!</definedName>
    <definedName name="azbuka">#REF!</definedName>
    <definedName name="AzotPoj450Box" localSheetId="1">#REF!</definedName>
    <definedName name="AzotPoj450Box" localSheetId="0">#REF!</definedName>
    <definedName name="AzotPoj450Box">#REF!</definedName>
    <definedName name="b_" localSheetId="1">#REF!</definedName>
    <definedName name="b_" localSheetId="0">#REF!</definedName>
    <definedName name="b_">#REF!</definedName>
    <definedName name="BAC" localSheetId="1">#REF!</definedName>
    <definedName name="BAC" localSheetId="0">#REF!</definedName>
    <definedName name="BAC">#REF!</definedName>
    <definedName name="Baht" localSheetId="1">#REF!</definedName>
    <definedName name="Baht" localSheetId="0">#REF!</definedName>
    <definedName name="Baht">#REF!</definedName>
    <definedName name="Balans_9mesBox" localSheetId="1">#REF!</definedName>
    <definedName name="Balans_9mesBox" localSheetId="0">#REF!</definedName>
    <definedName name="Balans_9mesBox">#REF!</definedName>
    <definedName name="BBB" localSheetId="1">#REF!</definedName>
    <definedName name="BBB" localSheetId="0">#REF!</definedName>
    <definedName name="BBB">#REF!</definedName>
    <definedName name="BLOCK" localSheetId="1">#REF!</definedName>
    <definedName name="BLOCK" localSheetId="0">#REF!</definedName>
    <definedName name="BLOCK">#REF!</definedName>
    <definedName name="bn" localSheetId="1">#REF!</definedName>
    <definedName name="bn" localSheetId="0">#REF!</definedName>
    <definedName name="bn">#REF!</definedName>
    <definedName name="BPU" localSheetId="1">#REF!,#REF!</definedName>
    <definedName name="BPU" localSheetId="0">#REF!,#REF!</definedName>
    <definedName name="BPU">#REF!,#REF!</definedName>
    <definedName name="Button_4">"прогноз_доходов_2005_помесяц__уд_вес_помесячный_Таблица"</definedName>
    <definedName name="bvhk" localSheetId="1">#REF!,#REF!,#REF!</definedName>
    <definedName name="bvhk" localSheetId="0">#REF!,#REF!,#REF!</definedName>
    <definedName name="bvhk">#REF!,#REF!,#REF!</definedName>
    <definedName name="Bс37" localSheetId="1">#REF!</definedName>
    <definedName name="Bс37" localSheetId="0">#REF!</definedName>
    <definedName name="Bс37">#REF!</definedName>
    <definedName name="CaClBox" localSheetId="1">#REF!</definedName>
    <definedName name="CaClBox" localSheetId="0">#REF!</definedName>
    <definedName name="CaClBox">#REF!</definedName>
    <definedName name="can" localSheetId="1">#REF!</definedName>
    <definedName name="can" localSheetId="0">#REF!</definedName>
    <definedName name="can">#REF!</definedName>
    <definedName name="CAPA" localSheetId="1" hidden="1">{#N/A,#N/A,FALSE,"인원";#N/A,#N/A,FALSE,"비용2";#N/A,#N/A,FALSE,"비용1";#N/A,#N/A,FALSE,"비용";#N/A,#N/A,FALSE,"보증2";#N/A,#N/A,FALSE,"보증1";#N/A,#N/A,FALSE,"보증";#N/A,#N/A,FALSE,"손익1";#N/A,#N/A,FALSE,"손익";#N/A,#N/A,FALSE,"부서별매출";#N/A,#N/A,FALSE,"매출"}</definedName>
    <definedName name="CAPA" localSheetId="0" hidden="1">{#N/A,#N/A,FALSE,"인원";#N/A,#N/A,FALSE,"비용2";#N/A,#N/A,FALSE,"비용1";#N/A,#N/A,FALSE,"비용";#N/A,#N/A,FALSE,"보증2";#N/A,#N/A,FALSE,"보증1";#N/A,#N/A,FALSE,"보증";#N/A,#N/A,FALSE,"손익1";#N/A,#N/A,FALSE,"손익";#N/A,#N/A,FALSE,"부서별매출";#N/A,#N/A,FALSE,"매출"}</definedName>
    <definedName name="CAPA" localSheetId="2" hidden="1">{#N/A,#N/A,FALSE,"인원";#N/A,#N/A,FALSE,"비용2";#N/A,#N/A,FALSE,"비용1";#N/A,#N/A,FALSE,"비용";#N/A,#N/A,FALSE,"보증2";#N/A,#N/A,FALSE,"보증1";#N/A,#N/A,FALSE,"보증";#N/A,#N/A,FALSE,"손익1";#N/A,#N/A,FALSE,"손익";#N/A,#N/A,FALSE,"부서별매출";#N/A,#N/A,FALSE,"매출"}</definedName>
    <definedName name="CAPA" hidden="1">{#N/A,#N/A,FALSE,"인원";#N/A,#N/A,FALSE,"비용2";#N/A,#N/A,FALSE,"비용1";#N/A,#N/A,FALSE,"비용";#N/A,#N/A,FALSE,"보증2";#N/A,#N/A,FALSE,"보증1";#N/A,#N/A,FALSE,"보증";#N/A,#N/A,FALSE,"손익1";#N/A,#N/A,FALSE,"손익";#N/A,#N/A,FALSE,"부서별매출";#N/A,#N/A,FALSE,"매출"}</definedName>
    <definedName name="cbvx" localSheetId="1">#REF!</definedName>
    <definedName name="cbvx" localSheetId="0">#REF!</definedName>
    <definedName name="cbvx">#REF!</definedName>
    <definedName name="CCC" localSheetId="1">#REF!</definedName>
    <definedName name="CCC" localSheetId="0">#REF!</definedName>
    <definedName name="CCC">#REF!</definedName>
    <definedName name="ch" localSheetId="1">#REF!</definedName>
    <definedName name="ch" localSheetId="0">#REF!</definedName>
    <definedName name="ch">#REF!</definedName>
    <definedName name="chala" localSheetId="1">#REF!</definedName>
    <definedName name="chala" localSheetId="0">#REF!</definedName>
    <definedName name="chala">#REF!</definedName>
    <definedName name="cho" localSheetId="1" hidden="1">{"'Monthly 1997'!$A$3:$S$89"}</definedName>
    <definedName name="cho" localSheetId="0" hidden="1">{"'Monthly 1997'!$A$3:$S$89"}</definedName>
    <definedName name="cho" localSheetId="2" hidden="1">{"'Monthly 1997'!$A$3:$S$89"}</definedName>
    <definedName name="cho" hidden="1">{"'Monthly 1997'!$A$3:$S$89"}</definedName>
    <definedName name="cmndBase" localSheetId="1">#REF!</definedName>
    <definedName name="cmndBase" localSheetId="0">#REF!</definedName>
    <definedName name="cmndBase">#REF!</definedName>
    <definedName name="cmndDayMonthTo" localSheetId="1">#REF!</definedName>
    <definedName name="cmndDayMonthTo" localSheetId="0">#REF!</definedName>
    <definedName name="cmndDayMonthTo">#REF!</definedName>
    <definedName name="cmndDays" localSheetId="1">#REF!</definedName>
    <definedName name="cmndDays" localSheetId="0">#REF!</definedName>
    <definedName name="cmndDays">#REF!</definedName>
    <definedName name="cmndDocNum" localSheetId="1">#REF!</definedName>
    <definedName name="cmndDocNum" localSheetId="0">#REF!</definedName>
    <definedName name="cmndDocNum">#REF!</definedName>
    <definedName name="cmndDocSer" localSheetId="1">#REF!</definedName>
    <definedName name="cmndDocSer" localSheetId="0">#REF!</definedName>
    <definedName name="cmndDocSer">#REF!</definedName>
    <definedName name="cmndFIO" localSheetId="1">#REF!</definedName>
    <definedName name="cmndFIO" localSheetId="0">#REF!</definedName>
    <definedName name="cmndFIO">#REF!</definedName>
    <definedName name="cmndOrdDay" localSheetId="1">#REF!</definedName>
    <definedName name="cmndOrdDay" localSheetId="0">#REF!</definedName>
    <definedName name="cmndOrdDay">#REF!</definedName>
    <definedName name="cmndOrdMonth" localSheetId="1">#REF!</definedName>
    <definedName name="cmndOrdMonth" localSheetId="0">#REF!</definedName>
    <definedName name="cmndOrdMonth">#REF!</definedName>
    <definedName name="cmndOrdNum" localSheetId="1">#REF!</definedName>
    <definedName name="cmndOrdNum" localSheetId="0">#REF!</definedName>
    <definedName name="cmndOrdNum">#REF!</definedName>
    <definedName name="cmndOrdYear" localSheetId="1">#REF!</definedName>
    <definedName name="cmndOrdYear" localSheetId="0">#REF!</definedName>
    <definedName name="cmndOrdYear">#REF!</definedName>
    <definedName name="cmndPoint" localSheetId="1">#REF!</definedName>
    <definedName name="cmndPoint" localSheetId="0">#REF!</definedName>
    <definedName name="cmndPoint">#REF!</definedName>
    <definedName name="cmndPoint1" localSheetId="1">#REF!</definedName>
    <definedName name="cmndPoint1" localSheetId="0">#REF!</definedName>
    <definedName name="cmndPoint1">#REF!</definedName>
    <definedName name="cmndPos" localSheetId="1">#REF!</definedName>
    <definedName name="cmndPos" localSheetId="0">#REF!</definedName>
    <definedName name="cmndPos">#REF!</definedName>
    <definedName name="cmndYearTo" localSheetId="1">#REF!</definedName>
    <definedName name="cmndYearTo" localSheetId="0">#REF!</definedName>
    <definedName name="cmndYearTo">#REF!</definedName>
    <definedName name="cntAddition" localSheetId="1">#REF!</definedName>
    <definedName name="cntAddition" localSheetId="0">#REF!</definedName>
    <definedName name="cntAddition">#REF!</definedName>
    <definedName name="cntDay" localSheetId="1">#REF!</definedName>
    <definedName name="cntDay" localSheetId="0">#REF!</definedName>
    <definedName name="cntDay">#REF!</definedName>
    <definedName name="cntMonth" localSheetId="1">#REF!</definedName>
    <definedName name="cntMonth" localSheetId="0">#REF!</definedName>
    <definedName name="cntMonth">#REF!</definedName>
    <definedName name="cntName" localSheetId="1">#REF!</definedName>
    <definedName name="cntName" localSheetId="0">#REF!</definedName>
    <definedName name="cntName">#REF!</definedName>
    <definedName name="cntNumber" localSheetId="1">#REF!</definedName>
    <definedName name="cntNumber" localSheetId="0">#REF!</definedName>
    <definedName name="cntNumber">#REF!</definedName>
    <definedName name="cntPayer" localSheetId="1">#REF!</definedName>
    <definedName name="cntPayer" localSheetId="0">#REF!</definedName>
    <definedName name="cntPayer">#REF!</definedName>
    <definedName name="cntPayer1" localSheetId="1">#REF!</definedName>
    <definedName name="cntPayer1" localSheetId="0">#REF!</definedName>
    <definedName name="cntPayer1">#REF!</definedName>
    <definedName name="cntPayerAddr1" localSheetId="1">#REF!</definedName>
    <definedName name="cntPayerAddr1" localSheetId="0">#REF!</definedName>
    <definedName name="cntPayerAddr1">#REF!</definedName>
    <definedName name="cntPayerAddr2" localSheetId="1">#REF!</definedName>
    <definedName name="cntPayerAddr2" localSheetId="0">#REF!</definedName>
    <definedName name="cntPayerAddr2">#REF!</definedName>
    <definedName name="cntPayerBank1" localSheetId="1">#REF!</definedName>
    <definedName name="cntPayerBank1" localSheetId="0">#REF!</definedName>
    <definedName name="cntPayerBank1">#REF!</definedName>
    <definedName name="cntPayerBank2" localSheetId="1">#REF!</definedName>
    <definedName name="cntPayerBank2" localSheetId="0">#REF!</definedName>
    <definedName name="cntPayerBank2">#REF!</definedName>
    <definedName name="cntPayerBank3" localSheetId="1">#REF!</definedName>
    <definedName name="cntPayerBank3" localSheetId="0">#REF!</definedName>
    <definedName name="cntPayerBank3">#REF!</definedName>
    <definedName name="cntPayerCount" localSheetId="1">#REF!</definedName>
    <definedName name="cntPayerCount" localSheetId="0">#REF!</definedName>
    <definedName name="cntPayerCount">#REF!</definedName>
    <definedName name="cntPayerCountCor" localSheetId="1">#REF!</definedName>
    <definedName name="cntPayerCountCor" localSheetId="0">#REF!</definedName>
    <definedName name="cntPayerCountCor">#REF!</definedName>
    <definedName name="cntPriceC" localSheetId="1">#REF!</definedName>
    <definedName name="cntPriceC" localSheetId="0">#REF!</definedName>
    <definedName name="cntPriceC">#REF!</definedName>
    <definedName name="cntPriceR" localSheetId="1">#REF!</definedName>
    <definedName name="cntPriceR" localSheetId="0">#REF!</definedName>
    <definedName name="cntPriceR">#REF!</definedName>
    <definedName name="cntQnt" localSheetId="1">#REF!</definedName>
    <definedName name="cntQnt" localSheetId="0">#REF!</definedName>
    <definedName name="cntQnt">#REF!</definedName>
    <definedName name="CNTR">#N/A</definedName>
    <definedName name="cntSumC" localSheetId="1">#REF!</definedName>
    <definedName name="cntSumC" localSheetId="0">#REF!</definedName>
    <definedName name="cntSumC">#REF!</definedName>
    <definedName name="cntSumR" localSheetId="1">#REF!</definedName>
    <definedName name="cntSumR" localSheetId="0">#REF!</definedName>
    <definedName name="cntSumR">#REF!</definedName>
    <definedName name="cntSuppAddr1" localSheetId="1">#REF!</definedName>
    <definedName name="cntSuppAddr1" localSheetId="0">#REF!</definedName>
    <definedName name="cntSuppAddr1">#REF!</definedName>
    <definedName name="cntSuppAddr2" localSheetId="1">#REF!</definedName>
    <definedName name="cntSuppAddr2" localSheetId="0">#REF!</definedName>
    <definedName name="cntSuppAddr2">#REF!</definedName>
    <definedName name="cntSuppBank" localSheetId="1">#REF!</definedName>
    <definedName name="cntSuppBank" localSheetId="0">#REF!</definedName>
    <definedName name="cntSuppBank">#REF!</definedName>
    <definedName name="cntSuppCount" localSheetId="1">#REF!</definedName>
    <definedName name="cntSuppCount" localSheetId="0">#REF!</definedName>
    <definedName name="cntSuppCount">#REF!</definedName>
    <definedName name="cntSuppCountCor" localSheetId="1">#REF!</definedName>
    <definedName name="cntSuppCountCor" localSheetId="0">#REF!</definedName>
    <definedName name="cntSuppCountCor">#REF!</definedName>
    <definedName name="cntSupplier" localSheetId="1">#REF!</definedName>
    <definedName name="cntSupplier" localSheetId="0">#REF!</definedName>
    <definedName name="cntSupplier">#REF!</definedName>
    <definedName name="cntSuppMFO1" localSheetId="1">#REF!</definedName>
    <definedName name="cntSuppMFO1" localSheetId="0">#REF!</definedName>
    <definedName name="cntSuppMFO1">#REF!</definedName>
    <definedName name="cntSuppMFO2" localSheetId="1">#REF!</definedName>
    <definedName name="cntSuppMFO2" localSheetId="0">#REF!</definedName>
    <definedName name="cntSuppMFO2">#REF!</definedName>
    <definedName name="cntSuppTlf" localSheetId="1">#REF!</definedName>
    <definedName name="cntSuppTlf" localSheetId="0">#REF!</definedName>
    <definedName name="cntSuppTlf">#REF!</definedName>
    <definedName name="cntUnit" localSheetId="1">#REF!</definedName>
    <definedName name="cntUnit" localSheetId="0">#REF!</definedName>
    <definedName name="cntUnit">#REF!</definedName>
    <definedName name="cntYear" localSheetId="1">#REF!</definedName>
    <definedName name="cntYear" localSheetId="0">#REF!</definedName>
    <definedName name="cntYear">#REF!</definedName>
    <definedName name="co" localSheetId="1">#REF!</definedName>
    <definedName name="co" localSheetId="0">#REF!</definedName>
    <definedName name="co">#REF!</definedName>
    <definedName name="CODE" localSheetId="1">#REF!</definedName>
    <definedName name="CODE" localSheetId="0">#REF!</definedName>
    <definedName name="CODE">#REF!</definedName>
    <definedName name="COSTCNTR">#N/A</definedName>
    <definedName name="Criteria_MI" localSheetId="1">#REF!</definedName>
    <definedName name="Criteria_MI" localSheetId="0">#REF!</definedName>
    <definedName name="Criteria_MI">#REF!</definedName>
    <definedName name="Ctr1Box" localSheetId="1">#REF!</definedName>
    <definedName name="Ctr1Box" localSheetId="0">#REF!</definedName>
    <definedName name="Ctr1Box">#REF!</definedName>
    <definedName name="Ctr2Box" localSheetId="1">#REF!</definedName>
    <definedName name="Ctr2Box" localSheetId="0">#REF!</definedName>
    <definedName name="Ctr2Box">#REF!</definedName>
    <definedName name="curday">36934</definedName>
    <definedName name="CURR">#N/A</definedName>
    <definedName name="customs" localSheetId="1">#REF!</definedName>
    <definedName name="customs" localSheetId="0">#REF!</definedName>
    <definedName name="customs">#REF!</definedName>
    <definedName name="cy">2001</definedName>
    <definedName name="d">3</definedName>
    <definedName name="d_" localSheetId="1">#REF!</definedName>
    <definedName name="d_" localSheetId="0">#REF!</definedName>
    <definedName name="d_">#REF!</definedName>
    <definedName name="dac">#N/A</definedName>
    <definedName name="Data_VDS" localSheetId="1">#REF!</definedName>
    <definedName name="Data_VDS" localSheetId="0">#REF!</definedName>
    <definedName name="Data_VDS">#REF!</definedName>
    <definedName name="DATA1">#N/A</definedName>
    <definedName name="DATA2">#N/A</definedName>
    <definedName name="DATA3" localSheetId="1">#REF!</definedName>
    <definedName name="DATA3" localSheetId="0">#REF!</definedName>
    <definedName name="DATA3">#REF!</definedName>
    <definedName name="DATA4" localSheetId="1">#REF!</definedName>
    <definedName name="DATA4" localSheetId="0">#REF!</definedName>
    <definedName name="DATA4">#REF!</definedName>
    <definedName name="_xlnm.Database" localSheetId="1">#REF!</definedName>
    <definedName name="_xlnm.Database" localSheetId="0">#REF!</definedName>
    <definedName name="_xlnm.Database">#REF!</definedName>
    <definedName name="Database_MI" localSheetId="1">#REF!</definedName>
    <definedName name="Database_MI" localSheetId="0">#REF!</definedName>
    <definedName name="Database_MI">#REF!</definedName>
    <definedName name="DCID">#N/A</definedName>
    <definedName name="ddd" localSheetId="1" hidden="1">{#N/A,#N/A,TRUE,"일정"}</definedName>
    <definedName name="ddd" localSheetId="0" hidden="1">{#N/A,#N/A,TRUE,"일정"}</definedName>
    <definedName name="ddd" localSheetId="2" hidden="1">{#N/A,#N/A,TRUE,"일정"}</definedName>
    <definedName name="ddd" hidden="1">{#N/A,#N/A,TRUE,"일정"}</definedName>
    <definedName name="dddddd" localSheetId="1">TRUNC((oy-1)/3+1)</definedName>
    <definedName name="dddddd" localSheetId="0">TRUNC(([0]!oy-1)/3+1)</definedName>
    <definedName name="dddddd" localSheetId="2">TRUNC((oy-1)/3+1)</definedName>
    <definedName name="dddddd">TRUNC((oy-1)/3+1)</definedName>
    <definedName name="ddddddddd" localSheetId="1" hidden="1">{#N/A,#N/A,FALSE,"자금소요예측기 (5)";#N/A,#N/A,FALSE,"자금소요예측기 (7)";#N/A,#N/A,FALSE,"자금소요예측기 (6)";#N/A,#N/A,FALSE,"자금소요예측기 (2)";#N/A,#N/A,FALSE,"자금소요예측기";#N/A,#N/A,FALSE,"비용예산명세서";#N/A,#N/A,FALSE,"비용예산검토서";#N/A,#N/A,FALSE,"기승인시설투자";#N/A,#N/A,FALSE,"미승인시설투자";#N/A,#N/A,FALSE,"활동계힉서 (2)";#N/A,#N/A,FALSE,"96 성과분석";#N/A,#N/A,FALSE,"목표시책";#N/A,#N/A,FALSE,"목차";#N/A,#N/A,FALSE,"표지";#N/A,#N/A,FALSE,"인원소요현황"}</definedName>
    <definedName name="ddddddddd" localSheetId="0" hidden="1">{#N/A,#N/A,FALSE,"자금소요예측기 (5)";#N/A,#N/A,FALSE,"자금소요예측기 (7)";#N/A,#N/A,FALSE,"자금소요예측기 (6)";#N/A,#N/A,FALSE,"자금소요예측기 (2)";#N/A,#N/A,FALSE,"자금소요예측기";#N/A,#N/A,FALSE,"비용예산명세서";#N/A,#N/A,FALSE,"비용예산검토서";#N/A,#N/A,FALSE,"기승인시설투자";#N/A,#N/A,FALSE,"미승인시설투자";#N/A,#N/A,FALSE,"활동계힉서 (2)";#N/A,#N/A,FALSE,"96 성과분석";#N/A,#N/A,FALSE,"목표시책";#N/A,#N/A,FALSE,"목차";#N/A,#N/A,FALSE,"표지";#N/A,#N/A,FALSE,"인원소요현황"}</definedName>
    <definedName name="ddddddddd" localSheetId="2" hidden="1">{#N/A,#N/A,FALSE,"자금소요예측기 (5)";#N/A,#N/A,FALSE,"자금소요예측기 (7)";#N/A,#N/A,FALSE,"자금소요예측기 (6)";#N/A,#N/A,FALSE,"자금소요예측기 (2)";#N/A,#N/A,FALSE,"자금소요예측기";#N/A,#N/A,FALSE,"비용예산명세서";#N/A,#N/A,FALSE,"비용예산검토서";#N/A,#N/A,FALSE,"기승인시설투자";#N/A,#N/A,FALSE,"미승인시설투자";#N/A,#N/A,FALSE,"활동계힉서 (2)";#N/A,#N/A,FALSE,"96 성과분석";#N/A,#N/A,FALSE,"목표시책";#N/A,#N/A,FALSE,"목차";#N/A,#N/A,FALSE,"표지";#N/A,#N/A,FALSE,"인원소요현황"}</definedName>
    <definedName name="ddddddddd" hidden="1">{#N/A,#N/A,FALSE,"자금소요예측기 (5)";#N/A,#N/A,FALSE,"자금소요예측기 (7)";#N/A,#N/A,FALSE,"자금소요예측기 (6)";#N/A,#N/A,FALSE,"자금소요예측기 (2)";#N/A,#N/A,FALSE,"자금소요예측기";#N/A,#N/A,FALSE,"비용예산명세서";#N/A,#N/A,FALSE,"비용예산검토서";#N/A,#N/A,FALSE,"기승인시설투자";#N/A,#N/A,FALSE,"미승인시설투자";#N/A,#N/A,FALSE,"활동계힉서 (2)";#N/A,#N/A,FALSE,"96 성과분석";#N/A,#N/A,FALSE,"목표시책";#N/A,#N/A,FALSE,"목차";#N/A,#N/A,FALSE,"표지";#N/A,#N/A,FALSE,"인원소요현황"}</definedName>
    <definedName name="DDDDOOO" localSheetId="1" hidden="1">{#N/A,#N/A,FALSE,"총매출,이익";#N/A,#N/A,FALSE,"사업소계";#N/A,#N/A,FALSE,"남대구";#N/A,#N/A,FALSE,"평촌";#N/A,#N/A,FALSE,"사상";#N/A,#N/A,FALSE,"이리";#N/A,#N/A,FALSE,"수원";#N/A,#N/A,FALSE,"남부산";#N/A,#N/A,FALSE,"김해";#N/A,#N/A,FALSE,"일산";#N/A,#N/A,FALSE,"포항";#N/A,#N/A,FALSE,"청주";#N/A,#N/A,FALSE,"요약손익";#N/A,#N/A,FALSE,"요약손익누계";#N/A,#N/A,FALSE,"당월누계"}</definedName>
    <definedName name="DDDDOOO" localSheetId="0" hidden="1">{#N/A,#N/A,FALSE,"총매출,이익";#N/A,#N/A,FALSE,"사업소계";#N/A,#N/A,FALSE,"남대구";#N/A,#N/A,FALSE,"평촌";#N/A,#N/A,FALSE,"사상";#N/A,#N/A,FALSE,"이리";#N/A,#N/A,FALSE,"수원";#N/A,#N/A,FALSE,"남부산";#N/A,#N/A,FALSE,"김해";#N/A,#N/A,FALSE,"일산";#N/A,#N/A,FALSE,"포항";#N/A,#N/A,FALSE,"청주";#N/A,#N/A,FALSE,"요약손익";#N/A,#N/A,FALSE,"요약손익누계";#N/A,#N/A,FALSE,"당월누계"}</definedName>
    <definedName name="DDDDOOO" localSheetId="2" hidden="1">{#N/A,#N/A,FALSE,"총매출,이익";#N/A,#N/A,FALSE,"사업소계";#N/A,#N/A,FALSE,"남대구";#N/A,#N/A,FALSE,"평촌";#N/A,#N/A,FALSE,"사상";#N/A,#N/A,FALSE,"이리";#N/A,#N/A,FALSE,"수원";#N/A,#N/A,FALSE,"남부산";#N/A,#N/A,FALSE,"김해";#N/A,#N/A,FALSE,"일산";#N/A,#N/A,FALSE,"포항";#N/A,#N/A,FALSE,"청주";#N/A,#N/A,FALSE,"요약손익";#N/A,#N/A,FALSE,"요약손익누계";#N/A,#N/A,FALSE,"당월누계"}</definedName>
    <definedName name="DDDDOOO" hidden="1">{#N/A,#N/A,FALSE,"총매출,이익";#N/A,#N/A,FALSE,"사업소계";#N/A,#N/A,FALSE,"남대구";#N/A,#N/A,FALSE,"평촌";#N/A,#N/A,FALSE,"사상";#N/A,#N/A,FALSE,"이리";#N/A,#N/A,FALSE,"수원";#N/A,#N/A,FALSE,"남부산";#N/A,#N/A,FALSE,"김해";#N/A,#N/A,FALSE,"일산";#N/A,#N/A,FALSE,"포항";#N/A,#N/A,FALSE,"청주";#N/A,#N/A,FALSE,"요약손익";#N/A,#N/A,FALSE,"요약손익누계";#N/A,#N/A,FALSE,"당월누계"}</definedName>
    <definedName name="DDE" localSheetId="1">#REF!</definedName>
    <definedName name="DDE" localSheetId="0">#REF!</definedName>
    <definedName name="DDE">#REF!</definedName>
    <definedName name="ddff" localSheetId="1">#REF!</definedName>
    <definedName name="ddff" localSheetId="0">#REF!</definedName>
    <definedName name="ddff">#REF!</definedName>
    <definedName name="ddfffff" localSheetId="1">#REF!</definedName>
    <definedName name="ddfffff" localSheetId="0">#REF!</definedName>
    <definedName name="ddfffff">#REF!</definedName>
    <definedName name="DESCRIP">#N/A</definedName>
    <definedName name="df" localSheetId="1">#REF!</definedName>
    <definedName name="df" localSheetId="0">#REF!</definedName>
    <definedName name="df">#REF!</definedName>
    <definedName name="DFT" localSheetId="1">#REF!,#REF!,#REF!,#REF!,#REF!,#REF!,#REF!</definedName>
    <definedName name="DFT" localSheetId="0">#REF!,#REF!,#REF!,#REF!,#REF!,#REF!,#REF!</definedName>
    <definedName name="DFT">#REF!,#REF!,#REF!,#REF!,#REF!,#REF!,#REF!</definedName>
    <definedName name="dg" localSheetId="1">#REF!</definedName>
    <definedName name="dg" localSheetId="0">#REF!</definedName>
    <definedName name="dg">#REF!</definedName>
    <definedName name="Dialog1_Button2_Click">#N/A</definedName>
    <definedName name="DOCUNO">#N/A</definedName>
    <definedName name="Dollar" localSheetId="1">#REF!</definedName>
    <definedName name="Dollar" localSheetId="0">#REF!</definedName>
    <definedName name="Dollar">#REF!</definedName>
    <definedName name="DU7월Order_J" localSheetId="1">#REF!</definedName>
    <definedName name="DU7월Order_J" localSheetId="0">#REF!</definedName>
    <definedName name="DU7월Order_J">#REF!</definedName>
    <definedName name="DU7월Order_V" localSheetId="1">#REF!</definedName>
    <definedName name="DU7월Order_V" localSheetId="0">#REF!</definedName>
    <definedName name="DU7월Order_V">#REF!</definedName>
    <definedName name="DU8월Order_J" localSheetId="1">#REF!</definedName>
    <definedName name="DU8월Order_J" localSheetId="0">#REF!</definedName>
    <definedName name="DU8월Order_J">#REF!</definedName>
    <definedName name="DU8월Order_V" localSheetId="1">#REF!</definedName>
    <definedName name="DU8월Order_V" localSheetId="0">#REF!</definedName>
    <definedName name="DU8월Order_V">#REF!</definedName>
    <definedName name="dvrCustomer" localSheetId="1">#REF!</definedName>
    <definedName name="dvrCustomer" localSheetId="0">#REF!</definedName>
    <definedName name="dvrCustomer">#REF!</definedName>
    <definedName name="dvrDay" localSheetId="1">#REF!</definedName>
    <definedName name="dvrDay" localSheetId="0">#REF!</definedName>
    <definedName name="dvrDay">#REF!</definedName>
    <definedName name="dvrDocDay" localSheetId="1">#REF!</definedName>
    <definedName name="dvrDocDay" localSheetId="0">#REF!</definedName>
    <definedName name="dvrDocDay">#REF!</definedName>
    <definedName name="dvrDocIss" localSheetId="1">#REF!</definedName>
    <definedName name="dvrDocIss" localSheetId="0">#REF!</definedName>
    <definedName name="dvrDocIss">#REF!</definedName>
    <definedName name="dvrDocMonth" localSheetId="1">#REF!</definedName>
    <definedName name="dvrDocMonth" localSheetId="0">#REF!</definedName>
    <definedName name="dvrDocMonth">#REF!</definedName>
    <definedName name="dvrDocNum" localSheetId="1">#REF!</definedName>
    <definedName name="dvrDocNum" localSheetId="0">#REF!</definedName>
    <definedName name="dvrDocNum">#REF!</definedName>
    <definedName name="dvrDocSer" localSheetId="1">#REF!</definedName>
    <definedName name="dvrDocSer" localSheetId="0">#REF!</definedName>
    <definedName name="dvrDocSer">#REF!</definedName>
    <definedName name="dvrDocYear" localSheetId="1">#REF!</definedName>
    <definedName name="dvrDocYear" localSheetId="0">#REF!</definedName>
    <definedName name="dvrDocYear">#REF!</definedName>
    <definedName name="dvrMonth" localSheetId="1">#REF!</definedName>
    <definedName name="dvrMonth" localSheetId="0">#REF!</definedName>
    <definedName name="dvrMonth">#REF!</definedName>
    <definedName name="dvrName" localSheetId="1">#REF!</definedName>
    <definedName name="dvrName" localSheetId="0">#REF!</definedName>
    <definedName name="dvrName">#REF!</definedName>
    <definedName name="dvrNo" localSheetId="1">#REF!</definedName>
    <definedName name="dvrNo" localSheetId="0">#REF!</definedName>
    <definedName name="dvrNo">#REF!</definedName>
    <definedName name="dvrNumber" localSheetId="1">#REF!</definedName>
    <definedName name="dvrNumber" localSheetId="0">#REF!</definedName>
    <definedName name="dvrNumber">#REF!</definedName>
    <definedName name="dvrOrder" localSheetId="1">#REF!</definedName>
    <definedName name="dvrOrder" localSheetId="0">#REF!</definedName>
    <definedName name="dvrOrder">#REF!</definedName>
    <definedName name="dvrPayer" localSheetId="1">#REF!</definedName>
    <definedName name="dvrPayer" localSheetId="0">#REF!</definedName>
    <definedName name="dvrPayer">#REF!</definedName>
    <definedName name="dvrPayerBank1" localSheetId="1">#REF!</definedName>
    <definedName name="dvrPayerBank1" localSheetId="0">#REF!</definedName>
    <definedName name="dvrPayerBank1">#REF!</definedName>
    <definedName name="dvrPayerBank2" localSheetId="1">#REF!</definedName>
    <definedName name="dvrPayerBank2" localSheetId="0">#REF!</definedName>
    <definedName name="dvrPayerBank2">#REF!</definedName>
    <definedName name="dvrPayerCount" localSheetId="1">#REF!</definedName>
    <definedName name="dvrPayerCount" localSheetId="0">#REF!</definedName>
    <definedName name="dvrPayerCount">#REF!</definedName>
    <definedName name="dvrQnt" localSheetId="1">#REF!</definedName>
    <definedName name="dvrQnt" localSheetId="0">#REF!</definedName>
    <definedName name="dvrQnt">#REF!</definedName>
    <definedName name="dvrReceiver" localSheetId="1">#REF!</definedName>
    <definedName name="dvrReceiver" localSheetId="0">#REF!</definedName>
    <definedName name="dvrReceiver">#REF!</definedName>
    <definedName name="dvrSupplier" localSheetId="1">#REF!</definedName>
    <definedName name="dvrSupplier" localSheetId="0">#REF!</definedName>
    <definedName name="dvrSupplier">#REF!</definedName>
    <definedName name="dvrUnit" localSheetId="1">#REF!</definedName>
    <definedName name="dvrUnit" localSheetId="0">#REF!</definedName>
    <definedName name="dvrUnit">#REF!</definedName>
    <definedName name="dvrValidDay" localSheetId="1">#REF!</definedName>
    <definedName name="dvrValidDay" localSheetId="0">#REF!</definedName>
    <definedName name="dvrValidDay">#REF!</definedName>
    <definedName name="dvrValidMonth" localSheetId="1">#REF!</definedName>
    <definedName name="dvrValidMonth" localSheetId="0">#REF!</definedName>
    <definedName name="dvrValidMonth">#REF!</definedName>
    <definedName name="dvrValidYear" localSheetId="1">#REF!</definedName>
    <definedName name="dvrValidYear" localSheetId="0">#REF!</definedName>
    <definedName name="dvrValidYear">#REF!</definedName>
    <definedName name="dvrYear" localSheetId="1">#REF!</definedName>
    <definedName name="dvrYear" localSheetId="0">#REF!</definedName>
    <definedName name="dvrYear">#REF!</definedName>
    <definedName name="e" localSheetId="1">#REF!</definedName>
    <definedName name="e" localSheetId="0">#REF!</definedName>
    <definedName name="e">#REF!</definedName>
    <definedName name="EEE" localSheetId="1" hidden="1">{#N/A,#N/A,FALSE,"자금소요예측기 (5)";#N/A,#N/A,FALSE,"자금소요예측기 (7)";#N/A,#N/A,FALSE,"자금소요예측기 (6)";#N/A,#N/A,FALSE,"자금소요예측기 (2)";#N/A,#N/A,FALSE,"자금소요예측기";#N/A,#N/A,FALSE,"비용예산명세서";#N/A,#N/A,FALSE,"비용예산검토서";#N/A,#N/A,FALSE,"기승인시설투자";#N/A,#N/A,FALSE,"미승인시설투자";#N/A,#N/A,FALSE,"활동계힉서 (2)";#N/A,#N/A,FALSE,"96 성과분석";#N/A,#N/A,FALSE,"목표시책";#N/A,#N/A,FALSE,"목차";#N/A,#N/A,FALSE,"표지";#N/A,#N/A,FALSE,"인원소요현황"}</definedName>
    <definedName name="EEE" localSheetId="0" hidden="1">{#N/A,#N/A,FALSE,"자금소요예측기 (5)";#N/A,#N/A,FALSE,"자금소요예측기 (7)";#N/A,#N/A,FALSE,"자금소요예측기 (6)";#N/A,#N/A,FALSE,"자금소요예측기 (2)";#N/A,#N/A,FALSE,"자금소요예측기";#N/A,#N/A,FALSE,"비용예산명세서";#N/A,#N/A,FALSE,"비용예산검토서";#N/A,#N/A,FALSE,"기승인시설투자";#N/A,#N/A,FALSE,"미승인시설투자";#N/A,#N/A,FALSE,"활동계힉서 (2)";#N/A,#N/A,FALSE,"96 성과분석";#N/A,#N/A,FALSE,"목표시책";#N/A,#N/A,FALSE,"목차";#N/A,#N/A,FALSE,"표지";#N/A,#N/A,FALSE,"인원소요현황"}</definedName>
    <definedName name="EEE" localSheetId="2" hidden="1">{#N/A,#N/A,FALSE,"자금소요예측기 (5)";#N/A,#N/A,FALSE,"자금소요예측기 (7)";#N/A,#N/A,FALSE,"자금소요예측기 (6)";#N/A,#N/A,FALSE,"자금소요예측기 (2)";#N/A,#N/A,FALSE,"자금소요예측기";#N/A,#N/A,FALSE,"비용예산명세서";#N/A,#N/A,FALSE,"비용예산검토서";#N/A,#N/A,FALSE,"기승인시설투자";#N/A,#N/A,FALSE,"미승인시설투자";#N/A,#N/A,FALSE,"활동계힉서 (2)";#N/A,#N/A,FALSE,"96 성과분석";#N/A,#N/A,FALSE,"목표시책";#N/A,#N/A,FALSE,"목차";#N/A,#N/A,FALSE,"표지";#N/A,#N/A,FALSE,"인원소요현황"}</definedName>
    <definedName name="EEE" hidden="1">{#N/A,#N/A,FALSE,"자금소요예측기 (5)";#N/A,#N/A,FALSE,"자금소요예측기 (7)";#N/A,#N/A,FALSE,"자금소요예측기 (6)";#N/A,#N/A,FALSE,"자금소요예측기 (2)";#N/A,#N/A,FALSE,"자금소요예측기";#N/A,#N/A,FALSE,"비용예산명세서";#N/A,#N/A,FALSE,"비용예산검토서";#N/A,#N/A,FALSE,"기승인시설투자";#N/A,#N/A,FALSE,"미승인시설투자";#N/A,#N/A,FALSE,"활동계힉서 (2)";#N/A,#N/A,FALSE,"96 성과분석";#N/A,#N/A,FALSE,"목표시책";#N/A,#N/A,FALSE,"목차";#N/A,#N/A,FALSE,"표지";#N/A,#N/A,FALSE,"인원소요현황"}</definedName>
    <definedName name="eeee" localSheetId="1" hidden="1">{#N/A,#N/A,FALSE,"자금소요예측기 (5)";#N/A,#N/A,FALSE,"자금소요예측기 (7)";#N/A,#N/A,FALSE,"자금소요예측기 (6)";#N/A,#N/A,FALSE,"자금소요예측기 (2)";#N/A,#N/A,FALSE,"자금소요예측기";#N/A,#N/A,FALSE,"비용예산명세서";#N/A,#N/A,FALSE,"비용예산검토서";#N/A,#N/A,FALSE,"기승인시설투자";#N/A,#N/A,FALSE,"미승인시설투자";#N/A,#N/A,FALSE,"활동계힉서 (2)";#N/A,#N/A,FALSE,"96 성과분석";#N/A,#N/A,FALSE,"목표시책";#N/A,#N/A,FALSE,"목차";#N/A,#N/A,FALSE,"표지";#N/A,#N/A,FALSE,"인원소요현황"}</definedName>
    <definedName name="eeee" localSheetId="0" hidden="1">{#N/A,#N/A,FALSE,"자금소요예측기 (5)";#N/A,#N/A,FALSE,"자금소요예측기 (7)";#N/A,#N/A,FALSE,"자금소요예측기 (6)";#N/A,#N/A,FALSE,"자금소요예측기 (2)";#N/A,#N/A,FALSE,"자금소요예측기";#N/A,#N/A,FALSE,"비용예산명세서";#N/A,#N/A,FALSE,"비용예산검토서";#N/A,#N/A,FALSE,"기승인시설투자";#N/A,#N/A,FALSE,"미승인시설투자";#N/A,#N/A,FALSE,"활동계힉서 (2)";#N/A,#N/A,FALSE,"96 성과분석";#N/A,#N/A,FALSE,"목표시책";#N/A,#N/A,FALSE,"목차";#N/A,#N/A,FALSE,"표지";#N/A,#N/A,FALSE,"인원소요현황"}</definedName>
    <definedName name="eeee" localSheetId="2" hidden="1">{#N/A,#N/A,FALSE,"자금소요예측기 (5)";#N/A,#N/A,FALSE,"자금소요예측기 (7)";#N/A,#N/A,FALSE,"자금소요예측기 (6)";#N/A,#N/A,FALSE,"자금소요예측기 (2)";#N/A,#N/A,FALSE,"자금소요예측기";#N/A,#N/A,FALSE,"비용예산명세서";#N/A,#N/A,FALSE,"비용예산검토서";#N/A,#N/A,FALSE,"기승인시설투자";#N/A,#N/A,FALSE,"미승인시설투자";#N/A,#N/A,FALSE,"활동계힉서 (2)";#N/A,#N/A,FALSE,"96 성과분석";#N/A,#N/A,FALSE,"목표시책";#N/A,#N/A,FALSE,"목차";#N/A,#N/A,FALSE,"표지";#N/A,#N/A,FALSE,"인원소요현황"}</definedName>
    <definedName name="eeee" hidden="1">{#N/A,#N/A,FALSE,"자금소요예측기 (5)";#N/A,#N/A,FALSE,"자금소요예측기 (7)";#N/A,#N/A,FALSE,"자금소요예측기 (6)";#N/A,#N/A,FALSE,"자금소요예측기 (2)";#N/A,#N/A,FALSE,"자금소요예측기";#N/A,#N/A,FALSE,"비용예산명세서";#N/A,#N/A,FALSE,"비용예산검토서";#N/A,#N/A,FALSE,"기승인시설투자";#N/A,#N/A,FALSE,"미승인시설투자";#N/A,#N/A,FALSE,"활동계힉서 (2)";#N/A,#N/A,FALSE,"96 성과분석";#N/A,#N/A,FALSE,"목표시책";#N/A,#N/A,FALSE,"목차";#N/A,#N/A,FALSE,"표지";#N/A,#N/A,FALSE,"인원소요현황"}</definedName>
    <definedName name="EkstrakBox" localSheetId="1">#REF!</definedName>
    <definedName name="EkstrakBox" localSheetId="0">#REF!</definedName>
    <definedName name="EkstrakBox">#REF!</definedName>
    <definedName name="ElektrBox" localSheetId="1">#REF!</definedName>
    <definedName name="ElektrBox" localSheetId="0">#REF!</definedName>
    <definedName name="ElektrBox">#REF!</definedName>
    <definedName name="elkAddr1" localSheetId="1">#REF!</definedName>
    <definedName name="elkAddr1" localSheetId="0">#REF!</definedName>
    <definedName name="elkAddr1">#REF!</definedName>
    <definedName name="elkAddr2" localSheetId="1">#REF!</definedName>
    <definedName name="elkAddr2" localSheetId="0">#REF!</definedName>
    <definedName name="elkAddr2">#REF!</definedName>
    <definedName name="elkCount" localSheetId="1">#REF!</definedName>
    <definedName name="elkCount" localSheetId="0">#REF!</definedName>
    <definedName name="elkCount">#REF!</definedName>
    <definedName name="elkCountFrom" localSheetId="1">#REF!</definedName>
    <definedName name="elkCountFrom" localSheetId="0">#REF!</definedName>
    <definedName name="elkCountFrom">#REF!</definedName>
    <definedName name="elkCountTo" localSheetId="1">#REF!</definedName>
    <definedName name="elkCountTo" localSheetId="0">#REF!</definedName>
    <definedName name="elkCountTo">#REF!</definedName>
    <definedName name="elkDateFrom" localSheetId="1">#REF!</definedName>
    <definedName name="elkDateFrom" localSheetId="0">#REF!</definedName>
    <definedName name="elkDateFrom">#REF!</definedName>
    <definedName name="elkDateTo" localSheetId="1">#REF!</definedName>
    <definedName name="elkDateTo" localSheetId="0">#REF!</definedName>
    <definedName name="elkDateTo">#REF!</definedName>
    <definedName name="elkDiscount" localSheetId="1">#REF!</definedName>
    <definedName name="elkDiscount" localSheetId="0">#REF!</definedName>
    <definedName name="elkDiscount">#REF!</definedName>
    <definedName name="elkKAddr1" localSheetId="1">#REF!</definedName>
    <definedName name="elkKAddr1" localSheetId="0">#REF!</definedName>
    <definedName name="elkKAddr1">#REF!</definedName>
    <definedName name="elkKAddr2" localSheetId="1">#REF!</definedName>
    <definedName name="elkKAddr2" localSheetId="0">#REF!</definedName>
    <definedName name="elkKAddr2">#REF!</definedName>
    <definedName name="elkKCount" localSheetId="1">#REF!</definedName>
    <definedName name="elkKCount" localSheetId="0">#REF!</definedName>
    <definedName name="elkKCount">#REF!</definedName>
    <definedName name="elkKCountFrom" localSheetId="1">#REF!</definedName>
    <definedName name="elkKCountFrom" localSheetId="0">#REF!</definedName>
    <definedName name="elkKCountFrom">#REF!</definedName>
    <definedName name="elkKCountTo" localSheetId="1">#REF!</definedName>
    <definedName name="elkKCountTo" localSheetId="0">#REF!</definedName>
    <definedName name="elkKCountTo">#REF!</definedName>
    <definedName name="elkKDateFrom" localSheetId="1">#REF!</definedName>
    <definedName name="elkKDateFrom" localSheetId="0">#REF!</definedName>
    <definedName name="elkKDateFrom">#REF!</definedName>
    <definedName name="elkKDateTo" localSheetId="1">#REF!</definedName>
    <definedName name="elkKDateTo" localSheetId="0">#REF!</definedName>
    <definedName name="elkKDateTo">#REF!</definedName>
    <definedName name="elkKDiscount" localSheetId="1">#REF!</definedName>
    <definedName name="elkKDiscount" localSheetId="0">#REF!</definedName>
    <definedName name="elkKDiscount">#REF!</definedName>
    <definedName name="elkKNumber" localSheetId="1">#REF!</definedName>
    <definedName name="elkKNumber" localSheetId="0">#REF!</definedName>
    <definedName name="elkKNumber">#REF!</definedName>
    <definedName name="elkKSumC" localSheetId="1">#REF!</definedName>
    <definedName name="elkKSumC" localSheetId="0">#REF!</definedName>
    <definedName name="elkKSumC">#REF!</definedName>
    <definedName name="elkKSumR" localSheetId="1">#REF!</definedName>
    <definedName name="elkKSumR" localSheetId="0">#REF!</definedName>
    <definedName name="elkKSumR">#REF!</definedName>
    <definedName name="elkKTarif" localSheetId="1">#REF!</definedName>
    <definedName name="elkKTarif" localSheetId="0">#REF!</definedName>
    <definedName name="elkKTarif">#REF!</definedName>
    <definedName name="elkNumber" localSheetId="1">#REF!</definedName>
    <definedName name="elkNumber" localSheetId="0">#REF!</definedName>
    <definedName name="elkNumber">#REF!</definedName>
    <definedName name="elkSumC" localSheetId="1">#REF!</definedName>
    <definedName name="elkSumC" localSheetId="0">#REF!</definedName>
    <definedName name="elkSumC">#REF!</definedName>
    <definedName name="elkSumR" localSheetId="1">#REF!</definedName>
    <definedName name="elkSumR" localSheetId="0">#REF!</definedName>
    <definedName name="elkSumR">#REF!</definedName>
    <definedName name="elkTarif" localSheetId="1">#REF!</definedName>
    <definedName name="elkTarif" localSheetId="0">#REF!</definedName>
    <definedName name="elkTarif">#REF!</definedName>
    <definedName name="er" localSheetId="1">#REF!</definedName>
    <definedName name="er" localSheetId="0">#REF!</definedName>
    <definedName name="er">#REF!</definedName>
    <definedName name="EURO97" localSheetId="1">#REF!</definedName>
    <definedName name="EURO97" localSheetId="0">#REF!</definedName>
    <definedName name="EURO97">#REF!</definedName>
    <definedName name="EURO98" localSheetId="1">#REF!</definedName>
    <definedName name="EURO98" localSheetId="0">#REF!</definedName>
    <definedName name="EURO98">#REF!</definedName>
    <definedName name="Excel_BuiltIn_Print_Area_70" localSheetId="1">#REF!</definedName>
    <definedName name="Excel_BuiltIn_Print_Area_70" localSheetId="0">#REF!</definedName>
    <definedName name="Excel_BuiltIn_Print_Area_70">#REF!</definedName>
    <definedName name="Excel_BuiltIn_Recorder" localSheetId="1">#REF!</definedName>
    <definedName name="Excel_BuiltIn_Recorder" localSheetId="0">#REF!</definedName>
    <definedName name="Excel_BuiltIn_Recorder">#REF!</definedName>
    <definedName name="EXHRATE">#N/A</definedName>
    <definedName name="EXP" localSheetId="1">#REF!</definedName>
    <definedName name="EXP" localSheetId="0">#REF!</definedName>
    <definedName name="EXP">#REF!</definedName>
    <definedName name="Extract_MI" localSheetId="1">#REF!</definedName>
    <definedName name="Extract_MI" localSheetId="0">#REF!</definedName>
    <definedName name="Extract_MI">#REF!</definedName>
    <definedName name="F">#N/A</definedName>
    <definedName name="FaktBox" localSheetId="1">#REF!</definedName>
    <definedName name="FaktBox" localSheetId="0">#REF!</definedName>
    <definedName name="FaktBox">#REF!</definedName>
    <definedName name="fd" localSheetId="1">#REF!</definedName>
    <definedName name="fd" localSheetId="0">#REF!</definedName>
    <definedName name="fd">#REF!</definedName>
    <definedName name="fdghsssssrdy" localSheetId="1" hidden="1">{#N/A,#N/A,FALSE,"자금소요예측기 (5)";#N/A,#N/A,FALSE,"자금소요예측기 (7)";#N/A,#N/A,FALSE,"자금소요예측기 (6)";#N/A,#N/A,FALSE,"자금소요예측기 (2)";#N/A,#N/A,FALSE,"자금소요예측기";#N/A,#N/A,FALSE,"비용예산명세서";#N/A,#N/A,FALSE,"비용예산검토서";#N/A,#N/A,FALSE,"기승인시설투자";#N/A,#N/A,FALSE,"미승인시설투자";#N/A,#N/A,FALSE,"활동계힉서 (2)";#N/A,#N/A,FALSE,"96 성과분석";#N/A,#N/A,FALSE,"목표시책";#N/A,#N/A,FALSE,"목차";#N/A,#N/A,FALSE,"표지";#N/A,#N/A,FALSE,"인원소요현황"}</definedName>
    <definedName name="fdghsssssrdy" localSheetId="0" hidden="1">{#N/A,#N/A,FALSE,"자금소요예측기 (5)";#N/A,#N/A,FALSE,"자금소요예측기 (7)";#N/A,#N/A,FALSE,"자금소요예측기 (6)";#N/A,#N/A,FALSE,"자금소요예측기 (2)";#N/A,#N/A,FALSE,"자금소요예측기";#N/A,#N/A,FALSE,"비용예산명세서";#N/A,#N/A,FALSE,"비용예산검토서";#N/A,#N/A,FALSE,"기승인시설투자";#N/A,#N/A,FALSE,"미승인시설투자";#N/A,#N/A,FALSE,"활동계힉서 (2)";#N/A,#N/A,FALSE,"96 성과분석";#N/A,#N/A,FALSE,"목표시책";#N/A,#N/A,FALSE,"목차";#N/A,#N/A,FALSE,"표지";#N/A,#N/A,FALSE,"인원소요현황"}</definedName>
    <definedName name="fdghsssssrdy" localSheetId="2" hidden="1">{#N/A,#N/A,FALSE,"자금소요예측기 (5)";#N/A,#N/A,FALSE,"자금소요예측기 (7)";#N/A,#N/A,FALSE,"자금소요예측기 (6)";#N/A,#N/A,FALSE,"자금소요예측기 (2)";#N/A,#N/A,FALSE,"자금소요예측기";#N/A,#N/A,FALSE,"비용예산명세서";#N/A,#N/A,FALSE,"비용예산검토서";#N/A,#N/A,FALSE,"기승인시설투자";#N/A,#N/A,FALSE,"미승인시설투자";#N/A,#N/A,FALSE,"활동계힉서 (2)";#N/A,#N/A,FALSE,"96 성과분석";#N/A,#N/A,FALSE,"목표시책";#N/A,#N/A,FALSE,"목차";#N/A,#N/A,FALSE,"표지";#N/A,#N/A,FALSE,"인원소요현황"}</definedName>
    <definedName name="fdghsssssrdy" hidden="1">{#N/A,#N/A,FALSE,"자금소요예측기 (5)";#N/A,#N/A,FALSE,"자금소요예측기 (7)";#N/A,#N/A,FALSE,"자금소요예측기 (6)";#N/A,#N/A,FALSE,"자금소요예측기 (2)";#N/A,#N/A,FALSE,"자금소요예측기";#N/A,#N/A,FALSE,"비용예산명세서";#N/A,#N/A,FALSE,"비용예산검토서";#N/A,#N/A,FALSE,"기승인시설투자";#N/A,#N/A,FALSE,"미승인시설투자";#N/A,#N/A,FALSE,"활동계힉서 (2)";#N/A,#N/A,FALSE,"96 성과분석";#N/A,#N/A,FALSE,"목표시책";#N/A,#N/A,FALSE,"목차";#N/A,#N/A,FALSE,"표지";#N/A,#N/A,FALSE,"인원소요현황"}</definedName>
    <definedName name="fds" localSheetId="1">#REF!</definedName>
    <definedName name="fds" localSheetId="0">#REF!</definedName>
    <definedName name="fds">#REF!</definedName>
    <definedName name="fdsdfsfdsfdsfds" localSheetId="1" hidden="1">{#N/A,#N/A,FALSE,"BODY"}</definedName>
    <definedName name="fdsdfsfdsfdsfds" localSheetId="0" hidden="1">{#N/A,#N/A,FALSE,"BODY"}</definedName>
    <definedName name="fdsdfsfdsfdsfds" localSheetId="2" hidden="1">{#N/A,#N/A,FALSE,"BODY"}</definedName>
    <definedName name="fdsdfsfdsfdsfds" hidden="1">{#N/A,#N/A,FALSE,"BODY"}</definedName>
    <definedName name="FFF" localSheetId="1">#REF!</definedName>
    <definedName name="FFF" localSheetId="0">#REF!</definedName>
    <definedName name="FFF">#REF!</definedName>
    <definedName name="ffff" localSheetId="1">#REF!</definedName>
    <definedName name="ffff" localSheetId="0">#REF!</definedName>
    <definedName name="ffff">#REF!</definedName>
    <definedName name="ffx" localSheetId="1" hidden="1">{#N/A,#N/A,FALSE,"BODY"}</definedName>
    <definedName name="ffx" localSheetId="0" hidden="1">{#N/A,#N/A,FALSE,"BODY"}</definedName>
    <definedName name="ffx" localSheetId="2" hidden="1">{#N/A,#N/A,FALSE,"BODY"}</definedName>
    <definedName name="ffx" hidden="1">{#N/A,#N/A,FALSE,"BODY"}</definedName>
    <definedName name="fg" localSheetId="1">#REF!</definedName>
    <definedName name="fg" localSheetId="0">#REF!</definedName>
    <definedName name="fg">#REF!</definedName>
    <definedName name="fgfh" localSheetId="1">#REF!</definedName>
    <definedName name="fgfh" localSheetId="0">#REF!</definedName>
    <definedName name="fgfh">#REF!</definedName>
    <definedName name="FINDATE" localSheetId="1">#REF!</definedName>
    <definedName name="FINDATE" localSheetId="0">#REF!</definedName>
    <definedName name="FINDATE">#REF!</definedName>
    <definedName name="First_Year" localSheetId="1">#REF!</definedName>
    <definedName name="First_Year" localSheetId="0">#REF!</definedName>
    <definedName name="First_Year">#REF!</definedName>
    <definedName name="flk" localSheetId="1">#REF!</definedName>
    <definedName name="flk" localSheetId="0">#REF!</definedName>
    <definedName name="flk">#REF!</definedName>
    <definedName name="fr" localSheetId="1">#REF!</definedName>
    <definedName name="fr" localSheetId="0">#REF!</definedName>
    <definedName name="fr">#REF!</definedName>
    <definedName name="front_2" localSheetId="1" hidden="1">{#N/A,#N/A,FALSE,"BODY"}</definedName>
    <definedName name="front_2" localSheetId="0" hidden="1">{#N/A,#N/A,FALSE,"BODY"}</definedName>
    <definedName name="front_2" localSheetId="2" hidden="1">{#N/A,#N/A,FALSE,"BODY"}</definedName>
    <definedName name="front_2" hidden="1">{#N/A,#N/A,FALSE,"BODY"}</definedName>
    <definedName name="FullDate">#N/A</definedName>
    <definedName name="g" localSheetId="1">#REF!</definedName>
    <definedName name="g" localSheetId="0">#REF!</definedName>
    <definedName name="g">#REF!</definedName>
    <definedName name="GFAS">#N/A</definedName>
    <definedName name="gfgfgg" localSheetId="1">[0]!дел/1000</definedName>
    <definedName name="gfgfgg" localSheetId="0">[0]!дел/1000</definedName>
    <definedName name="gfgfgg" localSheetId="2">[0]!дел/1000</definedName>
    <definedName name="gfgfgg">[0]!дел/1000</definedName>
    <definedName name="gg" localSheetId="1">#REF!</definedName>
    <definedName name="gg" localSheetId="0">#REF!</definedName>
    <definedName name="gg">#REF!</definedName>
    <definedName name="gg\" localSheetId="1">#REF!</definedName>
    <definedName name="gg\" localSheetId="0">#REF!</definedName>
    <definedName name="gg\">#REF!</definedName>
    <definedName name="ggg" localSheetId="1">#REF!</definedName>
    <definedName name="ggg" localSheetId="0">#REF!</definedName>
    <definedName name="ggg">#REF!</definedName>
    <definedName name="gh">#N/A</definedName>
    <definedName name="ghj" localSheetId="1">#REF!</definedName>
    <definedName name="ghj" localSheetId="0">#REF!</definedName>
    <definedName name="ghj">#REF!</definedName>
    <definedName name="ghjhb" localSheetId="1">[0]!дел/1000</definedName>
    <definedName name="ghjhb" localSheetId="0">[0]!дел/1000</definedName>
    <definedName name="ghjhb" localSheetId="2">[0]!дел/1000</definedName>
    <definedName name="ghjhb">[0]!дел/1000</definedName>
    <definedName name="GipoxloritBox" localSheetId="1">#REF!</definedName>
    <definedName name="GipoxloritBox" localSheetId="0">#REF!</definedName>
    <definedName name="GipoxloritBox">#REF!</definedName>
    <definedName name="GOVBox" localSheetId="1">#REF!</definedName>
    <definedName name="GOVBox" localSheetId="0">#REF!</definedName>
    <definedName name="GOVBox">#REF!</definedName>
    <definedName name="h" localSheetId="1">#REF!</definedName>
    <definedName name="h" localSheetId="0">#REF!</definedName>
    <definedName name="h">#REF!</definedName>
    <definedName name="HEAT" localSheetId="1">#REF!</definedName>
    <definedName name="HEAT" localSheetId="0">#REF!</definedName>
    <definedName name="HEAT">#REF!</definedName>
    <definedName name="hhh" localSheetId="1">#REF!</definedName>
    <definedName name="hhh" localSheetId="0">#REF!</definedName>
    <definedName name="hhh">#REF!</definedName>
    <definedName name="hhj" localSheetId="1">#REF!</definedName>
    <definedName name="hhj" localSheetId="0">#REF!</definedName>
    <definedName name="hhj">#REF!</definedName>
    <definedName name="hj" localSheetId="1">#REF!</definedName>
    <definedName name="hj" localSheetId="0">#REF!</definedName>
    <definedName name="hj">#REF!</definedName>
    <definedName name="hkj" localSheetId="1">#REF!</definedName>
    <definedName name="hkj" localSheetId="0">#REF!</definedName>
    <definedName name="hkj">#REF!</definedName>
    <definedName name="HTML_CodePage" hidden="1">874</definedName>
    <definedName name="HTML_Control" localSheetId="1" hidden="1">{"'Monthly 1997'!$A$3:$S$89"}</definedName>
    <definedName name="HTML_Control" localSheetId="0" hidden="1">{"'Monthly 1997'!$A$3:$S$89"}</definedName>
    <definedName name="HTML_Control" localSheetId="2" hidden="1">{"'Monthly 1997'!$A$3:$S$89"}</definedName>
    <definedName name="HTML_Control" hidden="1">{"'Monthly 1997'!$A$3:$S$89"}</definedName>
    <definedName name="HTML_OBDlg2" hidden="1">FALSE</definedName>
    <definedName name="HTML_OBDlg3" hidden="1">TRUE</definedName>
    <definedName name="HTML_OBDlg4" hidden="1">TRUE</definedName>
    <definedName name="HTML_OS" hidden="1">0</definedName>
    <definedName name="HTML_PathFile" hidden="1">"\\Der2\vol1\DATABANK\DOWNLOAD\tab4-17.htm"</definedName>
    <definedName name="HTML_PathTemplate" hidden="1">"\\Der2\vol1\DATABANK\DOWNLOAD\Head4-17.htm"</definedName>
    <definedName name="hvv" localSheetId="1">#REF!</definedName>
    <definedName name="hvv" localSheetId="0">#REF!</definedName>
    <definedName name="hvv">#REF!</definedName>
    <definedName name="I" localSheetId="1">#REF!</definedName>
    <definedName name="I" localSheetId="0">#REF!</definedName>
    <definedName name="I">#REF!</definedName>
    <definedName name="IDNO">#N/A</definedName>
    <definedName name="IMPORT" localSheetId="1">#REF!</definedName>
    <definedName name="IMPORT" localSheetId="0">#REF!</definedName>
    <definedName name="IMPORT">#REF!</definedName>
    <definedName name="INSERT" localSheetId="1">#REF!</definedName>
    <definedName name="INSERT" localSheetId="0">#REF!</definedName>
    <definedName name="INSERT">#REF!</definedName>
    <definedName name="INTRISSNO">#N/A</definedName>
    <definedName name="INTRRATE">#N/A</definedName>
    <definedName name="INVESTMENT">#N/A</definedName>
    <definedName name="IU_2" localSheetId="1">'[1]табли 4 местний совет'!#REF!</definedName>
    <definedName name="IU_2" localSheetId="0">'[1]табли 4 местний совет'!#REF!</definedName>
    <definedName name="IU_2">'[1]табли 4 местний совет'!#REF!</definedName>
    <definedName name="j" localSheetId="1">#REF!</definedName>
    <definedName name="j" localSheetId="0">#REF!</definedName>
    <definedName name="j">#REF!</definedName>
    <definedName name="jhjkfhkj" localSheetId="1">#REF!</definedName>
    <definedName name="jhjkfhkj" localSheetId="0">#REF!</definedName>
    <definedName name="jhjkfhkj">#REF!</definedName>
    <definedName name="jjkjkjkjkj" localSheetId="1">#REF!</definedName>
    <definedName name="jjkjkjkjkj" localSheetId="0">#REF!</definedName>
    <definedName name="jjkjkjkjkj">#REF!</definedName>
    <definedName name="jlk" localSheetId="1">#REF!</definedName>
    <definedName name="jlk" localSheetId="0">#REF!</definedName>
    <definedName name="jlk">#REF!</definedName>
    <definedName name="JOB" localSheetId="1">#REF!</definedName>
    <definedName name="JOB" localSheetId="0">#REF!</definedName>
    <definedName name="JOB">#REF!</definedName>
    <definedName name="k" localSheetId="1">#REF!</definedName>
    <definedName name="k" localSheetId="0">#REF!</definedName>
    <definedName name="k">#REF!</definedName>
    <definedName name="K4Box" localSheetId="1">#REF!</definedName>
    <definedName name="K4Box" localSheetId="0">#REF!</definedName>
    <definedName name="K4Box">#REF!</definedName>
    <definedName name="K9Box" localSheetId="1">#REF!</definedName>
    <definedName name="K9Box" localSheetId="0">#REF!</definedName>
    <definedName name="K9Box">#REF!</definedName>
    <definedName name="KalkulyatsiyaBox" localSheetId="1">#REF!</definedName>
    <definedName name="KalkulyatsiyaBox" localSheetId="0">#REF!</definedName>
    <definedName name="KalkulyatsiyaBox">#REF!</definedName>
    <definedName name="KaustikaBox" localSheetId="1">#REF!</definedName>
    <definedName name="KaustikaBox" localSheetId="0">#REF!</definedName>
    <definedName name="KaustikaBox">#REF!</definedName>
    <definedName name="KislAzot_SSBox" localSheetId="1">#REF!</definedName>
    <definedName name="KislAzot_SSBox" localSheetId="0">#REF!</definedName>
    <definedName name="KislAzot_SSBox">#REF!</definedName>
    <definedName name="KislAzot3Box" localSheetId="1">#REF!</definedName>
    <definedName name="KislAzot3Box" localSheetId="0">#REF!</definedName>
    <definedName name="KislAzot3Box">#REF!</definedName>
    <definedName name="KislAzotBox" localSheetId="1">#REF!</definedName>
    <definedName name="KislAzotBox" localSheetId="0">#REF!</definedName>
    <definedName name="KislAzotBox">#REF!</definedName>
    <definedName name="KislIng450Box" localSheetId="1">#REF!</definedName>
    <definedName name="KislIng450Box" localSheetId="0">#REF!</definedName>
    <definedName name="KislIng450Box">#REF!</definedName>
    <definedName name="kj" localSheetId="1">#REF!</definedName>
    <definedName name="kj" localSheetId="0">#REF!</definedName>
    <definedName name="kj">#REF!</definedName>
    <definedName name="kjl" localSheetId="1">#REF!,#REF!,#REF!</definedName>
    <definedName name="kjl" localSheetId="0">#REF!,#REF!,#REF!</definedName>
    <definedName name="kjl">#REF!,#REF!,#REF!</definedName>
    <definedName name="KK" localSheetId="1" hidden="1">{#N/A,#N/A,FALSE,"자금소요예측기 (5)";#N/A,#N/A,FALSE,"자금소요예측기 (7)";#N/A,#N/A,FALSE,"자금소요예측기 (6)";#N/A,#N/A,FALSE,"자금소요예측기 (2)";#N/A,#N/A,FALSE,"자금소요예측기";#N/A,#N/A,FALSE,"비용예산명세서";#N/A,#N/A,FALSE,"비용예산검토서";#N/A,#N/A,FALSE,"기승인시설투자";#N/A,#N/A,FALSE,"미승인시설투자";#N/A,#N/A,FALSE,"활동계힉서 (2)";#N/A,#N/A,FALSE,"96 성과분석";#N/A,#N/A,FALSE,"목표시책";#N/A,#N/A,FALSE,"목차";#N/A,#N/A,FALSE,"표지";#N/A,#N/A,FALSE,"인원소요현황"}</definedName>
    <definedName name="KK" localSheetId="0" hidden="1">{#N/A,#N/A,FALSE,"자금소요예측기 (5)";#N/A,#N/A,FALSE,"자금소요예측기 (7)";#N/A,#N/A,FALSE,"자금소요예측기 (6)";#N/A,#N/A,FALSE,"자금소요예측기 (2)";#N/A,#N/A,FALSE,"자금소요예측기";#N/A,#N/A,FALSE,"비용예산명세서";#N/A,#N/A,FALSE,"비용예산검토서";#N/A,#N/A,FALSE,"기승인시설투자";#N/A,#N/A,FALSE,"미승인시설투자";#N/A,#N/A,FALSE,"활동계힉서 (2)";#N/A,#N/A,FALSE,"96 성과분석";#N/A,#N/A,FALSE,"목표시책";#N/A,#N/A,FALSE,"목차";#N/A,#N/A,FALSE,"표지";#N/A,#N/A,FALSE,"인원소요현황"}</definedName>
    <definedName name="KK" localSheetId="2" hidden="1">{#N/A,#N/A,FALSE,"자금소요예측기 (5)";#N/A,#N/A,FALSE,"자금소요예측기 (7)";#N/A,#N/A,FALSE,"자금소요예측기 (6)";#N/A,#N/A,FALSE,"자금소요예측기 (2)";#N/A,#N/A,FALSE,"자금소요예측기";#N/A,#N/A,FALSE,"비용예산명세서";#N/A,#N/A,FALSE,"비용예산검토서";#N/A,#N/A,FALSE,"기승인시설투자";#N/A,#N/A,FALSE,"미승인시설투자";#N/A,#N/A,FALSE,"활동계힉서 (2)";#N/A,#N/A,FALSE,"96 성과분석";#N/A,#N/A,FALSE,"목표시책";#N/A,#N/A,FALSE,"목차";#N/A,#N/A,FALSE,"표지";#N/A,#N/A,FALSE,"인원소요현황"}</definedName>
    <definedName name="KK" hidden="1">{#N/A,#N/A,FALSE,"자금소요예측기 (5)";#N/A,#N/A,FALSE,"자금소요예측기 (7)";#N/A,#N/A,FALSE,"자금소요예측기 (6)";#N/A,#N/A,FALSE,"자금소요예측기 (2)";#N/A,#N/A,FALSE,"자금소요예측기";#N/A,#N/A,FALSE,"비용예산명세서";#N/A,#N/A,FALSE,"비용예산검토서";#N/A,#N/A,FALSE,"기승인시설투자";#N/A,#N/A,FALSE,"미승인시설투자";#N/A,#N/A,FALSE,"활동계힉서 (2)";#N/A,#N/A,FALSE,"96 성과분석";#N/A,#N/A,FALSE,"목표시책";#N/A,#N/A,FALSE,"목차";#N/A,#N/A,FALSE,"표지";#N/A,#N/A,FALSE,"인원소요현황"}</definedName>
    <definedName name="KKJJHH" localSheetId="1" hidden="1">{#N/A,#N/A,FALSE,"자금소요예측기 (5)";#N/A,#N/A,FALSE,"자금소요예측기 (7)";#N/A,#N/A,FALSE,"자금소요예측기 (6)";#N/A,#N/A,FALSE,"자금소요예측기 (2)";#N/A,#N/A,FALSE,"자금소요예측기";#N/A,#N/A,FALSE,"비용예산명세서";#N/A,#N/A,FALSE,"비용예산검토서";#N/A,#N/A,FALSE,"기승인시설투자";#N/A,#N/A,FALSE,"미승인시설투자";#N/A,#N/A,FALSE,"활동계힉서 (2)";#N/A,#N/A,FALSE,"96 성과분석";#N/A,#N/A,FALSE,"목표시책";#N/A,#N/A,FALSE,"목차";#N/A,#N/A,FALSE,"표지";#N/A,#N/A,FALSE,"인원소요현황"}</definedName>
    <definedName name="KKJJHH" localSheetId="0" hidden="1">{#N/A,#N/A,FALSE,"자금소요예측기 (5)";#N/A,#N/A,FALSE,"자금소요예측기 (7)";#N/A,#N/A,FALSE,"자금소요예측기 (6)";#N/A,#N/A,FALSE,"자금소요예측기 (2)";#N/A,#N/A,FALSE,"자금소요예측기";#N/A,#N/A,FALSE,"비용예산명세서";#N/A,#N/A,FALSE,"비용예산검토서";#N/A,#N/A,FALSE,"기승인시설투자";#N/A,#N/A,FALSE,"미승인시설투자";#N/A,#N/A,FALSE,"활동계힉서 (2)";#N/A,#N/A,FALSE,"96 성과분석";#N/A,#N/A,FALSE,"목표시책";#N/A,#N/A,FALSE,"목차";#N/A,#N/A,FALSE,"표지";#N/A,#N/A,FALSE,"인원소요현황"}</definedName>
    <definedName name="KKJJHH" localSheetId="2" hidden="1">{#N/A,#N/A,FALSE,"자금소요예측기 (5)";#N/A,#N/A,FALSE,"자금소요예측기 (7)";#N/A,#N/A,FALSE,"자금소요예측기 (6)";#N/A,#N/A,FALSE,"자금소요예측기 (2)";#N/A,#N/A,FALSE,"자금소요예측기";#N/A,#N/A,FALSE,"비용예산명세서";#N/A,#N/A,FALSE,"비용예산검토서";#N/A,#N/A,FALSE,"기승인시설투자";#N/A,#N/A,FALSE,"미승인시설투자";#N/A,#N/A,FALSE,"활동계힉서 (2)";#N/A,#N/A,FALSE,"96 성과분석";#N/A,#N/A,FALSE,"목표시책";#N/A,#N/A,FALSE,"목차";#N/A,#N/A,FALSE,"표지";#N/A,#N/A,FALSE,"인원소요현황"}</definedName>
    <definedName name="KKJJHH" hidden="1">{#N/A,#N/A,FALSE,"자금소요예측기 (5)";#N/A,#N/A,FALSE,"자금소요예측기 (7)";#N/A,#N/A,FALSE,"자금소요예측기 (6)";#N/A,#N/A,FALSE,"자금소요예측기 (2)";#N/A,#N/A,FALSE,"자금소요예측기";#N/A,#N/A,FALSE,"비용예산명세서";#N/A,#N/A,FALSE,"비용예산검토서";#N/A,#N/A,FALSE,"기승인시설투자";#N/A,#N/A,FALSE,"미승인시설투자";#N/A,#N/A,FALSE,"활동계힉서 (2)";#N/A,#N/A,FALSE,"96 성과분석";#N/A,#N/A,FALSE,"목표시책";#N/A,#N/A,FALSE,"목차";#N/A,#N/A,FALSE,"표지";#N/A,#N/A,FALSE,"인원소요현황"}</definedName>
    <definedName name="KKK" localSheetId="1" hidden="1">{#N/A,#N/A,FALSE,"자금소요예측기 (5)";#N/A,#N/A,FALSE,"자금소요예측기 (7)";#N/A,#N/A,FALSE,"자금소요예측기 (6)";#N/A,#N/A,FALSE,"자금소요예측기 (2)";#N/A,#N/A,FALSE,"자금소요예측기";#N/A,#N/A,FALSE,"비용예산명세서";#N/A,#N/A,FALSE,"비용예산검토서";#N/A,#N/A,FALSE,"기승인시설투자";#N/A,#N/A,FALSE,"미승인시설투자";#N/A,#N/A,FALSE,"활동계힉서 (2)";#N/A,#N/A,FALSE,"96 성과분석";#N/A,#N/A,FALSE,"목표시책";#N/A,#N/A,FALSE,"목차";#N/A,#N/A,FALSE,"표지";#N/A,#N/A,FALSE,"인원소요현황"}</definedName>
    <definedName name="KKK" localSheetId="0" hidden="1">{#N/A,#N/A,FALSE,"자금소요예측기 (5)";#N/A,#N/A,FALSE,"자금소요예측기 (7)";#N/A,#N/A,FALSE,"자금소요예측기 (6)";#N/A,#N/A,FALSE,"자금소요예측기 (2)";#N/A,#N/A,FALSE,"자금소요예측기";#N/A,#N/A,FALSE,"비용예산명세서";#N/A,#N/A,FALSE,"비용예산검토서";#N/A,#N/A,FALSE,"기승인시설투자";#N/A,#N/A,FALSE,"미승인시설투자";#N/A,#N/A,FALSE,"활동계힉서 (2)";#N/A,#N/A,FALSE,"96 성과분석";#N/A,#N/A,FALSE,"목표시책";#N/A,#N/A,FALSE,"목차";#N/A,#N/A,FALSE,"표지";#N/A,#N/A,FALSE,"인원소요현황"}</definedName>
    <definedName name="KKK" localSheetId="2" hidden="1">{#N/A,#N/A,FALSE,"자금소요예측기 (5)";#N/A,#N/A,FALSE,"자금소요예측기 (7)";#N/A,#N/A,FALSE,"자금소요예측기 (6)";#N/A,#N/A,FALSE,"자금소요예측기 (2)";#N/A,#N/A,FALSE,"자금소요예측기";#N/A,#N/A,FALSE,"비용예산명세서";#N/A,#N/A,FALSE,"비용예산검토서";#N/A,#N/A,FALSE,"기승인시설투자";#N/A,#N/A,FALSE,"미승인시설투자";#N/A,#N/A,FALSE,"활동계힉서 (2)";#N/A,#N/A,FALSE,"96 성과분석";#N/A,#N/A,FALSE,"목표시책";#N/A,#N/A,FALSE,"목차";#N/A,#N/A,FALSE,"표지";#N/A,#N/A,FALSE,"인원소요현황"}</definedName>
    <definedName name="KKK" hidden="1">{#N/A,#N/A,FALSE,"자금소요예측기 (5)";#N/A,#N/A,FALSE,"자금소요예측기 (7)";#N/A,#N/A,FALSE,"자금소요예측기 (6)";#N/A,#N/A,FALSE,"자금소요예측기 (2)";#N/A,#N/A,FALSE,"자금소요예측기";#N/A,#N/A,FALSE,"비용예산명세서";#N/A,#N/A,FALSE,"비용예산검토서";#N/A,#N/A,FALSE,"기승인시설투자";#N/A,#N/A,FALSE,"미승인시설투자";#N/A,#N/A,FALSE,"활동계힉서 (2)";#N/A,#N/A,FALSE,"96 성과분석";#N/A,#N/A,FALSE,"목표시책";#N/A,#N/A,FALSE,"목차";#N/A,#N/A,FALSE,"표지";#N/A,#N/A,FALSE,"인원소요현황"}</definedName>
    <definedName name="KLJLK" localSheetId="1" hidden="1">{#N/A,#N/A,FALSE,"BODY"}</definedName>
    <definedName name="KLJLK" localSheetId="0" hidden="1">{#N/A,#N/A,FALSE,"BODY"}</definedName>
    <definedName name="KLJLK" localSheetId="2" hidden="1">{#N/A,#N/A,FALSE,"BODY"}</definedName>
    <definedName name="KLJLK" hidden="1">{#N/A,#N/A,FALSE,"BODY"}</definedName>
    <definedName name="KNSBox" localSheetId="1">#REF!</definedName>
    <definedName name="KNSBox" localSheetId="0">#REF!</definedName>
    <definedName name="KNSBox">#REF!</definedName>
    <definedName name="KursovayaBox" localSheetId="1">#REF!</definedName>
    <definedName name="KursovayaBox" localSheetId="0">#REF!</definedName>
    <definedName name="KursovayaBox">#REF!</definedName>
    <definedName name="L" localSheetId="1">#REF!</definedName>
    <definedName name="L" localSheetId="0">#REF!</definedName>
    <definedName name="L">#REF!</definedName>
    <definedName name="L5A" localSheetId="1">#REF!</definedName>
    <definedName name="L5A" localSheetId="0">#REF!</definedName>
    <definedName name="L5A">#REF!</definedName>
    <definedName name="L5C" localSheetId="1">#REF!</definedName>
    <definedName name="L5C" localSheetId="0">#REF!</definedName>
    <definedName name="L5C">#REF!</definedName>
    <definedName name="L5CT" localSheetId="1">#REF!</definedName>
    <definedName name="L5CT" localSheetId="0">#REF!</definedName>
    <definedName name="L5CT">#REF!</definedName>
    <definedName name="L5H" localSheetId="1">#REF!</definedName>
    <definedName name="L5H" localSheetId="0">#REF!</definedName>
    <definedName name="L5H">#REF!</definedName>
    <definedName name="L5I" localSheetId="1">#REF!</definedName>
    <definedName name="L5I" localSheetId="0">#REF!</definedName>
    <definedName name="L5I">#REF!</definedName>
    <definedName name="L5N" localSheetId="1">#REF!</definedName>
    <definedName name="L5N" localSheetId="0">#REF!</definedName>
    <definedName name="L5N">#REF!</definedName>
    <definedName name="L5Q" localSheetId="1">#REF!</definedName>
    <definedName name="L5Q" localSheetId="0">#REF!</definedName>
    <definedName name="L5Q">#REF!</definedName>
    <definedName name="LANOS" localSheetId="1">#REF!</definedName>
    <definedName name="LANOS" localSheetId="0">#REF!</definedName>
    <definedName name="LANOS">#REF!</definedName>
    <definedName name="lastday">37165</definedName>
    <definedName name="LGL" localSheetId="1">#REF!,#REF!</definedName>
    <definedName name="LGL" localSheetId="0">#REF!,#REF!</definedName>
    <definedName name="LGL">#REF!,#REF!</definedName>
    <definedName name="LGR" localSheetId="1">#REF!,#REF!</definedName>
    <definedName name="LGR" localSheetId="0">#REF!,#REF!</definedName>
    <definedName name="LGR">#REF!,#REF!</definedName>
    <definedName name="LIM" localSheetId="1">#REF!</definedName>
    <definedName name="LIM" localSheetId="0">#REF!</definedName>
    <definedName name="LIM">#REF!</definedName>
    <definedName name="ListToShow" localSheetId="1">#REF!</definedName>
    <definedName name="ListToShow" localSheetId="0">#REF!</definedName>
    <definedName name="ListToShow">#REF!</definedName>
    <definedName name="LL" localSheetId="1" hidden="1">{#N/A,#N/A,FALSE,"자금소요예측기 (5)";#N/A,#N/A,FALSE,"자금소요예측기 (7)";#N/A,#N/A,FALSE,"자금소요예측기 (6)";#N/A,#N/A,FALSE,"자금소요예측기 (2)";#N/A,#N/A,FALSE,"자금소요예측기";#N/A,#N/A,FALSE,"비용예산명세서";#N/A,#N/A,FALSE,"비용예산검토서";#N/A,#N/A,FALSE,"기승인시설투자";#N/A,#N/A,FALSE,"미승인시설투자";#N/A,#N/A,FALSE,"활동계힉서 (2)";#N/A,#N/A,FALSE,"96 성과분석";#N/A,#N/A,FALSE,"목표시책";#N/A,#N/A,FALSE,"목차";#N/A,#N/A,FALSE,"표지";#N/A,#N/A,FALSE,"인원소요현황"}</definedName>
    <definedName name="LL" localSheetId="0" hidden="1">{#N/A,#N/A,FALSE,"자금소요예측기 (5)";#N/A,#N/A,FALSE,"자금소요예측기 (7)";#N/A,#N/A,FALSE,"자금소요예측기 (6)";#N/A,#N/A,FALSE,"자금소요예측기 (2)";#N/A,#N/A,FALSE,"자금소요예측기";#N/A,#N/A,FALSE,"비용예산명세서";#N/A,#N/A,FALSE,"비용예산검토서";#N/A,#N/A,FALSE,"기승인시설투자";#N/A,#N/A,FALSE,"미승인시설투자";#N/A,#N/A,FALSE,"활동계힉서 (2)";#N/A,#N/A,FALSE,"96 성과분석";#N/A,#N/A,FALSE,"목표시책";#N/A,#N/A,FALSE,"목차";#N/A,#N/A,FALSE,"표지";#N/A,#N/A,FALSE,"인원소요현황"}</definedName>
    <definedName name="LL" localSheetId="2" hidden="1">{#N/A,#N/A,FALSE,"자금소요예측기 (5)";#N/A,#N/A,FALSE,"자금소요예측기 (7)";#N/A,#N/A,FALSE,"자금소요예측기 (6)";#N/A,#N/A,FALSE,"자금소요예측기 (2)";#N/A,#N/A,FALSE,"자금소요예측기";#N/A,#N/A,FALSE,"비용예산명세서";#N/A,#N/A,FALSE,"비용예산검토서";#N/A,#N/A,FALSE,"기승인시설투자";#N/A,#N/A,FALSE,"미승인시설투자";#N/A,#N/A,FALSE,"활동계힉서 (2)";#N/A,#N/A,FALSE,"96 성과분석";#N/A,#N/A,FALSE,"목표시책";#N/A,#N/A,FALSE,"목차";#N/A,#N/A,FALSE,"표지";#N/A,#N/A,FALSE,"인원소요현황"}</definedName>
    <definedName name="LL" hidden="1">{#N/A,#N/A,FALSE,"자금소요예측기 (5)";#N/A,#N/A,FALSE,"자금소요예측기 (7)";#N/A,#N/A,FALSE,"자금소요예측기 (6)";#N/A,#N/A,FALSE,"자금소요예측기 (2)";#N/A,#N/A,FALSE,"자금소요예측기";#N/A,#N/A,FALSE,"비용예산명세서";#N/A,#N/A,FALSE,"비용예산검토서";#N/A,#N/A,FALSE,"기승인시설투자";#N/A,#N/A,FALSE,"미승인시설투자";#N/A,#N/A,FALSE,"활동계힉서 (2)";#N/A,#N/A,FALSE,"96 성과분석";#N/A,#N/A,FALSE,"목표시책";#N/A,#N/A,FALSE,"목차";#N/A,#N/A,FALSE,"표지";#N/A,#N/A,FALSE,"인원소요현황"}</definedName>
    <definedName name="local" localSheetId="1" hidden="1">{#N/A,#N/A,FALSE,"인원";#N/A,#N/A,FALSE,"비용2";#N/A,#N/A,FALSE,"비용1";#N/A,#N/A,FALSE,"비용";#N/A,#N/A,FALSE,"보증2";#N/A,#N/A,FALSE,"보증1";#N/A,#N/A,FALSE,"보증";#N/A,#N/A,FALSE,"손익1";#N/A,#N/A,FALSE,"손익";#N/A,#N/A,FALSE,"부서별매출";#N/A,#N/A,FALSE,"매출"}</definedName>
    <definedName name="local" localSheetId="0" hidden="1">{#N/A,#N/A,FALSE,"인원";#N/A,#N/A,FALSE,"비용2";#N/A,#N/A,FALSE,"비용1";#N/A,#N/A,FALSE,"비용";#N/A,#N/A,FALSE,"보증2";#N/A,#N/A,FALSE,"보증1";#N/A,#N/A,FALSE,"보증";#N/A,#N/A,FALSE,"손익1";#N/A,#N/A,FALSE,"손익";#N/A,#N/A,FALSE,"부서별매출";#N/A,#N/A,FALSE,"매출"}</definedName>
    <definedName name="local" localSheetId="2" hidden="1">{#N/A,#N/A,FALSE,"인원";#N/A,#N/A,FALSE,"비용2";#N/A,#N/A,FALSE,"비용1";#N/A,#N/A,FALSE,"비용";#N/A,#N/A,FALSE,"보증2";#N/A,#N/A,FALSE,"보증1";#N/A,#N/A,FALSE,"보증";#N/A,#N/A,FALSE,"손익1";#N/A,#N/A,FALSE,"손익";#N/A,#N/A,FALSE,"부서별매출";#N/A,#N/A,FALSE,"매출"}</definedName>
    <definedName name="local" hidden="1">{#N/A,#N/A,FALSE,"인원";#N/A,#N/A,FALSE,"비용2";#N/A,#N/A,FALSE,"비용1";#N/A,#N/A,FALSE,"비용";#N/A,#N/A,FALSE,"보증2";#N/A,#N/A,FALSE,"보증1";#N/A,#N/A,FALSE,"보증";#N/A,#N/A,FALSE,"손익1";#N/A,#N/A,FALSE,"손익";#N/A,#N/A,FALSE,"부서별매출";#N/A,#N/A,FALSE,"매출"}</definedName>
    <definedName name="lot" localSheetId="1">#REF!</definedName>
    <definedName name="lot" localSheetId="0">#REF!</definedName>
    <definedName name="lot">#REF!</definedName>
    <definedName name="LOTNO">#N/A</definedName>
    <definedName name="m" localSheetId="1" hidden="1">{"Table 1 - Summary Financial Projections",#N/A,FALSE,"FINANCIAL PROJECTIONS";"Table 2 - KPI",#N/A,FALSE,"FINANCIAL PROJECTIONS";"Table 3 - Wastewater Tariffs",#N/A,FALSE,"FINANCIAL PROJECTIONS";"Table 4 - Income Statements",#N/A,FALSE,"FINANCIAL PROJECTIONS";"Table 5 - Cash Flow Statements",#N/A,FALSE,"FINANCIAL PROJECTIONS";"Table 6 - Balance Sheets",#N/A,FALSE,"FINANCIAL PROJECTIONS";"Table 7 - Unit Cost Structure",#N/A,FALSE,"FINANCIAL PROJECTIONS"}</definedName>
    <definedName name="m" localSheetId="0" hidden="1">{"Table 1 - Summary Financial Projections",#N/A,FALSE,"FINANCIAL PROJECTIONS";"Table 2 - KPI",#N/A,FALSE,"FINANCIAL PROJECTIONS";"Table 3 - Wastewater Tariffs",#N/A,FALSE,"FINANCIAL PROJECTIONS";"Table 4 - Income Statements",#N/A,FALSE,"FINANCIAL PROJECTIONS";"Table 5 - Cash Flow Statements",#N/A,FALSE,"FINANCIAL PROJECTIONS";"Table 6 - Balance Sheets",#N/A,FALSE,"FINANCIAL PROJECTIONS";"Table 7 - Unit Cost Structure",#N/A,FALSE,"FINANCIAL PROJECTIONS"}</definedName>
    <definedName name="m" localSheetId="2" hidden="1">{"Table 1 - Summary Financial Projections",#N/A,FALSE,"FINANCIAL PROJECTIONS";"Table 2 - KPI",#N/A,FALSE,"FINANCIAL PROJECTIONS";"Table 3 - Wastewater Tariffs",#N/A,FALSE,"FINANCIAL PROJECTIONS";"Table 4 - Income Statements",#N/A,FALSE,"FINANCIAL PROJECTIONS";"Table 5 - Cash Flow Statements",#N/A,FALSE,"FINANCIAL PROJECTIONS";"Table 6 - Balance Sheets",#N/A,FALSE,"FINANCIAL PROJECTIONS";"Table 7 - Unit Cost Structure",#N/A,FALSE,"FINANCIAL PROJECTIONS"}</definedName>
    <definedName name="m" hidden="1">{"Table 1 - Summary Financial Projections",#N/A,FALSE,"FINANCIAL PROJECTIONS";"Table 2 - KPI",#N/A,FALSE,"FINANCIAL PROJECTIONS";"Table 3 - Wastewater Tariffs",#N/A,FALSE,"FINANCIAL PROJECTIONS";"Table 4 - Income Statements",#N/A,FALSE,"FINANCIAL PROJECTIONS";"Table 5 - Cash Flow Statements",#N/A,FALSE,"FINANCIAL PROJECTIONS";"Table 6 - Balance Sheets",#N/A,FALSE,"FINANCIAL PROJECTIONS";"Table 7 - Unit Cost Structure",#N/A,FALSE,"FINANCIAL PROJECTIONS"}</definedName>
    <definedName name="m_AA" localSheetId="1">#REF!</definedName>
    <definedName name="m_AA" localSheetId="0">#REF!</definedName>
    <definedName name="m_AA">#REF!</definedName>
    <definedName name="MABox" localSheetId="1">#REF!</definedName>
    <definedName name="MABox" localSheetId="0">#REF!</definedName>
    <definedName name="MABox">#REF!</definedName>
    <definedName name="MARKET" localSheetId="1">#REF!</definedName>
    <definedName name="MARKET" localSheetId="0">#REF!</definedName>
    <definedName name="MARKET">#REF!</definedName>
    <definedName name="MARKET2" localSheetId="1">#REF!</definedName>
    <definedName name="MARKET2" localSheetId="0">#REF!</definedName>
    <definedName name="MARKET2">#REF!</definedName>
    <definedName name="MARKET3" localSheetId="1">#REF!</definedName>
    <definedName name="MARKET3" localSheetId="0">#REF!</definedName>
    <definedName name="MARKET3">#REF!</definedName>
    <definedName name="MARKET4" localSheetId="1">#REF!</definedName>
    <definedName name="MARKET4" localSheetId="0">#REF!</definedName>
    <definedName name="MARKET4">#REF!</definedName>
    <definedName name="Metanol_RekBox" localSheetId="1">#REF!</definedName>
    <definedName name="Metanol_RekBox" localSheetId="0">#REF!</definedName>
    <definedName name="Metanol_RekBox">#REF!</definedName>
    <definedName name="Metanol_SBox" localSheetId="1">#REF!</definedName>
    <definedName name="Metanol_SBox" localSheetId="0">#REF!</definedName>
    <definedName name="Metanol_SBox">#REF!</definedName>
    <definedName name="MFT" localSheetId="1">#REF!,#REF!,#REF!,#REF!</definedName>
    <definedName name="MFT" localSheetId="0">#REF!,#REF!,#REF!,#REF!</definedName>
    <definedName name="MFT">#REF!,#REF!,#REF!,#REF!</definedName>
    <definedName name="MFTU" localSheetId="1">#REF!,#REF!,#REF!,#REF!</definedName>
    <definedName name="MFTU" localSheetId="0">#REF!,#REF!,#REF!,#REF!</definedName>
    <definedName name="MFTU">#REF!,#REF!,#REF!,#REF!</definedName>
    <definedName name="mmm" localSheetId="1">#REF!</definedName>
    <definedName name="mmm" localSheetId="0">#REF!</definedName>
    <definedName name="mmm">#REF!</definedName>
    <definedName name="mn">"Август"</definedName>
    <definedName name="Money1" localSheetId="1">#REF!</definedName>
    <definedName name="Money1" localSheetId="0">#REF!</definedName>
    <definedName name="Money1">#REF!</definedName>
    <definedName name="Money2" localSheetId="1">#REF!</definedName>
    <definedName name="Money2" localSheetId="0">#REF!</definedName>
    <definedName name="Money2">#REF!</definedName>
    <definedName name="MONTH">#N/A</definedName>
    <definedName name="monthl" localSheetId="1" hidden="1">{"'Monthly 1997'!$A$3:$S$89"}</definedName>
    <definedName name="monthl" localSheetId="0" hidden="1">{"'Monthly 1997'!$A$3:$S$89"}</definedName>
    <definedName name="monthl" localSheetId="2" hidden="1">{"'Monthly 1997'!$A$3:$S$89"}</definedName>
    <definedName name="monthl" hidden="1">{"'Monthly 1997'!$A$3:$S$89"}</definedName>
    <definedName name="Monthly" localSheetId="1" hidden="1">{"'Monthly 1997'!$A$3:$S$89"}</definedName>
    <definedName name="Monthly" localSheetId="0" hidden="1">{"'Monthly 1997'!$A$3:$S$89"}</definedName>
    <definedName name="Monthly" localSheetId="2" hidden="1">{"'Monthly 1997'!$A$3:$S$89"}</definedName>
    <definedName name="Monthly" hidden="1">{"'Monthly 1997'!$A$3:$S$89"}</definedName>
    <definedName name="MSIX" localSheetId="1">#REF!</definedName>
    <definedName name="MSIX" localSheetId="0">#REF!</definedName>
    <definedName name="MSIX">#REF!</definedName>
    <definedName name="mtg" localSheetId="1">#REF!</definedName>
    <definedName name="mtg" localSheetId="0">#REF!</definedName>
    <definedName name="mtg">#REF!</definedName>
    <definedName name="MTHREE" localSheetId="1">#REF!</definedName>
    <definedName name="MTHREE" localSheetId="0">#REF!</definedName>
    <definedName name="MTHREE">#REF!</definedName>
    <definedName name="n" localSheetId="1">#REF!</definedName>
    <definedName name="n" localSheetId="0">#REF!</definedName>
    <definedName name="n">#REF!</definedName>
    <definedName name="NaCNSBox" localSheetId="1">#REF!</definedName>
    <definedName name="NaCNSBox" localSheetId="0">#REF!</definedName>
    <definedName name="NaCNSBox">#REF!</definedName>
    <definedName name="NAKBox" localSheetId="1">#REF!</definedName>
    <definedName name="NAKBox" localSheetId="0">#REF!</definedName>
    <definedName name="NAKBox">#REF!</definedName>
    <definedName name="nakDay" localSheetId="1">#REF!</definedName>
    <definedName name="nakDay" localSheetId="0">#REF!</definedName>
    <definedName name="nakDay">#REF!</definedName>
    <definedName name="nakFrom" localSheetId="1">#REF!</definedName>
    <definedName name="nakFrom" localSheetId="0">#REF!</definedName>
    <definedName name="nakFrom">#REF!</definedName>
    <definedName name="nakMonth" localSheetId="1">#REF!</definedName>
    <definedName name="nakMonth" localSheetId="0">#REF!</definedName>
    <definedName name="nakMonth">#REF!</definedName>
    <definedName name="nakName" localSheetId="1">#REF!</definedName>
    <definedName name="nakName" localSheetId="0">#REF!</definedName>
    <definedName name="nakName">#REF!</definedName>
    <definedName name="nakNo" localSheetId="1">#REF!</definedName>
    <definedName name="nakNo" localSheetId="0">#REF!</definedName>
    <definedName name="nakNo">#REF!</definedName>
    <definedName name="nakNumber" localSheetId="1">#REF!</definedName>
    <definedName name="nakNumber" localSheetId="0">#REF!</definedName>
    <definedName name="nakNumber">#REF!</definedName>
    <definedName name="nakPriceC" localSheetId="1">#REF!</definedName>
    <definedName name="nakPriceC" localSheetId="0">#REF!</definedName>
    <definedName name="nakPriceC">#REF!</definedName>
    <definedName name="nakPriceR" localSheetId="1">#REF!</definedName>
    <definedName name="nakPriceR" localSheetId="0">#REF!</definedName>
    <definedName name="nakPriceR">#REF!</definedName>
    <definedName name="nakQnt" localSheetId="1">#REF!</definedName>
    <definedName name="nakQnt" localSheetId="0">#REF!</definedName>
    <definedName name="nakQnt">#REF!</definedName>
    <definedName name="nakSumC" localSheetId="1">#REF!</definedName>
    <definedName name="nakSumC" localSheetId="0">#REF!</definedName>
    <definedName name="nakSumC">#REF!</definedName>
    <definedName name="nakSumR" localSheetId="1">#REF!</definedName>
    <definedName name="nakSumR" localSheetId="0">#REF!</definedName>
    <definedName name="nakSumR">#REF!</definedName>
    <definedName name="nakTo" localSheetId="1">#REF!</definedName>
    <definedName name="nakTo" localSheetId="0">#REF!</definedName>
    <definedName name="nakTo">#REF!</definedName>
    <definedName name="nakYear" localSheetId="1">#REF!</definedName>
    <definedName name="nakYear" localSheetId="0">#REF!</definedName>
    <definedName name="nakYear">#REF!</definedName>
    <definedName name="NalogiBox" localSheetId="1">#REF!</definedName>
    <definedName name="NalogiBox" localSheetId="0">#REF!</definedName>
    <definedName name="NalogiBox">#REF!</definedName>
    <definedName name="nav" localSheetId="1">#REF!</definedName>
    <definedName name="nav" localSheetId="0">#REF!</definedName>
    <definedName name="nav">#REF!</definedName>
    <definedName name="NDEDUINDC">#N/A</definedName>
    <definedName name="NFT" localSheetId="1">#REF!,#REF!,#REF!,#REF!</definedName>
    <definedName name="NFT" localSheetId="0">#REF!,#REF!,#REF!,#REF!</definedName>
    <definedName name="NFT">#REF!,#REF!,#REF!,#REF!</definedName>
    <definedName name="NitronBox" localSheetId="1">#REF!</definedName>
    <definedName name="NitronBox" localSheetId="0">#REF!</definedName>
    <definedName name="NitronBox">#REF!</definedName>
    <definedName name="nj" localSheetId="1">#REF!</definedName>
    <definedName name="nj" localSheetId="0">#REF!</definedName>
    <definedName name="nj">#REF!</definedName>
    <definedName name="nnn" localSheetId="1">#REF!</definedName>
    <definedName name="nnn" localSheetId="0">#REF!</definedName>
    <definedName name="nnn">#REF!</definedName>
    <definedName name="nonbaht" localSheetId="1">#REF!</definedName>
    <definedName name="nonbaht" localSheetId="0">#REF!</definedName>
    <definedName name="nonbaht">#REF!</definedName>
    <definedName name="№1" localSheetId="1">#REF!</definedName>
    <definedName name="№1" localSheetId="0">#REF!</definedName>
    <definedName name="№1">#REF!</definedName>
    <definedName name="o" localSheetId="1">#REF!</definedName>
    <definedName name="o" localSheetId="0">#REF!</definedName>
    <definedName name="o">#REF!</definedName>
    <definedName name="OborBox" localSheetId="1">#REF!</definedName>
    <definedName name="OborBox" localSheetId="0">#REF!</definedName>
    <definedName name="OborBox">#REF!</definedName>
    <definedName name="obshiyT" localSheetId="1">#REF!</definedName>
    <definedName name="obshiyT" localSheetId="0">#REF!</definedName>
    <definedName name="obshiyT">#REF!</definedName>
    <definedName name="obsN" localSheetId="1">#REF!</definedName>
    <definedName name="obsN" localSheetId="0">#REF!</definedName>
    <definedName name="obsN">#REF!</definedName>
    <definedName name="OFF_ROAD" localSheetId="1">#REF!,#REF!,#REF!,#REF!,#REF!,#REF!,#REF!,#REF!,#REF!,#REF!,#REF!,#REF!</definedName>
    <definedName name="OFF_ROAD" localSheetId="0">#REF!,#REF!,#REF!,#REF!,#REF!,#REF!,#REF!,#REF!,#REF!,#REF!,#REF!,#REF!</definedName>
    <definedName name="OFF_ROAD">#REF!,#REF!,#REF!,#REF!,#REF!,#REF!,#REF!,#REF!,#REF!,#REF!,#REF!,#REF!</definedName>
    <definedName name="OO" localSheetId="1" hidden="1">{#N/A,#N/A,FALSE,"자금소요예측기 (5)";#N/A,#N/A,FALSE,"자금소요예측기 (7)";#N/A,#N/A,FALSE,"자금소요예측기 (6)";#N/A,#N/A,FALSE,"자금소요예측기 (2)";#N/A,#N/A,FALSE,"자금소요예측기";#N/A,#N/A,FALSE,"비용예산명세서";#N/A,#N/A,FALSE,"비용예산검토서";#N/A,#N/A,FALSE,"기승인시설투자";#N/A,#N/A,FALSE,"미승인시설투자";#N/A,#N/A,FALSE,"활동계힉서 (2)";#N/A,#N/A,FALSE,"96 성과분석";#N/A,#N/A,FALSE,"목표시책";#N/A,#N/A,FALSE,"목차";#N/A,#N/A,FALSE,"표지";#N/A,#N/A,FALSE,"인원소요현황"}</definedName>
    <definedName name="OO" localSheetId="0" hidden="1">{#N/A,#N/A,FALSE,"자금소요예측기 (5)";#N/A,#N/A,FALSE,"자금소요예측기 (7)";#N/A,#N/A,FALSE,"자금소요예측기 (6)";#N/A,#N/A,FALSE,"자금소요예측기 (2)";#N/A,#N/A,FALSE,"자금소요예측기";#N/A,#N/A,FALSE,"비용예산명세서";#N/A,#N/A,FALSE,"비용예산검토서";#N/A,#N/A,FALSE,"기승인시설투자";#N/A,#N/A,FALSE,"미승인시설투자";#N/A,#N/A,FALSE,"활동계힉서 (2)";#N/A,#N/A,FALSE,"96 성과분석";#N/A,#N/A,FALSE,"목표시책";#N/A,#N/A,FALSE,"목차";#N/A,#N/A,FALSE,"표지";#N/A,#N/A,FALSE,"인원소요현황"}</definedName>
    <definedName name="OO" localSheetId="2" hidden="1">{#N/A,#N/A,FALSE,"자금소요예측기 (5)";#N/A,#N/A,FALSE,"자금소요예측기 (7)";#N/A,#N/A,FALSE,"자금소요예측기 (6)";#N/A,#N/A,FALSE,"자금소요예측기 (2)";#N/A,#N/A,FALSE,"자금소요예측기";#N/A,#N/A,FALSE,"비용예산명세서";#N/A,#N/A,FALSE,"비용예산검토서";#N/A,#N/A,FALSE,"기승인시설투자";#N/A,#N/A,FALSE,"미승인시설투자";#N/A,#N/A,FALSE,"활동계힉서 (2)";#N/A,#N/A,FALSE,"96 성과분석";#N/A,#N/A,FALSE,"목표시책";#N/A,#N/A,FALSE,"목차";#N/A,#N/A,FALSE,"표지";#N/A,#N/A,FALSE,"인원소요현황"}</definedName>
    <definedName name="OO" hidden="1">{#N/A,#N/A,FALSE,"자금소요예측기 (5)";#N/A,#N/A,FALSE,"자금소요예측기 (7)";#N/A,#N/A,FALSE,"자금소요예측기 (6)";#N/A,#N/A,FALSE,"자금소요예측기 (2)";#N/A,#N/A,FALSE,"자금소요예측기";#N/A,#N/A,FALSE,"비용예산명세서";#N/A,#N/A,FALSE,"비용예산검토서";#N/A,#N/A,FALSE,"기승인시설투자";#N/A,#N/A,FALSE,"미승인시설투자";#N/A,#N/A,FALSE,"활동계힉서 (2)";#N/A,#N/A,FALSE,"96 성과분석";#N/A,#N/A,FALSE,"목표시책";#N/A,#N/A,FALSE,"목차";#N/A,#N/A,FALSE,"표지";#N/A,#N/A,FALSE,"인원소요현황"}</definedName>
    <definedName name="op" localSheetId="1">#REF!</definedName>
    <definedName name="op" localSheetId="0">#REF!</definedName>
    <definedName name="op">#REF!</definedName>
    <definedName name="OsvVodaBox" localSheetId="1">#REF!</definedName>
    <definedName name="OsvVodaBox" localSheetId="0">#REF!</definedName>
    <definedName name="OsvVodaBox">#REF!</definedName>
    <definedName name="OtchetBox" localSheetId="1">#REF!</definedName>
    <definedName name="OtchetBox" localSheetId="0">#REF!</definedName>
    <definedName name="OtchetBox">#REF!</definedName>
    <definedName name="oy">#N/A</definedName>
    <definedName name="P" localSheetId="1">#REF!</definedName>
    <definedName name="P" localSheetId="0">#REF!</definedName>
    <definedName name="P">#REF!</definedName>
    <definedName name="PACK" localSheetId="1" hidden="1">{#N/A,#N/A,FALSE,"BODY"}</definedName>
    <definedName name="PACK" localSheetId="0" hidden="1">{#N/A,#N/A,FALSE,"BODY"}</definedName>
    <definedName name="PACK" localSheetId="2" hidden="1">{#N/A,#N/A,FALSE,"BODY"}</definedName>
    <definedName name="PACK" hidden="1">{#N/A,#N/A,FALSE,"BODY"}</definedName>
    <definedName name="PACKING" localSheetId="1" hidden="1">{#N/A,#N/A,FALSE,"BODY"}</definedName>
    <definedName name="PACKING" localSheetId="0" hidden="1">{#N/A,#N/A,FALSE,"BODY"}</definedName>
    <definedName name="PACKING" localSheetId="2" hidden="1">{#N/A,#N/A,FALSE,"BODY"}</definedName>
    <definedName name="PACKING" hidden="1">{#N/A,#N/A,FALSE,"BODY"}</definedName>
    <definedName name="PACKINGLIST" localSheetId="1" hidden="1">{#N/A,#N/A,FALSE,"BODY"}</definedName>
    <definedName name="PACKINGLIST" localSheetId="0" hidden="1">{#N/A,#N/A,FALSE,"BODY"}</definedName>
    <definedName name="PACKINGLIST" localSheetId="2" hidden="1">{#N/A,#N/A,FALSE,"BODY"}</definedName>
    <definedName name="PACKINGLIST" hidden="1">{#N/A,#N/A,FALSE,"BODY"}</definedName>
    <definedName name="Par82Box" localSheetId="1">#REF!</definedName>
    <definedName name="Par82Box" localSheetId="0">#REF!</definedName>
    <definedName name="Par82Box">#REF!</definedName>
    <definedName name="ParBox" localSheetId="1">#REF!</definedName>
    <definedName name="ParBox" localSheetId="0">#REF!</definedName>
    <definedName name="ParBox">#REF!</definedName>
    <definedName name="PARTNO">#N/A</definedName>
    <definedName name="pds" localSheetId="1">#REF!</definedName>
    <definedName name="pds" localSheetId="0">#REF!</definedName>
    <definedName name="pds">#REF!</definedName>
    <definedName name="Per_Nam">#N/A</definedName>
    <definedName name="Person">#N/A</definedName>
    <definedName name="PL" localSheetId="1" hidden="1">{#N/A,#N/A,FALSE,"BODY"}</definedName>
    <definedName name="PL" localSheetId="0" hidden="1">{#N/A,#N/A,FALSE,"BODY"}</definedName>
    <definedName name="PL" localSheetId="2" hidden="1">{#N/A,#N/A,FALSE,"BODY"}</definedName>
    <definedName name="PL" hidden="1">{#N/A,#N/A,FALSE,"BODY"}</definedName>
    <definedName name="pmnCCode1" localSheetId="1">#REF!</definedName>
    <definedName name="pmnCCode1" localSheetId="0">#REF!</definedName>
    <definedName name="pmnCCode1">#REF!</definedName>
    <definedName name="pmnCCode2" localSheetId="1">#REF!</definedName>
    <definedName name="pmnCCode2" localSheetId="0">#REF!</definedName>
    <definedName name="pmnCCode2">#REF!</definedName>
    <definedName name="pmnDay" localSheetId="1">#REF!</definedName>
    <definedName name="pmnDay" localSheetId="0">#REF!</definedName>
    <definedName name="pmnDay">#REF!</definedName>
    <definedName name="pmnDCode1" localSheetId="1">#REF!</definedName>
    <definedName name="pmnDCode1" localSheetId="0">#REF!</definedName>
    <definedName name="pmnDCode1">#REF!</definedName>
    <definedName name="pmnDCode2" localSheetId="1">#REF!</definedName>
    <definedName name="pmnDCode2" localSheetId="0">#REF!</definedName>
    <definedName name="pmnDCode2">#REF!</definedName>
    <definedName name="pmnDirection" localSheetId="1">#REF!</definedName>
    <definedName name="pmnDirection" localSheetId="0">#REF!</definedName>
    <definedName name="pmnDirection">#REF!</definedName>
    <definedName name="pmnMonth" localSheetId="1">#REF!</definedName>
    <definedName name="pmnMonth" localSheetId="0">#REF!</definedName>
    <definedName name="pmnMonth">#REF!</definedName>
    <definedName name="pmnNumber" localSheetId="1">#REF!</definedName>
    <definedName name="pmnNumber" localSheetId="0">#REF!</definedName>
    <definedName name="pmnNumber">#REF!</definedName>
    <definedName name="pmnOper" localSheetId="1">#REF!</definedName>
    <definedName name="pmnOper" localSheetId="0">#REF!</definedName>
    <definedName name="pmnOper">#REF!</definedName>
    <definedName name="pmnPayer" localSheetId="1">#REF!</definedName>
    <definedName name="pmnPayer" localSheetId="0">#REF!</definedName>
    <definedName name="pmnPayer">#REF!</definedName>
    <definedName name="pmnPayer1" localSheetId="1">#REF!</definedName>
    <definedName name="pmnPayer1" localSheetId="0">#REF!</definedName>
    <definedName name="pmnPayer1">#REF!</definedName>
    <definedName name="pmnPayerBank1" localSheetId="1">#REF!</definedName>
    <definedName name="pmnPayerBank1" localSheetId="0">#REF!</definedName>
    <definedName name="pmnPayerBank1">#REF!</definedName>
    <definedName name="pmnPayerBank2" localSheetId="1">#REF!</definedName>
    <definedName name="pmnPayerBank2" localSheetId="0">#REF!</definedName>
    <definedName name="pmnPayerBank2">#REF!</definedName>
    <definedName name="pmnPayerBank3" localSheetId="1">#REF!</definedName>
    <definedName name="pmnPayerBank3" localSheetId="0">#REF!</definedName>
    <definedName name="pmnPayerBank3">#REF!</definedName>
    <definedName name="pmnPayerCode" localSheetId="1">#REF!</definedName>
    <definedName name="pmnPayerCode" localSheetId="0">#REF!</definedName>
    <definedName name="pmnPayerCode">#REF!</definedName>
    <definedName name="pmnPayerCount1" localSheetId="1">#REF!</definedName>
    <definedName name="pmnPayerCount1" localSheetId="0">#REF!</definedName>
    <definedName name="pmnPayerCount1">#REF!</definedName>
    <definedName name="pmnPayerCount2" localSheetId="1">#REF!</definedName>
    <definedName name="pmnPayerCount2" localSheetId="0">#REF!</definedName>
    <definedName name="pmnPayerCount2">#REF!</definedName>
    <definedName name="pmnPayerCount3" localSheetId="1">#REF!</definedName>
    <definedName name="pmnPayerCount3" localSheetId="0">#REF!</definedName>
    <definedName name="pmnPayerCount3">#REF!</definedName>
    <definedName name="pmnRecBank1" localSheetId="1">#REF!</definedName>
    <definedName name="pmnRecBank1" localSheetId="0">#REF!</definedName>
    <definedName name="pmnRecBank1">#REF!</definedName>
    <definedName name="pmnRecBank2" localSheetId="1">#REF!</definedName>
    <definedName name="pmnRecBank2" localSheetId="0">#REF!</definedName>
    <definedName name="pmnRecBank2">#REF!</definedName>
    <definedName name="pmnRecBank3" localSheetId="1">#REF!</definedName>
    <definedName name="pmnRecBank3" localSheetId="0">#REF!</definedName>
    <definedName name="pmnRecBank3">#REF!</definedName>
    <definedName name="pmnRecCode" localSheetId="1">#REF!</definedName>
    <definedName name="pmnRecCode" localSheetId="0">#REF!</definedName>
    <definedName name="pmnRecCode">#REF!</definedName>
    <definedName name="pmnRecCount1" localSheetId="1">#REF!</definedName>
    <definedName name="pmnRecCount1" localSheetId="0">#REF!</definedName>
    <definedName name="pmnRecCount1">#REF!</definedName>
    <definedName name="pmnRecCount2" localSheetId="1">#REF!</definedName>
    <definedName name="pmnRecCount2" localSheetId="0">#REF!</definedName>
    <definedName name="pmnRecCount2">#REF!</definedName>
    <definedName name="pmnRecCount3" localSheetId="1">#REF!</definedName>
    <definedName name="pmnRecCount3" localSheetId="0">#REF!</definedName>
    <definedName name="pmnRecCount3">#REF!</definedName>
    <definedName name="pmnReceiver" localSheetId="1">#REF!</definedName>
    <definedName name="pmnReceiver" localSheetId="0">#REF!</definedName>
    <definedName name="pmnReceiver">#REF!</definedName>
    <definedName name="pmnReceiver1" localSheetId="1">#REF!</definedName>
    <definedName name="pmnReceiver1" localSheetId="0">#REF!</definedName>
    <definedName name="pmnReceiver1">#REF!</definedName>
    <definedName name="pmnSum1" localSheetId="1">#REF!</definedName>
    <definedName name="pmnSum1" localSheetId="0">#REF!</definedName>
    <definedName name="pmnSum1">#REF!</definedName>
    <definedName name="pmnSum2" localSheetId="1">#REF!</definedName>
    <definedName name="pmnSum2" localSheetId="0">#REF!</definedName>
    <definedName name="pmnSum2">#REF!</definedName>
    <definedName name="pmnWNalog" localSheetId="1">#REF!</definedName>
    <definedName name="pmnWNalog" localSheetId="0">#REF!</definedName>
    <definedName name="pmnWNalog">#REF!</definedName>
    <definedName name="pmnWSum1" localSheetId="1">#REF!</definedName>
    <definedName name="pmnWSum1" localSheetId="0">#REF!</definedName>
    <definedName name="pmnWSum1">#REF!</definedName>
    <definedName name="pmnWSum2" localSheetId="1">#REF!</definedName>
    <definedName name="pmnWSum2" localSheetId="0">#REF!</definedName>
    <definedName name="pmnWSum2">#REF!</definedName>
    <definedName name="pmnWSum3" localSheetId="1">#REF!</definedName>
    <definedName name="pmnWSum3" localSheetId="0">#REF!</definedName>
    <definedName name="pmnWSum3">#REF!</definedName>
    <definedName name="pmnYear" localSheetId="1">#REF!</definedName>
    <definedName name="pmnYear" localSheetId="0">#REF!</definedName>
    <definedName name="pmnYear">#REF!</definedName>
    <definedName name="PMon2">#N/A</definedName>
    <definedName name="PNOTENO">#N/A</definedName>
    <definedName name="PNumMon">#N/A</definedName>
    <definedName name="PokupnieBox" localSheetId="1">#REF!</definedName>
    <definedName name="PokupnieBox" localSheetId="0">#REF!</definedName>
    <definedName name="PokupnieBox">#REF!</definedName>
    <definedName name="PoliakGelBox" localSheetId="1">#REF!</definedName>
    <definedName name="PoliakGelBox" localSheetId="0">#REF!</definedName>
    <definedName name="PoliakGelBox">#REF!</definedName>
    <definedName name="PoliakGranBox" localSheetId="1">#REF!</definedName>
    <definedName name="PoliakGranBox" localSheetId="0">#REF!</definedName>
    <definedName name="PoliakGranBox">#REF!</definedName>
    <definedName name="pp" localSheetId="1">#REF!</definedName>
    <definedName name="pp" localSheetId="0">#REF!</definedName>
    <definedName name="pp">#REF!</definedName>
    <definedName name="priApplication1" localSheetId="1">#REF!</definedName>
    <definedName name="priApplication1" localSheetId="0">#REF!</definedName>
    <definedName name="priApplication1">#REF!</definedName>
    <definedName name="priApplication2" localSheetId="1">#REF!</definedName>
    <definedName name="priApplication2" localSheetId="0">#REF!</definedName>
    <definedName name="priApplication2">#REF!</definedName>
    <definedName name="priDate1" localSheetId="1">#REF!</definedName>
    <definedName name="priDate1" localSheetId="0">#REF!</definedName>
    <definedName name="priDate1">#REF!</definedName>
    <definedName name="priDate2" localSheetId="1">#REF!</definedName>
    <definedName name="priDate2" localSheetId="0">#REF!</definedName>
    <definedName name="priDate2">#REF!</definedName>
    <definedName name="priKDay" localSheetId="1">#REF!</definedName>
    <definedName name="priKDay" localSheetId="0">#REF!</definedName>
    <definedName name="priKDay">#REF!</definedName>
    <definedName name="priKMonth" localSheetId="1">#REF!</definedName>
    <definedName name="priKMonth" localSheetId="0">#REF!</definedName>
    <definedName name="priKMonth">#REF!</definedName>
    <definedName name="priKNumber" localSheetId="1">#REF!</definedName>
    <definedName name="priKNumber" localSheetId="0">#REF!</definedName>
    <definedName name="priKNumber">#REF!</definedName>
    <definedName name="priKOrgn" localSheetId="1">#REF!</definedName>
    <definedName name="priKOrgn" localSheetId="0">#REF!</definedName>
    <definedName name="priKOrgn">#REF!</definedName>
    <definedName name="priKPayer1" localSheetId="1">#REF!</definedName>
    <definedName name="priKPayer1" localSheetId="0">#REF!</definedName>
    <definedName name="priKPayer1">#REF!</definedName>
    <definedName name="priKPayer2" localSheetId="1">#REF!</definedName>
    <definedName name="priKPayer2" localSheetId="0">#REF!</definedName>
    <definedName name="priKPayer2">#REF!</definedName>
    <definedName name="priKPayer3" localSheetId="1">#REF!</definedName>
    <definedName name="priKPayer3" localSheetId="0">#REF!</definedName>
    <definedName name="priKPayer3">#REF!</definedName>
    <definedName name="priKSubject1" localSheetId="1">#REF!</definedName>
    <definedName name="priKSubject1" localSheetId="0">#REF!</definedName>
    <definedName name="priKSubject1">#REF!</definedName>
    <definedName name="priKSubject2" localSheetId="1">#REF!</definedName>
    <definedName name="priKSubject2" localSheetId="0">#REF!</definedName>
    <definedName name="priKSubject2">#REF!</definedName>
    <definedName name="priKSubject3" localSheetId="1">#REF!</definedName>
    <definedName name="priKSubject3" localSheetId="0">#REF!</definedName>
    <definedName name="priKSubject3">#REF!</definedName>
    <definedName name="priKWSum1" localSheetId="1">#REF!</definedName>
    <definedName name="priKWSum1" localSheetId="0">#REF!</definedName>
    <definedName name="priKWSum1">#REF!</definedName>
    <definedName name="priKWSum2" localSheetId="1">#REF!</definedName>
    <definedName name="priKWSum2" localSheetId="0">#REF!</definedName>
    <definedName name="priKWSum2">#REF!</definedName>
    <definedName name="priKWSum3" localSheetId="1">#REF!</definedName>
    <definedName name="priKWSum3" localSheetId="0">#REF!</definedName>
    <definedName name="priKWSum3">#REF!</definedName>
    <definedName name="priKWSum4" localSheetId="1">#REF!</definedName>
    <definedName name="priKWSum4" localSheetId="0">#REF!</definedName>
    <definedName name="priKWSum4">#REF!</definedName>
    <definedName name="priKWSum5" localSheetId="1">#REF!</definedName>
    <definedName name="priKWSum5" localSheetId="0">#REF!</definedName>
    <definedName name="priKWSum5">#REF!</definedName>
    <definedName name="priKWSumC" localSheetId="1">#REF!</definedName>
    <definedName name="priKWSumC" localSheetId="0">#REF!</definedName>
    <definedName name="priKWSumC">#REF!</definedName>
    <definedName name="priKYear" localSheetId="1">#REF!</definedName>
    <definedName name="priKYear" localSheetId="0">#REF!</definedName>
    <definedName name="priKYear">#REF!</definedName>
    <definedName name="Prim1">#N/A</definedName>
    <definedName name="Prim2">#N/A</definedName>
    <definedName name="Prim3">#N/A</definedName>
    <definedName name="Prim4">#N/A</definedName>
    <definedName name="PRIMAMT">#N/A</definedName>
    <definedName name="Print_3_pages" localSheetId="1">#REF!,#REF!,#REF!</definedName>
    <definedName name="Print_3_pages" localSheetId="0">#REF!,#REF!,#REF!</definedName>
    <definedName name="Print_3_pages">#REF!,#REF!,#REF!</definedName>
    <definedName name="_xlnm.Print_Area" localSheetId="1">'ИТБ СВОД_батафсил'!$A$1:$AV$50</definedName>
    <definedName name="_xlnm.Print_Area" localSheetId="0">'ИТБ СВОД_кискача'!$A$1:$AD$49</definedName>
    <definedName name="_xlnm.Print_Area" localSheetId="2">Руйхат!$A$2:$K$825</definedName>
    <definedName name="_xlnm.Print_Area">#REF!</definedName>
    <definedName name="Print_Area_MI" localSheetId="1">#REF!</definedName>
    <definedName name="Print_Area_MI" localSheetId="0">#REF!</definedName>
    <definedName name="Print_Area_MI">#REF!</definedName>
    <definedName name="_xlnm.Print_Titles" localSheetId="1">#REF!</definedName>
    <definedName name="_xlnm.Print_Titles" localSheetId="0">#REF!</definedName>
    <definedName name="_xlnm.Print_Titles">#REF!</definedName>
    <definedName name="Print_Titles_MI" localSheetId="1">#REF!</definedName>
    <definedName name="Print_Titles_MI" localSheetId="0">#REF!</definedName>
    <definedName name="Print_Titles_MI">#REF!</definedName>
    <definedName name="print3pages" localSheetId="1">#REF!,#REF!,#REF!</definedName>
    <definedName name="print3pages" localSheetId="0">#REF!,#REF!,#REF!</definedName>
    <definedName name="print3pages">#REF!,#REF!,#REF!</definedName>
    <definedName name="PRINT객ITLES" localSheetId="1">#REF!</definedName>
    <definedName name="PRINT객ITLES" localSheetId="0">#REF!</definedName>
    <definedName name="PRINT객ITLES">#REF!</definedName>
    <definedName name="PRINT객ITLES강I" localSheetId="1">#REF!</definedName>
    <definedName name="PRINT객ITLES강I" localSheetId="0">#REF!</definedName>
    <definedName name="PRINT객ITLES강I">#REF!</definedName>
    <definedName name="PRINTㅣREA" localSheetId="1">#REF!</definedName>
    <definedName name="PRINTㅣREA" localSheetId="0">#REF!</definedName>
    <definedName name="PRINTㅣREA">#REF!</definedName>
    <definedName name="PRINTㅣREA강I" localSheetId="1">#REF!</definedName>
    <definedName name="PRINTㅣREA강I" localSheetId="0">#REF!</definedName>
    <definedName name="PRINTㅣREA강I">#REF!</definedName>
    <definedName name="priNumber" localSheetId="1">#REF!</definedName>
    <definedName name="priNumber" localSheetId="0">#REF!</definedName>
    <definedName name="priNumber">#REF!</definedName>
    <definedName name="priOrgn" localSheetId="1">#REF!</definedName>
    <definedName name="priOrgn" localSheetId="0">#REF!</definedName>
    <definedName name="priOrgn">#REF!</definedName>
    <definedName name="priPayer" localSheetId="1">#REF!</definedName>
    <definedName name="priPayer" localSheetId="0">#REF!</definedName>
    <definedName name="priPayer">#REF!</definedName>
    <definedName name="priSubject1" localSheetId="1">#REF!</definedName>
    <definedName name="priSubject1" localSheetId="0">#REF!</definedName>
    <definedName name="priSubject1">#REF!</definedName>
    <definedName name="priSubject2" localSheetId="1">#REF!</definedName>
    <definedName name="priSubject2" localSheetId="0">#REF!</definedName>
    <definedName name="priSubject2">#REF!</definedName>
    <definedName name="priSum" localSheetId="1">#REF!</definedName>
    <definedName name="priSum" localSheetId="0">#REF!</definedName>
    <definedName name="priSum">#REF!</definedName>
    <definedName name="priWSum1" localSheetId="1">#REF!</definedName>
    <definedName name="priWSum1" localSheetId="0">#REF!</definedName>
    <definedName name="priWSum1">#REF!</definedName>
    <definedName name="priWSum2" localSheetId="1">#REF!</definedName>
    <definedName name="priWSum2" localSheetId="0">#REF!</definedName>
    <definedName name="priWSum2">#REF!</definedName>
    <definedName name="priWSumC" localSheetId="1">#REF!</definedName>
    <definedName name="priWSumC" localSheetId="0">#REF!</definedName>
    <definedName name="priWSumC">#REF!</definedName>
    <definedName name="ProcDiscount" localSheetId="1">#REF!</definedName>
    <definedName name="ProcDiscount" localSheetId="0">#REF!</definedName>
    <definedName name="ProcDiscount">#REF!</definedName>
    <definedName name="ProchieBox" localSheetId="1">#REF!</definedName>
    <definedName name="ProchieBox" localSheetId="0">#REF!</definedName>
    <definedName name="ProchieBox">#REF!</definedName>
    <definedName name="PROJNO">#N/A</definedName>
    <definedName name="PYear2">#N/A</definedName>
    <definedName name="q" localSheetId="1">#REF!</definedName>
    <definedName name="q" localSheetId="0">#REF!</definedName>
    <definedName name="q">#REF!</definedName>
    <definedName name="qorq" localSheetId="1">#REF!</definedName>
    <definedName name="qorq" localSheetId="0">#REF!</definedName>
    <definedName name="qorq">#REF!</definedName>
    <definedName name="qqq" localSheetId="1">#REF!</definedName>
    <definedName name="qqq" localSheetId="0">#REF!</definedName>
    <definedName name="qqq">#REF!</definedName>
    <definedName name="qqqq" localSheetId="1">#REF!</definedName>
    <definedName name="qqqq" localSheetId="0">#REF!</definedName>
    <definedName name="qqqq">#REF!</definedName>
    <definedName name="qqr" localSheetId="1">#REF!</definedName>
    <definedName name="qqr" localSheetId="0">#REF!</definedName>
    <definedName name="qqr">#REF!</definedName>
    <definedName name="QTY">#N/A</definedName>
    <definedName name="QW">#N/A</definedName>
    <definedName name="rasApplication1" localSheetId="1">#REF!</definedName>
    <definedName name="rasApplication1" localSheetId="0">#REF!</definedName>
    <definedName name="rasApplication1">#REF!</definedName>
    <definedName name="rasApplication2" localSheetId="1">#REF!</definedName>
    <definedName name="rasApplication2" localSheetId="0">#REF!</definedName>
    <definedName name="rasApplication2">#REF!</definedName>
    <definedName name="rasDate1" localSheetId="1">#REF!</definedName>
    <definedName name="rasDate1" localSheetId="0">#REF!</definedName>
    <definedName name="rasDate1">#REF!</definedName>
    <definedName name="rasDate2" localSheetId="1">#REF!</definedName>
    <definedName name="rasDate2" localSheetId="0">#REF!</definedName>
    <definedName name="rasDate2">#REF!</definedName>
    <definedName name="rasDoc1" localSheetId="1">#REF!</definedName>
    <definedName name="rasDoc1" localSheetId="0">#REF!</definedName>
    <definedName name="rasDoc1">#REF!</definedName>
    <definedName name="rasDoc2" localSheetId="1">#REF!</definedName>
    <definedName name="rasDoc2" localSheetId="0">#REF!</definedName>
    <definedName name="rasDoc2">#REF!</definedName>
    <definedName name="Rasmot" localSheetId="1">#REF!</definedName>
    <definedName name="Rasmot" localSheetId="0">#REF!</definedName>
    <definedName name="Rasmot">#REF!</definedName>
    <definedName name="rasNumber" localSheetId="1">#REF!</definedName>
    <definedName name="rasNumber" localSheetId="0">#REF!</definedName>
    <definedName name="rasNumber">#REF!</definedName>
    <definedName name="rasOrgn" localSheetId="1">#REF!</definedName>
    <definedName name="rasOrgn" localSheetId="0">#REF!</definedName>
    <definedName name="rasOrgn">#REF!</definedName>
    <definedName name="rasRecDay" localSheetId="1">#REF!</definedName>
    <definedName name="rasRecDay" localSheetId="0">#REF!</definedName>
    <definedName name="rasRecDay">#REF!</definedName>
    <definedName name="rasReceiver" localSheetId="1">#REF!</definedName>
    <definedName name="rasReceiver" localSheetId="0">#REF!</definedName>
    <definedName name="rasReceiver">#REF!</definedName>
    <definedName name="rasRecMonth" localSheetId="1">#REF!</definedName>
    <definedName name="rasRecMonth" localSheetId="0">#REF!</definedName>
    <definedName name="rasRecMonth">#REF!</definedName>
    <definedName name="rasRecYear" localSheetId="1">#REF!</definedName>
    <definedName name="rasRecYear" localSheetId="0">#REF!</definedName>
    <definedName name="rasRecYear">#REF!</definedName>
    <definedName name="rasSubject1" localSheetId="1">#REF!</definedName>
    <definedName name="rasSubject1" localSheetId="0">#REF!</definedName>
    <definedName name="rasSubject1">#REF!</definedName>
    <definedName name="rasSubject2" localSheetId="1">#REF!</definedName>
    <definedName name="rasSubject2" localSheetId="0">#REF!</definedName>
    <definedName name="rasSubject2">#REF!</definedName>
    <definedName name="rasSum" localSheetId="1">#REF!</definedName>
    <definedName name="rasSum" localSheetId="0">#REF!</definedName>
    <definedName name="rasSum">#REF!</definedName>
    <definedName name="rasWRecSum1" localSheetId="1">#REF!</definedName>
    <definedName name="rasWRecSum1" localSheetId="0">#REF!</definedName>
    <definedName name="rasWRecSum1">#REF!</definedName>
    <definedName name="rasWRecSum2" localSheetId="1">#REF!</definedName>
    <definedName name="rasWRecSum2" localSheetId="0">#REF!</definedName>
    <definedName name="rasWRecSum2">#REF!</definedName>
    <definedName name="rasWRecSumC" localSheetId="1">#REF!</definedName>
    <definedName name="rasWRecSumC" localSheetId="0">#REF!</definedName>
    <definedName name="rasWRecSumC">#REF!</definedName>
    <definedName name="rasWSum1" localSheetId="1">#REF!</definedName>
    <definedName name="rasWSum1" localSheetId="0">#REF!</definedName>
    <definedName name="rasWSum1">#REF!</definedName>
    <definedName name="rasWSum2" localSheetId="1">#REF!</definedName>
    <definedName name="rasWSum2" localSheetId="0">#REF!</definedName>
    <definedName name="rasWSum2">#REF!</definedName>
    <definedName name="rasWSumC" localSheetId="1">#REF!</definedName>
    <definedName name="rasWSumC" localSheetId="0">#REF!</definedName>
    <definedName name="rasWSumC">#REF!</definedName>
    <definedName name="RasxPerBox" localSheetId="1">#REF!</definedName>
    <definedName name="RasxPerBox" localSheetId="0">#REF!</definedName>
    <definedName name="RasxPerBox">#REF!</definedName>
    <definedName name="RazdVozduxBox" localSheetId="1">#REF!</definedName>
    <definedName name="RazdVozduxBox" localSheetId="0">#REF!</definedName>
    <definedName name="RazdVozduxBox">#REF!</definedName>
    <definedName name="RCPTNO">#N/A</definedName>
    <definedName name="re" localSheetId="1" hidden="1">{#N/A,#N/A,FALSE,"인원";#N/A,#N/A,FALSE,"비용2";#N/A,#N/A,FALSE,"비용1";#N/A,#N/A,FALSE,"비용";#N/A,#N/A,FALSE,"보증2";#N/A,#N/A,FALSE,"보증1";#N/A,#N/A,FALSE,"보증";#N/A,#N/A,FALSE,"손익1";#N/A,#N/A,FALSE,"손익";#N/A,#N/A,FALSE,"부서별매출";#N/A,#N/A,FALSE,"매출"}</definedName>
    <definedName name="re" localSheetId="0" hidden="1">{#N/A,#N/A,FALSE,"인원";#N/A,#N/A,FALSE,"비용2";#N/A,#N/A,FALSE,"비용1";#N/A,#N/A,FALSE,"비용";#N/A,#N/A,FALSE,"보증2";#N/A,#N/A,FALSE,"보증1";#N/A,#N/A,FALSE,"보증";#N/A,#N/A,FALSE,"손익1";#N/A,#N/A,FALSE,"손익";#N/A,#N/A,FALSE,"부서별매출";#N/A,#N/A,FALSE,"매출"}</definedName>
    <definedName name="re" localSheetId="2" hidden="1">{#N/A,#N/A,FALSE,"인원";#N/A,#N/A,FALSE,"비용2";#N/A,#N/A,FALSE,"비용1";#N/A,#N/A,FALSE,"비용";#N/A,#N/A,FALSE,"보증2";#N/A,#N/A,FALSE,"보증1";#N/A,#N/A,FALSE,"보증";#N/A,#N/A,FALSE,"손익1";#N/A,#N/A,FALSE,"손익";#N/A,#N/A,FALSE,"부서별매출";#N/A,#N/A,FALSE,"매출"}</definedName>
    <definedName name="re" hidden="1">{#N/A,#N/A,FALSE,"인원";#N/A,#N/A,FALSE,"비용2";#N/A,#N/A,FALSE,"비용1";#N/A,#N/A,FALSE,"비용";#N/A,#N/A,FALSE,"보증2";#N/A,#N/A,FALSE,"보증1";#N/A,#N/A,FALSE,"보증";#N/A,#N/A,FALSE,"손익1";#N/A,#N/A,FALSE,"손익";#N/A,#N/A,FALSE,"부서별매출";#N/A,#N/A,FALSE,"매출"}</definedName>
    <definedName name="_xlnm.Recorder" localSheetId="1">#REF!</definedName>
    <definedName name="_xlnm.Recorder" localSheetId="0">#REF!</definedName>
    <definedName name="_xlnm.Recorder">#REF!</definedName>
    <definedName name="REFNO" localSheetId="1">#REF!</definedName>
    <definedName name="REFNO" localSheetId="0">#REF!</definedName>
    <definedName name="REFNO">#REF!</definedName>
    <definedName name="REMARK">#N/A</definedName>
    <definedName name="RezultatBox" localSheetId="1">#REF!</definedName>
    <definedName name="RezultatBox" localSheetId="0">#REF!</definedName>
    <definedName name="RezultatBox">#REF!</definedName>
    <definedName name="RHD">#N/A</definedName>
    <definedName name="RM" localSheetId="1">#REF!</definedName>
    <definedName name="RM" localSheetId="0">#REF!</definedName>
    <definedName name="RM">#REF!</definedName>
    <definedName name="RNCLTYPE">#N/A</definedName>
    <definedName name="RO" localSheetId="1">#REF!</definedName>
    <definedName name="RO" localSheetId="0">#REF!</definedName>
    <definedName name="RO">#REF!</definedName>
    <definedName name="RodAmBox" localSheetId="1">#REF!</definedName>
    <definedName name="RodAmBox" localSheetId="0">#REF!</definedName>
    <definedName name="RodAmBox">#REF!</definedName>
    <definedName name="rom" localSheetId="1">#REF!</definedName>
    <definedName name="rom" localSheetId="0">#REF!</definedName>
    <definedName name="rom">#REF!</definedName>
    <definedName name="ROW" localSheetId="1">#REF!</definedName>
    <definedName name="ROW" localSheetId="0">#REF!</definedName>
    <definedName name="ROW">#REF!</definedName>
    <definedName name="rrr" localSheetId="1">#REF!</definedName>
    <definedName name="rrr" localSheetId="0">#REF!</definedName>
    <definedName name="rrr">#REF!</definedName>
    <definedName name="RT" localSheetId="1">#REF!</definedName>
    <definedName name="RT" localSheetId="0">#REF!</definedName>
    <definedName name="RT">#REF!</definedName>
    <definedName name="RY" localSheetId="1">#REF!</definedName>
    <definedName name="RY" localSheetId="0">#REF!</definedName>
    <definedName name="RY">#REF!</definedName>
    <definedName name="RZVD">#N/A</definedName>
    <definedName name="S" localSheetId="1">#REF!</definedName>
    <definedName name="S" localSheetId="0">#REF!</definedName>
    <definedName name="S">#REF!</definedName>
    <definedName name="samarqa" localSheetId="1">#REF!</definedName>
    <definedName name="samarqa" localSheetId="0">#REF!</definedName>
    <definedName name="samarqa">#REF!</definedName>
    <definedName name="sana" localSheetId="1">DATE(yil,oy,1)</definedName>
    <definedName name="sana" localSheetId="0">DATE([0]!yil,[0]!oy,1)</definedName>
    <definedName name="sana" localSheetId="2">DATE(yil,oy,1)</definedName>
    <definedName name="sana">DATE(yil,oy,1)</definedName>
    <definedName name="sd" localSheetId="1">#REF!</definedName>
    <definedName name="sd" localSheetId="0">#REF!</definedName>
    <definedName name="sd">#REF!</definedName>
    <definedName name="sdfg" localSheetId="1">#REF!</definedName>
    <definedName name="sdfg" localSheetId="0">#REF!</definedName>
    <definedName name="sdfg">#REF!</definedName>
    <definedName name="sdfsdfsd" localSheetId="1">TRUNC((oy-1)/3+1)</definedName>
    <definedName name="sdfsdfsd" localSheetId="0">TRUNC(([0]!oy-1)/3+1)</definedName>
    <definedName name="sdfsdfsd" localSheetId="2">TRUNC((oy-1)/3+1)</definedName>
    <definedName name="sdfsdfsd">TRUNC((oy-1)/3+1)</definedName>
    <definedName name="Selitra_SSBox" localSheetId="1">#REF!</definedName>
    <definedName name="Selitra_SSBox" localSheetId="0">#REF!</definedName>
    <definedName name="Selitra_SSBox">#REF!</definedName>
    <definedName name="Selitra3Box" localSheetId="1">#REF!</definedName>
    <definedName name="Selitra3Box" localSheetId="0">#REF!</definedName>
    <definedName name="Selitra3Box">#REF!</definedName>
    <definedName name="SelitraBox" localSheetId="1">#REF!</definedName>
    <definedName name="SelitraBox" localSheetId="0">#REF!</definedName>
    <definedName name="SelitraBox">#REF!</definedName>
    <definedName name="SERNO">#N/A</definedName>
    <definedName name="SetBanks">#N/A</definedName>
    <definedName name="SetDay">#N/A</definedName>
    <definedName name="shsssreywwetw" localSheetId="1" hidden="1">{#N/A,#N/A,FALSE,"자금소요예측기 (5)";#N/A,#N/A,FALSE,"자금소요예측기 (7)";#N/A,#N/A,FALSE,"자금소요예측기 (6)";#N/A,#N/A,FALSE,"자금소요예측기 (2)";#N/A,#N/A,FALSE,"자금소요예측기";#N/A,#N/A,FALSE,"비용예산명세서";#N/A,#N/A,FALSE,"비용예산검토서";#N/A,#N/A,FALSE,"기승인시설투자";#N/A,#N/A,FALSE,"미승인시설투자";#N/A,#N/A,FALSE,"활동계힉서 (2)";#N/A,#N/A,FALSE,"96 성과분석";#N/A,#N/A,FALSE,"목표시책";#N/A,#N/A,FALSE,"목차";#N/A,#N/A,FALSE,"표지";#N/A,#N/A,FALSE,"인원소요현황"}</definedName>
    <definedName name="shsssreywwetw" localSheetId="0" hidden="1">{#N/A,#N/A,FALSE,"자금소요예측기 (5)";#N/A,#N/A,FALSE,"자금소요예측기 (7)";#N/A,#N/A,FALSE,"자금소요예측기 (6)";#N/A,#N/A,FALSE,"자금소요예측기 (2)";#N/A,#N/A,FALSE,"자금소요예측기";#N/A,#N/A,FALSE,"비용예산명세서";#N/A,#N/A,FALSE,"비용예산검토서";#N/A,#N/A,FALSE,"기승인시설투자";#N/A,#N/A,FALSE,"미승인시설투자";#N/A,#N/A,FALSE,"활동계힉서 (2)";#N/A,#N/A,FALSE,"96 성과분석";#N/A,#N/A,FALSE,"목표시책";#N/A,#N/A,FALSE,"목차";#N/A,#N/A,FALSE,"표지";#N/A,#N/A,FALSE,"인원소요현황"}</definedName>
    <definedName name="shsssreywwetw" localSheetId="2" hidden="1">{#N/A,#N/A,FALSE,"자금소요예측기 (5)";#N/A,#N/A,FALSE,"자금소요예측기 (7)";#N/A,#N/A,FALSE,"자금소요예측기 (6)";#N/A,#N/A,FALSE,"자금소요예측기 (2)";#N/A,#N/A,FALSE,"자금소요예측기";#N/A,#N/A,FALSE,"비용예산명세서";#N/A,#N/A,FALSE,"비용예산검토서";#N/A,#N/A,FALSE,"기승인시설투자";#N/A,#N/A,FALSE,"미승인시설투자";#N/A,#N/A,FALSE,"활동계힉서 (2)";#N/A,#N/A,FALSE,"96 성과분석";#N/A,#N/A,FALSE,"목표시책";#N/A,#N/A,FALSE,"목차";#N/A,#N/A,FALSE,"표지";#N/A,#N/A,FALSE,"인원소요현황"}</definedName>
    <definedName name="shsssreywwetw" hidden="1">{#N/A,#N/A,FALSE,"자금소요예측기 (5)";#N/A,#N/A,FALSE,"자금소요예측기 (7)";#N/A,#N/A,FALSE,"자금소요예측기 (6)";#N/A,#N/A,FALSE,"자금소요예측기 (2)";#N/A,#N/A,FALSE,"자금소요예측기";#N/A,#N/A,FALSE,"비용예산명세서";#N/A,#N/A,FALSE,"비용예산검토서";#N/A,#N/A,FALSE,"기승인시설투자";#N/A,#N/A,FALSE,"미승인시설투자";#N/A,#N/A,FALSE,"활동계힉서 (2)";#N/A,#N/A,FALSE,"96 성과분석";#N/A,#N/A,FALSE,"목표시책";#N/A,#N/A,FALSE,"목차";#N/A,#N/A,FALSE,"표지";#N/A,#N/A,FALSE,"인원소요현황"}</definedName>
    <definedName name="SianNaBox" localSheetId="1">#REF!</definedName>
    <definedName name="SianNaBox" localSheetId="0">#REF!</definedName>
    <definedName name="SianNaBox">#REF!</definedName>
    <definedName name="SianNGMKBox" localSheetId="1">#REF!</definedName>
    <definedName name="SianNGMKBox" localSheetId="0">#REF!</definedName>
    <definedName name="SianNGMKBox">#REF!</definedName>
    <definedName name="SinilkaBox" localSheetId="1">#REF!</definedName>
    <definedName name="SinilkaBox" localSheetId="0">#REF!</definedName>
    <definedName name="SinilkaBox">#REF!</definedName>
    <definedName name="SintezGazBox" localSheetId="1">#REF!</definedName>
    <definedName name="SintezGazBox" localSheetId="0">#REF!</definedName>
    <definedName name="SintezGazBox">#REF!</definedName>
    <definedName name="SLRCPTNO">#N/A</definedName>
    <definedName name="SLSERNO">#N/A</definedName>
    <definedName name="SolyankaBox" localSheetId="1">#REF!</definedName>
    <definedName name="SolyankaBox" localSheetId="0">#REF!</definedName>
    <definedName name="SolyankaBox">#REF!</definedName>
    <definedName name="SolyankaKatBox" localSheetId="1">#REF!</definedName>
    <definedName name="SolyankaKatBox" localSheetId="0">#REF!</definedName>
    <definedName name="SolyankaKatBox">#REF!</definedName>
    <definedName name="sr" localSheetId="1">#REF!</definedName>
    <definedName name="sr" localSheetId="0">#REF!</definedName>
    <definedName name="sr">#REF!</definedName>
    <definedName name="SravnenieBox" localSheetId="1">#REF!</definedName>
    <definedName name="SravnenieBox" localSheetId="0">#REF!</definedName>
    <definedName name="SravnenieBox">#REF!</definedName>
    <definedName name="SravnitelnayaBox" localSheetId="1">#REF!</definedName>
    <definedName name="SravnitelnayaBox" localSheetId="0">#REF!</definedName>
    <definedName name="SravnitelnayaBox">#REF!</definedName>
    <definedName name="ss" localSheetId="1">#REF!</definedName>
    <definedName name="ss" localSheetId="0">#REF!</definedName>
    <definedName name="ss">#REF!</definedName>
    <definedName name="sssdddd" localSheetId="1">#REF!</definedName>
    <definedName name="sssdddd" localSheetId="0">#REF!</definedName>
    <definedName name="sssdddd">#REF!</definedName>
    <definedName name="SSSEE" localSheetId="1" hidden="1">{#N/A,#N/A,FALSE,"자금소요예측기 (5)";#N/A,#N/A,FALSE,"자금소요예측기 (7)";#N/A,#N/A,FALSE,"자금소요예측기 (6)";#N/A,#N/A,FALSE,"자금소요예측기 (2)";#N/A,#N/A,FALSE,"자금소요예측기";#N/A,#N/A,FALSE,"비용예산명세서";#N/A,#N/A,FALSE,"비용예산검토서";#N/A,#N/A,FALSE,"기승인시설투자";#N/A,#N/A,FALSE,"미승인시설투자";#N/A,#N/A,FALSE,"활동계힉서 (2)";#N/A,#N/A,FALSE,"96 성과분석";#N/A,#N/A,FALSE,"목표시책";#N/A,#N/A,FALSE,"목차";#N/A,#N/A,FALSE,"표지";#N/A,#N/A,FALSE,"인원소요현황"}</definedName>
    <definedName name="SSSEE" localSheetId="0" hidden="1">{#N/A,#N/A,FALSE,"자금소요예측기 (5)";#N/A,#N/A,FALSE,"자금소요예측기 (7)";#N/A,#N/A,FALSE,"자금소요예측기 (6)";#N/A,#N/A,FALSE,"자금소요예측기 (2)";#N/A,#N/A,FALSE,"자금소요예측기";#N/A,#N/A,FALSE,"비용예산명세서";#N/A,#N/A,FALSE,"비용예산검토서";#N/A,#N/A,FALSE,"기승인시설투자";#N/A,#N/A,FALSE,"미승인시설투자";#N/A,#N/A,FALSE,"활동계힉서 (2)";#N/A,#N/A,FALSE,"96 성과분석";#N/A,#N/A,FALSE,"목표시책";#N/A,#N/A,FALSE,"목차";#N/A,#N/A,FALSE,"표지";#N/A,#N/A,FALSE,"인원소요현황"}</definedName>
    <definedName name="SSSEE" localSheetId="2" hidden="1">{#N/A,#N/A,FALSE,"자금소요예측기 (5)";#N/A,#N/A,FALSE,"자금소요예측기 (7)";#N/A,#N/A,FALSE,"자금소요예측기 (6)";#N/A,#N/A,FALSE,"자금소요예측기 (2)";#N/A,#N/A,FALSE,"자금소요예측기";#N/A,#N/A,FALSE,"비용예산명세서";#N/A,#N/A,FALSE,"비용예산검토서";#N/A,#N/A,FALSE,"기승인시설투자";#N/A,#N/A,FALSE,"미승인시설투자";#N/A,#N/A,FALSE,"활동계힉서 (2)";#N/A,#N/A,FALSE,"96 성과분석";#N/A,#N/A,FALSE,"목표시책";#N/A,#N/A,FALSE,"목차";#N/A,#N/A,FALSE,"표지";#N/A,#N/A,FALSE,"인원소요현황"}</definedName>
    <definedName name="SSSEE" hidden="1">{#N/A,#N/A,FALSE,"자금소요예측기 (5)";#N/A,#N/A,FALSE,"자금소요예측기 (7)";#N/A,#N/A,FALSE,"자금소요예측기 (6)";#N/A,#N/A,FALSE,"자금소요예측기 (2)";#N/A,#N/A,FALSE,"자금소요예측기";#N/A,#N/A,FALSE,"비용예산명세서";#N/A,#N/A,FALSE,"비용예산검토서";#N/A,#N/A,FALSE,"기승인시설투자";#N/A,#N/A,FALSE,"미승인시설투자";#N/A,#N/A,FALSE,"활동계힉서 (2)";#N/A,#N/A,FALSE,"96 성과분석";#N/A,#N/A,FALSE,"목표시책";#N/A,#N/A,FALSE,"목차";#N/A,#N/A,FALSE,"표지";#N/A,#N/A,FALSE,"인원소요현황"}</definedName>
    <definedName name="sssss" localSheetId="1">#REF!</definedName>
    <definedName name="sssss" localSheetId="0">#REF!</definedName>
    <definedName name="sssss">#REF!</definedName>
    <definedName name="StartDate" localSheetId="1">#REF!</definedName>
    <definedName name="StartDate" localSheetId="0">#REF!</definedName>
    <definedName name="StartDate">#REF!</definedName>
    <definedName name="STDATE" localSheetId="1">#REF!</definedName>
    <definedName name="STDATE" localSheetId="0">#REF!</definedName>
    <definedName name="STDATE">#REF!</definedName>
    <definedName name="SulfatBox" localSheetId="1">#REF!</definedName>
    <definedName name="SulfatBox" localSheetId="0">#REF!</definedName>
    <definedName name="SulfatBox">#REF!</definedName>
    <definedName name="SUMMARY" localSheetId="1">#REF!</definedName>
    <definedName name="SUMMARY" localSheetId="0">#REF!</definedName>
    <definedName name="SUMMARY">#REF!</definedName>
    <definedName name="sung" localSheetId="1" hidden="1">{"'Monthly 1997'!$A$3:$S$89"}</definedName>
    <definedName name="sung" localSheetId="0" hidden="1">{"'Monthly 1997'!$A$3:$S$89"}</definedName>
    <definedName name="sung" localSheetId="2" hidden="1">{"'Monthly 1997'!$A$3:$S$89"}</definedName>
    <definedName name="sung" hidden="1">{"'Monthly 1997'!$A$3:$S$89"}</definedName>
    <definedName name="sung2" localSheetId="1" hidden="1">{"'Monthly 1997'!$A$3:$S$89"}</definedName>
    <definedName name="sung2" localSheetId="0" hidden="1">{"'Monthly 1997'!$A$3:$S$89"}</definedName>
    <definedName name="sung2" localSheetId="2" hidden="1">{"'Monthly 1997'!$A$3:$S$89"}</definedName>
    <definedName name="sung2" hidden="1">{"'Monthly 1997'!$A$3:$S$89"}</definedName>
    <definedName name="SVOD">#N/A</definedName>
    <definedName name="SxemBox" localSheetId="1">#REF!</definedName>
    <definedName name="SxemBox" localSheetId="0">#REF!</definedName>
    <definedName name="SxemBox">#REF!</definedName>
    <definedName name="SxemNitronBox" localSheetId="1">#REF!</definedName>
    <definedName name="SxemNitronBox" localSheetId="0">#REF!</definedName>
    <definedName name="SxemNitronBox">#REF!</definedName>
    <definedName name="t" localSheetId="1">#REF!</definedName>
    <definedName name="t" localSheetId="0">#REF!</definedName>
    <definedName name="t">#REF!</definedName>
    <definedName name="TablBox" localSheetId="1">#REF!</definedName>
    <definedName name="TablBox" localSheetId="0">#REF!</definedName>
    <definedName name="TablBox">#REF!</definedName>
    <definedName name="TABLE_10" localSheetId="1">#REF!</definedName>
    <definedName name="TABLE_10" localSheetId="0">#REF!</definedName>
    <definedName name="TABLE_10">#REF!</definedName>
    <definedName name="TABLE_5" localSheetId="1">#REF!</definedName>
    <definedName name="TABLE_5" localSheetId="0">#REF!</definedName>
    <definedName name="TABLE_5">#REF!</definedName>
    <definedName name="TABLE_9" localSheetId="1">#REF!</definedName>
    <definedName name="TABLE_9" localSheetId="0">#REF!</definedName>
    <definedName name="TABLE_9">#REF!</definedName>
    <definedName name="Tablica1Структура_рабочих_мест_по_формам_собственности_и_по_видам_деятельности_созданных" localSheetId="1">#REF!</definedName>
    <definedName name="Tablica1Структура_рабочих_мест_по_формам_собственности_и_по_видам_деятельности_созданных" localSheetId="0">#REF!</definedName>
    <definedName name="Tablica1Структура_рабочих_мест_по_формам_собственности_и_по_видам_деятельности_созданных">#REF!</definedName>
    <definedName name="TANK_BAFFLE" localSheetId="1">#REF!</definedName>
    <definedName name="TANK_BAFFLE" localSheetId="0">#REF!</definedName>
    <definedName name="TANK_BAFFLE">#REF!</definedName>
    <definedName name="TEMPQTY">#N/A</definedName>
    <definedName name="TEST" localSheetId="1">#REF!</definedName>
    <definedName name="TEST" localSheetId="0">#REF!</definedName>
    <definedName name="TEST">#REF!</definedName>
    <definedName name="test1" localSheetId="1">#REF!</definedName>
    <definedName name="test1" localSheetId="0">#REF!</definedName>
    <definedName name="test1">#REF!</definedName>
    <definedName name="test2" localSheetId="1">#REF!</definedName>
    <definedName name="test2" localSheetId="0">#REF!</definedName>
    <definedName name="test2">#REF!</definedName>
    <definedName name="TFT" localSheetId="1">#REF!,#REF!,#REF!,#REF!</definedName>
    <definedName name="TFT" localSheetId="0">#REF!,#REF!,#REF!,#REF!</definedName>
    <definedName name="TFT">#REF!,#REF!,#REF!,#REF!</definedName>
    <definedName name="th" localSheetId="1">#REF!</definedName>
    <definedName name="th" localSheetId="0">#REF!</definedName>
    <definedName name="th">#REF!</definedName>
    <definedName name="TiomochBox" localSheetId="1">#REF!</definedName>
    <definedName name="TiomochBox" localSheetId="0">#REF!</definedName>
    <definedName name="TiomochBox">#REF!</definedName>
    <definedName name="tlfAprt" localSheetId="1">#REF!</definedName>
    <definedName name="tlfAprt" localSheetId="0">#REF!</definedName>
    <definedName name="tlfAprt">#REF!</definedName>
    <definedName name="tlfBank" localSheetId="1">#REF!</definedName>
    <definedName name="tlfBank" localSheetId="0">#REF!</definedName>
    <definedName name="tlfBank">#REF!</definedName>
    <definedName name="tlfCorp" localSheetId="1">#REF!</definedName>
    <definedName name="tlfCorp" localSheetId="0">#REF!</definedName>
    <definedName name="tlfCorp">#REF!</definedName>
    <definedName name="tlfCount" localSheetId="1">#REF!</definedName>
    <definedName name="tlfCount" localSheetId="0">#REF!</definedName>
    <definedName name="tlfCount">#REF!</definedName>
    <definedName name="tlfFIO" localSheetId="1">#REF!</definedName>
    <definedName name="tlfFIO" localSheetId="0">#REF!</definedName>
    <definedName name="tlfFIO">#REF!</definedName>
    <definedName name="tlfHouse" localSheetId="1">#REF!</definedName>
    <definedName name="tlfHouse" localSheetId="0">#REF!</definedName>
    <definedName name="tlfHouse">#REF!</definedName>
    <definedName name="tlfKAprt" localSheetId="1">#REF!</definedName>
    <definedName name="tlfKAprt" localSheetId="0">#REF!</definedName>
    <definedName name="tlfKAprt">#REF!</definedName>
    <definedName name="tlfKBank" localSheetId="1">#REF!</definedName>
    <definedName name="tlfKBank" localSheetId="0">#REF!</definedName>
    <definedName name="tlfKBank">#REF!</definedName>
    <definedName name="tlfKCorp" localSheetId="1">#REF!</definedName>
    <definedName name="tlfKCorp" localSheetId="0">#REF!</definedName>
    <definedName name="tlfKCorp">#REF!</definedName>
    <definedName name="tlfKCount" localSheetId="1">#REF!</definedName>
    <definedName name="tlfKCount" localSheetId="0">#REF!</definedName>
    <definedName name="tlfKCount">#REF!</definedName>
    <definedName name="tlfKFio" localSheetId="1">#REF!</definedName>
    <definedName name="tlfKFio" localSheetId="0">#REF!</definedName>
    <definedName name="tlfKFio">#REF!</definedName>
    <definedName name="tlfKHouse" localSheetId="1">#REF!</definedName>
    <definedName name="tlfKHouse" localSheetId="0">#REF!</definedName>
    <definedName name="tlfKHouse">#REF!</definedName>
    <definedName name="tlfKMonth" localSheetId="1">#REF!</definedName>
    <definedName name="tlfKMonth" localSheetId="0">#REF!</definedName>
    <definedName name="tlfKMonth">#REF!</definedName>
    <definedName name="tlfKStreet" localSheetId="1">#REF!</definedName>
    <definedName name="tlfKStreet" localSheetId="0">#REF!</definedName>
    <definedName name="tlfKStreet">#REF!</definedName>
    <definedName name="tlfKSum" localSheetId="1">#REF!</definedName>
    <definedName name="tlfKSum" localSheetId="0">#REF!</definedName>
    <definedName name="tlfKSum">#REF!</definedName>
    <definedName name="tlfKTarif" localSheetId="1">#REF!</definedName>
    <definedName name="tlfKTarif" localSheetId="0">#REF!</definedName>
    <definedName name="tlfKTarif">#REF!</definedName>
    <definedName name="tlfKTlfNum" localSheetId="1">#REF!</definedName>
    <definedName name="tlfKTlfNum" localSheetId="0">#REF!</definedName>
    <definedName name="tlfKTlfNum">#REF!</definedName>
    <definedName name="tlfKTotal" localSheetId="1">#REF!</definedName>
    <definedName name="tlfKTotal" localSheetId="0">#REF!</definedName>
    <definedName name="tlfKTotal">#REF!</definedName>
    <definedName name="tlfKYear" localSheetId="1">#REF!</definedName>
    <definedName name="tlfKYear" localSheetId="0">#REF!</definedName>
    <definedName name="tlfKYear">#REF!</definedName>
    <definedName name="tlfMonth" localSheetId="1">#REF!</definedName>
    <definedName name="tlfMonth" localSheetId="0">#REF!</definedName>
    <definedName name="tlfMonth">#REF!</definedName>
    <definedName name="tlfStreet" localSheetId="1">#REF!</definedName>
    <definedName name="tlfStreet" localSheetId="0">#REF!</definedName>
    <definedName name="tlfStreet">#REF!</definedName>
    <definedName name="tlfSum" localSheetId="1">#REF!</definedName>
    <definedName name="tlfSum" localSheetId="0">#REF!</definedName>
    <definedName name="tlfSum">#REF!</definedName>
    <definedName name="tlfTarif" localSheetId="1">#REF!</definedName>
    <definedName name="tlfTarif" localSheetId="0">#REF!</definedName>
    <definedName name="tlfTarif">#REF!</definedName>
    <definedName name="tlfTlfNum" localSheetId="1">#REF!</definedName>
    <definedName name="tlfTlfNum" localSheetId="0">#REF!</definedName>
    <definedName name="tlfTlfNum">#REF!</definedName>
    <definedName name="tlfTotal" localSheetId="1">#REF!</definedName>
    <definedName name="tlfTotal" localSheetId="0">#REF!</definedName>
    <definedName name="tlfTotal">#REF!</definedName>
    <definedName name="tlfYear" localSheetId="1">#REF!</definedName>
    <definedName name="tlfYear" localSheetId="0">#REF!</definedName>
    <definedName name="tlfYear">#REF!</definedName>
    <definedName name="tol" localSheetId="1">#REF!</definedName>
    <definedName name="tol" localSheetId="0">#REF!</definedName>
    <definedName name="tol">#REF!</definedName>
    <definedName name="total" localSheetId="1">[0]!дел/1000</definedName>
    <definedName name="total" localSheetId="0">[0]!дел/1000</definedName>
    <definedName name="total" localSheetId="2">[0]!дел/1000</definedName>
    <definedName name="total">[0]!дел/1000</definedName>
    <definedName name="tr" localSheetId="1">#REF!</definedName>
    <definedName name="tr" localSheetId="0">#REF!</definedName>
    <definedName name="tr">#REF!</definedName>
    <definedName name="TRUNK_TAILGATE_HANDLE" localSheetId="1">#REF!</definedName>
    <definedName name="TRUNK_TAILGATE_HANDLE" localSheetId="0">#REF!</definedName>
    <definedName name="TRUNK_TAILGATE_HANDLE">#REF!</definedName>
    <definedName name="TRXNAMT" localSheetId="1">#REF!</definedName>
    <definedName name="TRXNAMT" localSheetId="0">#REF!</definedName>
    <definedName name="TRXNAMT">#REF!</definedName>
    <definedName name="TRXNDESC">#N/A</definedName>
    <definedName name="TRXNFAMT">#N/A</definedName>
    <definedName name="TRXNQTY">#N/A</definedName>
    <definedName name="tt" localSheetId="1" hidden="1">{#N/A,#N/A,TRUE,"일정"}</definedName>
    <definedName name="tt" localSheetId="0" hidden="1">{#N/A,#N/A,TRUE,"일정"}</definedName>
    <definedName name="tt" localSheetId="2" hidden="1">{#N/A,#N/A,TRUE,"일정"}</definedName>
    <definedName name="tt" hidden="1">{#N/A,#N/A,TRUE,"일정"}</definedName>
    <definedName name="TTT" localSheetId="1">#REF!</definedName>
    <definedName name="TTT" localSheetId="0">#REF!</definedName>
    <definedName name="TTT">#REF!</definedName>
    <definedName name="TYR" localSheetId="1" hidden="1">{#N/A,#N/A,FALSE,"총매출,이익";#N/A,#N/A,FALSE,"사업소계";#N/A,#N/A,FALSE,"남대구";#N/A,#N/A,FALSE,"평촌";#N/A,#N/A,FALSE,"사상";#N/A,#N/A,FALSE,"이리";#N/A,#N/A,FALSE,"수원";#N/A,#N/A,FALSE,"남부산";#N/A,#N/A,FALSE,"김해";#N/A,#N/A,FALSE,"일산";#N/A,#N/A,FALSE,"포항";#N/A,#N/A,FALSE,"청주";#N/A,#N/A,FALSE,"요약손익";#N/A,#N/A,FALSE,"요약손익누계";#N/A,#N/A,FALSE,"당월누계"}</definedName>
    <definedName name="TYR" localSheetId="0" hidden="1">{#N/A,#N/A,FALSE,"총매출,이익";#N/A,#N/A,FALSE,"사업소계";#N/A,#N/A,FALSE,"남대구";#N/A,#N/A,FALSE,"평촌";#N/A,#N/A,FALSE,"사상";#N/A,#N/A,FALSE,"이리";#N/A,#N/A,FALSE,"수원";#N/A,#N/A,FALSE,"남부산";#N/A,#N/A,FALSE,"김해";#N/A,#N/A,FALSE,"일산";#N/A,#N/A,FALSE,"포항";#N/A,#N/A,FALSE,"청주";#N/A,#N/A,FALSE,"요약손익";#N/A,#N/A,FALSE,"요약손익누계";#N/A,#N/A,FALSE,"당월누계"}</definedName>
    <definedName name="TYR" localSheetId="2" hidden="1">{#N/A,#N/A,FALSE,"총매출,이익";#N/A,#N/A,FALSE,"사업소계";#N/A,#N/A,FALSE,"남대구";#N/A,#N/A,FALSE,"평촌";#N/A,#N/A,FALSE,"사상";#N/A,#N/A,FALSE,"이리";#N/A,#N/A,FALSE,"수원";#N/A,#N/A,FALSE,"남부산";#N/A,#N/A,FALSE,"김해";#N/A,#N/A,FALSE,"일산";#N/A,#N/A,FALSE,"포항";#N/A,#N/A,FALSE,"청주";#N/A,#N/A,FALSE,"요약손익";#N/A,#N/A,FALSE,"요약손익누계";#N/A,#N/A,FALSE,"당월누계"}</definedName>
    <definedName name="TYR" hidden="1">{#N/A,#N/A,FALSE,"총매출,이익";#N/A,#N/A,FALSE,"사업소계";#N/A,#N/A,FALSE,"남대구";#N/A,#N/A,FALSE,"평촌";#N/A,#N/A,FALSE,"사상";#N/A,#N/A,FALSE,"이리";#N/A,#N/A,FALSE,"수원";#N/A,#N/A,FALSE,"남부산";#N/A,#N/A,FALSE,"김해";#N/A,#N/A,FALSE,"일산";#N/A,#N/A,FALSE,"포항";#N/A,#N/A,FALSE,"청주";#N/A,#N/A,FALSE,"요약손익";#N/A,#N/A,FALSE,"요약손익누계";#N/A,#N/A,FALSE,"당월누계"}</definedName>
    <definedName name="u" localSheetId="1">#REF!</definedName>
    <definedName name="u" localSheetId="0">#REF!</definedName>
    <definedName name="u">#REF!</definedName>
    <definedName name="UglekisBox" localSheetId="1">#REF!</definedName>
    <definedName name="UglekisBox" localSheetId="0">#REF!</definedName>
    <definedName name="UglekisBox">#REF!</definedName>
    <definedName name="Uksus70Box" localSheetId="1">#REF!</definedName>
    <definedName name="Uksus70Box" localSheetId="0">#REF!</definedName>
    <definedName name="Uksus70Box">#REF!</definedName>
    <definedName name="Uksus99Box" localSheetId="1">#REF!</definedName>
    <definedName name="Uksus99Box" localSheetId="0">#REF!</definedName>
    <definedName name="Uksus99Box">#REF!</definedName>
    <definedName name="UNIT">#N/A</definedName>
    <definedName name="UOM">#N/A</definedName>
    <definedName name="ure" localSheetId="1">#REF!</definedName>
    <definedName name="ure" localSheetId="0">#REF!</definedName>
    <definedName name="ure">#REF!</definedName>
    <definedName name="VarABox" localSheetId="1">#REF!</definedName>
    <definedName name="VarABox" localSheetId="0">#REF!</definedName>
    <definedName name="VarABox">#REF!</definedName>
    <definedName name="VarBBox" localSheetId="1">#REF!</definedName>
    <definedName name="VarBBox" localSheetId="0">#REF!</definedName>
    <definedName name="VarBBox">#REF!</definedName>
    <definedName name="vb" localSheetId="1">#REF!</definedName>
    <definedName name="vb" localSheetId="0">#REF!</definedName>
    <definedName name="vb">#REF!</definedName>
    <definedName name="vbc" localSheetId="1">#REF!</definedName>
    <definedName name="vbc" localSheetId="0">#REF!</definedName>
    <definedName name="vbc">#REF!</definedName>
    <definedName name="vbghh" localSheetId="1">#REF!</definedName>
    <definedName name="vbghh" localSheetId="0">#REF!</definedName>
    <definedName name="vbghh">#REF!</definedName>
    <definedName name="VENDOR">#N/A</definedName>
    <definedName name="VNPNO">#N/A</definedName>
    <definedName name="VozduxKIP450Box" localSheetId="1">#REF!</definedName>
    <definedName name="VozduxKIP450Box" localSheetId="0">#REF!</definedName>
    <definedName name="VozduxKIP450Box">#REF!</definedName>
    <definedName name="vpr" localSheetId="1">#REF!</definedName>
    <definedName name="vpr" localSheetId="0">#REF!</definedName>
    <definedName name="vpr">#REF!</definedName>
    <definedName name="vx" localSheetId="1">#REF!</definedName>
    <definedName name="vx" localSheetId="0">#REF!</definedName>
    <definedName name="vx">#REF!</definedName>
    <definedName name="w" localSheetId="1" hidden="1">{#N/A,#N/A,FALSE,"인원";#N/A,#N/A,FALSE,"비용2";#N/A,#N/A,FALSE,"비용1";#N/A,#N/A,FALSE,"비용";#N/A,#N/A,FALSE,"보증2";#N/A,#N/A,FALSE,"보증1";#N/A,#N/A,FALSE,"보증";#N/A,#N/A,FALSE,"손익1";#N/A,#N/A,FALSE,"손익";#N/A,#N/A,FALSE,"부서별매출";#N/A,#N/A,FALSE,"매출"}</definedName>
    <definedName name="w" localSheetId="0" hidden="1">{#N/A,#N/A,FALSE,"인원";#N/A,#N/A,FALSE,"비용2";#N/A,#N/A,FALSE,"비용1";#N/A,#N/A,FALSE,"비용";#N/A,#N/A,FALSE,"보증2";#N/A,#N/A,FALSE,"보증1";#N/A,#N/A,FALSE,"보증";#N/A,#N/A,FALSE,"손익1";#N/A,#N/A,FALSE,"손익";#N/A,#N/A,FALSE,"부서별매출";#N/A,#N/A,FALSE,"매출"}</definedName>
    <definedName name="w" localSheetId="2" hidden="1">{#N/A,#N/A,FALSE,"인원";#N/A,#N/A,FALSE,"비용2";#N/A,#N/A,FALSE,"비용1";#N/A,#N/A,FALSE,"비용";#N/A,#N/A,FALSE,"보증2";#N/A,#N/A,FALSE,"보증1";#N/A,#N/A,FALSE,"보증";#N/A,#N/A,FALSE,"손익1";#N/A,#N/A,FALSE,"손익";#N/A,#N/A,FALSE,"부서별매출";#N/A,#N/A,FALSE,"매출"}</definedName>
    <definedName name="w" hidden="1">{#N/A,#N/A,FALSE,"인원";#N/A,#N/A,FALSE,"비용2";#N/A,#N/A,FALSE,"비용1";#N/A,#N/A,FALSE,"비용";#N/A,#N/A,FALSE,"보증2";#N/A,#N/A,FALSE,"보증1";#N/A,#N/A,FALSE,"보증";#N/A,#N/A,FALSE,"손익1";#N/A,#N/A,FALSE,"손익";#N/A,#N/A,FALSE,"부서별매출";#N/A,#N/A,FALSE,"매출"}</definedName>
    <definedName name="W.SHOP">#N/A</definedName>
    <definedName name="weeee" localSheetId="1" hidden="1">{#N/A,#N/A,FALSE,"인원";#N/A,#N/A,FALSE,"비용2";#N/A,#N/A,FALSE,"비용1";#N/A,#N/A,FALSE,"비용";#N/A,#N/A,FALSE,"보증2";#N/A,#N/A,FALSE,"보증1";#N/A,#N/A,FALSE,"보증";#N/A,#N/A,FALSE,"손익1";#N/A,#N/A,FALSE,"손익";#N/A,#N/A,FALSE,"부서별매출";#N/A,#N/A,FALSE,"매출"}</definedName>
    <definedName name="weeee" localSheetId="0" hidden="1">{#N/A,#N/A,FALSE,"인원";#N/A,#N/A,FALSE,"비용2";#N/A,#N/A,FALSE,"비용1";#N/A,#N/A,FALSE,"비용";#N/A,#N/A,FALSE,"보증2";#N/A,#N/A,FALSE,"보증1";#N/A,#N/A,FALSE,"보증";#N/A,#N/A,FALSE,"손익1";#N/A,#N/A,FALSE,"손익";#N/A,#N/A,FALSE,"부서별매출";#N/A,#N/A,FALSE,"매출"}</definedName>
    <definedName name="weeee" localSheetId="2" hidden="1">{#N/A,#N/A,FALSE,"인원";#N/A,#N/A,FALSE,"비용2";#N/A,#N/A,FALSE,"비용1";#N/A,#N/A,FALSE,"비용";#N/A,#N/A,FALSE,"보증2";#N/A,#N/A,FALSE,"보증1";#N/A,#N/A,FALSE,"보증";#N/A,#N/A,FALSE,"손익1";#N/A,#N/A,FALSE,"손익";#N/A,#N/A,FALSE,"부서별매출";#N/A,#N/A,FALSE,"매출"}</definedName>
    <definedName name="weeee" hidden="1">{#N/A,#N/A,FALSE,"인원";#N/A,#N/A,FALSE,"비용2";#N/A,#N/A,FALSE,"비용1";#N/A,#N/A,FALSE,"비용";#N/A,#N/A,FALSE,"보증2";#N/A,#N/A,FALSE,"보증1";#N/A,#N/A,FALSE,"보증";#N/A,#N/A,FALSE,"손익1";#N/A,#N/A,FALSE,"손익";#N/A,#N/A,FALSE,"부서별매출";#N/A,#N/A,FALSE,"매출"}</definedName>
    <definedName name="WFL" localSheetId="1">#REF!,#REF!</definedName>
    <definedName name="WFL" localSheetId="0">#REF!,#REF!</definedName>
    <definedName name="WFL">#REF!,#REF!</definedName>
    <definedName name="wgeawe" localSheetId="1" hidden="1">{#N/A,#N/A,FALSE,"자금소요예측기 (5)";#N/A,#N/A,FALSE,"자금소요예측기 (7)";#N/A,#N/A,FALSE,"자금소요예측기 (6)";#N/A,#N/A,FALSE,"자금소요예측기 (2)";#N/A,#N/A,FALSE,"자금소요예측기";#N/A,#N/A,FALSE,"비용예산명세서";#N/A,#N/A,FALSE,"비용예산검토서";#N/A,#N/A,FALSE,"기승인시설투자";#N/A,#N/A,FALSE,"미승인시설투자";#N/A,#N/A,FALSE,"활동계힉서 (2)";#N/A,#N/A,FALSE,"96 성과분석";#N/A,#N/A,FALSE,"목표시책";#N/A,#N/A,FALSE,"목차";#N/A,#N/A,FALSE,"표지";#N/A,#N/A,FALSE,"인원소요현황"}</definedName>
    <definedName name="wgeawe" localSheetId="0" hidden="1">{#N/A,#N/A,FALSE,"자금소요예측기 (5)";#N/A,#N/A,FALSE,"자금소요예측기 (7)";#N/A,#N/A,FALSE,"자금소요예측기 (6)";#N/A,#N/A,FALSE,"자금소요예측기 (2)";#N/A,#N/A,FALSE,"자금소요예측기";#N/A,#N/A,FALSE,"비용예산명세서";#N/A,#N/A,FALSE,"비용예산검토서";#N/A,#N/A,FALSE,"기승인시설투자";#N/A,#N/A,FALSE,"미승인시설투자";#N/A,#N/A,FALSE,"활동계힉서 (2)";#N/A,#N/A,FALSE,"96 성과분석";#N/A,#N/A,FALSE,"목표시책";#N/A,#N/A,FALSE,"목차";#N/A,#N/A,FALSE,"표지";#N/A,#N/A,FALSE,"인원소요현황"}</definedName>
    <definedName name="wgeawe" localSheetId="2" hidden="1">{#N/A,#N/A,FALSE,"자금소요예측기 (5)";#N/A,#N/A,FALSE,"자금소요예측기 (7)";#N/A,#N/A,FALSE,"자금소요예측기 (6)";#N/A,#N/A,FALSE,"자금소요예측기 (2)";#N/A,#N/A,FALSE,"자금소요예측기";#N/A,#N/A,FALSE,"비용예산명세서";#N/A,#N/A,FALSE,"비용예산검토서";#N/A,#N/A,FALSE,"기승인시설투자";#N/A,#N/A,FALSE,"미승인시설투자";#N/A,#N/A,FALSE,"활동계힉서 (2)";#N/A,#N/A,FALSE,"96 성과분석";#N/A,#N/A,FALSE,"목표시책";#N/A,#N/A,FALSE,"목차";#N/A,#N/A,FALSE,"표지";#N/A,#N/A,FALSE,"인원소요현황"}</definedName>
    <definedName name="wgeawe" hidden="1">{#N/A,#N/A,FALSE,"자금소요예측기 (5)";#N/A,#N/A,FALSE,"자금소요예측기 (7)";#N/A,#N/A,FALSE,"자금소요예측기 (6)";#N/A,#N/A,FALSE,"자금소요예측기 (2)";#N/A,#N/A,FALSE,"자금소요예측기";#N/A,#N/A,FALSE,"비용예산명세서";#N/A,#N/A,FALSE,"비용예산검토서";#N/A,#N/A,FALSE,"기승인시설투자";#N/A,#N/A,FALSE,"미승인시설투자";#N/A,#N/A,FALSE,"활동계힉서 (2)";#N/A,#N/A,FALSE,"96 성과분석";#N/A,#N/A,FALSE,"목표시책";#N/A,#N/A,FALSE,"목차";#N/A,#N/A,FALSE,"표지";#N/A,#N/A,FALSE,"인원소요현황"}</definedName>
    <definedName name="WHNO">#N/A</definedName>
    <definedName name="whole" localSheetId="1">#REF!</definedName>
    <definedName name="whole" localSheetId="0">#REF!</definedName>
    <definedName name="whole">#REF!</definedName>
    <definedName name="WIL" localSheetId="1">#REF!,#REF!</definedName>
    <definedName name="WIL" localSheetId="0">#REF!,#REF!</definedName>
    <definedName name="WIL">#REF!,#REF!</definedName>
    <definedName name="WIR" localSheetId="1">#REF!,#REF!</definedName>
    <definedName name="WIR" localSheetId="0">#REF!,#REF!</definedName>
    <definedName name="WIR">#REF!,#REF!</definedName>
    <definedName name="wrn.ccr." localSheetId="1" hidden="1">{#N/A,#N/A,FALSE,"BODY"}</definedName>
    <definedName name="wrn.ccr." localSheetId="0" hidden="1">{#N/A,#N/A,FALSE,"BODY"}</definedName>
    <definedName name="wrn.ccr." localSheetId="2" hidden="1">{#N/A,#N/A,FALSE,"BODY"}</definedName>
    <definedName name="wrn.ccr." hidden="1">{#N/A,#N/A,FALSE,"BODY"}</definedName>
    <definedName name="wrn.DDD." localSheetId="1" hidden="1">{#N/A,#N/A,FALSE,"자금소요예측기 (5)";#N/A,#N/A,FALSE,"자금소요예측기 (7)";#N/A,#N/A,FALSE,"자금소요예측기 (6)";#N/A,#N/A,FALSE,"자금소요예측기 (2)";#N/A,#N/A,FALSE,"자금소요예측기";#N/A,#N/A,FALSE,"비용예산명세서";#N/A,#N/A,FALSE,"비용예산검토서";#N/A,#N/A,FALSE,"기승인시설투자";#N/A,#N/A,FALSE,"미승인시설투자";#N/A,#N/A,FALSE,"활동계힉서 (2)";#N/A,#N/A,FALSE,"96 성과분석";#N/A,#N/A,FALSE,"목표시책";#N/A,#N/A,FALSE,"목차";#N/A,#N/A,FALSE,"표지";#N/A,#N/A,FALSE,"인원소요현황"}</definedName>
    <definedName name="wrn.DDD." localSheetId="0" hidden="1">{#N/A,#N/A,FALSE,"자금소요예측기 (5)";#N/A,#N/A,FALSE,"자금소요예측기 (7)";#N/A,#N/A,FALSE,"자금소요예측기 (6)";#N/A,#N/A,FALSE,"자금소요예측기 (2)";#N/A,#N/A,FALSE,"자금소요예측기";#N/A,#N/A,FALSE,"비용예산명세서";#N/A,#N/A,FALSE,"비용예산검토서";#N/A,#N/A,FALSE,"기승인시설투자";#N/A,#N/A,FALSE,"미승인시설투자";#N/A,#N/A,FALSE,"활동계힉서 (2)";#N/A,#N/A,FALSE,"96 성과분석";#N/A,#N/A,FALSE,"목표시책";#N/A,#N/A,FALSE,"목차";#N/A,#N/A,FALSE,"표지";#N/A,#N/A,FALSE,"인원소요현황"}</definedName>
    <definedName name="wrn.DDD." localSheetId="2" hidden="1">{#N/A,#N/A,FALSE,"자금소요예측기 (5)";#N/A,#N/A,FALSE,"자금소요예측기 (7)";#N/A,#N/A,FALSE,"자금소요예측기 (6)";#N/A,#N/A,FALSE,"자금소요예측기 (2)";#N/A,#N/A,FALSE,"자금소요예측기";#N/A,#N/A,FALSE,"비용예산명세서";#N/A,#N/A,FALSE,"비용예산검토서";#N/A,#N/A,FALSE,"기승인시설투자";#N/A,#N/A,FALSE,"미승인시설투자";#N/A,#N/A,FALSE,"활동계힉서 (2)";#N/A,#N/A,FALSE,"96 성과분석";#N/A,#N/A,FALSE,"목표시책";#N/A,#N/A,FALSE,"목차";#N/A,#N/A,FALSE,"표지";#N/A,#N/A,FALSE,"인원소요현황"}</definedName>
    <definedName name="wrn.DDD." hidden="1">{#N/A,#N/A,FALSE,"자금소요예측기 (5)";#N/A,#N/A,FALSE,"자금소요예측기 (7)";#N/A,#N/A,FALSE,"자금소요예측기 (6)";#N/A,#N/A,FALSE,"자금소요예측기 (2)";#N/A,#N/A,FALSE,"자금소요예측기";#N/A,#N/A,FALSE,"비용예산명세서";#N/A,#N/A,FALSE,"비용예산검토서";#N/A,#N/A,FALSE,"기승인시설투자";#N/A,#N/A,FALSE,"미승인시설투자";#N/A,#N/A,FALSE,"활동계힉서 (2)";#N/A,#N/A,FALSE,"96 성과분석";#N/A,#N/A,FALSE,"목표시책";#N/A,#N/A,FALSE,"목차";#N/A,#N/A,FALSE,"표지";#N/A,#N/A,FALSE,"인원소요현황"}</definedName>
    <definedName name="wrn.Financial._.Projections." localSheetId="1" hidden="1">{"Table 1 - Summary Financial Projections",#N/A,FALSE,"FINANCIAL PROJECTIONS";"Table 2 - KPI",#N/A,FALSE,"FINANCIAL PROJECTIONS";"Table 3 - Wastewater Tariffs",#N/A,FALSE,"FINANCIAL PROJECTIONS";"Table 4 - Income Statements",#N/A,FALSE,"FINANCIAL PROJECTIONS";"Table 5 - Cash Flow Statements",#N/A,FALSE,"FINANCIAL PROJECTIONS";"Table 6 - Balance Sheets",#N/A,FALSE,"FINANCIAL PROJECTIONS";"Table 7 - Unit Cost Structure",#N/A,FALSE,"FINANCIAL PROJECTIONS"}</definedName>
    <definedName name="wrn.Financial._.Projections." localSheetId="0" hidden="1">{"Table 1 - Summary Financial Projections",#N/A,FALSE,"FINANCIAL PROJECTIONS";"Table 2 - KPI",#N/A,FALSE,"FINANCIAL PROJECTIONS";"Table 3 - Wastewater Tariffs",#N/A,FALSE,"FINANCIAL PROJECTIONS";"Table 4 - Income Statements",#N/A,FALSE,"FINANCIAL PROJECTIONS";"Table 5 - Cash Flow Statements",#N/A,FALSE,"FINANCIAL PROJECTIONS";"Table 6 - Balance Sheets",#N/A,FALSE,"FINANCIAL PROJECTIONS";"Table 7 - Unit Cost Structure",#N/A,FALSE,"FINANCIAL PROJECTIONS"}</definedName>
    <definedName name="wrn.Financial._.Projections." localSheetId="2" hidden="1">{"Table 1 - Summary Financial Projections",#N/A,FALSE,"FINANCIAL PROJECTIONS";"Table 2 - KPI",#N/A,FALSE,"FINANCIAL PROJECTIONS";"Table 3 - Wastewater Tariffs",#N/A,FALSE,"FINANCIAL PROJECTIONS";"Table 4 - Income Statements",#N/A,FALSE,"FINANCIAL PROJECTIONS";"Table 5 - Cash Flow Statements",#N/A,FALSE,"FINANCIAL PROJECTIONS";"Table 6 - Balance Sheets",#N/A,FALSE,"FINANCIAL PROJECTIONS";"Table 7 - Unit Cost Structure",#N/A,FALSE,"FINANCIAL PROJECTIONS"}</definedName>
    <definedName name="wrn.Financial._.Projections." hidden="1">{"Table 1 - Summary Financial Projections",#N/A,FALSE,"FINANCIAL PROJECTIONS";"Table 2 - KPI",#N/A,FALSE,"FINANCIAL PROJECTIONS";"Table 3 - Wastewater Tariffs",#N/A,FALSE,"FINANCIAL PROJECTIONS";"Table 4 - Income Statements",#N/A,FALSE,"FINANCIAL PROJECTIONS";"Table 5 - Cash Flow Statements",#N/A,FALSE,"FINANCIAL PROJECTIONS";"Table 6 - Balance Sheets",#N/A,FALSE,"FINANCIAL PROJECTIONS";"Table 7 - Unit Cost Structure",#N/A,FALSE,"FINANCIAL PROJECTIONS"}</definedName>
    <definedName name="wrn.Print._.All." localSheetId="1" hidden="1">{#N/A,#N/A,FALSE,"SUMMARIZATION";#N/A,#N/A,FALSE,"INC_STAT";#N/A,#N/A,FALSE,"2 Sales &amp; Stock";#N/A,#N/A,FALSE,"3 Forecast98";#N/A,#N/A,FALSE,"4 Plan99";#N/A,#N/A,FALSE,"5 Purchase_Plan";#N/A,#N/A,FALSE,"7 Marketing";#N/A,#N/A,FALSE,"8 Non Op Inc Exp";#N/A,#N/A,FALSE,"9 Extord Gain &amp; Loss";#N/A,#N/A,FALSE,"Bal Sheet";#N/A,#N/A,FALSE,"Investment";#N/A,#N/A,FALSE,"Cash_Flow";#N/A,#N/A,FALSE,"IV Organisation";#N/A,#N/A,FALSE,"V Price Struct";#N/A,#N/A,FALSE,"V Bus Performance";#N/A,#N/A,FALSE,"V 5 Year Plan"}</definedName>
    <definedName name="wrn.Print._.All." localSheetId="0" hidden="1">{#N/A,#N/A,FALSE,"SUMMARIZATION";#N/A,#N/A,FALSE,"INC_STAT";#N/A,#N/A,FALSE,"2 Sales &amp; Stock";#N/A,#N/A,FALSE,"3 Forecast98";#N/A,#N/A,FALSE,"4 Plan99";#N/A,#N/A,FALSE,"5 Purchase_Plan";#N/A,#N/A,FALSE,"7 Marketing";#N/A,#N/A,FALSE,"8 Non Op Inc Exp";#N/A,#N/A,FALSE,"9 Extord Gain &amp; Loss";#N/A,#N/A,FALSE,"Bal Sheet";#N/A,#N/A,FALSE,"Investment";#N/A,#N/A,FALSE,"Cash_Flow";#N/A,#N/A,FALSE,"IV Organisation";#N/A,#N/A,FALSE,"V Price Struct";#N/A,#N/A,FALSE,"V Bus Performance";#N/A,#N/A,FALSE,"V 5 Year Plan"}</definedName>
    <definedName name="wrn.Print._.All." localSheetId="2" hidden="1">{#N/A,#N/A,FALSE,"SUMMARIZATION";#N/A,#N/A,FALSE,"INC_STAT";#N/A,#N/A,FALSE,"2 Sales &amp; Stock";#N/A,#N/A,FALSE,"3 Forecast98";#N/A,#N/A,FALSE,"4 Plan99";#N/A,#N/A,FALSE,"5 Purchase_Plan";#N/A,#N/A,FALSE,"7 Marketing";#N/A,#N/A,FALSE,"8 Non Op Inc Exp";#N/A,#N/A,FALSE,"9 Extord Gain &amp; Loss";#N/A,#N/A,FALSE,"Bal Sheet";#N/A,#N/A,FALSE,"Investment";#N/A,#N/A,FALSE,"Cash_Flow";#N/A,#N/A,FALSE,"IV Organisation";#N/A,#N/A,FALSE,"V Price Struct";#N/A,#N/A,FALSE,"V Bus Performance";#N/A,#N/A,FALSE,"V 5 Year Plan"}</definedName>
    <definedName name="wrn.Print._.All." hidden="1">{#N/A,#N/A,FALSE,"SUMMARIZATION";#N/A,#N/A,FALSE,"INC_STAT";#N/A,#N/A,FALSE,"2 Sales &amp; Stock";#N/A,#N/A,FALSE,"3 Forecast98";#N/A,#N/A,FALSE,"4 Plan99";#N/A,#N/A,FALSE,"5 Purchase_Plan";#N/A,#N/A,FALSE,"7 Marketing";#N/A,#N/A,FALSE,"8 Non Op Inc Exp";#N/A,#N/A,FALSE,"9 Extord Gain &amp; Loss";#N/A,#N/A,FALSE,"Bal Sheet";#N/A,#N/A,FALSE,"Investment";#N/A,#N/A,FALSE,"Cash_Flow";#N/A,#N/A,FALSE,"IV Organisation";#N/A,#N/A,FALSE,"V Price Struct";#N/A,#N/A,FALSE,"V Bus Performance";#N/A,#N/A,FALSE,"V 5 Year Plan"}</definedName>
    <definedName name="wrn.RPT." localSheetId="1" hidden="1">{#N/A,#N/A,FALSE,"인원";#N/A,#N/A,FALSE,"비용2";#N/A,#N/A,FALSE,"비용1";#N/A,#N/A,FALSE,"비용";#N/A,#N/A,FALSE,"보증2";#N/A,#N/A,FALSE,"보증1";#N/A,#N/A,FALSE,"보증";#N/A,#N/A,FALSE,"손익1";#N/A,#N/A,FALSE,"손익";#N/A,#N/A,FALSE,"부서별매출";#N/A,#N/A,FALSE,"매출"}</definedName>
    <definedName name="wrn.RPT." localSheetId="0" hidden="1">{#N/A,#N/A,FALSE,"인원";#N/A,#N/A,FALSE,"비용2";#N/A,#N/A,FALSE,"비용1";#N/A,#N/A,FALSE,"비용";#N/A,#N/A,FALSE,"보증2";#N/A,#N/A,FALSE,"보증1";#N/A,#N/A,FALSE,"보증";#N/A,#N/A,FALSE,"손익1";#N/A,#N/A,FALSE,"손익";#N/A,#N/A,FALSE,"부서별매출";#N/A,#N/A,FALSE,"매출"}</definedName>
    <definedName name="wrn.RPT." localSheetId="2" hidden="1">{#N/A,#N/A,FALSE,"인원";#N/A,#N/A,FALSE,"비용2";#N/A,#N/A,FALSE,"비용1";#N/A,#N/A,FALSE,"비용";#N/A,#N/A,FALSE,"보증2";#N/A,#N/A,FALSE,"보증1";#N/A,#N/A,FALSE,"보증";#N/A,#N/A,FALSE,"손익1";#N/A,#N/A,FALSE,"손익";#N/A,#N/A,FALSE,"부서별매출";#N/A,#N/A,FALSE,"매출"}</definedName>
    <definedName name="wrn.RPT." hidden="1">{#N/A,#N/A,FALSE,"인원";#N/A,#N/A,FALSE,"비용2";#N/A,#N/A,FALSE,"비용1";#N/A,#N/A,FALSE,"비용";#N/A,#N/A,FALSE,"보증2";#N/A,#N/A,FALSE,"보증1";#N/A,#N/A,FALSE,"보증";#N/A,#N/A,FALSE,"손익1";#N/A,#N/A,FALSE,"손익";#N/A,#N/A,FALSE,"부서별매출";#N/A,#N/A,FALSE,"매출"}</definedName>
    <definedName name="wrn.자판정비._.월간회의자료." localSheetId="1" hidden="1">{#N/A,#N/A,FALSE,"총매출,이익";#N/A,#N/A,FALSE,"사업소계";#N/A,#N/A,FALSE,"남대구";#N/A,#N/A,FALSE,"평촌";#N/A,#N/A,FALSE,"사상";#N/A,#N/A,FALSE,"이리";#N/A,#N/A,FALSE,"수원";#N/A,#N/A,FALSE,"남부산";#N/A,#N/A,FALSE,"김해";#N/A,#N/A,FALSE,"일산";#N/A,#N/A,FALSE,"포항";#N/A,#N/A,FALSE,"청주";#N/A,#N/A,FALSE,"요약손익";#N/A,#N/A,FALSE,"요약손익누계";#N/A,#N/A,FALSE,"당월누계"}</definedName>
    <definedName name="wrn.자판정비._.월간회의자료." localSheetId="0" hidden="1">{#N/A,#N/A,FALSE,"총매출,이익";#N/A,#N/A,FALSE,"사업소계";#N/A,#N/A,FALSE,"남대구";#N/A,#N/A,FALSE,"평촌";#N/A,#N/A,FALSE,"사상";#N/A,#N/A,FALSE,"이리";#N/A,#N/A,FALSE,"수원";#N/A,#N/A,FALSE,"남부산";#N/A,#N/A,FALSE,"김해";#N/A,#N/A,FALSE,"일산";#N/A,#N/A,FALSE,"포항";#N/A,#N/A,FALSE,"청주";#N/A,#N/A,FALSE,"요약손익";#N/A,#N/A,FALSE,"요약손익누계";#N/A,#N/A,FALSE,"당월누계"}</definedName>
    <definedName name="wrn.자판정비._.월간회의자료." localSheetId="2" hidden="1">{#N/A,#N/A,FALSE,"총매출,이익";#N/A,#N/A,FALSE,"사업소계";#N/A,#N/A,FALSE,"남대구";#N/A,#N/A,FALSE,"평촌";#N/A,#N/A,FALSE,"사상";#N/A,#N/A,FALSE,"이리";#N/A,#N/A,FALSE,"수원";#N/A,#N/A,FALSE,"남부산";#N/A,#N/A,FALSE,"김해";#N/A,#N/A,FALSE,"일산";#N/A,#N/A,FALSE,"포항";#N/A,#N/A,FALSE,"청주";#N/A,#N/A,FALSE,"요약손익";#N/A,#N/A,FALSE,"요약손익누계";#N/A,#N/A,FALSE,"당월누계"}</definedName>
    <definedName name="wrn.자판정비._.월간회의자료." hidden="1">{#N/A,#N/A,FALSE,"총매출,이익";#N/A,#N/A,FALSE,"사업소계";#N/A,#N/A,FALSE,"남대구";#N/A,#N/A,FALSE,"평촌";#N/A,#N/A,FALSE,"사상";#N/A,#N/A,FALSE,"이리";#N/A,#N/A,FALSE,"수원";#N/A,#N/A,FALSE,"남부산";#N/A,#N/A,FALSE,"김해";#N/A,#N/A,FALSE,"일산";#N/A,#N/A,FALSE,"포항";#N/A,#N/A,FALSE,"청주";#N/A,#N/A,FALSE,"요약손익";#N/A,#N/A,FALSE,"요약손익누계";#N/A,#N/A,FALSE,"당월누계"}</definedName>
    <definedName name="wrn.전부인쇄." localSheetId="1" hidden="1">{#N/A,#N/A,FALSE,"단축1";#N/A,#N/A,FALSE,"단축2";#N/A,#N/A,FALSE,"단축3";#N/A,#N/A,FALSE,"장축";#N/A,#N/A,FALSE,"4WD"}</definedName>
    <definedName name="wrn.전부인쇄." localSheetId="0" hidden="1">{#N/A,#N/A,FALSE,"단축1";#N/A,#N/A,FALSE,"단축2";#N/A,#N/A,FALSE,"단축3";#N/A,#N/A,FALSE,"장축";#N/A,#N/A,FALSE,"4WD"}</definedName>
    <definedName name="wrn.전부인쇄." localSheetId="2" hidden="1">{#N/A,#N/A,FALSE,"단축1";#N/A,#N/A,FALSE,"단축2";#N/A,#N/A,FALSE,"단축3";#N/A,#N/A,FALSE,"장축";#N/A,#N/A,FALSE,"4WD"}</definedName>
    <definedName name="wrn.전부인쇄." hidden="1">{#N/A,#N/A,FALSE,"단축1";#N/A,#N/A,FALSE,"단축2";#N/A,#N/A,FALSE,"단축3";#N/A,#N/A,FALSE,"장축";#N/A,#N/A,FALSE,"4WD"}</definedName>
    <definedName name="wrn.주간._.보고." localSheetId="1" hidden="1">{#N/A,#N/A,TRUE,"일정"}</definedName>
    <definedName name="wrn.주간._.보고." localSheetId="0" hidden="1">{#N/A,#N/A,TRUE,"일정"}</definedName>
    <definedName name="wrn.주간._.보고." localSheetId="2" hidden="1">{#N/A,#N/A,TRUE,"일정"}</definedName>
    <definedName name="wrn.주간._.보고." hidden="1">{#N/A,#N/A,TRUE,"일정"}</definedName>
    <definedName name="wsd" localSheetId="1">#REF!</definedName>
    <definedName name="wsd" localSheetId="0">#REF!</definedName>
    <definedName name="wsd">#REF!</definedName>
    <definedName name="WWW" localSheetId="1" hidden="1">{#N/A,#N/A,FALSE,"자금소요예측기 (5)";#N/A,#N/A,FALSE,"자금소요예측기 (7)";#N/A,#N/A,FALSE,"자금소요예측기 (6)";#N/A,#N/A,FALSE,"자금소요예측기 (2)";#N/A,#N/A,FALSE,"자금소요예측기";#N/A,#N/A,FALSE,"비용예산명세서";#N/A,#N/A,FALSE,"비용예산검토서";#N/A,#N/A,FALSE,"기승인시설투자";#N/A,#N/A,FALSE,"미승인시설투자";#N/A,#N/A,FALSE,"활동계힉서 (2)";#N/A,#N/A,FALSE,"96 성과분석";#N/A,#N/A,FALSE,"목표시책";#N/A,#N/A,FALSE,"목차";#N/A,#N/A,FALSE,"표지";#N/A,#N/A,FALSE,"인원소요현황"}</definedName>
    <definedName name="WWW" localSheetId="0" hidden="1">{#N/A,#N/A,FALSE,"자금소요예측기 (5)";#N/A,#N/A,FALSE,"자금소요예측기 (7)";#N/A,#N/A,FALSE,"자금소요예측기 (6)";#N/A,#N/A,FALSE,"자금소요예측기 (2)";#N/A,#N/A,FALSE,"자금소요예측기";#N/A,#N/A,FALSE,"비용예산명세서";#N/A,#N/A,FALSE,"비용예산검토서";#N/A,#N/A,FALSE,"기승인시설투자";#N/A,#N/A,FALSE,"미승인시설투자";#N/A,#N/A,FALSE,"활동계힉서 (2)";#N/A,#N/A,FALSE,"96 성과분석";#N/A,#N/A,FALSE,"목표시책";#N/A,#N/A,FALSE,"목차";#N/A,#N/A,FALSE,"표지";#N/A,#N/A,FALSE,"인원소요현황"}</definedName>
    <definedName name="WWW" localSheetId="2" hidden="1">{#N/A,#N/A,FALSE,"자금소요예측기 (5)";#N/A,#N/A,FALSE,"자금소요예측기 (7)";#N/A,#N/A,FALSE,"자금소요예측기 (6)";#N/A,#N/A,FALSE,"자금소요예측기 (2)";#N/A,#N/A,FALSE,"자금소요예측기";#N/A,#N/A,FALSE,"비용예산명세서";#N/A,#N/A,FALSE,"비용예산검토서";#N/A,#N/A,FALSE,"기승인시설투자";#N/A,#N/A,FALSE,"미승인시설투자";#N/A,#N/A,FALSE,"활동계힉서 (2)";#N/A,#N/A,FALSE,"96 성과분석";#N/A,#N/A,FALSE,"목표시책";#N/A,#N/A,FALSE,"목차";#N/A,#N/A,FALSE,"표지";#N/A,#N/A,FALSE,"인원소요현황"}</definedName>
    <definedName name="WWW" hidden="1">{#N/A,#N/A,FALSE,"자금소요예측기 (5)";#N/A,#N/A,FALSE,"자금소요예측기 (7)";#N/A,#N/A,FALSE,"자금소요예측기 (6)";#N/A,#N/A,FALSE,"자금소요예측기 (2)";#N/A,#N/A,FALSE,"자금소요예측기";#N/A,#N/A,FALSE,"비용예산명세서";#N/A,#N/A,FALSE,"비용예산검토서";#N/A,#N/A,FALSE,"기승인시설투자";#N/A,#N/A,FALSE,"미승인시설투자";#N/A,#N/A,FALSE,"활동계힉서 (2)";#N/A,#N/A,FALSE,"96 성과분석";#N/A,#N/A,FALSE,"목표시책";#N/A,#N/A,FALSE,"목차";#N/A,#N/A,FALSE,"표지";#N/A,#N/A,FALSE,"인원소요현황"}</definedName>
    <definedName name="WWWW" localSheetId="1" hidden="1">{#N/A,#N/A,TRUE,"일정"}</definedName>
    <definedName name="WWWW" localSheetId="0" hidden="1">{#N/A,#N/A,TRUE,"일정"}</definedName>
    <definedName name="WWWW" localSheetId="2" hidden="1">{#N/A,#N/A,TRUE,"일정"}</definedName>
    <definedName name="WWWW" hidden="1">{#N/A,#N/A,TRUE,"일정"}</definedName>
    <definedName name="x" localSheetId="1">#REF!</definedName>
    <definedName name="x" localSheetId="0">#REF!</definedName>
    <definedName name="x">#REF!</definedName>
    <definedName name="XlorBox" localSheetId="1">#REF!</definedName>
    <definedName name="XlorBox" localSheetId="0">#REF!</definedName>
    <definedName name="XlorBox">#REF!</definedName>
    <definedName name="Xolod2Box" localSheetId="1">#REF!</definedName>
    <definedName name="Xolod2Box" localSheetId="0">#REF!</definedName>
    <definedName name="Xolod2Box">#REF!</definedName>
    <definedName name="Xolod5Box" localSheetId="1">#REF!</definedName>
    <definedName name="Xolod5Box" localSheetId="0">#REF!</definedName>
    <definedName name="Xolod5Box">#REF!</definedName>
    <definedName name="Xolod7Box" localSheetId="1">#REF!</definedName>
    <definedName name="Xolod7Box" localSheetId="0">#REF!</definedName>
    <definedName name="Xolod7Box">#REF!</definedName>
    <definedName name="XOVBox" localSheetId="1">#REF!</definedName>
    <definedName name="XOVBox" localSheetId="0">#REF!</definedName>
    <definedName name="XOVBox">#REF!</definedName>
    <definedName name="xxx" localSheetId="1" hidden="1">{"Table 1 - Summary Financial Projections",#N/A,FALSE,"FINANCIAL PROJECTIONS";"Table 2 - KPI",#N/A,FALSE,"FINANCIAL PROJECTIONS";"Table 3 - Wastewater Tariffs",#N/A,FALSE,"FINANCIAL PROJECTIONS";"Table 4 - Income Statements",#N/A,FALSE,"FINANCIAL PROJECTIONS";"Table 5 - Cash Flow Statements",#N/A,FALSE,"FINANCIAL PROJECTIONS";"Table 6 - Balance Sheets",#N/A,FALSE,"FINANCIAL PROJECTIONS";"Table 7 - Unit Cost Structure",#N/A,FALSE,"FINANCIAL PROJECTIONS"}</definedName>
    <definedName name="xxx" localSheetId="0" hidden="1">{"Table 1 - Summary Financial Projections",#N/A,FALSE,"FINANCIAL PROJECTIONS";"Table 2 - KPI",#N/A,FALSE,"FINANCIAL PROJECTIONS";"Table 3 - Wastewater Tariffs",#N/A,FALSE,"FINANCIAL PROJECTIONS";"Table 4 - Income Statements",#N/A,FALSE,"FINANCIAL PROJECTIONS";"Table 5 - Cash Flow Statements",#N/A,FALSE,"FINANCIAL PROJECTIONS";"Table 6 - Balance Sheets",#N/A,FALSE,"FINANCIAL PROJECTIONS";"Table 7 - Unit Cost Structure",#N/A,FALSE,"FINANCIAL PROJECTIONS"}</definedName>
    <definedName name="xxx" localSheetId="2" hidden="1">{"Table 1 - Summary Financial Projections",#N/A,FALSE,"FINANCIAL PROJECTIONS";"Table 2 - KPI",#N/A,FALSE,"FINANCIAL PROJECTIONS";"Table 3 - Wastewater Tariffs",#N/A,FALSE,"FINANCIAL PROJECTIONS";"Table 4 - Income Statements",#N/A,FALSE,"FINANCIAL PROJECTIONS";"Table 5 - Cash Flow Statements",#N/A,FALSE,"FINANCIAL PROJECTIONS";"Table 6 - Balance Sheets",#N/A,FALSE,"FINANCIAL PROJECTIONS";"Table 7 - Unit Cost Structure",#N/A,FALSE,"FINANCIAL PROJECTIONS"}</definedName>
    <definedName name="xxx" hidden="1">{"Table 1 - Summary Financial Projections",#N/A,FALSE,"FINANCIAL PROJECTIONS";"Table 2 - KPI",#N/A,FALSE,"FINANCIAL PROJECTIONS";"Table 3 - Wastewater Tariffs",#N/A,FALSE,"FINANCIAL PROJECTIONS";"Table 4 - Income Statements",#N/A,FALSE,"FINANCIAL PROJECTIONS";"Table 5 - Cash Flow Statements",#N/A,FALSE,"FINANCIAL PROJECTIONS";"Table 6 - Balance Sheets",#N/A,FALSE,"FINANCIAL PROJECTIONS";"Table 7 - Unit Cost Structure",#N/A,FALSE,"FINANCIAL PROJECTIONS"}</definedName>
    <definedName name="y" localSheetId="1">#REF!</definedName>
    <definedName name="y" localSheetId="0">#REF!</definedName>
    <definedName name="y">#REF!</definedName>
    <definedName name="yil">#N/A</definedName>
    <definedName name="yy" localSheetId="1">#REF!</definedName>
    <definedName name="yy" localSheetId="0">#REF!</definedName>
    <definedName name="yy">#REF!</definedName>
    <definedName name="Z_86A21AE1_D222_11D6_8098_444553540000_.wvu.Cols" localSheetId="1" hidden="1">#REF!,#REF!,#REF!,#REF!</definedName>
    <definedName name="Z_86A21AE1_D222_11D6_8098_444553540000_.wvu.Cols" localSheetId="0" hidden="1">#REF!,#REF!,#REF!,#REF!</definedName>
    <definedName name="Z_86A21AE1_D222_11D6_8098_444553540000_.wvu.Cols" hidden="1">#REF!,#REF!,#REF!,#REF!</definedName>
    <definedName name="ZaxVodaBox" localSheetId="1">#REF!</definedName>
    <definedName name="ZaxVodaBox" localSheetId="0">#REF!</definedName>
    <definedName name="ZaxVodaBox">#REF!</definedName>
    <definedName name="ZRATEINDC">#N/A</definedName>
    <definedName name="zx" localSheetId="1">#REF!</definedName>
    <definedName name="zx" localSheetId="0">#REF!</definedName>
    <definedName name="zx">#REF!</definedName>
    <definedName name="zzz" localSheetId="1">#REF!</definedName>
    <definedName name="zzz" localSheetId="0">#REF!</definedName>
    <definedName name="zzz">#REF!</definedName>
    <definedName name="а" localSheetId="1">#REF!</definedName>
    <definedName name="а" localSheetId="0">#REF!</definedName>
    <definedName name="а">#REF!</definedName>
    <definedName name="А1" localSheetId="1">#REF!</definedName>
    <definedName name="А1" localSheetId="0">#REF!</definedName>
    <definedName name="А1">#REF!</definedName>
    <definedName name="А10" localSheetId="1">#REF!</definedName>
    <definedName name="А10" localSheetId="0">#REF!</definedName>
    <definedName name="А10">#REF!</definedName>
    <definedName name="а12">#N/A</definedName>
    <definedName name="А17" localSheetId="1">#REF!</definedName>
    <definedName name="А17" localSheetId="0">#REF!</definedName>
    <definedName name="А17">#REF!</definedName>
    <definedName name="а209" localSheetId="1">#REF!</definedName>
    <definedName name="а209" localSheetId="0">#REF!</definedName>
    <definedName name="а209">#REF!</definedName>
    <definedName name="А6000000" localSheetId="1">#REF!</definedName>
    <definedName name="А6000000" localSheetId="0">#REF!</definedName>
    <definedName name="А6000000">#REF!</definedName>
    <definedName name="А7" localSheetId="1">#REF!</definedName>
    <definedName name="А7" localSheetId="0">#REF!</definedName>
    <definedName name="А7">#REF!</definedName>
    <definedName name="А9" localSheetId="1">#REF!</definedName>
    <definedName name="А9" localSheetId="0">#REF!</definedName>
    <definedName name="А9">#REF!</definedName>
    <definedName name="аааа" localSheetId="1">#REF!</definedName>
    <definedName name="аааа" localSheetId="0">#REF!</definedName>
    <definedName name="аааа">#REF!</definedName>
    <definedName name="ааааппримека" localSheetId="1">DATE(yil,oy,1)</definedName>
    <definedName name="ааааппримека" localSheetId="0">DATE([0]!yil,[0]!oy,1)</definedName>
    <definedName name="ааааппримека" localSheetId="2">DATE(yil,oy,1)</definedName>
    <definedName name="ааааппримека">DATE(yil,oy,1)</definedName>
    <definedName name="абду" localSheetId="1">#REF!</definedName>
    <definedName name="абду" localSheetId="0">#REF!</definedName>
    <definedName name="абду">#REF!</definedName>
    <definedName name="авиви" localSheetId="1">TRUNC((oy-1)/3+1)</definedName>
    <definedName name="авиви" localSheetId="0">TRUNC(([0]!oy-1)/3+1)</definedName>
    <definedName name="авиви" localSheetId="2">TRUNC((oy-1)/3+1)</definedName>
    <definedName name="авиви">TRUNC((oy-1)/3+1)</definedName>
    <definedName name="авипвапи" localSheetId="1">TRUNC((oy-1)/3+1)</definedName>
    <definedName name="авипвапи" localSheetId="0">TRUNC(([0]!oy-1)/3+1)</definedName>
    <definedName name="авипвапи" localSheetId="2">TRUNC((oy-1)/3+1)</definedName>
    <definedName name="авипвапи">TRUNC((oy-1)/3+1)</definedName>
    <definedName name="авлб" localSheetId="1">#REF!</definedName>
    <definedName name="авлб" localSheetId="0">#REF!</definedName>
    <definedName name="авлб">#REF!</definedName>
    <definedName name="авыпмвмыв" localSheetId="1">TRUNC((oy-1)/3+1)</definedName>
    <definedName name="авыпмвмыв" localSheetId="0">TRUNC(([0]!oy-1)/3+1)</definedName>
    <definedName name="авыпмвмыв" localSheetId="2">TRUNC((oy-1)/3+1)</definedName>
    <definedName name="авыпмвмыв">TRUNC((oy-1)/3+1)</definedName>
    <definedName name="адр">"$A$3"</definedName>
    <definedName name="Адхам" localSheetId="1">#REF!</definedName>
    <definedName name="Адхам" localSheetId="0">#REF!</definedName>
    <definedName name="Адхам">#REF!</definedName>
    <definedName name="аиа" localSheetId="1">DATE(yil,oy,1)</definedName>
    <definedName name="аиа" localSheetId="0">DATE([0]!yil,[0]!oy,1)</definedName>
    <definedName name="аиа" localSheetId="2">DATE(yil,oy,1)</definedName>
    <definedName name="аиа">DATE(yil,oy,1)</definedName>
    <definedName name="аитпир" localSheetId="1">TRUNC((oy-1)/3+1)</definedName>
    <definedName name="аитпир" localSheetId="0">TRUNC(([0]!oy-1)/3+1)</definedName>
    <definedName name="аитпир" localSheetId="2">TRUNC((oy-1)/3+1)</definedName>
    <definedName name="аитпир">TRUNC((oy-1)/3+1)</definedName>
    <definedName name="акциз" localSheetId="1">#REF!</definedName>
    <definedName name="акциз" localSheetId="0">#REF!</definedName>
    <definedName name="акциз">#REF!</definedName>
    <definedName name="алан" localSheetId="1">прилож3/1000</definedName>
    <definedName name="алан" localSheetId="0">прилож3/1000</definedName>
    <definedName name="алан" localSheetId="2">прилож3/1000</definedName>
    <definedName name="алан">прилож3/1000</definedName>
    <definedName name="Албина" localSheetId="1">#REF!</definedName>
    <definedName name="Албина" localSheetId="0">#REF!</definedName>
    <definedName name="Албина">#REF!</definedName>
    <definedName name="анвар" localSheetId="1">#REF!</definedName>
    <definedName name="анвар" localSheetId="0">#REF!</definedName>
    <definedName name="анвар">#REF!</definedName>
    <definedName name="Анд" localSheetId="1">TRUNC((oy-1)/3+1)</definedName>
    <definedName name="Анд" localSheetId="0">TRUNC(([0]!oy-1)/3+1)</definedName>
    <definedName name="Анд" localSheetId="2">TRUNC((oy-1)/3+1)</definedName>
    <definedName name="Анд">TRUNC((oy-1)/3+1)</definedName>
    <definedName name="Андижон" localSheetId="1">#REF!</definedName>
    <definedName name="Андижон" localSheetId="0">#REF!</definedName>
    <definedName name="Андижон">#REF!</definedName>
    <definedName name="аолпровор" localSheetId="1">TRUNC((oy-1)/3+1)</definedName>
    <definedName name="аолпровор" localSheetId="0">TRUNC(([0]!oy-1)/3+1)</definedName>
    <definedName name="аолпровор" localSheetId="2">TRUNC((oy-1)/3+1)</definedName>
    <definedName name="аолпровор">TRUNC((oy-1)/3+1)</definedName>
    <definedName name="аолрб" localSheetId="1">DATE(yil,oy,1)</definedName>
    <definedName name="аолрб" localSheetId="0">DATE([0]!yil,[0]!oy,1)</definedName>
    <definedName name="аолрб" localSheetId="2">DATE(yil,oy,1)</definedName>
    <definedName name="аолрб">DATE(yil,oy,1)</definedName>
    <definedName name="аопрот" localSheetId="1">TRUNC((oy-1)/3+1)</definedName>
    <definedName name="аопрот" localSheetId="0">TRUNC(([0]!oy-1)/3+1)</definedName>
    <definedName name="аопрот" localSheetId="2">TRUNC((oy-1)/3+1)</definedName>
    <definedName name="аопрот">TRUNC((oy-1)/3+1)</definedName>
    <definedName name="аос" localSheetId="1">#REF!</definedName>
    <definedName name="аос" localSheetId="0">#REF!</definedName>
    <definedName name="аос">#REF!</definedName>
    <definedName name="АП" localSheetId="1">#REF!</definedName>
    <definedName name="АП" localSheetId="0">#REF!</definedName>
    <definedName name="АП">#REF!</definedName>
    <definedName name="апв" localSheetId="1">TRUNC((oy-1)/3+1)</definedName>
    <definedName name="апв" localSheetId="0">TRUNC(([0]!oy-1)/3+1)</definedName>
    <definedName name="апв" localSheetId="2">TRUNC((oy-1)/3+1)</definedName>
    <definedName name="апв">TRUNC((oy-1)/3+1)</definedName>
    <definedName name="апеоапраоне" localSheetId="1">TRUNC((oy-1)/3+1)</definedName>
    <definedName name="апеоапраоне" localSheetId="0">TRUNC(([0]!oy-1)/3+1)</definedName>
    <definedName name="апеоапраоне" localSheetId="2">TRUNC((oy-1)/3+1)</definedName>
    <definedName name="апеоапраоне">TRUNC((oy-1)/3+1)</definedName>
    <definedName name="апорпол" localSheetId="1">TRUNC((oy-1)/3+1)</definedName>
    <definedName name="апорпол" localSheetId="0">TRUNC(([0]!oy-1)/3+1)</definedName>
    <definedName name="апорпол" localSheetId="2">TRUNC((oy-1)/3+1)</definedName>
    <definedName name="апорпол">TRUNC((oy-1)/3+1)</definedName>
    <definedName name="апр" localSheetId="1">TRUNC((oy-1)/3+1)</definedName>
    <definedName name="апр" localSheetId="0">TRUNC(([0]!oy-1)/3+1)</definedName>
    <definedName name="апр" localSheetId="2">TRUNC((oy-1)/3+1)</definedName>
    <definedName name="апр">TRUNC((oy-1)/3+1)</definedName>
    <definedName name="апрлролдол" localSheetId="1">TRUNC((oy-1)/3+1)</definedName>
    <definedName name="апрлролдол" localSheetId="0">TRUNC(([0]!oy-1)/3+1)</definedName>
    <definedName name="апрлролдол" localSheetId="2">TRUNC((oy-1)/3+1)</definedName>
    <definedName name="апрлролдол">TRUNC((oy-1)/3+1)</definedName>
    <definedName name="апшгпол" localSheetId="1">TRUNC((oy-1)/3+1)</definedName>
    <definedName name="апшгпол" localSheetId="0">TRUNC(([0]!oy-1)/3+1)</definedName>
    <definedName name="апшгпол" localSheetId="2">TRUNC((oy-1)/3+1)</definedName>
    <definedName name="апшгпол">TRUNC((oy-1)/3+1)</definedName>
    <definedName name="апшлгнлнг" localSheetId="1">TRUNC((oy-1)/3+1)</definedName>
    <definedName name="апшлгнлнг" localSheetId="0">TRUNC(([0]!oy-1)/3+1)</definedName>
    <definedName name="апшлгнлнг" localSheetId="2">TRUNC((oy-1)/3+1)</definedName>
    <definedName name="апшлгнлнг">TRUNC((oy-1)/3+1)</definedName>
    <definedName name="апшлнл" localSheetId="1">TRUNC((oy-1)/3+1)</definedName>
    <definedName name="апшлнл" localSheetId="0">TRUNC(([0]!oy-1)/3+1)</definedName>
    <definedName name="апшлнл" localSheetId="2">TRUNC((oy-1)/3+1)</definedName>
    <definedName name="апшлнл">TRUNC((oy-1)/3+1)</definedName>
    <definedName name="апы" localSheetId="1">TRUNC((oy-1)/3+1)</definedName>
    <definedName name="апы" localSheetId="0">TRUNC(([0]!oy-1)/3+1)</definedName>
    <definedName name="апы" localSheetId="2">TRUNC((oy-1)/3+1)</definedName>
    <definedName name="апы">TRUNC((oy-1)/3+1)</definedName>
    <definedName name="арлогалгнг" localSheetId="1">TRUNC((oy-1)/3+1)</definedName>
    <definedName name="арлогалгнг" localSheetId="0">TRUNC(([0]!oy-1)/3+1)</definedName>
    <definedName name="арлогалгнг" localSheetId="2">TRUNC((oy-1)/3+1)</definedName>
    <definedName name="арлогалгнг">TRUNC((oy-1)/3+1)</definedName>
    <definedName name="ародло.юлпд" localSheetId="1">TRUNC((oy-1)/3+1)</definedName>
    <definedName name="ародло.юлпд" localSheetId="0">TRUNC(([0]!oy-1)/3+1)</definedName>
    <definedName name="ародло.юлпд" localSheetId="2">TRUNC((oy-1)/3+1)</definedName>
    <definedName name="ародло.юлпд">TRUNC((oy-1)/3+1)</definedName>
    <definedName name="асеб" localSheetId="1">#REF!</definedName>
    <definedName name="асеб" localSheetId="0">#REF!</definedName>
    <definedName name="асеб">#REF!</definedName>
    <definedName name="атранши" localSheetId="1">#REF!</definedName>
    <definedName name="атранши" localSheetId="0">#REF!</definedName>
    <definedName name="атранши">#REF!</definedName>
    <definedName name="АТЦ" localSheetId="1">#REF!</definedName>
    <definedName name="АТЦ" localSheetId="0">#REF!</definedName>
    <definedName name="АТЦ">#REF!</definedName>
    <definedName name="ахд" localSheetId="1">#REF!</definedName>
    <definedName name="ахд" localSheetId="0">#REF!</definedName>
    <definedName name="ахд">#REF!</definedName>
    <definedName name="аэксп" localSheetId="1">#REF!</definedName>
    <definedName name="аэксп" localSheetId="0">#REF!</definedName>
    <definedName name="аэксп">#REF!</definedName>
    <definedName name="б" localSheetId="1">#REF!</definedName>
    <definedName name="б" localSheetId="0">#REF!</definedName>
    <definedName name="б">#REF!</definedName>
    <definedName name="База__данных" localSheetId="1">#REF!</definedName>
    <definedName name="База__данных" localSheetId="0">#REF!</definedName>
    <definedName name="База__данных">#REF!</definedName>
    <definedName name="ббк" localSheetId="1">#REF!</definedName>
    <definedName name="ббк" localSheetId="0">#REF!</definedName>
    <definedName name="ббк">#REF!</definedName>
    <definedName name="безгпбезпдз">#N/A</definedName>
    <definedName name="БОГОТТУМАН" localSheetId="1">#REF!</definedName>
    <definedName name="БОГОТТУМАН" localSheetId="0">#REF!</definedName>
    <definedName name="БОГОТТУМАН">#REF!</definedName>
    <definedName name="Бух" localSheetId="1">TRUNC((oy-1)/3+1)</definedName>
    <definedName name="Бух" localSheetId="0">TRUNC(([0]!oy-1)/3+1)</definedName>
    <definedName name="Бух" localSheetId="2">TRUNC((oy-1)/3+1)</definedName>
    <definedName name="Бух">TRUNC((oy-1)/3+1)</definedName>
    <definedName name="Бухоро" localSheetId="1">#REF!</definedName>
    <definedName name="Бухоро" localSheetId="0">#REF!</definedName>
    <definedName name="Бухоро">#REF!</definedName>
    <definedName name="в" localSheetId="1">#REF!</definedName>
    <definedName name="в" localSheetId="0">#REF!</definedName>
    <definedName name="в">#REF!</definedName>
    <definedName name="В5" localSheetId="1">#REF!</definedName>
    <definedName name="В5" localSheetId="0">#REF!</definedName>
    <definedName name="В5">#REF!</definedName>
    <definedName name="вава" localSheetId="1">#REF!</definedName>
    <definedName name="вава" localSheetId="0">#REF!</definedName>
    <definedName name="вава">#REF!</definedName>
    <definedName name="вававав" localSheetId="1">#REF!</definedName>
    <definedName name="вававав" localSheetId="0">#REF!</definedName>
    <definedName name="вававав">#REF!</definedName>
    <definedName name="вавававвав" localSheetId="1">[0]!дел/1000</definedName>
    <definedName name="вавававвав" localSheetId="0">[0]!дел/1000</definedName>
    <definedName name="вавававвав" localSheetId="2">[0]!дел/1000</definedName>
    <definedName name="вавававвав">[0]!дел/1000</definedName>
    <definedName name="ваватири" localSheetId="1">TRUNC((oy-1)/3+1)</definedName>
    <definedName name="ваватири" localSheetId="0">TRUNC(([0]!oy-1)/3+1)</definedName>
    <definedName name="ваватири" localSheetId="2">TRUNC((oy-1)/3+1)</definedName>
    <definedName name="ваватири">TRUNC((oy-1)/3+1)</definedName>
    <definedName name="ваиттиваир" localSheetId="1">TRUNC((oy-1)/3+1)</definedName>
    <definedName name="ваиттиваир" localSheetId="0">TRUNC(([0]!oy-1)/3+1)</definedName>
    <definedName name="ваиттиваир" localSheetId="2">TRUNC((oy-1)/3+1)</definedName>
    <definedName name="ваиттиваир">TRUNC((oy-1)/3+1)</definedName>
    <definedName name="валовая" localSheetId="1">#REF!</definedName>
    <definedName name="валовая" localSheetId="0">#REF!</definedName>
    <definedName name="валовая">#REF!</definedName>
    <definedName name="вап" localSheetId="1">#REF!</definedName>
    <definedName name="вап" localSheetId="0">#REF!</definedName>
    <definedName name="вап">#REF!</definedName>
    <definedName name="вапвапвапв" localSheetId="1">#REF!</definedName>
    <definedName name="вапвапвапв" localSheetId="0">#REF!</definedName>
    <definedName name="вапвапвапв">#REF!</definedName>
    <definedName name="вапр" localSheetId="1">TRUNC((oy-1)/3+1)</definedName>
    <definedName name="вапр" localSheetId="0">TRUNC(([0]!oy-1)/3+1)</definedName>
    <definedName name="вапр" localSheetId="2">TRUNC((oy-1)/3+1)</definedName>
    <definedName name="вапр">TRUNC((oy-1)/3+1)</definedName>
    <definedName name="вар" localSheetId="1">#REF!</definedName>
    <definedName name="вар" localSheetId="0">#REF!</definedName>
    <definedName name="вар">#REF!</definedName>
    <definedName name="Вариант_1" localSheetId="1">#REF!</definedName>
    <definedName name="Вариант_1" localSheetId="0">#REF!</definedName>
    <definedName name="Вариант_1">#REF!</definedName>
    <definedName name="Вариант_10" localSheetId="1">#REF!</definedName>
    <definedName name="Вариант_10" localSheetId="0">#REF!</definedName>
    <definedName name="Вариант_10">#REF!</definedName>
    <definedName name="Вариант_11" localSheetId="1">#REF!</definedName>
    <definedName name="Вариант_11" localSheetId="0">#REF!</definedName>
    <definedName name="Вариант_11">#REF!</definedName>
    <definedName name="Вариант_12" localSheetId="1">#REF!</definedName>
    <definedName name="Вариант_12" localSheetId="0">#REF!</definedName>
    <definedName name="Вариант_12">#REF!</definedName>
    <definedName name="Вариант_13" localSheetId="1">#REF!</definedName>
    <definedName name="Вариант_13" localSheetId="0">#REF!</definedName>
    <definedName name="Вариант_13">#REF!</definedName>
    <definedName name="Вариант_14" localSheetId="1">#REF!</definedName>
    <definedName name="Вариант_14" localSheetId="0">#REF!</definedName>
    <definedName name="Вариант_14">#REF!</definedName>
    <definedName name="Вариант_15" localSheetId="1">#REF!</definedName>
    <definedName name="Вариант_15" localSheetId="0">#REF!</definedName>
    <definedName name="Вариант_15">#REF!</definedName>
    <definedName name="Вариант_16" localSheetId="1">#REF!</definedName>
    <definedName name="Вариант_16" localSheetId="0">#REF!</definedName>
    <definedName name="Вариант_16">#REF!</definedName>
    <definedName name="Вариант_17" localSheetId="1">#REF!</definedName>
    <definedName name="Вариант_17" localSheetId="0">#REF!</definedName>
    <definedName name="Вариант_17">#REF!</definedName>
    <definedName name="Вариант_18" localSheetId="1">#REF!</definedName>
    <definedName name="Вариант_18" localSheetId="0">#REF!</definedName>
    <definedName name="Вариант_18">#REF!</definedName>
    <definedName name="Вариант_19" localSheetId="1">#REF!</definedName>
    <definedName name="Вариант_19" localSheetId="0">#REF!</definedName>
    <definedName name="Вариант_19">#REF!</definedName>
    <definedName name="Вариант_2" localSheetId="1">#REF!</definedName>
    <definedName name="Вариант_2" localSheetId="0">#REF!</definedName>
    <definedName name="Вариант_2">#REF!</definedName>
    <definedName name="Вариант_20" localSheetId="1">#REF!</definedName>
    <definedName name="Вариант_20" localSheetId="0">#REF!</definedName>
    <definedName name="Вариант_20">#REF!</definedName>
    <definedName name="Вариант_21" localSheetId="1">#REF!</definedName>
    <definedName name="Вариант_21" localSheetId="0">#REF!</definedName>
    <definedName name="Вариант_21">#REF!</definedName>
    <definedName name="Вариант_22" localSheetId="1">#REF!</definedName>
    <definedName name="Вариант_22" localSheetId="0">#REF!</definedName>
    <definedName name="Вариант_22">#REF!</definedName>
    <definedName name="Вариант_23" localSheetId="1">#REF!</definedName>
    <definedName name="Вариант_23" localSheetId="0">#REF!</definedName>
    <definedName name="Вариант_23">#REF!</definedName>
    <definedName name="Вариант_24" localSheetId="1">#REF!</definedName>
    <definedName name="Вариант_24" localSheetId="0">#REF!</definedName>
    <definedName name="Вариант_24">#REF!</definedName>
    <definedName name="Вариант_25" localSheetId="1">#REF!</definedName>
    <definedName name="Вариант_25" localSheetId="0">#REF!</definedName>
    <definedName name="Вариант_25">#REF!</definedName>
    <definedName name="Вариант_26" localSheetId="1">#REF!</definedName>
    <definedName name="Вариант_26" localSheetId="0">#REF!</definedName>
    <definedName name="Вариант_26">#REF!</definedName>
    <definedName name="Вариант_27" localSheetId="1">#REF!</definedName>
    <definedName name="Вариант_27" localSheetId="0">#REF!</definedName>
    <definedName name="Вариант_27">#REF!</definedName>
    <definedName name="Вариант_3" localSheetId="1">#REF!</definedName>
    <definedName name="Вариант_3" localSheetId="0">#REF!</definedName>
    <definedName name="Вариант_3">#REF!</definedName>
    <definedName name="Вариант_4" localSheetId="1">#REF!</definedName>
    <definedName name="Вариант_4" localSheetId="0">#REF!</definedName>
    <definedName name="Вариант_4">#REF!</definedName>
    <definedName name="Вариант_5" localSheetId="1">#REF!</definedName>
    <definedName name="Вариант_5" localSheetId="0">#REF!</definedName>
    <definedName name="Вариант_5">#REF!</definedName>
    <definedName name="Вариант_6" localSheetId="1">#REF!</definedName>
    <definedName name="Вариант_6" localSheetId="0">#REF!</definedName>
    <definedName name="Вариант_6">#REF!</definedName>
    <definedName name="Вариант_7" localSheetId="1">#REF!</definedName>
    <definedName name="Вариант_7" localSheetId="0">#REF!</definedName>
    <definedName name="Вариант_7">#REF!</definedName>
    <definedName name="Вариант_8" localSheetId="1">#REF!</definedName>
    <definedName name="Вариант_8" localSheetId="0">#REF!</definedName>
    <definedName name="Вариант_8">#REF!</definedName>
    <definedName name="Вариант_9" localSheetId="1">#REF!</definedName>
    <definedName name="Вариант_9" localSheetId="0">#REF!</definedName>
    <definedName name="Вариант_9">#REF!</definedName>
    <definedName name="вв" localSheetId="1">#REF!</definedName>
    <definedName name="вв" localSheetId="0">#REF!</definedName>
    <definedName name="вв">#REF!</definedName>
    <definedName name="ввв" localSheetId="1">#REF!</definedName>
    <definedName name="ввв" localSheetId="0">#REF!</definedName>
    <definedName name="ввв">#REF!</definedName>
    <definedName name="вегрроп" localSheetId="1">TRUNC((oy-1)/3+1)</definedName>
    <definedName name="вегрроп" localSheetId="0">TRUNC(([0]!oy-1)/3+1)</definedName>
    <definedName name="вегрроп" localSheetId="2">TRUNC((oy-1)/3+1)</definedName>
    <definedName name="вегрроп">TRUNC((oy-1)/3+1)</definedName>
    <definedName name="Вилоят" localSheetId="1">#REF!</definedName>
    <definedName name="Вилоят" localSheetId="0">#REF!</definedName>
    <definedName name="Вилоят">#REF!</definedName>
    <definedName name="вкрпрап" localSheetId="1">TRUNC((oy-1)/3+1)</definedName>
    <definedName name="вкрпрап" localSheetId="0">TRUNC(([0]!oy-1)/3+1)</definedName>
    <definedName name="вкрпрап" localSheetId="2">TRUNC((oy-1)/3+1)</definedName>
    <definedName name="вкрпрап">TRUNC((oy-1)/3+1)</definedName>
    <definedName name="вқп" localSheetId="1">#REF!</definedName>
    <definedName name="вқп" localSheetId="0">#REF!</definedName>
    <definedName name="вқп">#REF!</definedName>
    <definedName name="вова" localSheetId="1">#REF!</definedName>
    <definedName name="вова" localSheetId="0">#REF!</definedName>
    <definedName name="вова">#REF!</definedName>
    <definedName name="воз" localSheetId="1">#REF!</definedName>
    <definedName name="воз" localSheetId="0">#REF!</definedName>
    <definedName name="воз">#REF!</definedName>
    <definedName name="вфвф" localSheetId="1">#REF!</definedName>
    <definedName name="вфвф" localSheetId="0">#REF!</definedName>
    <definedName name="вфвф">#REF!</definedName>
    <definedName name="вцка" localSheetId="1">#REF!</definedName>
    <definedName name="вцка" localSheetId="0">#REF!</definedName>
    <definedName name="вцка">#REF!</definedName>
    <definedName name="выбыло">0</definedName>
    <definedName name="выв" localSheetId="1">TRUNC((oy-1)/3+1)</definedName>
    <definedName name="выв" localSheetId="0">TRUNC(([0]!oy-1)/3+1)</definedName>
    <definedName name="выв" localSheetId="2">TRUNC((oy-1)/3+1)</definedName>
    <definedName name="выв">TRUNC((oy-1)/3+1)</definedName>
    <definedName name="Выручка_Внутр" localSheetId="1">#REF!</definedName>
    <definedName name="Выручка_Внутр" localSheetId="0">#REF!</definedName>
    <definedName name="Выручка_Внутр">#REF!</definedName>
    <definedName name="Выручка_Эксп" localSheetId="1">#REF!</definedName>
    <definedName name="Выручка_Эксп" localSheetId="0">#REF!</definedName>
    <definedName name="Выручка_Эксп">#REF!</definedName>
    <definedName name="г" localSheetId="1">#REF!</definedName>
    <definedName name="г" localSheetId="0">#REF!</definedName>
    <definedName name="г">#REF!</definedName>
    <definedName name="газ" localSheetId="1">#REF!</definedName>
    <definedName name="газ" localSheetId="0">#REF!</definedName>
    <definedName name="газ">#REF!</definedName>
    <definedName name="Газв" localSheetId="1">#REF!</definedName>
    <definedName name="Газв" localSheetId="0">#REF!</definedName>
    <definedName name="Газв">#REF!</definedName>
    <definedName name="газконденсат" localSheetId="1">#REF!</definedName>
    <definedName name="газконденсат" localSheetId="0">#REF!</definedName>
    <definedName name="газконденсат">#REF!</definedName>
    <definedName name="гг">#N/A</definedName>
    <definedName name="ггг">#N/A</definedName>
    <definedName name="гип" localSheetId="1">#REF!</definedName>
    <definedName name="гип" localSheetId="0">#REF!</definedName>
    <definedName name="гип">#REF!</definedName>
    <definedName name="гншлно" localSheetId="1">TRUNC((oy-1)/3+1)</definedName>
    <definedName name="гншлно" localSheetId="0">TRUNC(([0]!oy-1)/3+1)</definedName>
    <definedName name="гншлно" localSheetId="2">TRUNC((oy-1)/3+1)</definedName>
    <definedName name="гншлно">TRUNC((oy-1)/3+1)</definedName>
    <definedName name="гншщг" localSheetId="1">TRUNC((oy-1)/3+1)</definedName>
    <definedName name="гншщг" localSheetId="0">TRUNC(([0]!oy-1)/3+1)</definedName>
    <definedName name="гншщг" localSheetId="2">TRUNC((oy-1)/3+1)</definedName>
    <definedName name="гншщг">TRUNC((oy-1)/3+1)</definedName>
    <definedName name="го" localSheetId="1">#REF!</definedName>
    <definedName name="го" localSheetId="0">#REF!</definedName>
    <definedName name="го">#REF!</definedName>
    <definedName name="Год" localSheetId="1">#REF!</definedName>
    <definedName name="Год" localSheetId="0">#REF!</definedName>
    <definedName name="Год">#REF!</definedName>
    <definedName name="Год_эск" localSheetId="1">#REF!</definedName>
    <definedName name="Год_эск" localSheetId="0">#REF!</definedName>
    <definedName name="Год_эск">#REF!</definedName>
    <definedName name="Голышев" localSheetId="1" hidden="1">{#N/A,#N/A,FALSE,"인원";#N/A,#N/A,FALSE,"비용2";#N/A,#N/A,FALSE,"비용1";#N/A,#N/A,FALSE,"비용";#N/A,#N/A,FALSE,"보증2";#N/A,#N/A,FALSE,"보증1";#N/A,#N/A,FALSE,"보증";#N/A,#N/A,FALSE,"손익1";#N/A,#N/A,FALSE,"손익";#N/A,#N/A,FALSE,"부서별매출";#N/A,#N/A,FALSE,"매출"}</definedName>
    <definedName name="Голышев" localSheetId="0" hidden="1">{#N/A,#N/A,FALSE,"인원";#N/A,#N/A,FALSE,"비용2";#N/A,#N/A,FALSE,"비용1";#N/A,#N/A,FALSE,"비용";#N/A,#N/A,FALSE,"보증2";#N/A,#N/A,FALSE,"보증1";#N/A,#N/A,FALSE,"보증";#N/A,#N/A,FALSE,"손익1";#N/A,#N/A,FALSE,"손익";#N/A,#N/A,FALSE,"부서별매출";#N/A,#N/A,FALSE,"매출"}</definedName>
    <definedName name="Голышев" localSheetId="2" hidden="1">{#N/A,#N/A,FALSE,"인원";#N/A,#N/A,FALSE,"비용2";#N/A,#N/A,FALSE,"비용1";#N/A,#N/A,FALSE,"비용";#N/A,#N/A,FALSE,"보증2";#N/A,#N/A,FALSE,"보증1";#N/A,#N/A,FALSE,"보증";#N/A,#N/A,FALSE,"손익1";#N/A,#N/A,FALSE,"손익";#N/A,#N/A,FALSE,"부서별매출";#N/A,#N/A,FALSE,"매출"}</definedName>
    <definedName name="Голышев" hidden="1">{#N/A,#N/A,FALSE,"인원";#N/A,#N/A,FALSE,"비용2";#N/A,#N/A,FALSE,"비용1";#N/A,#N/A,FALSE,"비용";#N/A,#N/A,FALSE,"보증2";#N/A,#N/A,FALSE,"보증1";#N/A,#N/A,FALSE,"보증";#N/A,#N/A,FALSE,"손익1";#N/A,#N/A,FALSE,"손익";#N/A,#N/A,FALSE,"부서별매출";#N/A,#N/A,FALSE,"매출"}</definedName>
    <definedName name="Голышев2" localSheetId="1" hidden="1">{#N/A,#N/A,FALSE,"인원";#N/A,#N/A,FALSE,"비용2";#N/A,#N/A,FALSE,"비용1";#N/A,#N/A,FALSE,"비용";#N/A,#N/A,FALSE,"보증2";#N/A,#N/A,FALSE,"보증1";#N/A,#N/A,FALSE,"보증";#N/A,#N/A,FALSE,"손익1";#N/A,#N/A,FALSE,"손익";#N/A,#N/A,FALSE,"부서별매출";#N/A,#N/A,FALSE,"매출"}</definedName>
    <definedName name="Голышев2" localSheetId="0" hidden="1">{#N/A,#N/A,FALSE,"인원";#N/A,#N/A,FALSE,"비용2";#N/A,#N/A,FALSE,"비용1";#N/A,#N/A,FALSE,"비용";#N/A,#N/A,FALSE,"보증2";#N/A,#N/A,FALSE,"보증1";#N/A,#N/A,FALSE,"보증";#N/A,#N/A,FALSE,"손익1";#N/A,#N/A,FALSE,"손익";#N/A,#N/A,FALSE,"부서별매출";#N/A,#N/A,FALSE,"매출"}</definedName>
    <definedName name="Голышев2" localSheetId="2" hidden="1">{#N/A,#N/A,FALSE,"인원";#N/A,#N/A,FALSE,"비용2";#N/A,#N/A,FALSE,"비용1";#N/A,#N/A,FALSE,"비용";#N/A,#N/A,FALSE,"보증2";#N/A,#N/A,FALSE,"보증1";#N/A,#N/A,FALSE,"보증";#N/A,#N/A,FALSE,"손익1";#N/A,#N/A,FALSE,"손익";#N/A,#N/A,FALSE,"부서별매출";#N/A,#N/A,FALSE,"매출"}</definedName>
    <definedName name="Голышев2" hidden="1">{#N/A,#N/A,FALSE,"인원";#N/A,#N/A,FALSE,"비용2";#N/A,#N/A,FALSE,"비용1";#N/A,#N/A,FALSE,"비용";#N/A,#N/A,FALSE,"보증2";#N/A,#N/A,FALSE,"보증1";#N/A,#N/A,FALSE,"보증";#N/A,#N/A,FALSE,"손익1";#N/A,#N/A,FALSE,"손익";#N/A,#N/A,FALSE,"부서별매출";#N/A,#N/A,FALSE,"매출"}</definedName>
    <definedName name="гр" localSheetId="1">#REF!</definedName>
    <definedName name="гр" localSheetId="0">#REF!</definedName>
    <definedName name="гр">#REF!</definedName>
    <definedName name="Гулистон" localSheetId="1">#REF!</definedName>
    <definedName name="Гулистон" localSheetId="0">#REF!</definedName>
    <definedName name="Гулистон">#REF!</definedName>
    <definedName name="ГУРЛАНТУМАН" localSheetId="1">#REF!</definedName>
    <definedName name="ГУРЛАНТУМАН" localSheetId="0">#REF!</definedName>
    <definedName name="ГУРЛАНТУМАН">#REF!</definedName>
    <definedName name="гшаорл" localSheetId="1">TRUNC((oy-1)/3+1)</definedName>
    <definedName name="гшаорл" localSheetId="0">TRUNC(([0]!oy-1)/3+1)</definedName>
    <definedName name="гшаорл" localSheetId="2">TRUNC((oy-1)/3+1)</definedName>
    <definedName name="гшаорл">TRUNC((oy-1)/3+1)</definedName>
    <definedName name="гшдгшд" localSheetId="1">TRUNC((oy-1)/3+1)</definedName>
    <definedName name="гшдгшд" localSheetId="0">TRUNC(([0]!oy-1)/3+1)</definedName>
    <definedName name="гшдгшд" localSheetId="2">TRUNC((oy-1)/3+1)</definedName>
    <definedName name="гшдгшд">TRUNC((oy-1)/3+1)</definedName>
    <definedName name="гшеашп" localSheetId="1">TRUNC((oy-1)/3+1)</definedName>
    <definedName name="гшеашп" localSheetId="0">TRUNC(([0]!oy-1)/3+1)</definedName>
    <definedName name="гшеашп" localSheetId="2">TRUNC((oy-1)/3+1)</definedName>
    <definedName name="гшеашп">TRUNC((oy-1)/3+1)</definedName>
    <definedName name="гшенгкг" localSheetId="1">TRUNC((oy-1)/3+1)</definedName>
    <definedName name="гшенгкг" localSheetId="0">TRUNC(([0]!oy-1)/3+1)</definedName>
    <definedName name="гшенгкг" localSheetId="2">TRUNC((oy-1)/3+1)</definedName>
    <definedName name="гшенгкг">TRUNC((oy-1)/3+1)</definedName>
    <definedName name="гшзлдж" localSheetId="1">TRUNC((oy-1)/3+1)</definedName>
    <definedName name="гшзлдж" localSheetId="0">TRUNC(([0]!oy-1)/3+1)</definedName>
    <definedName name="гшзлдж" localSheetId="2">TRUNC((oy-1)/3+1)</definedName>
    <definedName name="гшзлдж">TRUNC((oy-1)/3+1)</definedName>
    <definedName name="гшзлод" localSheetId="1">TRUNC((oy-1)/3+1)</definedName>
    <definedName name="гшзлод" localSheetId="0">TRUNC(([0]!oy-1)/3+1)</definedName>
    <definedName name="гшзлод" localSheetId="2">TRUNC((oy-1)/3+1)</definedName>
    <definedName name="гшзлод">TRUNC((oy-1)/3+1)</definedName>
    <definedName name="гшлго" localSheetId="1">TRUNC((oy-1)/3+1)</definedName>
    <definedName name="гшлго" localSheetId="0">TRUNC(([0]!oy-1)/3+1)</definedName>
    <definedName name="гшлго" localSheetId="2">TRUNC((oy-1)/3+1)</definedName>
    <definedName name="гшлго">TRUNC((oy-1)/3+1)</definedName>
    <definedName name="гшлдод" localSheetId="1">TRUNC((oy-1)/3+1)</definedName>
    <definedName name="гшлдод" localSheetId="0">TRUNC(([0]!oy-1)/3+1)</definedName>
    <definedName name="гшлдод" localSheetId="2">TRUNC((oy-1)/3+1)</definedName>
    <definedName name="гшлдод">TRUNC((oy-1)/3+1)</definedName>
    <definedName name="гшлпло" localSheetId="1">TRUNC((oy-1)/3+1)</definedName>
    <definedName name="гшлпло" localSheetId="0">TRUNC(([0]!oy-1)/3+1)</definedName>
    <definedName name="гшлпло" localSheetId="2">TRUNC((oy-1)/3+1)</definedName>
    <definedName name="гшлпло">TRUNC((oy-1)/3+1)</definedName>
    <definedName name="гшлрлдр" localSheetId="1">TRUNC((oy-1)/3+1)</definedName>
    <definedName name="гшлрлдр" localSheetId="0">TRUNC(([0]!oy-1)/3+1)</definedName>
    <definedName name="гшлрлдр" localSheetId="2">TRUNC((oy-1)/3+1)</definedName>
    <definedName name="гшлрлдр">TRUNC((oy-1)/3+1)</definedName>
    <definedName name="гшщзгщ" localSheetId="1">DATE(yil,oy,1)</definedName>
    <definedName name="гшщзгщ" localSheetId="0">DATE([0]!yil,[0]!oy,1)</definedName>
    <definedName name="гшщзгщ" localSheetId="2">DATE(yil,oy,1)</definedName>
    <definedName name="гшщзгщ">DATE(yil,oy,1)</definedName>
    <definedName name="гщлгл" localSheetId="1">TRUNC((oy-1)/3+1)</definedName>
    <definedName name="гщлгл" localSheetId="0">TRUNC(([0]!oy-1)/3+1)</definedName>
    <definedName name="гщлгл" localSheetId="2">TRUNC((oy-1)/3+1)</definedName>
    <definedName name="гщлгл">TRUNC((oy-1)/3+1)</definedName>
    <definedName name="д" localSheetId="1">#REF!</definedName>
    <definedName name="д" localSheetId="0">#REF!</definedName>
    <definedName name="д">#REF!</definedName>
    <definedName name="д_вл" localSheetId="1">#REF!</definedName>
    <definedName name="д_вл" localSheetId="0">#REF!</definedName>
    <definedName name="д_вл">#REF!</definedName>
    <definedName name="д5">#N/A</definedName>
    <definedName name="ддд" localSheetId="1">#REF!</definedName>
    <definedName name="ддд" localSheetId="0">#REF!</definedName>
    <definedName name="ддд">#REF!</definedName>
    <definedName name="ддждлдж">#N/A</definedName>
    <definedName name="дебит" localSheetId="1">#REF!</definedName>
    <definedName name="дебит" localSheetId="0">#REF!</definedName>
    <definedName name="дебит">#REF!</definedName>
    <definedName name="действующий" localSheetId="1">#REF!</definedName>
    <definedName name="действующий" localSheetId="0">#REF!</definedName>
    <definedName name="действующий">#REF!</definedName>
    <definedName name="денги" localSheetId="1">#REF!</definedName>
    <definedName name="денги" localSheetId="0">#REF!</definedName>
    <definedName name="денги">#REF!</definedName>
    <definedName name="дикрет" localSheetId="1">#REF!</definedName>
    <definedName name="дикрет" localSheetId="0">#REF!</definedName>
    <definedName name="дикрет">#REF!</definedName>
    <definedName name="дина" localSheetId="1">#REF!</definedName>
    <definedName name="дина" localSheetId="0">#REF!</definedName>
    <definedName name="дина">#REF!</definedName>
    <definedName name="Дирекция" localSheetId="1">#REF!</definedName>
    <definedName name="Дирекция" localSheetId="0">#REF!</definedName>
    <definedName name="Дирекция">#REF!</definedName>
    <definedName name="дИРЕКЦИЯ_ПО_СТР_ВУ_РЕГ.ВОДОПРОВОДОВ" localSheetId="1">#REF!</definedName>
    <definedName name="дИРЕКЦИЯ_ПО_СТР_ВУ_РЕГ.ВОДОПРОВОДОВ" localSheetId="0">#REF!</definedName>
    <definedName name="дИРЕКЦИЯ_ПО_СТР_ВУ_РЕГ.ВОДОПРОВОДОВ">#REF!</definedName>
    <definedName name="дк" localSheetId="1">#REF!</definedName>
    <definedName name="дк" localSheetId="0">#REF!</definedName>
    <definedName name="дк">#REF!</definedName>
    <definedName name="длдпржпрдоьж" localSheetId="1">#REF!</definedName>
    <definedName name="длдпржпрдоьж" localSheetId="0">#REF!</definedName>
    <definedName name="длдпржпрдоьж">#REF!</definedName>
    <definedName name="длоолл30">#N/A</definedName>
    <definedName name="днгшшен" localSheetId="1">TRUNC((oy-1)/3+1)</definedName>
    <definedName name="днгшшен" localSheetId="0">TRUNC(([0]!oy-1)/3+1)</definedName>
    <definedName name="днгшшен" localSheetId="2">TRUNC((oy-1)/3+1)</definedName>
    <definedName name="днгшшен">TRUNC((oy-1)/3+1)</definedName>
    <definedName name="доллар" localSheetId="1">#REF!</definedName>
    <definedName name="доллар" localSheetId="0">#REF!</definedName>
    <definedName name="доллар">#REF!</definedName>
    <definedName name="Дох" localSheetId="1">#REF!</definedName>
    <definedName name="Дох" localSheetId="0">#REF!</definedName>
    <definedName name="Дох">#REF!</definedName>
    <definedName name="дтр" localSheetId="1">#REF!</definedName>
    <definedName name="дтр" localSheetId="0">#REF!</definedName>
    <definedName name="дтр">#REF!</definedName>
    <definedName name="е" localSheetId="1">#REF!</definedName>
    <definedName name="е" localSheetId="0">#REF!</definedName>
    <definedName name="е">#REF!</definedName>
    <definedName name="еаншпроо" localSheetId="1">TRUNC((oy-1)/3+1)</definedName>
    <definedName name="еаншпроо" localSheetId="0">TRUNC(([0]!oy-1)/3+1)</definedName>
    <definedName name="еаншпроо" localSheetId="2">TRUNC((oy-1)/3+1)</definedName>
    <definedName name="еаншпроо">TRUNC((oy-1)/3+1)</definedName>
    <definedName name="еее">#N/A</definedName>
    <definedName name="ёёё">#N/A</definedName>
    <definedName name="енгео" localSheetId="1">DATE(yil,oy,1)</definedName>
    <definedName name="енгео" localSheetId="0">DATE([0]!yil,[0]!oy,1)</definedName>
    <definedName name="енгео" localSheetId="2">DATE(yil,oy,1)</definedName>
    <definedName name="енгео">DATE(yil,oy,1)</definedName>
    <definedName name="енгкен" localSheetId="1">DATE(yil,oy,1)</definedName>
    <definedName name="енгкен" localSheetId="0">DATE([0]!yil,[0]!oy,1)</definedName>
    <definedName name="енгкен" localSheetId="2">DATE(yil,oy,1)</definedName>
    <definedName name="енгкен">DATE(yil,oy,1)</definedName>
    <definedName name="енгншлпрд" localSheetId="1">TRUNC((oy-1)/3+1)</definedName>
    <definedName name="енгншлпрд" localSheetId="0">TRUNC(([0]!oy-1)/3+1)</definedName>
    <definedName name="енгншлпрд" localSheetId="2">TRUNC((oy-1)/3+1)</definedName>
    <definedName name="енгншлпрд">TRUNC((oy-1)/3+1)</definedName>
    <definedName name="енгоелорл" localSheetId="1">TRUNC((oy-1)/3+1)</definedName>
    <definedName name="енгоелорл" localSheetId="0">TRUNC(([0]!oy-1)/3+1)</definedName>
    <definedName name="енгоелорл" localSheetId="2">TRUNC((oy-1)/3+1)</definedName>
    <definedName name="енгоелорл">TRUNC((oy-1)/3+1)</definedName>
    <definedName name="енгоошен" localSheetId="1">TRUNC((oy-1)/3+1)</definedName>
    <definedName name="енгоошен" localSheetId="0">TRUNC(([0]!oy-1)/3+1)</definedName>
    <definedName name="енгоошен" localSheetId="2">TRUNC((oy-1)/3+1)</definedName>
    <definedName name="енгоошен">TRUNC((oy-1)/3+1)</definedName>
    <definedName name="енгопро" localSheetId="1">TRUNC((oy-1)/3+1)</definedName>
    <definedName name="енгопро" localSheetId="0">TRUNC(([0]!oy-1)/3+1)</definedName>
    <definedName name="енгопро" localSheetId="2">TRUNC((oy-1)/3+1)</definedName>
    <definedName name="енгопро">TRUNC((oy-1)/3+1)</definedName>
    <definedName name="енгопроапеол" localSheetId="1">TRUNC((oy-1)/3+1)</definedName>
    <definedName name="енгопроапеол" localSheetId="0">TRUNC(([0]!oy-1)/3+1)</definedName>
    <definedName name="енгопроапеол" localSheetId="2">TRUNC((oy-1)/3+1)</definedName>
    <definedName name="енгопроапеол">TRUNC((oy-1)/3+1)</definedName>
    <definedName name="енгшно" localSheetId="1">TRUNC((oy-1)/3+1)</definedName>
    <definedName name="енгшно" localSheetId="0">TRUNC(([0]!oy-1)/3+1)</definedName>
    <definedName name="енгшно" localSheetId="2">TRUNC((oy-1)/3+1)</definedName>
    <definedName name="енгшно">TRUNC((oy-1)/3+1)</definedName>
    <definedName name="енгшпроп" localSheetId="1">TRUNC((oy-1)/3+1)</definedName>
    <definedName name="енгшпроп" localSheetId="0">TRUNC(([0]!oy-1)/3+1)</definedName>
    <definedName name="енгшпроп" localSheetId="2">TRUNC((oy-1)/3+1)</definedName>
    <definedName name="енгшпроп">TRUNC((oy-1)/3+1)</definedName>
    <definedName name="енгшшлрл" localSheetId="1">TRUNC((oy-1)/3+1)</definedName>
    <definedName name="енгшшлрл" localSheetId="0">TRUNC(([0]!oy-1)/3+1)</definedName>
    <definedName name="енгшшлрл" localSheetId="2">TRUNC((oy-1)/3+1)</definedName>
    <definedName name="енгшшлрл">TRUNC((oy-1)/3+1)</definedName>
    <definedName name="енен" localSheetId="1">TRUNC((oy-1)/3+1)</definedName>
    <definedName name="енен" localSheetId="0">TRUNC(([0]!oy-1)/3+1)</definedName>
    <definedName name="енен" localSheetId="2">TRUNC((oy-1)/3+1)</definedName>
    <definedName name="енен">TRUNC((oy-1)/3+1)</definedName>
    <definedName name="енолроо" localSheetId="1">DATE(yil,oy,1)</definedName>
    <definedName name="енолроо" localSheetId="0">DATE([0]!yil,[0]!oy,1)</definedName>
    <definedName name="енолроо" localSheetId="2">DATE(yil,oy,1)</definedName>
    <definedName name="енолроо">DATE(yil,oy,1)</definedName>
    <definedName name="енопаолол" localSheetId="1">TRUNC((oy-1)/3+1)</definedName>
    <definedName name="енопаолол" localSheetId="0">TRUNC(([0]!oy-1)/3+1)</definedName>
    <definedName name="енопаолол" localSheetId="2">TRUNC((oy-1)/3+1)</definedName>
    <definedName name="енопаолол">TRUNC((oy-1)/3+1)</definedName>
    <definedName name="енопрлол" localSheetId="1">TRUNC((oy-1)/3+1)</definedName>
    <definedName name="енопрлол" localSheetId="0">TRUNC(([0]!oy-1)/3+1)</definedName>
    <definedName name="енопрлол" localSheetId="2">TRUNC((oy-1)/3+1)</definedName>
    <definedName name="енопрлол">TRUNC((oy-1)/3+1)</definedName>
    <definedName name="енр" localSheetId="1" hidden="1">#REF!</definedName>
    <definedName name="енр" localSheetId="0" hidden="1">#REF!</definedName>
    <definedName name="енр" hidden="1">#REF!</definedName>
    <definedName name="еншгл" localSheetId="1">TRUNC((oy-1)/3+1)</definedName>
    <definedName name="еншгл" localSheetId="0">TRUNC(([0]!oy-1)/3+1)</definedName>
    <definedName name="еншгл" localSheetId="2">TRUNC((oy-1)/3+1)</definedName>
    <definedName name="еншгл">TRUNC((oy-1)/3+1)</definedName>
    <definedName name="еншнглрол" localSheetId="1">TRUNC((oy-1)/3+1)</definedName>
    <definedName name="еншнглрол" localSheetId="0">TRUNC(([0]!oy-1)/3+1)</definedName>
    <definedName name="еншнглрол" localSheetId="2">TRUNC((oy-1)/3+1)</definedName>
    <definedName name="еншнглрол">TRUNC((oy-1)/3+1)</definedName>
    <definedName name="еншолодл" localSheetId="1">TRUNC((oy-1)/3+1)</definedName>
    <definedName name="еншолодл" localSheetId="0">TRUNC(([0]!oy-1)/3+1)</definedName>
    <definedName name="еншолодл" localSheetId="2">TRUNC((oy-1)/3+1)</definedName>
    <definedName name="еншолодл">TRUNC((oy-1)/3+1)</definedName>
    <definedName name="еркер" localSheetId="1">DATE(yil,oy,1)</definedName>
    <definedName name="еркер" localSheetId="0">DATE([0]!yil,[0]!oy,1)</definedName>
    <definedName name="еркер" localSheetId="2">DATE(yil,oy,1)</definedName>
    <definedName name="еркер">DATE(yil,oy,1)</definedName>
    <definedName name="ешггкв" localSheetId="1">DATE(yil,oy,1)</definedName>
    <definedName name="ешггкв" localSheetId="0">DATE([0]!yil,[0]!oy,1)</definedName>
    <definedName name="ешггкв" localSheetId="2">DATE(yil,oy,1)</definedName>
    <definedName name="ешггкв">DATE(yil,oy,1)</definedName>
    <definedName name="ешгщшщ" localSheetId="1">TRUNC((oy-1)/3+1)</definedName>
    <definedName name="ешгщшщ" localSheetId="0">TRUNC(([0]!oy-1)/3+1)</definedName>
    <definedName name="ешгщшщ" localSheetId="2">TRUNC((oy-1)/3+1)</definedName>
    <definedName name="ешгщшщ">TRUNC((oy-1)/3+1)</definedName>
    <definedName name="ешегкег" localSheetId="1">TRUNC((oy-1)/3+1)</definedName>
    <definedName name="ешегкег" localSheetId="0">TRUNC(([0]!oy-1)/3+1)</definedName>
    <definedName name="ешегкег" localSheetId="2">TRUNC((oy-1)/3+1)</definedName>
    <definedName name="ешегкег">TRUNC((oy-1)/3+1)</definedName>
    <definedName name="ж" localSheetId="1">#REF!</definedName>
    <definedName name="ж" localSheetId="0">#REF!</definedName>
    <definedName name="ж">#REF!</definedName>
    <definedName name="жалаб" localSheetId="1">#REF!</definedName>
    <definedName name="жалаб" localSheetId="0">#REF!</definedName>
    <definedName name="жалаб">#REF!</definedName>
    <definedName name="Жами" localSheetId="1">#REF!</definedName>
    <definedName name="Жами" localSheetId="0">#REF!</definedName>
    <definedName name="Жами">#REF!</definedName>
    <definedName name="жами_1" localSheetId="1">#REF!</definedName>
    <definedName name="жами_1" localSheetId="0">#REF!</definedName>
    <definedName name="жами_1">#REF!</definedName>
    <definedName name="жд" localSheetId="1">#REF!</definedName>
    <definedName name="жд" localSheetId="0">#REF!</definedName>
    <definedName name="жд">#REF!</definedName>
    <definedName name="ждл" localSheetId="1">#REF!</definedName>
    <definedName name="ждл" localSheetId="0">#REF!</definedName>
    <definedName name="ждл">#REF!</definedName>
    <definedName name="ЖДЦ" localSheetId="1">#REF!</definedName>
    <definedName name="ЖДЦ" localSheetId="0">#REF!</definedName>
    <definedName name="ЖДЦ">#REF!</definedName>
    <definedName name="жжж" localSheetId="1">#REF!</definedName>
    <definedName name="жжж" localSheetId="0">#REF!</definedName>
    <definedName name="жжж">#REF!</definedName>
    <definedName name="Жиззах" localSheetId="1">#REF!</definedName>
    <definedName name="Жиззах" localSheetId="0">#REF!</definedName>
    <definedName name="Жиззах">#REF!</definedName>
    <definedName name="жиззсвод" localSheetId="1">#REF!</definedName>
    <definedName name="жиззсвод" localSheetId="0">#REF!</definedName>
    <definedName name="жиззсвод">#REF!</definedName>
    <definedName name="жл" localSheetId="1">#REF!</definedName>
    <definedName name="жл" localSheetId="0">#REF!</definedName>
    <definedName name="жл">#REF!</definedName>
    <definedName name="жура" localSheetId="1">#REF!</definedName>
    <definedName name="жура" localSheetId="0">#REF!</definedName>
    <definedName name="жура">#REF!</definedName>
    <definedName name="з" localSheetId="1">#REF!</definedName>
    <definedName name="з" localSheetId="0">#REF!</definedName>
    <definedName name="з">#REF!</definedName>
    <definedName name="завершен_05" localSheetId="1">#REF!</definedName>
    <definedName name="завершен_05" localSheetId="0">#REF!</definedName>
    <definedName name="завершен_05">#REF!</definedName>
    <definedName name="Закрытый359" localSheetId="1">#REF!</definedName>
    <definedName name="Закрытый359" localSheetId="0">#REF!</definedName>
    <definedName name="Закрытый359">#REF!</definedName>
    <definedName name="Запрос1" localSheetId="1">#REF!</definedName>
    <definedName name="Запрос1" localSheetId="0">#REF!</definedName>
    <definedName name="Запрос1">#REF!</definedName>
    <definedName name="Зарплата_1" localSheetId="1">#REF!</definedName>
    <definedName name="Зарплата_1" localSheetId="0">#REF!</definedName>
    <definedName name="Зарплата_1">#REF!</definedName>
    <definedName name="Зарплата_2" localSheetId="1">#REF!</definedName>
    <definedName name="Зарплата_2" localSheetId="0">#REF!</definedName>
    <definedName name="Зарплата_2">#REF!</definedName>
    <definedName name="зд" localSheetId="1">#REF!,#REF!,#REF!</definedName>
    <definedName name="зд" localSheetId="0">#REF!,#REF!,#REF!</definedName>
    <definedName name="зд">#REF!,#REF!,#REF!</definedName>
    <definedName name="й" localSheetId="1">#REF!</definedName>
    <definedName name="й" localSheetId="0">#REF!</definedName>
    <definedName name="й">#REF!</definedName>
    <definedName name="ИЗВЛЕЧЕНИЕ_ИМ" localSheetId="1">#REF!</definedName>
    <definedName name="ИЗВЛЕЧЕНИЕ_ИМ" localSheetId="0">#REF!</definedName>
    <definedName name="ИЗВЛЕЧЕНИЕ_ИМ">#REF!</definedName>
    <definedName name="Изм_выручки" localSheetId="1">#REF!</definedName>
    <definedName name="Изм_выручки" localSheetId="0">#REF!</definedName>
    <definedName name="Изм_выручки">#REF!</definedName>
    <definedName name="Изм_затрат" localSheetId="1">#REF!</definedName>
    <definedName name="Изм_затрат" localSheetId="0">#REF!</definedName>
    <definedName name="Изм_затрат">#REF!</definedName>
    <definedName name="Изм_Кап" localSheetId="1">#REF!</definedName>
    <definedName name="Изм_Кап" localSheetId="0">#REF!</definedName>
    <definedName name="Изм_Кап">#REF!</definedName>
    <definedName name="ИЗН">460</definedName>
    <definedName name="износом">43508</definedName>
    <definedName name="иии" localSheetId="1">#REF!</definedName>
    <definedName name="иии" localSheetId="0">#REF!</definedName>
    <definedName name="иии">#REF!</definedName>
    <definedName name="ййй" localSheetId="1">#REF!</definedName>
    <definedName name="ййй" localSheetId="0">#REF!</definedName>
    <definedName name="ййй">#REF!</definedName>
    <definedName name="ил" localSheetId="1">#REF!</definedName>
    <definedName name="ил" localSheetId="0">#REF!</definedName>
    <definedName name="ил">#REF!</definedName>
    <definedName name="им" localSheetId="1">TRUNC((oy-1)/3+1)</definedName>
    <definedName name="им" localSheetId="0">TRUNC(([0]!oy-1)/3+1)</definedName>
    <definedName name="им" localSheetId="2">TRUNC((oy-1)/3+1)</definedName>
    <definedName name="им">TRUNC((oy-1)/3+1)</definedName>
    <definedName name="имтим" localSheetId="1">#REF!</definedName>
    <definedName name="имтим" localSheetId="0">#REF!</definedName>
    <definedName name="имтим">#REF!</definedName>
    <definedName name="ин" localSheetId="1">#REF!</definedName>
    <definedName name="ин" localSheetId="0">#REF!</definedName>
    <definedName name="ин">#REF!</definedName>
    <definedName name="инвестиция" localSheetId="1">#REF!</definedName>
    <definedName name="инвестиция" localSheetId="0">#REF!</definedName>
    <definedName name="инвестиция">#REF!</definedName>
    <definedName name="ип">#N/A</definedName>
    <definedName name="ипак">#N/A</definedName>
    <definedName name="итог" localSheetId="1">дел/1000</definedName>
    <definedName name="итог" localSheetId="0">дел/1000</definedName>
    <definedName name="итог" localSheetId="2">дел/1000</definedName>
    <definedName name="итог">дел/1000</definedName>
    <definedName name="итог1" localSheetId="1">дел/1000</definedName>
    <definedName name="итог1" localSheetId="0">дел/1000</definedName>
    <definedName name="итог1" localSheetId="2">дел/1000</definedName>
    <definedName name="итог1">дел/1000</definedName>
    <definedName name="итог2" localSheetId="1">дел/1000</definedName>
    <definedName name="итог2" localSheetId="0">дел/1000</definedName>
    <definedName name="итог2" localSheetId="2">дел/1000</definedName>
    <definedName name="итог2">дел/1000</definedName>
    <definedName name="Итого" localSheetId="1">дел/1000</definedName>
    <definedName name="Итого" localSheetId="0">дел/1000</definedName>
    <definedName name="Итого" localSheetId="2">дел/1000</definedName>
    <definedName name="Итого">дел/1000</definedName>
    <definedName name="к" localSheetId="1">#REF!</definedName>
    <definedName name="к" localSheetId="0">#REF!</definedName>
    <definedName name="к">#REF!</definedName>
    <definedName name="К.рем" localSheetId="1">#REF!</definedName>
    <definedName name="К.рем" localSheetId="0">#REF!</definedName>
    <definedName name="К.рем">#REF!</definedName>
    <definedName name="к_с3" localSheetId="1">#REF!</definedName>
    <definedName name="к_с3" localSheetId="0">#REF!</definedName>
    <definedName name="к_с3">#REF!</definedName>
    <definedName name="к_с4" localSheetId="1">#REF!</definedName>
    <definedName name="к_с4" localSheetId="0">#REF!</definedName>
    <definedName name="к_с4">#REF!</definedName>
    <definedName name="к_с5" localSheetId="1">#REF!</definedName>
    <definedName name="к_с5" localSheetId="0">#REF!</definedName>
    <definedName name="к_с5">#REF!</definedName>
    <definedName name="к_с6" localSheetId="1">#REF!</definedName>
    <definedName name="к_с6" localSheetId="0">#REF!</definedName>
    <definedName name="к_с6">#REF!</definedName>
    <definedName name="к_с7" localSheetId="1">#REF!</definedName>
    <definedName name="к_с7" localSheetId="0">#REF!</definedName>
    <definedName name="к_с7">#REF!</definedName>
    <definedName name="к_с8" localSheetId="1">#REF!</definedName>
    <definedName name="к_с8" localSheetId="0">#REF!</definedName>
    <definedName name="к_с8">#REF!</definedName>
    <definedName name="к1" localSheetId="1">#REF!</definedName>
    <definedName name="к1" localSheetId="0">#REF!</definedName>
    <definedName name="к1">#REF!</definedName>
    <definedName name="к2" localSheetId="1">#REF!</definedName>
    <definedName name="к2" localSheetId="0">#REF!</definedName>
    <definedName name="к2">#REF!</definedName>
    <definedName name="к3" localSheetId="1">#REF!</definedName>
    <definedName name="к3" localSheetId="0">#REF!</definedName>
    <definedName name="к3">#REF!</definedName>
    <definedName name="к3_А" localSheetId="1">#REF!</definedName>
    <definedName name="к3_А" localSheetId="0">#REF!</definedName>
    <definedName name="к3_А">#REF!</definedName>
    <definedName name="к3_М" localSheetId="1">#REF!</definedName>
    <definedName name="к3_М" localSheetId="0">#REF!</definedName>
    <definedName name="к3_М">#REF!</definedName>
    <definedName name="к3_У" localSheetId="1">#REF!</definedName>
    <definedName name="к3_У" localSheetId="0">#REF!</definedName>
    <definedName name="к3_У">#REF!</definedName>
    <definedName name="к3_Ш" localSheetId="1">#REF!</definedName>
    <definedName name="к3_Ш" localSheetId="0">#REF!</definedName>
    <definedName name="к3_Ш">#REF!</definedName>
    <definedName name="к4" localSheetId="1">#REF!</definedName>
    <definedName name="к4" localSheetId="0">#REF!</definedName>
    <definedName name="к4">#REF!</definedName>
    <definedName name="к4_А" localSheetId="1">#REF!</definedName>
    <definedName name="к4_А" localSheetId="0">#REF!</definedName>
    <definedName name="к4_А">#REF!</definedName>
    <definedName name="к4_М" localSheetId="1">#REF!</definedName>
    <definedName name="к4_М" localSheetId="0">#REF!</definedName>
    <definedName name="к4_М">#REF!</definedName>
    <definedName name="к4_У" localSheetId="1">#REF!</definedName>
    <definedName name="к4_У" localSheetId="0">#REF!</definedName>
    <definedName name="к4_У">#REF!</definedName>
    <definedName name="к4_Ш" localSheetId="1">#REF!</definedName>
    <definedName name="к4_Ш" localSheetId="0">#REF!</definedName>
    <definedName name="к4_Ш">#REF!</definedName>
    <definedName name="к5" localSheetId="1">#REF!</definedName>
    <definedName name="к5" localSheetId="0">#REF!</definedName>
    <definedName name="к5">#REF!</definedName>
    <definedName name="к5_Ш" localSheetId="1">#REF!</definedName>
    <definedName name="к5_Ш" localSheetId="0">#REF!</definedName>
    <definedName name="к5_Ш">#REF!</definedName>
    <definedName name="к6" localSheetId="1">#REF!</definedName>
    <definedName name="к6" localSheetId="0">#REF!</definedName>
    <definedName name="к6">#REF!</definedName>
    <definedName name="к7" localSheetId="1">#REF!</definedName>
    <definedName name="к7" localSheetId="0">#REF!</definedName>
    <definedName name="к7">#REF!</definedName>
    <definedName name="к8" localSheetId="1">#REF!</definedName>
    <definedName name="к8" localSheetId="0">#REF!</definedName>
    <definedName name="к8">#REF!</definedName>
    <definedName name="ка123" localSheetId="1">#REF!</definedName>
    <definedName name="ка123" localSheetId="0">#REF!</definedName>
    <definedName name="ка123">#REF!</definedName>
    <definedName name="кан" localSheetId="1">#REF!</definedName>
    <definedName name="кан" localSheetId="0">#REF!</definedName>
    <definedName name="кан">#REF!</definedName>
    <definedName name="карз" localSheetId="1">#REF!</definedName>
    <definedName name="карз" localSheetId="0">#REF!</definedName>
    <definedName name="карз">#REF!</definedName>
    <definedName name="кас" localSheetId="1">#REF!</definedName>
    <definedName name="кас" localSheetId="0">#REF!</definedName>
    <definedName name="кас">#REF!</definedName>
    <definedName name="Кахрамон" localSheetId="1">#REF!</definedName>
    <definedName name="Кахрамон" localSheetId="0">#REF!</definedName>
    <definedName name="Кахрамон">#REF!</definedName>
    <definedName name="Кахрамон_1" localSheetId="1">#REF!</definedName>
    <definedName name="Кахрамон_1" localSheetId="0">#REF!</definedName>
    <definedName name="Кахрамон_1">#REF!</definedName>
    <definedName name="Кашкадарё" localSheetId="1">#REF!</definedName>
    <definedName name="Кашкадарё" localSheetId="0">#REF!</definedName>
    <definedName name="Кашкадарё">#REF!</definedName>
    <definedName name="кв" localSheetId="1">#REF!</definedName>
    <definedName name="кв" localSheetId="0">#REF!</definedName>
    <definedName name="кв">#REF!</definedName>
    <definedName name="квар" localSheetId="1">#REF!</definedName>
    <definedName name="квар" localSheetId="0">#REF!</definedName>
    <definedName name="квар">#REF!</definedName>
    <definedName name="кгшн" localSheetId="1">DATE(yil,oy,1)</definedName>
    <definedName name="кгшн" localSheetId="0">DATE([0]!yil,[0]!oy,1)</definedName>
    <definedName name="кгшн" localSheetId="2">DATE(yil,oy,1)</definedName>
    <definedName name="кгшн">DATE(yil,oy,1)</definedName>
    <definedName name="кгшншг" localSheetId="1">DATE(yil,oy,1)</definedName>
    <definedName name="кгшншг" localSheetId="0">DATE([0]!yil,[0]!oy,1)</definedName>
    <definedName name="кгшншг" localSheetId="2">DATE(yil,oy,1)</definedName>
    <definedName name="кгшншг">DATE(yil,oy,1)</definedName>
    <definedName name="кеглоь" localSheetId="1">TRUNC((oy-1)/3+1)</definedName>
    <definedName name="кеглоь" localSheetId="0">TRUNC(([0]!oy-1)/3+1)</definedName>
    <definedName name="кеглоь" localSheetId="2">TRUNC((oy-1)/3+1)</definedName>
    <definedName name="кеглоь">TRUNC((oy-1)/3+1)</definedName>
    <definedName name="кегнг" localSheetId="1">TRUNC((oy-1)/3+1)</definedName>
    <definedName name="кегнг" localSheetId="0">TRUNC(([0]!oy-1)/3+1)</definedName>
    <definedName name="кегнг" localSheetId="2">TRUNC((oy-1)/3+1)</definedName>
    <definedName name="кегнг">TRUNC((oy-1)/3+1)</definedName>
    <definedName name="кейс" localSheetId="1">#REF!</definedName>
    <definedName name="кейс" localSheetId="0">#REF!</definedName>
    <definedName name="кейс">#REF!</definedName>
    <definedName name="кекен" localSheetId="1">TRUNC((oy-1)/3+1)</definedName>
    <definedName name="кекен" localSheetId="0">TRUNC(([0]!oy-1)/3+1)</definedName>
    <definedName name="кекен" localSheetId="2">TRUNC((oy-1)/3+1)</definedName>
    <definedName name="кекен">TRUNC((oy-1)/3+1)</definedName>
    <definedName name="кенпа" localSheetId="1">TRUNC((oy-1)/3+1)</definedName>
    <definedName name="кенпа" localSheetId="0">TRUNC(([0]!oy-1)/3+1)</definedName>
    <definedName name="кенпа" localSheetId="2">TRUNC((oy-1)/3+1)</definedName>
    <definedName name="кенпа">TRUNC((oy-1)/3+1)</definedName>
    <definedName name="кз" localSheetId="1">#REF!</definedName>
    <definedName name="кз" localSheetId="0">#REF!</definedName>
    <definedName name="кз">#REF!</definedName>
    <definedName name="КИП" localSheetId="1">#REF!</definedName>
    <definedName name="КИП" localSheetId="0">#REF!</definedName>
    <definedName name="КИП">#REF!</definedName>
    <definedName name="кис" localSheetId="1">#REF!</definedName>
    <definedName name="кис" localSheetId="0">#REF!</definedName>
    <definedName name="кис">#REF!</definedName>
    <definedName name="ККан" localSheetId="1">#REF!</definedName>
    <definedName name="ККан" localSheetId="0">#REF!</definedName>
    <definedName name="ККан">#REF!</definedName>
    <definedName name="км" localSheetId="1">#REF!</definedName>
    <definedName name="км" localSheetId="0">#REF!</definedName>
    <definedName name="км">#REF!</definedName>
    <definedName name="кнс" localSheetId="1">#REF!</definedName>
    <definedName name="кнс" localSheetId="0">#REF!</definedName>
    <definedName name="кнс">#REF!</definedName>
    <definedName name="ко1" localSheetId="1">#REF!</definedName>
    <definedName name="ко1" localSheetId="0">#REF!</definedName>
    <definedName name="ко1">#REF!</definedName>
    <definedName name="ко2" localSheetId="1">#REF!</definedName>
    <definedName name="ко2" localSheetId="0">#REF!</definedName>
    <definedName name="ко2">#REF!</definedName>
    <definedName name="ко3" localSheetId="1">#REF!</definedName>
    <definedName name="ко3" localSheetId="0">#REF!</definedName>
    <definedName name="ко3">#REF!</definedName>
    <definedName name="ко4" localSheetId="1">#REF!</definedName>
    <definedName name="ко4" localSheetId="0">#REF!</definedName>
    <definedName name="ко4">#REF!</definedName>
    <definedName name="ко5" localSheetId="1">#REF!</definedName>
    <definedName name="ко5" localSheetId="0">#REF!</definedName>
    <definedName name="ко5">#REF!</definedName>
    <definedName name="ко6" localSheetId="1">#REF!</definedName>
    <definedName name="ко6" localSheetId="0">#REF!</definedName>
    <definedName name="ко6">#REF!</definedName>
    <definedName name="ко7" localSheetId="1">#REF!</definedName>
    <definedName name="ко7" localSheetId="0">#REF!</definedName>
    <definedName name="ко7">#REF!</definedName>
    <definedName name="ко8" localSheetId="1">#REF!</definedName>
    <definedName name="ко8" localSheetId="0">#REF!</definedName>
    <definedName name="ко8">#REF!</definedName>
    <definedName name="Кодир" localSheetId="1">#REF!</definedName>
    <definedName name="Кодир" localSheetId="0">#REF!</definedName>
    <definedName name="Кодир">#REF!</definedName>
    <definedName name="колич_выплат_1" localSheetId="1">#REF!</definedName>
    <definedName name="колич_выплат_1" localSheetId="0">#REF!</definedName>
    <definedName name="колич_выплат_1">#REF!</definedName>
    <definedName name="колич_выплат_2" localSheetId="1">#REF!</definedName>
    <definedName name="колич_выплат_2" localSheetId="0">#REF!</definedName>
    <definedName name="колич_выплат_2">#REF!</definedName>
    <definedName name="константы" localSheetId="1">#REF!,#REF!,#REF!,#REF!,#REF!,#REF!,#REF!,#REF!,#REF!</definedName>
    <definedName name="константы" localSheetId="0">#REF!,#REF!,#REF!,#REF!,#REF!,#REF!,#REF!,#REF!,#REF!</definedName>
    <definedName name="константы">#REF!,#REF!,#REF!,#REF!,#REF!,#REF!,#REF!,#REF!,#REF!</definedName>
    <definedName name="Кораколпок" localSheetId="1">#REF!</definedName>
    <definedName name="Кораколпок" localSheetId="0">#REF!</definedName>
    <definedName name="Кораколпок">#REF!</definedName>
    <definedName name="коха" localSheetId="1">#REF!</definedName>
    <definedName name="коха" localSheetId="0">#REF!</definedName>
    <definedName name="коха">#REF!</definedName>
    <definedName name="кп" localSheetId="1">#REF!</definedName>
    <definedName name="кп" localSheetId="0">#REF!</definedName>
    <definedName name="кп">#REF!</definedName>
    <definedName name="кр" localSheetId="1">#REF!</definedName>
    <definedName name="кр" localSheetId="0">#REF!</definedName>
    <definedName name="кр">#REF!</definedName>
    <definedName name="крат" localSheetId="1">#REF!</definedName>
    <definedName name="крат" localSheetId="0">#REF!</definedName>
    <definedName name="крат">#REF!</definedName>
    <definedName name="кре">#N/A</definedName>
    <definedName name="кред" localSheetId="1">#REF!</definedName>
    <definedName name="кред" localSheetId="0">#REF!</definedName>
    <definedName name="кред">#REF!</definedName>
    <definedName name="Кредит2">#N/A</definedName>
    <definedName name="Кўрсаткичлар" localSheetId="1">#REF!</definedName>
    <definedName name="Кўрсаткичлар" localSheetId="0">#REF!</definedName>
    <definedName name="Кўрсаткичлар">#REF!</definedName>
    <definedName name="КЭ" localSheetId="1">#REF!</definedName>
    <definedName name="КЭ" localSheetId="0">#REF!</definedName>
    <definedName name="КЭ">#REF!</definedName>
    <definedName name="л" localSheetId="1">#REF!</definedName>
    <definedName name="л" localSheetId="0">#REF!</definedName>
    <definedName name="л">#REF!</definedName>
    <definedName name="ЛAPX1" localSheetId="1">#REF!</definedName>
    <definedName name="ЛAPX1" localSheetId="0">#REF!</definedName>
    <definedName name="ЛAPX1">#REF!</definedName>
    <definedName name="ЛAPX2" localSheetId="1">#REF!</definedName>
    <definedName name="ЛAPX2" localSheetId="0">#REF!</definedName>
    <definedName name="ЛAPX2">#REF!</definedName>
    <definedName name="ЛAPX3" localSheetId="1">#REF!</definedName>
    <definedName name="ЛAPX3" localSheetId="0">#REF!</definedName>
    <definedName name="ЛAPX3">#REF!</definedName>
    <definedName name="ЛAPX4" localSheetId="1">#REF!</definedName>
    <definedName name="ЛAPX4" localSheetId="0">#REF!</definedName>
    <definedName name="ЛAPX4">#REF!</definedName>
    <definedName name="ЛAPX5" localSheetId="1">#REF!</definedName>
    <definedName name="ЛAPX5" localSheetId="0">#REF!</definedName>
    <definedName name="ЛAPX5">#REF!</definedName>
    <definedName name="ЛMining" localSheetId="1">#REF!</definedName>
    <definedName name="ЛMining" localSheetId="0">#REF!</definedName>
    <definedName name="ЛMining">#REF!</definedName>
    <definedName name="ЛRefinery" localSheetId="1">#REF!</definedName>
    <definedName name="ЛRefinery" localSheetId="0">#REF!</definedName>
    <definedName name="ЛRefinery">#REF!</definedName>
    <definedName name="ЛАкциз" localSheetId="1">#REF!</definedName>
    <definedName name="ЛАкциз" localSheetId="0">#REF!</definedName>
    <definedName name="ЛАкциз">#REF!</definedName>
    <definedName name="ЛАкцизы" localSheetId="1">#REF!</definedName>
    <definedName name="ЛАкцизы" localSheetId="0">#REF!</definedName>
    <definedName name="ЛАкцизы">#REF!</definedName>
    <definedName name="ЛАндН" localSheetId="1">#REF!</definedName>
    <definedName name="ЛАндН" localSheetId="0">#REF!</definedName>
    <definedName name="ЛАндН">#REF!</definedName>
    <definedName name="ЛБаланс" localSheetId="1">#REF!</definedName>
    <definedName name="ЛБаланс" localSheetId="0">#REF!</definedName>
    <definedName name="ЛБаланс">#REF!</definedName>
    <definedName name="ЛБДС1" localSheetId="1">#REF!</definedName>
    <definedName name="ЛБДС1" localSheetId="0">#REF!</definedName>
    <definedName name="ЛБДС1">#REF!</definedName>
    <definedName name="ЛБДС2" localSheetId="1">#REF!</definedName>
    <definedName name="ЛБДС2" localSheetId="0">#REF!</definedName>
    <definedName name="ЛБДС2">#REF!</definedName>
    <definedName name="ЛБКГ" localSheetId="1">#REF!</definedName>
    <definedName name="ЛБКГ" localSheetId="0">#REF!</definedName>
    <definedName name="ЛБКГ">#REF!</definedName>
    <definedName name="ЛБНПЗ" localSheetId="1">#REF!</definedName>
    <definedName name="ЛБНПЗ" localSheetId="0">#REF!</definedName>
    <definedName name="ЛБНПЗ">#REF!</definedName>
    <definedName name="ЛГаз" localSheetId="1">#REF!</definedName>
    <definedName name="ЛГаз" localSheetId="0">#REF!</definedName>
    <definedName name="ЛГаз">#REF!</definedName>
    <definedName name="ЛГзлТГД" localSheetId="1">#REF!</definedName>
    <definedName name="ЛГзлТГД" localSheetId="0">#REF!</definedName>
    <definedName name="ЛГзлТГД">#REF!</definedName>
    <definedName name="ЛГРР" localSheetId="1">#REF!</definedName>
    <definedName name="ЛГРР" localSheetId="0">#REF!</definedName>
    <definedName name="ЛГРР">#REF!</definedName>
    <definedName name="лд" localSheetId="1">#REF!</definedName>
    <definedName name="лд" localSheetId="0">#REF!</definedName>
    <definedName name="лд">#REF!</definedName>
    <definedName name="ЛДгДП" localSheetId="1">#REF!</definedName>
    <definedName name="ЛДгДП" localSheetId="0">#REF!</definedName>
    <definedName name="ЛДгДП">#REF!</definedName>
    <definedName name="ЛДгДПНП" localSheetId="1">#REF!</definedName>
    <definedName name="ЛДгДПНП" localSheetId="0">#REF!</definedName>
    <definedName name="ЛДгДПНП">#REF!</definedName>
    <definedName name="ЛДгДПНП_2" localSheetId="1">#REF!</definedName>
    <definedName name="ЛДгДПНП_2" localSheetId="0">#REF!</definedName>
    <definedName name="ЛДгДПНП_2">#REF!</definedName>
    <definedName name="ЛДгДПНП_3" localSheetId="1">#REF!</definedName>
    <definedName name="ЛДгДПНП_3" localSheetId="0">#REF!</definedName>
    <definedName name="ЛДгДПНП_3">#REF!</definedName>
    <definedName name="ЛДгДПНП_4" localSheetId="1">#REF!</definedName>
    <definedName name="ЛДгДПНП_4" localSheetId="0">#REF!</definedName>
    <definedName name="ЛДгДПНП_4">#REF!</definedName>
    <definedName name="ЛДгДППГ" localSheetId="1">#REF!</definedName>
    <definedName name="ЛДгДППГ" localSheetId="0">#REF!</definedName>
    <definedName name="ЛДгДППГ">#REF!</definedName>
    <definedName name="ЛДгДППГ_2" localSheetId="1">#REF!</definedName>
    <definedName name="ЛДгДППГ_2" localSheetId="0">#REF!</definedName>
    <definedName name="ЛДгДППГ_2">#REF!</definedName>
    <definedName name="ЛДгДППГ_3" localSheetId="1">#REF!</definedName>
    <definedName name="ЛДгДППГ_3" localSheetId="0">#REF!</definedName>
    <definedName name="ЛДгДППГ_3">#REF!</definedName>
    <definedName name="ЛДгДППГ_4" localSheetId="1">#REF!</definedName>
    <definedName name="ЛДгДППГ_4" localSheetId="0">#REF!</definedName>
    <definedName name="ЛДгДППГ_4">#REF!</definedName>
    <definedName name="ЛДгФОНП" localSheetId="1">#REF!</definedName>
    <definedName name="ЛДгФОНП" localSheetId="0">#REF!</definedName>
    <definedName name="ЛДгФОНП">#REF!</definedName>
    <definedName name="ЛДгФОПГ" localSheetId="1">#REF!</definedName>
    <definedName name="ЛДгФОПГ" localSheetId="0">#REF!</definedName>
    <definedName name="ЛДгФОПГ">#REF!</definedName>
    <definedName name="ЛДжарН" localSheetId="1">#REF!</definedName>
    <definedName name="ЛДжарН" localSheetId="0">#REF!</definedName>
    <definedName name="ЛДжарН">#REF!</definedName>
    <definedName name="лдлд" localSheetId="1">TRUNC((oy-1)/3+1)</definedName>
    <definedName name="лдлд" localSheetId="0">TRUNC(([0]!oy-1)/3+1)</definedName>
    <definedName name="лдлд" localSheetId="2">TRUNC((oy-1)/3+1)</definedName>
    <definedName name="лдлд">TRUNC((oy-1)/3+1)</definedName>
    <definedName name="лдлдбитлб" localSheetId="1">DATE(yil,oy,1)</definedName>
    <definedName name="лдлдбитлб" localSheetId="0">DATE([0]!yil,[0]!oy,1)</definedName>
    <definedName name="лдлдбитлб" localSheetId="2">DATE(yil,oy,1)</definedName>
    <definedName name="лдлдбитлб">DATE(yil,oy,1)</definedName>
    <definedName name="ЛДоб" localSheetId="1">#REF!</definedName>
    <definedName name="ЛДоб" localSheetId="0">#REF!</definedName>
    <definedName name="ЛДоб">#REF!</definedName>
    <definedName name="лдолщ" localSheetId="1">#REF!</definedName>
    <definedName name="лдолщ" localSheetId="0">#REF!</definedName>
    <definedName name="лдолщ">#REF!</definedName>
    <definedName name="ЛДП_газ" localSheetId="1">#REF!</definedName>
    <definedName name="ЛДП_газ" localSheetId="0">#REF!</definedName>
    <definedName name="ЛДП_газ">#REF!</definedName>
    <definedName name="лист" localSheetId="1">#REF!</definedName>
    <definedName name="лист" localSheetId="0">#REF!</definedName>
    <definedName name="лист">#REF!</definedName>
    <definedName name="Лист_1">#N/A</definedName>
    <definedName name="лист2">#N/A</definedName>
    <definedName name="ЛИтоги" localSheetId="1">#REF!</definedName>
    <definedName name="ЛИтоги" localSheetId="0">#REF!</definedName>
    <definedName name="ЛИтоги">#REF!</definedName>
    <definedName name="ЛКр" localSheetId="1">#REF!</definedName>
    <definedName name="ЛКр" localSheetId="0">#REF!</definedName>
    <definedName name="ЛКр">#REF!</definedName>
    <definedName name="ЛКред" localSheetId="1">#REF!</definedName>
    <definedName name="ЛКред" localSheetId="0">#REF!</definedName>
    <definedName name="ЛКред">#REF!</definedName>
    <definedName name="лллллллллллллл" localSheetId="1">TRUNC((oy-1)/3+1)</definedName>
    <definedName name="лллллллллллллл" localSheetId="0">TRUNC(([0]!oy-1)/3+1)</definedName>
    <definedName name="лллллллллллллл" localSheetId="2">TRUNC((oy-1)/3+1)</definedName>
    <definedName name="лллллллллллллл">TRUNC((oy-1)/3+1)</definedName>
    <definedName name="ЛМГПЗ" localSheetId="1">#REF!</definedName>
    <definedName name="ЛМГПЗ" localSheetId="0">#REF!</definedName>
    <definedName name="ЛМГПЗ">#REF!</definedName>
    <definedName name="ЛМинН" localSheetId="1">#REF!</definedName>
    <definedName name="ЛМинН" localSheetId="0">#REF!</definedName>
    <definedName name="ЛМинН">#REF!</definedName>
    <definedName name="ЛМубНГ" localSheetId="1">#REF!</definedName>
    <definedName name="ЛМубНГ" localSheetId="0">#REF!</definedName>
    <definedName name="ЛМубНГ">#REF!</definedName>
    <definedName name="ЛНП_НГД_п" localSheetId="1">#REF!</definedName>
    <definedName name="ЛНП_НГД_п" localSheetId="0">#REF!</definedName>
    <definedName name="ЛНП_НГД_п">#REF!</definedName>
    <definedName name="ЛОбл" localSheetId="1">#REF!</definedName>
    <definedName name="ЛОбл" localSheetId="0">#REF!</definedName>
    <definedName name="ЛОбл">#REF!</definedName>
    <definedName name="ЛокализацияBPU" localSheetId="1">#REF!</definedName>
    <definedName name="ЛокализацияBPU" localSheetId="0">#REF!</definedName>
    <definedName name="ЛокализацияBPU">#REF!</definedName>
    <definedName name="ЛокализацияDAMAS" localSheetId="1">#REF!,#REF!,#REF!</definedName>
    <definedName name="ЛокализацияDAMAS" localSheetId="0">#REF!,#REF!,#REF!</definedName>
    <definedName name="ЛокализацияDAMAS">#REF!,#REF!,#REF!</definedName>
    <definedName name="ЛокализацияLGLL" localSheetId="1">#REF!</definedName>
    <definedName name="ЛокализацияLGLL" localSheetId="0">#REF!</definedName>
    <definedName name="ЛокализацияLGLL">#REF!</definedName>
    <definedName name="ЛокализацияTICO" localSheetId="1">#REF!</definedName>
    <definedName name="ЛокализацияTICO" localSheetId="0">#REF!</definedName>
    <definedName name="ЛокализацияTICO">#REF!</definedName>
    <definedName name="ЛокализацияWFL" localSheetId="1">#REF!</definedName>
    <definedName name="ЛокализацияWFL" localSheetId="0">#REF!</definedName>
    <definedName name="ЛокализацияWFL">#REF!</definedName>
    <definedName name="ЛокализацияWFR" localSheetId="1">#REF!</definedName>
    <definedName name="ЛокализацияWFR" localSheetId="0">#REF!</definedName>
    <definedName name="ЛокализацияWFR">#REF!</definedName>
    <definedName name="ЛОЛО" localSheetId="1">#REF!</definedName>
    <definedName name="ЛОЛО" localSheetId="0">#REF!</definedName>
    <definedName name="ЛОЛО">#REF!</definedName>
    <definedName name="ЛОНП_п" localSheetId="1">#REF!</definedName>
    <definedName name="ЛОНП_п" localSheetId="0">#REF!</definedName>
    <definedName name="ЛОНП_п">#REF!</definedName>
    <definedName name="лорлд" localSheetId="1">TRUNC((oy-1)/3+1)</definedName>
    <definedName name="лорлд" localSheetId="0">TRUNC(([0]!oy-1)/3+1)</definedName>
    <definedName name="лорлд" localSheetId="2">TRUNC((oy-1)/3+1)</definedName>
    <definedName name="лорлд">TRUNC((oy-1)/3+1)</definedName>
    <definedName name="лоюолоапр" localSheetId="1">DATE(yil,oy,1)</definedName>
    <definedName name="лоюолоапр" localSheetId="0">DATE([0]!yil,[0]!oy,1)</definedName>
    <definedName name="лоюолоапр" localSheetId="2">DATE(yil,oy,1)</definedName>
    <definedName name="лоюолоапр">DATE(yil,oy,1)</definedName>
    <definedName name="ЛПер" localSheetId="1">#REF!</definedName>
    <definedName name="ЛПер" localSheetId="0">#REF!</definedName>
    <definedName name="ЛПер">#REF!</definedName>
    <definedName name="лр" localSheetId="1">#REF!</definedName>
    <definedName name="лр" localSheetId="0">#REF!</definedName>
    <definedName name="лр">#REF!</definedName>
    <definedName name="ЛРаспределение" localSheetId="1">#REF!</definedName>
    <definedName name="ЛРаспределение" localSheetId="0">#REF!</definedName>
    <definedName name="ЛРаспределение">#REF!</definedName>
    <definedName name="ЛСало" localSheetId="1">#REF!</definedName>
    <definedName name="ЛСало" localSheetId="0">#REF!</definedName>
    <definedName name="ЛСало">#REF!</definedName>
    <definedName name="ЛСКВ" localSheetId="1">#REF!</definedName>
    <definedName name="ЛСКВ" localSheetId="0">#REF!</definedName>
    <definedName name="ЛСКВ">#REF!</definedName>
    <definedName name="ЛТран" localSheetId="1">#REF!</definedName>
    <definedName name="ЛТран" localSheetId="0">#REF!</definedName>
    <definedName name="ЛТран">#REF!</definedName>
    <definedName name="ЛУзМал" localSheetId="1">#REF!</definedName>
    <definedName name="ЛУзМал" localSheetId="0">#REF!</definedName>
    <definedName name="ЛУзМал">#REF!</definedName>
    <definedName name="ЛУзПЕК" localSheetId="1">#REF!</definedName>
    <definedName name="ЛУзПЕК" localSheetId="0">#REF!</definedName>
    <definedName name="ЛУзПЕК">#REF!</definedName>
    <definedName name="ЛУзТГ" localSheetId="1">#REF!</definedName>
    <definedName name="ЛУзТГ" localSheetId="0">#REF!</definedName>
    <definedName name="ЛУзТГ">#REF!</definedName>
    <definedName name="ЛУргТГ" localSheetId="1">#REF!</definedName>
    <definedName name="ЛУргТГ" localSheetId="0">#REF!</definedName>
    <definedName name="ЛУргТГ">#REF!</definedName>
    <definedName name="ЛУстГ" localSheetId="1">#REF!</definedName>
    <definedName name="ЛУстГ" localSheetId="0">#REF!</definedName>
    <definedName name="ЛУстГ">#REF!</definedName>
    <definedName name="ЛФерН" localSheetId="1">#REF!</definedName>
    <definedName name="ЛФерН" localSheetId="0">#REF!</definedName>
    <definedName name="ЛФерН">#REF!</definedName>
    <definedName name="ЛФин_рес" localSheetId="1">#REF!</definedName>
    <definedName name="ЛФин_рес" localSheetId="0">#REF!</definedName>
    <definedName name="ЛФин_рес">#REF!</definedName>
    <definedName name="ЛФНПЗ" localSheetId="1">#REF!</definedName>
    <definedName name="ЛФНПЗ" localSheetId="0">#REF!</definedName>
    <definedName name="ЛФНПЗ">#REF!</definedName>
    <definedName name="ЛФО_НП" localSheetId="1">#REF!</definedName>
    <definedName name="ЛФО_НП" localSheetId="0">#REF!</definedName>
    <definedName name="ЛФО_НП">#REF!</definedName>
    <definedName name="ЛФО_ПГ" localSheetId="1">#REF!</definedName>
    <definedName name="ЛФО_ПГ" localSheetId="0">#REF!</definedName>
    <definedName name="ЛФО_ПГ">#REF!</definedName>
    <definedName name="ЛФО_СГ" localSheetId="1">#REF!</definedName>
    <definedName name="ЛФО_СГ" localSheetId="0">#REF!</definedName>
    <definedName name="ЛФО_СГ">#REF!</definedName>
    <definedName name="ЛХох" localSheetId="1">#REF!</definedName>
    <definedName name="ЛХох" localSheetId="0">#REF!</definedName>
    <definedName name="ЛХох">#REF!</definedName>
    <definedName name="ЛШГХК" localSheetId="1">#REF!</definedName>
    <definedName name="ЛШГХК" localSheetId="0">#REF!</definedName>
    <definedName name="ЛШГХК">#REF!</definedName>
    <definedName name="ЛШурНГ" localSheetId="1">#REF!</definedName>
    <definedName name="ЛШурНГ" localSheetId="0">#REF!</definedName>
    <definedName name="ЛШурНГ">#REF!</definedName>
    <definedName name="льгот_пер_2" localSheetId="1">#REF!</definedName>
    <definedName name="льгот_пер_2" localSheetId="0">#REF!</definedName>
    <definedName name="льгот_пер_2">#REF!</definedName>
    <definedName name="льорл" localSheetId="1">TRUNC((oy-1)/3+1)</definedName>
    <definedName name="льорл" localSheetId="0">TRUNC(([0]!oy-1)/3+1)</definedName>
    <definedName name="льорл" localSheetId="2">TRUNC((oy-1)/3+1)</definedName>
    <definedName name="льорл">TRUNC((oy-1)/3+1)</definedName>
    <definedName name="ЛЭкспорт" localSheetId="1">#REF!</definedName>
    <definedName name="ЛЭкспорт" localSheetId="0">#REF!</definedName>
    <definedName name="ЛЭкспорт">#REF!</definedName>
    <definedName name="м" localSheetId="1">#REF!</definedName>
    <definedName name="м" localSheetId="0">#REF!</definedName>
    <definedName name="м">#REF!</definedName>
    <definedName name="м_с" localSheetId="1">#REF!</definedName>
    <definedName name="м_с" localSheetId="0">#REF!</definedName>
    <definedName name="м_с">#REF!</definedName>
    <definedName name="м_с2" localSheetId="1">#REF!</definedName>
    <definedName name="м_с2" localSheetId="0">#REF!</definedName>
    <definedName name="м_с2">#REF!</definedName>
    <definedName name="м_с3" localSheetId="1">#REF!</definedName>
    <definedName name="м_с3" localSheetId="0">#REF!</definedName>
    <definedName name="м_с3">#REF!</definedName>
    <definedName name="м_с4" localSheetId="1">#REF!</definedName>
    <definedName name="м_с4" localSheetId="0">#REF!</definedName>
    <definedName name="м_с4">#REF!</definedName>
    <definedName name="М50.12" localSheetId="1">#REF!</definedName>
    <definedName name="М50.12" localSheetId="0">#REF!</definedName>
    <definedName name="М50.12">#REF!</definedName>
    <definedName name="массив" localSheetId="1">#REF!</definedName>
    <definedName name="массив" localSheetId="0">#REF!</definedName>
    <definedName name="массив">#REF!</definedName>
    <definedName name="массив_1" localSheetId="1">#REF!</definedName>
    <definedName name="массив_1" localSheetId="0">#REF!</definedName>
    <definedName name="массив_1">#REF!</definedName>
    <definedName name="МАЪЛУМОТ" localSheetId="1">#REF!</definedName>
    <definedName name="МАЪЛУМОТ" localSheetId="0">#REF!</definedName>
    <definedName name="МАЪЛУМОТ">#REF!</definedName>
    <definedName name="мз" localSheetId="1">#REF!</definedName>
    <definedName name="мз" localSheetId="0">#REF!</definedName>
    <definedName name="мз">#REF!</definedName>
    <definedName name="МЗ_1" localSheetId="1">#REF!</definedName>
    <definedName name="МЗ_1" localSheetId="0">#REF!</definedName>
    <definedName name="МЗ_1">#REF!</definedName>
    <definedName name="МЗ_2" localSheetId="1">#REF!</definedName>
    <definedName name="МЗ_2" localSheetId="0">#REF!</definedName>
    <definedName name="МЗ_2">#REF!</definedName>
    <definedName name="мин" localSheetId="1">#REF!</definedName>
    <definedName name="мин" localSheetId="0">#REF!</definedName>
    <definedName name="мин">#REF!</definedName>
    <definedName name="мин25" localSheetId="1">#REF!</definedName>
    <definedName name="мин25" localSheetId="0">#REF!</definedName>
    <definedName name="мин25">#REF!</definedName>
    <definedName name="минг" localSheetId="1">#REF!</definedName>
    <definedName name="минг" localSheetId="0">#REF!</definedName>
    <definedName name="минг">#REF!</definedName>
    <definedName name="мингча" localSheetId="1">#REF!</definedName>
    <definedName name="мингча" localSheetId="0">#REF!</definedName>
    <definedName name="мингча">#REF!</definedName>
    <definedName name="Минимал_1" localSheetId="1">#REF!</definedName>
    <definedName name="Минимал_1" localSheetId="0">#REF!</definedName>
    <definedName name="Минимал_1">#REF!</definedName>
    <definedName name="Минимал_2" localSheetId="1">#REF!</definedName>
    <definedName name="Минимал_2" localSheetId="0">#REF!</definedName>
    <definedName name="Минимал_2">#REF!</definedName>
    <definedName name="Минсвх" localSheetId="1">#REF!</definedName>
    <definedName name="Минсвх" localSheetId="0">#REF!</definedName>
    <definedName name="Минсвх">#REF!</definedName>
    <definedName name="миоо" localSheetId="1">TRUNC((oy-1)/3+1)</definedName>
    <definedName name="миоо" localSheetId="0">TRUNC(([0]!oy-1)/3+1)</definedName>
    <definedName name="миоо" localSheetId="2">TRUNC((oy-1)/3+1)</definedName>
    <definedName name="миоо">TRUNC((oy-1)/3+1)</definedName>
    <definedName name="миоро" localSheetId="1">TRUNC((oy-1)/3+1)</definedName>
    <definedName name="миоро" localSheetId="0">TRUNC(([0]!oy-1)/3+1)</definedName>
    <definedName name="миоро" localSheetId="2">TRUNC((oy-1)/3+1)</definedName>
    <definedName name="миоро">TRUNC((oy-1)/3+1)</definedName>
    <definedName name="мир" localSheetId="1">#REF!</definedName>
    <definedName name="мир" localSheetId="0">#REF!</definedName>
    <definedName name="мир">#REF!</definedName>
    <definedName name="ммм" localSheetId="1">#REF!</definedName>
    <definedName name="ммм" localSheetId="0">#REF!</definedName>
    <definedName name="ммм">#REF!</definedName>
    <definedName name="МММММ" localSheetId="1">TRUNC((oy-1)/3+1)</definedName>
    <definedName name="МММММ" localSheetId="0">TRUNC(([0]!oy-1)/3+1)</definedName>
    <definedName name="МММММ" localSheetId="2">TRUNC((oy-1)/3+1)</definedName>
    <definedName name="МММММ">TRUNC((oy-1)/3+1)</definedName>
    <definedName name="Монетиз">#N/A</definedName>
    <definedName name="мса" localSheetId="1">#REF!</definedName>
    <definedName name="мса" localSheetId="0">#REF!</definedName>
    <definedName name="мса">#REF!</definedName>
    <definedName name="мсб" localSheetId="1">#REF!</definedName>
    <definedName name="мсб" localSheetId="0">#REF!</definedName>
    <definedName name="мсб">#REF!</definedName>
    <definedName name="мсв" localSheetId="1">#REF!</definedName>
    <definedName name="мсв" localSheetId="0">#REF!</definedName>
    <definedName name="мсв">#REF!</definedName>
    <definedName name="мсг" localSheetId="1">#REF!</definedName>
    <definedName name="мсг" localSheetId="0">#REF!</definedName>
    <definedName name="мсг">#REF!</definedName>
    <definedName name="мсд" localSheetId="1">#REF!</definedName>
    <definedName name="мсд" localSheetId="0">#REF!</definedName>
    <definedName name="мсд">#REF!</definedName>
    <definedName name="мсе" localSheetId="1">#REF!</definedName>
    <definedName name="мсе" localSheetId="0">#REF!</definedName>
    <definedName name="мсе">#REF!</definedName>
    <definedName name="мсж" localSheetId="1">#REF!</definedName>
    <definedName name="мсж" localSheetId="0">#REF!</definedName>
    <definedName name="мсж">#REF!</definedName>
    <definedName name="мсз" localSheetId="1">#REF!</definedName>
    <definedName name="мсз" localSheetId="0">#REF!</definedName>
    <definedName name="мсз">#REF!</definedName>
    <definedName name="мси" localSheetId="1">#REF!</definedName>
    <definedName name="мси" localSheetId="0">#REF!</definedName>
    <definedName name="мси">#REF!</definedName>
    <definedName name="мск" localSheetId="1">#REF!</definedName>
    <definedName name="мск" localSheetId="0">#REF!</definedName>
    <definedName name="мск">#REF!</definedName>
    <definedName name="мсл" localSheetId="1">#REF!</definedName>
    <definedName name="мсл" localSheetId="0">#REF!</definedName>
    <definedName name="мсл">#REF!</definedName>
    <definedName name="мт" localSheetId="1">#REF!</definedName>
    <definedName name="мт" localSheetId="0">#REF!</definedName>
    <definedName name="мт">#REF!</definedName>
    <definedName name="МТР">#N/A</definedName>
    <definedName name="мфпрог" localSheetId="1">#REF!</definedName>
    <definedName name="мфпрог" localSheetId="0">#REF!</definedName>
    <definedName name="мфпрог">#REF!</definedName>
    <definedName name="мфу02" localSheetId="1">#REF!</definedName>
    <definedName name="мфу02" localSheetId="0">#REF!</definedName>
    <definedName name="мфу02">#REF!</definedName>
    <definedName name="н" localSheetId="1">#REF!</definedName>
    <definedName name="н" localSheetId="0">#REF!</definedName>
    <definedName name="н">#REF!</definedName>
    <definedName name="Навоий" localSheetId="1">#REF!</definedName>
    <definedName name="Навоий" localSheetId="0">#REF!</definedName>
    <definedName name="Навоий">#REF!</definedName>
    <definedName name="Нажмиддин" localSheetId="1">#REF!</definedName>
    <definedName name="Нажмиддин" localSheetId="0">#REF!</definedName>
    <definedName name="Нажмиддин">#REF!</definedName>
    <definedName name="Наманган" localSheetId="1">#REF!</definedName>
    <definedName name="Наманган" localSheetId="0">#REF!</definedName>
    <definedName name="Наманган">#REF!</definedName>
    <definedName name="нар26" localSheetId="1" hidden="1">#REF!,#REF!,#REF!,#REF!</definedName>
    <definedName name="нар26" localSheetId="0" hidden="1">#REF!,#REF!,#REF!,#REF!</definedName>
    <definedName name="нар26" hidden="1">#REF!,#REF!,#REF!,#REF!</definedName>
    <definedName name="нац">#N/A</definedName>
    <definedName name="Нач_Цена_Внутр" localSheetId="1">#REF!</definedName>
    <definedName name="Нач_Цена_Внутр" localSheetId="0">#REF!</definedName>
    <definedName name="Нач_Цена_Внутр">#REF!</definedName>
    <definedName name="нб" localSheetId="1">#REF!</definedName>
    <definedName name="нб" localSheetId="0">#REF!</definedName>
    <definedName name="нб">#REF!</definedName>
    <definedName name="нбу">#N/A</definedName>
    <definedName name="нг" localSheetId="1">#REF!</definedName>
    <definedName name="нг" localSheetId="0">#REF!</definedName>
    <definedName name="нг">#REF!</definedName>
    <definedName name="нгшгке" localSheetId="1">TRUNC((oy-1)/3+1)</definedName>
    <definedName name="нгшгке" localSheetId="0">TRUNC(([0]!oy-1)/3+1)</definedName>
    <definedName name="нгшгке" localSheetId="2">TRUNC((oy-1)/3+1)</definedName>
    <definedName name="нгшгке">TRUNC((oy-1)/3+1)</definedName>
    <definedName name="нгщд" localSheetId="1">TRUNC((oy-1)/3+1)</definedName>
    <definedName name="нгщд" localSheetId="0">TRUNC(([0]!oy-1)/3+1)</definedName>
    <definedName name="нгщд" localSheetId="2">TRUNC((oy-1)/3+1)</definedName>
    <definedName name="нгщд">TRUNC((oy-1)/3+1)</definedName>
    <definedName name="нгщдлод" localSheetId="1">TRUNC((oy-1)/3+1)</definedName>
    <definedName name="нгщдлод" localSheetId="0">TRUNC(([0]!oy-1)/3+1)</definedName>
    <definedName name="нгщдлод" localSheetId="2">TRUNC((oy-1)/3+1)</definedName>
    <definedName name="нгщдлод">TRUNC((oy-1)/3+1)</definedName>
    <definedName name="нгщдолд" localSheetId="1">TRUNC((oy-1)/3+1)</definedName>
    <definedName name="нгщдолд" localSheetId="0">TRUNC(([0]!oy-1)/3+1)</definedName>
    <definedName name="нгщдолд" localSheetId="2">TRUNC((oy-1)/3+1)</definedName>
    <definedName name="нгщдолд">TRUNC((oy-1)/3+1)</definedName>
    <definedName name="нгщшдл" localSheetId="1">TRUNC((oy-1)/3+1)</definedName>
    <definedName name="нгщшдл" localSheetId="0">TRUNC(([0]!oy-1)/3+1)</definedName>
    <definedName name="нгщшдл" localSheetId="2">TRUNC((oy-1)/3+1)</definedName>
    <definedName name="нгщшдл">TRUNC((oy-1)/3+1)</definedName>
    <definedName name="негнопо" localSheetId="1">TRUNC((oy-1)/3+1)</definedName>
    <definedName name="негнопо" localSheetId="0">TRUNC(([0]!oy-1)/3+1)</definedName>
    <definedName name="негнопо" localSheetId="2">TRUNC((oy-1)/3+1)</definedName>
    <definedName name="негнопо">TRUNC((oy-1)/3+1)</definedName>
    <definedName name="неукв">#N/A</definedName>
    <definedName name="нилуфар" localSheetId="1">#REF!</definedName>
    <definedName name="нилуфар" localSheetId="0">#REF!</definedName>
    <definedName name="нилуфар">#REF!</definedName>
    <definedName name="нн" localSheetId="1">#REF!</definedName>
    <definedName name="нн" localSheetId="0">#REF!</definedName>
    <definedName name="нн">#REF!</definedName>
    <definedName name="ннн">#N/A</definedName>
    <definedName name="нод" localSheetId="1">TRUNC((oy-1)/3+1)</definedName>
    <definedName name="нод" localSheetId="0">TRUNC(([0]!oy-1)/3+1)</definedName>
    <definedName name="нод" localSheetId="2">TRUNC((oy-1)/3+1)</definedName>
    <definedName name="нод">TRUNC((oy-1)/3+1)</definedName>
    <definedName name="нояб" localSheetId="1">#REF!</definedName>
    <definedName name="нояб" localSheetId="0">#REF!</definedName>
    <definedName name="нояб">#REF!</definedName>
    <definedName name="нргшщ" localSheetId="1">DATE(yil,oy,1)</definedName>
    <definedName name="нргшщ" localSheetId="0">DATE([0]!yil,[0]!oy,1)</definedName>
    <definedName name="нргшщ" localSheetId="2">DATE(yil,oy,1)</definedName>
    <definedName name="нргшщ">DATE(yil,oy,1)</definedName>
    <definedName name="нук" localSheetId="1">TRUNC((oy-1)/3+1)</definedName>
    <definedName name="нук" localSheetId="0">TRUNC(([0]!oy-1)/3+1)</definedName>
    <definedName name="нук" localSheetId="2">TRUNC((oy-1)/3+1)</definedName>
    <definedName name="нук">TRUNC((oy-1)/3+1)</definedName>
    <definedName name="обес" localSheetId="1">#REF!</definedName>
    <definedName name="обес" localSheetId="0">#REF!</definedName>
    <definedName name="обес">#REF!</definedName>
    <definedName name="Объем_внутр" localSheetId="1">#REF!</definedName>
    <definedName name="Объем_внутр" localSheetId="0">#REF!</definedName>
    <definedName name="Объем_внутр">#REF!</definedName>
    <definedName name="Объем_эксп" localSheetId="1">#REF!</definedName>
    <definedName name="Объем_эксп" localSheetId="0">#REF!</definedName>
    <definedName name="Объем_эксп">#REF!</definedName>
    <definedName name="овкей" localSheetId="1">#REF!</definedName>
    <definedName name="овкей" localSheetId="0">#REF!</definedName>
    <definedName name="овкей">#REF!</definedName>
    <definedName name="ок" localSheetId="1">#REF!</definedName>
    <definedName name="ок" localSheetId="0">#REF!</definedName>
    <definedName name="ок">#REF!</definedName>
    <definedName name="олг" localSheetId="1">#REF!</definedName>
    <definedName name="олг" localSheetId="0">#REF!</definedName>
    <definedName name="олг">#REF!</definedName>
    <definedName name="олдордлро" localSheetId="1">DATE(yil,oy,1)</definedName>
    <definedName name="олдордлро" localSheetId="0">DATE([0]!yil,[0]!oy,1)</definedName>
    <definedName name="олдордлро" localSheetId="2">DATE(yil,oy,1)</definedName>
    <definedName name="олдордлро">DATE(yil,oy,1)</definedName>
    <definedName name="олл">#N/A</definedName>
    <definedName name="олполднгл" localSheetId="1">TRUNC((oy-1)/3+1)</definedName>
    <definedName name="олполднгл" localSheetId="0">TRUNC(([0]!oy-1)/3+1)</definedName>
    <definedName name="олполднгл" localSheetId="2">TRUNC((oy-1)/3+1)</definedName>
    <definedName name="олполднгл">TRUNC((oy-1)/3+1)</definedName>
    <definedName name="ольга" localSheetId="1" hidden="1">{#N/A,#N/A,FALSE,"BODY"}</definedName>
    <definedName name="ольга" localSheetId="0" hidden="1">{#N/A,#N/A,FALSE,"BODY"}</definedName>
    <definedName name="ольга" localSheetId="2" hidden="1">{#N/A,#N/A,FALSE,"BODY"}</definedName>
    <definedName name="ольга" hidden="1">{#N/A,#N/A,FALSE,"BODY"}</definedName>
    <definedName name="оля" localSheetId="1">#REF!</definedName>
    <definedName name="оля" localSheetId="0">#REF!</definedName>
    <definedName name="оля">#REF!</definedName>
    <definedName name="ооо" localSheetId="1">#REF!</definedName>
    <definedName name="ооо" localSheetId="0">#REF!</definedName>
    <definedName name="ооо">#REF!</definedName>
    <definedName name="оооо" localSheetId="1">TRUNC((oy-1)/3+1)</definedName>
    <definedName name="оооо" localSheetId="0">TRUNC(([0]!oy-1)/3+1)</definedName>
    <definedName name="оооо" localSheetId="2">TRUNC((oy-1)/3+1)</definedName>
    <definedName name="оооо">TRUNC((oy-1)/3+1)</definedName>
    <definedName name="оп" localSheetId="1">#REF!</definedName>
    <definedName name="оп" localSheetId="0">#REF!</definedName>
    <definedName name="оп">#REF!</definedName>
    <definedName name="опдбродролд" localSheetId="1">DATE(yil,oy,1)</definedName>
    <definedName name="опдбродролд" localSheetId="0">DATE([0]!yil,[0]!oy,1)</definedName>
    <definedName name="опдбродролд" localSheetId="2">DATE(yil,oy,1)</definedName>
    <definedName name="опдбродролд">DATE(yil,oy,1)</definedName>
    <definedName name="ор" localSheetId="1">#REF!,#REF!,#REF!</definedName>
    <definedName name="ор" localSheetId="0">#REF!,#REF!,#REF!</definedName>
    <definedName name="ор">#REF!,#REF!,#REF!</definedName>
    <definedName name="орде" localSheetId="1">#REF!</definedName>
    <definedName name="орде" localSheetId="0">#REF!</definedName>
    <definedName name="орде">#REF!</definedName>
    <definedName name="ордлжд" localSheetId="1">TRUNC((oy-1)/3+1)</definedName>
    <definedName name="ордлжд" localSheetId="0">TRUNC(([0]!oy-1)/3+1)</definedName>
    <definedName name="ордлжд" localSheetId="2">TRUNC((oy-1)/3+1)</definedName>
    <definedName name="ордлжд">TRUNC((oy-1)/3+1)</definedName>
    <definedName name="орлдапелапл" localSheetId="1">TRUNC((oy-1)/3+1)</definedName>
    <definedName name="орлдапелапл" localSheetId="0">TRUNC(([0]!oy-1)/3+1)</definedName>
    <definedName name="орлдапелапл" localSheetId="2">TRUNC((oy-1)/3+1)</definedName>
    <definedName name="орлдапелапл">TRUNC((oy-1)/3+1)</definedName>
    <definedName name="орлдлд" localSheetId="1">TRUNC((oy-1)/3+1)</definedName>
    <definedName name="орлдлд" localSheetId="0">TRUNC(([0]!oy-1)/3+1)</definedName>
    <definedName name="орлдлд" localSheetId="2">TRUNC((oy-1)/3+1)</definedName>
    <definedName name="орлдлд">TRUNC((oy-1)/3+1)</definedName>
    <definedName name="орлоддб" localSheetId="1">TRUNC((oy-1)/3+1)</definedName>
    <definedName name="орлоддб" localSheetId="0">TRUNC(([0]!oy-1)/3+1)</definedName>
    <definedName name="орлоддб" localSheetId="2">TRUNC((oy-1)/3+1)</definedName>
    <definedName name="орлоддб">TRUNC((oy-1)/3+1)</definedName>
    <definedName name="орлорлд" localSheetId="1">TRUNC((oy-1)/3+1)</definedName>
    <definedName name="орлорлд" localSheetId="0">TRUNC(([0]!oy-1)/3+1)</definedName>
    <definedName name="орлорлд" localSheetId="2">TRUNC((oy-1)/3+1)</definedName>
    <definedName name="орлорлд">TRUNC((oy-1)/3+1)</definedName>
    <definedName name="ОРОРО1" localSheetId="1">#REF!</definedName>
    <definedName name="ОРОРО1" localSheetId="0">#REF!</definedName>
    <definedName name="ОРОРО1">#REF!</definedName>
    <definedName name="орпр" localSheetId="1">TRUNC((oy-1)/3+1)</definedName>
    <definedName name="орпр" localSheetId="0">TRUNC(([0]!oy-1)/3+1)</definedName>
    <definedName name="орпр" localSheetId="2">TRUNC((oy-1)/3+1)</definedName>
    <definedName name="орпр">TRUNC((oy-1)/3+1)</definedName>
    <definedName name="ОСТ">0</definedName>
    <definedName name="отпро" localSheetId="1">#REF!</definedName>
    <definedName name="отпро" localSheetId="0">#REF!</definedName>
    <definedName name="отпро">#REF!</definedName>
    <definedName name="отрасль" localSheetId="1">#REF!</definedName>
    <definedName name="отрасль" localSheetId="0">#REF!</definedName>
    <definedName name="отрасль">#REF!</definedName>
    <definedName name="п" localSheetId="1">#REF!</definedName>
    <definedName name="п" localSheetId="0">#REF!</definedName>
    <definedName name="п">#REF!</definedName>
    <definedName name="парп" localSheetId="1">#REF!</definedName>
    <definedName name="парп" localSheetId="0">#REF!</definedName>
    <definedName name="парп">#REF!</definedName>
    <definedName name="пас" localSheetId="1">#REF!</definedName>
    <definedName name="пас" localSheetId="0">#REF!</definedName>
    <definedName name="пас">#REF!</definedName>
    <definedName name="пах">#N/A</definedName>
    <definedName name="Пенсионный" localSheetId="1">#REF!</definedName>
    <definedName name="Пенсионный" localSheetId="0">#REF!</definedName>
    <definedName name="Пенсионный">#REF!</definedName>
    <definedName name="ПЕНСИЯ" localSheetId="1">#REF!</definedName>
    <definedName name="ПЕНСИЯ" localSheetId="0">#REF!</definedName>
    <definedName name="ПЕНСИЯ">#REF!</definedName>
    <definedName name="ПересчетЗП" localSheetId="1">#REF!</definedName>
    <definedName name="ПересчетЗП" localSheetId="0">#REF!</definedName>
    <definedName name="ПересчетЗП">#REF!</definedName>
    <definedName name="период">1</definedName>
    <definedName name="период_выплат_2" localSheetId="1">#REF!</definedName>
    <definedName name="период_выплат_2" localSheetId="0">#REF!</definedName>
    <definedName name="период_выплат_2">#REF!</definedName>
    <definedName name="печать" localSheetId="1">#REF!</definedName>
    <definedName name="печать" localSheetId="0">#REF!</definedName>
    <definedName name="печать">#REF!</definedName>
    <definedName name="пир" localSheetId="1">#REF!</definedName>
    <definedName name="пир" localSheetId="0">#REF!</definedName>
    <definedName name="пир">#REF!</definedName>
    <definedName name="плат" localSheetId="1">#REF!</definedName>
    <definedName name="плат" localSheetId="0">#REF!</definedName>
    <definedName name="плат">#REF!</definedName>
    <definedName name="пмрп" localSheetId="1">DATE(yil,oy,1)</definedName>
    <definedName name="пмрп" localSheetId="0">DATE([0]!yil,[0]!oy,1)</definedName>
    <definedName name="пмрп" localSheetId="2">DATE(yil,oy,1)</definedName>
    <definedName name="пмрп">DATE(yil,oy,1)</definedName>
    <definedName name="под" localSheetId="1">#REF!</definedName>
    <definedName name="под" localSheetId="0">#REF!</definedName>
    <definedName name="под">#REF!</definedName>
    <definedName name="полат" localSheetId="1">#REF!</definedName>
    <definedName name="полат" localSheetId="0">#REF!</definedName>
    <definedName name="полат">#REF!</definedName>
    <definedName name="Полигон" localSheetId="1">#REF!</definedName>
    <definedName name="Полигон" localSheetId="0">#REF!</definedName>
    <definedName name="Полигон">#REF!</definedName>
    <definedName name="полордол" localSheetId="1">TRUNC((oy-1)/3+1)</definedName>
    <definedName name="полордол" localSheetId="0">TRUNC(([0]!oy-1)/3+1)</definedName>
    <definedName name="полордол" localSheetId="2">TRUNC((oy-1)/3+1)</definedName>
    <definedName name="полордол">TRUNC((oy-1)/3+1)</definedName>
    <definedName name="пор" localSheetId="1">#REF!</definedName>
    <definedName name="пор" localSheetId="0">#REF!</definedName>
    <definedName name="пор">#REF!</definedName>
    <definedName name="пост" localSheetId="1">#REF!</definedName>
    <definedName name="пост" localSheetId="0">#REF!</definedName>
    <definedName name="пост">#REF!</definedName>
    <definedName name="поступило">36525</definedName>
    <definedName name="Поток2004" localSheetId="1">#REF!</definedName>
    <definedName name="Поток2004" localSheetId="0">#REF!</definedName>
    <definedName name="Поток2004">#REF!</definedName>
    <definedName name="потоки">#N/A</definedName>
    <definedName name="потр" localSheetId="1">#REF!</definedName>
    <definedName name="потр" localSheetId="0">#REF!</definedName>
    <definedName name="потр">#REF!</definedName>
    <definedName name="пп" localSheetId="1" hidden="1">{#N/A,#N/A,FALSE,"자금소요예측기 (5)";#N/A,#N/A,FALSE,"자금소요예측기 (7)";#N/A,#N/A,FALSE,"자금소요예측기 (6)";#N/A,#N/A,FALSE,"자금소요예측기 (2)";#N/A,#N/A,FALSE,"자금소요예측기";#N/A,#N/A,FALSE,"비용예산명세서";#N/A,#N/A,FALSE,"비용예산검토서";#N/A,#N/A,FALSE,"기승인시설투자";#N/A,#N/A,FALSE,"미승인시설투자";#N/A,#N/A,FALSE,"활동계힉서 (2)";#N/A,#N/A,FALSE,"96 성과분석";#N/A,#N/A,FALSE,"목표시책";#N/A,#N/A,FALSE,"목차";#N/A,#N/A,FALSE,"표지";#N/A,#N/A,FALSE,"인원소요현황"}</definedName>
    <definedName name="пп" localSheetId="0" hidden="1">{#N/A,#N/A,FALSE,"자금소요예측기 (5)";#N/A,#N/A,FALSE,"자금소요예측기 (7)";#N/A,#N/A,FALSE,"자금소요예측기 (6)";#N/A,#N/A,FALSE,"자금소요예측기 (2)";#N/A,#N/A,FALSE,"자금소요예측기";#N/A,#N/A,FALSE,"비용예산명세서";#N/A,#N/A,FALSE,"비용예산검토서";#N/A,#N/A,FALSE,"기승인시설투자";#N/A,#N/A,FALSE,"미승인시설투자";#N/A,#N/A,FALSE,"활동계힉서 (2)";#N/A,#N/A,FALSE,"96 성과분석";#N/A,#N/A,FALSE,"목표시책";#N/A,#N/A,FALSE,"목차";#N/A,#N/A,FALSE,"표지";#N/A,#N/A,FALSE,"인원소요현황"}</definedName>
    <definedName name="пп" localSheetId="2" hidden="1">{#N/A,#N/A,FALSE,"자금소요예측기 (5)";#N/A,#N/A,FALSE,"자금소요예측기 (7)";#N/A,#N/A,FALSE,"자금소요예측기 (6)";#N/A,#N/A,FALSE,"자금소요예측기 (2)";#N/A,#N/A,FALSE,"자금소요예측기";#N/A,#N/A,FALSE,"비용예산명세서";#N/A,#N/A,FALSE,"비용예산검토서";#N/A,#N/A,FALSE,"기승인시설투자";#N/A,#N/A,FALSE,"미승인시설투자";#N/A,#N/A,FALSE,"활동계힉서 (2)";#N/A,#N/A,FALSE,"96 성과분석";#N/A,#N/A,FALSE,"목표시책";#N/A,#N/A,FALSE,"목차";#N/A,#N/A,FALSE,"표지";#N/A,#N/A,FALSE,"인원소요현황"}</definedName>
    <definedName name="пп" hidden="1">{#N/A,#N/A,FALSE,"자금소요예측기 (5)";#N/A,#N/A,FALSE,"자금소요예측기 (7)";#N/A,#N/A,FALSE,"자금소요예측기 (6)";#N/A,#N/A,FALSE,"자금소요예측기 (2)";#N/A,#N/A,FALSE,"자금소요예측기";#N/A,#N/A,FALSE,"비용예산명세서";#N/A,#N/A,FALSE,"비용예산검토서";#N/A,#N/A,FALSE,"기승인시설투자";#N/A,#N/A,FALSE,"미승인시설투자";#N/A,#N/A,FALSE,"활동계힉서 (2)";#N/A,#N/A,FALSE,"96 성과분석";#N/A,#N/A,FALSE,"목표시책";#N/A,#N/A,FALSE,"목차";#N/A,#N/A,FALSE,"표지";#N/A,#N/A,FALSE,"인원소요현황"}</definedName>
    <definedName name="ппп" localSheetId="1">#REF!</definedName>
    <definedName name="ппп" localSheetId="0">#REF!</definedName>
    <definedName name="ппп">#REF!</definedName>
    <definedName name="пппппп" localSheetId="1">прилож3/1000</definedName>
    <definedName name="пппппп" localSheetId="0">прилож3/1000</definedName>
    <definedName name="пппппп" localSheetId="2">прилож3/1000</definedName>
    <definedName name="пппппп">прилож3/1000</definedName>
    <definedName name="пр" localSheetId="1">#REF!</definedName>
    <definedName name="пр" localSheetId="0">#REF!</definedName>
    <definedName name="пр">#REF!</definedName>
    <definedName name="Прил3" localSheetId="1">[0]!прилож3/1000</definedName>
    <definedName name="Прил3" localSheetId="0">[0]!прилож3/1000</definedName>
    <definedName name="Прил3" localSheetId="2">[0]!прилож3/1000</definedName>
    <definedName name="Прил3">[0]!прилож3/1000</definedName>
    <definedName name="Прил5" localSheetId="1">дел/1000</definedName>
    <definedName name="Прил5" localSheetId="0">дел/1000</definedName>
    <definedName name="Прил5" localSheetId="2">дел/1000</definedName>
    <definedName name="Прил5">дел/1000</definedName>
    <definedName name="приложение" localSheetId="1">дел/1000</definedName>
    <definedName name="приложение" localSheetId="0">дел/1000</definedName>
    <definedName name="приложение" localSheetId="2">дел/1000</definedName>
    <definedName name="приложение">дел/1000</definedName>
    <definedName name="ПРИХ">35000</definedName>
    <definedName name="прлордлюдл" localSheetId="1">TRUNC((oy-1)/3+1)</definedName>
    <definedName name="прлордлюдл" localSheetId="0">TRUNC(([0]!oy-1)/3+1)</definedName>
    <definedName name="прлордлюдл" localSheetId="2">TRUNC((oy-1)/3+1)</definedName>
    <definedName name="прлордлюдл">TRUNC((oy-1)/3+1)</definedName>
    <definedName name="ПРОГНОЗНЫЕ_ПАРАМЕТРЫ_РАСХОДОВ" localSheetId="1">#REF!</definedName>
    <definedName name="ПРОГНОЗНЫЕ_ПАРАМЕТРЫ_РАСХОДОВ" localSheetId="0">#REF!</definedName>
    <definedName name="ПРОГНОЗНЫЕ_ПАРАМЕТРЫ_РАСХОДОВ">#REF!</definedName>
    <definedName name="прок" localSheetId="1">#REF!</definedName>
    <definedName name="прок" localSheetId="0">#REF!</definedName>
    <definedName name="прок">#REF!</definedName>
    <definedName name="пром2">#N/A</definedName>
    <definedName name="прост" localSheetId="1">#REF!</definedName>
    <definedName name="прост" localSheetId="0">#REF!</definedName>
    <definedName name="прост">#REF!</definedName>
    <definedName name="проч" localSheetId="1">TRUNC((oy-1)/3+1)</definedName>
    <definedName name="проч" localSheetId="0">TRUNC(([0]!oy-1)/3+1)</definedName>
    <definedName name="проч" localSheetId="2">TRUNC((oy-1)/3+1)</definedName>
    <definedName name="проч">TRUNC((oy-1)/3+1)</definedName>
    <definedName name="Прочие" localSheetId="1">#REF!</definedName>
    <definedName name="Прочие" localSheetId="0">#REF!</definedName>
    <definedName name="Прочие">#REF!</definedName>
    <definedName name="прпо" localSheetId="1">DATE(yil,oy,1)</definedName>
    <definedName name="прпо" localSheetId="0">DATE([0]!yil,[0]!oy,1)</definedName>
    <definedName name="прпо" localSheetId="2">DATE(yil,oy,1)</definedName>
    <definedName name="прпо">DATE(yil,oy,1)</definedName>
    <definedName name="прпрпр" localSheetId="1">TRUNC((oy-1)/3+1)</definedName>
    <definedName name="прпрпр" localSheetId="0">TRUNC(([0]!oy-1)/3+1)</definedName>
    <definedName name="прпрпр" localSheetId="2">TRUNC((oy-1)/3+1)</definedName>
    <definedName name="прпрпр">TRUNC((oy-1)/3+1)</definedName>
    <definedName name="прро" localSheetId="1">#REF!</definedName>
    <definedName name="прро" localSheetId="0">#REF!</definedName>
    <definedName name="прро">#REF!</definedName>
    <definedName name="псб">#N/A</definedName>
    <definedName name="псх" localSheetId="1">#REF!</definedName>
    <definedName name="псх" localSheetId="0">#REF!</definedName>
    <definedName name="псх">#REF!</definedName>
    <definedName name="пт" localSheetId="1">#REF!</definedName>
    <definedName name="пт" localSheetId="0">#REF!</definedName>
    <definedName name="пт">#REF!</definedName>
    <definedName name="пшднгшгн" localSheetId="1">TRUNC((oy-1)/3+1)</definedName>
    <definedName name="пшднгшгн" localSheetId="0">TRUNC(([0]!oy-1)/3+1)</definedName>
    <definedName name="пшднгшгн" localSheetId="2">TRUNC((oy-1)/3+1)</definedName>
    <definedName name="пшднгшгн">TRUNC((oy-1)/3+1)</definedName>
    <definedName name="р" localSheetId="1">#REF!</definedName>
    <definedName name="р" localSheetId="0">#REF!</definedName>
    <definedName name="р">#REF!</definedName>
    <definedName name="Районы1">[2]данные!$A$1</definedName>
    <definedName name="рас" localSheetId="1">#REF!</definedName>
    <definedName name="рас" localSheetId="0">#REF!</definedName>
    <definedName name="рас">#REF!</definedName>
    <definedName name="РАСХ">0</definedName>
    <definedName name="Расход_2004_Лист3__2__Таблица" localSheetId="1">#REF!</definedName>
    <definedName name="Расход_2004_Лист3__2__Таблица" localSheetId="0">#REF!</definedName>
    <definedName name="Расход_2004_Лист3__2__Таблица">#REF!</definedName>
    <definedName name="Расход_2004_Лист3__2__Таблица1" localSheetId="1">#REF!</definedName>
    <definedName name="Расход_2004_Лист3__2__Таблица1" localSheetId="0">#REF!</definedName>
    <definedName name="Расход_2004_Лист3__2__Таблица1">#REF!</definedName>
    <definedName name="Расход_2004_Лист3__2__Таблица2" localSheetId="1">#REF!,#REF!</definedName>
    <definedName name="Расход_2004_Лист3__2__Таблица2" localSheetId="0">#REF!,#REF!</definedName>
    <definedName name="Расход_2004_Лист3__2__Таблица2">#REF!,#REF!</definedName>
    <definedName name="расходы" localSheetId="1">#REF!</definedName>
    <definedName name="расходы" localSheetId="0">#REF!</definedName>
    <definedName name="расходы">#REF!</definedName>
    <definedName name="расчет" localSheetId="1">дел/1000</definedName>
    <definedName name="расчет" localSheetId="0">дел/1000</definedName>
    <definedName name="расчет" localSheetId="2">дел/1000</definedName>
    <definedName name="расчет">дел/1000</definedName>
    <definedName name="расчета">36465</definedName>
    <definedName name="Рахбарга" localSheetId="1">#REF!</definedName>
    <definedName name="Рахбарга" localSheetId="0">#REF!</definedName>
    <definedName name="Рахбарга">#REF!</definedName>
    <definedName name="реалп" localSheetId="1">#REF!</definedName>
    <definedName name="реалп" localSheetId="0">#REF!</definedName>
    <definedName name="реалп">#REF!</definedName>
    <definedName name="рег_1" localSheetId="1">#REF!</definedName>
    <definedName name="рег_1" localSheetId="0">#REF!</definedName>
    <definedName name="рег_1">#REF!</definedName>
    <definedName name="рег_2" localSheetId="1">#REF!</definedName>
    <definedName name="рег_2" localSheetId="0">#REF!</definedName>
    <definedName name="рег_2">#REF!</definedName>
    <definedName name="рег2" localSheetId="1">#REF!</definedName>
    <definedName name="рег2" localSheetId="0">#REF!</definedName>
    <definedName name="рег2">#REF!</definedName>
    <definedName name="рег22222" localSheetId="1">#REF!</definedName>
    <definedName name="рег22222" localSheetId="0">#REF!</definedName>
    <definedName name="рег22222">#REF!</definedName>
    <definedName name="рег5" localSheetId="1">#REF!</definedName>
    <definedName name="рег5" localSheetId="0">#REF!</definedName>
    <definedName name="рег5">#REF!</definedName>
    <definedName name="Рек" localSheetId="1">#REF!</definedName>
    <definedName name="Рек" localSheetId="0">#REF!</definedName>
    <definedName name="Рек">#REF!</definedName>
    <definedName name="рес" localSheetId="1">TRUNC((oy-1)/3+1)</definedName>
    <definedName name="рес" localSheetId="0">TRUNC(([0]!oy-1)/3+1)</definedName>
    <definedName name="рес" localSheetId="2">TRUNC((oy-1)/3+1)</definedName>
    <definedName name="рес">TRUNC((oy-1)/3+1)</definedName>
    <definedName name="респ" localSheetId="1">TRUNC((oy-1)/3+1)</definedName>
    <definedName name="респ" localSheetId="0">TRUNC(([0]!oy-1)/3+1)</definedName>
    <definedName name="респ" localSheetId="2">TRUNC((oy-1)/3+1)</definedName>
    <definedName name="респ">TRUNC((oy-1)/3+1)</definedName>
    <definedName name="рлжлджролд" localSheetId="1">TRUNC((oy-1)/3+1)</definedName>
    <definedName name="рлжлджролд" localSheetId="0">TRUNC(([0]!oy-1)/3+1)</definedName>
    <definedName name="рлжлджролд" localSheetId="2">TRUNC((oy-1)/3+1)</definedName>
    <definedName name="рлжлджролд">TRUNC((oy-1)/3+1)</definedName>
    <definedName name="робюлюб" localSheetId="1">TRUNC((oy-1)/3+1)</definedName>
    <definedName name="робюлюб" localSheetId="0">TRUNC(([0]!oy-1)/3+1)</definedName>
    <definedName name="робюлюб" localSheetId="2">TRUNC((oy-1)/3+1)</definedName>
    <definedName name="робюлюб">TRUNC((oy-1)/3+1)</definedName>
    <definedName name="розжзщ" localSheetId="1">TRUNC((oy-1)/3+1)</definedName>
    <definedName name="розжзщ" localSheetId="0">TRUNC(([0]!oy-1)/3+1)</definedName>
    <definedName name="розжзщ" localSheetId="2">TRUNC((oy-1)/3+1)</definedName>
    <definedName name="розжзщ">TRUNC((oy-1)/3+1)</definedName>
    <definedName name="ролбрп" localSheetId="1">TRUNC((oy-1)/3+1)</definedName>
    <definedName name="ролбрп" localSheetId="0">TRUNC(([0]!oy-1)/3+1)</definedName>
    <definedName name="ролбрп" localSheetId="2">TRUNC((oy-1)/3+1)</definedName>
    <definedName name="ролбрп">TRUNC((oy-1)/3+1)</definedName>
    <definedName name="ролдгнш" localSheetId="1">TRUNC((oy-1)/3+1)</definedName>
    <definedName name="ролдгнш" localSheetId="0">TRUNC(([0]!oy-1)/3+1)</definedName>
    <definedName name="ролдгнш" localSheetId="2">TRUNC((oy-1)/3+1)</definedName>
    <definedName name="ролдгнш">TRUNC((oy-1)/3+1)</definedName>
    <definedName name="ролдорбд" localSheetId="1">TRUNC((oy-1)/3+1)</definedName>
    <definedName name="ролдорбд" localSheetId="0">TRUNC(([0]!oy-1)/3+1)</definedName>
    <definedName name="ролдорбд" localSheetId="2">TRUNC((oy-1)/3+1)</definedName>
    <definedName name="ролдорбд">TRUNC((oy-1)/3+1)</definedName>
    <definedName name="ролр" localSheetId="1">TRUNC((oy-1)/3+1)</definedName>
    <definedName name="ролр" localSheetId="0">TRUNC(([0]!oy-1)/3+1)</definedName>
    <definedName name="ролр" localSheetId="2">TRUNC((oy-1)/3+1)</definedName>
    <definedName name="ролр">TRUNC((oy-1)/3+1)</definedName>
    <definedName name="роопропроп" localSheetId="1">TRUNC((oy-1)/3+1)</definedName>
    <definedName name="роопропроп" localSheetId="0">TRUNC(([0]!oy-1)/3+1)</definedName>
    <definedName name="роопропроп" localSheetId="2">TRUNC((oy-1)/3+1)</definedName>
    <definedName name="роопропроп">TRUNC((oy-1)/3+1)</definedName>
    <definedName name="ропопролегл" localSheetId="1">TRUNC((oy-1)/3+1)</definedName>
    <definedName name="ропопролегл" localSheetId="0">TRUNC(([0]!oy-1)/3+1)</definedName>
    <definedName name="ропопролегл" localSheetId="2">TRUNC((oy-1)/3+1)</definedName>
    <definedName name="ропопролегл">TRUNC((oy-1)/3+1)</definedName>
    <definedName name="ропропро" localSheetId="1">TRUNC((oy-1)/3+1)</definedName>
    <definedName name="ропропро" localSheetId="0">TRUNC(([0]!oy-1)/3+1)</definedName>
    <definedName name="ропропро" localSheetId="2">TRUNC((oy-1)/3+1)</definedName>
    <definedName name="ропропро">TRUNC((oy-1)/3+1)</definedName>
    <definedName name="рошгргш" localSheetId="1">#REF!</definedName>
    <definedName name="рошгргш" localSheetId="0">#REF!</definedName>
    <definedName name="рошгргш">#REF!</definedName>
    <definedName name="рподлоол" localSheetId="1">TRUNC((oy-1)/3+1)</definedName>
    <definedName name="рподлоол" localSheetId="0">TRUNC(([0]!oy-1)/3+1)</definedName>
    <definedName name="рподлоол" localSheetId="2">TRUNC((oy-1)/3+1)</definedName>
    <definedName name="рподлоол">TRUNC((oy-1)/3+1)</definedName>
    <definedName name="рпт" localSheetId="1">TRUNC((oy-1)/3+1)</definedName>
    <definedName name="рпт" localSheetId="0">TRUNC(([0]!oy-1)/3+1)</definedName>
    <definedName name="рпт" localSheetId="2">TRUNC((oy-1)/3+1)</definedName>
    <definedName name="рпт">TRUNC((oy-1)/3+1)</definedName>
    <definedName name="ррр" localSheetId="1">#REF!</definedName>
    <definedName name="ррр" localSheetId="0">#REF!</definedName>
    <definedName name="ррр">#REF!</definedName>
    <definedName name="рррррр" localSheetId="1">[0]!дел/1000</definedName>
    <definedName name="рррррр" localSheetId="0">[0]!дел/1000</definedName>
    <definedName name="рррррр" localSheetId="2">[0]!дел/1000</definedName>
    <definedName name="рррррр">[0]!дел/1000</definedName>
    <definedName name="ррррррррррр" localSheetId="1">прилож3/1000</definedName>
    <definedName name="ррррррррррр" localSheetId="0">прилож3/1000</definedName>
    <definedName name="ррррррррррр" localSheetId="2">прилож3/1000</definedName>
    <definedName name="ррррррррррр">прилож3/1000</definedName>
    <definedName name="РСЦ" localSheetId="1">#REF!</definedName>
    <definedName name="РСЦ" localSheetId="0">#REF!</definedName>
    <definedName name="РСЦ">#REF!</definedName>
    <definedName name="рукд" localSheetId="1">#REF!</definedName>
    <definedName name="рукд" localSheetId="0">#REF!</definedName>
    <definedName name="рукд">#REF!</definedName>
    <definedName name="рукс" localSheetId="1">#REF!</definedName>
    <definedName name="рукс" localSheetId="0">#REF!</definedName>
    <definedName name="рукс">#REF!</definedName>
    <definedName name="рус" localSheetId="1">#REF!</definedName>
    <definedName name="рус" localSheetId="0">#REF!</definedName>
    <definedName name="рус">#REF!</definedName>
    <definedName name="рфььук" localSheetId="1">дел/1000</definedName>
    <definedName name="рфььук" localSheetId="0">дел/1000</definedName>
    <definedName name="рфььук" localSheetId="2">дел/1000</definedName>
    <definedName name="рфььук">дел/1000</definedName>
    <definedName name="рыва" localSheetId="1">#REF!</definedName>
    <definedName name="рыва" localSheetId="0">#REF!</definedName>
    <definedName name="рыва">#REF!</definedName>
    <definedName name="рывр" localSheetId="1">#REF!</definedName>
    <definedName name="рывр" localSheetId="0">#REF!</definedName>
    <definedName name="рывр">#REF!</definedName>
    <definedName name="с" localSheetId="1">#REF!</definedName>
    <definedName name="с" localSheetId="0">#REF!</definedName>
    <definedName name="с">#REF!</definedName>
    <definedName name="С29" localSheetId="1">#REF!</definedName>
    <definedName name="С29" localSheetId="0">#REF!</definedName>
    <definedName name="С29">#REF!</definedName>
    <definedName name="с52" localSheetId="1">#REF!</definedName>
    <definedName name="с52" localSheetId="0">#REF!</definedName>
    <definedName name="с52">#REF!</definedName>
    <definedName name="с86" localSheetId="1">#REF!</definedName>
    <definedName name="с86" localSheetId="0">#REF!</definedName>
    <definedName name="с86">#REF!</definedName>
    <definedName name="Самарканд" localSheetId="1">#REF!</definedName>
    <definedName name="Самарканд" localSheetId="0">#REF!</definedName>
    <definedName name="Самарканд">#REF!</definedName>
    <definedName name="сб" localSheetId="1">#REF!</definedName>
    <definedName name="сб" localSheetId="0">#REF!</definedName>
    <definedName name="сб">#REF!</definedName>
    <definedName name="Св" localSheetId="1">дел/1000</definedName>
    <definedName name="Св" localSheetId="0">дел/1000</definedName>
    <definedName name="Св" localSheetId="2">дел/1000</definedName>
    <definedName name="Св">дел/1000</definedName>
    <definedName name="свод" localSheetId="1">#REF!,#REF!,#REF!</definedName>
    <definedName name="свод" localSheetId="0">#REF!,#REF!,#REF!</definedName>
    <definedName name="свод">#REF!,#REF!,#REF!</definedName>
    <definedName name="свод_кор" localSheetId="1">дел/1000</definedName>
    <definedName name="свод_кор" localSheetId="0">дел/1000</definedName>
    <definedName name="свод_кор" localSheetId="2">дел/1000</definedName>
    <definedName name="свод_кор">дел/1000</definedName>
    <definedName name="сводный" localSheetId="1">#REF!</definedName>
    <definedName name="сводный" localSheetId="0">#REF!</definedName>
    <definedName name="сводный">#REF!</definedName>
    <definedName name="свока" localSheetId="1">#REF!</definedName>
    <definedName name="свока" localSheetId="0">#REF!</definedName>
    <definedName name="свока">#REF!</definedName>
    <definedName name="связь" localSheetId="1">#REF!</definedName>
    <definedName name="связь" localSheetId="0">#REF!</definedName>
    <definedName name="связь">#REF!</definedName>
    <definedName name="себестоимость2" localSheetId="1">#REF!</definedName>
    <definedName name="себестоимость2" localSheetId="0">#REF!</definedName>
    <definedName name="себестоимость2">#REF!</definedName>
    <definedName name="Сельхоз">#N/A</definedName>
    <definedName name="Сирдарё" localSheetId="1">#REF!</definedName>
    <definedName name="Сирдарё" localSheetId="0">#REF!</definedName>
    <definedName name="Сирдарё">#REF!</definedName>
    <definedName name="сл" localSheetId="1">#REF!</definedName>
    <definedName name="сл" localSheetId="0">#REF!</definedName>
    <definedName name="сл">#REF!</definedName>
    <definedName name="см" localSheetId="1">TRUNC((oy-1)/3+1)</definedName>
    <definedName name="см" localSheetId="0">TRUNC(([0]!oy-1)/3+1)</definedName>
    <definedName name="см" localSheetId="2">TRUNC((oy-1)/3+1)</definedName>
    <definedName name="см">TRUNC((oy-1)/3+1)</definedName>
    <definedName name="сопос" localSheetId="1">#REF!</definedName>
    <definedName name="сопос" localSheetId="0">#REF!</definedName>
    <definedName name="сопос">#REF!</definedName>
    <definedName name="соц" localSheetId="1">#REF!</definedName>
    <definedName name="соц" localSheetId="0">#REF!</definedName>
    <definedName name="соц">#REF!</definedName>
    <definedName name="СоцСтрах" localSheetId="1">#REF!</definedName>
    <definedName name="СоцСтрах" localSheetId="0">#REF!</definedName>
    <definedName name="СоцСтрах">#REF!</definedName>
    <definedName name="соьро" localSheetId="1">TRUNC((oy-1)/3+1)</definedName>
    <definedName name="соьро" localSheetId="0">TRUNC(([0]!oy-1)/3+1)</definedName>
    <definedName name="соьро" localSheetId="2">TRUNC((oy-1)/3+1)</definedName>
    <definedName name="соьро">TRUNC((oy-1)/3+1)</definedName>
    <definedName name="спн" localSheetId="1">#REF!</definedName>
    <definedName name="спн" localSheetId="0">#REF!</definedName>
    <definedName name="спн">#REF!</definedName>
    <definedName name="спорт" localSheetId="1">#REF!</definedName>
    <definedName name="спорт" localSheetId="0">#REF!</definedName>
    <definedName name="спорт">#REF!</definedName>
    <definedName name="ср" localSheetId="1">#REF!</definedName>
    <definedName name="ср" localSheetId="0">#REF!</definedName>
    <definedName name="ср">#REF!</definedName>
    <definedName name="Срок" localSheetId="1">#REF!</definedName>
    <definedName name="Срок" localSheetId="0">#REF!</definedName>
    <definedName name="Срок">#REF!</definedName>
    <definedName name="срочно">#N/A</definedName>
    <definedName name="срропар" localSheetId="1">TRUNC((oy-1)/3+1)</definedName>
    <definedName name="срропар" localSheetId="0">TRUNC(([0]!oy-1)/3+1)</definedName>
    <definedName name="срропар" localSheetId="2">TRUNC((oy-1)/3+1)</definedName>
    <definedName name="срропар">TRUNC((oy-1)/3+1)</definedName>
    <definedName name="Сртук_ДАгр">#N/A</definedName>
    <definedName name="сс" localSheetId="1">#REF!</definedName>
    <definedName name="сс" localSheetId="0">#REF!</definedName>
    <definedName name="сс">#REF!</definedName>
    <definedName name="ст" localSheetId="1">#REF!</definedName>
    <definedName name="ст" localSheetId="0">#REF!</definedName>
    <definedName name="ст">#REF!</definedName>
    <definedName name="ставка_05_2_1" localSheetId="1">#REF!</definedName>
    <definedName name="ставка_05_2_1" localSheetId="0">#REF!</definedName>
    <definedName name="ставка_05_2_1">#REF!</definedName>
    <definedName name="ставка_05_2_10" localSheetId="1">#REF!</definedName>
    <definedName name="ставка_05_2_10" localSheetId="0">#REF!</definedName>
    <definedName name="ставка_05_2_10">#REF!</definedName>
    <definedName name="ставка_05_2_2" localSheetId="1">#REF!</definedName>
    <definedName name="ставка_05_2_2" localSheetId="0">#REF!</definedName>
    <definedName name="ставка_05_2_2">#REF!</definedName>
    <definedName name="ставка_05_2_3" localSheetId="1">#REF!</definedName>
    <definedName name="ставка_05_2_3" localSheetId="0">#REF!</definedName>
    <definedName name="ставка_05_2_3">#REF!</definedName>
    <definedName name="ставка_05_2_4" localSheetId="1">#REF!</definedName>
    <definedName name="ставка_05_2_4" localSheetId="0">#REF!</definedName>
    <definedName name="ставка_05_2_4">#REF!</definedName>
    <definedName name="ставка_05_2_5" localSheetId="1">#REF!</definedName>
    <definedName name="ставка_05_2_5" localSheetId="0">#REF!</definedName>
    <definedName name="ставка_05_2_5">#REF!</definedName>
    <definedName name="ставка_05_2_6" localSheetId="1">#REF!</definedName>
    <definedName name="ставка_05_2_6" localSheetId="0">#REF!</definedName>
    <definedName name="ставка_05_2_6">#REF!</definedName>
    <definedName name="ставка_05_2_7" localSheetId="1">#REF!</definedName>
    <definedName name="ставка_05_2_7" localSheetId="0">#REF!</definedName>
    <definedName name="ставка_05_2_7">#REF!</definedName>
    <definedName name="ставка_05_2_8" localSheetId="1">#REF!</definedName>
    <definedName name="ставка_05_2_8" localSheetId="0">#REF!</definedName>
    <definedName name="ставка_05_2_8">#REF!</definedName>
    <definedName name="ставка_05_2_9" localSheetId="1">#REF!</definedName>
    <definedName name="ставка_05_2_9" localSheetId="0">#REF!</definedName>
    <definedName name="ставка_05_2_9">#REF!</definedName>
    <definedName name="ставка_05_3_1" localSheetId="1">#REF!</definedName>
    <definedName name="ставка_05_3_1" localSheetId="0">#REF!</definedName>
    <definedName name="ставка_05_3_1">#REF!</definedName>
    <definedName name="ставка_05_3_10" localSheetId="1">#REF!</definedName>
    <definedName name="ставка_05_3_10" localSheetId="0">#REF!</definedName>
    <definedName name="ставка_05_3_10">#REF!</definedName>
    <definedName name="ставка_05_3_2" localSheetId="1">#REF!</definedName>
    <definedName name="ставка_05_3_2" localSheetId="0">#REF!</definedName>
    <definedName name="ставка_05_3_2">#REF!</definedName>
    <definedName name="ставка_05_3_3" localSheetId="1">#REF!</definedName>
    <definedName name="ставка_05_3_3" localSheetId="0">#REF!</definedName>
    <definedName name="ставка_05_3_3">#REF!</definedName>
    <definedName name="ставка_05_3_4" localSheetId="1">#REF!</definedName>
    <definedName name="ставка_05_3_4" localSheetId="0">#REF!</definedName>
    <definedName name="ставка_05_3_4">#REF!</definedName>
    <definedName name="ставка_05_3_5" localSheetId="1">#REF!</definedName>
    <definedName name="ставка_05_3_5" localSheetId="0">#REF!</definedName>
    <definedName name="ставка_05_3_5">#REF!</definedName>
    <definedName name="ставка_05_3_6" localSheetId="1">#REF!</definedName>
    <definedName name="ставка_05_3_6" localSheetId="0">#REF!</definedName>
    <definedName name="ставка_05_3_6">#REF!</definedName>
    <definedName name="ставка_05_3_7" localSheetId="1">#REF!</definedName>
    <definedName name="ставка_05_3_7" localSheetId="0">#REF!</definedName>
    <definedName name="ставка_05_3_7">#REF!</definedName>
    <definedName name="ставка_05_3_8" localSheetId="1">#REF!</definedName>
    <definedName name="ставка_05_3_8" localSheetId="0">#REF!</definedName>
    <definedName name="ставка_05_3_8">#REF!</definedName>
    <definedName name="ставка_05_3_9" localSheetId="1">#REF!</definedName>
    <definedName name="ставка_05_3_9" localSheetId="0">#REF!</definedName>
    <definedName name="ставка_05_3_9">#REF!</definedName>
    <definedName name="ставка_06_2_1" localSheetId="1">#REF!</definedName>
    <definedName name="ставка_06_2_1" localSheetId="0">#REF!</definedName>
    <definedName name="ставка_06_2_1">#REF!</definedName>
    <definedName name="ставка_06_2_10" localSheetId="1">#REF!</definedName>
    <definedName name="ставка_06_2_10" localSheetId="0">#REF!</definedName>
    <definedName name="ставка_06_2_10">#REF!</definedName>
    <definedName name="ставка_06_2_2" localSheetId="1">#REF!</definedName>
    <definedName name="ставка_06_2_2" localSheetId="0">#REF!</definedName>
    <definedName name="ставка_06_2_2">#REF!</definedName>
    <definedName name="ставка_06_2_3" localSheetId="1">#REF!</definedName>
    <definedName name="ставка_06_2_3" localSheetId="0">#REF!</definedName>
    <definedName name="ставка_06_2_3">#REF!</definedName>
    <definedName name="ставка_06_2_4" localSheetId="1">#REF!</definedName>
    <definedName name="ставка_06_2_4" localSheetId="0">#REF!</definedName>
    <definedName name="ставка_06_2_4">#REF!</definedName>
    <definedName name="ставка_06_2_5" localSheetId="1">#REF!</definedName>
    <definedName name="ставка_06_2_5" localSheetId="0">#REF!</definedName>
    <definedName name="ставка_06_2_5">#REF!</definedName>
    <definedName name="ставка_06_2_6" localSheetId="1">#REF!</definedName>
    <definedName name="ставка_06_2_6" localSheetId="0">#REF!</definedName>
    <definedName name="ставка_06_2_6">#REF!</definedName>
    <definedName name="ставка_06_2_7" localSheetId="1">#REF!</definedName>
    <definedName name="ставка_06_2_7" localSheetId="0">#REF!</definedName>
    <definedName name="ставка_06_2_7">#REF!</definedName>
    <definedName name="ставка_06_2_8" localSheetId="1">#REF!</definedName>
    <definedName name="ставка_06_2_8" localSheetId="0">#REF!</definedName>
    <definedName name="ставка_06_2_8">#REF!</definedName>
    <definedName name="ставка_06_2_9" localSheetId="1">#REF!</definedName>
    <definedName name="ставка_06_2_9" localSheetId="0">#REF!</definedName>
    <definedName name="ставка_06_2_9">#REF!</definedName>
    <definedName name="ставка_06_3_1" localSheetId="1">#REF!</definedName>
    <definedName name="ставка_06_3_1" localSheetId="0">#REF!</definedName>
    <definedName name="ставка_06_3_1">#REF!</definedName>
    <definedName name="ставка_06_3_10" localSheetId="1">#REF!</definedName>
    <definedName name="ставка_06_3_10" localSheetId="0">#REF!</definedName>
    <definedName name="ставка_06_3_10">#REF!</definedName>
    <definedName name="ставка_06_3_2" localSheetId="1">#REF!</definedName>
    <definedName name="ставка_06_3_2" localSheetId="0">#REF!</definedName>
    <definedName name="ставка_06_3_2">#REF!</definedName>
    <definedName name="ставка_06_3_3" localSheetId="1">#REF!</definedName>
    <definedName name="ставка_06_3_3" localSheetId="0">#REF!</definedName>
    <definedName name="ставка_06_3_3">#REF!</definedName>
    <definedName name="ставка_06_3_4" localSheetId="1">#REF!</definedName>
    <definedName name="ставка_06_3_4" localSheetId="0">#REF!</definedName>
    <definedName name="ставка_06_3_4">#REF!</definedName>
    <definedName name="ставка_06_3_5" localSheetId="1">#REF!</definedName>
    <definedName name="ставка_06_3_5" localSheetId="0">#REF!</definedName>
    <definedName name="ставка_06_3_5">#REF!</definedName>
    <definedName name="ставка_06_3_6" localSheetId="1">#REF!</definedName>
    <definedName name="ставка_06_3_6" localSheetId="0">#REF!</definedName>
    <definedName name="ставка_06_3_6">#REF!</definedName>
    <definedName name="ставка_06_3_7" localSheetId="1">#REF!</definedName>
    <definedName name="ставка_06_3_7" localSheetId="0">#REF!</definedName>
    <definedName name="ставка_06_3_7">#REF!</definedName>
    <definedName name="ставка_06_3_8" localSheetId="1">#REF!</definedName>
    <definedName name="ставка_06_3_8" localSheetId="0">#REF!</definedName>
    <definedName name="ставка_06_3_8">#REF!</definedName>
    <definedName name="ставка_06_3_9" localSheetId="1">#REF!</definedName>
    <definedName name="ставка_06_3_9" localSheetId="0">#REF!</definedName>
    <definedName name="ставка_06_3_9">#REF!</definedName>
    <definedName name="ставка_07_2_1" localSheetId="1">#REF!</definedName>
    <definedName name="ставка_07_2_1" localSheetId="0">#REF!</definedName>
    <definedName name="ставка_07_2_1">#REF!</definedName>
    <definedName name="ставка_07_2_10" localSheetId="1">#REF!</definedName>
    <definedName name="ставка_07_2_10" localSheetId="0">#REF!</definedName>
    <definedName name="ставка_07_2_10">#REF!</definedName>
    <definedName name="ставка_07_2_2" localSheetId="1">#REF!</definedName>
    <definedName name="ставка_07_2_2" localSheetId="0">#REF!</definedName>
    <definedName name="ставка_07_2_2">#REF!</definedName>
    <definedName name="ставка_07_2_3" localSheetId="1">#REF!</definedName>
    <definedName name="ставка_07_2_3" localSheetId="0">#REF!</definedName>
    <definedName name="ставка_07_2_3">#REF!</definedName>
    <definedName name="ставка_07_2_4" localSheetId="1">#REF!</definedName>
    <definedName name="ставка_07_2_4" localSheetId="0">#REF!</definedName>
    <definedName name="ставка_07_2_4">#REF!</definedName>
    <definedName name="ставка_07_2_5" localSheetId="1">#REF!</definedName>
    <definedName name="ставка_07_2_5" localSheetId="0">#REF!</definedName>
    <definedName name="ставка_07_2_5">#REF!</definedName>
    <definedName name="ставка_07_2_6" localSheetId="1">#REF!</definedName>
    <definedName name="ставка_07_2_6" localSheetId="0">#REF!</definedName>
    <definedName name="ставка_07_2_6">#REF!</definedName>
    <definedName name="ставка_07_2_7" localSheetId="1">#REF!</definedName>
    <definedName name="ставка_07_2_7" localSheetId="0">#REF!</definedName>
    <definedName name="ставка_07_2_7">#REF!</definedName>
    <definedName name="ставка_07_2_8" localSheetId="1">#REF!</definedName>
    <definedName name="ставка_07_2_8" localSheetId="0">#REF!</definedName>
    <definedName name="ставка_07_2_8">#REF!</definedName>
    <definedName name="ставка_07_2_9" localSheetId="1">#REF!</definedName>
    <definedName name="ставка_07_2_9" localSheetId="0">#REF!</definedName>
    <definedName name="ставка_07_2_9">#REF!</definedName>
    <definedName name="ставка_07_3_1" localSheetId="1">#REF!</definedName>
    <definedName name="ставка_07_3_1" localSheetId="0">#REF!</definedName>
    <definedName name="ставка_07_3_1">#REF!</definedName>
    <definedName name="ставка_07_3_10" localSheetId="1">#REF!</definedName>
    <definedName name="ставка_07_3_10" localSheetId="0">#REF!</definedName>
    <definedName name="ставка_07_3_10">#REF!</definedName>
    <definedName name="ставка_07_3_2" localSheetId="1">#REF!</definedName>
    <definedName name="ставка_07_3_2" localSheetId="0">#REF!</definedName>
    <definedName name="ставка_07_3_2">#REF!</definedName>
    <definedName name="ставка_07_3_3" localSheetId="1">#REF!</definedName>
    <definedName name="ставка_07_3_3" localSheetId="0">#REF!</definedName>
    <definedName name="ставка_07_3_3">#REF!</definedName>
    <definedName name="ставка_07_3_4" localSheetId="1">#REF!</definedName>
    <definedName name="ставка_07_3_4" localSheetId="0">#REF!</definedName>
    <definedName name="ставка_07_3_4">#REF!</definedName>
    <definedName name="ставка_07_3_5" localSheetId="1">#REF!</definedName>
    <definedName name="ставка_07_3_5" localSheetId="0">#REF!</definedName>
    <definedName name="ставка_07_3_5">#REF!</definedName>
    <definedName name="ставка_07_3_6" localSheetId="1">#REF!</definedName>
    <definedName name="ставка_07_3_6" localSheetId="0">#REF!</definedName>
    <definedName name="ставка_07_3_6">#REF!</definedName>
    <definedName name="ставка_07_3_7" localSheetId="1">#REF!</definedName>
    <definedName name="ставка_07_3_7" localSheetId="0">#REF!</definedName>
    <definedName name="ставка_07_3_7">#REF!</definedName>
    <definedName name="ставка_07_3_8" localSheetId="1">#REF!</definedName>
    <definedName name="ставка_07_3_8" localSheetId="0">#REF!</definedName>
    <definedName name="ставка_07_3_8">#REF!</definedName>
    <definedName name="ставка_07_3_9" localSheetId="1">#REF!</definedName>
    <definedName name="ставка_07_3_9" localSheetId="0">#REF!</definedName>
    <definedName name="ставка_07_3_9">#REF!</definedName>
    <definedName name="сто" localSheetId="1">#REF!</definedName>
    <definedName name="сто" localSheetId="0">#REF!</definedName>
    <definedName name="сто">#REF!</definedName>
    <definedName name="сто1" localSheetId="1">#REF!</definedName>
    <definedName name="сто1" localSheetId="0">#REF!</definedName>
    <definedName name="сто1">#REF!</definedName>
    <definedName name="стоимость">43508</definedName>
    <definedName name="сув" localSheetId="1">#REF!</definedName>
    <definedName name="сув" localSheetId="0">#REF!</definedName>
    <definedName name="сув">#REF!</definedName>
    <definedName name="Сурхондарё" localSheetId="1">#REF!</definedName>
    <definedName name="Сурхондарё" localSheetId="0">#REF!</definedName>
    <definedName name="Сурхондарё">#REF!</definedName>
    <definedName name="схоз" localSheetId="1">#REF!</definedName>
    <definedName name="схоз" localSheetId="0">#REF!</definedName>
    <definedName name="схоз">#REF!</definedName>
    <definedName name="сч" localSheetId="1">#REF!</definedName>
    <definedName name="сч" localSheetId="0">#REF!</definedName>
    <definedName name="сч">#REF!</definedName>
    <definedName name="считас" localSheetId="1">TRUNC((oy-1)/3+1)</definedName>
    <definedName name="считас" localSheetId="0">TRUNC(([0]!oy-1)/3+1)</definedName>
    <definedName name="считас" localSheetId="2">TRUNC((oy-1)/3+1)</definedName>
    <definedName name="считас">TRUNC((oy-1)/3+1)</definedName>
    <definedName name="таксимот" localSheetId="1">#REF!</definedName>
    <definedName name="таксимот" localSheetId="0">#REF!</definedName>
    <definedName name="таксимот">#REF!</definedName>
    <definedName name="Ташкилий_чора_тадбирлар__номи_ва_ишлаб_чиўариладиганг_маҳсулот" localSheetId="1">#REF!</definedName>
    <definedName name="Ташкилий_чора_тадбирлар__номи_ва_ишлаб_чиўариладиганг_маҳсулот" localSheetId="0">#REF!</definedName>
    <definedName name="Ташкилий_чора_тадбирлар__номи_ва_ишлаб_чиўариладиганг_маҳсулот">#REF!</definedName>
    <definedName name="тб" localSheetId="1">#REF!</definedName>
    <definedName name="тб" localSheetId="0">#REF!</definedName>
    <definedName name="тб">#REF!</definedName>
    <definedName name="тб5" localSheetId="1">#REF!</definedName>
    <definedName name="тб5" localSheetId="0">#REF!</definedName>
    <definedName name="тб5">#REF!</definedName>
    <definedName name="ТекПерес" localSheetId="1">#REF!</definedName>
    <definedName name="ТекПерес" localSheetId="0">#REF!</definedName>
    <definedName name="ТекПерес">#REF!</definedName>
    <definedName name="ТермоКузов35" localSheetId="1">#REF!</definedName>
    <definedName name="ТермоКузов35" localSheetId="0">#REF!</definedName>
    <definedName name="ТермоКузов35">#REF!</definedName>
    <definedName name="тов" localSheetId="1">#REF!</definedName>
    <definedName name="тов" localSheetId="0">#REF!</definedName>
    <definedName name="тов">#REF!</definedName>
    <definedName name="Товар" localSheetId="1">#REF!</definedName>
    <definedName name="Товар" localSheetId="0">#REF!</definedName>
    <definedName name="Товар">#REF!</definedName>
    <definedName name="тога" localSheetId="1">#REF!</definedName>
    <definedName name="тога" localSheetId="0">#REF!</definedName>
    <definedName name="тога">#REF!</definedName>
    <definedName name="Тошкент" localSheetId="1">#REF!</definedName>
    <definedName name="Тошкент" localSheetId="0">#REF!</definedName>
    <definedName name="Тошкент">#REF!</definedName>
    <definedName name="тран" localSheetId="1">#REF!</definedName>
    <definedName name="тран" localSheetId="0">#REF!</definedName>
    <definedName name="тран">#REF!</definedName>
    <definedName name="тс" localSheetId="1">#REF!</definedName>
    <definedName name="тс" localSheetId="0">#REF!</definedName>
    <definedName name="тс">#REF!</definedName>
    <definedName name="тсф" localSheetId="1">#REF!</definedName>
    <definedName name="тсф" localSheetId="0">#REF!</definedName>
    <definedName name="тсф">#REF!</definedName>
    <definedName name="ттт" localSheetId="1">#REF!</definedName>
    <definedName name="ттт" localSheetId="0">#REF!</definedName>
    <definedName name="ттт">#REF!</definedName>
    <definedName name="тттт" localSheetId="1">[0]!дел/1000</definedName>
    <definedName name="тттт" localSheetId="0">[0]!дел/1000</definedName>
    <definedName name="тттт" localSheetId="2">[0]!дел/1000</definedName>
    <definedName name="тттт">[0]!дел/1000</definedName>
    <definedName name="тттттт" localSheetId="1">#REF!</definedName>
    <definedName name="тттттт" localSheetId="0">#REF!</definedName>
    <definedName name="тттттт">#REF!</definedName>
    <definedName name="туман" localSheetId="1">#REF!</definedName>
    <definedName name="туман" localSheetId="0">#REF!</definedName>
    <definedName name="туман">#REF!</definedName>
    <definedName name="тушум." localSheetId="1">#REF!</definedName>
    <definedName name="тушум." localSheetId="0">#REF!</definedName>
    <definedName name="тушум.">#REF!</definedName>
    <definedName name="тьютьб" localSheetId="1">TRUNC((oy-1)/3+1)</definedName>
    <definedName name="тьютьб" localSheetId="0">TRUNC(([0]!oy-1)/3+1)</definedName>
    <definedName name="тьютьб" localSheetId="2">TRUNC((oy-1)/3+1)</definedName>
    <definedName name="тьютьб">TRUNC((oy-1)/3+1)</definedName>
    <definedName name="Ћ__ЂЃ_Ѓ_Џ_ОЂ__" localSheetId="1">#REF!</definedName>
    <definedName name="Ћ__ЂЃ_Ѓ_Џ_ОЂ__" localSheetId="0">#REF!</definedName>
    <definedName name="Ћ__ЂЃ_Ѓ_Џ_ОЂ__">#REF!</definedName>
    <definedName name="у" localSheetId="1">#REF!</definedName>
    <definedName name="у" localSheetId="0">#REF!</definedName>
    <definedName name="у">#REF!</definedName>
    <definedName name="уад" localSheetId="1">#REF!</definedName>
    <definedName name="уад" localSheetId="0">#REF!</definedName>
    <definedName name="уад">#REF!</definedName>
    <definedName name="уас" localSheetId="1">#REF!</definedName>
    <definedName name="уас" localSheetId="0">#REF!</definedName>
    <definedName name="уас">#REF!</definedName>
    <definedName name="уг" localSheetId="1">#REF!</definedName>
    <definedName name="уг" localSheetId="0">#REF!</definedName>
    <definedName name="уг">#REF!</definedName>
    <definedName name="ук" localSheetId="1">#REF!</definedName>
    <definedName name="ук" localSheetId="0">#REF!</definedName>
    <definedName name="ук">#REF!</definedName>
    <definedName name="укгенг" localSheetId="1">TRUNC((oy-1)/3+1)</definedName>
    <definedName name="укгенг" localSheetId="0">TRUNC(([0]!oy-1)/3+1)</definedName>
    <definedName name="укгенг" localSheetId="2">TRUNC((oy-1)/3+1)</definedName>
    <definedName name="укгенг">TRUNC((oy-1)/3+1)</definedName>
    <definedName name="укеглоло" localSheetId="1">TRUNC((oy-1)/3+1)</definedName>
    <definedName name="укеглоло" localSheetId="0">TRUNC(([0]!oy-1)/3+1)</definedName>
    <definedName name="укеглоло" localSheetId="2">TRUNC((oy-1)/3+1)</definedName>
    <definedName name="укеглоло">TRUNC((oy-1)/3+1)</definedName>
    <definedName name="укегшнешлор" localSheetId="1">DATE(yil,oy,1)</definedName>
    <definedName name="укегшнешлор" localSheetId="0">DATE([0]!yil,[0]!oy,1)</definedName>
    <definedName name="укегшнешлор" localSheetId="2">DATE(yil,oy,1)</definedName>
    <definedName name="укегшнешлор">DATE(yil,oy,1)</definedName>
    <definedName name="укенук" localSheetId="1">TRUNC((oy-1)/3+1)</definedName>
    <definedName name="укенук" localSheetId="0">TRUNC(([0]!oy-1)/3+1)</definedName>
    <definedName name="укенук" localSheetId="2">TRUNC((oy-1)/3+1)</definedName>
    <definedName name="укенук">TRUNC((oy-1)/3+1)</definedName>
    <definedName name="укнукнек" localSheetId="1">TRUNC((oy-1)/3+1)</definedName>
    <definedName name="укнукнек" localSheetId="0">TRUNC(([0]!oy-1)/3+1)</definedName>
    <definedName name="укнукнек" localSheetId="2">TRUNC((oy-1)/3+1)</definedName>
    <definedName name="укнукнек">TRUNC((oy-1)/3+1)</definedName>
    <definedName name="УКС" localSheetId="1">#REF!</definedName>
    <definedName name="УКС" localSheetId="0">#REF!</definedName>
    <definedName name="УКС">#REF!</definedName>
    <definedName name="укшгн" localSheetId="1">TRUNC((oy-1)/3+1)</definedName>
    <definedName name="укшгн" localSheetId="0">TRUNC(([0]!oy-1)/3+1)</definedName>
    <definedName name="укшгн" localSheetId="2">TRUNC((oy-1)/3+1)</definedName>
    <definedName name="укшгн">TRUNC((oy-1)/3+1)</definedName>
    <definedName name="ум" localSheetId="1">#REF!</definedName>
    <definedName name="ум" localSheetId="0">#REF!</definedName>
    <definedName name="ум">#REF!</definedName>
    <definedName name="ункшгол" localSheetId="1">TRUNC((oy-1)/3+1)</definedName>
    <definedName name="ункшгол" localSheetId="0">TRUNC(([0]!oy-1)/3+1)</definedName>
    <definedName name="ункшгол" localSheetId="2">TRUNC((oy-1)/3+1)</definedName>
    <definedName name="ункшгол">TRUNC((oy-1)/3+1)</definedName>
    <definedName name="УРГАНЧТУМАН" localSheetId="1">#REF!</definedName>
    <definedName name="УРГАНЧТУМАН" localSheetId="0">#REF!</definedName>
    <definedName name="УРГАНЧТУМАН">#REF!</definedName>
    <definedName name="УРГАНЧШАХАР" localSheetId="1">#REF!</definedName>
    <definedName name="УРГАНЧШАХАР" localSheetId="0">#REF!</definedName>
    <definedName name="УРГАНЧШАХАР">#REF!</definedName>
    <definedName name="уровень" localSheetId="1">#REF!</definedName>
    <definedName name="уровень" localSheetId="0">#REF!</definedName>
    <definedName name="уровень">#REF!</definedName>
    <definedName name="утв1" localSheetId="1">#REF!</definedName>
    <definedName name="утв1" localSheetId="0">#REF!</definedName>
    <definedName name="утв1">#REF!</definedName>
    <definedName name="утв2" localSheetId="1">#REF!</definedName>
    <definedName name="утв2" localSheetId="0">#REF!</definedName>
    <definedName name="утв2">#REF!</definedName>
    <definedName name="утв3" localSheetId="1">#REF!</definedName>
    <definedName name="утв3" localSheetId="0">#REF!</definedName>
    <definedName name="утв3">#REF!</definedName>
    <definedName name="утв4" localSheetId="1">#REF!</definedName>
    <definedName name="утв4" localSheetId="0">#REF!</definedName>
    <definedName name="утв4">#REF!</definedName>
    <definedName name="уточ2" localSheetId="1">#REF!</definedName>
    <definedName name="уточ2" localSheetId="0">#REF!</definedName>
    <definedName name="уточ2">#REF!</definedName>
    <definedName name="уточ4" localSheetId="1">#REF!</definedName>
    <definedName name="уточ4" localSheetId="0">#REF!</definedName>
    <definedName name="уточ4">#REF!</definedName>
    <definedName name="уточгод" localSheetId="1">#REF!</definedName>
    <definedName name="уточгод" localSheetId="0">#REF!</definedName>
    <definedName name="уточгод">#REF!</definedName>
    <definedName name="ууу" localSheetId="1">#REF!</definedName>
    <definedName name="ууу" localSheetId="0">#REF!</definedName>
    <definedName name="ууу">#REF!</definedName>
    <definedName name="ууууу" localSheetId="1">[0]!дел/1000</definedName>
    <definedName name="ууууу" localSheetId="0">[0]!дел/1000</definedName>
    <definedName name="ууууу" localSheetId="2">[0]!дел/1000</definedName>
    <definedName name="ууууу">[0]!дел/1000</definedName>
    <definedName name="ф" localSheetId="1">#REF!</definedName>
    <definedName name="ф" localSheetId="0">#REF!</definedName>
    <definedName name="ф">#REF!</definedName>
    <definedName name="ф2">#N/A</definedName>
    <definedName name="ф5" localSheetId="1" hidden="1">{#N/A,#N/A,FALSE,"인원";#N/A,#N/A,FALSE,"비용2";#N/A,#N/A,FALSE,"비용1";#N/A,#N/A,FALSE,"비용";#N/A,#N/A,FALSE,"보증2";#N/A,#N/A,FALSE,"보증1";#N/A,#N/A,FALSE,"보증";#N/A,#N/A,FALSE,"손익1";#N/A,#N/A,FALSE,"손익";#N/A,#N/A,FALSE,"부서별매출";#N/A,#N/A,FALSE,"매출"}</definedName>
    <definedName name="ф5" localSheetId="0" hidden="1">{#N/A,#N/A,FALSE,"인원";#N/A,#N/A,FALSE,"비용2";#N/A,#N/A,FALSE,"비용1";#N/A,#N/A,FALSE,"비용";#N/A,#N/A,FALSE,"보증2";#N/A,#N/A,FALSE,"보증1";#N/A,#N/A,FALSE,"보증";#N/A,#N/A,FALSE,"손익1";#N/A,#N/A,FALSE,"손익";#N/A,#N/A,FALSE,"부서별매출";#N/A,#N/A,FALSE,"매출"}</definedName>
    <definedName name="ф5" localSheetId="2" hidden="1">{#N/A,#N/A,FALSE,"인원";#N/A,#N/A,FALSE,"비용2";#N/A,#N/A,FALSE,"비용1";#N/A,#N/A,FALSE,"비용";#N/A,#N/A,FALSE,"보증2";#N/A,#N/A,FALSE,"보증1";#N/A,#N/A,FALSE,"보증";#N/A,#N/A,FALSE,"손익1";#N/A,#N/A,FALSE,"손익";#N/A,#N/A,FALSE,"부서별매출";#N/A,#N/A,FALSE,"매출"}</definedName>
    <definedName name="ф5" hidden="1">{#N/A,#N/A,FALSE,"인원";#N/A,#N/A,FALSE,"비용2";#N/A,#N/A,FALSE,"비용1";#N/A,#N/A,FALSE,"비용";#N/A,#N/A,FALSE,"보증2";#N/A,#N/A,FALSE,"보증1";#N/A,#N/A,FALSE,"보증";#N/A,#N/A,FALSE,"손익1";#N/A,#N/A,FALSE,"손익";#N/A,#N/A,FALSE,"부서별매출";#N/A,#N/A,FALSE,"매출"}</definedName>
    <definedName name="Фаргона" localSheetId="1">#REF!</definedName>
    <definedName name="Фаргона" localSheetId="0">#REF!</definedName>
    <definedName name="Фаргона">#REF!</definedName>
    <definedName name="фв" localSheetId="1">#REF!</definedName>
    <definedName name="фв" localSheetId="0">#REF!</definedName>
    <definedName name="фв">#REF!</definedName>
    <definedName name="февраль_фактор" localSheetId="1">TRUNC((oy-1)/3+1)</definedName>
    <definedName name="февраль_фактор" localSheetId="0">TRUNC(([0]!oy-1)/3+1)</definedName>
    <definedName name="февраль_фактор" localSheetId="2">TRUNC((oy-1)/3+1)</definedName>
    <definedName name="февраль_фактор">TRUNC((oy-1)/3+1)</definedName>
    <definedName name="фермер" localSheetId="1">#REF!</definedName>
    <definedName name="фермер" localSheetId="0">#REF!</definedName>
    <definedName name="фермер">#REF!</definedName>
    <definedName name="ФЗСЖЧШ__ХЛЭЖШО" localSheetId="1">#REF!</definedName>
    <definedName name="ФЗСЖЧШ__ХЛЭЖШО" localSheetId="0">#REF!</definedName>
    <definedName name="ФЗСЖЧШ__ХЛЭЖШО">#REF!</definedName>
    <definedName name="фйфй" localSheetId="1">#REF!</definedName>
    <definedName name="фйфй" localSheetId="0">#REF!</definedName>
    <definedName name="фйфй">#REF!</definedName>
    <definedName name="фйфйф">#N/A</definedName>
    <definedName name="фқафқ" localSheetId="1">#REF!</definedName>
    <definedName name="фқафқ" localSheetId="0">#REF!</definedName>
    <definedName name="фқафқ">#REF!</definedName>
    <definedName name="фонд" localSheetId="1">#REF!</definedName>
    <definedName name="фонд" localSheetId="0">#REF!</definedName>
    <definedName name="фонд">#REF!</definedName>
    <definedName name="форма_таб01" localSheetId="1" hidden="1">{#N/A,#N/A,FALSE,"인원";#N/A,#N/A,FALSE,"비용2";#N/A,#N/A,FALSE,"비용1";#N/A,#N/A,FALSE,"비용";#N/A,#N/A,FALSE,"보증2";#N/A,#N/A,FALSE,"보증1";#N/A,#N/A,FALSE,"보증";#N/A,#N/A,FALSE,"손익1";#N/A,#N/A,FALSE,"손익";#N/A,#N/A,FALSE,"부서별매출";#N/A,#N/A,FALSE,"매출"}</definedName>
    <definedName name="форма_таб01" localSheetId="0" hidden="1">{#N/A,#N/A,FALSE,"인원";#N/A,#N/A,FALSE,"비용2";#N/A,#N/A,FALSE,"비용1";#N/A,#N/A,FALSE,"비용";#N/A,#N/A,FALSE,"보증2";#N/A,#N/A,FALSE,"보증1";#N/A,#N/A,FALSE,"보증";#N/A,#N/A,FALSE,"손익1";#N/A,#N/A,FALSE,"손익";#N/A,#N/A,FALSE,"부서별매출";#N/A,#N/A,FALSE,"매출"}</definedName>
    <definedName name="форма_таб01" localSheetId="2" hidden="1">{#N/A,#N/A,FALSE,"인원";#N/A,#N/A,FALSE,"비용2";#N/A,#N/A,FALSE,"비용1";#N/A,#N/A,FALSE,"비용";#N/A,#N/A,FALSE,"보증2";#N/A,#N/A,FALSE,"보증1";#N/A,#N/A,FALSE,"보증";#N/A,#N/A,FALSE,"손익1";#N/A,#N/A,FALSE,"손익";#N/A,#N/A,FALSE,"부서별매출";#N/A,#N/A,FALSE,"매출"}</definedName>
    <definedName name="форма_таб01" hidden="1">{#N/A,#N/A,FALSE,"인원";#N/A,#N/A,FALSE,"비용2";#N/A,#N/A,FALSE,"비용1";#N/A,#N/A,FALSE,"비용";#N/A,#N/A,FALSE,"보증2";#N/A,#N/A,FALSE,"보증1";#N/A,#N/A,FALSE,"보증";#N/A,#N/A,FALSE,"손익1";#N/A,#N/A,FALSE,"손익";#N/A,#N/A,FALSE,"부서별매출";#N/A,#N/A,FALSE,"매출"}</definedName>
    <definedName name="Формир" localSheetId="1">#REF!</definedName>
    <definedName name="Формир" localSheetId="0">#REF!</definedName>
    <definedName name="Формир">#REF!</definedName>
    <definedName name="фр" localSheetId="1">#REF!</definedName>
    <definedName name="фр" localSheetId="0">#REF!</definedName>
    <definedName name="фр">#REF!</definedName>
    <definedName name="фтв" localSheetId="1">#REF!</definedName>
    <definedName name="фтв" localSheetId="0">#REF!</definedName>
    <definedName name="фтв">#REF!</definedName>
    <definedName name="фф" localSheetId="1">#REF!</definedName>
    <definedName name="фф" localSheetId="0">#REF!</definedName>
    <definedName name="фф">#REF!</definedName>
    <definedName name="ффқса" localSheetId="1">#REF!</definedName>
    <definedName name="ффқса" localSheetId="0">#REF!</definedName>
    <definedName name="ффқса">#REF!</definedName>
    <definedName name="фыфы" localSheetId="1">#REF!</definedName>
    <definedName name="фыфы" localSheetId="0">#REF!</definedName>
    <definedName name="фыфы">#REF!</definedName>
    <definedName name="фыы" localSheetId="1">TRUNC((oy-1)/3+1)</definedName>
    <definedName name="фыы" localSheetId="0">TRUNC(([0]!oy-1)/3+1)</definedName>
    <definedName name="фыы" localSheetId="2">TRUNC((oy-1)/3+1)</definedName>
    <definedName name="фыы">TRUNC((oy-1)/3+1)</definedName>
    <definedName name="хж" localSheetId="1">#REF!</definedName>
    <definedName name="хж" localSheetId="0">#REF!</definedName>
    <definedName name="хж">#REF!</definedName>
    <definedName name="хз" localSheetId="1">#REF!</definedName>
    <definedName name="хз" localSheetId="0">#REF!</definedName>
    <definedName name="хз">#REF!</definedName>
    <definedName name="ХИВАТУМАН" localSheetId="1">#REF!</definedName>
    <definedName name="ХИВАТУМАН" localSheetId="0">#REF!</definedName>
    <definedName name="ХИВАТУМАН">#REF!</definedName>
    <definedName name="хоз" localSheetId="1">#REF!</definedName>
    <definedName name="хоз" localSheetId="0">#REF!</definedName>
    <definedName name="хоз">#REF!</definedName>
    <definedName name="ХОНКАТУМАН" localSheetId="1">#REF!</definedName>
    <definedName name="ХОНКАТУМАН" localSheetId="0">#REF!</definedName>
    <definedName name="ХОНКАТУМАН">#REF!</definedName>
    <definedName name="Хоразм" localSheetId="1">#REF!</definedName>
    <definedName name="Хоразм" localSheetId="0">#REF!</definedName>
    <definedName name="Хоразм">#REF!</definedName>
    <definedName name="ц" localSheetId="1">#REF!</definedName>
    <definedName name="ц" localSheetId="0">#REF!</definedName>
    <definedName name="ц">#REF!</definedName>
    <definedName name="ц_вл" localSheetId="1">#REF!</definedName>
    <definedName name="ц_вл" localSheetId="0">#REF!</definedName>
    <definedName name="ц_вл">#REF!</definedName>
    <definedName name="ЦВ" localSheetId="1">#REF!</definedName>
    <definedName name="ЦВ" localSheetId="0">#REF!</definedName>
    <definedName name="ЦВ">#REF!</definedName>
    <definedName name="ЦГаз" localSheetId="1">#REF!</definedName>
    <definedName name="ЦГаз" localSheetId="0">#REF!</definedName>
    <definedName name="ЦГаз">#REF!</definedName>
    <definedName name="Цена_внутр" localSheetId="1">#REF!</definedName>
    <definedName name="Цена_внутр" localSheetId="0">#REF!</definedName>
    <definedName name="Цена_внутр">#REF!</definedName>
    <definedName name="Цена_Эксп" localSheetId="1">#REF!</definedName>
    <definedName name="Цена_Эксп" localSheetId="0">#REF!</definedName>
    <definedName name="Цена_Эксп">#REF!</definedName>
    <definedName name="ЦенаЗакоытого" localSheetId="1">#REF!</definedName>
    <definedName name="ЦенаЗакоытого" localSheetId="0">#REF!</definedName>
    <definedName name="ЦенаЗакоытого">#REF!</definedName>
    <definedName name="ЦенаЗакрытого" localSheetId="1">#REF!</definedName>
    <definedName name="ЦенаЗакрытого" localSheetId="0">#REF!</definedName>
    <definedName name="ЦенаЗакрытого">#REF!</definedName>
    <definedName name="центр" localSheetId="1">#REF!</definedName>
    <definedName name="центр" localSheetId="0">#REF!</definedName>
    <definedName name="центр">#REF!</definedName>
    <definedName name="ЦК" localSheetId="1">#REF!</definedName>
    <definedName name="ЦК" localSheetId="0">#REF!</definedName>
    <definedName name="ЦК">#REF!</definedName>
    <definedName name="ЦП" localSheetId="1">#REF!</definedName>
    <definedName name="ЦП" localSheetId="0">#REF!</definedName>
    <definedName name="ЦП">#REF!</definedName>
    <definedName name="ЦПар" localSheetId="1">#REF!</definedName>
    <definedName name="ЦПар" localSheetId="0">#REF!</definedName>
    <definedName name="ЦПар">#REF!</definedName>
    <definedName name="ЦПВП" localSheetId="1">#REF!</definedName>
    <definedName name="ЦПВП" localSheetId="0">#REF!</definedName>
    <definedName name="ЦПВП">#REF!</definedName>
    <definedName name="ЦРС" localSheetId="1">#REF!</definedName>
    <definedName name="ЦРС" localSheetId="0">#REF!</definedName>
    <definedName name="ЦРС">#REF!</definedName>
    <definedName name="цс" localSheetId="1">#REF!</definedName>
    <definedName name="цс" localSheetId="0">#REF!</definedName>
    <definedName name="цс">#REF!</definedName>
    <definedName name="цук" localSheetId="1">TRUNC((oy-1)/3+1)</definedName>
    <definedName name="цук" localSheetId="0">TRUNC(([0]!oy-1)/3+1)</definedName>
    <definedName name="цук" localSheetId="2">TRUNC((oy-1)/3+1)</definedName>
    <definedName name="цук">TRUNC((oy-1)/3+1)</definedName>
    <definedName name="ЦЦРЭО" localSheetId="1">#REF!</definedName>
    <definedName name="ЦЦРЭО" localSheetId="0">#REF!</definedName>
    <definedName name="ЦЦРЭО">#REF!</definedName>
    <definedName name="ццц" localSheetId="1">#REF!</definedName>
    <definedName name="ццц" localSheetId="0">#REF!</definedName>
    <definedName name="ццц">#REF!</definedName>
    <definedName name="ЦЦЦЦ" localSheetId="1">TRUNC((oy-1)/3+1)</definedName>
    <definedName name="ЦЦЦЦ" localSheetId="0">TRUNC(([0]!oy-1)/3+1)</definedName>
    <definedName name="ЦЦЦЦ" localSheetId="2">TRUNC((oy-1)/3+1)</definedName>
    <definedName name="ЦЦЦЦ">TRUNC((oy-1)/3+1)</definedName>
    <definedName name="ЦЭ" localSheetId="1">#REF!</definedName>
    <definedName name="ЦЭ" localSheetId="0">#REF!</definedName>
    <definedName name="ЦЭ">#REF!</definedName>
    <definedName name="ЦЭлектроэнергия" localSheetId="1">#REF!</definedName>
    <definedName name="ЦЭлектроэнергия" localSheetId="0">#REF!</definedName>
    <definedName name="ЦЭлектроэнергия">#REF!</definedName>
    <definedName name="ч" localSheetId="1">#REF!</definedName>
    <definedName name="ч" localSheetId="0">#REF!</definedName>
    <definedName name="ч">#REF!</definedName>
    <definedName name="чапртва" localSheetId="1">TRUNC((oy-1)/3+1)</definedName>
    <definedName name="чапртва" localSheetId="0">TRUNC(([0]!oy-1)/3+1)</definedName>
    <definedName name="чапртва" localSheetId="2">TRUNC((oy-1)/3+1)</definedName>
    <definedName name="чапртва">TRUNC((oy-1)/3+1)</definedName>
    <definedName name="чаптрпи" localSheetId="1">TRUNC((oy-1)/3+1)</definedName>
    <definedName name="чаптрпи" localSheetId="0">TRUNC(([0]!oy-1)/3+1)</definedName>
    <definedName name="чаптрпи" localSheetId="2">TRUNC((oy-1)/3+1)</definedName>
    <definedName name="чаптрпи">TRUNC((oy-1)/3+1)</definedName>
    <definedName name="чаптсмит" localSheetId="1">TRUNC((oy-1)/3+1)</definedName>
    <definedName name="чаптсмит" localSheetId="0">TRUNC(([0]!oy-1)/3+1)</definedName>
    <definedName name="чаптсмит" localSheetId="2">TRUNC((oy-1)/3+1)</definedName>
    <definedName name="чаптсмит">TRUNC((oy-1)/3+1)</definedName>
    <definedName name="чвртит" localSheetId="1">TRUNC((oy-1)/3+1)</definedName>
    <definedName name="чвртит" localSheetId="0">TRUNC(([0]!oy-1)/3+1)</definedName>
    <definedName name="чвртит" localSheetId="2">TRUNC((oy-1)/3+1)</definedName>
    <definedName name="чвртит">TRUNC((oy-1)/3+1)</definedName>
    <definedName name="чл" localSheetId="1">#REF!</definedName>
    <definedName name="чл" localSheetId="0">#REF!</definedName>
    <definedName name="чл">#REF!</definedName>
    <definedName name="чрипаорп" localSheetId="1">TRUNC((oy-1)/3+1)</definedName>
    <definedName name="чрипаорп" localSheetId="0">TRUNC(([0]!oy-1)/3+1)</definedName>
    <definedName name="чрипаорп" localSheetId="2">TRUNC((oy-1)/3+1)</definedName>
    <definedName name="чрипаорп">TRUNC((oy-1)/3+1)</definedName>
    <definedName name="ш.ж._счетчик__сиз" localSheetId="1">#REF!</definedName>
    <definedName name="ш.ж._счетчик__сиз" localSheetId="0">#REF!</definedName>
    <definedName name="ш.ж._счетчик__сиз">#REF!</definedName>
    <definedName name="Шахар" localSheetId="1">#REF!</definedName>
    <definedName name="Шахар" localSheetId="0">#REF!</definedName>
    <definedName name="Шахар">#REF!</definedName>
    <definedName name="шгщдшгдрол" localSheetId="1">DATE(yil,oy,1)</definedName>
    <definedName name="шгщдшгдрол" localSheetId="0">DATE([0]!yil,[0]!oy,1)</definedName>
    <definedName name="шгщдшгдрол" localSheetId="2">DATE(yil,oy,1)</definedName>
    <definedName name="шгщдшгдрол">DATE(yil,oy,1)</definedName>
    <definedName name="шддлл" localSheetId="1">TRUNC((oy-1)/3+1)</definedName>
    <definedName name="шддлл" localSheetId="0">TRUNC(([0]!oy-1)/3+1)</definedName>
    <definedName name="шддлл" localSheetId="2">TRUNC((oy-1)/3+1)</definedName>
    <definedName name="шддлл">TRUNC((oy-1)/3+1)</definedName>
    <definedName name="Шерали" localSheetId="1">#REF!</definedName>
    <definedName name="Шерали" localSheetId="0">#REF!</definedName>
    <definedName name="Шерали">#REF!</definedName>
    <definedName name="шж" localSheetId="1">#REF!</definedName>
    <definedName name="шж" localSheetId="0">#REF!</definedName>
    <definedName name="шж">#REF!</definedName>
    <definedName name="школа" localSheetId="1">#REF!</definedName>
    <definedName name="школа" localSheetId="0">#REF!</definedName>
    <definedName name="школа">#REF!</definedName>
    <definedName name="шо" localSheetId="1">#REF!</definedName>
    <definedName name="шо" localSheetId="0">#REF!</definedName>
    <definedName name="шо">#REF!</definedName>
    <definedName name="шурик" localSheetId="1">#REF!</definedName>
    <definedName name="шурик" localSheetId="0">#REF!</definedName>
    <definedName name="шурик">#REF!</definedName>
    <definedName name="шщдшгдж" localSheetId="1">DATE(yil,oy,1)</definedName>
    <definedName name="шщдшгдж" localSheetId="0">DATE([0]!yil,[0]!oy,1)</definedName>
    <definedName name="шщдшгдж" localSheetId="2">DATE(yil,oy,1)</definedName>
    <definedName name="шщдшгдж">DATE(yil,oy,1)</definedName>
    <definedName name="щ" localSheetId="1">#REF!</definedName>
    <definedName name="щ" localSheetId="0">#REF!</definedName>
    <definedName name="щ">#REF!</definedName>
    <definedName name="щгшзжролгша" localSheetId="1">DATE(yil,oy,1)</definedName>
    <definedName name="щгшзжролгша" localSheetId="0">DATE([0]!yil,[0]!oy,1)</definedName>
    <definedName name="щгшзжролгша" localSheetId="2">DATE(yil,oy,1)</definedName>
    <definedName name="щгшзжролгша">DATE(yil,oy,1)</definedName>
    <definedName name="щд" localSheetId="1">#REF!</definedName>
    <definedName name="щд" localSheetId="0">#REF!</definedName>
    <definedName name="щд">#REF!</definedName>
    <definedName name="ъ" localSheetId="1">#REF!</definedName>
    <definedName name="ъ" localSheetId="0">#REF!</definedName>
    <definedName name="ъ">#REF!</definedName>
    <definedName name="ы" localSheetId="1">#REF!</definedName>
    <definedName name="ы" localSheetId="0">#REF!</definedName>
    <definedName name="ы">#REF!</definedName>
    <definedName name="ыанено" localSheetId="1">TRUNC((oy-1)/3+1)</definedName>
    <definedName name="ыанено" localSheetId="0">TRUNC(([0]!oy-1)/3+1)</definedName>
    <definedName name="ыанено" localSheetId="2">TRUNC((oy-1)/3+1)</definedName>
    <definedName name="ыанено">TRUNC((oy-1)/3+1)</definedName>
    <definedName name="ывкпирц" localSheetId="1" hidden="1">{#N/A,#N/A,FALSE,"인원";#N/A,#N/A,FALSE,"비용2";#N/A,#N/A,FALSE,"비용1";#N/A,#N/A,FALSE,"비용";#N/A,#N/A,FALSE,"보증2";#N/A,#N/A,FALSE,"보증1";#N/A,#N/A,FALSE,"보증";#N/A,#N/A,FALSE,"손익1";#N/A,#N/A,FALSE,"손익";#N/A,#N/A,FALSE,"부서별매출";#N/A,#N/A,FALSE,"매출"}</definedName>
    <definedName name="ывкпирц" localSheetId="0" hidden="1">{#N/A,#N/A,FALSE,"인원";#N/A,#N/A,FALSE,"비용2";#N/A,#N/A,FALSE,"비용1";#N/A,#N/A,FALSE,"비용";#N/A,#N/A,FALSE,"보증2";#N/A,#N/A,FALSE,"보증1";#N/A,#N/A,FALSE,"보증";#N/A,#N/A,FALSE,"손익1";#N/A,#N/A,FALSE,"손익";#N/A,#N/A,FALSE,"부서별매출";#N/A,#N/A,FALSE,"매출"}</definedName>
    <definedName name="ывкпирц" localSheetId="2" hidden="1">{#N/A,#N/A,FALSE,"인원";#N/A,#N/A,FALSE,"비용2";#N/A,#N/A,FALSE,"비용1";#N/A,#N/A,FALSE,"비용";#N/A,#N/A,FALSE,"보증2";#N/A,#N/A,FALSE,"보증1";#N/A,#N/A,FALSE,"보증";#N/A,#N/A,FALSE,"손익1";#N/A,#N/A,FALSE,"손익";#N/A,#N/A,FALSE,"부서별매출";#N/A,#N/A,FALSE,"매출"}</definedName>
    <definedName name="ывкпирц" hidden="1">{#N/A,#N/A,FALSE,"인원";#N/A,#N/A,FALSE,"비용2";#N/A,#N/A,FALSE,"비용1";#N/A,#N/A,FALSE,"비용";#N/A,#N/A,FALSE,"보증2";#N/A,#N/A,FALSE,"보증1";#N/A,#N/A,FALSE,"보증";#N/A,#N/A,FALSE,"손익1";#N/A,#N/A,FALSE,"손익";#N/A,#N/A,FALSE,"부서별매출";#N/A,#N/A,FALSE,"매출"}</definedName>
    <definedName name="ывм" localSheetId="1">#REF!</definedName>
    <definedName name="ывм" localSheetId="0">#REF!</definedName>
    <definedName name="ывм">#REF!</definedName>
    <definedName name="ывпрпар" localSheetId="1">DATE(yil,oy,1)</definedName>
    <definedName name="ывпрпар" localSheetId="0">DATE([0]!yil,[0]!oy,1)</definedName>
    <definedName name="ывпрпар" localSheetId="2">DATE(yil,oy,1)</definedName>
    <definedName name="ывпрпар">DATE(yil,oy,1)</definedName>
    <definedName name="ывсы" localSheetId="1">#REF!</definedName>
    <definedName name="ывсы" localSheetId="0">#REF!</definedName>
    <definedName name="ывсы">#REF!</definedName>
    <definedName name="ыеугнеоен" localSheetId="1">DATE(yil,oy,1)</definedName>
    <definedName name="ыеугнеоен" localSheetId="0">DATE([0]!yil,[0]!oy,1)</definedName>
    <definedName name="ыеугнеоен" localSheetId="2">DATE(yil,oy,1)</definedName>
    <definedName name="ыеугнеоен">DATE(yil,oy,1)</definedName>
    <definedName name="ыр" localSheetId="1">#REF!</definedName>
    <definedName name="ыр" localSheetId="0">#REF!</definedName>
    <definedName name="ыр">#REF!</definedName>
    <definedName name="ыцвуц" localSheetId="1">#REF!</definedName>
    <definedName name="ыцвуц" localSheetId="0">#REF!</definedName>
    <definedName name="ыцвуц">#REF!</definedName>
    <definedName name="ьд" localSheetId="1">#REF!</definedName>
    <definedName name="ьд" localSheetId="0">#REF!</definedName>
    <definedName name="ьд">#REF!</definedName>
    <definedName name="экс" localSheetId="1">#REF!</definedName>
    <definedName name="экс" localSheetId="0">#REF!</definedName>
    <definedName name="экс">#REF!</definedName>
    <definedName name="экспор" localSheetId="1">TRUNC((oy-1)/3+1)</definedName>
    <definedName name="экспор" localSheetId="0">TRUNC(([0]!oy-1)/3+1)</definedName>
    <definedName name="экспор" localSheetId="2">TRUNC((oy-1)/3+1)</definedName>
    <definedName name="экспор">TRUNC((oy-1)/3+1)</definedName>
    <definedName name="экспорт" localSheetId="1">TRUNC((oy-1)/3+1)</definedName>
    <definedName name="экспорт" localSheetId="0">TRUNC(([0]!oy-1)/3+1)</definedName>
    <definedName name="экспорт" localSheetId="2">TRUNC((oy-1)/3+1)</definedName>
    <definedName name="экспорт">TRUNC((oy-1)/3+1)</definedName>
    <definedName name="эоцех" localSheetId="1">#REF!</definedName>
    <definedName name="эоцех" localSheetId="0">#REF!</definedName>
    <definedName name="эоцех">#REF!</definedName>
    <definedName name="эт" localSheetId="1">#REF!</definedName>
    <definedName name="эт" localSheetId="0">#REF!</definedName>
    <definedName name="эт">#REF!</definedName>
    <definedName name="ЭХА" localSheetId="1">#REF!</definedName>
    <definedName name="ЭХА" localSheetId="0">#REF!</definedName>
    <definedName name="ЭХА">#REF!</definedName>
    <definedName name="юб" localSheetId="1">#REF!</definedName>
    <definedName name="юб" localSheetId="0">#REF!</definedName>
    <definedName name="юб">#REF!</definedName>
    <definedName name="юю" localSheetId="1">#REF!</definedName>
    <definedName name="юю" localSheetId="0">#REF!</definedName>
    <definedName name="юю">#REF!</definedName>
    <definedName name="янв" localSheetId="1">#REF!</definedName>
    <definedName name="янв" localSheetId="0">#REF!</definedName>
    <definedName name="янв">#REF!</definedName>
    <definedName name="ЯНГИАРИКТУМАН" localSheetId="1">#REF!</definedName>
    <definedName name="ЯНГИАРИКТУМАН" localSheetId="0">#REF!</definedName>
    <definedName name="ЯНГИАРИКТУМАН">#REF!</definedName>
    <definedName name="ЯНГИБОЗОРТУМАН" localSheetId="1">#REF!</definedName>
    <definedName name="ЯНГИБОЗОРТУМАН" localSheetId="0">#REF!</definedName>
    <definedName name="ЯНГИБОЗОРТУМАН">#REF!</definedName>
    <definedName name="яни" localSheetId="1">#REF!</definedName>
    <definedName name="яни" localSheetId="0">#REF!</definedName>
    <definedName name="яни">#REF!</definedName>
    <definedName name="яфқсв" localSheetId="1">#REF!</definedName>
    <definedName name="яфқсв" localSheetId="0">#REF!</definedName>
    <definedName name="яфқсв">#REF!</definedName>
    <definedName name="яяя">#N/A</definedName>
    <definedName name="가격" localSheetId="1">#REF!</definedName>
    <definedName name="가격" localSheetId="0">#REF!</definedName>
    <definedName name="가격">#REF!</definedName>
    <definedName name="개발차종">#N/A</definedName>
    <definedName name="경영계획" localSheetId="1">#REF!</definedName>
    <definedName name="경영계획" localSheetId="0">#REF!</definedName>
    <definedName name="경영계획">#REF!</definedName>
    <definedName name="구조조정계획" localSheetId="1" hidden="1">{#N/A,#N/A,FALSE,"총매출,이익";#N/A,#N/A,FALSE,"사업소계";#N/A,#N/A,FALSE,"남대구";#N/A,#N/A,FALSE,"평촌";#N/A,#N/A,FALSE,"사상";#N/A,#N/A,FALSE,"이리";#N/A,#N/A,FALSE,"수원";#N/A,#N/A,FALSE,"남부산";#N/A,#N/A,FALSE,"김해";#N/A,#N/A,FALSE,"일산";#N/A,#N/A,FALSE,"포항";#N/A,#N/A,FALSE,"청주";#N/A,#N/A,FALSE,"요약손익";#N/A,#N/A,FALSE,"요약손익누계";#N/A,#N/A,FALSE,"당월누계"}</definedName>
    <definedName name="구조조정계획" localSheetId="0" hidden="1">{#N/A,#N/A,FALSE,"총매출,이익";#N/A,#N/A,FALSE,"사업소계";#N/A,#N/A,FALSE,"남대구";#N/A,#N/A,FALSE,"평촌";#N/A,#N/A,FALSE,"사상";#N/A,#N/A,FALSE,"이리";#N/A,#N/A,FALSE,"수원";#N/A,#N/A,FALSE,"남부산";#N/A,#N/A,FALSE,"김해";#N/A,#N/A,FALSE,"일산";#N/A,#N/A,FALSE,"포항";#N/A,#N/A,FALSE,"청주";#N/A,#N/A,FALSE,"요약손익";#N/A,#N/A,FALSE,"요약손익누계";#N/A,#N/A,FALSE,"당월누계"}</definedName>
    <definedName name="구조조정계획" localSheetId="2" hidden="1">{#N/A,#N/A,FALSE,"총매출,이익";#N/A,#N/A,FALSE,"사업소계";#N/A,#N/A,FALSE,"남대구";#N/A,#N/A,FALSE,"평촌";#N/A,#N/A,FALSE,"사상";#N/A,#N/A,FALSE,"이리";#N/A,#N/A,FALSE,"수원";#N/A,#N/A,FALSE,"남부산";#N/A,#N/A,FALSE,"김해";#N/A,#N/A,FALSE,"일산";#N/A,#N/A,FALSE,"포항";#N/A,#N/A,FALSE,"청주";#N/A,#N/A,FALSE,"요약손익";#N/A,#N/A,FALSE,"요약손익누계";#N/A,#N/A,FALSE,"당월누계"}</definedName>
    <definedName name="구조조정계획" hidden="1">{#N/A,#N/A,FALSE,"총매출,이익";#N/A,#N/A,FALSE,"사업소계";#N/A,#N/A,FALSE,"남대구";#N/A,#N/A,FALSE,"평촌";#N/A,#N/A,FALSE,"사상";#N/A,#N/A,FALSE,"이리";#N/A,#N/A,FALSE,"수원";#N/A,#N/A,FALSE,"남부산";#N/A,#N/A,FALSE,"김해";#N/A,#N/A,FALSE,"일산";#N/A,#N/A,FALSE,"포항";#N/A,#N/A,FALSE,"청주";#N/A,#N/A,FALSE,"요약손익";#N/A,#N/A,FALSE,"요약손익누계";#N/A,#N/A,FALSE,"당월누계"}</definedName>
    <definedName name="구조조정계획1" localSheetId="1" hidden="1">{#N/A,#N/A,FALSE,"총매출,이익";#N/A,#N/A,FALSE,"사업소계";#N/A,#N/A,FALSE,"남대구";#N/A,#N/A,FALSE,"평촌";#N/A,#N/A,FALSE,"사상";#N/A,#N/A,FALSE,"이리";#N/A,#N/A,FALSE,"수원";#N/A,#N/A,FALSE,"남부산";#N/A,#N/A,FALSE,"김해";#N/A,#N/A,FALSE,"일산";#N/A,#N/A,FALSE,"포항";#N/A,#N/A,FALSE,"청주";#N/A,#N/A,FALSE,"요약손익";#N/A,#N/A,FALSE,"요약손익누계";#N/A,#N/A,FALSE,"당월누계"}</definedName>
    <definedName name="구조조정계획1" localSheetId="0" hidden="1">{#N/A,#N/A,FALSE,"총매출,이익";#N/A,#N/A,FALSE,"사업소계";#N/A,#N/A,FALSE,"남대구";#N/A,#N/A,FALSE,"평촌";#N/A,#N/A,FALSE,"사상";#N/A,#N/A,FALSE,"이리";#N/A,#N/A,FALSE,"수원";#N/A,#N/A,FALSE,"남부산";#N/A,#N/A,FALSE,"김해";#N/A,#N/A,FALSE,"일산";#N/A,#N/A,FALSE,"포항";#N/A,#N/A,FALSE,"청주";#N/A,#N/A,FALSE,"요약손익";#N/A,#N/A,FALSE,"요약손익누계";#N/A,#N/A,FALSE,"당월누계"}</definedName>
    <definedName name="구조조정계획1" localSheetId="2" hidden="1">{#N/A,#N/A,FALSE,"총매출,이익";#N/A,#N/A,FALSE,"사업소계";#N/A,#N/A,FALSE,"남대구";#N/A,#N/A,FALSE,"평촌";#N/A,#N/A,FALSE,"사상";#N/A,#N/A,FALSE,"이리";#N/A,#N/A,FALSE,"수원";#N/A,#N/A,FALSE,"남부산";#N/A,#N/A,FALSE,"김해";#N/A,#N/A,FALSE,"일산";#N/A,#N/A,FALSE,"포항";#N/A,#N/A,FALSE,"청주";#N/A,#N/A,FALSE,"요약손익";#N/A,#N/A,FALSE,"요약손익누계";#N/A,#N/A,FALSE,"당월누계"}</definedName>
    <definedName name="구조조정계획1" hidden="1">{#N/A,#N/A,FALSE,"총매출,이익";#N/A,#N/A,FALSE,"사업소계";#N/A,#N/A,FALSE,"남대구";#N/A,#N/A,FALSE,"평촌";#N/A,#N/A,FALSE,"사상";#N/A,#N/A,FALSE,"이리";#N/A,#N/A,FALSE,"수원";#N/A,#N/A,FALSE,"남부산";#N/A,#N/A,FALSE,"김해";#N/A,#N/A,FALSE,"일산";#N/A,#N/A,FALSE,"포항";#N/A,#N/A,FALSE,"청주";#N/A,#N/A,FALSE,"요약손익";#N/A,#N/A,FALSE,"요약손익누계";#N/A,#N/A,FALSE,"당월누계"}</definedName>
    <definedName name="권">#N/A</definedName>
    <definedName name="권종원">#N/A</definedName>
    <definedName name="김" localSheetId="1">#REF!</definedName>
    <definedName name="김" localSheetId="0">#REF!</definedName>
    <definedName name="김">#REF!</definedName>
    <definedName name="김세일">#N/A</definedName>
    <definedName name="김일">#N/A</definedName>
    <definedName name="ㄴㄴㄴㄴㄴㄴ" localSheetId="1" hidden="1">{#N/A,#N/A,FALSE,"자금소요예측기 (5)";#N/A,#N/A,FALSE,"자금소요예측기 (7)";#N/A,#N/A,FALSE,"자금소요예측기 (6)";#N/A,#N/A,FALSE,"자금소요예측기 (2)";#N/A,#N/A,FALSE,"자금소요예측기";#N/A,#N/A,FALSE,"비용예산명세서";#N/A,#N/A,FALSE,"비용예산검토서";#N/A,#N/A,FALSE,"기승인시설투자";#N/A,#N/A,FALSE,"미승인시설투자";#N/A,#N/A,FALSE,"활동계힉서 (2)";#N/A,#N/A,FALSE,"96 성과분석";#N/A,#N/A,FALSE,"목표시책";#N/A,#N/A,FALSE,"목차";#N/A,#N/A,FALSE,"표지";#N/A,#N/A,FALSE,"인원소요현황"}</definedName>
    <definedName name="ㄴㄴㄴㄴㄴㄴ" localSheetId="0" hidden="1">{#N/A,#N/A,FALSE,"자금소요예측기 (5)";#N/A,#N/A,FALSE,"자금소요예측기 (7)";#N/A,#N/A,FALSE,"자금소요예측기 (6)";#N/A,#N/A,FALSE,"자금소요예측기 (2)";#N/A,#N/A,FALSE,"자금소요예측기";#N/A,#N/A,FALSE,"비용예산명세서";#N/A,#N/A,FALSE,"비용예산검토서";#N/A,#N/A,FALSE,"기승인시설투자";#N/A,#N/A,FALSE,"미승인시설투자";#N/A,#N/A,FALSE,"활동계힉서 (2)";#N/A,#N/A,FALSE,"96 성과분석";#N/A,#N/A,FALSE,"목표시책";#N/A,#N/A,FALSE,"목차";#N/A,#N/A,FALSE,"표지";#N/A,#N/A,FALSE,"인원소요현황"}</definedName>
    <definedName name="ㄴㄴㄴㄴㄴㄴ" localSheetId="2" hidden="1">{#N/A,#N/A,FALSE,"자금소요예측기 (5)";#N/A,#N/A,FALSE,"자금소요예측기 (7)";#N/A,#N/A,FALSE,"자금소요예측기 (6)";#N/A,#N/A,FALSE,"자금소요예측기 (2)";#N/A,#N/A,FALSE,"자금소요예측기";#N/A,#N/A,FALSE,"비용예산명세서";#N/A,#N/A,FALSE,"비용예산검토서";#N/A,#N/A,FALSE,"기승인시설투자";#N/A,#N/A,FALSE,"미승인시설투자";#N/A,#N/A,FALSE,"활동계힉서 (2)";#N/A,#N/A,FALSE,"96 성과분석";#N/A,#N/A,FALSE,"목표시책";#N/A,#N/A,FALSE,"목차";#N/A,#N/A,FALSE,"표지";#N/A,#N/A,FALSE,"인원소요현황"}</definedName>
    <definedName name="ㄴㄴㄴㄴㄴㄴ" hidden="1">{#N/A,#N/A,FALSE,"자금소요예측기 (5)";#N/A,#N/A,FALSE,"자금소요예측기 (7)";#N/A,#N/A,FALSE,"자금소요예측기 (6)";#N/A,#N/A,FALSE,"자금소요예측기 (2)";#N/A,#N/A,FALSE,"자금소요예측기";#N/A,#N/A,FALSE,"비용예산명세서";#N/A,#N/A,FALSE,"비용예산검토서";#N/A,#N/A,FALSE,"기승인시설투자";#N/A,#N/A,FALSE,"미승인시설투자";#N/A,#N/A,FALSE,"활동계힉서 (2)";#N/A,#N/A,FALSE,"96 성과분석";#N/A,#N/A,FALSE,"목표시책";#N/A,#N/A,FALSE,"목차";#N/A,#N/A,FALSE,"표지";#N/A,#N/A,FALSE,"인원소요현황"}</definedName>
    <definedName name="단가" localSheetId="1" hidden="1">{#N/A,#N/A,FALSE,"BODY"}</definedName>
    <definedName name="단가" localSheetId="0" hidden="1">{#N/A,#N/A,FALSE,"BODY"}</definedName>
    <definedName name="단가" localSheetId="2" hidden="1">{#N/A,#N/A,FALSE,"BODY"}</definedName>
    <definedName name="단가" hidden="1">{#N/A,#N/A,FALSE,"BODY"}</definedName>
    <definedName name="ㅁㅇㄹㄹㄼㅂㅈㄷ1132" localSheetId="1" hidden="1">{#N/A,#N/A,FALSE,"자금소요예측기 (5)";#N/A,#N/A,FALSE,"자금소요예측기 (7)";#N/A,#N/A,FALSE,"자금소요예측기 (6)";#N/A,#N/A,FALSE,"자금소요예측기 (2)";#N/A,#N/A,FALSE,"자금소요예측기";#N/A,#N/A,FALSE,"비용예산명세서";#N/A,#N/A,FALSE,"비용예산검토서";#N/A,#N/A,FALSE,"기승인시설투자";#N/A,#N/A,FALSE,"미승인시설투자";#N/A,#N/A,FALSE,"활동계힉서 (2)";#N/A,#N/A,FALSE,"96 성과분석";#N/A,#N/A,FALSE,"목표시책";#N/A,#N/A,FALSE,"목차";#N/A,#N/A,FALSE,"표지";#N/A,#N/A,FALSE,"인원소요현황"}</definedName>
    <definedName name="ㅁㅇㄹㄹㄼㅂㅈㄷ1132" localSheetId="0" hidden="1">{#N/A,#N/A,FALSE,"자금소요예측기 (5)";#N/A,#N/A,FALSE,"자금소요예측기 (7)";#N/A,#N/A,FALSE,"자금소요예측기 (6)";#N/A,#N/A,FALSE,"자금소요예측기 (2)";#N/A,#N/A,FALSE,"자금소요예측기";#N/A,#N/A,FALSE,"비용예산명세서";#N/A,#N/A,FALSE,"비용예산검토서";#N/A,#N/A,FALSE,"기승인시설투자";#N/A,#N/A,FALSE,"미승인시설투자";#N/A,#N/A,FALSE,"활동계힉서 (2)";#N/A,#N/A,FALSE,"96 성과분석";#N/A,#N/A,FALSE,"목표시책";#N/A,#N/A,FALSE,"목차";#N/A,#N/A,FALSE,"표지";#N/A,#N/A,FALSE,"인원소요현황"}</definedName>
    <definedName name="ㅁㅇㄹㄹㄼㅂㅈㄷ1132" localSheetId="2" hidden="1">{#N/A,#N/A,FALSE,"자금소요예측기 (5)";#N/A,#N/A,FALSE,"자금소요예측기 (7)";#N/A,#N/A,FALSE,"자금소요예측기 (6)";#N/A,#N/A,FALSE,"자금소요예측기 (2)";#N/A,#N/A,FALSE,"자금소요예측기";#N/A,#N/A,FALSE,"비용예산명세서";#N/A,#N/A,FALSE,"비용예산검토서";#N/A,#N/A,FALSE,"기승인시설투자";#N/A,#N/A,FALSE,"미승인시설투자";#N/A,#N/A,FALSE,"활동계힉서 (2)";#N/A,#N/A,FALSE,"96 성과분석";#N/A,#N/A,FALSE,"목표시책";#N/A,#N/A,FALSE,"목차";#N/A,#N/A,FALSE,"표지";#N/A,#N/A,FALSE,"인원소요현황"}</definedName>
    <definedName name="ㅁㅇㄹㄹㄼㅂㅈㄷ1132" hidden="1">{#N/A,#N/A,FALSE,"자금소요예측기 (5)";#N/A,#N/A,FALSE,"자금소요예측기 (7)";#N/A,#N/A,FALSE,"자금소요예측기 (6)";#N/A,#N/A,FALSE,"자금소요예측기 (2)";#N/A,#N/A,FALSE,"자금소요예측기";#N/A,#N/A,FALSE,"비용예산명세서";#N/A,#N/A,FALSE,"비용예산검토서";#N/A,#N/A,FALSE,"기승인시설투자";#N/A,#N/A,FALSE,"미승인시설투자";#N/A,#N/A,FALSE,"활동계힉서 (2)";#N/A,#N/A,FALSE,"96 성과분석";#N/A,#N/A,FALSE,"목표시책";#N/A,#N/A,FALSE,"목차";#N/A,#N/A,FALSE,"표지";#N/A,#N/A,FALSE,"인원소요현황"}</definedName>
    <definedName name="미" localSheetId="1" hidden="1">{#N/A,#N/A,TRUE,"일정"}</definedName>
    <definedName name="미" localSheetId="0" hidden="1">{#N/A,#N/A,TRUE,"일정"}</definedName>
    <definedName name="미" localSheetId="2" hidden="1">{#N/A,#N/A,TRUE,"일정"}</definedName>
    <definedName name="미" hidden="1">{#N/A,#N/A,TRUE,"일정"}</definedName>
    <definedName name="미승인" localSheetId="1" hidden="1">{#N/A,#N/A,FALSE,"자금소요예측기 (5)";#N/A,#N/A,FALSE,"자금소요예측기 (7)";#N/A,#N/A,FALSE,"자금소요예측기 (6)";#N/A,#N/A,FALSE,"자금소요예측기 (2)";#N/A,#N/A,FALSE,"자금소요예측기";#N/A,#N/A,FALSE,"비용예산명세서";#N/A,#N/A,FALSE,"비용예산검토서";#N/A,#N/A,FALSE,"기승인시설투자";#N/A,#N/A,FALSE,"미승인시설투자";#N/A,#N/A,FALSE,"활동계힉서 (2)";#N/A,#N/A,FALSE,"96 성과분석";#N/A,#N/A,FALSE,"목표시책";#N/A,#N/A,FALSE,"목차";#N/A,#N/A,FALSE,"표지";#N/A,#N/A,FALSE,"인원소요현황"}</definedName>
    <definedName name="미승인" localSheetId="0" hidden="1">{#N/A,#N/A,FALSE,"자금소요예측기 (5)";#N/A,#N/A,FALSE,"자금소요예측기 (7)";#N/A,#N/A,FALSE,"자금소요예측기 (6)";#N/A,#N/A,FALSE,"자금소요예측기 (2)";#N/A,#N/A,FALSE,"자금소요예측기";#N/A,#N/A,FALSE,"비용예산명세서";#N/A,#N/A,FALSE,"비용예산검토서";#N/A,#N/A,FALSE,"기승인시설투자";#N/A,#N/A,FALSE,"미승인시설투자";#N/A,#N/A,FALSE,"활동계힉서 (2)";#N/A,#N/A,FALSE,"96 성과분석";#N/A,#N/A,FALSE,"목표시책";#N/A,#N/A,FALSE,"목차";#N/A,#N/A,FALSE,"표지";#N/A,#N/A,FALSE,"인원소요현황"}</definedName>
    <definedName name="미승인" localSheetId="2" hidden="1">{#N/A,#N/A,FALSE,"자금소요예측기 (5)";#N/A,#N/A,FALSE,"자금소요예측기 (7)";#N/A,#N/A,FALSE,"자금소요예측기 (6)";#N/A,#N/A,FALSE,"자금소요예측기 (2)";#N/A,#N/A,FALSE,"자금소요예측기";#N/A,#N/A,FALSE,"비용예산명세서";#N/A,#N/A,FALSE,"비용예산검토서";#N/A,#N/A,FALSE,"기승인시설투자";#N/A,#N/A,FALSE,"미승인시설투자";#N/A,#N/A,FALSE,"활동계힉서 (2)";#N/A,#N/A,FALSE,"96 성과분석";#N/A,#N/A,FALSE,"목표시책";#N/A,#N/A,FALSE,"목차";#N/A,#N/A,FALSE,"표지";#N/A,#N/A,FALSE,"인원소요현황"}</definedName>
    <definedName name="미승인" hidden="1">{#N/A,#N/A,FALSE,"자금소요예측기 (5)";#N/A,#N/A,FALSE,"자금소요예측기 (7)";#N/A,#N/A,FALSE,"자금소요예측기 (6)";#N/A,#N/A,FALSE,"자금소요예측기 (2)";#N/A,#N/A,FALSE,"자금소요예측기";#N/A,#N/A,FALSE,"비용예산명세서";#N/A,#N/A,FALSE,"비용예산검토서";#N/A,#N/A,FALSE,"기승인시설투자";#N/A,#N/A,FALSE,"미승인시설투자";#N/A,#N/A,FALSE,"활동계힉서 (2)";#N/A,#N/A,FALSE,"96 성과분석";#N/A,#N/A,FALSE,"목표시책";#N/A,#N/A,FALSE,"목차";#N/A,#N/A,FALSE,"표지";#N/A,#N/A,FALSE,"인원소요현황"}</definedName>
    <definedName name="병수3" localSheetId="1" hidden="1">{#N/A,#N/A,FALSE,"BODY"}</definedName>
    <definedName name="병수3" localSheetId="0" hidden="1">{#N/A,#N/A,FALSE,"BODY"}</definedName>
    <definedName name="병수3" localSheetId="2" hidden="1">{#N/A,#N/A,FALSE,"BODY"}</definedName>
    <definedName name="병수3" hidden="1">{#N/A,#N/A,FALSE,"BODY"}</definedName>
    <definedName name="부채현황">#N/A</definedName>
    <definedName name="비교2" localSheetId="1">#REF!</definedName>
    <definedName name="비교2" localSheetId="0">#REF!</definedName>
    <definedName name="비교2">#REF!</definedName>
    <definedName name="사업환경" localSheetId="1" hidden="1">{#N/A,#N/A,FALSE,"BODY"}</definedName>
    <definedName name="사업환경" localSheetId="0" hidden="1">{#N/A,#N/A,FALSE,"BODY"}</definedName>
    <definedName name="사업환경" localSheetId="2" hidden="1">{#N/A,#N/A,FALSE,"BODY"}</definedName>
    <definedName name="사업환경" hidden="1">{#N/A,#N/A,FALSE,"BODY"}</definedName>
    <definedName name="새일정" localSheetId="1" hidden="1">{#N/A,#N/A,FALSE,"인원";#N/A,#N/A,FALSE,"비용2";#N/A,#N/A,FALSE,"비용1";#N/A,#N/A,FALSE,"비용";#N/A,#N/A,FALSE,"보증2";#N/A,#N/A,FALSE,"보증1";#N/A,#N/A,FALSE,"보증";#N/A,#N/A,FALSE,"손익1";#N/A,#N/A,FALSE,"손익";#N/A,#N/A,FALSE,"부서별매출";#N/A,#N/A,FALSE,"매출"}</definedName>
    <definedName name="새일정" localSheetId="0" hidden="1">{#N/A,#N/A,FALSE,"인원";#N/A,#N/A,FALSE,"비용2";#N/A,#N/A,FALSE,"비용1";#N/A,#N/A,FALSE,"비용";#N/A,#N/A,FALSE,"보증2";#N/A,#N/A,FALSE,"보증1";#N/A,#N/A,FALSE,"보증";#N/A,#N/A,FALSE,"손익1";#N/A,#N/A,FALSE,"손익";#N/A,#N/A,FALSE,"부서별매출";#N/A,#N/A,FALSE,"매출"}</definedName>
    <definedName name="새일정" localSheetId="2" hidden="1">{#N/A,#N/A,FALSE,"인원";#N/A,#N/A,FALSE,"비용2";#N/A,#N/A,FALSE,"비용1";#N/A,#N/A,FALSE,"비용";#N/A,#N/A,FALSE,"보증2";#N/A,#N/A,FALSE,"보증1";#N/A,#N/A,FALSE,"보증";#N/A,#N/A,FALSE,"손익1";#N/A,#N/A,FALSE,"손익";#N/A,#N/A,FALSE,"부서별매출";#N/A,#N/A,FALSE,"매출"}</definedName>
    <definedName name="새일정" hidden="1">{#N/A,#N/A,FALSE,"인원";#N/A,#N/A,FALSE,"비용2";#N/A,#N/A,FALSE,"비용1";#N/A,#N/A,FALSE,"비용";#N/A,#N/A,FALSE,"보증2";#N/A,#N/A,FALSE,"보증1";#N/A,#N/A,FALSE,"보증";#N/A,#N/A,FALSE,"손익1";#N/A,#N/A,FALSE,"손익";#N/A,#N/A,FALSE,"부서별매출";#N/A,#N/A,FALSE,"매출"}</definedName>
    <definedName name="생산능력" localSheetId="1">#REF!</definedName>
    <definedName name="생산능력" localSheetId="0">#REF!</definedName>
    <definedName name="생산능력">#REF!</definedName>
    <definedName name="성명" localSheetId="1">#REF!</definedName>
    <definedName name="성명" localSheetId="0">#REF!</definedName>
    <definedName name="성명">#REF!</definedName>
    <definedName name="세일">#N/A</definedName>
    <definedName name="손익" localSheetId="1" hidden="1">{#N/A,#N/A,FALSE,"BODY"}</definedName>
    <definedName name="손익" localSheetId="0" hidden="1">{#N/A,#N/A,FALSE,"BODY"}</definedName>
    <definedName name="손익" localSheetId="2" hidden="1">{#N/A,#N/A,FALSE,"BODY"}</definedName>
    <definedName name="손익" hidden="1">{#N/A,#N/A,FALSE,"BODY"}</definedName>
    <definedName name="시기조정" localSheetId="1" hidden="1">{#N/A,#N/A,FALSE,"인원";#N/A,#N/A,FALSE,"비용2";#N/A,#N/A,FALSE,"비용1";#N/A,#N/A,FALSE,"비용";#N/A,#N/A,FALSE,"보증2";#N/A,#N/A,FALSE,"보증1";#N/A,#N/A,FALSE,"보증";#N/A,#N/A,FALSE,"손익1";#N/A,#N/A,FALSE,"손익";#N/A,#N/A,FALSE,"부서별매출";#N/A,#N/A,FALSE,"매출"}</definedName>
    <definedName name="시기조정" localSheetId="0" hidden="1">{#N/A,#N/A,FALSE,"인원";#N/A,#N/A,FALSE,"비용2";#N/A,#N/A,FALSE,"비용1";#N/A,#N/A,FALSE,"비용";#N/A,#N/A,FALSE,"보증2";#N/A,#N/A,FALSE,"보증1";#N/A,#N/A,FALSE,"보증";#N/A,#N/A,FALSE,"손익1";#N/A,#N/A,FALSE,"손익";#N/A,#N/A,FALSE,"부서별매출";#N/A,#N/A,FALSE,"매출"}</definedName>
    <definedName name="시기조정" localSheetId="2" hidden="1">{#N/A,#N/A,FALSE,"인원";#N/A,#N/A,FALSE,"비용2";#N/A,#N/A,FALSE,"비용1";#N/A,#N/A,FALSE,"비용";#N/A,#N/A,FALSE,"보증2";#N/A,#N/A,FALSE,"보증1";#N/A,#N/A,FALSE,"보증";#N/A,#N/A,FALSE,"손익1";#N/A,#N/A,FALSE,"손익";#N/A,#N/A,FALSE,"부서별매출";#N/A,#N/A,FALSE,"매출"}</definedName>
    <definedName name="시기조정" hidden="1">{#N/A,#N/A,FALSE,"인원";#N/A,#N/A,FALSE,"비용2";#N/A,#N/A,FALSE,"비용1";#N/A,#N/A,FALSE,"비용";#N/A,#N/A,FALSE,"보증2";#N/A,#N/A,FALSE,"보증1";#N/A,#N/A,FALSE,"보증";#N/A,#N/A,FALSE,"손익1";#N/A,#N/A,FALSE,"손익";#N/A,#N/A,FALSE,"부서별매출";#N/A,#N/A,FALSE,"매출"}</definedName>
    <definedName name="시설투자">#N/A</definedName>
    <definedName name="시설투자2">#N/A</definedName>
    <definedName name="시장" localSheetId="1">#REF!</definedName>
    <definedName name="시장" localSheetId="0">#REF!</definedName>
    <definedName name="시장">#REF!</definedName>
    <definedName name="신용" localSheetId="1" hidden="1">{#N/A,#N/A,FALSE,"인원";#N/A,#N/A,FALSE,"비용2";#N/A,#N/A,FALSE,"비용1";#N/A,#N/A,FALSE,"비용";#N/A,#N/A,FALSE,"보증2";#N/A,#N/A,FALSE,"보증1";#N/A,#N/A,FALSE,"보증";#N/A,#N/A,FALSE,"손익1";#N/A,#N/A,FALSE,"손익";#N/A,#N/A,FALSE,"부서별매출";#N/A,#N/A,FALSE,"매출"}</definedName>
    <definedName name="신용" localSheetId="0" hidden="1">{#N/A,#N/A,FALSE,"인원";#N/A,#N/A,FALSE,"비용2";#N/A,#N/A,FALSE,"비용1";#N/A,#N/A,FALSE,"비용";#N/A,#N/A,FALSE,"보증2";#N/A,#N/A,FALSE,"보증1";#N/A,#N/A,FALSE,"보증";#N/A,#N/A,FALSE,"손익1";#N/A,#N/A,FALSE,"손익";#N/A,#N/A,FALSE,"부서별매출";#N/A,#N/A,FALSE,"매출"}</definedName>
    <definedName name="신용" localSheetId="2" hidden="1">{#N/A,#N/A,FALSE,"인원";#N/A,#N/A,FALSE,"비용2";#N/A,#N/A,FALSE,"비용1";#N/A,#N/A,FALSE,"비용";#N/A,#N/A,FALSE,"보증2";#N/A,#N/A,FALSE,"보증1";#N/A,#N/A,FALSE,"보증";#N/A,#N/A,FALSE,"손익1";#N/A,#N/A,FALSE,"손익";#N/A,#N/A,FALSE,"부서별매출";#N/A,#N/A,FALSE,"매출"}</definedName>
    <definedName name="신용" hidden="1">{#N/A,#N/A,FALSE,"인원";#N/A,#N/A,FALSE,"비용2";#N/A,#N/A,FALSE,"비용1";#N/A,#N/A,FALSE,"비용";#N/A,#N/A,FALSE,"보증2";#N/A,#N/A,FALSE,"보증1";#N/A,#N/A,FALSE,"보증";#N/A,#N/A,FALSE,"손익1";#N/A,#N/A,FALSE,"손익";#N/A,#N/A,FALSE,"부서별매출";#N/A,#N/A,FALSE,"매출"}</definedName>
    <definedName name="신용1" localSheetId="1" hidden="1">{#N/A,#N/A,FALSE,"인원";#N/A,#N/A,FALSE,"비용2";#N/A,#N/A,FALSE,"비용1";#N/A,#N/A,FALSE,"비용";#N/A,#N/A,FALSE,"보증2";#N/A,#N/A,FALSE,"보증1";#N/A,#N/A,FALSE,"보증";#N/A,#N/A,FALSE,"손익1";#N/A,#N/A,FALSE,"손익";#N/A,#N/A,FALSE,"부서별매출";#N/A,#N/A,FALSE,"매출"}</definedName>
    <definedName name="신용1" localSheetId="0" hidden="1">{#N/A,#N/A,FALSE,"인원";#N/A,#N/A,FALSE,"비용2";#N/A,#N/A,FALSE,"비용1";#N/A,#N/A,FALSE,"비용";#N/A,#N/A,FALSE,"보증2";#N/A,#N/A,FALSE,"보증1";#N/A,#N/A,FALSE,"보증";#N/A,#N/A,FALSE,"손익1";#N/A,#N/A,FALSE,"손익";#N/A,#N/A,FALSE,"부서별매출";#N/A,#N/A,FALSE,"매출"}</definedName>
    <definedName name="신용1" localSheetId="2" hidden="1">{#N/A,#N/A,FALSE,"인원";#N/A,#N/A,FALSE,"비용2";#N/A,#N/A,FALSE,"비용1";#N/A,#N/A,FALSE,"비용";#N/A,#N/A,FALSE,"보증2";#N/A,#N/A,FALSE,"보증1";#N/A,#N/A,FALSE,"보증";#N/A,#N/A,FALSE,"손익1";#N/A,#N/A,FALSE,"손익";#N/A,#N/A,FALSE,"부서별매출";#N/A,#N/A,FALSE,"매출"}</definedName>
    <definedName name="신용1" hidden="1">{#N/A,#N/A,FALSE,"인원";#N/A,#N/A,FALSE,"비용2";#N/A,#N/A,FALSE,"비용1";#N/A,#N/A,FALSE,"비용";#N/A,#N/A,FALSE,"보증2";#N/A,#N/A,FALSE,"보증1";#N/A,#N/A,FALSE,"보증";#N/A,#N/A,FALSE,"손익1";#N/A,#N/A,FALSE,"손익";#N/A,#N/A,FALSE,"부서별매출";#N/A,#N/A,FALSE,"매출"}</definedName>
    <definedName name="ㅇㅇㅇ" localSheetId="1">#REF!</definedName>
    <definedName name="ㅇㅇㅇ" localSheetId="0">#REF!</definedName>
    <definedName name="ㅇㅇㅇ">#REF!</definedName>
    <definedName name="ㅇㅇㅇㅇㅇ" localSheetId="1" hidden="1">{#VALUE!,#N/A,TRUE,0}</definedName>
    <definedName name="ㅇㅇㅇㅇㅇ" localSheetId="0" hidden="1">{#VALUE!,#N/A,TRUE,0}</definedName>
    <definedName name="ㅇㅇㅇㅇㅇ" localSheetId="2" hidden="1">{#VALUE!,#N/A,TRUE,0}</definedName>
    <definedName name="ㅇㅇㅇㅇㅇ" hidden="1">{#VALUE!,#N/A,TRUE,0}</definedName>
    <definedName name="ㅇㅇㅇㅇㅇㅇㅇㅇㅇㅇㅇ" localSheetId="1" hidden="1">{#N/A,#N/A,FALSE,"자금소요예측기 (5)";#N/A,#N/A,FALSE,"자금소요예측기 (7)";#N/A,#N/A,FALSE,"자금소요예측기 (6)";#N/A,#N/A,FALSE,"자금소요예측기 (2)";#N/A,#N/A,FALSE,"자금소요예측기";#N/A,#N/A,FALSE,"비용예산명세서";#N/A,#N/A,FALSE,"비용예산검토서";#N/A,#N/A,FALSE,"기승인시설투자";#N/A,#N/A,FALSE,"미승인시설투자";#N/A,#N/A,FALSE,"활동계힉서 (2)";#N/A,#N/A,FALSE,"96 성과분석";#N/A,#N/A,FALSE,"목표시책";#N/A,#N/A,FALSE,"목차";#N/A,#N/A,FALSE,"표지";#N/A,#N/A,FALSE,"인원소요현황"}</definedName>
    <definedName name="ㅇㅇㅇㅇㅇㅇㅇㅇㅇㅇㅇ" localSheetId="0" hidden="1">{#N/A,#N/A,FALSE,"자금소요예측기 (5)";#N/A,#N/A,FALSE,"자금소요예측기 (7)";#N/A,#N/A,FALSE,"자금소요예측기 (6)";#N/A,#N/A,FALSE,"자금소요예측기 (2)";#N/A,#N/A,FALSE,"자금소요예측기";#N/A,#N/A,FALSE,"비용예산명세서";#N/A,#N/A,FALSE,"비용예산검토서";#N/A,#N/A,FALSE,"기승인시설투자";#N/A,#N/A,FALSE,"미승인시설투자";#N/A,#N/A,FALSE,"활동계힉서 (2)";#N/A,#N/A,FALSE,"96 성과분석";#N/A,#N/A,FALSE,"목표시책";#N/A,#N/A,FALSE,"목차";#N/A,#N/A,FALSE,"표지";#N/A,#N/A,FALSE,"인원소요현황"}</definedName>
    <definedName name="ㅇㅇㅇㅇㅇㅇㅇㅇㅇㅇㅇ" localSheetId="2" hidden="1">{#N/A,#N/A,FALSE,"자금소요예측기 (5)";#N/A,#N/A,FALSE,"자금소요예측기 (7)";#N/A,#N/A,FALSE,"자금소요예측기 (6)";#N/A,#N/A,FALSE,"자금소요예측기 (2)";#N/A,#N/A,FALSE,"자금소요예측기";#N/A,#N/A,FALSE,"비용예산명세서";#N/A,#N/A,FALSE,"비용예산검토서";#N/A,#N/A,FALSE,"기승인시설투자";#N/A,#N/A,FALSE,"미승인시설투자";#N/A,#N/A,FALSE,"활동계힉서 (2)";#N/A,#N/A,FALSE,"96 성과분석";#N/A,#N/A,FALSE,"목표시책";#N/A,#N/A,FALSE,"목차";#N/A,#N/A,FALSE,"표지";#N/A,#N/A,FALSE,"인원소요현황"}</definedName>
    <definedName name="ㅇㅇㅇㅇㅇㅇㅇㅇㅇㅇㅇ" hidden="1">{#N/A,#N/A,FALSE,"자금소요예측기 (5)";#N/A,#N/A,FALSE,"자금소요예측기 (7)";#N/A,#N/A,FALSE,"자금소요예측기 (6)";#N/A,#N/A,FALSE,"자금소요예측기 (2)";#N/A,#N/A,FALSE,"자금소요예측기";#N/A,#N/A,FALSE,"비용예산명세서";#N/A,#N/A,FALSE,"비용예산검토서";#N/A,#N/A,FALSE,"기승인시설투자";#N/A,#N/A,FALSE,"미승인시설투자";#N/A,#N/A,FALSE,"활동계힉서 (2)";#N/A,#N/A,FALSE,"96 성과분석";#N/A,#N/A,FALSE,"목표시책";#N/A,#N/A,FALSE,"목차";#N/A,#N/A,FALSE,"표지";#N/A,#N/A,FALSE,"인원소요현황"}</definedName>
    <definedName name="원가계획" localSheetId="1" hidden="1">{#N/A,#N/A,FALSE,"BODY"}</definedName>
    <definedName name="원가계획" localSheetId="0" hidden="1">{#N/A,#N/A,FALSE,"BODY"}</definedName>
    <definedName name="원가계획" localSheetId="2" hidden="1">{#N/A,#N/A,FALSE,"BODY"}</definedName>
    <definedName name="원가계획" hidden="1">{#N/A,#N/A,FALSE,"BODY"}</definedName>
    <definedName name="이명철" localSheetId="1" hidden="1">{#N/A,#N/A,FALSE,"인원";#N/A,#N/A,FALSE,"비용2";#N/A,#N/A,FALSE,"비용1";#N/A,#N/A,FALSE,"비용";#N/A,#N/A,FALSE,"보증2";#N/A,#N/A,FALSE,"보증1";#N/A,#N/A,FALSE,"보증";#N/A,#N/A,FALSE,"손익1";#N/A,#N/A,FALSE,"손익";#N/A,#N/A,FALSE,"부서별매출";#N/A,#N/A,FALSE,"매출"}</definedName>
    <definedName name="이명철" localSheetId="0" hidden="1">{#N/A,#N/A,FALSE,"인원";#N/A,#N/A,FALSE,"비용2";#N/A,#N/A,FALSE,"비용1";#N/A,#N/A,FALSE,"비용";#N/A,#N/A,FALSE,"보증2";#N/A,#N/A,FALSE,"보증1";#N/A,#N/A,FALSE,"보증";#N/A,#N/A,FALSE,"손익1";#N/A,#N/A,FALSE,"손익";#N/A,#N/A,FALSE,"부서별매출";#N/A,#N/A,FALSE,"매출"}</definedName>
    <definedName name="이명철" localSheetId="2" hidden="1">{#N/A,#N/A,FALSE,"인원";#N/A,#N/A,FALSE,"비용2";#N/A,#N/A,FALSE,"비용1";#N/A,#N/A,FALSE,"비용";#N/A,#N/A,FALSE,"보증2";#N/A,#N/A,FALSE,"보증1";#N/A,#N/A,FALSE,"보증";#N/A,#N/A,FALSE,"손익1";#N/A,#N/A,FALSE,"손익";#N/A,#N/A,FALSE,"부서별매출";#N/A,#N/A,FALSE,"매출"}</definedName>
    <definedName name="이명철" hidden="1">{#N/A,#N/A,FALSE,"인원";#N/A,#N/A,FALSE,"비용2";#N/A,#N/A,FALSE,"비용1";#N/A,#N/A,FALSE,"비용";#N/A,#N/A,FALSE,"보증2";#N/A,#N/A,FALSE,"보증1";#N/A,#N/A,FALSE,"보증";#N/A,#N/A,FALSE,"손익1";#N/A,#N/A,FALSE,"손익";#N/A,#N/A,FALSE,"부서별매출";#N/A,#N/A,FALSE,"매출"}</definedName>
    <definedName name="이천년비용" localSheetId="1" hidden="1">{#N/A,#N/A,FALSE,"인원";#N/A,#N/A,FALSE,"비용2";#N/A,#N/A,FALSE,"비용1";#N/A,#N/A,FALSE,"비용";#N/A,#N/A,FALSE,"보증2";#N/A,#N/A,FALSE,"보증1";#N/A,#N/A,FALSE,"보증";#N/A,#N/A,FALSE,"손익1";#N/A,#N/A,FALSE,"손익";#N/A,#N/A,FALSE,"부서별매출";#N/A,#N/A,FALSE,"매출"}</definedName>
    <definedName name="이천년비용" localSheetId="0" hidden="1">{#N/A,#N/A,FALSE,"인원";#N/A,#N/A,FALSE,"비용2";#N/A,#N/A,FALSE,"비용1";#N/A,#N/A,FALSE,"비용";#N/A,#N/A,FALSE,"보증2";#N/A,#N/A,FALSE,"보증1";#N/A,#N/A,FALSE,"보증";#N/A,#N/A,FALSE,"손익1";#N/A,#N/A,FALSE,"손익";#N/A,#N/A,FALSE,"부서별매출";#N/A,#N/A,FALSE,"매출"}</definedName>
    <definedName name="이천년비용" localSheetId="2" hidden="1">{#N/A,#N/A,FALSE,"인원";#N/A,#N/A,FALSE,"비용2";#N/A,#N/A,FALSE,"비용1";#N/A,#N/A,FALSE,"비용";#N/A,#N/A,FALSE,"보증2";#N/A,#N/A,FALSE,"보증1";#N/A,#N/A,FALSE,"보증";#N/A,#N/A,FALSE,"손익1";#N/A,#N/A,FALSE,"손익";#N/A,#N/A,FALSE,"부서별매출";#N/A,#N/A,FALSE,"매출"}</definedName>
    <definedName name="이천년비용" hidden="1">{#N/A,#N/A,FALSE,"인원";#N/A,#N/A,FALSE,"비용2";#N/A,#N/A,FALSE,"비용1";#N/A,#N/A,FALSE,"비용";#N/A,#N/A,FALSE,"보증2";#N/A,#N/A,FALSE,"보증1";#N/A,#N/A,FALSE,"보증";#N/A,#N/A,FALSE,"손익1";#N/A,#N/A,FALSE,"손익";#N/A,#N/A,FALSE,"부서별매출";#N/A,#N/A,FALSE,"매출"}</definedName>
    <definedName name="인쇄제목" localSheetId="1">#REF!</definedName>
    <definedName name="인쇄제목" localSheetId="0">#REF!</definedName>
    <definedName name="인쇄제목">#REF!</definedName>
    <definedName name="일">#N/A</definedName>
    <definedName name="일정2" localSheetId="1" hidden="1">{#N/A,#N/A,FALSE,"인원";#N/A,#N/A,FALSE,"비용2";#N/A,#N/A,FALSE,"비용1";#N/A,#N/A,FALSE,"비용";#N/A,#N/A,FALSE,"보증2";#N/A,#N/A,FALSE,"보증1";#N/A,#N/A,FALSE,"보증";#N/A,#N/A,FALSE,"손익1";#N/A,#N/A,FALSE,"손익";#N/A,#N/A,FALSE,"부서별매출";#N/A,#N/A,FALSE,"매출"}</definedName>
    <definedName name="일정2" localSheetId="0" hidden="1">{#N/A,#N/A,FALSE,"인원";#N/A,#N/A,FALSE,"비용2";#N/A,#N/A,FALSE,"비용1";#N/A,#N/A,FALSE,"비용";#N/A,#N/A,FALSE,"보증2";#N/A,#N/A,FALSE,"보증1";#N/A,#N/A,FALSE,"보증";#N/A,#N/A,FALSE,"손익1";#N/A,#N/A,FALSE,"손익";#N/A,#N/A,FALSE,"부서별매출";#N/A,#N/A,FALSE,"매출"}</definedName>
    <definedName name="일정2" localSheetId="2" hidden="1">{#N/A,#N/A,FALSE,"인원";#N/A,#N/A,FALSE,"비용2";#N/A,#N/A,FALSE,"비용1";#N/A,#N/A,FALSE,"비용";#N/A,#N/A,FALSE,"보증2";#N/A,#N/A,FALSE,"보증1";#N/A,#N/A,FALSE,"보증";#N/A,#N/A,FALSE,"손익1";#N/A,#N/A,FALSE,"손익";#N/A,#N/A,FALSE,"부서별매출";#N/A,#N/A,FALSE,"매출"}</definedName>
    <definedName name="일정2" hidden="1">{#N/A,#N/A,FALSE,"인원";#N/A,#N/A,FALSE,"비용2";#N/A,#N/A,FALSE,"비용1";#N/A,#N/A,FALSE,"비용";#N/A,#N/A,FALSE,"보증2";#N/A,#N/A,FALSE,"보증1";#N/A,#N/A,FALSE,"보증";#N/A,#N/A,FALSE,"손익1";#N/A,#N/A,FALSE,"손익";#N/A,#N/A,FALSE,"부서별매출";#N/A,#N/A,FALSE,"매출"}</definedName>
    <definedName name="입범석" localSheetId="1">#REF!</definedName>
    <definedName name="입범석" localSheetId="0">#REF!</definedName>
    <definedName name="입범석">#REF!</definedName>
    <definedName name="재료비" localSheetId="1" hidden="1">{#N/A,#N/A,FALSE,"BODY"}</definedName>
    <definedName name="재료비" localSheetId="0" hidden="1">{#N/A,#N/A,FALSE,"BODY"}</definedName>
    <definedName name="재료비" localSheetId="2" hidden="1">{#N/A,#N/A,FALSE,"BODY"}</definedName>
    <definedName name="재료비" hidden="1">{#N/A,#N/A,FALSE,"BODY"}</definedName>
    <definedName name="전장su" localSheetId="1">#REF!</definedName>
    <definedName name="전장su" localSheetId="0">#REF!</definedName>
    <definedName name="전장su">#REF!</definedName>
    <definedName name="정비대수" localSheetId="1" hidden="1">{#N/A,#N/A,FALSE,"인원";#N/A,#N/A,FALSE,"비용2";#N/A,#N/A,FALSE,"비용1";#N/A,#N/A,FALSE,"비용";#N/A,#N/A,FALSE,"보증2";#N/A,#N/A,FALSE,"보증1";#N/A,#N/A,FALSE,"보증";#N/A,#N/A,FALSE,"손익1";#N/A,#N/A,FALSE,"손익";#N/A,#N/A,FALSE,"부서별매출";#N/A,#N/A,FALSE,"매출"}</definedName>
    <definedName name="정비대수" localSheetId="0" hidden="1">{#N/A,#N/A,FALSE,"인원";#N/A,#N/A,FALSE,"비용2";#N/A,#N/A,FALSE,"비용1";#N/A,#N/A,FALSE,"비용";#N/A,#N/A,FALSE,"보증2";#N/A,#N/A,FALSE,"보증1";#N/A,#N/A,FALSE,"보증";#N/A,#N/A,FALSE,"손익1";#N/A,#N/A,FALSE,"손익";#N/A,#N/A,FALSE,"부서별매출";#N/A,#N/A,FALSE,"매출"}</definedName>
    <definedName name="정비대수" localSheetId="2" hidden="1">{#N/A,#N/A,FALSE,"인원";#N/A,#N/A,FALSE,"비용2";#N/A,#N/A,FALSE,"비용1";#N/A,#N/A,FALSE,"비용";#N/A,#N/A,FALSE,"보증2";#N/A,#N/A,FALSE,"보증1";#N/A,#N/A,FALSE,"보증";#N/A,#N/A,FALSE,"손익1";#N/A,#N/A,FALSE,"손익";#N/A,#N/A,FALSE,"부서별매출";#N/A,#N/A,FALSE,"매출"}</definedName>
    <definedName name="정비대수" hidden="1">{#N/A,#N/A,FALSE,"인원";#N/A,#N/A,FALSE,"비용2";#N/A,#N/A,FALSE,"비용1";#N/A,#N/A,FALSE,"비용";#N/A,#N/A,FALSE,"보증2";#N/A,#N/A,FALSE,"보증1";#N/A,#N/A,FALSE,"보증";#N/A,#N/A,FALSE,"손익1";#N/A,#N/A,FALSE,"손익";#N/A,#N/A,FALSE,"부서별매출";#N/A,#N/A,FALSE,"매출"}</definedName>
    <definedName name="종원">#N/A</definedName>
    <definedName name="차종별" localSheetId="1" hidden="1">{#N/A,#N/A,FALSE,"자금소요예측기 (5)";#N/A,#N/A,FALSE,"자금소요예측기 (7)";#N/A,#N/A,FALSE,"자금소요예측기 (6)";#N/A,#N/A,FALSE,"자금소요예측기 (2)";#N/A,#N/A,FALSE,"자금소요예측기";#N/A,#N/A,FALSE,"비용예산명세서";#N/A,#N/A,FALSE,"비용예산검토서";#N/A,#N/A,FALSE,"기승인시설투자";#N/A,#N/A,FALSE,"미승인시설투자";#N/A,#N/A,FALSE,"활동계힉서 (2)";#N/A,#N/A,FALSE,"96 성과분석";#N/A,#N/A,FALSE,"목표시책";#N/A,#N/A,FALSE,"목차";#N/A,#N/A,FALSE,"표지";#N/A,#N/A,FALSE,"인원소요현황"}</definedName>
    <definedName name="차종별" localSheetId="0" hidden="1">{#N/A,#N/A,FALSE,"자금소요예측기 (5)";#N/A,#N/A,FALSE,"자금소요예측기 (7)";#N/A,#N/A,FALSE,"자금소요예측기 (6)";#N/A,#N/A,FALSE,"자금소요예측기 (2)";#N/A,#N/A,FALSE,"자금소요예측기";#N/A,#N/A,FALSE,"비용예산명세서";#N/A,#N/A,FALSE,"비용예산검토서";#N/A,#N/A,FALSE,"기승인시설투자";#N/A,#N/A,FALSE,"미승인시설투자";#N/A,#N/A,FALSE,"활동계힉서 (2)";#N/A,#N/A,FALSE,"96 성과분석";#N/A,#N/A,FALSE,"목표시책";#N/A,#N/A,FALSE,"목차";#N/A,#N/A,FALSE,"표지";#N/A,#N/A,FALSE,"인원소요현황"}</definedName>
    <definedName name="차종별" localSheetId="2" hidden="1">{#N/A,#N/A,FALSE,"자금소요예측기 (5)";#N/A,#N/A,FALSE,"자금소요예측기 (7)";#N/A,#N/A,FALSE,"자금소요예측기 (6)";#N/A,#N/A,FALSE,"자금소요예측기 (2)";#N/A,#N/A,FALSE,"자금소요예측기";#N/A,#N/A,FALSE,"비용예산명세서";#N/A,#N/A,FALSE,"비용예산검토서";#N/A,#N/A,FALSE,"기승인시설투자";#N/A,#N/A,FALSE,"미승인시설투자";#N/A,#N/A,FALSE,"활동계힉서 (2)";#N/A,#N/A,FALSE,"96 성과분석";#N/A,#N/A,FALSE,"목표시책";#N/A,#N/A,FALSE,"목차";#N/A,#N/A,FALSE,"표지";#N/A,#N/A,FALSE,"인원소요현황"}</definedName>
    <definedName name="차종별" hidden="1">{#N/A,#N/A,FALSE,"자금소요예측기 (5)";#N/A,#N/A,FALSE,"자금소요예측기 (7)";#N/A,#N/A,FALSE,"자금소요예측기 (6)";#N/A,#N/A,FALSE,"자금소요예측기 (2)";#N/A,#N/A,FALSE,"자금소요예측기";#N/A,#N/A,FALSE,"비용예산명세서";#N/A,#N/A,FALSE,"비용예산검토서";#N/A,#N/A,FALSE,"기승인시설투자";#N/A,#N/A,FALSE,"미승인시설투자";#N/A,#N/A,FALSE,"활동계힉서 (2)";#N/A,#N/A,FALSE,"96 성과분석";#N/A,#N/A,FALSE,"목표시책";#N/A,#N/A,FALSE,"목차";#N/A,#N/A,FALSE,"표지";#N/A,#N/A,FALSE,"인원소요현황"}</definedName>
    <definedName name="차차" localSheetId="1" hidden="1">{#N/A,#N/A,TRUE,"일정"}</definedName>
    <definedName name="차차" localSheetId="0" hidden="1">{#N/A,#N/A,TRUE,"일정"}</definedName>
    <definedName name="차차" localSheetId="2" hidden="1">{#N/A,#N/A,TRUE,"일정"}</definedName>
    <definedName name="차차" hidden="1">{#N/A,#N/A,TRUE,"일정"}</definedName>
    <definedName name="차체2" localSheetId="1">#REF!</definedName>
    <definedName name="차체2" localSheetId="0">#REF!</definedName>
    <definedName name="차체2">#REF!</definedName>
    <definedName name="초ㅐ" localSheetId="1" hidden="1">{"'Monthly 1997'!$A$3:$S$89"}</definedName>
    <definedName name="초ㅐ" localSheetId="0" hidden="1">{"'Monthly 1997'!$A$3:$S$89"}</definedName>
    <definedName name="초ㅐ" localSheetId="2" hidden="1">{"'Monthly 1997'!$A$3:$S$89"}</definedName>
    <definedName name="초ㅐ" hidden="1">{"'Monthly 1997'!$A$3:$S$89"}</definedName>
    <definedName name="커버">#N/A</definedName>
    <definedName name="템플리트모듈1" localSheetId="1">[0]!BlankMacro1</definedName>
    <definedName name="템플리트모듈1" localSheetId="0">[0]!BlankMacro1</definedName>
    <definedName name="템플리트모듈1" localSheetId="2">[0]!BlankMacro1</definedName>
    <definedName name="템플리트모듈1">[0]!BlankMacro1</definedName>
    <definedName name="템플리트모듈2" localSheetId="1">[0]!BlankMacro1</definedName>
    <definedName name="템플리트모듈2" localSheetId="0">[0]!BlankMacro1</definedName>
    <definedName name="템플리트모듈2" localSheetId="2">[0]!BlankMacro1</definedName>
    <definedName name="템플리트모듈2">[0]!BlankMacro1</definedName>
    <definedName name="템플리트모듈3" localSheetId="1">[0]!BlankMacro1</definedName>
    <definedName name="템플리트모듈3" localSheetId="0">[0]!BlankMacro1</definedName>
    <definedName name="템플리트모듈3" localSheetId="2">[0]!BlankMacro1</definedName>
    <definedName name="템플리트모듈3">[0]!BlankMacro1</definedName>
    <definedName name="템플리트모듈4" localSheetId="1">[0]!BlankMacro1</definedName>
    <definedName name="템플리트모듈4" localSheetId="0">[0]!BlankMacro1</definedName>
    <definedName name="템플리트모듈4" localSheetId="2">[0]!BlankMacro1</definedName>
    <definedName name="템플리트모듈4">[0]!BlankMacro1</definedName>
    <definedName name="템플리트모듈5" localSheetId="1">[0]!BlankMacro1</definedName>
    <definedName name="템플리트모듈5" localSheetId="0">[0]!BlankMacro1</definedName>
    <definedName name="템플리트모듈5" localSheetId="2">[0]!BlankMacro1</definedName>
    <definedName name="템플리트모듈5">[0]!BlankMacro1</definedName>
    <definedName name="템플리트모듈6" localSheetId="1">[0]!BlankMacro1</definedName>
    <definedName name="템플리트모듈6" localSheetId="0">[0]!BlankMacro1</definedName>
    <definedName name="템플리트모듈6" localSheetId="2">[0]!BlankMacro1</definedName>
    <definedName name="템플리트모듈6">[0]!BlankMacro1</definedName>
    <definedName name="판매보증" localSheetId="1" hidden="1">{#N/A,#N/A,FALSE,"인원";#N/A,#N/A,FALSE,"비용2";#N/A,#N/A,FALSE,"비용1";#N/A,#N/A,FALSE,"비용";#N/A,#N/A,FALSE,"보증2";#N/A,#N/A,FALSE,"보증1";#N/A,#N/A,FALSE,"보증";#N/A,#N/A,FALSE,"손익1";#N/A,#N/A,FALSE,"손익";#N/A,#N/A,FALSE,"부서별매출";#N/A,#N/A,FALSE,"매출"}</definedName>
    <definedName name="판매보증" localSheetId="0" hidden="1">{#N/A,#N/A,FALSE,"인원";#N/A,#N/A,FALSE,"비용2";#N/A,#N/A,FALSE,"비용1";#N/A,#N/A,FALSE,"비용";#N/A,#N/A,FALSE,"보증2";#N/A,#N/A,FALSE,"보증1";#N/A,#N/A,FALSE,"보증";#N/A,#N/A,FALSE,"손익1";#N/A,#N/A,FALSE,"손익";#N/A,#N/A,FALSE,"부서별매출";#N/A,#N/A,FALSE,"매출"}</definedName>
    <definedName name="판매보증" localSheetId="2" hidden="1">{#N/A,#N/A,FALSE,"인원";#N/A,#N/A,FALSE,"비용2";#N/A,#N/A,FALSE,"비용1";#N/A,#N/A,FALSE,"비용";#N/A,#N/A,FALSE,"보증2";#N/A,#N/A,FALSE,"보증1";#N/A,#N/A,FALSE,"보증";#N/A,#N/A,FALSE,"손익1";#N/A,#N/A,FALSE,"손익";#N/A,#N/A,FALSE,"부서별매출";#N/A,#N/A,FALSE,"매출"}</definedName>
    <definedName name="판매보증" hidden="1">{#N/A,#N/A,FALSE,"인원";#N/A,#N/A,FALSE,"비용2";#N/A,#N/A,FALSE,"비용1";#N/A,#N/A,FALSE,"비용";#N/A,#N/A,FALSE,"보증2";#N/A,#N/A,FALSE,"보증1";#N/A,#N/A,FALSE,"보증";#N/A,#N/A,FALSE,"손익1";#N/A,#N/A,FALSE,"손익";#N/A,#N/A,FALSE,"부서별매출";#N/A,#N/A,FALSE,"매출"}</definedName>
    <definedName name="품목" localSheetId="1">#REF!</definedName>
    <definedName name="품목" localSheetId="0">#REF!</definedName>
    <definedName name="품목">#REF!</definedName>
  </definedNames>
  <calcPr calcId="191028"/>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K291" i="3" l="1"/>
  <c r="K263" i="3"/>
  <c r="K395" i="3"/>
  <c r="K139" i="3"/>
  <c r="K21" i="3"/>
  <c r="AD9" i="4"/>
  <c r="K220" i="3"/>
  <c r="X15" i="4"/>
  <c r="N12" i="4"/>
  <c r="AF13" i="2"/>
  <c r="N11" i="4"/>
  <c r="AF12" i="2"/>
  <c r="N10" i="4"/>
  <c r="AF11" i="2"/>
  <c r="AF15" i="2"/>
  <c r="AF14" i="2"/>
  <c r="F170" i="3"/>
  <c r="K390" i="3"/>
  <c r="K384" i="3"/>
  <c r="K341" i="3"/>
  <c r="K165" i="3"/>
  <c r="K29" i="3"/>
  <c r="F324" i="3"/>
  <c r="F8" i="3"/>
  <c r="F67" i="3"/>
  <c r="K383" i="3"/>
  <c r="K302" i="3"/>
  <c r="F132" i="3"/>
  <c r="H28" i="2"/>
  <c r="H25" i="2"/>
  <c r="E15" i="3"/>
  <c r="E61" i="3"/>
  <c r="E27" i="3"/>
  <c r="E424" i="3"/>
  <c r="E417" i="3"/>
  <c r="E411" i="3"/>
  <c r="E404" i="3"/>
  <c r="E398" i="3"/>
  <c r="E392" i="3"/>
  <c r="E385" i="3"/>
  <c r="E378" i="3"/>
  <c r="E372" i="3"/>
  <c r="E364" i="3"/>
  <c r="E357" i="3"/>
  <c r="E349" i="3"/>
  <c r="E342" i="3"/>
  <c r="E335" i="3"/>
  <c r="E329" i="3"/>
  <c r="E323" i="3"/>
  <c r="E316" i="3"/>
  <c r="E310" i="3"/>
  <c r="E303" i="3"/>
  <c r="E297" i="3"/>
  <c r="E291" i="3"/>
  <c r="E284" i="3"/>
  <c r="E277" i="3"/>
  <c r="E270" i="3"/>
  <c r="E263" i="3"/>
  <c r="E256" i="3"/>
  <c r="E249" i="3"/>
  <c r="E241" i="3"/>
  <c r="E234" i="3"/>
  <c r="E227" i="3"/>
  <c r="E222" i="3"/>
  <c r="E216" i="3"/>
  <c r="E208" i="3"/>
  <c r="E202" i="3"/>
  <c r="E195" i="3"/>
  <c r="E185" i="3"/>
  <c r="E177" i="3"/>
  <c r="E169" i="3"/>
  <c r="E160" i="3"/>
  <c r="E153" i="3"/>
  <c r="E146" i="3"/>
  <c r="E140" i="3"/>
  <c r="E131" i="3"/>
  <c r="E126" i="3"/>
  <c r="E121" i="3"/>
  <c r="E114" i="3"/>
  <c r="E109" i="3"/>
  <c r="E101" i="3"/>
  <c r="E93" i="3"/>
  <c r="E84" i="3"/>
  <c r="E76" i="3"/>
  <c r="E66" i="3"/>
  <c r="E53" i="3"/>
  <c r="E48" i="3"/>
  <c r="E40" i="3"/>
  <c r="E34" i="3"/>
  <c r="E20" i="3"/>
  <c r="K486" i="3"/>
  <c r="G24" i="2"/>
  <c r="G25" i="2"/>
  <c r="G26" i="2"/>
  <c r="G27" i="2"/>
  <c r="G28" i="2"/>
  <c r="G29" i="2"/>
  <c r="G30" i="2"/>
  <c r="G18" i="2"/>
  <c r="F18" i="2" s="1"/>
  <c r="G19" i="2"/>
  <c r="F19" i="2" s="1"/>
  <c r="G20" i="2"/>
  <c r="F20" i="2" s="1"/>
  <c r="G21" i="2"/>
  <c r="F21" i="2" s="1"/>
  <c r="G22" i="2"/>
  <c r="F22" i="2" s="1"/>
  <c r="G17" i="2"/>
  <c r="F17" i="2" s="1"/>
  <c r="K312" i="3"/>
  <c r="K305" i="3"/>
  <c r="K62" i="3"/>
  <c r="G9" i="4"/>
  <c r="O12" i="2"/>
  <c r="G11" i="2"/>
  <c r="AA9" i="4"/>
  <c r="P9" i="4"/>
  <c r="H11" i="2"/>
  <c r="O11" i="2"/>
  <c r="P11" i="2"/>
  <c r="AR11" i="2"/>
  <c r="G12" i="2"/>
  <c r="H12" i="2"/>
  <c r="P12" i="2"/>
  <c r="AR12" i="2"/>
  <c r="G13" i="2"/>
  <c r="H13" i="2"/>
  <c r="O13" i="2"/>
  <c r="P13" i="2"/>
  <c r="AR13" i="2"/>
  <c r="G14" i="2"/>
  <c r="H14" i="2"/>
  <c r="O14" i="2"/>
  <c r="R14" i="2"/>
  <c r="P14" i="2" s="1"/>
  <c r="G15" i="2"/>
  <c r="N15" i="2"/>
  <c r="H15" i="2" s="1"/>
  <c r="O15" i="2"/>
  <c r="R15" i="2"/>
  <c r="P15" i="2" s="1"/>
  <c r="E324" i="3"/>
  <c r="D324" i="3"/>
  <c r="D170" i="3"/>
  <c r="D132" i="3"/>
  <c r="D67" i="3"/>
  <c r="E8" i="3"/>
  <c r="D8" i="3"/>
  <c r="D7" i="3" s="1"/>
  <c r="D5" i="3" s="1"/>
  <c r="A324" i="3"/>
  <c r="A132" i="3"/>
  <c r="A67" i="3"/>
  <c r="A8" i="3"/>
  <c r="K9" i="3"/>
  <c r="K10" i="3"/>
  <c r="K11" i="3"/>
  <c r="K12" i="3"/>
  <c r="K13" i="3"/>
  <c r="K15" i="3" s="1"/>
  <c r="K16" i="3"/>
  <c r="K18" i="3"/>
  <c r="K20" i="3" s="1"/>
  <c r="K23" i="3"/>
  <c r="K24" i="3"/>
  <c r="K25" i="3"/>
  <c r="K27" i="3" s="1"/>
  <c r="K28" i="3"/>
  <c r="K30" i="3"/>
  <c r="K32" i="3"/>
  <c r="K34" i="3" s="1"/>
  <c r="K35" i="3"/>
  <c r="K36" i="3"/>
  <c r="K40" i="3" s="1"/>
  <c r="K41" i="3"/>
  <c r="K48" i="3" s="1"/>
  <c r="K49" i="3"/>
  <c r="K50" i="3"/>
  <c r="K51" i="3"/>
  <c r="K53" i="3" s="1"/>
  <c r="K54" i="3"/>
  <c r="K56" i="3"/>
  <c r="K61" i="3" s="1"/>
  <c r="K63" i="3"/>
  <c r="K65" i="3"/>
  <c r="E67" i="3"/>
  <c r="K72" i="3"/>
  <c r="K73" i="3"/>
  <c r="K76" i="3" s="1"/>
  <c r="K77" i="3"/>
  <c r="K81" i="3"/>
  <c r="K82" i="3"/>
  <c r="K84" i="3" s="1"/>
  <c r="K87" i="3"/>
  <c r="K92" i="3"/>
  <c r="K93" i="3" s="1"/>
  <c r="K94" i="3"/>
  <c r="K95" i="3"/>
  <c r="K96" i="3"/>
  <c r="K101" i="3"/>
  <c r="K102" i="3"/>
  <c r="K103" i="3"/>
  <c r="K109" i="3" s="1"/>
  <c r="K111" i="3"/>
  <c r="K112" i="3"/>
  <c r="K114" i="3"/>
  <c r="K115" i="3"/>
  <c r="K121" i="3"/>
  <c r="K123" i="3"/>
  <c r="K124" i="3"/>
  <c r="K126" i="3"/>
  <c r="K127" i="3"/>
  <c r="K131" i="3"/>
  <c r="E132" i="3"/>
  <c r="K133" i="3"/>
  <c r="K135" i="3"/>
  <c r="K140" i="3"/>
  <c r="K141" i="3"/>
  <c r="K142" i="3"/>
  <c r="K144" i="3"/>
  <c r="K146" i="3"/>
  <c r="K147" i="3"/>
  <c r="K148" i="3"/>
  <c r="K149" i="3"/>
  <c r="K150" i="3"/>
  <c r="K151" i="3"/>
  <c r="K153" i="3"/>
  <c r="K154" i="3"/>
  <c r="K155" i="3"/>
  <c r="K156" i="3"/>
  <c r="K158" i="3"/>
  <c r="K159" i="3"/>
  <c r="K161" i="3"/>
  <c r="K162" i="3"/>
  <c r="K163" i="3"/>
  <c r="K164" i="3"/>
  <c r="K167" i="3"/>
  <c r="K169" i="3"/>
  <c r="K325" i="3"/>
  <c r="K327" i="3"/>
  <c r="K329" i="3"/>
  <c r="K330" i="3"/>
  <c r="K332" i="3"/>
  <c r="K333" i="3"/>
  <c r="K334" i="3"/>
  <c r="K335" i="3" s="1"/>
  <c r="K336" i="3"/>
  <c r="K338" i="3"/>
  <c r="K339" i="3"/>
  <c r="K340" i="3"/>
  <c r="K342" i="3"/>
  <c r="K321" i="3"/>
  <c r="K319" i="3"/>
  <c r="K318" i="3"/>
  <c r="K317" i="3"/>
  <c r="K315" i="3"/>
  <c r="K314" i="3"/>
  <c r="K313" i="3"/>
  <c r="K311" i="3"/>
  <c r="K308" i="3"/>
  <c r="K307" i="3"/>
  <c r="K306" i="3"/>
  <c r="K304" i="3"/>
  <c r="K301" i="3"/>
  <c r="K300" i="3"/>
  <c r="K298" i="3"/>
  <c r="K296" i="3"/>
  <c r="K295" i="3"/>
  <c r="K294" i="3"/>
  <c r="K292" i="3"/>
  <c r="K290" i="3"/>
  <c r="K286" i="3"/>
  <c r="K285" i="3"/>
  <c r="K282" i="3"/>
  <c r="K281" i="3"/>
  <c r="K280" i="3"/>
  <c r="K279" i="3"/>
  <c r="K278" i="3"/>
  <c r="K273" i="3"/>
  <c r="K272" i="3"/>
  <c r="K271" i="3"/>
  <c r="K264" i="3"/>
  <c r="K270" i="3" s="1"/>
  <c r="K262" i="3"/>
  <c r="K261" i="3"/>
  <c r="K260" i="3"/>
  <c r="K259" i="3"/>
  <c r="K253" i="3"/>
  <c r="K252" i="3"/>
  <c r="K251" i="3"/>
  <c r="K250" i="3"/>
  <c r="K248" i="3"/>
  <c r="K247" i="3"/>
  <c r="K246" i="3"/>
  <c r="K245" i="3"/>
  <c r="K244" i="3"/>
  <c r="K242" i="3"/>
  <c r="K239" i="3"/>
  <c r="K235" i="3"/>
  <c r="K232" i="3"/>
  <c r="K230" i="3"/>
  <c r="K229" i="3"/>
  <c r="K228" i="3"/>
  <c r="K223" i="3"/>
  <c r="K227" i="3" s="1"/>
  <c r="K217" i="3"/>
  <c r="K213" i="3"/>
  <c r="K212" i="3"/>
  <c r="K211" i="3"/>
  <c r="K210" i="3"/>
  <c r="K209" i="3"/>
  <c r="K206" i="3"/>
  <c r="K204" i="3"/>
  <c r="K203" i="3"/>
  <c r="K200" i="3"/>
  <c r="K199" i="3"/>
  <c r="K198" i="3"/>
  <c r="K197" i="3"/>
  <c r="K193" i="3"/>
  <c r="K192" i="3"/>
  <c r="K190" i="3"/>
  <c r="K188" i="3"/>
  <c r="K195" i="3"/>
  <c r="K183" i="3"/>
  <c r="K182" i="3"/>
  <c r="K180" i="3"/>
  <c r="K178" i="3"/>
  <c r="K175" i="3"/>
  <c r="K174" i="3"/>
  <c r="K173" i="3"/>
  <c r="K172" i="3"/>
  <c r="E170" i="3"/>
  <c r="A170" i="3"/>
  <c r="K421" i="3"/>
  <c r="K418" i="3"/>
  <c r="K412" i="3"/>
  <c r="K417" i="3" s="1"/>
  <c r="K410" i="3"/>
  <c r="K409" i="3"/>
  <c r="K408" i="3"/>
  <c r="K405" i="3"/>
  <c r="K403" i="3"/>
  <c r="K402" i="3"/>
  <c r="K401" i="3"/>
  <c r="K397" i="3"/>
  <c r="K391" i="3"/>
  <c r="K389" i="3"/>
  <c r="K386" i="3"/>
  <c r="K382" i="3"/>
  <c r="K381" i="3"/>
  <c r="K380" i="3"/>
  <c r="K377" i="3"/>
  <c r="K376" i="3"/>
  <c r="K375" i="3"/>
  <c r="K374" i="3"/>
  <c r="K371" i="3"/>
  <c r="K365" i="3"/>
  <c r="K363" i="3"/>
  <c r="K362" i="3"/>
  <c r="K360" i="3"/>
  <c r="K359" i="3"/>
  <c r="K358" i="3"/>
  <c r="K356" i="3"/>
  <c r="K355" i="3"/>
  <c r="K354" i="3"/>
  <c r="K353" i="3"/>
  <c r="K350" i="3"/>
  <c r="K347" i="3"/>
  <c r="K346" i="3"/>
  <c r="K345" i="3"/>
  <c r="K344" i="3"/>
  <c r="K836" i="3"/>
  <c r="K1186" i="3"/>
  <c r="K1178" i="3"/>
  <c r="K1172" i="3"/>
  <c r="K1162" i="3"/>
  <c r="K1156" i="3"/>
  <c r="K1146" i="3"/>
  <c r="K1137" i="3"/>
  <c r="K1128" i="3"/>
  <c r="K1119" i="3" s="1"/>
  <c r="K1118" i="3"/>
  <c r="K1112" i="3"/>
  <c r="K1106" i="3"/>
  <c r="K1099" i="3"/>
  <c r="K1091" i="3"/>
  <c r="K1084" i="3"/>
  <c r="K1074" i="3" s="1"/>
  <c r="K1073" i="3"/>
  <c r="K1066" i="3"/>
  <c r="K1056" i="3"/>
  <c r="K1049" i="3"/>
  <c r="K1040" i="3"/>
  <c r="K1031" i="3"/>
  <c r="K1023" i="3"/>
  <c r="K1016" i="3" s="1"/>
  <c r="K1015" i="3"/>
  <c r="K1006" i="3"/>
  <c r="K998" i="3"/>
  <c r="K991" i="3"/>
  <c r="K984" i="3"/>
  <c r="K978" i="3"/>
  <c r="K967" i="3"/>
  <c r="K963" i="3"/>
  <c r="K959" i="3"/>
  <c r="K952" i="3" s="1"/>
  <c r="K951" i="3"/>
  <c r="K942" i="3"/>
  <c r="K933" i="3"/>
  <c r="K916" i="3"/>
  <c r="K890" i="3"/>
  <c r="K907" i="3"/>
  <c r="K885" i="3"/>
  <c r="K878" i="3" s="1"/>
  <c r="K877" i="3"/>
  <c r="K868" i="3"/>
  <c r="K860" i="3"/>
  <c r="K852" i="3"/>
  <c r="K849" i="3"/>
  <c r="K440" i="3"/>
  <c r="K442" i="3"/>
  <c r="K466" i="3"/>
  <c r="K479" i="3"/>
  <c r="K498" i="3"/>
  <c r="K821" i="3"/>
  <c r="K805" i="3"/>
  <c r="K798" i="3"/>
  <c r="K790" i="3"/>
  <c r="K782" i="3"/>
  <c r="K774" i="3"/>
  <c r="K766" i="3"/>
  <c r="K757" i="3"/>
  <c r="K748" i="3"/>
  <c r="K742" i="3"/>
  <c r="K734" i="3"/>
  <c r="K719" i="3"/>
  <c r="K712" i="3"/>
  <c r="K695" i="3"/>
  <c r="K671" i="3"/>
  <c r="K664" i="3"/>
  <c r="K658" i="3"/>
  <c r="K642" i="3"/>
  <c r="K635" i="3"/>
  <c r="K628" i="3"/>
  <c r="K621" i="3"/>
  <c r="K614" i="3"/>
  <c r="K601" i="3"/>
  <c r="K592" i="3"/>
  <c r="K578" i="3"/>
  <c r="K571" i="3"/>
  <c r="K555" i="3"/>
  <c r="K564" i="3"/>
  <c r="K531" i="3"/>
  <c r="K538" i="3" s="1"/>
  <c r="K524" i="3"/>
  <c r="K530" i="3" s="1"/>
  <c r="K517" i="3"/>
  <c r="K523" i="3"/>
  <c r="K512" i="3"/>
  <c r="K516" i="3"/>
  <c r="K502" i="3"/>
  <c r="K488" i="3"/>
  <c r="K495" i="3"/>
  <c r="K472" i="3"/>
  <c r="K465" i="3"/>
  <c r="K450" i="3"/>
  <c r="F23" i="4"/>
  <c r="F24" i="4"/>
  <c r="F25" i="4"/>
  <c r="F26" i="4"/>
  <c r="F27" i="4"/>
  <c r="F28" i="4"/>
  <c r="F29" i="4"/>
  <c r="F30" i="4"/>
  <c r="F31" i="4"/>
  <c r="F32" i="4"/>
  <c r="P27" i="2"/>
  <c r="K813" i="3"/>
  <c r="K725" i="3"/>
  <c r="K649" i="3"/>
  <c r="K608" i="3"/>
  <c r="K457" i="3"/>
  <c r="AF10" i="2" l="1"/>
  <c r="AV10" i="2"/>
  <c r="K208" i="3"/>
  <c r="F7" i="3"/>
  <c r="K277" i="3"/>
  <c r="K284" i="3"/>
  <c r="K303" i="3"/>
  <c r="K310" i="3"/>
  <c r="E7" i="3"/>
  <c r="K66" i="3"/>
  <c r="K8" i="3" s="1"/>
  <c r="K160" i="3"/>
  <c r="A7" i="3"/>
  <c r="A5" i="3" s="1"/>
  <c r="F14" i="2"/>
  <c r="AR10" i="2"/>
  <c r="F11" i="2"/>
  <c r="F12" i="2"/>
  <c r="F15" i="2"/>
  <c r="F13" i="2"/>
  <c r="K67" i="3"/>
  <c r="K132" i="3"/>
  <c r="K177" i="3"/>
  <c r="K185" i="3"/>
  <c r="K202" i="3"/>
  <c r="K216" i="3"/>
  <c r="K222" i="3"/>
  <c r="K234" i="3"/>
  <c r="K241" i="3"/>
  <c r="K249" i="3"/>
  <c r="K256" i="3"/>
  <c r="K297" i="3"/>
  <c r="K316" i="3"/>
  <c r="K323" i="3"/>
  <c r="K349" i="3"/>
  <c r="K357" i="3"/>
  <c r="K364" i="3"/>
  <c r="K372" i="3"/>
  <c r="K378" i="3"/>
  <c r="K385" i="3"/>
  <c r="K392" i="3"/>
  <c r="K398" i="3"/>
  <c r="K404" i="3"/>
  <c r="K411" i="3"/>
  <c r="K424" i="3"/>
  <c r="K826" i="3"/>
  <c r="XCP826" i="3"/>
  <c r="F14" i="4"/>
  <c r="F13" i="4"/>
  <c r="E10" i="2"/>
  <c r="AE10" i="2"/>
  <c r="AG10" i="2"/>
  <c r="AH10" i="2"/>
  <c r="AI10" i="2"/>
  <c r="AJ10" i="2"/>
  <c r="AK10" i="2"/>
  <c r="AL10" i="2"/>
  <c r="AM10" i="2"/>
  <c r="AN10" i="2"/>
  <c r="AO10" i="2"/>
  <c r="AP10" i="2"/>
  <c r="AQ10" i="2"/>
  <c r="H26" i="2"/>
  <c r="P33" i="2"/>
  <c r="H33" i="2"/>
  <c r="H32" i="2"/>
  <c r="P32" i="2"/>
  <c r="H31" i="2"/>
  <c r="H23" i="2" s="1"/>
  <c r="P29" i="2"/>
  <c r="L758" i="3"/>
  <c r="L726" i="3"/>
  <c r="L650" i="3"/>
  <c r="L496" i="3"/>
  <c r="L458" i="3"/>
  <c r="L429" i="3"/>
  <c r="L680" i="3"/>
  <c r="L622" i="3"/>
  <c r="L585" i="3"/>
  <c r="L539" i="3"/>
  <c r="F758" i="3"/>
  <c r="F726" i="3"/>
  <c r="F680" i="3"/>
  <c r="F650" i="3"/>
  <c r="F622" i="3"/>
  <c r="F585" i="3"/>
  <c r="F539" i="3"/>
  <c r="F496" i="3"/>
  <c r="F458" i="3"/>
  <c r="F429" i="3"/>
  <c r="K703" i="3"/>
  <c r="K825" i="3" l="1"/>
  <c r="K170" i="3"/>
  <c r="K324" i="3"/>
  <c r="F10" i="2"/>
  <c r="F428" i="3"/>
  <c r="F5" i="3" s="1"/>
  <c r="L428" i="3"/>
  <c r="K7" i="3" l="1"/>
  <c r="E758" i="3"/>
  <c r="K435" i="3"/>
  <c r="D758" i="3"/>
  <c r="D726" i="3"/>
  <c r="D680" i="3"/>
  <c r="D650" i="3"/>
  <c r="D622" i="3"/>
  <c r="D585" i="3"/>
  <c r="D539" i="3"/>
  <c r="D496" i="3"/>
  <c r="D458" i="3"/>
  <c r="D429" i="3"/>
  <c r="E680" i="3"/>
  <c r="K546" i="3"/>
  <c r="P22" i="4"/>
  <c r="Q22" i="4"/>
  <c r="R22" i="4"/>
  <c r="S22" i="4"/>
  <c r="T22" i="4"/>
  <c r="U22" i="4"/>
  <c r="V22" i="4"/>
  <c r="W22" i="4"/>
  <c r="X22" i="4"/>
  <c r="Y22" i="4"/>
  <c r="Z22" i="4"/>
  <c r="AA22" i="4"/>
  <c r="AB22" i="4"/>
  <c r="AC22" i="4"/>
  <c r="J22" i="4"/>
  <c r="K22" i="4"/>
  <c r="L22" i="4"/>
  <c r="M22" i="4"/>
  <c r="N22" i="4"/>
  <c r="O22" i="4"/>
  <c r="I22" i="4"/>
  <c r="R15" i="4"/>
  <c r="S15" i="4"/>
  <c r="T15" i="4"/>
  <c r="U15" i="4"/>
  <c r="V15" i="4"/>
  <c r="W15" i="4"/>
  <c r="Y15" i="4"/>
  <c r="Z15" i="4"/>
  <c r="AA15" i="4"/>
  <c r="AB15" i="4"/>
  <c r="AC15" i="4"/>
  <c r="J15" i="4"/>
  <c r="K15" i="4"/>
  <c r="L15" i="4"/>
  <c r="M15" i="4"/>
  <c r="N15" i="4"/>
  <c r="O15" i="4"/>
  <c r="P15" i="4"/>
  <c r="Q15" i="4"/>
  <c r="I15" i="4"/>
  <c r="N9" i="4"/>
  <c r="M9" i="4"/>
  <c r="L9" i="4"/>
  <c r="L8" i="4" s="1"/>
  <c r="K9" i="4"/>
  <c r="K8" i="4" s="1"/>
  <c r="J9" i="4"/>
  <c r="I9" i="4"/>
  <c r="G22" i="4"/>
  <c r="G15" i="4"/>
  <c r="G8" i="4" s="1"/>
  <c r="H22" i="4"/>
  <c r="H15" i="4"/>
  <c r="H9" i="4"/>
  <c r="AD22" i="4"/>
  <c r="F22" i="4"/>
  <c r="E22" i="4"/>
  <c r="C22" i="4"/>
  <c r="F21" i="4"/>
  <c r="F20" i="4"/>
  <c r="F19" i="4"/>
  <c r="F18" i="4"/>
  <c r="F17" i="4"/>
  <c r="F16" i="4"/>
  <c r="F15" i="4" s="1"/>
  <c r="AD15" i="4"/>
  <c r="E15" i="4"/>
  <c r="C15" i="4"/>
  <c r="Z12" i="4"/>
  <c r="F12" i="4" s="1"/>
  <c r="AD8" i="4"/>
  <c r="Z11" i="4"/>
  <c r="Z10" i="4"/>
  <c r="AC9" i="4"/>
  <c r="AC8" i="4" s="1"/>
  <c r="AB9" i="4"/>
  <c r="Y9" i="4"/>
  <c r="Y8" i="4" s="1"/>
  <c r="X9" i="4"/>
  <c r="X8" i="4" s="1"/>
  <c r="W9" i="4"/>
  <c r="W8" i="4" s="1"/>
  <c r="V9" i="4"/>
  <c r="V8" i="4" s="1"/>
  <c r="U9" i="4"/>
  <c r="T9" i="4"/>
  <c r="T8" i="4" s="1"/>
  <c r="S9" i="4"/>
  <c r="S8" i="4" s="1"/>
  <c r="R9" i="4"/>
  <c r="R8" i="4" s="1"/>
  <c r="Q9" i="4"/>
  <c r="O9" i="4"/>
  <c r="O8" i="4" s="1"/>
  <c r="E9" i="4"/>
  <c r="E8" i="4" s="1"/>
  <c r="C9" i="4"/>
  <c r="C8" i="4" s="1"/>
  <c r="Z9" i="4" l="1"/>
  <c r="Z8" i="4" s="1"/>
  <c r="F10" i="4"/>
  <c r="F11" i="4"/>
  <c r="AA8" i="4"/>
  <c r="J8" i="4"/>
  <c r="H8" i="4"/>
  <c r="M8" i="4"/>
  <c r="N8" i="4"/>
  <c r="Q8" i="4"/>
  <c r="U8" i="4"/>
  <c r="AB8" i="4"/>
  <c r="I8" i="4"/>
  <c r="P8" i="4"/>
  <c r="F9" i="4" l="1"/>
  <c r="F8" i="4" s="1"/>
  <c r="AQ16" i="2"/>
  <c r="AR16" i="2"/>
  <c r="AS16" i="2"/>
  <c r="AT16" i="2"/>
  <c r="AU16" i="2"/>
  <c r="AP16" i="2"/>
  <c r="AE16" i="2"/>
  <c r="AF16" i="2"/>
  <c r="AG16" i="2"/>
  <c r="AH16" i="2"/>
  <c r="AJ16" i="2"/>
  <c r="AK16" i="2"/>
  <c r="AL16" i="2"/>
  <c r="X16" i="2"/>
  <c r="Y16" i="2"/>
  <c r="Z16" i="2"/>
  <c r="AA16" i="2"/>
  <c r="AB16" i="2"/>
  <c r="AC16" i="2"/>
  <c r="AD16" i="2"/>
  <c r="P16" i="2"/>
  <c r="Q16" i="2"/>
  <c r="R16" i="2"/>
  <c r="S16" i="2"/>
  <c r="T16" i="2"/>
  <c r="U16" i="2"/>
  <c r="V16" i="2"/>
  <c r="W16" i="2"/>
  <c r="J16" i="2"/>
  <c r="K16" i="2"/>
  <c r="L16" i="2"/>
  <c r="M16" i="2"/>
  <c r="N16" i="2"/>
  <c r="O16" i="2"/>
  <c r="I16" i="2"/>
  <c r="AN16" i="2"/>
  <c r="AK23" i="2"/>
  <c r="E726" i="3"/>
  <c r="E650" i="3"/>
  <c r="E622" i="3"/>
  <c r="E585" i="3"/>
  <c r="E539" i="3"/>
  <c r="E429" i="3"/>
  <c r="E458" i="3"/>
  <c r="E496" i="3"/>
  <c r="K690" i="3"/>
  <c r="K679" i="3"/>
  <c r="K584" i="3"/>
  <c r="K510" i="3"/>
  <c r="F26" i="2"/>
  <c r="AT23" i="2"/>
  <c r="AR23" i="2"/>
  <c r="AQ9" i="2"/>
  <c r="F25" i="2"/>
  <c r="F27" i="2"/>
  <c r="F28" i="2"/>
  <c r="F29" i="2"/>
  <c r="F30" i="2"/>
  <c r="G31" i="2"/>
  <c r="F31" i="2" s="1"/>
  <c r="G32" i="2"/>
  <c r="F32" i="2" s="1"/>
  <c r="G33" i="2"/>
  <c r="F33" i="2" s="1"/>
  <c r="F24" i="2"/>
  <c r="AS10" i="2"/>
  <c r="AT10" i="2"/>
  <c r="AU10" i="2"/>
  <c r="AC10" i="2"/>
  <c r="Y10" i="2"/>
  <c r="Z10" i="2"/>
  <c r="AA10" i="2"/>
  <c r="AB10" i="2"/>
  <c r="AD10" i="2"/>
  <c r="X10" i="2"/>
  <c r="W10" i="2"/>
  <c r="R10" i="2"/>
  <c r="Q10" i="2"/>
  <c r="S10" i="2"/>
  <c r="T10" i="2"/>
  <c r="U10" i="2"/>
  <c r="V10" i="2"/>
  <c r="I10" i="2"/>
  <c r="K10" i="2"/>
  <c r="L10" i="2"/>
  <c r="M10" i="2"/>
  <c r="N10" i="2"/>
  <c r="AD23" i="2"/>
  <c r="AC23" i="2"/>
  <c r="AB23" i="2"/>
  <c r="AA23" i="2"/>
  <c r="Z23" i="2"/>
  <c r="Y23" i="2"/>
  <c r="X23" i="2"/>
  <c r="W23" i="2"/>
  <c r="V23" i="2"/>
  <c r="U23" i="2"/>
  <c r="T23" i="2"/>
  <c r="S23" i="2"/>
  <c r="R23" i="2"/>
  <c r="P23" i="2" s="1"/>
  <c r="Q23" i="2"/>
  <c r="N23" i="2"/>
  <c r="I23" i="2"/>
  <c r="J23" i="2"/>
  <c r="K23" i="2"/>
  <c r="M23" i="2"/>
  <c r="L23" i="2"/>
  <c r="AI23" i="2"/>
  <c r="AI9" i="2" s="1"/>
  <c r="G16" i="2"/>
  <c r="AV16" i="2"/>
  <c r="AV23" i="2"/>
  <c r="C10" i="2"/>
  <c r="C23" i="2"/>
  <c r="C16" i="2"/>
  <c r="AU23" i="2"/>
  <c r="AS23" i="2"/>
  <c r="AP23" i="2"/>
  <c r="AO23" i="2"/>
  <c r="AN23" i="2"/>
  <c r="AM23" i="2"/>
  <c r="AL23" i="2"/>
  <c r="AJ23" i="2"/>
  <c r="AH23" i="2"/>
  <c r="AG23" i="2"/>
  <c r="AF23" i="2"/>
  <c r="AE23" i="2"/>
  <c r="O23" i="2"/>
  <c r="E23" i="2"/>
  <c r="AO16" i="2"/>
  <c r="AM16" i="2"/>
  <c r="H16" i="2"/>
  <c r="E16" i="2"/>
  <c r="C9" i="2" l="1"/>
  <c r="F16" i="2"/>
  <c r="G23" i="2"/>
  <c r="F23" i="2" s="1"/>
  <c r="N9" i="2"/>
  <c r="M9" i="2"/>
  <c r="L9" i="2"/>
  <c r="K9" i="2"/>
  <c r="I9" i="2"/>
  <c r="V9" i="2"/>
  <c r="U9" i="2"/>
  <c r="T9" i="2"/>
  <c r="S9" i="2"/>
  <c r="Q9" i="2"/>
  <c r="R9" i="2"/>
  <c r="W9" i="2"/>
  <c r="X9" i="2"/>
  <c r="AD9" i="2"/>
  <c r="AB9" i="2"/>
  <c r="AA9" i="2"/>
  <c r="Z9" i="2"/>
  <c r="Y9" i="2"/>
  <c r="AC9" i="2"/>
  <c r="AU9" i="2"/>
  <c r="AR9" i="2"/>
  <c r="AT9" i="2"/>
  <c r="AV9" i="2"/>
  <c r="E428" i="3"/>
  <c r="E5" i="3" s="1"/>
  <c r="K650" i="3"/>
  <c r="K496" i="3"/>
  <c r="K429" i="3"/>
  <c r="K585" i="3"/>
  <c r="K458" i="3"/>
  <c r="K680" i="3"/>
  <c r="K539" i="3"/>
  <c r="K726" i="3"/>
  <c r="K758" i="3"/>
  <c r="AO9" i="2"/>
  <c r="AP9" i="2"/>
  <c r="AS9" i="2"/>
  <c r="E9" i="2"/>
  <c r="AL9" i="2"/>
  <c r="P10" i="2"/>
  <c r="G10" i="2"/>
  <c r="AM9" i="2"/>
  <c r="AF9" i="2"/>
  <c r="AN9" i="2"/>
  <c r="H10" i="2"/>
  <c r="J10" i="2"/>
  <c r="O10" i="2"/>
  <c r="AJ9" i="2"/>
  <c r="AE9" i="2"/>
  <c r="AG9" i="2"/>
  <c r="AH9" i="2"/>
  <c r="AK9" i="2"/>
  <c r="O9" i="2" l="1"/>
  <c r="J9" i="2"/>
  <c r="H9" i="2"/>
  <c r="G9" i="2"/>
  <c r="P9" i="2"/>
  <c r="F9" i="2"/>
  <c r="K622" i="3"/>
  <c r="K428" i="3"/>
  <c r="K5" i="3" s="1"/>
</calcChain>
</file>

<file path=xl/sharedStrings.xml><?xml version="1.0" encoding="utf-8"?>
<sst xmlns="http://schemas.openxmlformats.org/spreadsheetml/2006/main" count="13371" uniqueCount="1002">
  <si>
    <r>
      <rPr>
        <b/>
        <sz val="15"/>
        <color rgb="FF000000"/>
        <rFont val="Arial"/>
        <family val="2"/>
        <charset val="204"/>
      </rPr>
      <t xml:space="preserve">Ислом тараққиёт банки иштирокида </t>
    </r>
    <r>
      <rPr>
        <b/>
        <sz val="15"/>
        <color rgb="FF002060"/>
        <rFont val="Arial"/>
        <family val="2"/>
        <charset val="204"/>
      </rPr>
      <t>“Қишлоқ жойларни комплекс ривожлантириш”</t>
    </r>
    <r>
      <rPr>
        <b/>
        <sz val="15"/>
        <color rgb="FF000000"/>
        <rFont val="Arial"/>
        <family val="2"/>
        <charset val="204"/>
      </rPr>
      <t xml:space="preserve"> лойиҳаси (2-босқич) учун
янги қувват, реконструкция ва мукаммал таъмирлаш режалаштирилган ижтимоий ва инфратузилма объектлари тўғрисида</t>
    </r>
  </si>
  <si>
    <t>МАЪЛУМОТ</t>
  </si>
  <si>
    <t>15.05.2025 й ҳолатига</t>
  </si>
  <si>
    <t>№</t>
  </si>
  <si>
    <t>Ҳудудлар номи</t>
  </si>
  <si>
    <t>Аҳоли сони</t>
  </si>
  <si>
    <t>МФЙ сони (марказий / ёндош)</t>
  </si>
  <si>
    <r>
      <t xml:space="preserve">Молиялаш
тириш миқдори, </t>
    </r>
    <r>
      <rPr>
        <sz val="13"/>
        <rFont val="Arial"/>
        <family val="2"/>
        <charset val="204"/>
      </rPr>
      <t xml:space="preserve">
АҚШ доллари</t>
    </r>
  </si>
  <si>
    <t xml:space="preserve">Объектлар сони </t>
  </si>
  <si>
    <t>шу жумладан,</t>
  </si>
  <si>
    <t>Қиймати (млн.сўм)</t>
  </si>
  <si>
    <t>Ижтимоий соҳа</t>
  </si>
  <si>
    <t>Йўл инфратузилмаси</t>
  </si>
  <si>
    <t>Ичимлик сув</t>
  </si>
  <si>
    <t>Электр таъминоти</t>
  </si>
  <si>
    <t>Пиёдалар йўлаги, кўча ёритиш тизими билан таъминлаш</t>
  </si>
  <si>
    <t>Суғориш тизимини яхшилаш (ирригация тармоқлари ва мелиорация объектлари)</t>
  </si>
  <si>
    <t>Кўприк қуриш</t>
  </si>
  <si>
    <t>Канализация</t>
  </si>
  <si>
    <t>Мактаб</t>
  </si>
  <si>
    <t>Мактабгача таълим ташкилоти</t>
  </si>
  <si>
    <t>Тиббиёт муассасаси</t>
  </si>
  <si>
    <t>сони</t>
  </si>
  <si>
    <t>қуввати (ўқув ўрни)</t>
  </si>
  <si>
    <t>қуввати (қатнов)</t>
  </si>
  <si>
    <t>км</t>
  </si>
  <si>
    <t>сув объекти (сув иншооти ва артезиан)</t>
  </si>
  <si>
    <t>ТП</t>
  </si>
  <si>
    <t>Артезиан/насос станция	
	(сони)</t>
  </si>
  <si>
    <t>Янги</t>
  </si>
  <si>
    <t>Реконструкция</t>
  </si>
  <si>
    <t>ЖАМИ</t>
  </si>
  <si>
    <t>ЖАМИ 157 та
41 / 116</t>
  </si>
  <si>
    <t>Сурхондарё вилояти</t>
  </si>
  <si>
    <t>Жами 60 та
14 / 46</t>
  </si>
  <si>
    <t>Ангор  тумани</t>
  </si>
  <si>
    <t>2 / 7</t>
  </si>
  <si>
    <t>Бoйсун тумани</t>
  </si>
  <si>
    <t>Термиз тумани</t>
  </si>
  <si>
    <t>1 / 4</t>
  </si>
  <si>
    <t>Шеробод тумани</t>
  </si>
  <si>
    <t>5 / 17</t>
  </si>
  <si>
    <t>Музработ тумани</t>
  </si>
  <si>
    <t>4 / 11</t>
  </si>
  <si>
    <t>Қашқадарё вилояти</t>
  </si>
  <si>
    <t>Жами 45 та
11 / 34</t>
  </si>
  <si>
    <t>Китоб тумани</t>
  </si>
  <si>
    <t>2 / 6</t>
  </si>
  <si>
    <t>Шаҳрисабз тумани</t>
  </si>
  <si>
    <t>2 / 4</t>
  </si>
  <si>
    <t>Яккабоғ тумани</t>
  </si>
  <si>
    <t>Ғузор тумани</t>
  </si>
  <si>
    <t>2 / 5</t>
  </si>
  <si>
    <t>Деҳқонобод тумани</t>
  </si>
  <si>
    <t>1 / 5</t>
  </si>
  <si>
    <t>Қамаши тумани</t>
  </si>
  <si>
    <t>Самарканд вилояти</t>
  </si>
  <si>
    <t>Жами 52 та
16 / 36</t>
  </si>
  <si>
    <t>Булунгур тумани</t>
  </si>
  <si>
    <t>1/3</t>
  </si>
  <si>
    <t>Жомбой тумани</t>
  </si>
  <si>
    <t>2/3</t>
  </si>
  <si>
    <t>Иштихон тумани</t>
  </si>
  <si>
    <t>2/4</t>
  </si>
  <si>
    <t>Каттакургон тумани</t>
  </si>
  <si>
    <t>Нарпай тумани</t>
  </si>
  <si>
    <t>1/4</t>
  </si>
  <si>
    <t>Окдарё тумани</t>
  </si>
  <si>
    <t>Пахтачи тумани</t>
  </si>
  <si>
    <t>Самарканд тумани</t>
  </si>
  <si>
    <t>3/3</t>
  </si>
  <si>
    <t>Тайлок тумани</t>
  </si>
  <si>
    <t>Ургут тумани</t>
  </si>
  <si>
    <t>2/6</t>
  </si>
  <si>
    <t>Қорақалпоғистон Республикаси</t>
  </si>
  <si>
    <t>Жами 19 та
4 / 15</t>
  </si>
  <si>
    <t>Нукус тумани</t>
  </si>
  <si>
    <t>Тахиатош тумани</t>
  </si>
  <si>
    <t>Амударё тумани</t>
  </si>
  <si>
    <t>1 / 2</t>
  </si>
  <si>
    <t>Беруний тумани</t>
  </si>
  <si>
    <t>0 / 2</t>
  </si>
  <si>
    <t>Бухоро вилояти</t>
  </si>
  <si>
    <t xml:space="preserve">Жами 23 та
6 / 17 </t>
  </si>
  <si>
    <t>Бухоро тумани</t>
  </si>
  <si>
    <t>1 / 3</t>
  </si>
  <si>
    <t>Когон тумани</t>
  </si>
  <si>
    <t>Вобкент тумани</t>
  </si>
  <si>
    <t>Шофиркон тумани</t>
  </si>
  <si>
    <t>Навоий вилояти</t>
  </si>
  <si>
    <t xml:space="preserve">Жами 15 та
3 / 12  </t>
  </si>
  <si>
    <t>Кармана тумани</t>
  </si>
  <si>
    <t>1 / 6</t>
  </si>
  <si>
    <t>Навбаҳор тумани</t>
  </si>
  <si>
    <t>Хоразм вилояти</t>
  </si>
  <si>
    <t xml:space="preserve">Жами 21 та
5 / 16 </t>
  </si>
  <si>
    <t>Урганч тумани</t>
  </si>
  <si>
    <t>Хонқа тумани</t>
  </si>
  <si>
    <t>Янгибозор тумани</t>
  </si>
  <si>
    <t>2/7</t>
  </si>
  <si>
    <t xml:space="preserve">Умумий </t>
  </si>
  <si>
    <t>Янги қурилиш</t>
  </si>
  <si>
    <t>Мукаммал таъмир</t>
  </si>
  <si>
    <t>Умумий</t>
  </si>
  <si>
    <t xml:space="preserve">    </t>
  </si>
  <si>
    <t>Ислом тараққиёт банки иштирокида
 “Қишлоқ жойларни комплекс ривожлантириш” (2-босқич) лойиҳаси доирасида амалга оширилаётган сублойиҳалар тўғрисида
МАЪЛУМОТ</t>
  </si>
  <si>
    <t>Т/р</t>
  </si>
  <si>
    <t>Ҳудуд номи</t>
  </si>
  <si>
    <t>Аҳоли сони,
нафар</t>
  </si>
  <si>
    <t>Молиялаштириш миқдори, 
АҚШ доллари</t>
  </si>
  <si>
    <t>Объектлар 
сони</t>
  </si>
  <si>
    <t>Дастлабки манзилли рўйхат</t>
  </si>
  <si>
    <t>CDP асосида танланган устувор сублойиҳалар рақами</t>
  </si>
  <si>
    <t>Туман номи</t>
  </si>
  <si>
    <t>Қишлоқ номи</t>
  </si>
  <si>
    <t>Объект номи</t>
  </si>
  <si>
    <t>Йўналиши</t>
  </si>
  <si>
    <t>Ўлчов бирлиги</t>
  </si>
  <si>
    <t>Қуввати</t>
  </si>
  <si>
    <t>Маблағ,
млн. сўмда</t>
  </si>
  <si>
    <t>Ангор тумани</t>
  </si>
  <si>
    <t xml:space="preserve"> Ангор тумани </t>
  </si>
  <si>
    <t xml:space="preserve"> Гиламбоб МФЙ </t>
  </si>
  <si>
    <t>4761</t>
  </si>
  <si>
    <t>Ички йўлларни таъмирлаш.
(Жами 14,4 км ички кўчаларни асфалтлаш)</t>
  </si>
  <si>
    <t>Мукаммал таъмирлаш</t>
  </si>
  <si>
    <t>йул</t>
  </si>
  <si>
    <t>Тоза ичимлик суви таъминотини яхшилаш
(Мавжуд 2 та 250 м3 (500М3) сиғимли сувни сақлаш ва тарқатиш иншооти реконструкция қилиш 
Жами 26,9 км сув тармоғи)</t>
  </si>
  <si>
    <t>Объект</t>
  </si>
  <si>
    <t>сув объект</t>
  </si>
  <si>
    <t>сув км</t>
  </si>
  <si>
    <t>Электр таъминотини яхшилаш.
( Жами 18,4 км электр тармоғи шундан 16,9 км 04 ква хамда 1,5 км 10 ква. ТП 4 дона янги 250 КВА лик трансформаторлар ўрнатиш)</t>
  </si>
  <si>
    <t>Ўрнатиш</t>
  </si>
  <si>
    <t>дона</t>
  </si>
  <si>
    <t>Реконструция</t>
  </si>
  <si>
    <t>электр</t>
  </si>
  <si>
    <t>Пиёдалар йўлаги куриш (тунги кўча ёритгичлари билан бирга)</t>
  </si>
  <si>
    <t>Пиёда</t>
  </si>
  <si>
    <t>Жами:</t>
  </si>
  <si>
    <t>Хомкон МФЙ</t>
  </si>
  <si>
    <t>3100</t>
  </si>
  <si>
    <t>Ички йўлларни таъмирлаш.
(Жами 7.01 км ички кўчаларни асфалтлаш)</t>
  </si>
  <si>
    <t>Тоза ичимлик суви таъминотини яхшилаш
(1 та янги 500 м3 сиғимли сув иншооти қуриш
Жами 27,5 км ички сув тармоғи тортиш)</t>
  </si>
  <si>
    <t>Гулистон МФЙ</t>
  </si>
  <si>
    <t>2953</t>
  </si>
  <si>
    <t>Ички йўлларни таъмирлаш.
(Жами 6.7 км ички кўчаларни асфалтлаш)</t>
  </si>
  <si>
    <t>Электр таъминотини яхшилаш.
(Жами 16 км 04 ква электр тармоғи тортиш 4 дона янги 250 КВА лик трансформаторлар ўрнатиш)</t>
  </si>
  <si>
    <t>Тоза ичимлик суви таъминотини яхшилаш
(Жами 8.2 км тоза ичимлик суви тармоғи тортиш)</t>
  </si>
  <si>
    <t>90 ўринли янги Мактабгача таълим ташкилоти қуриш</t>
  </si>
  <si>
    <t>ўрин</t>
  </si>
  <si>
    <t>МТТ</t>
  </si>
  <si>
    <t>Юқори талашқон МФЙ</t>
  </si>
  <si>
    <t>Электр таъминотини яхшилаш.
(Жами 13 км (04 кв) электр тармоғи торотиш.
3 дона янги 250 КВА лик трансформаторлар ўрнатиш)</t>
  </si>
  <si>
    <t>Ички йўлларни таъмирлаш.
(Жами 6,4 км ички кўчаларни асфалтлаш)</t>
  </si>
  <si>
    <t xml:space="preserve">Тоза ичимлик суви таъминотини яхшилаш
(1 та  янги 500 м3 сиғимли сув иншооти қуриш
Жами 26.1 км тоза ичимлик суви тармоғи тортиш) </t>
  </si>
  <si>
    <t>Дўстлик (собиқ Охунбобоев)</t>
  </si>
  <si>
    <t>11-сонли 420 ўринли мактабни реконструкция қилиш
240 ўринли қўшимча бино қуриш.</t>
  </si>
  <si>
    <t>Ўрин</t>
  </si>
  <si>
    <t>мактаб</t>
  </si>
  <si>
    <t>Ички йўлларни таъмирлаш.
(Жами 14 км ички кўчаларни асфалтлаш)</t>
  </si>
  <si>
    <t>Электр таъминотини яхшилаш
(1 та  250 ква ТП ўрнатиш
5 км 04 кв тармоқни реконструкция қилиш)</t>
  </si>
  <si>
    <t>Новшаҳар МФЙ</t>
  </si>
  <si>
    <t>Ички йўлларни таъмирлаш.
(Жами 16 км ички кўчаларни асфалтлаш)</t>
  </si>
  <si>
    <t>Электр таъминотини яхшилаш.
(Жами 11 км 04 кв электр тармоғи торотиш.
3 дона янги 400 КВА лик трансформаторлар ўрнатиш)</t>
  </si>
  <si>
    <t>Кўприкни реконструкция қилиш
Тараққиёт ва Махтимқули кўчасини бирлаштирувчи 15х8 ўлчамли автомобил купригини реконструкция қилиш"</t>
  </si>
  <si>
    <t>Кўприк</t>
  </si>
  <si>
    <t>Тоза ичимлик суви таъминотини яхшилаш
(Жами 10,5 км сув тармоғи тортиш
3 та артизан қудуғини қазиш ва таъмирлаш)</t>
  </si>
  <si>
    <t>Чинобод</t>
  </si>
  <si>
    <t>12 –сонли 620 ўринли мактабни реконструкция қилиш
Мавжуд 140 ўринли ўқув биносини бузиб ўрнига 480 ўринли қўшимча янги ўқув биноси қуриш</t>
  </si>
  <si>
    <t>Ички йўлларни таъмирлаш.
(Жами 10 км ички кўчаларни асфалтлаш)</t>
  </si>
  <si>
    <t>90 ўринли янги Мактабгача таълим ташкилоти қуриш
Тараққиёт кўчаси (эски 25 МТТ ўрни)</t>
  </si>
  <si>
    <t>Карвон МФЙ</t>
  </si>
  <si>
    <t>Мукуммал таъмирлаш</t>
  </si>
  <si>
    <t>Электр таъминотини яхшилаш.
(Жами 11 км (04 кв) электр тармоғи торотиш.
4 дона янги 250 КВА лик трансформаторлар ўрнатиш)</t>
  </si>
  <si>
    <t>Тоза ичимлик суви таъминотини яхшилаш
(Жами 16.7 км сув тармоғи тортиш.
2 та мавжуд сув қудуғини реконструкция қилиш)</t>
  </si>
  <si>
    <t>Пиёдалар йўлаги куриш (тунги кўча ёритгичлари билан бирга)
(Оқсарой кўчасига 2 км 100 метр пиёдалар йўлаги қуриш)</t>
  </si>
  <si>
    <t>20 сонли 300 ўринли Мактабни реконструкция қилиш
1. Янги 12х24 ўлчамли спорт зали қуриш
2. Мактаб атрофини девор билан ўраш
3. 120 ўринли бинони мукаммал таъмирлаш</t>
  </si>
  <si>
    <t>Қорабоғ МФЙ</t>
  </si>
  <si>
    <t>Ички йўлларни таъмирлаш.
(Жами 9.8 км ички кўчаларни асфалтлаш)</t>
  </si>
  <si>
    <t>34 сонли 360 ўринли Мактабни реконструкция қилиш
Мавжуд мактабнинг 360 ўринли биносини бузиб:
1. янги 330 ўринли бино қуриш
2. 12х24 ўлчамли спорт зали қуриш
3. 50 ўринли ошхона</t>
  </si>
  <si>
    <t>Пиёдалар йўлаги куриш (тунги кўча ёритгичлари билан бирга)
(“Истиқлол”  кўчаси буйлаб 1,9 км пиёдалар йўлаги ва тунги ёритгичлар ўрнатиш шу йўлларга 3 та пиёдалар кўпиригини қуриш)</t>
  </si>
  <si>
    <t>Тоза ичимлик суви таъминотини яхшилаш
(4,5 км ички сув тармоғи тортиш)</t>
  </si>
  <si>
    <t>Бойсун тумани</t>
  </si>
  <si>
    <t>Даштиғоз МФЙ</t>
  </si>
  <si>
    <t>4046</t>
  </si>
  <si>
    <t>Тоза ичимлик суви таъминотини яхшилаш
(Жами 33 км янги ички сув тармоғи тортиш
1 дона 500 м3 лик сув сақлаш ҳовузи қуриш)</t>
  </si>
  <si>
    <t>Электр таъминотини яхшилаш.
(Жами 20 км тармоқ шундан 17 км 04 кв ҳамда 3 км 10 кв электр тармоғи тортиш, 4 дона янги 250 КВА лик трансформаторлар ўрнатиш)</t>
  </si>
  <si>
    <t>49-сонли 180 ўринли мактабни реконструкция қилиш.
Мавжуд бўш турган устахона биносини реконструкция қилиш орқали 120 ўринли ўқув биноси ташкил қилиш</t>
  </si>
  <si>
    <t xml:space="preserve">Кўприклар қуриш.
Жами 1 та автомобиллар кўприги куриш
Пулҳоким станциясига ўтувчи йўлга 1 та, </t>
  </si>
  <si>
    <t>Кофрун МФЙ</t>
  </si>
  <si>
    <t>3516</t>
  </si>
  <si>
    <t>32-сонли 420 ўринли мактабни реконструкция қилиш
Қўшимча 180-ўринли янги бино қуриш</t>
  </si>
  <si>
    <t>Электр таъминотини яхшилаш.
(Жами 8 км электр тармоғи шундан 6.5 км 04 ква ҳамда 1.5 км 10 ква тармоқ тортиш. 2 дона янги 250 КВА лик трансформаторлар ўрнатиш.)</t>
  </si>
  <si>
    <t>Тоза ичимлик суви таъминотини яхшилаш
(Жами 2,9 км сув тармоғи тортиш ва мавжуд сув иншоотини (2 та 250 м3) реконструкция қилиш)</t>
  </si>
  <si>
    <t>Ички йўлларни таъмирлаш.
Жами 16 км ички кўчаларни асфалтлаш.</t>
  </si>
  <si>
    <t>Бибиширин МФЙ</t>
  </si>
  <si>
    <t>4028</t>
  </si>
  <si>
    <t>Тоза ичимлик суви таъминотини яхшилаш
Жами 3 км сув тармоғи тортиш
 1 та 1000 м3  ва 500 м3 сув ҳовузи қуриш </t>
  </si>
  <si>
    <t>Ички йўлларни таъмирлаш.
(Жами 17 км ички кўчаларни асфалтлаш)</t>
  </si>
  <si>
    <t>Электр таъминотини яхшилаш.
Жами 8 км (04 кв) электр тармоғи тортиш.
3 дона янги 250 КВА лик трансформаторлар ўрнатиш:</t>
  </si>
  <si>
    <t>Кўприк қуриш
Сарғиёзи участкасидаги сойга кўприк қуриш</t>
  </si>
  <si>
    <t>Тунги кўча ёритиш тизимини барпо этиш 
Жами 2 км кўчаларга</t>
  </si>
  <si>
    <r>
      <rPr>
        <sz val="14"/>
        <color rgb="FF000000"/>
        <rFont val="Times New Roman"/>
        <family val="1"/>
      </rPr>
      <t>Ирригация тизимини яхшилаш
1. Себзор кўчаси ёқасидаги мавжуд 2,4 км ариқларни бетонлаш</t>
    </r>
  </si>
  <si>
    <t>Ирригация км</t>
  </si>
  <si>
    <t>Пулхоким МФЙ</t>
  </si>
  <si>
    <t>2946</t>
  </si>
  <si>
    <t>Тоза ичимлик суви таъминотини яхшилаш
Жами 1,6 км сув тармоғи тортиш</t>
  </si>
  <si>
    <t>Ирригация тизимини яхшилаш
Пулхоким кўчасидаги асосий ариқниннг 10,5 км қисмини бетонлаш. (3 та сув тақсимлаш сарбандлари билан)</t>
  </si>
  <si>
    <t>Ички йўлларни таъмирлаш.
Жами 8,5 км ички кўчаларни асфалтлаш.</t>
  </si>
  <si>
    <t>Электр таъминотини яхшилаш.
Жами 8 км (04 кв) электр тармоғи торотиш.
3 дона янги 160 КВА лик трансформаторлар ўрнатиш.</t>
  </si>
  <si>
    <t>Кўприк қуриш. Боғчасарой кўчасидан Кулчинор кўчасига ўтувчи автомобиллар  ва пиёдалар кўприги қуриш</t>
  </si>
  <si>
    <t xml:space="preserve">Бойсун тумани </t>
  </si>
  <si>
    <t>Темир дарвоза</t>
  </si>
  <si>
    <t>Ички йўлларни таъмирлаш.
Жами 12 км ички кўчаларни асфалтлаш.</t>
  </si>
  <si>
    <t xml:space="preserve">90 ўринли янги Мактабгача таълим ташкилоти қуриш
Махалланинг "Дашти чери" худуди Навруз кўчаси Салом Ахмедов хусусий ерини бермоқчи </t>
  </si>
  <si>
    <t>Электр таъминотини яхшилаш.
Жами 15 км электр тармоғи
4 дона янги трансформатор ўрнатиш (250 КВа)</t>
  </si>
  <si>
    <t>"Дарбанд" номли 50 қатновли ОШПни капитал таъмирлаш</t>
  </si>
  <si>
    <t>Капитал таъмир</t>
  </si>
  <si>
    <t>қатнов</t>
  </si>
  <si>
    <t>ОШП</t>
  </si>
  <si>
    <t>Ирригация тизимини яхшилашш
Селга қарши бетон тўсиқ қуриш</t>
  </si>
  <si>
    <t>Шифобулоқ</t>
  </si>
  <si>
    <t>2030</t>
  </si>
  <si>
    <t>Тоза ичимлик суви таъминотини яхшилаш
Махалланинг "Оқназар" худудига 1 та артизан қудуғи қазиш ва 200 м3 лик сувни сақлаш ва чучуклаштириш иншооти куриш</t>
  </si>
  <si>
    <t>Ички йўлларни таъмирлаш.
Жами 4,9 км ички кўчаларни асфалтлаш</t>
  </si>
  <si>
    <t>90 ўринли янги Мактабгача таълим ташкилоти қуриш
(Эски стадион ўрнига)</t>
  </si>
  <si>
    <t>Дарбанд МФЙ</t>
  </si>
  <si>
    <t>4097</t>
  </si>
  <si>
    <t>Ички йўлларни таъмирлаш.
Жами 17,51 км ички кўчаларни асфалтлаш</t>
  </si>
  <si>
    <t>Электр таъминотини яхшилаш.
3 дона 250 квт трансформатор ўрнатиш
25,5 км электр тармоғи тортиш</t>
  </si>
  <si>
    <t>Кўприк қуриш
Хами кабуд кўчасидаги Узунлиги 50м бўлган авто кўприк қурилишини давом эттириш.</t>
  </si>
  <si>
    <t>Ўрта Мачай МФЙ</t>
  </si>
  <si>
    <t>2579</t>
  </si>
  <si>
    <t>Тоза ичимлик суви таъминотини яхшилаш
1 дона 100 м3 сиимли сув тўплаш иншооти қуриш ва 27 км сув тармоғи</t>
  </si>
  <si>
    <t>Дахнайижом МФЙ</t>
  </si>
  <si>
    <t>26 сонли 140 ўринли мактабни реконструкция қилиш
Қўшимча 96 ўринли ўқув биноси қуриш.
Спорт зали қуриш 12х24</t>
  </si>
  <si>
    <t>Электр таъминотини яхшилаш.
Жами 5 км электр тармоғи
1 дона 250 ква ТП ўрнатиш</t>
  </si>
  <si>
    <t>Термез тумани</t>
  </si>
  <si>
    <t>Янгиобод МФЙ</t>
  </si>
  <si>
    <t>3200</t>
  </si>
  <si>
    <t>Тоза ичимлик суви таъминотини яхшилаш
1 та янги 500 м3 сув иншооти қриш
Жами 18,2 км сув тармоғи</t>
  </si>
  <si>
    <t xml:space="preserve"> Реконструкция </t>
  </si>
  <si>
    <t xml:space="preserve"> км </t>
  </si>
  <si>
    <t>Ички йўлларни таъмирлаш.
Жами 7 км ички кўчаларни асфалтлаш.</t>
  </si>
  <si>
    <t xml:space="preserve"> Мукаммал таъмирлаш </t>
  </si>
  <si>
    <t>Электр таъминотини яхшилаш.
3 дона 250 квт трансформатор ўрнатиш
10,3 км 0,4 кв электр тармоғи тортиш</t>
  </si>
  <si>
    <t xml:space="preserve"> Ўрнатиш </t>
  </si>
  <si>
    <t xml:space="preserve"> дона </t>
  </si>
  <si>
    <t>34-сонли 560 ўринли мактабни реконструкция қилиш
12x24 ўлчамли спорт зали қуриш
50 ўринли ошхона</t>
  </si>
  <si>
    <t>Тунги кўча ёритиш тизимини барпо этиш 
Жами 2.6 км кўчаларга</t>
  </si>
  <si>
    <t>Ат-Термизий МФЙ</t>
  </si>
  <si>
    <t>22-сонли 420 ўринли мактабни реконструкция қилиш
300 ўринли янги қўшимча бино қуриш,</t>
  </si>
  <si>
    <t xml:space="preserve"> ўрин </t>
  </si>
  <si>
    <t>Ички йўлларни таъмирлаш.
Жами  4 км ички кўчаларни асфалтлаш.</t>
  </si>
  <si>
    <t xml:space="preserve">Тоза ичимлик суви таъминотини яхшилаш
Жами 15,22 км сув тармоғи
1 та 1000 м3 сув иншооти насос станцияси билан қуриш 
</t>
  </si>
  <si>
    <t xml:space="preserve">Пиёдалар йўлаги (тунги ёритиш чироқлари) билан қуриш
Жами бўлиб  1 км узунликда тунги ёритиш </t>
  </si>
  <si>
    <t>Нурафшон МФЙ</t>
  </si>
  <si>
    <t>Ички йўлларни таъмирлаш.
Жами 8.5 км ички кўчаларни асфалтлаш.</t>
  </si>
  <si>
    <t>Электр таъминотини яхшилаш.
2 дона 250 квт трансформатор ўрнатиш
9,5 км 0,4 кв электр тармоғи тортиш</t>
  </si>
  <si>
    <t>Тоза ичимлик суви таъминотини яхшилаш
Жами 8 км сув тармоғи</t>
  </si>
  <si>
    <t>25-сонли 450 ўринли мактабни реконструкция қилиш
1. 240 ўринли қўшимча ўқув биноси қуриш
2. Мактаб атрофини тўлиқ ўраш</t>
  </si>
  <si>
    <t xml:space="preserve">Орол МФЙ </t>
  </si>
  <si>
    <t>4178</t>
  </si>
  <si>
    <t>Ички йўлларни таъмирлаш.
Жами 14.55 км ички кўчаларни асфалтлаш.</t>
  </si>
  <si>
    <t>Электр таъминотини яхшилаш.
4 дона 250 квт трансформатор ўрнатиш
21.3 км 0,4 кв электр тармоғи тортиш</t>
  </si>
  <si>
    <t>Тоза ичимлик суви таъминотини яхшилаш
Жами 16,2 км сув тармоғи</t>
  </si>
  <si>
    <t>Ирригация тизимини яхшилаш
2.5 км ички ариқларни бетонлаш ёки лоток ўрнатиш</t>
  </si>
  <si>
    <t>Янгихаёт МФЙ</t>
  </si>
  <si>
    <t>4133</t>
  </si>
  <si>
    <t>Ички йўлларни таъмирлаш.
Жами 13,2 км ички кўчаларни асфалтлаш.</t>
  </si>
  <si>
    <t>Тоза ичимлик суви таъминотини яхшилаш
Жами 15 км сув тармоғи</t>
  </si>
  <si>
    <t>Электр таъминотини яхшилаш.
6 дона 250 квт трансформатор ўрнатиш
10 км 0,4 кв электр тармоғи тортиш</t>
  </si>
  <si>
    <t>Ирригация тизимини яхшилаш
1 та қуёш панелли сув насоси ўрнатиш.
2 км ариқларни бетонлаш</t>
  </si>
  <si>
    <t>Ирригация объект</t>
  </si>
  <si>
    <t xml:space="preserve"> Янги қурилиш </t>
  </si>
  <si>
    <t>Кўприклар қуриш</t>
  </si>
  <si>
    <t xml:space="preserve"> Шеробод  тумани</t>
  </si>
  <si>
    <t xml:space="preserve"> Қизилолма  МФЙ </t>
  </si>
  <si>
    <t>2991</t>
  </si>
  <si>
    <t>Кўприклар қуриш
Жами 4 та кўприк, 1 автомабил ва 3 та пиёдалар кўприги қуриш.</t>
  </si>
  <si>
    <t>Электр таъминотини яхшилаш.
3 дона 250 квт трансформатор ўрнатиш
20 км 0,4 кв электр тармоғи тортиш</t>
  </si>
  <si>
    <t xml:space="preserve">90 ўринли янги Мактабгача таълим ташкилоти қуриш
Шалқон ва Қизилолма қишлоқлари учун МФЙ биноси ёнига </t>
  </si>
  <si>
    <t>пиёда</t>
  </si>
  <si>
    <t xml:space="preserve"> Гулистон МФЙ </t>
  </si>
  <si>
    <t>4905</t>
  </si>
  <si>
    <t>Ирригация тизимини яхшилаш
жами 2 км узунликдаги ариқни бетонлаш.</t>
  </si>
  <si>
    <t>Шеробод тиббиёт бирлашмасининг Навруз худудий бўлимини реконструкция қилиш.</t>
  </si>
  <si>
    <t xml:space="preserve"> Объект </t>
  </si>
  <si>
    <t>Ички йўлларни таъмирлаш.
Жами 4 км ички кўчаларни асфалтлаш.</t>
  </si>
  <si>
    <t>Кўприк қуриш.</t>
  </si>
  <si>
    <t xml:space="preserve">90 ўринли янги Мактабгача таълим ташкилоти қуриш
Оқкўприк қишлоғи 52 Мактаб ҳудудидан </t>
  </si>
  <si>
    <t>90 ўринли янги Мактабгача таълим ташкилоти қуриш
Янги турмуш қишлоғи 53 Мактаб ҳудудидан</t>
  </si>
  <si>
    <t xml:space="preserve"> Ғуржак 2 МФЙ </t>
  </si>
  <si>
    <t>48-сонли 240 ўринли мактабни реконструкция қилиш
1) 240 ўринли бинони мукаммал таъмирлаш
2) Спорт зали қуриш (12х24)</t>
  </si>
  <si>
    <t>54-сонли 96 ўринли мактабни реконструкция қилиш
1. Спорт зали қуриш (12х24)
2. 96 ўринли бинони мукаммал таъмирлаш</t>
  </si>
  <si>
    <t>90 ўринли янги Мактабгача таълим ташкилоти қуриш
49-сонли мактабнинг худудида қурилади</t>
  </si>
  <si>
    <t>Ирригация тизимини яхшилаш
1) Хўжанқо қишлоғига 1000 м3 сиғимли сувни сақлаш ва тарқатиш очиқ сув иншооти қуриш ва 4 км ариқни бетонлаш</t>
  </si>
  <si>
    <t>Кўприкни реконструкця қилиш
Хўжаулкан қишлоғидаги кўприкни реконструкция қилиб кенгайтириш</t>
  </si>
  <si>
    <t>Электр таъминотини яхшилаш.
3 дона 250 квт трансформатор ўрнатиш
24 км 0,4 кв электр тармоғи тортиш</t>
  </si>
  <si>
    <t xml:space="preserve"> Узунсой МФЙ </t>
  </si>
  <si>
    <t>3209</t>
  </si>
  <si>
    <t>Тоза ичимлик суви таъминотини яхшилаш
1 та 500 м3 сиғимли сув иншооти  қуриш ва 25 км сув қувури тортиш.</t>
  </si>
  <si>
    <t>Ички йўлларни таъмирлаш.
Жами 2,3 км ички кўчаларни асфалтлаш.</t>
  </si>
  <si>
    <t>Электр таъминотини яхшилаш.
4 дона 250 квт трансформатор ўрнатиш
22 км 0,4 кв электр тармоғи тортиш</t>
  </si>
  <si>
    <t>Тоза ичимлик суви таъминотини яхшилаш
 2 та артизан қудуғи қазиш, 1 та 500 м3 сиғимли сув тўплаш ховзаси қуриш, 36.87 км сув тармоғи тортиш</t>
  </si>
  <si>
    <t>35 сонли 360 ўринли мактабни реконструкция қилиш
1) Спорт зали қуриш (12х24)
2) 50 ўринли Ошхона қуриш
3) Мавжуд 60 ўринли бинони мукаммал таъмирлаш</t>
  </si>
  <si>
    <t>34 сонли 240 ўринли мактабни реконструкция қилиш
1. Янги 96 ўринли ўқув биноси қуриш
2. Спорт зали 12х24
3. 50 ўринли Ошхона қуриш
4. Воркоут қуриш</t>
  </si>
  <si>
    <t>Зарабоғ МФЙ</t>
  </si>
  <si>
    <t>Электр таъминотини яхшилаш.
4 дона 250 квт трансформатор ўрнатиш
8 км 0,4 кв электр тармоғи тортиш</t>
  </si>
  <si>
    <t>Тоза ичимлик суви таъминотини яхшилаш
1. Мавжуд 2 та  250 м3 ҳажмдаги сув сақлаш иншоотини реконструкция қилиш
2. 2 та артизан қудуғи қазиш
3.  1 та янги Насос Станцияси қуриш
4. Сув тармоғи 21 км</t>
  </si>
  <si>
    <t>Кўприклар қуриш
Жами 2 та кўприк қуриш</t>
  </si>
  <si>
    <t>Чорбоғ МФЙ</t>
  </si>
  <si>
    <t>3645</t>
  </si>
  <si>
    <t>Ички йўлларни таъмирлаш.
Жами 7,525 км ички кўчаларни асфалтлаш</t>
  </si>
  <si>
    <t>45 - сонли 350 ўринли мактабни реконструкция қилиш
1. Эски 140 ўринли ўқув бинони мукаммал таъмирлаш ва иситиш тизимини янгилаш 
2. 50 ўринли ошхона қуриш
3. Спорт зал (12х24 м) қуриш</t>
  </si>
  <si>
    <t>Тоза ичимлик суви таъминотини яхшилаш
20 км сув тармоғи тортиш
1 та 500 м3 сув иншооти ва насос станцияси қуриш</t>
  </si>
  <si>
    <t>Нуртепа МФЙ</t>
  </si>
  <si>
    <t>Тоза ичимлик суви таъминотини яхшилаш
21.9 км сув тармоғи тортиш
1 та 500 м3 сув иншооти ва насос станцияси қуриш</t>
  </si>
  <si>
    <t>Хўжақия-2 МФЙ</t>
  </si>
  <si>
    <t>Электр таъминотини яхшилаш.
 8 та 250 ква ТП ўрнатиш 12 км электр тармоғи тортиш</t>
  </si>
  <si>
    <t>Ички йўлларни таъмирлаш.
Жами 11 км ички кўчаларни асфалтлаш.</t>
  </si>
  <si>
    <t>Тоза ичимлик суви таъминотини яхшилаш
35.2 км сув тармоғи ва 1 та 500 м3 сув иншоотини насос станцияси билан қуриш</t>
  </si>
  <si>
    <t xml:space="preserve"> объект </t>
  </si>
  <si>
    <t>Чуқуркўл МФЙ</t>
  </si>
  <si>
    <t>Ички йўлларни таъмирлаш.
Жами 20 км ички кўчаларни асфалтлаш.</t>
  </si>
  <si>
    <t>67 сонли 355 ўринли мактабни реконструкция қилиш
Мавжуд мактабнинг 40 ўринли биносини бузиб ўрнига янги 240 ўринли бино қуриш</t>
  </si>
  <si>
    <t>Ирригация тизимини яхшилаш
Дарё қирғоқларини бетонлаш
1. Дарё қирғоқларини ( Малик бобони уйидан Қаҳҳор бобони уйигача) - 400 м бетонлаш.
2. Дарё қирғоқларини ( Кўприкнинг ўнг қисми) - 150 м бетонлаш.</t>
  </si>
  <si>
    <t>Ирригация тизимини яхшилаш
6.2 км ички ариқларни бетонлаш</t>
  </si>
  <si>
    <t>Электр таъминотини яхшилаш.
6 км электр тармоқларини тортиш</t>
  </si>
  <si>
    <t>Чўмишли МФЙ</t>
  </si>
  <si>
    <t>4096</t>
  </si>
  <si>
    <t>Ички йўлларни таъмирлаш.
Жами 11.5 км ички кўчаларни асфалтлаш.</t>
  </si>
  <si>
    <t>Электр таъминотини яхшилаш.
2 дона 250 кв ТП ўрнатиш
16 км электр тармоғи</t>
  </si>
  <si>
    <t>Ирригация тизимини яхшилаш
Ички ариқларни бетонлаш.
1. Деҳқонобод қишлоғидаги ариқнинг 900 м  қисмини  бетонлаш.
2. Яхтийўл қишлоғидаги асосий ариқнинг 1,4 км қисмини бетонлаш.</t>
  </si>
  <si>
    <t>Тоза ичимлик суви таъминотини яхшилаш
1. 4R103 автомобил йўлидаги юқори босимли сув қувуридан Имом Термизий сув ховзасигача 1,5 км магистрал тармоқ
2. Янги қишлоқ қишлоғига 1,5 км</t>
  </si>
  <si>
    <t>Пиёдалар йўлаги куриш (тунги кўча ёритгичлари билан бирга)
Яхтийўл ва Дехқонобод қишлоқларини бирлаштирувчи Шохимардон кўчасига пиёдалар йўлаги қуриш ва ёритгич ўрнатиш  4 км</t>
  </si>
  <si>
    <t>Шеробод тумани "Чўмишли" МФЙдаги 14-сонли мактабни реконструкция қилиш.
( "Янги қишлоқ" қишлоқ ҳудудида 120 ўринли бино қуриш ва асосий мактабга 50 ўринли ошхона қуриш ҳамда мавжуд 360 ўринли бинони мукаммал таъмирлаш)</t>
  </si>
  <si>
    <t>Меҳнатобод МФЙ</t>
  </si>
  <si>
    <t>Ички йўлларни таъмирлаш.
Жами 21 км ички кўчаларни асфалтлаш.</t>
  </si>
  <si>
    <t xml:space="preserve"> Мукаммал таъмир </t>
  </si>
  <si>
    <t>Ирригация тизимини яхшилаш
Ички ариқларни бетонлаш.
1. Пунктдан - Норали Ражабовнинг уйигача - 1,4 км
2. Р7- 3 каналидан Жўраев Нарзулланинг уйигача - 1 км 600м,
3. Чорва қишлоғи - 1 км.</t>
  </si>
  <si>
    <t>Электр таъминотини яхшилаш.
6 дона 250 кв ТП ўрнатиш
12 км электр тармоғи</t>
  </si>
  <si>
    <t>Кўприк қуриш
Чуқуркўл ва Мехнатобод МФЙларини боғловчи кўприк қуриш</t>
  </si>
  <si>
    <t>кўприк</t>
  </si>
  <si>
    <t>Дўстлик МФЙ</t>
  </si>
  <si>
    <t>4047</t>
  </si>
  <si>
    <t>Тоза ичимлик суви таъминотини яхшилаш
Жами: 30 км сув тармоғи тортиш</t>
  </si>
  <si>
    <t>330 ўринли ўринли янги Мактаб қуриш
Дўстлик ва Меҳробод махаллалари учун Мехробод махалласи ҳудудидан кластер мактаб қурилади. Янги мактаб қиймати:
12.5 млрд
- Мехробод МФЙ улуши 7 млрд
- Дўстлик МФЙ улуши 5.5 млрд</t>
  </si>
  <si>
    <t>Ички йўлларни таъмирлаш.
Жами 5 км ички кўчаларни асфалтлаш.</t>
  </si>
  <si>
    <t xml:space="preserve"> км  </t>
  </si>
  <si>
    <t>Электр таъминотини яхшилаш.
4 дона ТП ўрнатиш
8 км электр тармоғи</t>
  </si>
  <si>
    <t xml:space="preserve">км </t>
  </si>
  <si>
    <t>Оқтепа МФЙ</t>
  </si>
  <si>
    <t>Ички йўлларни таъмирлаш.
Жами 8,3 км ички кўчаларни асфалтлаш.</t>
  </si>
  <si>
    <t>Электр таъминотини яхшилаш.
4 дона 250 кв ТП ўрнатиш
10,6 км электр тармоғи</t>
  </si>
  <si>
    <t xml:space="preserve">Тоза ичимлик суви таъминотини яхшилаш
Мавжуд 1 та 500м3 сув сиғимли сувни тўплаш ва тарқатиш иншоотини реконструкция қилиш ва насос станцияси қуриш ҳамда 14.3 км сув тармоғи </t>
  </si>
  <si>
    <t>Истиқбол МФЙ</t>
  </si>
  <si>
    <t>Тоза ичимлик суви таъминотини яхшилаш
1 та 500 м3 сув иншоотини реконструкция қилиш
Жами 21,55 км сув тармоғи тортиш</t>
  </si>
  <si>
    <t>Электр таъминотини яхшилаш.
3 дона 250 кв ТПўрнатиш
12 км электр тармоғи</t>
  </si>
  <si>
    <t>Қуллуқшо МФЙ</t>
  </si>
  <si>
    <t>4369</t>
  </si>
  <si>
    <t>Ички йўлларни таъмирлаш.
Жами 10 км ички кўчаларни асфалтлаш.</t>
  </si>
  <si>
    <t>Электр таъминотини яхшилаш.
5 дона 250 кв ТП ўрнатиш
25 км электр тармоғи</t>
  </si>
  <si>
    <t xml:space="preserve"> Км </t>
  </si>
  <si>
    <t>Ирригация тизимини яхшилаш
Жами 9,3 км ички ариқларни бетонлаш.</t>
  </si>
  <si>
    <t>Пиёдалар йўлаги куриш (тунги кўча ёритгичлари билан бирга)
Жами 3.6 км узунликда қурилади</t>
  </si>
  <si>
    <t>Тоза ичимлик суви таъминотини яхшилаш
Жами 16,5км сув тармоғи тортиш</t>
  </si>
  <si>
    <t xml:space="preserve"> янги қурилиш </t>
  </si>
  <si>
    <t>Меҳробод МФЙ</t>
  </si>
  <si>
    <t>Тоза ичимлик суви таъминотини яхшилаш
Жами 24,7 км сув тармоғи тортиш</t>
  </si>
  <si>
    <t>Электр таъминотини яхшилаш.
6 дона 250 квА ТП
16 км электр тармоғи</t>
  </si>
  <si>
    <t>330 ўринли ўринли янги Мактаб қуриш
Дўстлик ва Меҳробод махаллалари учун Мехробод махалласи ҳудудидан кластер мактаб қурилади. Янги мактаб қиймати: 12.5 млрд
- Мехробод МФЙ улуши 7 млрд
- Дўстлик МФЙ улуши 5.5 млрд</t>
  </si>
  <si>
    <t>Ғуржак-1</t>
  </si>
  <si>
    <t>Ички йўлларни таъмирлаш.
Жами 6.1 км ички кўчаларни асфалтлаш.</t>
  </si>
  <si>
    <t>330 ўринли янги Мактаб қуриш</t>
  </si>
  <si>
    <t>Электр таъминотини яхшилаш.
5 дона 250 квА ТП
9.5 км электр тармоғи</t>
  </si>
  <si>
    <t>Ҳакимобод МФЙ</t>
  </si>
  <si>
    <t>4376</t>
  </si>
  <si>
    <t xml:space="preserve">20 - сонли 340 ўринли Мактабни реконструкция қилиш
Янги қўшимча 240 ўринли ўқув биноси қуриш
50 ўринли ошхона </t>
  </si>
  <si>
    <t>Электр таъминотини яхшилаш.
2 дона 250 кв ТП ўрнатиш
2,5 км электр тармоғи</t>
  </si>
  <si>
    <t>Пиёдалар йўлаги куриш (тунги кўча ёритгичлари билан бирга)
Жами узунлиги 2км</t>
  </si>
  <si>
    <t>Навбур МФЙ</t>
  </si>
  <si>
    <t>Ички йўлларни таъмирлаш.
Жами 17.5 км ички кўчаларни асфалтлаш.</t>
  </si>
  <si>
    <t>120 ўринли янги Мактабгача таълим ташкилоти қуриш
Истара қишлоғи 39 мактаб худудидан қурилади</t>
  </si>
  <si>
    <t>39 сонли 210 ўринли мактабни реконструкция қилиш
180 ўринли қўшимча бино қуриш.</t>
  </si>
  <si>
    <t>Электр таъминотини яхшилаш.
1 дона 400 кв ТП ўрнатиш
4 дона 250 кв ТП ўрнатиш
8,9 км электр тармоғи</t>
  </si>
  <si>
    <t>Ғўрин-гиламбоб МФЙ</t>
  </si>
  <si>
    <t>5954</t>
  </si>
  <si>
    <t>31 сонли 550 ўринли мактабни реконструкция қилиш
1. 540 ўринли янги ўқув биноси қуриш.
2. 300 ўринли мавжуд биносини мукаммал таъмирлаш</t>
  </si>
  <si>
    <t>Пиёдалар йўлаги куриш (тунги кўча ёритгичлари билан бирга)
Жами узунлиги 2.3 км</t>
  </si>
  <si>
    <t>Ички йўлларни таъмирлаш.
Жами 22 км ички кўчаларни асфалтлаш.</t>
  </si>
  <si>
    <t>Электр таъминотини яхшилаш.
3 дона 250 кв ТП ўрнатиш
6 км электр тармоғи</t>
  </si>
  <si>
    <t>Бойбулоқ МФЙ</t>
  </si>
  <si>
    <t>Ички йўлларни таъмирлаш.
Жами 14 км ички кўчаларни асфалтлаш</t>
  </si>
  <si>
    <t>Электр таъминотини яхшилаш.
2 дона 400 кв ТП ўрнатиш
3 дона 250 кв ТП ўрнатиш
9,8 км электр тармоғи</t>
  </si>
  <si>
    <t>Тоза ичимлик суви таъминотини яхшилаш
Жами 38 км сув тармоғи тортиш
1. 500 м3 сув сиғимли сувни тўплаш ва тарқатиш иншооти насос станцияси билан қуриш</t>
  </si>
  <si>
    <t>Фидокор МФЙ</t>
  </si>
  <si>
    <t>3404</t>
  </si>
  <si>
    <t>Ички йўлларни таъмирлаш.
Жами 9 км ички кўчаларни асфалтлаш</t>
  </si>
  <si>
    <t>Тоза ичимлик суви таъминотини яхшилаш
Жами 25,1 км сув тармоғи тортиш
Мавжуд 2 дона сув қудуғини Сув тақсимлаш иншоотига боғлаш</t>
  </si>
  <si>
    <t>24-сонли 507 ўринли мактабни мукаммал таъмирлаш.
Мавжуд 192 ўринли эски биносини Мукаммал таъмирлаш</t>
  </si>
  <si>
    <t xml:space="preserve">объект </t>
  </si>
  <si>
    <t>Буюк ипак йўли МФЙ</t>
  </si>
  <si>
    <t>2640</t>
  </si>
  <si>
    <t>Ички йўлларни таъмирлаш.
Жами узунлиги 8.3 км кўчаларни асфалтлаш.</t>
  </si>
  <si>
    <t>Электр таъмини яхшилаш.
Жами: тармоқ 15.5 км. 
2 дона 250 квт ТП ўрнатиш</t>
  </si>
  <si>
    <t>Пиёдалар йўлаги куриш (тунги кўча ёритгичлари билан бирга)
Жами 1,3 км тунги чироқлар ўрнатиш ва пиёдалар йўлаги қуриш.
Шўроб  кўчаси 1,3 км</t>
  </si>
  <si>
    <t>90 ўринли янги Мактабгача таълим ташкилоти қуриш
41 мактаб ҳудудидан қуриш</t>
  </si>
  <si>
    <t>Маданият МФЙ</t>
  </si>
  <si>
    <t>3798</t>
  </si>
  <si>
    <t>Ички йўлларни таъмирлаш.
Жами ички йўллар 11,855  км</t>
  </si>
  <si>
    <t>Тоза ичимлик суви.
Жами 23,5км ички тармоқ
1 та 500 м3 сув иншооти қуриш</t>
  </si>
  <si>
    <t>Электр таъминотини яхшилаш.
Жами 8 км тармоқ
4 дона 250 квт трансформатор алмаштириш</t>
  </si>
  <si>
    <t xml:space="preserve">Пиёдалар йўлаги куриш (тунги кўча ёритгичлари билан бирга) </t>
  </si>
  <si>
    <t>Файзиобод МФЙ</t>
  </si>
  <si>
    <t>4411</t>
  </si>
  <si>
    <t>Электр таъминоти тизимини яхшилаш.
Жами 26,74 км тармоқ реконструкция қилиш.
3 та ТПни алмаштириш</t>
  </si>
  <si>
    <t>Ички йўлларни таъмирлаш.
Жами 15.5 км ички кўчаларни асфалтлаш.</t>
  </si>
  <si>
    <t>27 сонли 260 ўринли мактабни реконструкция қилиш
120 ўринли қўшимча ўқув биноси қуриш.</t>
  </si>
  <si>
    <t xml:space="preserve"> Ўрин </t>
  </si>
  <si>
    <t xml:space="preserve">90 ўринли янги Мактабгача таълим ташкилоти қуриш
19 сонли мактаб балансидаги собиқ МТТ биноси ўрнидан </t>
  </si>
  <si>
    <t>Чегарачи МФЙ</t>
  </si>
  <si>
    <t>4992</t>
  </si>
  <si>
    <t>22 сонли 520 ўринли Мактабни реконструкция қилиш.
1. Қўшимча янги 330 ўринли ўқув бино қуриш.
2. Суний қопламали мини стадион</t>
  </si>
  <si>
    <t>Ирригация тизимини яхшилаш
1 та артизан қудуғи қазиш
5 км ички ариқларни бетонлаш</t>
  </si>
  <si>
    <t>Электр таъминотини яхшилаш.
2 дона 250 кв ТП ўрнатиш
16,1 км электр тармоғи</t>
  </si>
  <si>
    <t>4188</t>
  </si>
  <si>
    <t>Электр таъминотини яхшилаш.
Жами 11,1 км тармоқ реконструкция қилиш.
5 дона 250 ква трансформатор ўрнатиш.</t>
  </si>
  <si>
    <t>49 сонли 276 ўринли Мактабни реконструкция қилиш
1. Спорт зал қуриш (12х24)
2. 50 ўринли ошхона
3. Мактаб атрофини ўраш</t>
  </si>
  <si>
    <t>Ирригация тизимини яхшилаш
Занг каналидан қишлоқгача 2 км ариқни бетонлаш</t>
  </si>
  <si>
    <t>Халқ йўли МФЙ</t>
  </si>
  <si>
    <t>3382</t>
  </si>
  <si>
    <t>Ички йўлларни таъмирлаш.
Жами 13.5 км ички кўчаларни асфалтлаш.</t>
  </si>
  <si>
    <t>Электр таъминоти тизимини яхшилаш.
Жами 10  км тармоқ реконструкция қилиш.
3 дона 250 ква трансформатор ўрнатиш.</t>
  </si>
  <si>
    <t>25-сонли 315 ўринли Мактабни реконструкция қилиш
Мини стадион қуриш</t>
  </si>
  <si>
    <t>Ирригация тизимини яхшилаш
Занг каналга 1 та насос ўрнатиб 2,8 км сув қувури (500 диаметрли) тортиш.
Ўрмон хужалиги қишлоғи учун Занг каналдаги бузуқ насосни алмаштириш (250 лик)</t>
  </si>
  <si>
    <t>Сополлитепа МФЙ</t>
  </si>
  <si>
    <t>Электр таъминоти тизимини яхшилаш.
Жами 27 км тармоқ реконструкция қилиш.
4 дона 250 ква трансформатор ўрнатиш.</t>
  </si>
  <si>
    <t>90 ўринли янги Мактабгача таълим ташкилоти қуриш
15 сонли мактаб худудига</t>
  </si>
  <si>
    <t>Меҳригиёҳ МФЙ</t>
  </si>
  <si>
    <t>5853</t>
  </si>
  <si>
    <t>Электр таъминоти тизимини яхшилаш.
Жами 30,4 км тармоқ реконструкция қилиш.
10 дона 250 ква трансформатор ўрнатиш.</t>
  </si>
  <si>
    <t>Ирригация тизимини яхшилаш
Жами 7 км ички ариқларни бетонлаш</t>
  </si>
  <si>
    <t>Пиёдалар йўлаги куриш (тунги кўча ёритгичлари билан бирга)
Жами: 4 км узунликда қурилади</t>
  </si>
  <si>
    <t>120 ўринли янги Мактабгача таълим ташкилоти қуриш
23 мактаб хухудидан 120 ўринли Давлат мактабгача таълим ташкилоти қуриш</t>
  </si>
  <si>
    <t> Алпомиш МФЙ</t>
  </si>
  <si>
    <t>4548</t>
  </si>
  <si>
    <t>Ички йўлларни таъмирлаш.
Жами 17 км ички кўчаларни асфалтлаш.</t>
  </si>
  <si>
    <t>Электр таъминоти тизимини яхшилаш.
Жами 18,7  км тармоқ реконструкция қилиш.
5 дона 250 ква трансформатор ўрнатиш.</t>
  </si>
  <si>
    <t>37 сонли 240 ўринли мактабни реконструкция қилиш
120 ўринли қўшимча ўқув биноси қуриш
50 ўринли ошхона қуриш</t>
  </si>
  <si>
    <t>120 ўринли янги Мактабгача таълим ташкилоти қуриш
37 сонли мактаб худудидан</t>
  </si>
  <si>
    <t>Олмазор МФЙ</t>
  </si>
  <si>
    <t>3270</t>
  </si>
  <si>
    <t>Электр таъминоти тизимини яхшилаш.
Жами 18  км тармоқ реконструкция қилиш.
4 дона 250 ква трансформатор ўрнатиш.</t>
  </si>
  <si>
    <t>Ички йўлларни таъмирлаш.
Жами 14 км ички кўчаларни асфалтлаш.</t>
  </si>
  <si>
    <t>17 сонли 480 ўринли мактабни мукаммал таъмирлаш
1. 180 ўқув биносини мукаммал таъмирлаш
2. Ошхона ва спорт зал биносини мукаммал таъмирлаш
3. янги хожатхона қуриш</t>
  </si>
  <si>
    <t>4580</t>
  </si>
  <si>
    <t>Электр таъминоти тизимини яхшилаш.
Жами 30,08 км тармоқ реконструкция қилиш.
6 дона 250 ква трансформатор ўрнатиш.</t>
  </si>
  <si>
    <t xml:space="preserve"> км                </t>
  </si>
  <si>
    <t>43 сонли 110 ўринли Мактабни реконструкция қилиш
1. 120 ўринли янги ўқув биноси қуриш
2. Мавжуд 110 ўринли биносини мукаммал таъмирлаш</t>
  </si>
  <si>
    <t>4001</t>
  </si>
  <si>
    <t>Электр таъминоти тизимини яхшилаш.
Жами 13 км тармоқ реконструкция қилиш.
3 дона 250 ква трансформатор ўрнатиш.</t>
  </si>
  <si>
    <t>Тоза ичимлик суви таъминотини яхшилаш
Жами 18 км суп тармоғи тортиш</t>
  </si>
  <si>
    <t>Пиёдалар йўлаги куриш (тунги кўча ёритгичлари билан бирга)
Жами узунлиги  4 км</t>
  </si>
  <si>
    <t>39 сонли 360 ўринли мактабни реконструкция қилиш
1. 120 ўринли янги қўшимча бино қуриш
2. 50 ўринли ошхона</t>
  </si>
  <si>
    <t>Янгиер МФЙ</t>
  </si>
  <si>
    <t>Ички йўлларни таъмирлаш.
Жами 19,5 км ички кўчаларни асфалтлаш.</t>
  </si>
  <si>
    <t>Электр таъминоти тизимини яхшилаш.
Жами 30 км тармоқ реконструкция қилиш.
4 дона 250 ква трансформатор ўрнатиш.</t>
  </si>
  <si>
    <t>Кўприклар қуриш
Жами 3 та пиёдалар учун осма кўприклар қуриш</t>
  </si>
  <si>
    <t>Нурли ҳаёт МФЙ</t>
  </si>
  <si>
    <t>4223</t>
  </si>
  <si>
    <t>Электр таъминоти тизимини яхшилаш.
Жами 25 км тармоқ реконструкция қилиш.
3 дона 250 ква трансформатор ўрнатиш.</t>
  </si>
  <si>
    <t>Ирригация тизимини яхшилаш
Жами 1,5 км ички ариқларни бетонлаш</t>
  </si>
  <si>
    <t>Пиёдалар йўлаги куриш (тунги кўча ёритгичлари билан бирга)
Жами: 3,7 км узунликда қурилади</t>
  </si>
  <si>
    <t>Кўприклар қуриш
Жами 3 та автомобиллар ўтувчи кўприкларни реконструкция қилиш</t>
  </si>
  <si>
    <t>Самарқанд вилояти</t>
  </si>
  <si>
    <t>Ҳудуд номи/Туман номи</t>
  </si>
  <si>
    <t>МФЙ номи</t>
  </si>
  <si>
    <t>Дастлабки манзилли рўйхат 2024 йил</t>
  </si>
  <si>
    <t>Маблағ,
млн. сўм</t>
  </si>
  <si>
    <t> </t>
  </si>
  <si>
    <t>Булунғур тумани</t>
  </si>
  <si>
    <t xml:space="preserve">Олмазор МФЙ  </t>
  </si>
  <si>
    <t>Асосий ва ички йўлларни 4,5 метр кенгликда жами 11,2 км асфальтлаш.</t>
  </si>
  <si>
    <t>мукаммал таъмирлаш</t>
  </si>
  <si>
    <t xml:space="preserve">км               </t>
  </si>
  <si>
    <t>Электр таъминоти тизимини яхшилаш:
(Қўшимча 5 та трансформатор ўрнатиш ва 
31,5 км электр тармоқларини мукаммал таъмирлаш).</t>
  </si>
  <si>
    <t>ўрнатиш/ алмаштириш</t>
  </si>
  <si>
    <t>Ичимлик суви таъминотини яхшилаш:
(3 та янги сув қудуғи минораси қуриш, 2 та сув қудуғи минорасини таъмирлаш ва 22,2 км ичимлик суви тармоғини қуриш).</t>
  </si>
  <si>
    <t>реконструкция</t>
  </si>
  <si>
    <t>сув</t>
  </si>
  <si>
    <r>
      <rPr>
        <sz val="14"/>
        <color rgb="FF000000"/>
        <rFont val="Times New Roman"/>
        <family val="1"/>
      </rPr>
      <t>Пиёдалар йўлаги куриш (тунги кўча ёритгичлари билан бирга)
Олмазор МФЙ нинг жами 2,4 км асосий кўчасига пиёдалар йўлакчасини қуриш ва тунги ёритиш чироқларини ўрнатиш</t>
    </r>
    <r>
      <rPr>
        <b/>
        <sz val="14"/>
        <color rgb="FF000000"/>
        <rFont val="Times New Roman"/>
        <family val="1"/>
      </rPr>
      <t>.</t>
    </r>
  </si>
  <si>
    <t>янги қуриш</t>
  </si>
  <si>
    <t>кўча ёритиш</t>
  </si>
  <si>
    <t xml:space="preserve">Фозил Йўлдош МФЙ </t>
  </si>
  <si>
    <t>Ичимлик суви таъминотини яхшилаш:
(3 та янги сув қудуғи минораси қуриш, 1 та сув қудуғи минорасини таъмирлаш ва 15,8 км ичимлик суви тармоғини қуриш).</t>
  </si>
  <si>
    <t>2-сонли 100 қатновли ОПга қўшимча бино қуриш:
(3 хонали тез ёрдам шохобчаси (Гараж билан биргаликда),
2 хонали қўшимча бино (Физиотерапия ва стационар хонаси))</t>
  </si>
  <si>
    <t xml:space="preserve">реконструкция </t>
  </si>
  <si>
    <t>Электр таъминоти тизимини яхшилаш:
(Қўшимча 3 та  трансформатор ўрнатиш ва 16,5 км электр тармоқларини мукаммал таъмирлаш).</t>
  </si>
  <si>
    <t>Асосий ва ички йўлларни 4,5 метр кенгликда жами 7,7 км асфальтлаш.</t>
  </si>
  <si>
    <t>Тунги ёритиш чироқлари ўрнатиш (қуёш панелли) ва пиёдалар йўлакчаси қуриш</t>
  </si>
  <si>
    <t xml:space="preserve">Янгиариқ МФЙ    </t>
  </si>
  <si>
    <r>
      <rPr>
        <sz val="14"/>
        <color rgb="FF000000"/>
        <rFont val="Times New Roman"/>
        <family val="1"/>
      </rPr>
      <t>Асосий ва ички йўлларни 4,5 метр кенгликда жами 9,8 км асфальтлаш</t>
    </r>
    <r>
      <rPr>
        <b/>
        <sz val="14"/>
        <color rgb="FF000000"/>
        <rFont val="Times New Roman"/>
        <family val="1"/>
      </rPr>
      <t>.</t>
    </r>
  </si>
  <si>
    <t>Электр таъминоти тизимини яхшилаш:
(Қўшимча 5 та трансформатор ўрнатиш ва 14,0 км электр тармоқларини мукаммал таъмирлаш)</t>
  </si>
  <si>
    <t>66-сонли 360 ўринли умумтаълим мактабини реконструкция килиш:
(120 ўринли мавжуд ўқув биносини реконструкция қилиш,                                  12х24 ўлчамли спортзал қуриш ва 50 ўринли ошхона қуриш).</t>
  </si>
  <si>
    <t>ўқув ўрни</t>
  </si>
  <si>
    <t>Ичимлик суви таъминотини яхшилаш:
(2 та янги сув қудуғи минораси қуриш, 2 та сув қудуғи минорасини таъмирлаш ва 16,0 км ичимлик суви тармоғини қуриш)</t>
  </si>
  <si>
    <t>20-сонли 540 ўринли умумтаълим мактабини реконструкция килиш:
(12х24 ўлчамли спортзал қуриш).</t>
  </si>
  <si>
    <t>объект</t>
  </si>
  <si>
    <t>Ичимлик суви таъминотини яхшилаш:
(1 та янги сув қудуғи минораси қуриш, 3 та сув қудуғи минорасини таъмирлаш ва 6,6 км ичимлик суви тармоғини қуриш).</t>
  </si>
  <si>
    <t>Асосий ва ички йўлларни 4,5 метр кенгликда жами 8,8 км асфальтлаш.</t>
  </si>
  <si>
    <t>Электр таъминоти тизимини яхшилаш:
(Қўшимча 3 та трансформатор ўрнатиш ва 4,6 км электр тармоқларини мукаммал таъмирлаш)</t>
  </si>
  <si>
    <t>13-сонли 240 ўринли ДМТТини реконструкция қилиш.
(120 ўринли қўшимча янги бино куриш, ошхона биносини реконструкция қилиш,фасад қисмини таъмирлаш, ёзги айвончалар қуриш 7 та, 4х12 метр ёзги бассейн қуриш ва атрофини девор билан ўраш 320 метр)</t>
  </si>
  <si>
    <t>Деҳқонобод МФЙ</t>
  </si>
  <si>
    <t>18-сонли 960 ўринлиумумтаълим мактабни мукаммал таъмирлаш:
(960 ўринли мавжуд ўқув биносини мукаммал таъмирлаш,                                     эшик ва дераза ромларини алмаштириш,пол қисмини янгилаш 3080 кв.метр,фасад ва ички деворларини таъмирлаш, электр тизимини янгилаш, иситиш тизимини янгилаш, қаватларга чиқувчи зиналарни таъмирлаш,1100 метр мактаб атрофини ўраш.</t>
  </si>
  <si>
    <t>Асосий ва ички йўлларни 4,5 метр кенгликда жами 9,0 км асфальтлаш.</t>
  </si>
  <si>
    <t>Ичимлик суви таъминотини яхшилаш:
(2 та сув қудуғи минорасини реконструкция қилиш ва 15,5 км ичимлик суви тармоғини қуриш)</t>
  </si>
  <si>
    <t>Электр таъминоти тизимини яхшилаш:
(Қўшимча 2 та трансформатор ўрнатиш ва 14,5 км электр тармоқларини мукаммал таъмирлаш).</t>
  </si>
  <si>
    <t>Суҳмон МФЙ</t>
  </si>
  <si>
    <t>Асосий ва ички йўлларни 4,5 метр кенгликда жами 10,2 км асфальтлаш.</t>
  </si>
  <si>
    <t>32-сон 240 ўринли умумтаълим мактабни реконструкция  килиш:
(120 ўринли янги ўқув биносини қуриш,12х24 ўлчамдаги спорт зал ва       50 ўринли ошхона қуриш).</t>
  </si>
  <si>
    <t>Электр таъминоти тизимини яхшилаш
(Қўшимча 3 та трансформатор ўрнатиш ва 15,0 км электр тармоқларини мукаммал таъмирлаш).</t>
  </si>
  <si>
    <t>18-сон умумтаълим мактабининг 100 ўринли филиал биносини реконструкция қилиш (Мавжуд 100 ўринли ўқув биносини бузиб ўрнига 120 ўринли янги бино қуриш).</t>
  </si>
  <si>
    <t xml:space="preserve">Назар МФЙ </t>
  </si>
  <si>
    <t>31-сон 280 ўринли умумтаълим мактабни реконструкция  килиш:
(120 ўринли янги ўқув биносини қуриш 50 ўринли ошхонаси билан биргаликда, 12х24 ўлчамдаги спорт зал, 6 очколи хожатхона қуриш ва 380 метр мактаб атрофини ўраш)</t>
  </si>
  <si>
    <t>Асосий ва ички йўлларни 4,5 метр кенгликда жами 6,0 км асфальтлаш.</t>
  </si>
  <si>
    <t>Электр таъминоти тизимини яхшилаш (Қўшимча 3 та трансформатор ўрнатиш ва  4,8 км электр тармоқларини мукаммал таъмирлаш).</t>
  </si>
  <si>
    <t>Ичимлик суви таъминотини яхшилаш:
(1 та янги сув қудуғи минораси қуриш, 1 та сув қудуғи минорасини реконструкция қилиш ва 5,6 км ичимлик суви тармоғини қуриш)</t>
  </si>
  <si>
    <t>Бешбола МФЙ</t>
  </si>
  <si>
    <t>Асосий ва ички йўлларни 4,5 метр кенгликда жами 17,0 км асфальтлаш.</t>
  </si>
  <si>
    <t>Электр таъминоти тизимини яхшилаш:
(Қўшимча 3 та трансформатор ўрнатиш ва 29,0 км электр тармоқларини мукаммал таъмирлаш).</t>
  </si>
  <si>
    <t>Ичимлик суви таъминотини яхшилаш:
(4 та янги сув қудуғи минораси қуриш ва 36,0 км ичимлик суви тармоғини қуриш).</t>
  </si>
  <si>
    <t>Бешбола МФЙнинг жами 5,53 км асосий кўчаларига пиёдалар йўлакчасини қуриш ва тунги ёритиш чироқларини (Қуёш панелли) ўрнатиш:</t>
  </si>
  <si>
    <t>Бешбола МФЙда 90 ўринли янги ДМТТ қуриш.
(Оқкўприк қишлоғидаги 50-сонли умумтаълим мактаби ҳудудида).</t>
  </si>
  <si>
    <t>Қорамўйин МФЙ</t>
  </si>
  <si>
    <t>49-сонли 240 ўринли умумтаълим мактабини реконструкция қилиш (180 ўринли янги ўқув биносини қуриш).</t>
  </si>
  <si>
    <t>Асосий ва ички йўлларни 4,5 метр кенгликда жами 10,8 км асфальтлаш:</t>
  </si>
  <si>
    <t>мукаммал  таъмирлаш</t>
  </si>
  <si>
    <t>Ичимлик суви таъминотини яхшилаш:
(2 та янги сув қудуғи минораси қуриш, 2 та сув қудуғи минорасини реконструкция килиш ва 26,0 км ичимлик суви тармоғини қуриш).</t>
  </si>
  <si>
    <t>Қорамўйин МФЙда 90 ўринли янги ДМТТ қуриш:
(Қорамўйин 1 қишлоғидаги 48-сонли умумтаълим мактаби ҳудудида).</t>
  </si>
  <si>
    <t>Қорамўйин МФЙда 90 ўринли янги ДМТТ қуриш:
(Соболоқ қишлоғидаги 52-сонли умумтаълим мактаби ҳудудида).</t>
  </si>
  <si>
    <t>Электр таъминоти тизимини яхшилаш:
(Қўшимча 4 та трансформатор ўрнатиш ва 29,8 км электр тармоқларини мукаммал таъмирлаш).</t>
  </si>
  <si>
    <t>Азамат МФЙ</t>
  </si>
  <si>
    <t>9-сонли 270 ўринли умумтаълим мактабни реконструкция қилиш:
(120 ўринли қўшимча ўқув бино, 12х24 ўлчамли спортзал ва 50 ўринли ошхона қуриш).</t>
  </si>
  <si>
    <t>Электр таъминоти тизимини яхшилаш:
(Қўшимча 3 та  трансформатор ўрнатиш ва
9,8 км электр тармоқларини мукаммал таъмирлаш).</t>
  </si>
  <si>
    <t xml:space="preserve">Қирқйигит МФЙ  </t>
  </si>
  <si>
    <t>Асосий ва ички йўлларни 4,5 метр кенгликда жами 10,5 км асфальтлаш.</t>
  </si>
  <si>
    <t>Электр таъминоти тизимини яхшилаш:
(Қўшимча 5 та трансформатор ўрнатиш ва 21,3 км электр тармоқларини мукаммал таъмирлаш)</t>
  </si>
  <si>
    <t>18-сонли 100 ўринли ДМТТини реконструкция қилиш.
(90 ўринли қўшимча янги бино куриш)</t>
  </si>
  <si>
    <t>Ичимлик суви таъминотини яхшилаш:
(1 та янги сув қудуғи минораси қуриш, 1 та сув қудуғи минорасини реконструкция килиш ва 24,2 км ичимлик суви тармоғини қуриш).</t>
  </si>
  <si>
    <t>12-сонли  640 ўринли умумтаълим мактабни реконструкция  килиш:
(12х24 ўлчамдаги спорт зали ва 50 ўринли ошхона қуриш)</t>
  </si>
  <si>
    <t>27-сонли 260 ўринли умумтаълим мактабни реконструкция килиш:
(240 ўринли янги ўқув биносини қуриш).</t>
  </si>
  <si>
    <t>Асосий ва ички йўлларни 4,5 метр кенгликда жами 12,7 км асфальтлаш.</t>
  </si>
  <si>
    <t>Электр таъминоти тизимини яхшилаш:
(Қўшимча 4 та трансформатор ўрнатиш ва 11,9 км электр тармоқларини мукаммал таъмирлаш).</t>
  </si>
  <si>
    <t>Хумо МФЙ</t>
  </si>
  <si>
    <t>Асосий ва ички йўлларни 4,5 метр кенгликда жами 10,4 км асфальтлаш</t>
  </si>
  <si>
    <t>Электр таъминоти тизимини яхшилаш:
(Қўшимча 4 та  трансформатор ўрнатиш ва
22,0 км электр тармоқларини мукаммал таъмирлаш).</t>
  </si>
  <si>
    <t>2-сон умумтаълим мактабига филиал биносини қуриш:
(Тўқай қишлоғида 120 ўринли янги филиал биноси қуриш)</t>
  </si>
  <si>
    <t>ўқув ўрин</t>
  </si>
  <si>
    <t>Ичимлик суви таъминотини яхшилаш:
1 та янги сув қудуғи минорасини қуриш, 1 та сув қудуғи минорасини реконструкци қилиш ва  23,0 км ичимлик суви тармоғини тортиш).</t>
  </si>
  <si>
    <t>Бешариқ МФЙ</t>
  </si>
  <si>
    <t>Асосий ва ички йўлларни 4,5 метр кенгликда жами 14,5 км асфальтлаш:</t>
  </si>
  <si>
    <t>17-сонли 510 ўринли умумтаълим мактабни реконструкция қилиш
(мавжуд 210 ўринли эски ўқув биносини бузиб ўрнида 210 ўринли янги ўқув бино қуриш).</t>
  </si>
  <si>
    <t>23-сонли 280 ўринли умумтаълим мактабни реконструкция қилиш:
(мавжуд 80 ўринли бинони бузиб ўрнига 240 ўринли қўшимча ўқув бино қуриш ва 12х24 ўлчамдаги спорт зали қуриш).</t>
  </si>
  <si>
    <t>Электр таъминоти тизимини яхшилаш:
(Қўшимча 3 та трансформатор ўрнатиш ва 19,5 км электр тармоқларини мукаммал таъмирлаш).</t>
  </si>
  <si>
    <t>Муродобод МФЙ</t>
  </si>
  <si>
    <t>Асосий ва ички йўлларни 4,5 метр кенгликда жами 11,1 км асфальтлаш:</t>
  </si>
  <si>
    <t>3-сонли 270 ўринли умумтаълим мактабни реконструкция қилиш:
(120 ўринли қўшимча ўқув бино қуриш, 50 ўринли ошхона қуриш ва
8 очколи хожатхона қуриш).</t>
  </si>
  <si>
    <t>43-сонли 180 ўринли умумтаълим мактабни реконструкция қилиш:
(120 ўринли қўшимча ўқув бино қуриш, 12х24 ўлчамдаги спорт зали қуриш  ва 50 ўринли ошхона қуриш).</t>
  </si>
  <si>
    <t>Муродобод МФЙнинг Янгиобод қишлоғида 9-сонли ОП филиалини реконструкция қилиш йўли билан Маҳалла тиббиёт пункти қуриш.</t>
  </si>
  <si>
    <t>Электр таъминоти тизимини яхшилаш:
(Қўшимча 3 та  трансформатор ўрнатиш ва 22,3 км электр тармоқларини мукаммал таъмирлаш).</t>
  </si>
  <si>
    <t>Каттақўрғон тумани</t>
  </si>
  <si>
    <t>Полвонтепа МФЙ</t>
  </si>
  <si>
    <t>Полвонтепа МФЙдаги эски 50 қатновли ОШП биносини реконструкция қилиш йўли билан янги 50 қатновли ОШП қуриш ва жиҳозлаш.</t>
  </si>
  <si>
    <t>Асосий ва ички йўлларни 4,5 метр кенгликда жами 13,8 км асфальтлаш.</t>
  </si>
  <si>
    <t>Электр таъминоти тизимини яхшилаш:
(Қўшимча 4 та трансформатор ўрнатиш ва 13,0 км электр тармоқларини мукаммал таъмирлаш).</t>
  </si>
  <si>
    <t>Суғориш ирригация тизимини яхшилаш.
(Жами 2,6 км суғориш ирригация ариғини мукаммал таъмирлаш).</t>
  </si>
  <si>
    <t>Ирригация</t>
  </si>
  <si>
    <t>Полвонтепа МФЙнинг 1,0 км асосий кўчасига пиёдалар йўлакчасини қуриш ва қуёш панелли тунги ёритиш чироқларини ўрнатиш.</t>
  </si>
  <si>
    <t>Қорадарё МФЙ</t>
  </si>
  <si>
    <t>Асосий ва ички йўлларни 4,5 метр кенгликда жами 17,8  км асфальтлаш.</t>
  </si>
  <si>
    <t>Электр таъминоти тизимини яхшилаш:
(Қўшимча 4 та трансформатор ўрнатиш ва 12,8 км электр тармоқларини мукаммал таъмирлаш).</t>
  </si>
  <si>
    <t>Ичимлик суви таъминотини яхшилаш:                               
(1 та сув иншоотини қуриб сув насоси ўрнатиш ва жами 20,2 км ичимлик суви тармоғини тортиш).</t>
  </si>
  <si>
    <t>54-сонли 784 ўринли умумтаълим мактабни реконструкция қилиш:
(300 ўринли қўшимча ўқув бино қуриш, 16 очколи ҳожатхона қуриш ва 320 метр атрофини девор билан ўраш).</t>
  </si>
  <si>
    <t>300</t>
  </si>
  <si>
    <t>Қорадарё МФЙдаги 50 қатновли ОШП биносини реконструкция килиш.</t>
  </si>
  <si>
    <t>Қорадарё МФЙдаги 27-сонли 150 ўринли ДМТТни реконструкция қилиш:(90 ўринли қўшимча бино қуриш)</t>
  </si>
  <si>
    <t>боғча</t>
  </si>
  <si>
    <t>Баландравот МФЙ</t>
  </si>
  <si>
    <t>Асосий ва ички йўлларни 4,5 метр кенгликда жами 12,0 км асфальтлаш.</t>
  </si>
  <si>
    <t>36-сонли 480 ўринли умумтаълим мактабни реконструкция қилиш:
(12х24 ўлчамли спорт зал қуриш ва 50 ўринли ошхона қуриш).</t>
  </si>
  <si>
    <t>Электр таъминоти тизимини яхшилаш:
(Қўшимча 4 та трансформатор ўрнатиш ва 11,3 км электр тармоқларини мукаммал таъмирлаш).</t>
  </si>
  <si>
    <t>Суғориш ирригация тизимини яхшилаш.
(1 та суғориш сув насос станцияси қуриш ва жами 1,1 км суғориш ирригация ариғини реконструкция қилиш).</t>
  </si>
  <si>
    <t>Ичимлик суви таъминотини яхшилаш.                                  
(5,9 км ичимлик суви тармоғини тортиш).</t>
  </si>
  <si>
    <t>Баландравот МФЙда янги 150  ўринли ДМТТ қуриш.</t>
  </si>
  <si>
    <t>Ичимлик суви таъминотини яхшилаш.
(1 та сув ҳайдаш насоси ўрнатиш ва 
жами 19,0 км ичимлик суви тармоғини тортиш).</t>
  </si>
  <si>
    <t>Электр таъминоти тизимини яхшилаш:
(Қўшимча 3 та трансформатор ўрнатиш ва 29,4 км электр тармоқларини мукаммал таъмирлаш).</t>
  </si>
  <si>
    <t>Асосий ва ички йўлларни 4,5 метр кенгликда жами 6,8 км асфальтлаш.</t>
  </si>
  <si>
    <t>106-сонли 120 ўринли умумтаълим мактабни реконструкция  килиш.
(120 ўринли қўшимча бино қуриш ва 12х24 ўлчамдаги спорт зали қуриш).</t>
  </si>
  <si>
    <t>Уйшун МФЙ</t>
  </si>
  <si>
    <t>Асосий ва ички йўлларни 4,5 метр кенгликда жами 7,8 км асфальтлаш.</t>
  </si>
  <si>
    <t>Ичимлик суви таъминотини яхшилаш.
(1 та сув ҳайдаш насоси ўрнатиш ва жами 8,5 км ичимлик суви тармоғини тортиш).</t>
  </si>
  <si>
    <t>102-сонли 260 ўринли умумтаълим мактабни реконструкция қилиш:
(12х24 ўлчамдаги спортзал қуриш ва 50 ўринли ошхона қуриш)</t>
  </si>
  <si>
    <t>Электр таъминоти тизимини яхшилаш:
(Қўшимча 2 та трансформатор ўрнатиш ва 15,8 км электр тармоқларини мукаммал таъмирлаш).</t>
  </si>
  <si>
    <t>Навбахор МФЙ</t>
  </si>
  <si>
    <t>Асосий ва ички йўлларни 4,5 метр кенгликда жами 21,2 км асфальтлаш.</t>
  </si>
  <si>
    <t>Электр таъминоти тизимини яхшилаш:
(Қўшимча 4 та трансформатор ўрнатиш ва  34,8 км электр тармоқларини мукаммал таъмирлаш).</t>
  </si>
  <si>
    <t>Ичимлик суви таъминотини яхшилаш:
(Жами 16,7 км ичимлик суви тармоғини тортиш).</t>
  </si>
  <si>
    <t>Навбаҳор МФЙнинг 2,7 км асосий кўчаларига пиёдалар йўлакчасини қуриш ва қуёш панелли тунги ёритиш чироқларини ўрнатиш.</t>
  </si>
  <si>
    <t xml:space="preserve">Сарбозор МФЙ </t>
  </si>
  <si>
    <t>Баркамол авлод мактаби ҳудудида 12х24  ўлчамдаги спорт зали қуриш.</t>
  </si>
  <si>
    <t>Ичимлик суви таъминотини яхшилаш.                                  
(2 дона сув насоси ўрнатиш ва 21,3 км ичимлик суви тармоғини тортиш).</t>
  </si>
  <si>
    <t xml:space="preserve"> янги қуриш</t>
  </si>
  <si>
    <t>Электр таъминоти тизимини яхшилаш:
(Қўшимча 5 та трансформатор ўрнатиш ва 9,2 км электр тармоқларини мукаммал таъмирлаш).</t>
  </si>
  <si>
    <t>Асосий ва ички йўлларни 4,5 метр кенгликда жами 7,4 км асфальтлаш.</t>
  </si>
  <si>
    <t xml:space="preserve"> км</t>
  </si>
  <si>
    <t>Турон МФЙ</t>
  </si>
  <si>
    <t>39-сонли 240 ўринли умумтаълим мактабини реконструкция килиш:                        
(Мавжуд 60 ўринли эски бинони бузиб ўрнига 120 ўринли қўшимча бино қуриш, 50 ўринли ошхона қуриш, 12х24 спорт зал қуриш ва атрофини девор билан ўраш 300 метр)</t>
  </si>
  <si>
    <t xml:space="preserve"> мукаммал таъмирлаш</t>
  </si>
  <si>
    <t>Электр таъминоти тизимини яхшилаш:
(Қўшимча 4 та трансформатор ўрнатиш ва 14,0 км электр тармоқларини мукаммал таъмирлаш).</t>
  </si>
  <si>
    <t>ўрнатиш/
алмаштириш</t>
  </si>
  <si>
    <t>Юлдуз ОШП биносини мукаммал таъмирлаш ва атрофини ўраш.
(асосий кириш қисмининг том ва зина панжараларини янгилаш, атрофини ўраш 200 метр, ҳожатхонани таъмирлаш, электр ва иситиш тизимини янгилаш, хоналардаги 7 та ёғоч эшикларини янгилаш ҳамда пол қисмини янгилаш)</t>
  </si>
  <si>
    <t>катнов</t>
  </si>
  <si>
    <t>30-сонли 90 ўринли ДМТТни реконструкция қилиш.
(мавжуд 90 ўринли бинони бузиб ўрнига янги 90 ўринли бино қуриш)</t>
  </si>
  <si>
    <t>Ичимлик суви таъминотини яхшилаш:
(2,4 км асосий ичимлик суви тармоғини қуриш).</t>
  </si>
  <si>
    <t>Ноғарахона МФЙ</t>
  </si>
  <si>
    <t>Асосий ва ички йўлларни жами 7,2 км мукаммал таъмирлаш.</t>
  </si>
  <si>
    <t>Электр таъминоти тизимини яхшилаш:
(Қўшимча 4 та трансформатор ўрнатиш ва 10,4 км электр тармоқларини мукаммал таъмирлаш).</t>
  </si>
  <si>
    <t>Ичимлик суви таъминотини яхшилаш:         
(Д 530 мм.ли 2,6 км юқори босимли ичимлик суви тармоғини реконструкция қилиш, 3 та сув насоси ўрнатиш мавжуд сув иншоотинининг 530 метр девор қисмини янгидан қуриш).</t>
  </si>
  <si>
    <t xml:space="preserve">69-сонли 380 ўринли умумтаълим мактаби ҳудудида қўшимча бино қуриш: (12х24 ўлчамдаги спорт зал қуриш ва 50 ўринли ошхона қуриш).           </t>
  </si>
  <si>
    <t>Истиқлол МФЙ</t>
  </si>
  <si>
    <t>Асосий ва ички йўлларни 4,5 метр кенгликда жами 4,47 км асфальтлаш.</t>
  </si>
  <si>
    <t>Электр таъминоти тизимини яхшилаш:
(Қўшимча 3 та трансформатор ўрнатиш ва 
13,2 км электр тармоқларини мукаммал таъмирлаш).</t>
  </si>
  <si>
    <t>Ичимлик суви таъминотини яхшилаш.
( Жами 6,7 км ичимлик суви тармоғини тортиш).</t>
  </si>
  <si>
    <t>Наврўз МФЙ</t>
  </si>
  <si>
    <t>Асосий ва ички йўлларни  4,5 метр кенгликда жами 13,5 км мукаммал таъмирлаш.</t>
  </si>
  <si>
    <t>Электр таъминоти тизимини яхшилаш:
(Қўшимча 4 та трансформатор ўрнатиш ва 
12,7 км электр тармоқларини мукаммал таъмирлаш).</t>
  </si>
  <si>
    <t>Ичимлик суви таъминотини яхшилаш:         
(Наврўз МФЙ ҳудудида жойлашган сув иншоотининг 250 м3 сув ҳовузини мукаммал таъмирлаш, қўшимча 250 м3 сув ҳовузи қуриш ва 20 км ичимлик суви тармоғини янгидан тортиш).</t>
  </si>
  <si>
    <t>42-сонли 325 ўринли умумтаълим мактабини реконструкция килиш:          
(120 ўринли янги ўқув бино ва 50 ўринли ошхона қуриш).</t>
  </si>
  <si>
    <t xml:space="preserve"> ўқув ўрни</t>
  </si>
  <si>
    <t>Оқдарё тумани</t>
  </si>
  <si>
    <t>Оқдарё МФЙ</t>
  </si>
  <si>
    <t>Асосий ва ички йўлларни 4,5 метр кенгликда жами 15,07 км асфальтлаш.</t>
  </si>
  <si>
    <t xml:space="preserve">мукаммал таъмирлаш </t>
  </si>
  <si>
    <t>Электр таъминоти тизимини яхшилаш:
(Қўшимча 7 дона трансформатор ўрнатиш ва 23,5 км электр тармоқларини мукаммал таъмирлаш).</t>
  </si>
  <si>
    <t>Ичимлик сув таъминотини яхшилаш:
(3 та янги сув қудуғи минораси қуриш ва 22,1 км ичимлик суви тармоғини қуриш).</t>
  </si>
  <si>
    <t>Кумушкент МФЙ</t>
  </si>
  <si>
    <t>Электр таъминоти тизимини яхшилаш:
(Қўшимча 5 дона трансформатор ўрнатиш ва 19 км электр тармоқларини мукаммал таъмирлаш).</t>
  </si>
  <si>
    <t>Ичимлик суви таъминотини яхшилаш:
(4 та янги сув қудуғи минораси қуриш ва 17,0 км ичимлик суви тармоғини қуриш).</t>
  </si>
  <si>
    <t>Асосий ва ички йўлларни 4,5 метр кенгликда  жами 9,0 км асфальтлаш:</t>
  </si>
  <si>
    <t>90 ўринли янги ДМТТ қуриш 51-сонли мактаб филиали ҳудудидан:
(Холмерган ва Найманча қишлоқлари аҳолиси учун).</t>
  </si>
  <si>
    <t>32-сонли 120 ўринли  ДМТТни реконструкция қилиш:
90 ўринли янги қўшимча бино қуриш.</t>
  </si>
  <si>
    <t>Электр таъминоти тизимини яхшилаш:
(Қўшимча 3 дона трансформатор ўрнатиш ва 32,5 км электр тармоқларини мукаммал таъмирлаш).</t>
  </si>
  <si>
    <t>Асосий ва ички йўлларни 4,5 метр кенгликда жами 16,0 км асфальтлаш.</t>
  </si>
  <si>
    <t>Ичимлик суви таъминотини яхшилаш:
(5 та янги сув қудуғи минорасини қуриш ва 31,0 км ичимлик суви тармоғини тортиш).</t>
  </si>
  <si>
    <t>Темирак МФЙ</t>
  </si>
  <si>
    <t>19-сон умумтаълим мактабига янги филиал қуриш: 120 ўринли янги филиал биноси қуриш (Қорақурбон ва Қўтирбулоқ қишлоқлари учун).</t>
  </si>
  <si>
    <t>Ичимлик суви таъминотини яхшилаш:
(4 та янги сув қудуғи минораси қуриш ва 31,0 км ичимлик суви тармоғини қуриш).</t>
  </si>
  <si>
    <t>Асосий ва ички йўлларни 4,5 метр кенгликда жами 10,7 км таъмирлаш.</t>
  </si>
  <si>
    <t>Электр таъминоти тизимини яхшилаш:
(Қўшимча 4 дона трансформатор ўрнатиш ва 25,6 км электр тармоқларини мукаммал таъмирлаш).</t>
  </si>
  <si>
    <t>Сарой МФЙ</t>
  </si>
  <si>
    <t>Асосий ва ички йўлларни 4,5 метр кенгликда  жами 8,6 км асфальтлаш.</t>
  </si>
  <si>
    <t>Электр таъминоти тизимини яхшилаш:
(Қўшимча 2 та трансформатор ўрнатиш ва 7,1 км электр тармоқларини мукаммал таъмирлаш).</t>
  </si>
  <si>
    <t>46-сонли 340 ўринли умумтаълим мактабни реконструкция қилиш:
(50 ўринли ошхона қуриш, кутубхона зали қуриш ва 540 м мактаб худудини ўраш).</t>
  </si>
  <si>
    <t xml:space="preserve">75 қатновли Хакимқул ОШПни  реконструкция қилиш - кластер лойиха Сарой (1500 млн ) ва Амиробод (1000 млн ) махалла бюджетлари хисобидан.  </t>
  </si>
  <si>
    <t xml:space="preserve">20-сонли 180 ўринли ДМТТни реконструкция қилиш:
сабзавотлар сақлаш омборхонасини қуриш сендвич панелли, 400 м боғча худудини ўраш, мавжуд 2 та ёзги айвончани бузиб, ўрнига 6 та ёзги айвонча қуриш, очиқ бассейн қуриш, йўлакчаларни таъмирлаш, ДМТТ биносини мукаммал таъмирлаш. </t>
  </si>
  <si>
    <t>Мирзо Олим МФЙ</t>
  </si>
  <si>
    <t>Электр таъминоти тизимини яхшилаш.
(Қўшимча 3 та трансформатор ўрнатиш ва 8,1 км электр тармоқларни мукаммал таъмирлаш).</t>
  </si>
  <si>
    <t>Асосий ва ички йўлларни 4,5 метр кенгликда  жами 5,0 км асфальтлаш.</t>
  </si>
  <si>
    <t>10-сонли 120 ўринли ДМТТни реконструкция қилиш:
(30 ўринли яроқсиз бинони бузиб ўрнига янги 90 ўринли бино қуриш, мавжуд ошхона  ва мусиқа зали жойлашган бинони мукаммал таъмирлаш, 3 та ёзги айвонча қуриш, ёнғинга қарши ховузни таъмирлаш ҳамда 250 м худуд атрофини ўраш).</t>
  </si>
  <si>
    <t xml:space="preserve">Сардоба МФЙ </t>
  </si>
  <si>
    <t>Асосий ва ички йўлларни 4,5 метр кенгликда  жами 14,2 км асфалтлаш.</t>
  </si>
  <si>
    <t>Электр таъминоти тизимини яхшилаш:
(Қўшимча 3 та трансформатор ўрнатиш ва 16,0 км электр тармоқларни мукаммал таъмирлаш).</t>
  </si>
  <si>
    <t>6-сонли 780 ўринли умумтаълим мактабни мукаммал таъмирлаш:
(мавжуд 420 ўқув ўринли учинчи корпусни мукаммал таъмирлаш ва 700 м мактаб худудини ўраш).</t>
  </si>
  <si>
    <t>Ичимлик суви таъминотини яхшилаш:
(2,1 км ичимлик суви тармоғини қуриш).</t>
  </si>
  <si>
    <t>Пахтачи  тумани</t>
  </si>
  <si>
    <t xml:space="preserve">Амиробод МФЙ </t>
  </si>
  <si>
    <t>Асосий ва ички йўлларни 4,5 метр кенгликда  жами 6,5 км асфалтлаш.</t>
  </si>
  <si>
    <t>Электр таъминоти тизимини яхшилаш.
(Қўшимча жами 3 та трансформатор ўрнатиш ва 5,4 км электр тармоқларни мукаммал таъмирлаш).</t>
  </si>
  <si>
    <t>Ичимлик суви таъминотини яхшилаш.
1,3 км ичимлик суви тармоғини реконструкция қилиш:</t>
  </si>
  <si>
    <t>Тунги ёритиш чироқлари ўрнатиш (қуёш панелли) ва пиёдалар йўлакчаси қуриш.</t>
  </si>
  <si>
    <t xml:space="preserve">75 қатновли Хакимқул ОШПни  реконструкция қилиш - кластер лойиха Сарой (1,500) ва Амиробод(1000) махалла бюджетлари хисобидан. </t>
  </si>
  <si>
    <t xml:space="preserve">90 ўринли янги ДМТТ қуриш 12-сон умумтаълим мактаби худудидан. </t>
  </si>
  <si>
    <t>Самарқанд тумани</t>
  </si>
  <si>
    <t xml:space="preserve"> Шўрбои МФЙ</t>
  </si>
  <si>
    <t>Асосий ва ички йўлларни 4,5 метр кенгликда  жами 8,1 км асфалтлаш.</t>
  </si>
  <si>
    <t>40-сонли 320 ўринли умумтаълим мактабни реконструкция қилиш:
(Мавжд 320 ўринли биносини мукаммал таъмирлаш, 240 ўринли қўшимча ўқув биноси қуриш, 50 ўринли ошхона қуриш ва 12 очколи хожатхона қуриш).</t>
  </si>
  <si>
    <t>Электр таъминоти тизимини яхшилаш.
(Қўшимча жами 5 та трансформатор ўрнатиш ва 3,9 км электр тармоқларни мукаммал таъмирлаш).</t>
  </si>
  <si>
    <t>Шўрбои МФЙда жойлашган 34-сонли ОПга қарашли Шўрбои тиббиёт пунктига қўшимча 3 та хонали  бино қуриш ва 2-сонли Тез тиббий ёрдам шоҳобчасини реконструкция қилиш: (Мавжуд 3 хонали тез ёрдам шоҳобчаси ўрнига 3 хонали янги бино куриш ва ёнғинга қарши сув ховузини тамирлаш)</t>
  </si>
  <si>
    <t>Ичимлик суви таъминотини яхшилаш:
(2 та сув қудуғи минорасини реконструкция килиш ва 4,1 км ичимлик суви тармоғини қуриш).</t>
  </si>
  <si>
    <t>48-сонли 240 ўринли умумтаълим мактабни реконструкция қилиш.
(12х24 ўлчамли спорт зали қуриш, 50 ўринли ошхона қуриш,8 очколи хожат хона куриш).</t>
  </si>
  <si>
    <t>Ирригация тизимини яхшилаш:
1,5 км ирригация ариғини мукаммал таъмирлаш.</t>
  </si>
  <si>
    <t>Шўрбоича МФЙ</t>
  </si>
  <si>
    <t>Асосий ва ички йўлларни 4,5 метр кенгликда  жами 4,0 км асфалтлаш.</t>
  </si>
  <si>
    <t>Шўрбоича МФЙ ҳудудида янги 330 ўринли умумтаълим мактаби қуриш (12х24 метр ўлчамдаги спорт зали билан биргаликда).</t>
  </si>
  <si>
    <t>Ичимлик суви таъминотини яхшилаш:
(1 та янги сув кудуғи минорасини куриш, 2 та сув қудуғи минорасини реконструкция килиш ва 2,6 км ичимлик суви тармоғини қуриш).</t>
  </si>
  <si>
    <t xml:space="preserve">реконстукция </t>
  </si>
  <si>
    <t>Электр таъминоти тизимини яхшилаш.
(Қўшимча жами 3 та трансформатор ўрнатиш ва 
8,1 км электр тармоқларни мукаммал таъмирлаш).</t>
  </si>
  <si>
    <t>Асосий ва ички йўлларни 4,5 метр кенгликда  жами 20,0 км асфалтлаш.</t>
  </si>
  <si>
    <t>Ичимлик суви таъминотини яхшилаш:
(1 та янги сув қудуғи минораси қуриш, 2 та сув қудуғи минорасини таъмирлаш ва 7,65 км ичимлик суви тармоғини қуриш).</t>
  </si>
  <si>
    <t>51-сонли 420 ўринли умумтаълим мактабни реконструкция қилиш:
(240 ўринли қўшимча ўқув биноси қуриш, 50 ўринли ошхона қуриш ва 10 очколи хожатхона куриш).</t>
  </si>
  <si>
    <t>52-сонли 360 ўринли умумтаълим мактабни реконструкция қилиш:
(300 ўринли қўшимча ўқув биноси қуриш ва 50 ўринли ошхона қуриш)</t>
  </si>
  <si>
    <t>Бўзи МФЙ</t>
  </si>
  <si>
    <t>Асосий ва ички йўлларни 4,5 метр кенгликда жами 15,0 км асфалтлаш.</t>
  </si>
  <si>
    <t>15-сонли 360 ўринли умумтаълим мактабни реконструкция қилиш:
(240 ўринли қўшимча ўқув биноси қуриш, 50 ўринли ошхона қуриш ва мактаб худудини ўраш 100 метр).</t>
  </si>
  <si>
    <t>Электр таъминоти тизимини яхшилаш.
(Қўшимча жами 4 та трансформатор ўрнатиш ва 9,7 км электр тармоқларни мукаммал таъмирлаш).</t>
  </si>
  <si>
    <t>Ичимлик суви таъминотини яхшилаш:
(1 та янги сув қудуғи минораси қуриш, 2 та сув қудуғи минорасини реконструкция килиш ва 13,9 км ичимлик суви тармоғини қуриш).</t>
  </si>
  <si>
    <t>Канализация тармоғини қуриш:
(Жами 4,4 км асосий канализация тармоғини тортиш).</t>
  </si>
  <si>
    <t>Бўзи номли 50 қатновли ОШПни мукаммал таъмирлаш.</t>
  </si>
  <si>
    <t>Қўштамғали МФЙ</t>
  </si>
  <si>
    <t>Асосий ва ички йўлларни 4,5 метр кенгликда жами 13,0 км асфалтлаш.</t>
  </si>
  <si>
    <t>7-сонли 320 ўринли умумтаълим мактабни реконструкция қилиш:
(330 ўринли қўшимча ўқув биноси қуриш ва 50 ўринли ошхона қуриш).</t>
  </si>
  <si>
    <t xml:space="preserve">90 ўринли янги ДМТТ қуриш 7-сонли умумтаълим мактаби худудидан. </t>
  </si>
  <si>
    <t>Электр таъминоти тизимини яхшилаш.
(Қўшимча 4 та трансформатор ўрнатиш ва
10,5 км электр тармоқларни мукаммал таъмирлаш).</t>
  </si>
  <si>
    <t>Чумчуқли МФЙ</t>
  </si>
  <si>
    <t>Электр таъминоти тизимини яхшилаш.
(Қўшимча 3 та трансформатор ўрнатиш ва
14,8 км электр тармоқларини мукаммал таъмирлаш).</t>
  </si>
  <si>
    <t>Ичимлик суви таъминотини яхшилаш:
(2 та янги сув қудуғи минораси қуриш, 2 та сув қудуғи минорасини таъмирлаш ва 16,4 км ичимлик суви тармоғини қуриш).</t>
  </si>
  <si>
    <t>Жами</t>
  </si>
  <si>
    <t>Тайлоқ тумани</t>
  </si>
  <si>
    <t>12-сонли 450 ўринли умумтаълим мактабини реконструкция  килиш:
(300 ўринли янги бино қуриш, 50 ўринли янги ошхона қуриш ва
атрофини девор билан ўраш 240 метр)</t>
  </si>
  <si>
    <t>50 қатновли ОШП биносини реконструкция қилиш:
(Марказий поликилиникага тегишли Маданият филиали).</t>
  </si>
  <si>
    <t>17-сонли 100 ўринли ДМТТни реконструкция килиш:
(60 ўринли янги қўшимча бино қуриш ва
4 та янги ёзги айвонча қуриш)</t>
  </si>
  <si>
    <t>Электр таъминоти тизимини яхшилаш
(Қўшимча 3 та трансформатор ўрнатиш ва                             
7,0 км электр тармоқларни мукаммал таъмирлаш).</t>
  </si>
  <si>
    <t>Асосий ва ички йўлларни 4,5 метр кенгликда жами 7,2 км асфалтлаш.</t>
  </si>
  <si>
    <t>Ворсин МФЙ</t>
  </si>
  <si>
    <t>59-сонли 390 ўринли умумтаълим мактабини реконструкция  килиш:
(180 ўринли қўшимча ўқув бино қуриш, 12х24 ўлчамдаги спорт зал ва 50 ўринли янги ошхона қуриш)</t>
  </si>
  <si>
    <t>Асосий ва ички йўлларни 4,5 метр кенгликда жами 3,0 км асфалтлаш.</t>
  </si>
  <si>
    <t>Электр таъминоти тизимини яхшилаш:
(Қўшимча 3 та трансформатор ўрнатиш ва                               
11,0 км электр тармоқларни мукаммал таъмирлаш).</t>
  </si>
  <si>
    <t>90 ўринли янги ДМТТ қуриш 59-сонли умумтаълим мактаби худудидан.</t>
  </si>
  <si>
    <t>Ичимлик суви таъминотини яхшилаш:
(1 та янги сув қудуғи минораси қуриш ва 3,6 км ичимлик суви тармоғини қуриш)</t>
  </si>
  <si>
    <t>Хончорбоғ МФЙ</t>
  </si>
  <si>
    <t>11-сонли 810 ўринли умумтаълим мактабни мукаммал таъмирлаш</t>
  </si>
  <si>
    <t>Электр таъминоти тизимини яхшилаш
(Қўшимча 3 та трансформатор ўрнатиш ва                             
8,0 км электр тармоқларни мукаммал таъмирлаш).</t>
  </si>
  <si>
    <t xml:space="preserve">90 ўринли янги ДМТТ қуриш 11-сонли умумтаълим мактаби худудидан. </t>
  </si>
  <si>
    <t xml:space="preserve"> Муборак МФЙ </t>
  </si>
  <si>
    <t>Асосий ва ички йўлларни 4,5 метр кенгликда жами 7,7 км асфалтлаш.</t>
  </si>
  <si>
    <t>Электр таъминоти тизимини яхшилаш:
(Қўшимча 3 та трансформатор ўрнатиш ва                                 
19,6 км электр тармоқларни мукаммал таъмирлаш).</t>
  </si>
  <si>
    <t>14-сонли 270 ўринли умумтаълим мактабини реконструкция килиш:
(12х24 ўлчамдаги спорт зал ва 50 ўринли янги ошхона қуриш).</t>
  </si>
  <si>
    <t>Ичимлик суви таъминотини яхшилаш:
(2 та янги сув қудуғи минораси қуриш, 2 та сув қудуғи минорасини таъмирлаш ва 8,4 км ичимлик суви тармоғини қуриш).</t>
  </si>
  <si>
    <t xml:space="preserve">90 ўринли янги ДМТТ қуриш 13-сонли умумтаълим мактаби худудида. </t>
  </si>
  <si>
    <t>13-сонли 440 ўринли умумтаълим мактабни реконструкция қилиш:
(мавжуд 120 ўринли бинони бузиб ўрнига 120 ўринли ўқув бино қуриш.</t>
  </si>
  <si>
    <t>Ургут  тумани</t>
  </si>
  <si>
    <t>Кенагас МФЙ</t>
  </si>
  <si>
    <t>Ичимлик суви таъминотини яхшилаш:
(2 та янги сув қудуғи минораси қуриш, 4 та сув қудуғи минорасини таъмирлаш ва 14,9 км ичимлик суви тармоғини қуриш).</t>
  </si>
  <si>
    <t>103-сонли 1175 ўринли умумтаълим мактабни мукаммал таъмирлаш. (иссиклик тизимини янгилаш, электр тизимини таъмирлаш, бинонинг том ва пол қисмини қисман таъмирлаш, эшик ва дераза ромларини янгилаш, 18 очколи янги хожатхона қуриш ва спорт залининг пол қисмини таъмирлаш)</t>
  </si>
  <si>
    <t>1 175</t>
  </si>
  <si>
    <t>Электр таъминоти тизимини яхшилаш:
(Янги 3 та трансформатор ўрнатиш, мавжуд 9 та ТПни алмаштириш ва 16,0 км электр тармоқларни мукаммал таъмирлаш).</t>
  </si>
  <si>
    <t>210 ўринли ДМТТни мослаштириб қуриш.
Эски 103-сонли мактаб биносини мослаштириш жиҳозлари билан биргаликда (Кенагас қишлоғидан)</t>
  </si>
  <si>
    <t>Асосий ва ички йўлларни 4,5 метр кенгликда жами 6,5 км асфалтлаш.</t>
  </si>
  <si>
    <t xml:space="preserve">Қорабулоқ МФЙ </t>
  </si>
  <si>
    <t>87-сонли 540 ўринли умумтаълим мактабни реконструкция килиш.
(12х24 ўлчамли спортзал куриш ва 50 ўринли ошхона қуриш).</t>
  </si>
  <si>
    <t>Асосий ва ички йўлларни 4,5 метр кенгликда жами 9,4 км асфалтлаш.</t>
  </si>
  <si>
    <t>Ичимлик суви таъминотини яхшилаш:
(3 та янги сув қудуғи минораси қуриш, 1 та сув қудуғи минорасини реконструкция қилиш ва 15,8 км ичимлик суви тармоғини қуриш).</t>
  </si>
  <si>
    <t>Электр таъминоти тизимини яхшилаш:
(Янги 3 та трансформатор ўрнатиш ва 13,2 км электр тармоқларни мукаммал таъмирлаш).</t>
  </si>
  <si>
    <t>46-сонли 280 ўринли умумтаълим мактабни мукаммал таъмирлаш. (эшик ва дераза ромаларини алмаштириш (57 та эшик, 120 та дераза), том қисмини янгилаш 1300 кв.метр, иситиш тизимини янгилаш (4 та иситиш қозони, 118 та радиотар), ўқув хоналарини таъмирлаш, электр тизимини янгилаш).</t>
  </si>
  <si>
    <t>Бахрин МФЙ</t>
  </si>
  <si>
    <t>Асосий ва ички йўлларни 4,5 метр кенгликда жами 7,0 км асфалтлаш.</t>
  </si>
  <si>
    <t>Ичимлик суви таъминотини яхшилаш:
(2 та янги сув қудуғи минораси қуриш, 2 та сув қудуғи минорасини таъмирлаш ва 15,0 км ичимлик суви тармоғини қуриш).</t>
  </si>
  <si>
    <t>Электр таъминоти тизимини яхшилаш:
(3 та трансформатор ўрнатиш ва 8,4 км электр тармоқларни мукаммал таъмирлаш).</t>
  </si>
  <si>
    <t>Ургут туман тиббиёт бирлашмасига карашли Навои туғруқхона филиалини реконструкция қилиш (янги операция хонаси, операция олди хонаси,янги реанимация хонаси ва оғир чақалоқлар хонаси  куриш)</t>
  </si>
  <si>
    <t>13-сонли 740 ўринли умумтаълим мактабини мукаммал таъмирлаш.</t>
  </si>
  <si>
    <t xml:space="preserve">Бешкон МФЙ </t>
  </si>
  <si>
    <t>44-сонли 600 ўринли умумтаълим мактабни реконструкция қилиш:
(180 ўринли янги ўқув бино қуриш ва 50 ўринли ошхона қуриш)</t>
  </si>
  <si>
    <t>Ичимлик суви таъминотини яхшилаш:
(2 та янги сув қудуғи минораси қуриш, 1 та сув қудуғи минорасини таъмирлаш ва 19,0 км ичимлик суви тармоғини қуриш)</t>
  </si>
  <si>
    <t>Асосий ва ички йўлларни 4,5 метр кенгликда жами 8,2 км асфалтлаш.</t>
  </si>
  <si>
    <t>90 ўринли янги ДМТТ қуриш.
(Бешкон қишлоғидаги туман ҳокимлиги заҳирасидаги эски сув иншооти ҳудудидан) .</t>
  </si>
  <si>
    <t>Электр таъминоти тизимини яхшилаш:
(Қўшимча 2 та трансформатор ўрнатиш ва 
13,8 км электр тармоқларни мукаммал таъмирлаш).</t>
  </si>
  <si>
    <t>Жартепа МФЙ</t>
  </si>
  <si>
    <t>Асосий ва ички йўлларни 4,5 метр кенгликда жами 14,2 км асфалтлаш.</t>
  </si>
  <si>
    <t>Электр таъминоти тизимини яхшилаш:
(Қўшимча 4 та трансформатор ўрнатиш ва
17,3 км электр тармоқларнимукаммал таъмирлаш).</t>
  </si>
  <si>
    <t>Ичимлик суви таъминотини яхшилаш:
(4 та сув қудуғи минорасини реконструкция қилиш, 4,0 км ичимлик суви тармоғини реконструкция қилиш ва 7,2 км ичимлик суви тармоғини қуриш).</t>
  </si>
  <si>
    <t>Ирригация тизимини яхшилаш.
1,00 км ирригация ариғини мукаммал таъмирлаш.</t>
  </si>
  <si>
    <t>93-сонли 720 ўринли Жартепа МФЙ ҳудудида жойлашаган умумтаълим мактабини реконструкция килиш -Кластер лойиҳаси (Жартепа ва Зарафшон): (480 ўринли янги бино қуриш. Шундан Жартепа МФЙ ҳисобидан 270 ўринли (3510 млн) ва Зарафшон МФЙ ҳисобидан 210 ўринли (2730) янги ўқув биноси қуриш)</t>
  </si>
  <si>
    <t>Бойбул МФЙ</t>
  </si>
  <si>
    <t>Асосий ва ички йўлларни 4,5 метр кенгликда жами 11,5 км асфалтлаш.</t>
  </si>
  <si>
    <t>20-сонли 420 ўринли умумтаълим мактабини реконструкция  килиш:
(240 ўринли янги бино қуриш ва 50 ўринли қўшимча ошхона қуриш)</t>
  </si>
  <si>
    <t>Ичимлик суви таъминотини яхшилаш:
(3 та сув қудуғи минорасини реконструкция қилиш ва 12,2 км ичимлик суви тармоғини қуриш).</t>
  </si>
  <si>
    <t>Электр таъминоти тизимини яхшилаш
(Қўшимча 4 та трансформатор ўрнатиш ва
13,0 км электр тармоқларни мукаммал таъмирлаш).</t>
  </si>
  <si>
    <t>Зарафшон МФЙ</t>
  </si>
  <si>
    <t>Зарафшон МФЙнинг жами 2,24 км асосий кўчасига икки томонлама пиёдалар йўлакчасини қуриш ва тунги ёритиш чироқларини ўрнатиш ((Қуёш панелли) Ўзбекистон кўчаси – 2,24 км).</t>
  </si>
  <si>
    <t>Асосий ва ички йўлларни 4,5 метр кенгликда жами 9,1 км асфалтлаш.</t>
  </si>
  <si>
    <t>Ирригация тизимини яхшилаш:
(Зарафшон МФЙнинг Ўзбекистон кўчасидан ўтувчи
Д=1000 мм.ли 22 метр ирригация қувурини янгилаш ва
мавжуд ариқни бетонлаш Ўзбекистон кўчаси – 2,24 км.)</t>
  </si>
  <si>
    <t>Ичимлик суви таъминотини яхшилаш:
(1 та янги сув қудуғи минораси қуриш, 2 та сув қудуғи минорасини реконструкция қилиш ва 6,7 км ичимлик суви тармоғини қуриш).</t>
  </si>
  <si>
    <t>90 ўринли янги ДМТТ қуриш: (Қаландар қишлоғи ҳудудидан).</t>
  </si>
  <si>
    <t>Электр таъминоти тизимини яхшилаш
(Қўшимча 3 та трансформатор ўрнатиш ва
11,0 км электр тармоқларни мукаммал таъмирлаш).</t>
  </si>
  <si>
    <t>Рахматобод МФЙ</t>
  </si>
  <si>
    <t>Асосий ва ички йўлларни 4,5 метр кенгликда жами 14,4 км асфалтлаш.</t>
  </si>
  <si>
    <t>76-сонли 420 ўринли умумтаълим мактабини реконструкция қилиш:
(12x24 ўлчамли спорт зали қуриш ва 50 ўринли ошхона қуриш).</t>
  </si>
  <si>
    <t>62-сонли 360 ўринли умумтаълим мактабини реконструкция қилиш:
(12х24 ўлчамли спорт зали қуриш ва 50 ўринли ошхона қуриш)</t>
  </si>
  <si>
    <t>Ичимлик суви таъминотини яхшилаш.
(1 та янги сув қудуғи минораси қуриш, 4 та сув қудуғи минорасини реконструкция қилиш ва 17,0 км ичимлик суви тармоғини қуриш).</t>
  </si>
  <si>
    <t>Электр таъминоти тизимини яхшилаш:
(Қўшимча 4 та трансформатор ўрнатиш ва
14,8 км электр тармоқларни мукаммал таъмирлаш).</t>
  </si>
  <si>
    <t>Молиялаштириш миқдори,
АҚШ доллари</t>
  </si>
  <si>
    <t>Объектлар
сони</t>
  </si>
  <si>
    <t>Маблағ,
млрд. Сўм</t>
  </si>
  <si>
    <t>Шахрисабз тумани</t>
  </si>
  <si>
    <t>Хонтепа МФЙ</t>
  </si>
  <si>
    <t>Асосий ва ички йўлларни асфалтлаш.</t>
  </si>
  <si>
    <t>Электр таъминоти тизимини яхшилаш.
(4 дона 250 кВа трансформатор ўрнатиш ва 3.65 км янги электр тармоқ тортиш)</t>
  </si>
  <si>
    <t>ўрнатиш</t>
  </si>
  <si>
    <t>Ичимлик суви таъминотини яхшилаш.
(2 та сув қудуғи минораси реконструкцияси,
5.65 км ичимлик суви тармоғини қуриш)</t>
  </si>
  <si>
    <t>2.5 км пиёдалар йўлакчасини тунги ёритиш чироқлари билан қуриш.</t>
  </si>
  <si>
    <t>10-сонли 510 ўқув ўринли  умумтаълим мактабни  реконструкция қилиш.
( Қўшимча 330 ўқув ўринли ўқув биноси қуриш
ва атрофини ўраш)</t>
  </si>
  <si>
    <t>Суғориш суви тизимини яхшилаш.
( 3 дона артезиан қазиш ва 7 км лоток ўрнатиш)</t>
  </si>
  <si>
    <t>Янгиқишлоқ МФЙ</t>
  </si>
  <si>
    <t>70-сон 620 ўқув ўринли умумтаълим мактабини реконструкция қилиш.
(180 ўринли қўшимча янги бино қуриш ва 12х24 ўлчамдаги спорт зал қуриш, хожатхона ҳамда мавжуд 620 ўринли бинони мукаммал таъмирлаш)</t>
  </si>
  <si>
    <t>Электр таъминоти тизимини яхшилаш.
(5 дона 250 кВа трансформатор ўрнатиш ва 9.8 км янги электр тармоқ тортиш)</t>
  </si>
  <si>
    <t>алмаштириш</t>
  </si>
  <si>
    <t>Ичимлик сув таъминотини яхшилаш.
 ( Янги 2 дона сув иншооти қуриш ва 24.0 км ичимлик сув тармоқлари тортиш)</t>
  </si>
  <si>
    <t>7.0 км марказий ва ички кўчаларда энергия тежовчи тунги ёритиш чироқлари ўрнатиш.</t>
  </si>
  <si>
    <t xml:space="preserve">Ирригация тизимини яхшилаш.
(4 дона артезиан қазиш ва 9 км лоток ўрнатиш) </t>
  </si>
  <si>
    <t>1.0 км пиёдалар йўлакчасини тунги ёритиш чироқлари билан қуриш.</t>
  </si>
  <si>
    <t> Жами:</t>
  </si>
  <si>
    <t>Равот МФЙ</t>
  </si>
  <si>
    <t>330 ўқув ўринли янги умумтаълим мактаб қуриш.</t>
  </si>
  <si>
    <t>Электр таъминоти тизимини яхшилаш.
(6 дона 250 кВа трансформатор ўрнатиш ва 9.9 км янги электр тармоқ тортиш)</t>
  </si>
  <si>
    <t>Мавжуд 34- сонли оилавий поликлиника филиалини реконструкция қилиш.
(Мавжуд бинони бузиб (ГАСН хулосасига асосан) янги 50 қатновли ОШП биноси қуриш)</t>
  </si>
  <si>
    <t>Янги 90 ўринли ДМТТ (боғча) қуриш.</t>
  </si>
  <si>
    <t>Хўжахуросон МФЙ</t>
  </si>
  <si>
    <t>Электр таъминоти тизимини яхшилаш.
(4 дона 250 кВа трансформатор ўрнатиш ва 14 км янги электр тармоқ тортиш)</t>
  </si>
  <si>
    <t>Ичимлик сув таъминотини яхшилаш.
( Янги 2 дона сув иншооти қуриш ва 21.0 км ичимлик сув тармоқлари тортиш)</t>
  </si>
  <si>
    <t xml:space="preserve">2.7 км пиёдалар йўлакчасини тунги ёритиш чироқлари билан қуриш. </t>
  </si>
  <si>
    <t xml:space="preserve"> 33- сонли 50 қатновли Оилавий поликлиника Хужахуросон филиалини мукаммал таъмирлаш.</t>
  </si>
  <si>
    <t>Лолистон МФЙ</t>
  </si>
  <si>
    <t>Ичимлик сув таъминотини яхшилаш.
( Янги 2 дона сув иншооти қуриш ва 19.0 км ичимлик сув тармоқлари тортиш)</t>
  </si>
  <si>
    <t xml:space="preserve">Канализация тармоқлари тортиш.
(19.0 км масофага канализация қувурларини тортиб марказий тармоқга улаш) </t>
  </si>
  <si>
    <t>Электр таъминоти тизимини яхшилаш.
(4 дона 250 кВа трансформатор ўрнатиш ва 5.9 км янги электр тармоқ тортиш)</t>
  </si>
  <si>
    <t>Асосий ва ички йул четида лотоклар ўрнатиш.</t>
  </si>
  <si>
    <t>Яшнобод МФЙ</t>
  </si>
  <si>
    <t>220 ўқув ўринли янги умумтаълим мактаб қуриш.</t>
  </si>
  <si>
    <t>Электр таъминоти тизимини яхшилаш.
 (4 дона 250 кВа трансформатор ўрнатиш ва 8.0 км янги электр тармоқ тортиш)</t>
  </si>
  <si>
    <t>90 ўринли янги ДМТТ (боғча) қуриш. (эски 45- сонли умумтаълим мактаби ўрнидан)</t>
  </si>
  <si>
    <t>Чимқурғон МФЙ</t>
  </si>
  <si>
    <t xml:space="preserve">90 ўринли янги ДМТТ (боғча) қуриш.  (94-сонли мактаб худудидан)  </t>
  </si>
  <si>
    <t xml:space="preserve"> 94-сонли 315 ўқув ўринли умумтаълим мактабини реконструкция қилиш.
(Қўшимча 240 ўринли ўқув биноси қуриш, мавжуд ўқув биносининг эшик ва ромларини алмаштириш)</t>
  </si>
  <si>
    <t>Учтепа МФЙ</t>
  </si>
  <si>
    <t>Электр таъминоти тизимини яхшилаш.
(3 дона 250 кВа трансформатор ўрнатиш ва 20.0 км янги электр тармоқ тортиш)</t>
  </si>
  <si>
    <t>Ичимлик сув таъминотини яхшилаш.
(1 дона сув иншооти қуриш ва 18.0 км янги ичимлик сув тармоқлари тортиш)</t>
  </si>
  <si>
    <t xml:space="preserve">90 ўринли янги ДМТТ (боғча) қуриш. 
(Эски 59- сонли мактаб худудидан) </t>
  </si>
  <si>
    <t>99-сонли 216 ўқув ўринли умумтаълим мактабини реконструкция қилиш.
(12х24 ўлчамдаги спорт зал қуриш)</t>
  </si>
  <si>
    <t xml:space="preserve"> 104-сонли 400 ўқув ўринли умумтаълим мактабини реконструкция қилиш.
(12х24 ўлчамдаги спорт зал қуриш)</t>
  </si>
  <si>
    <t>120 ўринли янги ДМТТ (боғча) қуриш. (Лангар а/пда)</t>
  </si>
  <si>
    <t>Электр таъминоти тизимини яхшилаш.
 (7 дона 250 кВа трансформатор ўрнатиш ва 21.0 км янги электр тармоқ тортиш)</t>
  </si>
  <si>
    <t>Мевазор МФЙ</t>
  </si>
  <si>
    <t>Электр таъминоти тизимини яхшилаш.
(3 дона 250 кВа трансформатор ўрнатиш ва 15.0 км янги электр тармоқ тортиш</t>
  </si>
  <si>
    <t>Ичимлик сув таъминотини яхшилаш.
(2 дона сув иншооти қуриш ва 17.4 км янги ичимлик сув тармоқлари тортиш)</t>
  </si>
  <si>
    <t xml:space="preserve">  Қўшчинор МФЙ</t>
  </si>
  <si>
    <t>Электр таъминоти тизимини яхшилаш.
(6 дона 250 кВа трансформатор ўрнатиш ва 29.0 км янги электр тармоқ тортиш)</t>
  </si>
  <si>
    <t>янги ўрнатиш</t>
  </si>
  <si>
    <t>70 – сонли 320 ўқув ўринли  умумтаълим мактабни мукаммал таъмирлаш.</t>
  </si>
  <si>
    <t>Пиёдалар йўлакчасини тунги ёритиш чироқлари билан қуриш.
( Қушчинор а/п 1.61 км, Ғуржоб а/п 3.42 км, Танипар а/п 1.0 км)</t>
  </si>
  <si>
    <t xml:space="preserve">Тунги ёритиш чироқлари ўрнатиш.
 </t>
  </si>
  <si>
    <t>69- сонли 50 қатновли Оилавий поликлиника Ғуржоб филиалини мукаммал таъмирлаш.</t>
  </si>
  <si>
    <t>Алакуйлак МФЙ</t>
  </si>
  <si>
    <t xml:space="preserve"> 70-сонли 50 қатновли Алакуйлак оилавий поликлиникасини реконструкция қилиш. (Янги қўшимча 50 қатновли ОШП қуриш)</t>
  </si>
  <si>
    <t>Электр таъминоти тизимини яхшилаш.
 (3 дона 250 кВа трансформатор ўрнатиш ва 25.9 км янги электр тармоқ тортиш)</t>
  </si>
  <si>
    <t xml:space="preserve"> ўрнатиш</t>
  </si>
  <si>
    <t xml:space="preserve"> 96- сонли 624 ўқув ўринли умумтаълим мактабни мукаммал таъмирлаш.</t>
  </si>
  <si>
    <t xml:space="preserve"> 7- сонли 360 ўқув ўринли умумтаълим мактабини реконструкция қилиш. (12х24 ўлчамдаги спорт зал қуриш)</t>
  </si>
  <si>
    <t>Электр таъминоти тизимини яхшилаш.
(4 дона 250 кВа трансформатор ўрнатиш ва 16.2 км янги электр тармоқ тортиш)</t>
  </si>
  <si>
    <t>79 – сонли 220 ўқув ўринли умумтаълим мактабини реконструкция қилиш. (12х24 ўлчамдаги спорт зал қуриш)</t>
  </si>
  <si>
    <t>3.3  км пиёдалар йўлакчасини тунги ёритиш чироқлари билан қуриш.</t>
  </si>
  <si>
    <t>Ичимлик сув таъминотини яхшилаш.
(2 дона сув иншооти қуриш ва 10.0 км янги ичимлик сув тармоқлари тортиш)</t>
  </si>
  <si>
    <t xml:space="preserve">Электр таъминоти тизимини яхшилаш.
( 3 дона 250 кВа трансформатор ўрнатиш ва 14.2 км янги электр тармоқ тортиш) </t>
  </si>
  <si>
    <t>Ичимлик сув таъминотини яхшилаш.
(1 дона сув иншооти қуриш ва 16.5 км янги ичимлик сув тармоқлари тортиш)</t>
  </si>
  <si>
    <t xml:space="preserve"> 1.0 км пиёдалар йўлакчасини тунги ёритиш чироқлари билан қуриш.</t>
  </si>
  <si>
    <t xml:space="preserve"> 36- сонли 420 ўқув ўринли умумтаълим мактабини реконструкция қилиш. 
(330 ўқув ўринли мактаб биноси ва 50 ўринли ошхона қуриш)</t>
  </si>
  <si>
    <t>Юксалиш МФЙ</t>
  </si>
  <si>
    <t xml:space="preserve">90 ўринли янги ДМТТ (боғча) қуриш. </t>
  </si>
  <si>
    <t xml:space="preserve">Электр таъминоти тизимини яхшилаш.
( 5 дона 250 кВа трансформатор ўрнатиш  ва 10.2 км янги электр тармоқ тортиш) </t>
  </si>
  <si>
    <t>Ойнакул МФЙ</t>
  </si>
  <si>
    <t>330 ўқув ўринли янги умумтаълим мактаб қуриш.
 (Девонбеги а/пда)</t>
  </si>
  <si>
    <t>18-сон 620 ўқув ўринли умумтаълим мактабини мукаммал таъмирлаш.</t>
  </si>
  <si>
    <t>4.0 км пиёдалар йўлакчасини тунги ёритиш чироқлари билан қуриш</t>
  </si>
  <si>
    <t>Катта Куба а/пда 220 ўқув ўринли янги умумтаълим мактаб қуриш.</t>
  </si>
  <si>
    <t>Қизилтепа МФЙ</t>
  </si>
  <si>
    <t xml:space="preserve">Электр таъминоти тизимини яхшилаш.
( 2 дона 250 кВа трансформатор ўрнатиш ва 12.0 км янги электр тармоқ тортиш) </t>
  </si>
  <si>
    <t>Ичимлик сув таъминотини яхшилаш:
Ичимлик сув тизимини яхшилаш кластер лойиҳаси ( Қизилтепа, Бобуртепа, Бунёдкор, Элобод, Қишлиқ)
1. Бобуртепа сув иншоотини қуриш
2. 14.8 км ичимлик сув тармоқлари тортиш.</t>
  </si>
  <si>
    <t xml:space="preserve">кластер лойиҳа </t>
  </si>
  <si>
    <t>Суғориш суви тизимини яхшилаш.
(3 дона артезиан қазиш ва 5.0 км лоток ўрнатиш)</t>
  </si>
  <si>
    <t>Тинчлик МФЙ</t>
  </si>
  <si>
    <t xml:space="preserve">Электр таъминоти тизимини яхшилаш.
(4 дона 250 кВа трансформатор ўрнатиш ва 22.0 км янги электр тармоқ тортиш) </t>
  </si>
  <si>
    <t>7.0 км пиёдалар йўлакчасини тунги ёритиш чироқлари билан қуриш.
(Савсан а/п, Ногахон 1 а/п, Ногахон 2 а/п)</t>
  </si>
  <si>
    <t>Бобуртепа МФЙ</t>
  </si>
  <si>
    <t>Ичимлик сув таъминотини яхшилаш:
Ичимлик сув тизимини яхшилаш кластер лойиҳаси ( Қизилтепа, Бобуртепа, Бунёдкор, Элобод, Қишлиқ)
1. Бобуртепа сув иншоотини қуриш ( 8200 млн.сўм)
2. 35.0 км ичимлик сув тармоқлари тортиш.</t>
  </si>
  <si>
    <t>кластер лойиҳа</t>
  </si>
  <si>
    <t>50-сонли 200 ўқув ўринли умумтаълим мактабини реконструкция қилиш.
(80 ўринли бинони бузиб ўрнидан 180 ўринли янги ўқув бино қуриш ва 12х24 ўлчамдаги спорт зал ҳамда 50 ўринли ошхона қуриш)</t>
  </si>
  <si>
    <t>Элобод МФЙ</t>
  </si>
  <si>
    <t xml:space="preserve">Электр таъминоти тизимини яхшилаш.
(3 дона 250 кВа трансформатор ўрнатиш ва 29.2 км янги электр тармоқ тортиш) </t>
  </si>
  <si>
    <t>Ичимлик сув таъминотини яхшилаш:
Ичимлик сув тизимини яхшилаш кластер лойиҳаси ( Қизилтепа, Бобуртепа, Бунёдкор, Элобод, Қишлиқ)
1. Бобуртепа сув иншоотини қуриш ( 8200 млн.сўм)
2. 31.0 км ичимлик сув тармоқлари тортиш.</t>
  </si>
  <si>
    <t>Бунёдкор МФЙ</t>
  </si>
  <si>
    <t xml:space="preserve">Электр таъминоти тизимини яхшилаш.
(2 дона 250 кВа трансформатор ўрнатиш ва 14,0 км янги электр тармоқ тортиш) </t>
  </si>
  <si>
    <t>Ичимлик сув таъминотини яхшилаш:
Ичимлик сув тизимини яхшилаш кластер лойиҳаси ( Қизилтепа, Бобуртепа, Бунёдкор, Элобод, Қишлиқ)
1. Бобуртепа сув иншоотини қуриш ( 8200 млн.сўм)
2. 20.3 км ичимлик сув тармоқлари тортиш.</t>
  </si>
  <si>
    <t xml:space="preserve"> 94-сонли 180 ўқув ўринли умумтаълим мактабни реконструкция қилиш:
(150 ўқув ўринли қўшимча бино ва 50 ўринли ошхона ҳамда
12х24 ўлчамдаги спорт зал қуриш)</t>
  </si>
  <si>
    <t xml:space="preserve">
1.0 км пиёдалар йўлакчасини тунги ёритиш чироқлари билан қуриш.</t>
  </si>
  <si>
    <t>Қишлиқ МФЙ</t>
  </si>
  <si>
    <t xml:space="preserve">Электр таъминоти тизимини яхшилаш.
(3 дона 250 кВа трансформатор ўрнатиш ва 23.6 км янги электр тармоқ тортиш) </t>
  </si>
  <si>
    <t xml:space="preserve">электр
</t>
  </si>
  <si>
    <t>70- сонли 840 ўқув ўринли умумтаълим мактабини реконструкция қилиш. (12х24 ўлчамдаги спорт зал қуриш)</t>
  </si>
  <si>
    <t>1.0 км пиёдалар йўлакчасини тунги ёритиш чироқлари билан қуриш. (мактаб ва боғчага борадиган асосий кўча бўйлаб)</t>
  </si>
  <si>
    <t>Ичимлик сув таъминотини яхшилаш:
Ичимлик сув тизимини яхшилаш кластер лойиҳаси ( Қизилтепа, Бобуртепа, Бунёдкор, Элобод, Қишлиқ)
1. Бобуртепа сув иншоотини қуриш ( 8200 млн.сўм)
4. 20.2 км ичимлик сув тармоқлари тортиш.</t>
  </si>
  <si>
    <t>Халқобод МФЙ</t>
  </si>
  <si>
    <t>2.4 км марказий ва ички кўчаларда энергия тежовчи тунги ёритиш чироқлари ўрнатиш.</t>
  </si>
  <si>
    <t>2,4</t>
  </si>
  <si>
    <t xml:space="preserve"> 1.8 км пиёдалар йўлакчасини тунги ёритиш чироқлари билан қуриш.   (М-39 йўл ёқасида)</t>
  </si>
  <si>
    <t xml:space="preserve"> 22-сонли 700 ўқув ўринли умумтаълим мактабини реконструкция қилиш. (50 ўринли ошхона қуриш)</t>
  </si>
  <si>
    <t>Ичимлик сув таъминотини яхшилаш.
(24.0 км ичимлик суви тармоқлари тортиш)</t>
  </si>
  <si>
    <t xml:space="preserve">Электр таъминоти тизимини яхшилаш.
 (5 дона 250 кВа трансформатор ўрнатиш ва 35.5 км янги электр тармоқ тортиш) </t>
  </si>
  <si>
    <t>Ичимлик сув таъминотини яхшилаш.
(25.0 км ичимлик сув тармоқларини тортиш)</t>
  </si>
  <si>
    <t>Суғориш тизимини яхшилаш.
(Янгиобод ва Наврузтепа а/пда 2 дона артезиан қуриш)</t>
  </si>
  <si>
    <t>Мўминобод МФЙ</t>
  </si>
  <si>
    <t xml:space="preserve"> Ичимлик сув таъминотини яхшилаш.
 (12.4 км ичимлик сув тармоқлари тортиш)   </t>
  </si>
  <si>
    <t xml:space="preserve">Электр таъминоти тизимини яхшилаш.
 (3 дона 250 кВа трансформатор ўрнатиш ва 13.5 км янги электр тармоқ тортиш) </t>
  </si>
  <si>
    <t>Суғориш тизимини яхшилаш. (1 дона артезиан қазиш)</t>
  </si>
  <si>
    <t>21 -сонли 624 ўқув ўринли умумтаълим мактабини мукаммал  таъмирлаш.</t>
  </si>
  <si>
    <t xml:space="preserve">Бўстон МФЙ </t>
  </si>
  <si>
    <t>Электр таъминоти тизимини яхшилаш.
(3 дона 250 кВа трансформатор ўрнатиш ва 19.7 км янги электр тармоқ тортиш)</t>
  </si>
  <si>
    <t>Суғориш тизимини яхшилаш (5 дона артизан қудуғи қазиш)</t>
  </si>
  <si>
    <t xml:space="preserve">Ичимлик сув таъминотини яхшилаш.
(6.0 км ичимлик сув тармоқлари тортиш) </t>
  </si>
  <si>
    <t>8.0 км марказий ва ички кўчаларда энергия тежовчи тунги ёритиш чироқлари ўрнатиш.</t>
  </si>
  <si>
    <t>Қоркумди а/пда 2 дона мавжуд кўприк реконструкцияси.</t>
  </si>
  <si>
    <t xml:space="preserve">4.0 км  пиёдалар йўлакчасини тунги ёритиш чироқлари билан қуриш. (Янги хаёт а/п, Қоркўмди а/п, Оқ буйин а/п)
 </t>
  </si>
  <si>
    <t>Хумдон МФЙ</t>
  </si>
  <si>
    <t xml:space="preserve">Асосий ва ички йўлларни асфалтлаш.
(Сангишкон а/п: 6.5 км, Хумдон а/п: 6.5 км) </t>
  </si>
  <si>
    <t>Электр таъминоти тизимини яхшилаш.
(2 дона 250 кВа трансформатор ўрнатиш ва 5.5 км янги электр тармоқ тортиш)</t>
  </si>
  <si>
    <t>90 ўринли ДМТТ (боғча) қуриш.
(Сангишкон қишлоғи Фидокорлар кўчасида)</t>
  </si>
  <si>
    <t>урин</t>
  </si>
  <si>
    <t xml:space="preserve">Ичимлик сув таъминотини яхшилаш.
( Сангишкон а/п: 11.0 км, Хумдон а/п: 12.0 км) </t>
  </si>
  <si>
    <t>Чаноқ МФЙ</t>
  </si>
  <si>
    <t>Электр таъминоти тизимини яхшилаш.
(3 дона 250 кВа трансформатор ўрнатиш ва 5.5 км янги электр тармоқ тортиш)</t>
  </si>
  <si>
    <t>Ичимлик сув таъминотини яхшилаш.
(12.3 км ичимлик сув тармоқлари тортиш)</t>
  </si>
  <si>
    <t>Суғориш тизимини яхшилаш.
( 2.7 км тармок тортиш ва 2 та артизан қудуғи қазиш)</t>
  </si>
  <si>
    <t xml:space="preserve">Пиёдалар йўлакчасини тунги ёритиш чироқлари билан қуриш.
(0.4 км болаларнинг мактабга қатнашлари учун катта йўл ёқасидан мактабгача, 0.7 км  асосий йўл ёқасидан Туркистон катта кўчасигача) </t>
  </si>
  <si>
    <t>1.0 км марказий ва ички кўчаларда энергия тежовчи тунги ёритиш чироқлари ўрнатиш.</t>
  </si>
  <si>
    <t>Амир Темур МФЙ</t>
  </si>
  <si>
    <t>Пиёдалар йулакчаси тунги ёритиш тизими билан қуриш.
(Ш.Рашидов кўча - 1.06 км, Нуробод кўча - 0.78 км)</t>
  </si>
  <si>
    <t>Электр таъминоти тизимини яхшилаш.
(3 дона 250 кВа трансформатор ўрнатиш ва 10.0 км янги электр тармоқ тортиш)</t>
  </si>
  <si>
    <t>Суғориш тизимини яхшилаш.
(2 дона артезиан қазиш ва 5 км лоток ўрнатиш)</t>
  </si>
  <si>
    <t>Деҳқонобод  тумани</t>
  </si>
  <si>
    <t>Ўзбекистон МФЙ</t>
  </si>
  <si>
    <t>32-сонли  372 ўқув ўринли умумтаълим мактабини реконструкция қилиш. (50 ўринли ошхона биноси ва 12х24 ўлчамдаги спорт зал қуриш)</t>
  </si>
  <si>
    <t>90 ўринли ДМТТ (боғча) қуриш.</t>
  </si>
  <si>
    <t xml:space="preserve">Янги автомобил ва йуловчилар учун куприк қуриш:
( Етимқудуқ ва Қурдахна қишлоқларни бирлаштирувчи кўприк)  </t>
  </si>
  <si>
    <t>метр</t>
  </si>
  <si>
    <t>3.0 км пиёдалар йўлакчасини тунги ёритиш чироқлари билан қуриш (мактаб ва боғчага борадиган асосий кўча бўйлаб)</t>
  </si>
  <si>
    <t>Электр таъминоти тизимини яхшилаш.
 (5 дона 250 кВа трансформатор ўрнатиш ва 21.0 км янги электр тармоқ тортиш)</t>
  </si>
  <si>
    <t>Суғориш тизимини яхшилаш. (2 дона артезан қазиш)</t>
  </si>
  <si>
    <t>Пахтачи МФЙ</t>
  </si>
  <si>
    <t xml:space="preserve"> 
1.1 км пиёдалар йўлакчасини тунги ёритиш чироқлари билан қуриш.
 (М39 йўлини ёқасида)</t>
  </si>
  <si>
    <t>68-сон 230 ўқув ўринли умумтаълим мактабини реконструкция қилиш.
(100  ўринли ўқув биносини бузиб ўрнига 180 ўринли ўқув биноси ва 12×24 ўлчамдаги спортзал  қуриш)</t>
  </si>
  <si>
    <t>Электр таъминоти тизимини яхшилаш.
( 2 дона 250 кВа трансформатор ўрнатиш ва 2.0 км янги электр тармоқ тортиш)</t>
  </si>
  <si>
    <t>8.92 км марказий ва ички кўчаларда энергия тежовчи тунги ёритиш чироқлари ўрнатиш.</t>
  </si>
  <si>
    <t>Электр таъминоти тизимини яхшилаш.
 ( 3 дона 250 кВа трансформатор ўрнатиш ва 21,0 км янги электр тармоқ тортиш)</t>
  </si>
  <si>
    <t xml:space="preserve">Суғориш тизимини яхшилаш.
(Мустақиллик а/пда 1 дона артезан қудуқ қазиш) </t>
  </si>
  <si>
    <t>3.25 км пиёдалар йўлакчасини тунги ёритиш чироқлари билан қуриш.
(1- мактаб томон  1.45 км, 87- мактаб томон 1.8 км)</t>
  </si>
  <si>
    <t xml:space="preserve">Ирригация тизимини яхшилаш.
( Кичикура дарёси узанини селдан химоя килиш мақсадида 1.2 км бетон қоплама ётқизиш) </t>
  </si>
  <si>
    <t>Бўстон МФЙ</t>
  </si>
  <si>
    <t>1.1 км пиёдалар йўлакчасини тунги ёритиш чироқлари билан қуриш.
(Бустон кўчаси: 0.8 км, Бахт кўчаси: 0.3 км)</t>
  </si>
  <si>
    <t>2,0 км марказий ва ички кўчаларда энергия тежовчи тунги ёритиш чироқлари ўрнатиш.
(Бунёдкор кўчаси: 1.0 км, Баҳор кўчаси: 1.0 км)</t>
  </si>
  <si>
    <t>Ёмғир ва қор сувлари учун 8.0 км  бетон лотокларни ётқизиш.</t>
  </si>
  <si>
    <t>Электр таъминоти тизимини яхшилаш.
 ( 1 дона 250 кВа трансформатор ўрнатиш ва 1.6 км янги электр тармоқ тортиш)</t>
  </si>
  <si>
    <t>Ойдин йўл МФЙ</t>
  </si>
  <si>
    <t>1.8 км  пиёдалар йўлакчасини тунги ёритиш чироқлари билан қуриш.
(Обод кўнгил а/п-0.5 км, Янги хаёт а/п-1.3 км)</t>
  </si>
  <si>
    <t>1.8 км марказий ва ички кўчаларда энергия тежовчи тунги ёритиш чироқлари ўрнатиш.
(Фаравон а/п-0.8 км, Нодира а/п-1.0 км)</t>
  </si>
  <si>
    <t>Кўприк қуриш. ( Янги Хаёт а/п ва Обод кўнгил а/пда )</t>
  </si>
  <si>
    <t xml:space="preserve">120 ўринли ДМТТ (боғча) қуриш.  (Обод кўнгил кўчасида) </t>
  </si>
  <si>
    <t>90 ўринли ДМТТ (боғча) қуриш.
(Янги қишлоқ ва Чашмаихофизон туташ қисми Чак-чак чойхона рўпарасида)</t>
  </si>
  <si>
    <t xml:space="preserve"> 3.5 км пиёдалар йўлакчасини тунги ёритиш чироқлари билан қуриш.</t>
  </si>
  <si>
    <t>Электр таъминоти тизимини яхшилаш.
(4 дона 250 кВа трансформатор ўрнатиш ва 13.0 км янги электр тармоқ тортиш)</t>
  </si>
  <si>
    <t>Самарқанд МФЙ</t>
  </si>
  <si>
    <t xml:space="preserve"> 
Ичимлик сув таъминотини яхшилаш.
(мавжуд сув иншоотларини реконструкция қилиш ва тармоқ тортиш)
 </t>
  </si>
  <si>
    <t>янги тармоқ</t>
  </si>
  <si>
    <t>Мавжуд суғориш сув насоси реконструкцияси.
(Шарқ Юлдузи ва Қишлиқ сув насосини реконструкция қилиш орқали Гулшан а/п ва Жабзаблот а/пларни суғориш суви билан таъминлаш)</t>
  </si>
  <si>
    <t>Электр таъминоти тизимини яхшилаш.
(10 дона 250 кВа, 1 дона 400 кВа  трансформатор ўрнатиш ва 26.0 км янги электр тармоқ тортиш)</t>
  </si>
  <si>
    <t>Қайнар МФЙ</t>
  </si>
  <si>
    <t>Электр таъминоти тизимини яхшилаш.
( 7 дона 250 кВа трансформатор ўрнатиш ва 26.5 км янги электр тармоқ тортиш)</t>
  </si>
  <si>
    <t>Ичимлик сув таъминотини яхшилаш.
(2 дона сув иншооти қуриш ва 20.2 км янги ичимлик сув тармоқлари тортиш)</t>
  </si>
  <si>
    <t xml:space="preserve">4 дона кўприк реконструкцияси.
(Янги қишлоқ, Совуқбулоқ, Янги Қурилиш, Совуқбулоқ а/пда ахоли ва транспорт воситалари учун кўприк (4,5х7,0 метр) </t>
  </si>
  <si>
    <t>Шарқ Юлдузи МФЙ</t>
  </si>
  <si>
    <t>Электр таъминоти тизимини яхшилаш.
( 4 дона 250 кВа, 1 дона 100 кВа трансформатор ўрнатиш ва 13.0 км янги электр тармоқ тортиш)</t>
  </si>
  <si>
    <t>Ичимлик сув таъминотини яхшилаш.
(2 дона сув иншооти қуриш ва 14.4 км янги ичимлик сув тармоқлари тортиш)</t>
  </si>
  <si>
    <t>25- сонли 700 ўқув ўринли умумтаълим мактабини реконструкция қилиш.
(220 ўринли 2 қаватли мавжуд биносини мукаммал таъмирлаш ва 50 ўринли ошхона қуриш)</t>
  </si>
  <si>
    <t>Суғориш суви тизимини яхшилаш. 
(Дўнг қишлоқда 1 дона артезин қазиш ва 2 км лоток қуриш)</t>
  </si>
  <si>
    <t>Электр таъминоти тизимини яхшилаш.
( 3 дона 250 кВа трансформатор ўрнатиш ва 9.7 км янги электр тармоқ тортиш)</t>
  </si>
  <si>
    <t xml:space="preserve">90 ўринли ДМТТ (боғча) қуриш.
(Дўнг қишлоқда эски мактаб худудида) </t>
  </si>
  <si>
    <t>Ичимлик сув таъминотини яхшилаш.
(2 дона сув иншооти қуриш ва 5.9 км янги ичимлик сув тармоқлари тортиш)</t>
  </si>
  <si>
    <t>2.5 км пиёдалар йўлакчасини тунги ёритиш чироқлари билан қуриш.
( Дўнг қишлоқ а/п -1.0 км ; Толзор а/п - 0.8 км ; Иттифоқ а/п- 0.7 км)</t>
  </si>
  <si>
    <t>Янги замон МФЙ</t>
  </si>
  <si>
    <t>Электр таъминоти тизимини яхшилаш.
(2 дона 250 кВа трансформатор ўрнатиш ва 11.1 км янги электр тармоқ тортиш)</t>
  </si>
  <si>
    <t>24 - сонли 220 ўқув ўринли умумтаълим мактабини реконструкция қилиш. 
(240 ўқув ўринли янги  биноси ва 50 ўринли ошхона қуриш)</t>
  </si>
  <si>
    <t>Чармгар МФЙ</t>
  </si>
  <si>
    <t>Электр таъминоти тизимини яхшилаш.
(6 дона 250 кВа трансформатор  ўрнатиш ва 19.2 км янги электр тармоқ тортиш)</t>
  </si>
  <si>
    <t xml:space="preserve">4.0 км марказий ва ички кўчаларда энергия тежовчи тунги ёритиш чироқлари ўрнатиш. (Чармгар кўчада)  </t>
  </si>
  <si>
    <t>Ичимлик сув таъминотини яхшилаш.
(2 дона сув иншооти қуриш ва 11.3 км янги ичимлик сув тармоқлари тортиш)</t>
  </si>
  <si>
    <t>Суғориш тизимини яхшилаш. (5.0 км лоток ўрнатиш)</t>
  </si>
  <si>
    <t>Боғбон МФЙ</t>
  </si>
  <si>
    <t>Электр таъминоти тизимини яхшилаш.
(4 дона 250 кВа трансформатор ўрнатиш ва 10.5 км янги электр тармоқ тортиш)</t>
  </si>
  <si>
    <t>13-сонли 220 ўқув ўринли умумтаълим мактабини реконструкция қилиш. 
(180 ўқув ўринли мактаб биноси ва 12х24 ўлчамдаги спорт зал қуриш)</t>
  </si>
  <si>
    <t>Пахтаобод МФЙ</t>
  </si>
  <si>
    <t>Электр таъминоти тизимини яхшилаш.
(3 дона 250 кВа трансформатор ўрнатиш ва 12.66 км янги электр тармоқ тортиш)</t>
  </si>
  <si>
    <r>
      <rPr>
        <sz val="14"/>
        <color rgb="FF000000"/>
        <rFont val="Times New Roman"/>
        <family val="1"/>
      </rPr>
      <t>10- сонли 460 ўқув ўринли умумтаълим мактабини мукаммал</t>
    </r>
    <r>
      <rPr>
        <sz val="14"/>
        <color rgb="FFFF0000"/>
        <rFont val="Times New Roman"/>
        <family val="1"/>
      </rPr>
      <t xml:space="preserve"> </t>
    </r>
    <r>
      <rPr>
        <sz val="14"/>
        <color rgb="FF000000"/>
        <rFont val="Times New Roman"/>
        <family val="1"/>
      </rPr>
      <t>таъмирлаш.</t>
    </r>
  </si>
  <si>
    <t>Ичимлик сув таъминотини яхшилаш.
( 3 дона сув иншооти қуриш ва 22.0 км янги ичимлик сув тармоқлари тортиш)</t>
  </si>
  <si>
    <t>тармоқ тортиш</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</si>
</sst>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8">
    <numFmt numFmtId="41" formatCode="_(* #,##0_);_(* \(#,##0\);_(* &quot;-&quot;_);_(@_)"/>
    <numFmt numFmtId="44" formatCode="_(&quot;$&quot;* #,##0.00_);_(&quot;$&quot;* \(#,##0.00\);_(&quot;$&quot;* &quot;-&quot;??_);_(@_)"/>
    <numFmt numFmtId="43" formatCode="_(* #,##0.00_);_(* \(#,##0.00\);_(* &quot;-&quot;??_);_(@_)"/>
    <numFmt numFmtId="164" formatCode="#,##0.0"/>
    <numFmt numFmtId="165" formatCode="#,##0;[Red]#,##0"/>
    <numFmt numFmtId="166" formatCode="#,##0.0;[Red]#,##0.0"/>
    <numFmt numFmtId="167" formatCode="0.0"/>
    <numFmt numFmtId="168" formatCode="#,##0.000"/>
  </numFmts>
  <fonts count="66" x14ac:knownFonts="1">
    <font>
      <sz val="11"/>
      <color theme="1"/>
      <name val="Calibri"/>
      <family val="2"/>
      <scheme val="minor"/>
    </font>
    <font>
      <sz val="11"/>
      <color theme="1"/>
      <name val="Calibri"/>
      <family val="2"/>
      <scheme val="minor"/>
    </font>
    <font>
      <sz val="11"/>
      <color theme="1"/>
      <name val="Calibri"/>
      <family val="2"/>
      <charset val="204"/>
      <scheme val="minor"/>
    </font>
    <font>
      <b/>
      <sz val="15"/>
      <color rgb="FF000000"/>
      <name val="Arial"/>
      <family val="2"/>
      <charset val="204"/>
    </font>
    <font>
      <b/>
      <sz val="15"/>
      <color theme="1"/>
      <name val="Arial"/>
      <family val="2"/>
      <charset val="204"/>
    </font>
    <font>
      <sz val="11"/>
      <color theme="1"/>
      <name val="Arial"/>
      <family val="2"/>
      <charset val="204"/>
    </font>
    <font>
      <sz val="11"/>
      <name val="Arial"/>
      <family val="2"/>
      <charset val="204"/>
    </font>
    <font>
      <b/>
      <sz val="12"/>
      <color rgb="FF002060"/>
      <name val="Arial"/>
      <family val="2"/>
      <charset val="204"/>
    </font>
    <font>
      <b/>
      <sz val="13"/>
      <color theme="1"/>
      <name val="Arial"/>
      <family val="2"/>
      <charset val="204"/>
    </font>
    <font>
      <b/>
      <sz val="13"/>
      <name val="Arial"/>
      <family val="2"/>
      <charset val="204"/>
    </font>
    <font>
      <sz val="13"/>
      <name val="Arial"/>
      <family val="2"/>
      <charset val="204"/>
    </font>
    <font>
      <b/>
      <sz val="12.5"/>
      <name val="Arial"/>
      <family val="2"/>
      <charset val="204"/>
    </font>
    <font>
      <u/>
      <sz val="11"/>
      <color theme="10"/>
      <name val="Calibri"/>
      <family val="2"/>
      <scheme val="minor"/>
    </font>
    <font>
      <sz val="12.5"/>
      <name val="Arial"/>
      <family val="2"/>
      <charset val="204"/>
    </font>
    <font>
      <sz val="12.5"/>
      <color theme="1"/>
      <name val="Arial"/>
      <family val="2"/>
      <charset val="204"/>
    </font>
    <font>
      <sz val="11"/>
      <name val="Calibri"/>
      <family val="2"/>
      <charset val="204"/>
      <scheme val="minor"/>
    </font>
    <font>
      <sz val="12.5"/>
      <color rgb="FFFF0000"/>
      <name val="Arial"/>
      <family val="2"/>
      <charset val="204"/>
    </font>
    <font>
      <sz val="12.5"/>
      <color rgb="FF000000"/>
      <name val="Arial"/>
      <family val="2"/>
      <charset val="204"/>
    </font>
    <font>
      <b/>
      <sz val="12.5"/>
      <color theme="1"/>
      <name val="Arial"/>
      <family val="2"/>
      <charset val="204"/>
    </font>
    <font>
      <b/>
      <sz val="12.5"/>
      <color rgb="FFFF0000"/>
      <name val="Arial"/>
      <family val="2"/>
      <charset val="204"/>
    </font>
    <font>
      <b/>
      <sz val="20"/>
      <name val="Times New Roman"/>
      <family val="1"/>
      <charset val="204"/>
    </font>
    <font>
      <sz val="12"/>
      <name val="Times New Roman"/>
      <family val="1"/>
      <charset val="204"/>
    </font>
    <font>
      <sz val="14"/>
      <name val="Times New Roman"/>
      <family val="1"/>
      <charset val="204"/>
    </font>
    <font>
      <b/>
      <sz val="12"/>
      <name val="Times New Roman"/>
      <family val="1"/>
      <charset val="204"/>
    </font>
    <font>
      <b/>
      <sz val="14"/>
      <name val="Times New Roman"/>
      <family val="1"/>
      <charset val="204"/>
    </font>
    <font>
      <sz val="10"/>
      <name val="Arial Cyr"/>
      <charset val="204"/>
    </font>
    <font>
      <sz val="14"/>
      <name val="Times New Roman"/>
      <family val="1"/>
    </font>
    <font>
      <b/>
      <sz val="14"/>
      <name val="Times New Roman"/>
      <family val="1"/>
    </font>
    <font>
      <sz val="12"/>
      <color rgb="FFFF0000"/>
      <name val="Times New Roman"/>
      <family val="1"/>
      <charset val="204"/>
    </font>
    <font>
      <sz val="14"/>
      <color rgb="FFFF0000"/>
      <name val="Times New Roman"/>
      <family val="1"/>
      <charset val="204"/>
    </font>
    <font>
      <b/>
      <sz val="14"/>
      <color rgb="FFFF0000"/>
      <name val="Times New Roman"/>
      <family val="1"/>
      <charset val="204"/>
    </font>
    <font>
      <b/>
      <sz val="14"/>
      <color rgb="FF000000"/>
      <name val="Times New Roman"/>
      <family val="1"/>
    </font>
    <font>
      <sz val="14"/>
      <color rgb="FF000000"/>
      <name val="Times New Roman"/>
      <family val="1"/>
    </font>
    <font>
      <b/>
      <sz val="14"/>
      <color rgb="FF000000"/>
      <name val="Times New Roman"/>
      <family val="1"/>
      <charset val="204"/>
    </font>
    <font>
      <sz val="14"/>
      <color rgb="FF000000"/>
      <name val="Times New Roman"/>
      <family val="1"/>
      <charset val="204"/>
    </font>
    <font>
      <b/>
      <sz val="15"/>
      <color rgb="FF002060"/>
      <name val="Arial"/>
      <family val="2"/>
      <charset val="204"/>
    </font>
    <font>
      <sz val="14"/>
      <color rgb="FFFFFFFF"/>
      <name val="Times New Roman"/>
      <family val="1"/>
      <charset val="204"/>
    </font>
    <font>
      <b/>
      <sz val="14"/>
      <color rgb="FFFFFFFF"/>
      <name val="Times New Roman"/>
      <family val="1"/>
      <charset val="204"/>
    </font>
    <font>
      <b/>
      <sz val="13"/>
      <color rgb="FF000000"/>
      <name val="Arial"/>
      <family val="2"/>
      <charset val="204"/>
    </font>
    <font>
      <b/>
      <sz val="12"/>
      <color rgb="FF000000"/>
      <name val="Arial"/>
      <family val="2"/>
      <charset val="204"/>
    </font>
    <font>
      <b/>
      <sz val="12"/>
      <name val="Arial"/>
      <family val="2"/>
      <charset val="204"/>
    </font>
    <font>
      <b/>
      <sz val="14"/>
      <color theme="1"/>
      <name val="Times New Roman"/>
      <family val="1"/>
      <charset val="204"/>
    </font>
    <font>
      <b/>
      <sz val="26"/>
      <color theme="1"/>
      <name val="Times New Roman"/>
      <family val="1"/>
      <charset val="204"/>
    </font>
    <font>
      <b/>
      <sz val="12"/>
      <color rgb="FF002060"/>
      <name val="Arial"/>
      <family val="2"/>
    </font>
    <font>
      <b/>
      <sz val="12.5"/>
      <name val="Arial"/>
      <family val="2"/>
    </font>
    <font>
      <sz val="14"/>
      <color rgb="FFFF0000"/>
      <name val="Times New Roman"/>
      <family val="1"/>
    </font>
    <font>
      <sz val="16"/>
      <color rgb="FF000000"/>
      <name val="Times New Roman"/>
      <family val="1"/>
    </font>
    <font>
      <sz val="16"/>
      <color theme="1"/>
      <name val="Times New Roman"/>
      <family val="1"/>
    </font>
    <font>
      <sz val="16"/>
      <name val="Times New Roman"/>
      <family val="1"/>
    </font>
    <font>
      <sz val="16"/>
      <color rgb="FFFF0000"/>
      <name val="Times New Roman"/>
      <family val="1"/>
    </font>
    <font>
      <b/>
      <sz val="16"/>
      <color rgb="FFFF0000"/>
      <name val="Times New Roman"/>
      <family val="1"/>
    </font>
    <font>
      <b/>
      <sz val="14"/>
      <color rgb="FFFF0000"/>
      <name val="Times New Roman"/>
      <family val="1"/>
    </font>
    <font>
      <b/>
      <sz val="12"/>
      <color rgb="FFFF0000"/>
      <name val="Times New Roman"/>
      <family val="1"/>
      <charset val="204"/>
    </font>
    <font>
      <sz val="14"/>
      <color theme="1"/>
      <name val="Times New Roman"/>
      <family val="1"/>
    </font>
    <font>
      <b/>
      <sz val="26"/>
      <color rgb="FF000000"/>
      <name val="Times New Roman"/>
      <family val="1"/>
      <charset val="204"/>
    </font>
    <font>
      <sz val="12.5"/>
      <name val="Arial"/>
      <family val="2"/>
    </font>
    <font>
      <sz val="8"/>
      <name val="Calibri"/>
      <family val="2"/>
      <scheme val="minor"/>
    </font>
    <font>
      <sz val="14"/>
      <color theme="1"/>
      <name val="Times New Roman"/>
      <family val="1"/>
      <charset val="204"/>
    </font>
    <font>
      <b/>
      <sz val="16"/>
      <color theme="1"/>
      <name val="Times New Roman"/>
      <family val="1"/>
    </font>
    <font>
      <b/>
      <sz val="20"/>
      <color rgb="FFFF0000"/>
      <name val="Times New Roman"/>
      <family val="1"/>
      <charset val="204"/>
    </font>
    <font>
      <b/>
      <sz val="16"/>
      <name val="Times New Roman"/>
      <family val="1"/>
    </font>
    <font>
      <b/>
      <sz val="26"/>
      <name val="Times New Roman"/>
      <family val="1"/>
      <charset val="204"/>
    </font>
    <font>
      <sz val="12.5"/>
      <color rgb="FF000000"/>
      <name val="Arial"/>
      <family val="2"/>
    </font>
    <font>
      <b/>
      <sz val="13"/>
      <name val="Arial"/>
      <family val="2"/>
    </font>
    <font>
      <b/>
      <sz val="13"/>
      <color rgb="FF000000"/>
      <name val="Arial"/>
      <family val="2"/>
    </font>
    <font>
      <b/>
      <sz val="12.5"/>
      <color rgb="FF000000"/>
      <name val="Arial"/>
      <family val="2"/>
      <charset val="204"/>
    </font>
  </fonts>
  <fills count="21">
    <fill>
      <patternFill patternType="none"/>
    </fill>
    <fill>
      <patternFill patternType="gray125"/>
    </fill>
    <fill>
      <patternFill patternType="solid">
        <fgColor theme="0"/>
        <bgColor indexed="64"/>
      </patternFill>
    </fill>
    <fill>
      <patternFill patternType="solid">
        <fgColor theme="9" tint="0.79998168889431442"/>
        <bgColor indexed="64"/>
      </patternFill>
    </fill>
    <fill>
      <patternFill patternType="solid">
        <fgColor theme="6" tint="0.79998168889431442"/>
        <bgColor indexed="64"/>
      </patternFill>
    </fill>
    <fill>
      <patternFill patternType="solid">
        <fgColor rgb="FF00B0F0"/>
        <bgColor indexed="64"/>
      </patternFill>
    </fill>
    <fill>
      <patternFill patternType="solid">
        <fgColor rgb="FFFFC000"/>
        <bgColor indexed="64"/>
      </patternFill>
    </fill>
    <fill>
      <patternFill patternType="solid">
        <fgColor rgb="FFFFFFFF"/>
        <bgColor rgb="FF000000"/>
      </patternFill>
    </fill>
    <fill>
      <patternFill patternType="solid">
        <fgColor rgb="FFA6C9EC"/>
        <bgColor indexed="64"/>
      </patternFill>
    </fill>
    <fill>
      <patternFill patternType="solid">
        <fgColor rgb="FFA6C9EC"/>
        <bgColor rgb="FF000000"/>
      </patternFill>
    </fill>
    <fill>
      <patternFill patternType="solid">
        <fgColor rgb="FFEDEDED"/>
        <bgColor rgb="FF000000"/>
      </patternFill>
    </fill>
    <fill>
      <patternFill patternType="solid">
        <fgColor rgb="FFE7E6E6"/>
        <bgColor rgb="FF000000"/>
      </patternFill>
    </fill>
    <fill>
      <patternFill patternType="solid">
        <fgColor rgb="FFC0E6F5"/>
        <bgColor rgb="FF000000"/>
      </patternFill>
    </fill>
    <fill>
      <patternFill patternType="solid">
        <fgColor rgb="FFC1F0C8"/>
        <bgColor rgb="FF000000"/>
      </patternFill>
    </fill>
    <fill>
      <patternFill patternType="solid">
        <fgColor rgb="FFBDD7EE"/>
        <bgColor rgb="FF000000"/>
      </patternFill>
    </fill>
    <fill>
      <patternFill patternType="solid">
        <fgColor theme="5" tint="0.79998168889431442"/>
        <bgColor indexed="64"/>
      </patternFill>
    </fill>
    <fill>
      <patternFill patternType="solid">
        <fgColor theme="0"/>
        <bgColor rgb="FF000000"/>
      </patternFill>
    </fill>
    <fill>
      <patternFill patternType="solid">
        <fgColor rgb="FFFFFF00"/>
        <bgColor indexed="64"/>
      </patternFill>
    </fill>
    <fill>
      <patternFill patternType="solid">
        <fgColor rgb="FFFFC000"/>
        <bgColor rgb="FF000000"/>
      </patternFill>
    </fill>
    <fill>
      <patternFill patternType="solid">
        <fgColor rgb="FF00B050"/>
        <bgColor indexed="64"/>
      </patternFill>
    </fill>
    <fill>
      <patternFill patternType="solid">
        <fgColor theme="4" tint="0.79998168889431442"/>
        <bgColor indexed="64"/>
      </patternFill>
    </fill>
  </fills>
  <borders count="65">
    <border>
      <left/>
      <right/>
      <top/>
      <bottom/>
      <diagonal/>
    </border>
    <border>
      <left style="thin">
        <color indexed="64"/>
      </left>
      <right style="thin">
        <color indexed="64"/>
      </right>
      <top/>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style="thin">
        <color indexed="64"/>
      </right>
      <top style="thin">
        <color indexed="64"/>
      </top>
      <bottom style="thin">
        <color indexed="64"/>
      </bottom>
      <diagonal/>
    </border>
    <border>
      <left style="thin">
        <color indexed="64"/>
      </left>
      <right/>
      <top style="thin">
        <color indexed="64"/>
      </top>
      <bottom/>
      <diagonal/>
    </border>
    <border>
      <left/>
      <right/>
      <top style="thin">
        <color indexed="64"/>
      </top>
      <bottom/>
      <diagonal/>
    </border>
    <border>
      <left/>
      <right style="thin">
        <color indexed="64"/>
      </right>
      <top style="thin">
        <color indexed="64"/>
      </top>
      <bottom/>
      <diagonal/>
    </border>
    <border>
      <left style="thin">
        <color indexed="64"/>
      </left>
      <right/>
      <top/>
      <bottom style="thin">
        <color indexed="64"/>
      </bottom>
      <diagonal/>
    </border>
    <border>
      <left/>
      <right/>
      <top/>
      <bottom style="thin">
        <color indexed="64"/>
      </bottom>
      <diagonal/>
    </border>
    <border>
      <left/>
      <right style="thin">
        <color indexed="64"/>
      </right>
      <top/>
      <bottom style="thin">
        <color indexed="64"/>
      </bottom>
      <diagonal/>
    </border>
    <border>
      <left style="thin">
        <color indexed="64"/>
      </left>
      <right style="thin">
        <color indexed="64"/>
      </right>
      <top/>
      <bottom style="thin">
        <color indexed="64"/>
      </bottom>
      <diagonal/>
    </border>
    <border>
      <left style="thin">
        <color indexed="64"/>
      </left>
      <right style="thin">
        <color indexed="64"/>
      </right>
      <top style="thin">
        <color indexed="64"/>
      </top>
      <bottom style="medium">
        <color indexed="64"/>
      </bottom>
      <diagonal/>
    </border>
    <border>
      <left style="medium">
        <color indexed="64"/>
      </left>
      <right style="thin">
        <color indexed="64"/>
      </right>
      <top/>
      <bottom style="thin">
        <color indexed="64"/>
      </bottom>
      <diagonal/>
    </border>
    <border>
      <left style="medium">
        <color indexed="64"/>
      </left>
      <right style="thin">
        <color indexed="64"/>
      </right>
      <top style="thin">
        <color indexed="64"/>
      </top>
      <bottom style="thin">
        <color indexed="64"/>
      </bottom>
      <diagonal/>
    </border>
    <border>
      <left style="thin">
        <color indexed="64"/>
      </left>
      <right style="thin">
        <color indexed="64"/>
      </right>
      <top style="thin">
        <color indexed="64"/>
      </top>
      <bottom/>
      <diagonal/>
    </border>
    <border>
      <left style="thin">
        <color rgb="FF000000"/>
      </left>
      <right style="thin">
        <color rgb="FF000000"/>
      </right>
      <top style="thin">
        <color rgb="FF000000"/>
      </top>
      <bottom style="thin">
        <color rgb="FF000000"/>
      </bottom>
      <diagonal/>
    </border>
    <border>
      <left style="thin">
        <color indexed="64"/>
      </left>
      <right/>
      <top/>
      <bottom/>
      <diagonal/>
    </border>
    <border>
      <left style="thin">
        <color rgb="FF000000"/>
      </left>
      <right style="thin">
        <color rgb="FF000000"/>
      </right>
      <top style="thin">
        <color rgb="FF000000"/>
      </top>
      <bottom/>
      <diagonal/>
    </border>
    <border>
      <left/>
      <right style="thin">
        <color rgb="FF000000"/>
      </right>
      <top style="thin">
        <color rgb="FF000000"/>
      </top>
      <bottom style="thin">
        <color rgb="FF000000"/>
      </bottom>
      <diagonal/>
    </border>
    <border>
      <left style="medium">
        <color indexed="64"/>
      </left>
      <right style="thin">
        <color indexed="64"/>
      </right>
      <top style="thin">
        <color indexed="64"/>
      </top>
      <bottom style="medium">
        <color indexed="64"/>
      </bottom>
      <diagonal/>
    </border>
    <border>
      <left/>
      <right style="thin">
        <color indexed="64"/>
      </right>
      <top/>
      <bottom/>
      <diagonal/>
    </border>
    <border>
      <left/>
      <right style="thin">
        <color rgb="FF000000"/>
      </right>
      <top/>
      <bottom/>
      <diagonal/>
    </border>
    <border>
      <left style="thin">
        <color rgb="FF000000"/>
      </left>
      <right style="thin">
        <color rgb="FF000000"/>
      </right>
      <top/>
      <bottom style="thin">
        <color rgb="FF000000"/>
      </bottom>
      <diagonal/>
    </border>
    <border>
      <left style="thin">
        <color rgb="FF000000"/>
      </left>
      <right style="thin">
        <color rgb="FF000000"/>
      </right>
      <top/>
      <bottom/>
      <diagonal/>
    </border>
    <border>
      <left style="thin">
        <color indexed="64"/>
      </left>
      <right style="thin">
        <color indexed="64"/>
      </right>
      <top/>
      <bottom style="thin">
        <color rgb="FF000000"/>
      </bottom>
      <diagonal/>
    </border>
    <border>
      <left style="thin">
        <color indexed="64"/>
      </left>
      <right style="thin">
        <color rgb="FF000000"/>
      </right>
      <top/>
      <bottom/>
      <diagonal/>
    </border>
    <border>
      <left/>
      <right style="thin">
        <color indexed="64"/>
      </right>
      <top/>
      <bottom style="thin">
        <color rgb="FF000000"/>
      </bottom>
      <diagonal/>
    </border>
    <border>
      <left/>
      <right style="thin">
        <color rgb="FF000000"/>
      </right>
      <top/>
      <bottom style="thin">
        <color rgb="FF000000"/>
      </bottom>
      <diagonal/>
    </border>
    <border>
      <left style="thin">
        <color rgb="FF000000"/>
      </left>
      <right style="thin">
        <color indexed="64"/>
      </right>
      <top style="thin">
        <color indexed="64"/>
      </top>
      <bottom/>
      <diagonal/>
    </border>
    <border>
      <left style="thin">
        <color rgb="FF000000"/>
      </left>
      <right style="thin">
        <color indexed="64"/>
      </right>
      <top/>
      <bottom/>
      <diagonal/>
    </border>
    <border>
      <left style="thin">
        <color rgb="FF000000"/>
      </left>
      <right style="thin">
        <color indexed="64"/>
      </right>
      <top/>
      <bottom style="thin">
        <color rgb="FF000000"/>
      </bottom>
      <diagonal/>
    </border>
    <border>
      <left style="thin">
        <color rgb="FF000000"/>
      </left>
      <right/>
      <top style="thin">
        <color rgb="FF000000"/>
      </top>
      <bottom style="thin">
        <color rgb="FF000000"/>
      </bottom>
      <diagonal/>
    </border>
    <border>
      <left style="thin">
        <color indexed="64"/>
      </left>
      <right style="thin">
        <color rgb="FF000000"/>
      </right>
      <top/>
      <bottom style="thin">
        <color rgb="FF000000"/>
      </bottom>
      <diagonal/>
    </border>
    <border>
      <left style="thin">
        <color rgb="FF000000"/>
      </left>
      <right/>
      <top/>
      <bottom/>
      <diagonal/>
    </border>
    <border>
      <left style="thin">
        <color rgb="FF000000"/>
      </left>
      <right style="thin">
        <color rgb="FF000000"/>
      </right>
      <top style="thin">
        <color indexed="64"/>
      </top>
      <bottom/>
      <diagonal/>
    </border>
    <border>
      <left style="thin">
        <color rgb="FF000000"/>
      </left>
      <right style="thin">
        <color indexed="64"/>
      </right>
      <top style="thin">
        <color rgb="FF000000"/>
      </top>
      <bottom/>
      <diagonal/>
    </border>
    <border>
      <left style="thin">
        <color rgb="FF000000"/>
      </left>
      <right/>
      <top/>
      <bottom style="thin">
        <color rgb="FF000000"/>
      </bottom>
      <diagonal/>
    </border>
    <border>
      <left style="thin">
        <color rgb="FF000000"/>
      </left>
      <right/>
      <top style="thin">
        <color rgb="FF000000"/>
      </top>
      <bottom/>
      <diagonal/>
    </border>
    <border>
      <left/>
      <right style="thin">
        <color rgb="FF000000"/>
      </right>
      <top/>
      <bottom style="thin">
        <color indexed="64"/>
      </bottom>
      <diagonal/>
    </border>
    <border>
      <left style="thin">
        <color indexed="64"/>
      </left>
      <right/>
      <top/>
      <bottom style="thin">
        <color rgb="FF000000"/>
      </bottom>
      <diagonal/>
    </border>
    <border>
      <left style="thin">
        <color rgb="FF000000"/>
      </left>
      <right/>
      <top/>
      <bottom style="thin">
        <color indexed="64"/>
      </bottom>
      <diagonal/>
    </border>
    <border>
      <left/>
      <right/>
      <top style="thin">
        <color rgb="FF000000"/>
      </top>
      <bottom/>
      <diagonal/>
    </border>
    <border>
      <left/>
      <right style="thin">
        <color rgb="FF000000"/>
      </right>
      <top style="thin">
        <color rgb="FF000000"/>
      </top>
      <bottom/>
      <diagonal/>
    </border>
    <border>
      <left/>
      <right/>
      <top style="thin">
        <color rgb="FF000000"/>
      </top>
      <bottom style="thin">
        <color rgb="FF000000"/>
      </bottom>
      <diagonal/>
    </border>
    <border>
      <left style="thin">
        <color indexed="64"/>
      </left>
      <right style="thin">
        <color rgb="FF000000"/>
      </right>
      <top style="thin">
        <color indexed="64"/>
      </top>
      <bottom/>
      <diagonal/>
    </border>
    <border>
      <left style="thin">
        <color indexed="64"/>
      </left>
      <right style="thin">
        <color rgb="FF000000"/>
      </right>
      <top/>
      <bottom style="thin">
        <color indexed="64"/>
      </bottom>
      <diagonal/>
    </border>
    <border>
      <left/>
      <right/>
      <top/>
      <bottom style="thin">
        <color rgb="FF000000"/>
      </bottom>
      <diagonal/>
    </border>
    <border>
      <left style="thin">
        <color rgb="FF000000"/>
      </left>
      <right/>
      <top style="thin">
        <color indexed="64"/>
      </top>
      <bottom/>
      <diagonal/>
    </border>
    <border>
      <left style="thin">
        <color indexed="64"/>
      </left>
      <right/>
      <top style="thin">
        <color rgb="FF000000"/>
      </top>
      <bottom style="thin">
        <color indexed="64"/>
      </bottom>
      <diagonal/>
    </border>
    <border>
      <left/>
      <right style="thin">
        <color indexed="64"/>
      </right>
      <top style="thin">
        <color rgb="FF000000"/>
      </top>
      <bottom style="thin">
        <color rgb="FF000000"/>
      </bottom>
      <diagonal/>
    </border>
    <border>
      <left/>
      <right style="thin">
        <color indexed="64"/>
      </right>
      <top style="thin">
        <color rgb="FF000000"/>
      </top>
      <bottom/>
      <diagonal/>
    </border>
    <border>
      <left/>
      <right style="thin">
        <color rgb="FF000000"/>
      </right>
      <top style="thin">
        <color indexed="64"/>
      </top>
      <bottom/>
      <diagonal/>
    </border>
    <border>
      <left/>
      <right/>
      <top style="thin">
        <color rgb="FF000000"/>
      </top>
      <bottom style="thin">
        <color indexed="64"/>
      </bottom>
      <diagonal/>
    </border>
    <border>
      <left style="thin">
        <color rgb="FF000000"/>
      </left>
      <right/>
      <top style="thin">
        <color rgb="FF000000"/>
      </top>
      <bottom style="thin">
        <color indexed="64"/>
      </bottom>
      <diagonal/>
    </border>
    <border>
      <left style="thin">
        <color rgb="FF000000"/>
      </left>
      <right/>
      <top style="thin">
        <color indexed="64"/>
      </top>
      <bottom style="thin">
        <color indexed="64"/>
      </bottom>
      <diagonal/>
    </border>
    <border>
      <left style="thin">
        <color indexed="64"/>
      </left>
      <right style="thin">
        <color rgb="FF000000"/>
      </right>
      <top style="thin">
        <color rgb="FF000000"/>
      </top>
      <bottom style="thin">
        <color rgb="FF000000"/>
      </bottom>
      <diagonal/>
    </border>
    <border>
      <left style="thin">
        <color rgb="FF000000"/>
      </left>
      <right style="thin">
        <color rgb="FF000000"/>
      </right>
      <top style="thin">
        <color rgb="FF000000"/>
      </top>
      <bottom style="thin">
        <color indexed="64"/>
      </bottom>
      <diagonal/>
    </border>
    <border>
      <left style="thin">
        <color rgb="FF000000"/>
      </left>
      <right style="thin">
        <color indexed="64"/>
      </right>
      <top style="thin">
        <color indexed="64"/>
      </top>
      <bottom style="thin">
        <color indexed="64"/>
      </bottom>
      <diagonal/>
    </border>
    <border>
      <left style="thin">
        <color indexed="64"/>
      </left>
      <right style="thin">
        <color rgb="FF000000"/>
      </right>
      <top style="thin">
        <color indexed="64"/>
      </top>
      <bottom style="thin">
        <color rgb="FF000000"/>
      </bottom>
      <diagonal/>
    </border>
    <border>
      <left style="thin">
        <color indexed="64"/>
      </left>
      <right style="thin">
        <color indexed="64"/>
      </right>
      <top style="thin">
        <color indexed="64"/>
      </top>
      <bottom style="thin">
        <color rgb="FF000000"/>
      </bottom>
      <diagonal/>
    </border>
    <border>
      <left/>
      <right style="thin">
        <color indexed="64"/>
      </right>
      <top style="thin">
        <color rgb="FF000000"/>
      </top>
      <bottom style="thin">
        <color indexed="64"/>
      </bottom>
      <diagonal/>
    </border>
    <border>
      <left/>
      <right style="thin">
        <color indexed="64"/>
      </right>
      <top style="thin">
        <color indexed="64"/>
      </top>
      <bottom style="thin">
        <color rgb="FF000000"/>
      </bottom>
      <diagonal/>
    </border>
    <border>
      <left style="thin">
        <color rgb="FF000000"/>
      </left>
      <right style="thin">
        <color rgb="FF000000"/>
      </right>
      <top/>
      <bottom style="thin">
        <color indexed="64"/>
      </bottom>
      <diagonal/>
    </border>
  </borders>
  <cellStyleXfs count="13">
    <xf numFmtId="0" fontId="0" fillId="0" borderId="0"/>
    <xf numFmtId="0" fontId="2" fillId="0" borderId="0"/>
    <xf numFmtId="0" fontId="2" fillId="0" borderId="0"/>
    <xf numFmtId="0" fontId="12" fillId="0" borderId="0" applyNumberFormat="0" applyFill="0" applyBorder="0" applyAlignment="0" applyProtection="0"/>
    <xf numFmtId="0" fontId="1" fillId="0" borderId="0"/>
    <xf numFmtId="0" fontId="1" fillId="0" borderId="0"/>
    <xf numFmtId="0" fontId="1" fillId="0" borderId="0"/>
    <xf numFmtId="44" fontId="1" fillId="0" borderId="0" applyFont="0" applyFill="0" applyBorder="0" applyAlignment="0" applyProtection="0"/>
    <xf numFmtId="0" fontId="1" fillId="0" borderId="0"/>
    <xf numFmtId="0" fontId="25" fillId="0" borderId="0"/>
    <xf numFmtId="0" fontId="1" fillId="0" borderId="0"/>
    <xf numFmtId="0" fontId="1" fillId="0" borderId="0"/>
    <xf numFmtId="0" fontId="1" fillId="0" borderId="0"/>
  </cellStyleXfs>
  <cellXfs count="1549">
    <xf numFmtId="0" fontId="0" fillId="0" borderId="0" xfId="0"/>
    <xf numFmtId="0" fontId="2" fillId="0" borderId="0" xfId="2"/>
    <xf numFmtId="0" fontId="11" fillId="3" borderId="15" xfId="2" applyFont="1" applyFill="1" applyBorder="1" applyAlignment="1">
      <alignment horizontal="center" vertical="center" wrapText="1"/>
    </xf>
    <xf numFmtId="0" fontId="11" fillId="3" borderId="5" xfId="2" applyFont="1" applyFill="1" applyBorder="1" applyAlignment="1">
      <alignment horizontal="center" vertical="center" wrapText="1"/>
    </xf>
    <xf numFmtId="0" fontId="11" fillId="2" borderId="15" xfId="3" applyFont="1" applyFill="1" applyBorder="1" applyAlignment="1">
      <alignment horizontal="left" vertical="center" wrapText="1"/>
    </xf>
    <xf numFmtId="0" fontId="2" fillId="2" borderId="0" xfId="2" applyFill="1"/>
    <xf numFmtId="3" fontId="13" fillId="2" borderId="17" xfId="2" applyNumberFormat="1" applyFont="1" applyFill="1" applyBorder="1" applyAlignment="1">
      <alignment horizontal="center" vertical="center"/>
    </xf>
    <xf numFmtId="3" fontId="2" fillId="2" borderId="0" xfId="2" applyNumberFormat="1" applyFill="1"/>
    <xf numFmtId="0" fontId="2" fillId="0" borderId="14" xfId="2" applyBorder="1"/>
    <xf numFmtId="0" fontId="2" fillId="0" borderId="12" xfId="2" applyBorder="1"/>
    <xf numFmtId="0" fontId="2" fillId="0" borderId="12" xfId="2" applyBorder="1" applyAlignment="1">
      <alignment horizontal="center"/>
    </xf>
    <xf numFmtId="0" fontId="15" fillId="0" borderId="12" xfId="2" applyFont="1" applyBorder="1" applyAlignment="1">
      <alignment horizontal="center"/>
    </xf>
    <xf numFmtId="0" fontId="0" fillId="0" borderId="12" xfId="2" applyFont="1" applyBorder="1" applyAlignment="1">
      <alignment horizontal="center"/>
    </xf>
    <xf numFmtId="3" fontId="18" fillId="3" borderId="5" xfId="2" applyNumberFormat="1" applyFont="1" applyFill="1" applyBorder="1" applyAlignment="1">
      <alignment horizontal="center" vertical="center"/>
    </xf>
    <xf numFmtId="3" fontId="11" fillId="3" borderId="5" xfId="2" applyNumberFormat="1" applyFont="1" applyFill="1" applyBorder="1" applyAlignment="1">
      <alignment horizontal="center" vertical="center" wrapText="1"/>
    </xf>
    <xf numFmtId="0" fontId="16" fillId="2" borderId="5" xfId="3" applyFont="1" applyFill="1" applyBorder="1" applyAlignment="1">
      <alignment horizontal="left" vertical="center" wrapText="1"/>
    </xf>
    <xf numFmtId="3" fontId="16" fillId="0" borderId="5" xfId="2" applyNumberFormat="1" applyFont="1" applyBorder="1" applyAlignment="1">
      <alignment horizontal="center" vertical="center"/>
    </xf>
    <xf numFmtId="0" fontId="16" fillId="2" borderId="5" xfId="3" applyFont="1" applyFill="1" applyBorder="1" applyAlignment="1">
      <alignment horizontal="center" vertical="center" wrapText="1"/>
    </xf>
    <xf numFmtId="3" fontId="16" fillId="2" borderId="5" xfId="3" applyNumberFormat="1" applyFont="1" applyFill="1" applyBorder="1" applyAlignment="1">
      <alignment horizontal="center" vertical="center" wrapText="1"/>
    </xf>
    <xf numFmtId="0" fontId="14" fillId="0" borderId="21" xfId="2" applyFont="1" applyBorder="1" applyAlignment="1">
      <alignment vertical="center"/>
    </xf>
    <xf numFmtId="0" fontId="14" fillId="0" borderId="13" xfId="2" applyFont="1" applyBorder="1" applyAlignment="1">
      <alignment vertical="center"/>
    </xf>
    <xf numFmtId="3" fontId="14" fillId="0" borderId="13" xfId="2" applyNumberFormat="1" applyFont="1" applyBorder="1" applyAlignment="1">
      <alignment horizontal="center" vertical="center"/>
    </xf>
    <xf numFmtId="0" fontId="14" fillId="0" borderId="13" xfId="2" applyFont="1" applyBorder="1" applyAlignment="1">
      <alignment horizontal="center" vertical="center"/>
    </xf>
    <xf numFmtId="0" fontId="14" fillId="0" borderId="12" xfId="2" applyFont="1" applyBorder="1" applyAlignment="1">
      <alignment vertical="center"/>
    </xf>
    <xf numFmtId="0" fontId="16" fillId="0" borderId="12" xfId="2" applyFont="1" applyBorder="1" applyAlignment="1">
      <alignment vertical="center"/>
    </xf>
    <xf numFmtId="3" fontId="16" fillId="0" borderId="12" xfId="2" applyNumberFormat="1" applyFont="1" applyBorder="1" applyAlignment="1">
      <alignment horizontal="center" vertical="center"/>
    </xf>
    <xf numFmtId="0" fontId="16" fillId="0" borderId="12" xfId="2" applyFont="1" applyBorder="1" applyAlignment="1">
      <alignment horizontal="center" vertical="center"/>
    </xf>
    <xf numFmtId="0" fontId="14" fillId="0" borderId="5" xfId="2" applyFont="1" applyBorder="1" applyAlignment="1">
      <alignment vertical="center"/>
    </xf>
    <xf numFmtId="0" fontId="16" fillId="0" borderId="5" xfId="2" applyFont="1" applyBorder="1" applyAlignment="1">
      <alignment vertical="center"/>
    </xf>
    <xf numFmtId="0" fontId="16" fillId="0" borderId="5" xfId="2" applyFont="1" applyBorder="1" applyAlignment="1">
      <alignment horizontal="center" vertical="center"/>
    </xf>
    <xf numFmtId="0" fontId="19" fillId="3" borderId="5" xfId="2" applyFont="1" applyFill="1" applyBorder="1" applyAlignment="1">
      <alignment horizontal="center" vertical="center" wrapText="1"/>
    </xf>
    <xf numFmtId="3" fontId="19" fillId="3" borderId="5" xfId="2" applyNumberFormat="1" applyFont="1" applyFill="1" applyBorder="1" applyAlignment="1">
      <alignment horizontal="center" vertical="center"/>
    </xf>
    <xf numFmtId="3" fontId="19" fillId="3" borderId="5" xfId="2" applyNumberFormat="1" applyFont="1" applyFill="1" applyBorder="1" applyAlignment="1">
      <alignment horizontal="center" vertical="center" wrapText="1"/>
    </xf>
    <xf numFmtId="0" fontId="2" fillId="0" borderId="0" xfId="2" applyAlignment="1">
      <alignment horizontal="center"/>
    </xf>
    <xf numFmtId="0" fontId="15" fillId="0" borderId="0" xfId="2" applyFont="1" applyAlignment="1">
      <alignment horizontal="center"/>
    </xf>
    <xf numFmtId="0" fontId="0" fillId="0" borderId="0" xfId="2" applyFont="1" applyAlignment="1">
      <alignment horizontal="center"/>
    </xf>
    <xf numFmtId="0" fontId="21" fillId="0" borderId="0" xfId="6" applyFont="1" applyAlignment="1">
      <alignment horizontal="center" vertical="center" wrapText="1"/>
    </xf>
    <xf numFmtId="0" fontId="22" fillId="0" borderId="0" xfId="6" applyFont="1" applyAlignment="1">
      <alignment horizontal="center" vertical="center" wrapText="1"/>
    </xf>
    <xf numFmtId="0" fontId="28" fillId="2" borderId="0" xfId="5" applyFont="1" applyFill="1" applyAlignment="1">
      <alignment horizontal="center" vertical="center"/>
    </xf>
    <xf numFmtId="0" fontId="22" fillId="0" borderId="0" xfId="10" applyFont="1" applyAlignment="1">
      <alignment horizontal="center" vertical="center" wrapText="1"/>
    </xf>
    <xf numFmtId="0" fontId="29" fillId="0" borderId="0" xfId="10" applyFont="1" applyAlignment="1">
      <alignment horizontal="center" vertical="center" wrapText="1"/>
    </xf>
    <xf numFmtId="0" fontId="30" fillId="0" borderId="0" xfId="10" applyFont="1" applyAlignment="1">
      <alignment horizontal="center" vertical="center" wrapText="1"/>
    </xf>
    <xf numFmtId="0" fontId="29" fillId="2" borderId="0" xfId="10" applyFont="1" applyFill="1" applyAlignment="1">
      <alignment horizontal="center" vertical="center" wrapText="1"/>
    </xf>
    <xf numFmtId="166" fontId="21" fillId="0" borderId="0" xfId="6" applyNumberFormat="1" applyFont="1" applyAlignment="1">
      <alignment horizontal="center" vertical="center" wrapText="1"/>
    </xf>
    <xf numFmtId="0" fontId="23" fillId="0" borderId="0" xfId="6" applyFont="1" applyAlignment="1">
      <alignment horizontal="center" vertical="center" wrapText="1"/>
    </xf>
    <xf numFmtId="0" fontId="4" fillId="2" borderId="0" xfId="2" applyFont="1" applyFill="1" applyAlignment="1">
      <alignment horizontal="center" vertical="center" wrapText="1"/>
    </xf>
    <xf numFmtId="0" fontId="2" fillId="2" borderId="0" xfId="1" applyFill="1"/>
    <xf numFmtId="0" fontId="5" fillId="2" borderId="0" xfId="2" applyFont="1" applyFill="1"/>
    <xf numFmtId="0" fontId="5" fillId="2" borderId="0" xfId="2" applyFont="1" applyFill="1" applyAlignment="1">
      <alignment horizontal="center"/>
    </xf>
    <xf numFmtId="0" fontId="6" fillId="2" borderId="0" xfId="2" applyFont="1" applyFill="1" applyAlignment="1">
      <alignment horizontal="center"/>
    </xf>
    <xf numFmtId="0" fontId="7" fillId="2" borderId="0" xfId="2" applyFont="1" applyFill="1" applyAlignment="1">
      <alignment horizontal="center" vertical="center"/>
    </xf>
    <xf numFmtId="0" fontId="30" fillId="0" borderId="0" xfId="10" applyFont="1" applyAlignment="1">
      <alignment horizontal="center" vertical="top" wrapText="1"/>
    </xf>
    <xf numFmtId="0" fontId="24" fillId="9" borderId="4" xfId="0" applyFont="1" applyFill="1" applyBorder="1" applyAlignment="1">
      <alignment horizontal="center" vertical="center" wrapText="1"/>
    </xf>
    <xf numFmtId="0" fontId="24" fillId="9" borderId="12" xfId="0" applyFont="1" applyFill="1" applyBorder="1" applyAlignment="1">
      <alignment horizontal="center" vertical="center" wrapText="1"/>
    </xf>
    <xf numFmtId="0" fontId="24" fillId="9" borderId="11" xfId="0" applyFont="1" applyFill="1" applyBorder="1" applyAlignment="1">
      <alignment horizontal="center" vertical="center" wrapText="1"/>
    </xf>
    <xf numFmtId="0" fontId="22" fillId="7" borderId="11" xfId="0" applyFont="1" applyFill="1" applyBorder="1" applyAlignment="1">
      <alignment horizontal="center" vertical="center" wrapText="1"/>
    </xf>
    <xf numFmtId="0" fontId="36" fillId="9" borderId="5" xfId="0" applyFont="1" applyFill="1" applyBorder="1" applyAlignment="1">
      <alignment horizontal="center" vertical="center" wrapText="1"/>
    </xf>
    <xf numFmtId="0" fontId="28" fillId="0" borderId="0" xfId="5" applyFont="1" applyAlignment="1">
      <alignment horizontal="center" vertical="center"/>
    </xf>
    <xf numFmtId="0" fontId="28" fillId="2" borderId="0" xfId="5" applyFont="1" applyFill="1" applyAlignment="1">
      <alignment vertical="center"/>
    </xf>
    <xf numFmtId="0" fontId="24" fillId="12" borderId="4" xfId="0" applyFont="1" applyFill="1" applyBorder="1" applyAlignment="1">
      <alignment horizontal="center" vertical="center" wrapText="1"/>
    </xf>
    <xf numFmtId="0" fontId="37" fillId="9" borderId="5" xfId="0" applyFont="1" applyFill="1" applyBorder="1" applyAlignment="1">
      <alignment horizontal="center" vertical="center" wrapText="1"/>
    </xf>
    <xf numFmtId="0" fontId="37" fillId="13" borderId="5" xfId="0" applyFont="1" applyFill="1" applyBorder="1" applyAlignment="1">
      <alignment horizontal="center" vertical="center" wrapText="1"/>
    </xf>
    <xf numFmtId="0" fontId="24" fillId="9" borderId="22" xfId="0" applyFont="1" applyFill="1" applyBorder="1" applyAlignment="1">
      <alignment horizontal="center" vertical="center" wrapText="1"/>
    </xf>
    <xf numFmtId="0" fontId="24" fillId="13" borderId="22" xfId="0" applyFont="1" applyFill="1" applyBorder="1" applyAlignment="1">
      <alignment horizontal="center" vertical="center" wrapText="1"/>
    </xf>
    <xf numFmtId="0" fontId="24" fillId="9" borderId="10" xfId="0" applyFont="1" applyFill="1" applyBorder="1" applyAlignment="1">
      <alignment horizontal="center" vertical="center" wrapText="1"/>
    </xf>
    <xf numFmtId="0" fontId="24" fillId="9" borderId="40" xfId="0" applyFont="1" applyFill="1" applyBorder="1" applyAlignment="1">
      <alignment horizontal="center" vertical="center" wrapText="1"/>
    </xf>
    <xf numFmtId="0" fontId="31" fillId="13" borderId="11" xfId="0" applyFont="1" applyFill="1" applyBorder="1" applyAlignment="1">
      <alignment horizontal="center" vertical="center" wrapText="1"/>
    </xf>
    <xf numFmtId="3" fontId="22" fillId="7" borderId="17" xfId="0" applyNumberFormat="1" applyFont="1" applyFill="1" applyBorder="1" applyAlignment="1">
      <alignment horizontal="center" vertical="center" wrapText="1"/>
    </xf>
    <xf numFmtId="3" fontId="11" fillId="3" borderId="17" xfId="2" applyNumberFormat="1" applyFont="1" applyFill="1" applyBorder="1" applyAlignment="1">
      <alignment horizontal="center" vertical="center"/>
    </xf>
    <xf numFmtId="0" fontId="31" fillId="13" borderId="11" xfId="0" applyFont="1" applyFill="1" applyBorder="1" applyAlignment="1">
      <alignment vertical="center" wrapText="1"/>
    </xf>
    <xf numFmtId="0" fontId="24" fillId="9" borderId="40" xfId="0" applyFont="1" applyFill="1" applyBorder="1" applyAlignment="1">
      <alignment vertical="center" wrapText="1"/>
    </xf>
    <xf numFmtId="0" fontId="24" fillId="9" borderId="11" xfId="0" applyFont="1" applyFill="1" applyBorder="1" applyAlignment="1">
      <alignment vertical="center" wrapText="1"/>
    </xf>
    <xf numFmtId="0" fontId="24" fillId="9" borderId="4" xfId="0" applyFont="1" applyFill="1" applyBorder="1" applyAlignment="1">
      <alignment vertical="center" wrapText="1"/>
    </xf>
    <xf numFmtId="0" fontId="21" fillId="0" borderId="0" xfId="6" applyFont="1" applyAlignment="1">
      <alignment vertical="center" wrapText="1"/>
    </xf>
    <xf numFmtId="3" fontId="17" fillId="0" borderId="17" xfId="2" applyNumberFormat="1" applyFont="1" applyBorder="1" applyAlignment="1">
      <alignment horizontal="center" vertical="center"/>
    </xf>
    <xf numFmtId="0" fontId="17" fillId="0" borderId="17" xfId="2" applyFont="1" applyBorder="1" applyAlignment="1">
      <alignment horizontal="center" vertical="center"/>
    </xf>
    <xf numFmtId="0" fontId="24" fillId="8" borderId="17" xfId="6" applyFont="1" applyFill="1" applyBorder="1" applyAlignment="1">
      <alignment horizontal="center" vertical="center" wrapText="1"/>
    </xf>
    <xf numFmtId="0" fontId="7" fillId="2" borderId="0" xfId="2" applyFont="1" applyFill="1" applyAlignment="1">
      <alignment vertical="center"/>
    </xf>
    <xf numFmtId="0" fontId="9" fillId="0" borderId="17" xfId="2" applyFont="1" applyBorder="1" applyAlignment="1">
      <alignment horizontal="center" vertical="center"/>
    </xf>
    <xf numFmtId="0" fontId="24" fillId="9" borderId="3" xfId="0" applyFont="1" applyFill="1" applyBorder="1" applyAlignment="1">
      <alignment horizontal="center" vertical="center" wrapText="1"/>
    </xf>
    <xf numFmtId="0" fontId="24" fillId="9" borderId="0" xfId="0" applyFont="1" applyFill="1" applyAlignment="1">
      <alignment horizontal="center" vertical="center" wrapText="1"/>
    </xf>
    <xf numFmtId="0" fontId="22" fillId="7" borderId="17" xfId="0" applyFont="1" applyFill="1" applyBorder="1" applyAlignment="1">
      <alignment horizontal="center" vertical="center" wrapText="1"/>
    </xf>
    <xf numFmtId="0" fontId="24" fillId="9" borderId="7" xfId="0" applyFont="1" applyFill="1" applyBorder="1" applyAlignment="1">
      <alignment horizontal="center" vertical="center" wrapText="1"/>
    </xf>
    <xf numFmtId="0" fontId="13" fillId="2" borderId="17" xfId="2" applyFont="1" applyFill="1" applyBorder="1" applyAlignment="1">
      <alignment vertical="center"/>
    </xf>
    <xf numFmtId="164" fontId="17" fillId="0" borderId="17" xfId="2" applyNumberFormat="1" applyFont="1" applyBorder="1" applyAlignment="1">
      <alignment horizontal="center" vertical="center"/>
    </xf>
    <xf numFmtId="167" fontId="17" fillId="0" borderId="17" xfId="2" applyNumberFormat="1" applyFont="1" applyBorder="1" applyAlignment="1">
      <alignment horizontal="center" vertical="center"/>
    </xf>
    <xf numFmtId="0" fontId="39" fillId="0" borderId="17" xfId="2" applyFont="1" applyBorder="1" applyAlignment="1">
      <alignment horizontal="center" vertical="center" textRotation="90" wrapText="1"/>
    </xf>
    <xf numFmtId="0" fontId="40" fillId="0" borderId="17" xfId="2" applyFont="1" applyBorder="1" applyAlignment="1">
      <alignment horizontal="center" vertical="center" textRotation="90" wrapText="1"/>
    </xf>
    <xf numFmtId="0" fontId="40" fillId="2" borderId="17" xfId="2" applyFont="1" applyFill="1" applyBorder="1" applyAlignment="1">
      <alignment horizontal="center" vertical="center" textRotation="90" wrapText="1"/>
    </xf>
    <xf numFmtId="0" fontId="39" fillId="2" borderId="17" xfId="2" applyFont="1" applyFill="1" applyBorder="1" applyAlignment="1">
      <alignment horizontal="center" vertical="center" textRotation="90" wrapText="1"/>
    </xf>
    <xf numFmtId="3" fontId="9" fillId="0" borderId="17" xfId="2" applyNumberFormat="1" applyFont="1" applyBorder="1" applyAlignment="1">
      <alignment horizontal="center" vertical="center"/>
    </xf>
    <xf numFmtId="3" fontId="9" fillId="0" borderId="17" xfId="2" applyNumberFormat="1" applyFont="1" applyBorder="1" applyAlignment="1">
      <alignment horizontal="center" vertical="center" wrapText="1"/>
    </xf>
    <xf numFmtId="0" fontId="11" fillId="3" borderId="17" xfId="2" applyFont="1" applyFill="1" applyBorder="1" applyAlignment="1">
      <alignment horizontal="center" vertical="center" wrapText="1"/>
    </xf>
    <xf numFmtId="0" fontId="11" fillId="2" borderId="17" xfId="3" applyFont="1" applyFill="1" applyBorder="1" applyAlignment="1">
      <alignment horizontal="left" vertical="center" wrapText="1"/>
    </xf>
    <xf numFmtId="0" fontId="13" fillId="2" borderId="17" xfId="3" applyFont="1" applyFill="1" applyBorder="1" applyAlignment="1">
      <alignment horizontal="left" vertical="center" wrapText="1"/>
    </xf>
    <xf numFmtId="49" fontId="13" fillId="2" borderId="17" xfId="2" applyNumberFormat="1" applyFont="1" applyFill="1" applyBorder="1" applyAlignment="1">
      <alignment horizontal="center" vertical="center"/>
    </xf>
    <xf numFmtId="0" fontId="13" fillId="0" borderId="17" xfId="2" applyFont="1" applyBorder="1" applyAlignment="1">
      <alignment horizontal="center" vertical="center"/>
    </xf>
    <xf numFmtId="1" fontId="13" fillId="0" borderId="17" xfId="2" applyNumberFormat="1" applyFont="1" applyBorder="1" applyAlignment="1">
      <alignment horizontal="center" vertical="center"/>
    </xf>
    <xf numFmtId="3" fontId="13" fillId="0" borderId="17" xfId="2" applyNumberFormat="1" applyFont="1" applyBorder="1" applyAlignment="1">
      <alignment horizontal="center" vertical="center"/>
    </xf>
    <xf numFmtId="0" fontId="11" fillId="0" borderId="17" xfId="3" applyFont="1" applyFill="1" applyBorder="1" applyAlignment="1">
      <alignment horizontal="left" vertical="center" wrapText="1"/>
    </xf>
    <xf numFmtId="0" fontId="13" fillId="0" borderId="17" xfId="3" applyFont="1" applyFill="1" applyBorder="1" applyAlignment="1">
      <alignment horizontal="left" vertical="center" wrapText="1"/>
    </xf>
    <xf numFmtId="49" fontId="13" fillId="0" borderId="17" xfId="4" applyNumberFormat="1" applyFont="1" applyBorder="1" applyAlignment="1">
      <alignment horizontal="center" vertical="center"/>
    </xf>
    <xf numFmtId="164" fontId="13" fillId="0" borderId="17" xfId="2" applyNumberFormat="1" applyFont="1" applyBorder="1" applyAlignment="1">
      <alignment horizontal="center" vertical="center"/>
    </xf>
    <xf numFmtId="49" fontId="13" fillId="2" borderId="17" xfId="4" applyNumberFormat="1" applyFont="1" applyFill="1" applyBorder="1" applyAlignment="1">
      <alignment horizontal="center" vertical="center"/>
    </xf>
    <xf numFmtId="0" fontId="14" fillId="2" borderId="17" xfId="2" applyFont="1" applyFill="1" applyBorder="1" applyAlignment="1">
      <alignment vertical="center"/>
    </xf>
    <xf numFmtId="2" fontId="13" fillId="0" borderId="17" xfId="2" applyNumberFormat="1" applyFont="1" applyBorder="1" applyAlignment="1">
      <alignment horizontal="center" vertical="center"/>
    </xf>
    <xf numFmtId="0" fontId="13" fillId="2" borderId="17" xfId="2" applyFont="1" applyFill="1" applyBorder="1" applyAlignment="1">
      <alignment horizontal="center" vertical="center"/>
    </xf>
    <xf numFmtId="0" fontId="17" fillId="2" borderId="17" xfId="2" applyFont="1" applyFill="1" applyBorder="1" applyAlignment="1">
      <alignment vertical="center"/>
    </xf>
    <xf numFmtId="4" fontId="11" fillId="3" borderId="17" xfId="2" applyNumberFormat="1" applyFont="1" applyFill="1" applyBorder="1" applyAlignment="1">
      <alignment horizontal="center" vertical="center"/>
    </xf>
    <xf numFmtId="164" fontId="13" fillId="2" borderId="17" xfId="2" applyNumberFormat="1" applyFont="1" applyFill="1" applyBorder="1" applyAlignment="1">
      <alignment horizontal="center" vertical="center"/>
    </xf>
    <xf numFmtId="0" fontId="17" fillId="2" borderId="17" xfId="4" applyFont="1" applyFill="1" applyBorder="1" applyAlignment="1">
      <alignment vertical="center"/>
    </xf>
    <xf numFmtId="3" fontId="13" fillId="2" borderId="17" xfId="4" applyNumberFormat="1" applyFont="1" applyFill="1" applyBorder="1" applyAlignment="1">
      <alignment horizontal="center" vertical="center"/>
    </xf>
    <xf numFmtId="0" fontId="13" fillId="2" borderId="17" xfId="4" applyFont="1" applyFill="1" applyBorder="1" applyAlignment="1">
      <alignment horizontal="center" vertical="center"/>
    </xf>
    <xf numFmtId="164" fontId="13" fillId="2" borderId="17" xfId="4" applyNumberFormat="1" applyFont="1" applyFill="1" applyBorder="1" applyAlignment="1">
      <alignment horizontal="center" vertical="center"/>
    </xf>
    <xf numFmtId="4" fontId="13" fillId="2" borderId="17" xfId="4" applyNumberFormat="1" applyFont="1" applyFill="1" applyBorder="1" applyAlignment="1">
      <alignment horizontal="center" vertical="center"/>
    </xf>
    <xf numFmtId="4" fontId="13" fillId="2" borderId="17" xfId="2" applyNumberFormat="1" applyFont="1" applyFill="1" applyBorder="1" applyAlignment="1">
      <alignment horizontal="center" vertical="center"/>
    </xf>
    <xf numFmtId="0" fontId="17" fillId="2" borderId="17" xfId="2" applyFont="1" applyFill="1" applyBorder="1" applyAlignment="1">
      <alignment horizontal="center" vertical="center"/>
    </xf>
    <xf numFmtId="4" fontId="17" fillId="2" borderId="17" xfId="2" applyNumberFormat="1" applyFont="1" applyFill="1" applyBorder="1" applyAlignment="1">
      <alignment horizontal="center" vertical="center"/>
    </xf>
    <xf numFmtId="3" fontId="17" fillId="2" borderId="17" xfId="2" applyNumberFormat="1" applyFont="1" applyFill="1" applyBorder="1" applyAlignment="1">
      <alignment horizontal="center" vertical="center"/>
    </xf>
    <xf numFmtId="164" fontId="11" fillId="3" borderId="17" xfId="2" applyNumberFormat="1" applyFont="1" applyFill="1" applyBorder="1" applyAlignment="1">
      <alignment horizontal="center" vertical="center"/>
    </xf>
    <xf numFmtId="0" fontId="24" fillId="9" borderId="17" xfId="0" applyFont="1" applyFill="1" applyBorder="1" applyAlignment="1">
      <alignment horizontal="center" vertical="center" wrapText="1"/>
    </xf>
    <xf numFmtId="0" fontId="31" fillId="13" borderId="17" xfId="0" applyFont="1" applyFill="1" applyBorder="1" applyAlignment="1">
      <alignment horizontal="center" vertical="center" wrapText="1"/>
    </xf>
    <xf numFmtId="3" fontId="24" fillId="13" borderId="22" xfId="0" applyNumberFormat="1" applyFont="1" applyFill="1" applyBorder="1" applyAlignment="1">
      <alignment horizontal="center" vertical="center" wrapText="1"/>
    </xf>
    <xf numFmtId="0" fontId="24" fillId="12" borderId="12" xfId="0" applyFont="1" applyFill="1" applyBorder="1" applyAlignment="1">
      <alignment horizontal="center" vertical="center" wrapText="1"/>
    </xf>
    <xf numFmtId="0" fontId="24" fillId="12" borderId="10" xfId="0" applyFont="1" applyFill="1" applyBorder="1" applyAlignment="1">
      <alignment horizontal="center" vertical="center" wrapText="1"/>
    </xf>
    <xf numFmtId="0" fontId="24" fillId="8" borderId="50" xfId="6" applyFont="1" applyFill="1" applyBorder="1" applyAlignment="1">
      <alignment horizontal="center" vertical="center" wrapText="1"/>
    </xf>
    <xf numFmtId="164" fontId="24" fillId="8" borderId="50" xfId="6" applyNumberFormat="1" applyFont="1" applyFill="1" applyBorder="1" applyAlignment="1">
      <alignment horizontal="center" vertical="center" wrapText="1"/>
    </xf>
    <xf numFmtId="164" fontId="24" fillId="12" borderId="3" xfId="0" applyNumberFormat="1" applyFont="1" applyFill="1" applyBorder="1" applyAlignment="1">
      <alignment horizontal="center" vertical="center" wrapText="1"/>
    </xf>
    <xf numFmtId="164" fontId="36" fillId="9" borderId="2" xfId="0" applyNumberFormat="1" applyFont="1" applyFill="1" applyBorder="1" applyAlignment="1">
      <alignment horizontal="center" vertical="center" wrapText="1"/>
    </xf>
    <xf numFmtId="164" fontId="37" fillId="9" borderId="2" xfId="0" applyNumberFormat="1" applyFont="1" applyFill="1" applyBorder="1" applyAlignment="1">
      <alignment horizontal="center" vertical="center" wrapText="1"/>
    </xf>
    <xf numFmtId="164" fontId="37" fillId="13" borderId="2" xfId="0" applyNumberFormat="1" applyFont="1" applyFill="1" applyBorder="1" applyAlignment="1">
      <alignment horizontal="center" vertical="center" wrapText="1"/>
    </xf>
    <xf numFmtId="164" fontId="22" fillId="7" borderId="10" xfId="0" applyNumberFormat="1" applyFont="1" applyFill="1" applyBorder="1" applyAlignment="1">
      <alignment horizontal="center" vertical="center" wrapText="1"/>
    </xf>
    <xf numFmtId="164" fontId="37" fillId="9" borderId="5" xfId="0" applyNumberFormat="1" applyFont="1" applyFill="1" applyBorder="1" applyAlignment="1">
      <alignment horizontal="center" vertical="center" wrapText="1"/>
    </xf>
    <xf numFmtId="164" fontId="21" fillId="0" borderId="0" xfId="6" applyNumberFormat="1" applyFont="1" applyAlignment="1">
      <alignment horizontal="center" vertical="center" wrapText="1"/>
    </xf>
    <xf numFmtId="0" fontId="24" fillId="9" borderId="22" xfId="0" applyFont="1" applyFill="1" applyBorder="1" applyAlignment="1">
      <alignment vertical="center" wrapText="1"/>
    </xf>
    <xf numFmtId="3" fontId="32" fillId="0" borderId="17" xfId="6" applyNumberFormat="1" applyFont="1" applyBorder="1" applyAlignment="1">
      <alignment horizontal="center" vertical="center" wrapText="1"/>
    </xf>
    <xf numFmtId="164" fontId="32" fillId="0" borderId="17" xfId="6" applyNumberFormat="1" applyFont="1" applyBorder="1" applyAlignment="1">
      <alignment horizontal="center" vertical="center" wrapText="1"/>
    </xf>
    <xf numFmtId="3" fontId="26" fillId="0" borderId="17" xfId="6" applyNumberFormat="1" applyFont="1" applyBorder="1" applyAlignment="1">
      <alignment horizontal="center" vertical="center" wrapText="1"/>
    </xf>
    <xf numFmtId="164" fontId="26" fillId="0" borderId="17" xfId="6" applyNumberFormat="1" applyFont="1" applyBorder="1" applyAlignment="1">
      <alignment horizontal="center" vertical="center" wrapText="1"/>
    </xf>
    <xf numFmtId="3" fontId="26" fillId="7" borderId="17" xfId="6" applyNumberFormat="1" applyFont="1" applyFill="1" applyBorder="1" applyAlignment="1">
      <alignment horizontal="center" vertical="center" wrapText="1"/>
    </xf>
    <xf numFmtId="3" fontId="34" fillId="0" borderId="17" xfId="6" applyNumberFormat="1" applyFont="1" applyBorder="1" applyAlignment="1">
      <alignment horizontal="center" vertical="center" wrapText="1"/>
    </xf>
    <xf numFmtId="4" fontId="32" fillId="0" borderId="17" xfId="6" applyNumberFormat="1" applyFont="1" applyBorder="1" applyAlignment="1">
      <alignment horizontal="center" vertical="center" wrapText="1"/>
    </xf>
    <xf numFmtId="3" fontId="32" fillId="7" borderId="17" xfId="6" applyNumberFormat="1" applyFont="1" applyFill="1" applyBorder="1" applyAlignment="1">
      <alignment horizontal="center" vertical="center" wrapText="1"/>
    </xf>
    <xf numFmtId="0" fontId="21" fillId="0" borderId="0" xfId="6" applyFont="1" applyAlignment="1">
      <alignment wrapText="1"/>
    </xf>
    <xf numFmtId="3" fontId="34" fillId="7" borderId="17" xfId="6" applyNumberFormat="1" applyFont="1" applyFill="1" applyBorder="1" applyAlignment="1">
      <alignment horizontal="center" vertical="center" wrapText="1"/>
    </xf>
    <xf numFmtId="164" fontId="34" fillId="0" borderId="17" xfId="6" applyNumberFormat="1" applyFont="1" applyBorder="1" applyAlignment="1">
      <alignment horizontal="center" vertical="center" wrapText="1"/>
    </xf>
    <xf numFmtId="3" fontId="22" fillId="0" borderId="17" xfId="6" applyNumberFormat="1" applyFont="1" applyBorder="1" applyAlignment="1">
      <alignment horizontal="center" vertical="center" wrapText="1"/>
    </xf>
    <xf numFmtId="164" fontId="22" fillId="0" borderId="17" xfId="6" applyNumberFormat="1" applyFont="1" applyBorder="1" applyAlignment="1">
      <alignment horizontal="center" vertical="center" wrapText="1"/>
    </xf>
    <xf numFmtId="3" fontId="34" fillId="7" borderId="17" xfId="6" applyNumberFormat="1" applyFont="1" applyFill="1" applyBorder="1" applyAlignment="1">
      <alignment horizontal="center" vertical="center"/>
    </xf>
    <xf numFmtId="3" fontId="13" fillId="2" borderId="5" xfId="3" applyNumberFormat="1" applyFont="1" applyFill="1" applyBorder="1" applyAlignment="1">
      <alignment horizontal="center" vertical="center" wrapText="1"/>
    </xf>
    <xf numFmtId="3" fontId="13" fillId="0" borderId="13" xfId="2" applyNumberFormat="1" applyFont="1" applyBorder="1" applyAlignment="1">
      <alignment horizontal="center" vertical="center"/>
    </xf>
    <xf numFmtId="3" fontId="13" fillId="0" borderId="12" xfId="2" applyNumberFormat="1" applyFont="1" applyBorder="1" applyAlignment="1">
      <alignment horizontal="center" vertical="center"/>
    </xf>
    <xf numFmtId="3" fontId="13" fillId="0" borderId="5" xfId="2" applyNumberFormat="1" applyFont="1" applyBorder="1" applyAlignment="1">
      <alignment horizontal="center" vertical="center"/>
    </xf>
    <xf numFmtId="0" fontId="34" fillId="7" borderId="19" xfId="0" applyFont="1" applyFill="1" applyBorder="1" applyAlignment="1">
      <alignment horizontal="center" vertical="center" wrapText="1"/>
    </xf>
    <xf numFmtId="3" fontId="34" fillId="7" borderId="17" xfId="0" applyNumberFormat="1" applyFont="1" applyFill="1" applyBorder="1" applyAlignment="1">
      <alignment horizontal="center" vertical="center" wrapText="1"/>
    </xf>
    <xf numFmtId="0" fontId="34" fillId="7" borderId="11" xfId="0" applyFont="1" applyFill="1" applyBorder="1" applyAlignment="1">
      <alignment horizontal="center" vertical="center" wrapText="1"/>
    </xf>
    <xf numFmtId="164" fontId="34" fillId="7" borderId="10" xfId="0" applyNumberFormat="1" applyFont="1" applyFill="1" applyBorder="1" applyAlignment="1">
      <alignment horizontal="center" vertical="center" wrapText="1"/>
    </xf>
    <xf numFmtId="0" fontId="34" fillId="7" borderId="17" xfId="0" applyFont="1" applyFill="1" applyBorder="1" applyAlignment="1">
      <alignment horizontal="center" vertical="center" wrapText="1"/>
    </xf>
    <xf numFmtId="3" fontId="34" fillId="7" borderId="19" xfId="0" applyNumberFormat="1" applyFont="1" applyFill="1" applyBorder="1" applyAlignment="1">
      <alignment horizontal="center" vertical="center" wrapText="1"/>
    </xf>
    <xf numFmtId="0" fontId="34" fillId="9" borderId="5" xfId="0" applyFont="1" applyFill="1" applyBorder="1" applyAlignment="1">
      <alignment horizontal="center" vertical="center" wrapText="1"/>
    </xf>
    <xf numFmtId="0" fontId="33" fillId="9" borderId="11" xfId="0" applyFont="1" applyFill="1" applyBorder="1" applyAlignment="1">
      <alignment horizontal="center" vertical="center" wrapText="1"/>
    </xf>
    <xf numFmtId="0" fontId="34" fillId="9" borderId="11" xfId="0" applyFont="1" applyFill="1" applyBorder="1" applyAlignment="1">
      <alignment horizontal="center" vertical="center" wrapText="1"/>
    </xf>
    <xf numFmtId="164" fontId="34" fillId="9" borderId="10" xfId="0" applyNumberFormat="1" applyFont="1" applyFill="1" applyBorder="1" applyAlignment="1">
      <alignment horizontal="center" vertical="center" wrapText="1"/>
    </xf>
    <xf numFmtId="3" fontId="33" fillId="9" borderId="17" xfId="0" applyNumberFormat="1" applyFont="1" applyFill="1" applyBorder="1" applyAlignment="1">
      <alignment horizontal="center" vertical="center" wrapText="1"/>
    </xf>
    <xf numFmtId="0" fontId="33" fillId="9" borderId="12" xfId="0" applyFont="1" applyFill="1" applyBorder="1" applyAlignment="1">
      <alignment horizontal="center" vertical="center" wrapText="1"/>
    </xf>
    <xf numFmtId="0" fontId="34" fillId="9" borderId="22" xfId="0" applyFont="1" applyFill="1" applyBorder="1" applyAlignment="1">
      <alignment horizontal="center" vertical="center" wrapText="1"/>
    </xf>
    <xf numFmtId="164" fontId="34" fillId="9" borderId="0" xfId="0" applyNumberFormat="1" applyFont="1" applyFill="1" applyAlignment="1">
      <alignment horizontal="center" vertical="center" wrapText="1"/>
    </xf>
    <xf numFmtId="0" fontId="33" fillId="13" borderId="4" xfId="0" applyFont="1" applyFill="1" applyBorder="1" applyAlignment="1">
      <alignment horizontal="center" vertical="center" wrapText="1"/>
    </xf>
    <xf numFmtId="3" fontId="33" fillId="13" borderId="17" xfId="0" applyNumberFormat="1" applyFont="1" applyFill="1" applyBorder="1" applyAlignment="1">
      <alignment horizontal="center" vertical="center" wrapText="1"/>
    </xf>
    <xf numFmtId="164" fontId="33" fillId="13" borderId="3" xfId="0" applyNumberFormat="1" applyFont="1" applyFill="1" applyBorder="1" applyAlignment="1">
      <alignment horizontal="center" vertical="center" wrapText="1"/>
    </xf>
    <xf numFmtId="0" fontId="34" fillId="9" borderId="12" xfId="0" applyFont="1" applyFill="1" applyBorder="1" applyAlignment="1">
      <alignment horizontal="center" vertical="center" wrapText="1"/>
    </xf>
    <xf numFmtId="3" fontId="33" fillId="9" borderId="24" xfId="0" applyNumberFormat="1" applyFont="1" applyFill="1" applyBorder="1" applyAlignment="1">
      <alignment horizontal="center" vertical="center" wrapText="1"/>
    </xf>
    <xf numFmtId="3" fontId="34" fillId="7" borderId="10" xfId="0" applyNumberFormat="1" applyFont="1" applyFill="1" applyBorder="1" applyAlignment="1">
      <alignment horizontal="center" vertical="center" wrapText="1"/>
    </xf>
    <xf numFmtId="164" fontId="33" fillId="9" borderId="10" xfId="0" applyNumberFormat="1" applyFont="1" applyFill="1" applyBorder="1" applyAlignment="1">
      <alignment horizontal="center" vertical="center" wrapText="1"/>
    </xf>
    <xf numFmtId="0" fontId="33" fillId="9" borderId="1" xfId="0" applyFont="1" applyFill="1" applyBorder="1" applyAlignment="1">
      <alignment horizontal="center" vertical="center" wrapText="1"/>
    </xf>
    <xf numFmtId="0" fontId="33" fillId="9" borderId="22" xfId="0" applyFont="1" applyFill="1" applyBorder="1" applyAlignment="1">
      <alignment horizontal="center" vertical="center" wrapText="1"/>
    </xf>
    <xf numFmtId="164" fontId="33" fillId="9" borderId="0" xfId="0" applyNumberFormat="1" applyFont="1" applyFill="1" applyAlignment="1">
      <alignment horizontal="center" vertical="center" wrapText="1"/>
    </xf>
    <xf numFmtId="0" fontId="33" fillId="13" borderId="8" xfId="0" applyFont="1" applyFill="1" applyBorder="1" applyAlignment="1">
      <alignment horizontal="center" vertical="center"/>
    </xf>
    <xf numFmtId="3" fontId="33" fillId="13" borderId="8" xfId="0" applyNumberFormat="1" applyFont="1" applyFill="1" applyBorder="1" applyAlignment="1">
      <alignment horizontal="center" vertical="center" wrapText="1"/>
    </xf>
    <xf numFmtId="0" fontId="33" fillId="13" borderId="16" xfId="0" applyFont="1" applyFill="1" applyBorder="1" applyAlignment="1">
      <alignment horizontal="center" vertical="center" wrapText="1"/>
    </xf>
    <xf numFmtId="0" fontId="33" fillId="13" borderId="8" xfId="0" applyFont="1" applyFill="1" applyBorder="1" applyAlignment="1">
      <alignment horizontal="center" vertical="center" wrapText="1"/>
    </xf>
    <xf numFmtId="0" fontId="33" fillId="13" borderId="7" xfId="0" applyFont="1" applyFill="1" applyBorder="1" applyAlignment="1">
      <alignment horizontal="center" vertical="center" wrapText="1"/>
    </xf>
    <xf numFmtId="0" fontId="33" fillId="9" borderId="4" xfId="0" applyFont="1" applyFill="1" applyBorder="1" applyAlignment="1">
      <alignment horizontal="center" vertical="center" wrapText="1"/>
    </xf>
    <xf numFmtId="0" fontId="34" fillId="13" borderId="4" xfId="0" applyFont="1" applyFill="1" applyBorder="1" applyAlignment="1">
      <alignment horizontal="center" vertical="center" wrapText="1"/>
    </xf>
    <xf numFmtId="164" fontId="34" fillId="13" borderId="3" xfId="0" applyNumberFormat="1" applyFont="1" applyFill="1" applyBorder="1" applyAlignment="1">
      <alignment horizontal="center" vertical="center" wrapText="1"/>
    </xf>
    <xf numFmtId="164" fontId="33" fillId="9" borderId="3" xfId="0" applyNumberFormat="1" applyFont="1" applyFill="1" applyBorder="1" applyAlignment="1">
      <alignment horizontal="center" vertical="center" wrapText="1"/>
    </xf>
    <xf numFmtId="3" fontId="33" fillId="9" borderId="25" xfId="0" applyNumberFormat="1" applyFont="1" applyFill="1" applyBorder="1" applyAlignment="1">
      <alignment horizontal="center" vertical="center" wrapText="1"/>
    </xf>
    <xf numFmtId="0" fontId="34" fillId="9" borderId="1" xfId="0" applyFont="1" applyFill="1" applyBorder="1" applyAlignment="1">
      <alignment horizontal="center" vertical="center" wrapText="1"/>
    </xf>
    <xf numFmtId="0" fontId="34" fillId="9" borderId="12" xfId="0" applyFont="1" applyFill="1" applyBorder="1" applyAlignment="1">
      <alignment horizontal="center" vertical="center"/>
    </xf>
    <xf numFmtId="164" fontId="33" fillId="9" borderId="4" xfId="0" applyNumberFormat="1" applyFont="1" applyFill="1" applyBorder="1" applyAlignment="1">
      <alignment horizontal="center" vertical="center" wrapText="1"/>
    </xf>
    <xf numFmtId="0" fontId="33" fillId="9" borderId="10" xfId="0" applyFont="1" applyFill="1" applyBorder="1" applyAlignment="1">
      <alignment horizontal="center" vertical="center" wrapText="1"/>
    </xf>
    <xf numFmtId="164" fontId="33" fillId="9" borderId="22" xfId="0" applyNumberFormat="1" applyFont="1" applyFill="1" applyBorder="1" applyAlignment="1">
      <alignment horizontal="center" vertical="center" wrapText="1"/>
    </xf>
    <xf numFmtId="0" fontId="33" fillId="9" borderId="22" xfId="0" applyFont="1" applyFill="1" applyBorder="1" applyAlignment="1">
      <alignment vertical="center" wrapText="1"/>
    </xf>
    <xf numFmtId="0" fontId="43" fillId="7" borderId="0" xfId="0" applyFont="1" applyFill="1"/>
    <xf numFmtId="0" fontId="11" fillId="15" borderId="17" xfId="2" applyFont="1" applyFill="1" applyBorder="1" applyAlignment="1">
      <alignment horizontal="center" vertical="center" wrapText="1"/>
    </xf>
    <xf numFmtId="3" fontId="11" fillId="15" borderId="17" xfId="2" applyNumberFormat="1" applyFont="1" applyFill="1" applyBorder="1" applyAlignment="1">
      <alignment horizontal="center" vertical="center"/>
    </xf>
    <xf numFmtId="164" fontId="11" fillId="15" borderId="17" xfId="2" applyNumberFormat="1" applyFont="1" applyFill="1" applyBorder="1" applyAlignment="1">
      <alignment horizontal="center" vertical="center"/>
    </xf>
    <xf numFmtId="0" fontId="2" fillId="15" borderId="0" xfId="2" applyFill="1"/>
    <xf numFmtId="3" fontId="44" fillId="15" borderId="17" xfId="2" applyNumberFormat="1" applyFont="1" applyFill="1" applyBorder="1" applyAlignment="1">
      <alignment horizontal="center" vertical="center"/>
    </xf>
    <xf numFmtId="164" fontId="44" fillId="15" borderId="17" xfId="2" applyNumberFormat="1" applyFont="1" applyFill="1" applyBorder="1" applyAlignment="1">
      <alignment horizontal="center" vertical="center"/>
    </xf>
    <xf numFmtId="0" fontId="13" fillId="7" borderId="20" xfId="0" applyFont="1" applyFill="1" applyBorder="1" applyAlignment="1">
      <alignment horizontal="center"/>
    </xf>
    <xf numFmtId="0" fontId="13" fillId="7" borderId="29" xfId="0" applyFont="1" applyFill="1" applyBorder="1" applyAlignment="1">
      <alignment horizontal="center"/>
    </xf>
    <xf numFmtId="0" fontId="31" fillId="13" borderId="22" xfId="0" applyFont="1" applyFill="1" applyBorder="1" applyAlignment="1">
      <alignment vertical="center" wrapText="1"/>
    </xf>
    <xf numFmtId="0" fontId="31" fillId="13" borderId="22" xfId="0" applyFont="1" applyFill="1" applyBorder="1" applyAlignment="1">
      <alignment horizontal="center" vertical="center" wrapText="1"/>
    </xf>
    <xf numFmtId="0" fontId="24" fillId="9" borderId="24" xfId="0" applyFont="1" applyFill="1" applyBorder="1" applyAlignment="1">
      <alignment horizontal="center" vertical="center" wrapText="1"/>
    </xf>
    <xf numFmtId="0" fontId="34" fillId="7" borderId="16" xfId="0" applyFont="1" applyFill="1" applyBorder="1" applyAlignment="1">
      <alignment horizontal="center" vertical="center" wrapText="1"/>
    </xf>
    <xf numFmtId="0" fontId="34" fillId="7" borderId="35" xfId="0" applyFont="1" applyFill="1" applyBorder="1" applyAlignment="1">
      <alignment horizontal="center" vertical="center" wrapText="1"/>
    </xf>
    <xf numFmtId="0" fontId="48" fillId="0" borderId="0" xfId="6" applyFont="1" applyAlignment="1">
      <alignment horizontal="center" vertical="center" wrapText="1"/>
    </xf>
    <xf numFmtId="0" fontId="48" fillId="0" borderId="0" xfId="10" applyFont="1" applyAlignment="1">
      <alignment horizontal="center" vertical="center" wrapText="1"/>
    </xf>
    <xf numFmtId="0" fontId="49" fillId="0" borderId="0" xfId="10" applyFont="1" applyAlignment="1">
      <alignment horizontal="center" vertical="center" wrapText="1"/>
    </xf>
    <xf numFmtId="0" fontId="50" fillId="0" borderId="0" xfId="10" applyFont="1" applyAlignment="1">
      <alignment horizontal="center" vertical="center" wrapText="1"/>
    </xf>
    <xf numFmtId="0" fontId="47" fillId="0" borderId="0" xfId="0" applyFont="1" applyAlignment="1">
      <alignment horizontal="center" vertical="center"/>
    </xf>
    <xf numFmtId="3" fontId="34" fillId="7" borderId="35" xfId="0" applyNumberFormat="1" applyFont="1" applyFill="1" applyBorder="1" applyAlignment="1">
      <alignment horizontal="center" vertical="center" wrapText="1"/>
    </xf>
    <xf numFmtId="3" fontId="22" fillId="7" borderId="35" xfId="0" applyNumberFormat="1" applyFont="1" applyFill="1" applyBorder="1" applyAlignment="1">
      <alignment horizontal="center" vertical="center" wrapText="1"/>
    </xf>
    <xf numFmtId="0" fontId="24" fillId="9" borderId="25" xfId="0" applyFont="1" applyFill="1" applyBorder="1" applyAlignment="1">
      <alignment horizontal="center" vertical="center" wrapText="1"/>
    </xf>
    <xf numFmtId="0" fontId="34" fillId="13" borderId="7" xfId="0" applyFont="1" applyFill="1" applyBorder="1" applyAlignment="1">
      <alignment horizontal="center" vertical="center" wrapText="1"/>
    </xf>
    <xf numFmtId="0" fontId="31" fillId="13" borderId="10" xfId="0" applyFont="1" applyFill="1" applyBorder="1" applyAlignment="1">
      <alignment horizontal="center" vertical="center" wrapText="1"/>
    </xf>
    <xf numFmtId="0" fontId="33" fillId="9" borderId="20" xfId="0" applyFont="1" applyFill="1" applyBorder="1" applyAlignment="1">
      <alignment horizontal="center" vertical="center" wrapText="1"/>
    </xf>
    <xf numFmtId="164" fontId="34" fillId="7" borderId="46" xfId="0" applyNumberFormat="1" applyFont="1" applyFill="1" applyBorder="1" applyAlignment="1">
      <alignment horizontal="center" vertical="center" wrapText="1"/>
    </xf>
    <xf numFmtId="0" fontId="34" fillId="7" borderId="33" xfId="0" applyFont="1" applyFill="1" applyBorder="1" applyAlignment="1">
      <alignment horizontal="center" vertical="center" wrapText="1"/>
    </xf>
    <xf numFmtId="164" fontId="34" fillId="7" borderId="17" xfId="0" applyNumberFormat="1" applyFont="1" applyFill="1" applyBorder="1" applyAlignment="1">
      <alignment horizontal="center" vertical="center" wrapText="1"/>
    </xf>
    <xf numFmtId="3" fontId="34" fillId="7" borderId="33" xfId="0" applyNumberFormat="1" applyFont="1" applyFill="1" applyBorder="1" applyAlignment="1">
      <alignment horizontal="center" vertical="center" wrapText="1"/>
    </xf>
    <xf numFmtId="0" fontId="36" fillId="9" borderId="12" xfId="0" applyFont="1" applyFill="1" applyBorder="1" applyAlignment="1">
      <alignment horizontal="center" vertical="center" wrapText="1"/>
    </xf>
    <xf numFmtId="164" fontId="34" fillId="7" borderId="19" xfId="0" applyNumberFormat="1" applyFont="1" applyFill="1" applyBorder="1" applyAlignment="1">
      <alignment horizontal="center" vertical="center" wrapText="1"/>
    </xf>
    <xf numFmtId="164" fontId="36" fillId="9" borderId="12" xfId="0" applyNumberFormat="1" applyFont="1" applyFill="1" applyBorder="1" applyAlignment="1">
      <alignment horizontal="center" vertical="center" wrapText="1"/>
    </xf>
    <xf numFmtId="3" fontId="34" fillId="7" borderId="38" xfId="0" applyNumberFormat="1" applyFont="1" applyFill="1" applyBorder="1" applyAlignment="1">
      <alignment horizontal="center" vertical="center" wrapText="1"/>
    </xf>
    <xf numFmtId="3" fontId="34" fillId="7" borderId="39" xfId="0" applyNumberFormat="1" applyFont="1" applyFill="1" applyBorder="1" applyAlignment="1">
      <alignment horizontal="center" vertical="center" wrapText="1"/>
    </xf>
    <xf numFmtId="0" fontId="22" fillId="0" borderId="0" xfId="4" applyFont="1" applyAlignment="1">
      <alignment horizontal="center" vertical="center" wrapText="1"/>
    </xf>
    <xf numFmtId="0" fontId="24" fillId="0" borderId="0" xfId="4" applyFont="1" applyAlignment="1">
      <alignment horizontal="center" vertical="center" wrapText="1"/>
    </xf>
    <xf numFmtId="3" fontId="24" fillId="4" borderId="17" xfId="4" applyNumberFormat="1" applyFont="1" applyFill="1" applyBorder="1" applyAlignment="1">
      <alignment horizontal="center" vertical="center" wrapText="1"/>
    </xf>
    <xf numFmtId="3" fontId="24" fillId="6" borderId="17" xfId="4" applyNumberFormat="1" applyFont="1" applyFill="1" applyBorder="1" applyAlignment="1">
      <alignment horizontal="center" vertical="center" wrapText="1"/>
    </xf>
    <xf numFmtId="0" fontId="33" fillId="9" borderId="29" xfId="0" applyFont="1" applyFill="1" applyBorder="1" applyAlignment="1">
      <alignment horizontal="center" vertical="center" wrapText="1"/>
    </xf>
    <xf numFmtId="0" fontId="36" fillId="13" borderId="16" xfId="0" applyFont="1" applyFill="1" applyBorder="1" applyAlignment="1">
      <alignment horizontal="center" vertical="center" wrapText="1"/>
    </xf>
    <xf numFmtId="164" fontId="36" fillId="13" borderId="6" xfId="0" applyNumberFormat="1" applyFont="1" applyFill="1" applyBorder="1" applyAlignment="1">
      <alignment horizontal="center" vertical="center" wrapText="1"/>
    </xf>
    <xf numFmtId="164" fontId="37" fillId="9" borderId="9" xfId="0" applyNumberFormat="1" applyFont="1" applyFill="1" applyBorder="1" applyAlignment="1">
      <alignment horizontal="center" vertical="center" wrapText="1"/>
    </xf>
    <xf numFmtId="164" fontId="37" fillId="9" borderId="6" xfId="0" applyNumberFormat="1" applyFont="1" applyFill="1" applyBorder="1" applyAlignment="1">
      <alignment horizontal="center" vertical="center" wrapText="1"/>
    </xf>
    <xf numFmtId="0" fontId="24" fillId="12" borderId="4" xfId="0" applyFont="1" applyFill="1" applyBorder="1" applyAlignment="1">
      <alignment vertical="center" wrapText="1"/>
    </xf>
    <xf numFmtId="0" fontId="24" fillId="13" borderId="22" xfId="0" applyFont="1" applyFill="1" applyBorder="1" applyAlignment="1">
      <alignment vertical="center" wrapText="1"/>
    </xf>
    <xf numFmtId="0" fontId="34" fillId="9" borderId="22" xfId="0" applyFont="1" applyFill="1" applyBorder="1" applyAlignment="1">
      <alignment vertical="center" wrapText="1"/>
    </xf>
    <xf numFmtId="0" fontId="36" fillId="9" borderId="12" xfId="0" applyFont="1" applyFill="1" applyBorder="1" applyAlignment="1">
      <alignment vertical="center" wrapText="1"/>
    </xf>
    <xf numFmtId="0" fontId="34" fillId="7" borderId="11" xfId="0" applyFont="1" applyFill="1" applyBorder="1" applyAlignment="1">
      <alignment vertical="center" wrapText="1"/>
    </xf>
    <xf numFmtId="0" fontId="34" fillId="9" borderId="11" xfId="0" applyFont="1" applyFill="1" applyBorder="1" applyAlignment="1">
      <alignment vertical="center" wrapText="1"/>
    </xf>
    <xf numFmtId="0" fontId="33" fillId="13" borderId="4" xfId="0" applyFont="1" applyFill="1" applyBorder="1" applyAlignment="1">
      <alignment vertical="center" wrapText="1"/>
    </xf>
    <xf numFmtId="0" fontId="33" fillId="9" borderId="24" xfId="0" applyFont="1" applyFill="1" applyBorder="1" applyAlignment="1">
      <alignment vertical="center" wrapText="1"/>
    </xf>
    <xf numFmtId="0" fontId="36" fillId="13" borderId="1" xfId="0" applyFont="1" applyFill="1" applyBorder="1" applyAlignment="1">
      <alignment vertical="center" wrapText="1"/>
    </xf>
    <xf numFmtId="0" fontId="33" fillId="9" borderId="11" xfId="0" applyFont="1" applyFill="1" applyBorder="1" applyAlignment="1">
      <alignment vertical="center" wrapText="1"/>
    </xf>
    <xf numFmtId="0" fontId="37" fillId="9" borderId="5" xfId="0" applyFont="1" applyFill="1" applyBorder="1" applyAlignment="1">
      <alignment vertical="center" wrapText="1"/>
    </xf>
    <xf numFmtId="0" fontId="36" fillId="9" borderId="5" xfId="0" applyFont="1" applyFill="1" applyBorder="1" applyAlignment="1">
      <alignment vertical="center" wrapText="1"/>
    </xf>
    <xf numFmtId="0" fontId="34" fillId="13" borderId="4" xfId="0" applyFont="1" applyFill="1" applyBorder="1" applyAlignment="1">
      <alignment vertical="center" wrapText="1"/>
    </xf>
    <xf numFmtId="0" fontId="34" fillId="9" borderId="4" xfId="0" applyFont="1" applyFill="1" applyBorder="1" applyAlignment="1">
      <alignment vertical="center" wrapText="1"/>
    </xf>
    <xf numFmtId="0" fontId="36" fillId="9" borderId="16" xfId="0" applyFont="1" applyFill="1" applyBorder="1" applyAlignment="1">
      <alignment vertical="center" wrapText="1"/>
    </xf>
    <xf numFmtId="0" fontId="22" fillId="9" borderId="11" xfId="0" applyFont="1" applyFill="1" applyBorder="1" applyAlignment="1">
      <alignment vertical="center" wrapText="1"/>
    </xf>
    <xf numFmtId="0" fontId="22" fillId="9" borderId="4" xfId="0" applyFont="1" applyFill="1" applyBorder="1" applyAlignment="1">
      <alignment vertical="center" wrapText="1"/>
    </xf>
    <xf numFmtId="0" fontId="22" fillId="7" borderId="33" xfId="0" applyFont="1" applyFill="1" applyBorder="1" applyAlignment="1">
      <alignment horizontal="center" vertical="center" wrapText="1"/>
    </xf>
    <xf numFmtId="0" fontId="22" fillId="7" borderId="20" xfId="0" applyFont="1" applyFill="1" applyBorder="1" applyAlignment="1">
      <alignment horizontal="center" vertical="center" wrapText="1"/>
    </xf>
    <xf numFmtId="164" fontId="22" fillId="7" borderId="17" xfId="0" applyNumberFormat="1" applyFont="1" applyFill="1" applyBorder="1" applyAlignment="1">
      <alignment horizontal="center" vertical="center" wrapText="1"/>
    </xf>
    <xf numFmtId="3" fontId="33" fillId="13" borderId="44" xfId="0" applyNumberFormat="1" applyFont="1" applyFill="1" applyBorder="1" applyAlignment="1">
      <alignment horizontal="center" vertical="center" wrapText="1"/>
    </xf>
    <xf numFmtId="0" fontId="34" fillId="7" borderId="1" xfId="0" applyFont="1" applyFill="1" applyBorder="1" applyAlignment="1">
      <alignment horizontal="center" vertical="center" wrapText="1"/>
    </xf>
    <xf numFmtId="164" fontId="34" fillId="7" borderId="27" xfId="0" applyNumberFormat="1" applyFont="1" applyFill="1" applyBorder="1" applyAlignment="1">
      <alignment horizontal="center" vertical="center" wrapText="1"/>
    </xf>
    <xf numFmtId="0" fontId="37" fillId="9" borderId="16" xfId="0" applyFont="1" applyFill="1" applyBorder="1" applyAlignment="1">
      <alignment horizontal="center" vertical="center" wrapText="1"/>
    </xf>
    <xf numFmtId="0" fontId="37" fillId="9" borderId="16" xfId="0" applyFont="1" applyFill="1" applyBorder="1" applyAlignment="1">
      <alignment vertical="center" wrapText="1"/>
    </xf>
    <xf numFmtId="0" fontId="33" fillId="9" borderId="17" xfId="0" applyFont="1" applyFill="1" applyBorder="1" applyAlignment="1">
      <alignment horizontal="center" vertical="center" wrapText="1"/>
    </xf>
    <xf numFmtId="0" fontId="37" fillId="9" borderId="6" xfId="0" applyFont="1" applyFill="1" applyBorder="1" applyAlignment="1">
      <alignment vertical="center" wrapText="1"/>
    </xf>
    <xf numFmtId="0" fontId="33" fillId="9" borderId="19" xfId="0" applyFont="1" applyFill="1" applyBorder="1" applyAlignment="1">
      <alignment horizontal="center" vertical="center" wrapText="1"/>
    </xf>
    <xf numFmtId="0" fontId="37" fillId="9" borderId="8" xfId="0" applyFont="1" applyFill="1" applyBorder="1" applyAlignment="1">
      <alignment horizontal="center" vertical="center" wrapText="1"/>
    </xf>
    <xf numFmtId="0" fontId="37" fillId="13" borderId="16" xfId="0" applyFont="1" applyFill="1" applyBorder="1" applyAlignment="1">
      <alignment vertical="center" wrapText="1"/>
    </xf>
    <xf numFmtId="0" fontId="37" fillId="13" borderId="16" xfId="0" applyFont="1" applyFill="1" applyBorder="1" applyAlignment="1">
      <alignment horizontal="center" vertical="center" wrapText="1"/>
    </xf>
    <xf numFmtId="164" fontId="37" fillId="13" borderId="6" xfId="0" applyNumberFormat="1" applyFont="1" applyFill="1" applyBorder="1" applyAlignment="1">
      <alignment horizontal="center" vertical="center" wrapText="1"/>
    </xf>
    <xf numFmtId="0" fontId="34" fillId="7" borderId="20" xfId="0" applyFont="1" applyFill="1" applyBorder="1" applyAlignment="1">
      <alignment vertical="center" wrapText="1"/>
    </xf>
    <xf numFmtId="0" fontId="34" fillId="7" borderId="38" xfId="0" applyFont="1" applyFill="1" applyBorder="1" applyAlignment="1">
      <alignment horizontal="center" vertical="center" wrapText="1"/>
    </xf>
    <xf numFmtId="0" fontId="22" fillId="7" borderId="8" xfId="0" applyFont="1" applyFill="1" applyBorder="1" applyAlignment="1">
      <alignment horizontal="center" vertical="center" wrapText="1"/>
    </xf>
    <xf numFmtId="164" fontId="22" fillId="7" borderId="7" xfId="0" applyNumberFormat="1" applyFont="1" applyFill="1" applyBorder="1" applyAlignment="1">
      <alignment horizontal="center" vertical="center" wrapText="1"/>
    </xf>
    <xf numFmtId="0" fontId="37" fillId="9" borderId="12" xfId="0" applyFont="1" applyFill="1" applyBorder="1" applyAlignment="1">
      <alignment vertical="center" wrapText="1"/>
    </xf>
    <xf numFmtId="0" fontId="33" fillId="9" borderId="17" xfId="0" applyFont="1" applyFill="1" applyBorder="1" applyAlignment="1">
      <alignment vertical="center" wrapText="1"/>
    </xf>
    <xf numFmtId="164" fontId="33" fillId="9" borderId="17" xfId="0" applyNumberFormat="1" applyFont="1" applyFill="1" applyBorder="1" applyAlignment="1">
      <alignment horizontal="center" vertical="center" wrapText="1"/>
    </xf>
    <xf numFmtId="0" fontId="24" fillId="9" borderId="23" xfId="0" applyFont="1" applyFill="1" applyBorder="1" applyAlignment="1">
      <alignment horizontal="center" vertical="center" wrapText="1"/>
    </xf>
    <xf numFmtId="0" fontId="24" fillId="9" borderId="23" xfId="0" applyFont="1" applyFill="1" applyBorder="1" applyAlignment="1">
      <alignment vertical="center" wrapText="1"/>
    </xf>
    <xf numFmtId="0" fontId="34" fillId="13" borderId="8" xfId="0" applyFont="1" applyFill="1" applyBorder="1" applyAlignment="1">
      <alignment vertical="center" wrapText="1"/>
    </xf>
    <xf numFmtId="0" fontId="34" fillId="13" borderId="8" xfId="0" applyFont="1" applyFill="1" applyBorder="1" applyAlignment="1">
      <alignment horizontal="center" vertical="center" wrapText="1"/>
    </xf>
    <xf numFmtId="164" fontId="34" fillId="13" borderId="7" xfId="0" applyNumberFormat="1" applyFont="1" applyFill="1" applyBorder="1" applyAlignment="1">
      <alignment horizontal="center" vertical="center" wrapText="1"/>
    </xf>
    <xf numFmtId="3" fontId="24" fillId="12" borderId="17" xfId="0" applyNumberFormat="1" applyFont="1" applyFill="1" applyBorder="1" applyAlignment="1">
      <alignment horizontal="center" vertical="center" wrapText="1"/>
    </xf>
    <xf numFmtId="166" fontId="24" fillId="8" borderId="17" xfId="6" applyNumberFormat="1" applyFont="1" applyFill="1" applyBorder="1" applyAlignment="1">
      <alignment horizontal="center" vertical="center" wrapText="1"/>
    </xf>
    <xf numFmtId="3" fontId="34" fillId="2" borderId="17" xfId="0" applyNumberFormat="1" applyFont="1" applyFill="1" applyBorder="1" applyAlignment="1">
      <alignment horizontal="center" vertical="center" wrapText="1"/>
    </xf>
    <xf numFmtId="3" fontId="24" fillId="12" borderId="39" xfId="0" applyNumberFormat="1" applyFont="1" applyFill="1" applyBorder="1" applyAlignment="1">
      <alignment horizontal="center" vertical="center" wrapText="1"/>
    </xf>
    <xf numFmtId="3" fontId="33" fillId="9" borderId="39" xfId="0" applyNumberFormat="1" applyFont="1" applyFill="1" applyBorder="1" applyAlignment="1">
      <alignment horizontal="center" vertical="center" wrapText="1"/>
    </xf>
    <xf numFmtId="3" fontId="33" fillId="9" borderId="38" xfId="0" applyNumberFormat="1" applyFont="1" applyFill="1" applyBorder="1" applyAlignment="1">
      <alignment horizontal="center" vertical="center" wrapText="1"/>
    </xf>
    <xf numFmtId="3" fontId="33" fillId="9" borderId="33" xfId="0" applyNumberFormat="1" applyFont="1" applyFill="1" applyBorder="1" applyAlignment="1">
      <alignment horizontal="center" vertical="center" wrapText="1"/>
    </xf>
    <xf numFmtId="3" fontId="33" fillId="9" borderId="0" xfId="0" applyNumberFormat="1" applyFont="1" applyFill="1" applyAlignment="1">
      <alignment horizontal="center" vertical="center" wrapText="1"/>
    </xf>
    <xf numFmtId="3" fontId="33" fillId="13" borderId="39" xfId="0" applyNumberFormat="1" applyFont="1" applyFill="1" applyBorder="1" applyAlignment="1">
      <alignment horizontal="center" vertical="center" wrapText="1"/>
    </xf>
    <xf numFmtId="3" fontId="33" fillId="9" borderId="35" xfId="0" applyNumberFormat="1" applyFont="1" applyFill="1" applyBorder="1" applyAlignment="1">
      <alignment horizontal="center" vertical="center" wrapText="1"/>
    </xf>
    <xf numFmtId="3" fontId="33" fillId="13" borderId="35" xfId="0" applyNumberFormat="1" applyFont="1" applyFill="1" applyBorder="1" applyAlignment="1">
      <alignment horizontal="center" vertical="center" wrapText="1"/>
    </xf>
    <xf numFmtId="3" fontId="34" fillId="7" borderId="49" xfId="0" applyNumberFormat="1" applyFont="1" applyFill="1" applyBorder="1" applyAlignment="1">
      <alignment horizontal="center" vertical="center" wrapText="1"/>
    </xf>
    <xf numFmtId="3" fontId="34" fillId="7" borderId="42" xfId="0" applyNumberFormat="1" applyFont="1" applyFill="1" applyBorder="1" applyAlignment="1">
      <alignment horizontal="center" vertical="center" wrapText="1"/>
    </xf>
    <xf numFmtId="3" fontId="33" fillId="13" borderId="38" xfId="0" applyNumberFormat="1" applyFont="1" applyFill="1" applyBorder="1" applyAlignment="1">
      <alignment horizontal="center" vertical="center" wrapText="1"/>
    </xf>
    <xf numFmtId="3" fontId="22" fillId="7" borderId="33" xfId="0" applyNumberFormat="1" applyFont="1" applyFill="1" applyBorder="1" applyAlignment="1">
      <alignment horizontal="center" vertical="center" wrapText="1"/>
    </xf>
    <xf numFmtId="3" fontId="33" fillId="9" borderId="49" xfId="0" applyNumberFormat="1" applyFont="1" applyFill="1" applyBorder="1" applyAlignment="1">
      <alignment horizontal="center" vertical="center" wrapText="1"/>
    </xf>
    <xf numFmtId="3" fontId="33" fillId="9" borderId="42" xfId="0" applyNumberFormat="1" applyFont="1" applyFill="1" applyBorder="1" applyAlignment="1">
      <alignment horizontal="center" vertical="center" wrapText="1"/>
    </xf>
    <xf numFmtId="3" fontId="22" fillId="7" borderId="49" xfId="0" applyNumberFormat="1" applyFont="1" applyFill="1" applyBorder="1" applyAlignment="1">
      <alignment horizontal="center" vertical="center" wrapText="1"/>
    </xf>
    <xf numFmtId="3" fontId="33" fillId="13" borderId="33" xfId="0" applyNumberFormat="1" applyFont="1" applyFill="1" applyBorder="1" applyAlignment="1">
      <alignment horizontal="center" vertical="center" wrapText="1"/>
    </xf>
    <xf numFmtId="3" fontId="33" fillId="13" borderId="49" xfId="0" applyNumberFormat="1" applyFont="1" applyFill="1" applyBorder="1" applyAlignment="1">
      <alignment horizontal="center" vertical="center" wrapText="1"/>
    </xf>
    <xf numFmtId="3" fontId="33" fillId="9" borderId="55" xfId="0" applyNumberFormat="1" applyFont="1" applyFill="1" applyBorder="1" applyAlignment="1">
      <alignment horizontal="center" vertical="center" wrapText="1"/>
    </xf>
    <xf numFmtId="165" fontId="24" fillId="8" borderId="17" xfId="6" applyNumberFormat="1" applyFont="1" applyFill="1" applyBorder="1" applyAlignment="1">
      <alignment horizontal="center" vertical="center" wrapText="1"/>
    </xf>
    <xf numFmtId="164" fontId="24" fillId="8" borderId="17" xfId="6" applyNumberFormat="1" applyFont="1" applyFill="1" applyBorder="1" applyAlignment="1">
      <alignment horizontal="center" vertical="center" wrapText="1"/>
    </xf>
    <xf numFmtId="3" fontId="24" fillId="4" borderId="17" xfId="4" applyNumberFormat="1" applyFont="1" applyFill="1" applyBorder="1" applyAlignment="1">
      <alignment vertical="center" wrapText="1"/>
    </xf>
    <xf numFmtId="0" fontId="21" fillId="0" borderId="17" xfId="6" applyFont="1" applyBorder="1" applyAlignment="1">
      <alignment horizontal="center" vertical="center" wrapText="1"/>
    </xf>
    <xf numFmtId="0" fontId="36" fillId="9" borderId="1" xfId="0" applyFont="1" applyFill="1" applyBorder="1" applyAlignment="1">
      <alignment vertical="center" wrapText="1"/>
    </xf>
    <xf numFmtId="0" fontId="37" fillId="9" borderId="1" xfId="0" applyFont="1" applyFill="1" applyBorder="1" applyAlignment="1">
      <alignment horizontal="center" vertical="center" wrapText="1"/>
    </xf>
    <xf numFmtId="164" fontId="37" fillId="9" borderId="18" xfId="0" applyNumberFormat="1" applyFont="1" applyFill="1" applyBorder="1" applyAlignment="1">
      <alignment horizontal="center" vertical="center" wrapText="1"/>
    </xf>
    <xf numFmtId="0" fontId="24" fillId="13" borderId="1" xfId="0" applyFont="1" applyFill="1" applyBorder="1" applyAlignment="1">
      <alignment horizontal="center" vertical="center" wrapText="1"/>
    </xf>
    <xf numFmtId="0" fontId="34" fillId="9" borderId="29" xfId="0" applyFont="1" applyFill="1" applyBorder="1" applyAlignment="1">
      <alignment horizontal="center" vertical="center" wrapText="1"/>
    </xf>
    <xf numFmtId="0" fontId="34" fillId="9" borderId="23" xfId="0" applyFont="1" applyFill="1" applyBorder="1" applyAlignment="1">
      <alignment horizontal="center" vertical="center" wrapText="1"/>
    </xf>
    <xf numFmtId="0" fontId="33" fillId="9" borderId="23" xfId="0" applyFont="1" applyFill="1" applyBorder="1" applyAlignment="1">
      <alignment horizontal="center" vertical="center" wrapText="1"/>
    </xf>
    <xf numFmtId="0" fontId="33" fillId="9" borderId="24" xfId="0" applyFont="1" applyFill="1" applyBorder="1" applyAlignment="1">
      <alignment horizontal="center" vertical="center" wrapText="1"/>
    </xf>
    <xf numFmtId="0" fontId="33" fillId="9" borderId="51" xfId="0" applyFont="1" applyFill="1" applyBorder="1" applyAlignment="1">
      <alignment horizontal="center" vertical="center" wrapText="1"/>
    </xf>
    <xf numFmtId="0" fontId="34" fillId="9" borderId="51" xfId="0" applyFont="1" applyFill="1" applyBorder="1" applyAlignment="1">
      <alignment vertical="center" wrapText="1"/>
    </xf>
    <xf numFmtId="0" fontId="24" fillId="9" borderId="19" xfId="0" applyFont="1" applyFill="1" applyBorder="1" applyAlignment="1">
      <alignment horizontal="center" vertical="center" wrapText="1"/>
    </xf>
    <xf numFmtId="0" fontId="33" fillId="9" borderId="28" xfId="0" applyFont="1" applyFill="1" applyBorder="1" applyAlignment="1">
      <alignment horizontal="center" vertical="center" wrapText="1"/>
    </xf>
    <xf numFmtId="0" fontId="36" fillId="9" borderId="57" xfId="0" applyFont="1" applyFill="1" applyBorder="1" applyAlignment="1">
      <alignment vertical="center" wrapText="1"/>
    </xf>
    <xf numFmtId="0" fontId="33" fillId="13" borderId="1" xfId="0" applyFont="1" applyFill="1" applyBorder="1" applyAlignment="1">
      <alignment horizontal="center" vertical="center" wrapText="1"/>
    </xf>
    <xf numFmtId="0" fontId="33" fillId="13" borderId="22" xfId="0" applyFont="1" applyFill="1" applyBorder="1" applyAlignment="1">
      <alignment horizontal="center" vertical="center" wrapText="1"/>
    </xf>
    <xf numFmtId="3" fontId="33" fillId="13" borderId="22" xfId="0" applyNumberFormat="1" applyFont="1" applyFill="1" applyBorder="1" applyAlignment="1">
      <alignment horizontal="center" vertical="center" wrapText="1"/>
    </xf>
    <xf numFmtId="0" fontId="34" fillId="13" borderId="22" xfId="0" applyFont="1" applyFill="1" applyBorder="1" applyAlignment="1">
      <alignment vertical="center" wrapText="1"/>
    </xf>
    <xf numFmtId="0" fontId="34" fillId="2" borderId="22" xfId="0" applyFont="1" applyFill="1" applyBorder="1" applyAlignment="1">
      <alignment vertical="center" wrapText="1"/>
    </xf>
    <xf numFmtId="3" fontId="33" fillId="9" borderId="20" xfId="0" applyNumberFormat="1" applyFont="1" applyFill="1" applyBorder="1" applyAlignment="1">
      <alignment horizontal="center" vertical="center" wrapText="1"/>
    </xf>
    <xf numFmtId="0" fontId="34" fillId="9" borderId="29" xfId="0" applyFont="1" applyFill="1" applyBorder="1" applyAlignment="1">
      <alignment vertical="center" wrapText="1"/>
    </xf>
    <xf numFmtId="0" fontId="33" fillId="13" borderId="0" xfId="0" applyFont="1" applyFill="1" applyAlignment="1">
      <alignment horizontal="center" vertical="center" wrapText="1"/>
    </xf>
    <xf numFmtId="0" fontId="34" fillId="2" borderId="44" xfId="0" applyFont="1" applyFill="1" applyBorder="1" applyAlignment="1">
      <alignment vertical="center" wrapText="1"/>
    </xf>
    <xf numFmtId="0" fontId="36" fillId="9" borderId="11" xfId="0" applyFont="1" applyFill="1" applyBorder="1" applyAlignment="1">
      <alignment vertical="center" wrapText="1"/>
    </xf>
    <xf numFmtId="0" fontId="33" fillId="9" borderId="9" xfId="0" applyFont="1" applyFill="1" applyBorder="1" applyAlignment="1">
      <alignment horizontal="center" vertical="center"/>
    </xf>
    <xf numFmtId="0" fontId="34" fillId="9" borderId="17" xfId="0" applyFont="1" applyFill="1" applyBorder="1" applyAlignment="1">
      <alignment horizontal="center" vertical="center"/>
    </xf>
    <xf numFmtId="0" fontId="36" fillId="9" borderId="22" xfId="0" applyFont="1" applyFill="1" applyBorder="1" applyAlignment="1">
      <alignment vertical="center" wrapText="1"/>
    </xf>
    <xf numFmtId="0" fontId="33" fillId="9" borderId="32" xfId="0" applyFont="1" applyFill="1" applyBorder="1" applyAlignment="1">
      <alignment horizontal="center" vertical="center" wrapText="1"/>
    </xf>
    <xf numFmtId="0" fontId="24" fillId="9" borderId="48" xfId="0" applyFont="1" applyFill="1" applyBorder="1" applyAlignment="1">
      <alignment horizontal="center" vertical="center" wrapText="1"/>
    </xf>
    <xf numFmtId="0" fontId="24" fillId="9" borderId="35" xfId="0" applyFont="1" applyFill="1" applyBorder="1" applyAlignment="1">
      <alignment horizontal="center" vertical="center" wrapText="1"/>
    </xf>
    <xf numFmtId="0" fontId="33" fillId="9" borderId="31" xfId="0" applyFont="1" applyFill="1" applyBorder="1" applyAlignment="1">
      <alignment horizontal="center" vertical="center" wrapText="1"/>
    </xf>
    <xf numFmtId="0" fontId="33" fillId="9" borderId="25" xfId="0" applyFont="1" applyFill="1" applyBorder="1" applyAlignment="1">
      <alignment horizontal="center" vertical="center" wrapText="1"/>
    </xf>
    <xf numFmtId="0" fontId="34" fillId="2" borderId="8" xfId="0" applyFont="1" applyFill="1" applyBorder="1" applyAlignment="1">
      <alignment vertical="center" wrapText="1"/>
    </xf>
    <xf numFmtId="0" fontId="24" fillId="9" borderId="1" xfId="0" applyFont="1" applyFill="1" applyBorder="1" applyAlignment="1">
      <alignment horizontal="center" vertical="center" wrapText="1"/>
    </xf>
    <xf numFmtId="0" fontId="34" fillId="9" borderId="31" xfId="0" applyFont="1" applyFill="1" applyBorder="1" applyAlignment="1">
      <alignment horizontal="center" vertical="center" wrapText="1"/>
    </xf>
    <xf numFmtId="0" fontId="34" fillId="9" borderId="24" xfId="0" applyFont="1" applyFill="1" applyBorder="1" applyAlignment="1">
      <alignment horizontal="center" vertical="center" wrapText="1"/>
    </xf>
    <xf numFmtId="0" fontId="24" fillId="8" borderId="54" xfId="6" applyFont="1" applyFill="1" applyBorder="1" applyAlignment="1">
      <alignment horizontal="center" vertical="center" wrapText="1"/>
    </xf>
    <xf numFmtId="3" fontId="24" fillId="12" borderId="11" xfId="0" applyNumberFormat="1" applyFont="1" applyFill="1" applyBorder="1" applyAlignment="1">
      <alignment horizontal="center" vertical="center" wrapText="1"/>
    </xf>
    <xf numFmtId="0" fontId="24" fillId="12" borderId="11" xfId="0" applyFont="1" applyFill="1" applyBorder="1" applyAlignment="1">
      <alignment horizontal="center" vertical="center" wrapText="1"/>
    </xf>
    <xf numFmtId="164" fontId="24" fillId="13" borderId="0" xfId="0" applyNumberFormat="1" applyFont="1" applyFill="1" applyAlignment="1">
      <alignment horizontal="center" vertical="center" wrapText="1"/>
    </xf>
    <xf numFmtId="3" fontId="24" fillId="13" borderId="39" xfId="0" applyNumberFormat="1" applyFont="1" applyFill="1" applyBorder="1" applyAlignment="1">
      <alignment horizontal="center" vertical="center" wrapText="1"/>
    </xf>
    <xf numFmtId="3" fontId="24" fillId="13" borderId="19" xfId="0" applyNumberFormat="1" applyFont="1" applyFill="1" applyBorder="1" applyAlignment="1">
      <alignment horizontal="center" vertical="center" wrapText="1"/>
    </xf>
    <xf numFmtId="3" fontId="33" fillId="9" borderId="44" xfId="0" applyNumberFormat="1" applyFont="1" applyFill="1" applyBorder="1" applyAlignment="1">
      <alignment horizontal="center" vertical="center" wrapText="1"/>
    </xf>
    <xf numFmtId="0" fontId="36" fillId="9" borderId="1" xfId="0" applyFont="1" applyFill="1" applyBorder="1" applyAlignment="1">
      <alignment horizontal="center" vertical="center" wrapText="1"/>
    </xf>
    <xf numFmtId="164" fontId="36" fillId="9" borderId="18" xfId="0" applyNumberFormat="1" applyFont="1" applyFill="1" applyBorder="1" applyAlignment="1">
      <alignment horizontal="center" vertical="center" wrapText="1"/>
    </xf>
    <xf numFmtId="0" fontId="24" fillId="9" borderId="29" xfId="0" applyFont="1" applyFill="1" applyBorder="1" applyAlignment="1">
      <alignment vertical="center" wrapText="1"/>
    </xf>
    <xf numFmtId="0" fontId="34" fillId="9" borderId="10" xfId="0" applyFont="1" applyFill="1" applyBorder="1" applyAlignment="1">
      <alignment vertical="center" wrapText="1"/>
    </xf>
    <xf numFmtId="3" fontId="33" fillId="9" borderId="29" xfId="0" applyNumberFormat="1" applyFont="1" applyFill="1" applyBorder="1" applyAlignment="1">
      <alignment horizontal="center" vertical="center" wrapText="1"/>
    </xf>
    <xf numFmtId="3" fontId="34" fillId="0" borderId="17" xfId="6" applyNumberFormat="1" applyFont="1" applyBorder="1" applyAlignment="1">
      <alignment horizontal="left" vertical="center" wrapText="1"/>
    </xf>
    <xf numFmtId="0" fontId="34" fillId="2" borderId="52" xfId="0" applyFont="1" applyFill="1" applyBorder="1" applyAlignment="1">
      <alignment vertical="center" wrapText="1"/>
    </xf>
    <xf numFmtId="0" fontId="34" fillId="9" borderId="22" xfId="0" applyFont="1" applyFill="1" applyBorder="1" applyAlignment="1">
      <alignment horizontal="center" vertical="center"/>
    </xf>
    <xf numFmtId="3" fontId="33" fillId="13" borderId="22" xfId="0" applyNumberFormat="1" applyFont="1" applyFill="1" applyBorder="1" applyAlignment="1">
      <alignment horizontal="center" vertical="center"/>
    </xf>
    <xf numFmtId="0" fontId="33" fillId="9" borderId="18" xfId="0" applyFont="1" applyFill="1" applyBorder="1" applyAlignment="1">
      <alignment horizontal="center" vertical="center" wrapText="1"/>
    </xf>
    <xf numFmtId="0" fontId="21" fillId="0" borderId="0" xfId="6" applyFont="1" applyAlignment="1">
      <alignment horizontal="left" wrapText="1"/>
    </xf>
    <xf numFmtId="0" fontId="28" fillId="2" borderId="0" xfId="5" applyFont="1" applyFill="1" applyAlignment="1">
      <alignment horizontal="left" vertical="center"/>
    </xf>
    <xf numFmtId="0" fontId="33" fillId="13" borderId="8" xfId="0" applyFont="1" applyFill="1" applyBorder="1" applyAlignment="1">
      <alignment vertical="center" wrapText="1"/>
    </xf>
    <xf numFmtId="49" fontId="24" fillId="12" borderId="17" xfId="0" applyNumberFormat="1" applyFont="1" applyFill="1" applyBorder="1" applyAlignment="1">
      <alignment horizontal="center" vertical="center" wrapText="1"/>
    </xf>
    <xf numFmtId="49" fontId="24" fillId="13" borderId="22" xfId="0" applyNumberFormat="1" applyFont="1" applyFill="1" applyBorder="1" applyAlignment="1">
      <alignment horizontal="center" vertical="center" wrapText="1"/>
    </xf>
    <xf numFmtId="49" fontId="34" fillId="9" borderId="23" xfId="0" applyNumberFormat="1" applyFont="1" applyFill="1" applyBorder="1" applyAlignment="1">
      <alignment horizontal="center" vertical="center" wrapText="1"/>
    </xf>
    <xf numFmtId="49" fontId="33" fillId="9" borderId="23" xfId="0" applyNumberFormat="1" applyFont="1" applyFill="1" applyBorder="1" applyAlignment="1">
      <alignment horizontal="center" vertical="center" wrapText="1"/>
    </xf>
    <xf numFmtId="49" fontId="34" fillId="9" borderId="29" xfId="0" applyNumberFormat="1" applyFont="1" applyFill="1" applyBorder="1" applyAlignment="1">
      <alignment horizontal="center" vertical="center" wrapText="1"/>
    </xf>
    <xf numFmtId="49" fontId="33" fillId="13" borderId="44" xfId="0" applyNumberFormat="1" applyFont="1" applyFill="1" applyBorder="1" applyAlignment="1">
      <alignment horizontal="center" vertical="center" wrapText="1"/>
    </xf>
    <xf numFmtId="49" fontId="33" fillId="9" borderId="11" xfId="0" applyNumberFormat="1" applyFont="1" applyFill="1" applyBorder="1" applyAlignment="1">
      <alignment horizontal="center" vertical="center" wrapText="1"/>
    </xf>
    <xf numFmtId="49" fontId="33" fillId="13" borderId="8" xfId="0" applyNumberFormat="1" applyFont="1" applyFill="1" applyBorder="1" applyAlignment="1">
      <alignment horizontal="center" vertical="center" wrapText="1"/>
    </xf>
    <xf numFmtId="49" fontId="33" fillId="9" borderId="29" xfId="0" applyNumberFormat="1" applyFont="1" applyFill="1" applyBorder="1" applyAlignment="1">
      <alignment horizontal="center" vertical="center" wrapText="1"/>
    </xf>
    <xf numFmtId="49" fontId="33" fillId="9" borderId="17" xfId="0" applyNumberFormat="1" applyFont="1" applyFill="1" applyBorder="1" applyAlignment="1">
      <alignment horizontal="center" vertical="center" wrapText="1"/>
    </xf>
    <xf numFmtId="49" fontId="33" fillId="9" borderId="19" xfId="0" applyNumberFormat="1" applyFont="1" applyFill="1" applyBorder="1" applyAlignment="1">
      <alignment horizontal="center" vertical="center" wrapText="1"/>
    </xf>
    <xf numFmtId="49" fontId="33" fillId="9" borderId="22" xfId="0" applyNumberFormat="1" applyFont="1" applyFill="1" applyBorder="1" applyAlignment="1">
      <alignment horizontal="center" vertical="center" wrapText="1"/>
    </xf>
    <xf numFmtId="49" fontId="34" fillId="9" borderId="22" xfId="0" applyNumberFormat="1" applyFont="1" applyFill="1" applyBorder="1" applyAlignment="1">
      <alignment horizontal="center" vertical="center" wrapText="1"/>
    </xf>
    <xf numFmtId="49" fontId="34" fillId="9" borderId="22" xfId="0" applyNumberFormat="1" applyFont="1" applyFill="1" applyBorder="1" applyAlignment="1">
      <alignment horizontal="center" vertical="center"/>
    </xf>
    <xf numFmtId="49" fontId="33" fillId="13" borderId="22" xfId="0" applyNumberFormat="1" applyFont="1" applyFill="1" applyBorder="1" applyAlignment="1">
      <alignment horizontal="center" vertical="center"/>
    </xf>
    <xf numFmtId="49" fontId="24" fillId="9" borderId="22" xfId="0" applyNumberFormat="1" applyFont="1" applyFill="1" applyBorder="1" applyAlignment="1">
      <alignment horizontal="center" vertical="center" wrapText="1"/>
    </xf>
    <xf numFmtId="49" fontId="33" fillId="13" borderId="22" xfId="0" applyNumberFormat="1" applyFont="1" applyFill="1" applyBorder="1" applyAlignment="1">
      <alignment horizontal="center" vertical="center" wrapText="1"/>
    </xf>
    <xf numFmtId="49" fontId="33" fillId="9" borderId="24" xfId="0" applyNumberFormat="1" applyFont="1" applyFill="1" applyBorder="1" applyAlignment="1">
      <alignment horizontal="center" vertical="center" wrapText="1"/>
    </xf>
    <xf numFmtId="49" fontId="33" fillId="9" borderId="25" xfId="0" applyNumberFormat="1" applyFont="1" applyFill="1" applyBorder="1" applyAlignment="1">
      <alignment horizontal="center" vertical="center" wrapText="1"/>
    </xf>
    <xf numFmtId="49" fontId="21" fillId="0" borderId="0" xfId="6" applyNumberFormat="1" applyFont="1" applyAlignment="1">
      <alignment horizontal="center" vertical="center" wrapText="1"/>
    </xf>
    <xf numFmtId="49" fontId="21" fillId="0" borderId="25" xfId="6" applyNumberFormat="1" applyFont="1" applyBorder="1" applyAlignment="1">
      <alignment horizontal="center" vertical="center" wrapText="1"/>
    </xf>
    <xf numFmtId="0" fontId="52" fillId="2" borderId="0" xfId="5" applyFont="1" applyFill="1" applyAlignment="1">
      <alignment horizontal="center" vertical="center"/>
    </xf>
    <xf numFmtId="3" fontId="26" fillId="7" borderId="17" xfId="6" applyNumberFormat="1" applyFont="1" applyFill="1" applyBorder="1" applyAlignment="1">
      <alignment horizontal="center" vertical="center"/>
    </xf>
    <xf numFmtId="0" fontId="32" fillId="7" borderId="11" xfId="0" applyFont="1" applyFill="1" applyBorder="1" applyAlignment="1">
      <alignment vertical="center" wrapText="1"/>
    </xf>
    <xf numFmtId="3" fontId="33" fillId="9" borderId="5" xfId="0" applyNumberFormat="1" applyFont="1" applyFill="1" applyBorder="1" applyAlignment="1">
      <alignment horizontal="center" vertical="center" wrapText="1"/>
    </xf>
    <xf numFmtId="0" fontId="32" fillId="7" borderId="8" xfId="0" applyFont="1" applyFill="1" applyBorder="1" applyAlignment="1">
      <alignment vertical="center" wrapText="1"/>
    </xf>
    <xf numFmtId="3" fontId="34" fillId="7" borderId="58" xfId="0" applyNumberFormat="1" applyFont="1" applyFill="1" applyBorder="1" applyAlignment="1">
      <alignment horizontal="center" vertical="center" wrapText="1"/>
    </xf>
    <xf numFmtId="41" fontId="33" fillId="13" borderId="20" xfId="0" applyNumberFormat="1" applyFont="1" applyFill="1" applyBorder="1" applyAlignment="1">
      <alignment horizontal="center" vertical="center" wrapText="1" indent="1"/>
    </xf>
    <xf numFmtId="3" fontId="33" fillId="13" borderId="5" xfId="0" applyNumberFormat="1" applyFont="1" applyFill="1" applyBorder="1" applyAlignment="1">
      <alignment horizontal="center" vertical="center" wrapText="1"/>
    </xf>
    <xf numFmtId="3" fontId="33" fillId="9" borderId="19" xfId="0" applyNumberFormat="1" applyFont="1" applyFill="1" applyBorder="1" applyAlignment="1">
      <alignment horizontal="center" vertical="center" wrapText="1"/>
    </xf>
    <xf numFmtId="0" fontId="32" fillId="7" borderId="52" xfId="0" applyFont="1" applyFill="1" applyBorder="1" applyAlignment="1">
      <alignment vertical="center" wrapText="1"/>
    </xf>
    <xf numFmtId="164" fontId="33" fillId="9" borderId="24" xfId="0" applyNumberFormat="1" applyFont="1" applyFill="1" applyBorder="1" applyAlignment="1">
      <alignment horizontal="center" vertical="center" wrapText="1"/>
    </xf>
    <xf numFmtId="0" fontId="27" fillId="14" borderId="10" xfId="0" applyFont="1" applyFill="1" applyBorder="1" applyAlignment="1">
      <alignment horizontal="center" vertical="center" wrapText="1"/>
    </xf>
    <xf numFmtId="0" fontId="31" fillId="13" borderId="24" xfId="0" applyFont="1" applyFill="1" applyBorder="1" applyAlignment="1">
      <alignment horizontal="center" vertical="center" wrapText="1"/>
    </xf>
    <xf numFmtId="0" fontId="31" fillId="13" borderId="29" xfId="0" applyFont="1" applyFill="1" applyBorder="1" applyAlignment="1">
      <alignment horizontal="center" vertical="center" wrapText="1"/>
    </xf>
    <xf numFmtId="0" fontId="26" fillId="7" borderId="11" xfId="0" applyFont="1" applyFill="1" applyBorder="1" applyAlignment="1">
      <alignment horizontal="center" vertical="center" wrapText="1"/>
    </xf>
    <xf numFmtId="0" fontId="26" fillId="7" borderId="10" xfId="0" applyFont="1" applyFill="1" applyBorder="1" applyAlignment="1">
      <alignment horizontal="center" vertical="center" wrapText="1"/>
    </xf>
    <xf numFmtId="0" fontId="26" fillId="7" borderId="12" xfId="0" applyFont="1" applyFill="1" applyBorder="1" applyAlignment="1">
      <alignment horizontal="center" vertical="center" wrapText="1"/>
    </xf>
    <xf numFmtId="0" fontId="24" fillId="9" borderId="42" xfId="0" applyFont="1" applyFill="1" applyBorder="1" applyAlignment="1">
      <alignment horizontal="center" vertical="center" wrapText="1"/>
    </xf>
    <xf numFmtId="0" fontId="24" fillId="9" borderId="18" xfId="0" applyFont="1" applyFill="1" applyBorder="1" applyAlignment="1">
      <alignment horizontal="center" vertical="center" wrapText="1"/>
    </xf>
    <xf numFmtId="0" fontId="24" fillId="9" borderId="9" xfId="0" applyFont="1" applyFill="1" applyBorder="1" applyAlignment="1">
      <alignment horizontal="center" vertical="center" wrapText="1"/>
    </xf>
    <xf numFmtId="0" fontId="24" fillId="9" borderId="28" xfId="0" applyFont="1" applyFill="1" applyBorder="1" applyAlignment="1">
      <alignment horizontal="center" vertical="center" wrapText="1"/>
    </xf>
    <xf numFmtId="0" fontId="24" fillId="9" borderId="29" xfId="0" applyFont="1" applyFill="1" applyBorder="1" applyAlignment="1">
      <alignment horizontal="center" vertical="center" wrapText="1"/>
    </xf>
    <xf numFmtId="0" fontId="31" fillId="13" borderId="20" xfId="0" applyFont="1" applyFill="1" applyBorder="1" applyAlignment="1">
      <alignment horizontal="center" vertical="center" wrapText="1"/>
    </xf>
    <xf numFmtId="0" fontId="26" fillId="7" borderId="29" xfId="0" applyFont="1" applyFill="1" applyBorder="1" applyAlignment="1">
      <alignment horizontal="center" vertical="center" wrapText="1"/>
    </xf>
    <xf numFmtId="0" fontId="31" fillId="13" borderId="23" xfId="0" applyFont="1" applyFill="1" applyBorder="1" applyAlignment="1">
      <alignment horizontal="center" vertical="center" wrapText="1"/>
    </xf>
    <xf numFmtId="0" fontId="31" fillId="13" borderId="1" xfId="0" applyFont="1" applyFill="1" applyBorder="1" applyAlignment="1">
      <alignment horizontal="center" vertical="center" wrapText="1"/>
    </xf>
    <xf numFmtId="0" fontId="32" fillId="7" borderId="22" xfId="0" applyFont="1" applyFill="1" applyBorder="1" applyAlignment="1">
      <alignment vertical="center" wrapText="1"/>
    </xf>
    <xf numFmtId="0" fontId="26" fillId="7" borderId="29" xfId="0" applyFont="1" applyFill="1" applyBorder="1" applyAlignment="1">
      <alignment vertical="center" wrapText="1"/>
    </xf>
    <xf numFmtId="0" fontId="32" fillId="7" borderId="29" xfId="0" applyFont="1" applyFill="1" applyBorder="1" applyAlignment="1">
      <alignment vertical="center" wrapText="1"/>
    </xf>
    <xf numFmtId="0" fontId="26" fillId="7" borderId="11" xfId="0" applyFont="1" applyFill="1" applyBorder="1" applyAlignment="1">
      <alignment vertical="center" wrapText="1"/>
    </xf>
    <xf numFmtId="0" fontId="34" fillId="2" borderId="19" xfId="0" applyFont="1" applyFill="1" applyBorder="1" applyAlignment="1">
      <alignment horizontal="center" vertical="center" wrapText="1"/>
    </xf>
    <xf numFmtId="0" fontId="34" fillId="2" borderId="5" xfId="0" applyFont="1" applyFill="1" applyBorder="1" applyAlignment="1">
      <alignment horizontal="center" vertical="center" wrapText="1"/>
    </xf>
    <xf numFmtId="3" fontId="32" fillId="0" borderId="17" xfId="6" applyNumberFormat="1" applyFont="1" applyBorder="1" applyAlignment="1">
      <alignment vertical="center" wrapText="1"/>
    </xf>
    <xf numFmtId="3" fontId="26" fillId="0" borderId="17" xfId="6" applyNumberFormat="1" applyFont="1" applyBorder="1" applyAlignment="1">
      <alignment vertical="center" wrapText="1"/>
    </xf>
    <xf numFmtId="3" fontId="34" fillId="0" borderId="17" xfId="6" applyNumberFormat="1" applyFont="1" applyBorder="1" applyAlignment="1">
      <alignment vertical="center" wrapText="1"/>
    </xf>
    <xf numFmtId="3" fontId="22" fillId="0" borderId="17" xfId="6" applyNumberFormat="1" applyFont="1" applyBorder="1" applyAlignment="1">
      <alignment vertical="center" wrapText="1"/>
    </xf>
    <xf numFmtId="0" fontId="34" fillId="2" borderId="17" xfId="0" applyFont="1" applyFill="1" applyBorder="1" applyAlignment="1">
      <alignment horizontal="center" vertical="center" wrapText="1"/>
    </xf>
    <xf numFmtId="0" fontId="34" fillId="2" borderId="58" xfId="0" applyFont="1" applyFill="1" applyBorder="1" applyAlignment="1">
      <alignment horizontal="center" vertical="center" wrapText="1"/>
    </xf>
    <xf numFmtId="0" fontId="32" fillId="2" borderId="11" xfId="0" applyFont="1" applyFill="1" applyBorder="1" applyAlignment="1">
      <alignment vertical="center" wrapText="1"/>
    </xf>
    <xf numFmtId="0" fontId="34" fillId="2" borderId="59" xfId="0" applyFont="1" applyFill="1" applyBorder="1" applyAlignment="1">
      <alignment horizontal="center" vertical="center" wrapText="1"/>
    </xf>
    <xf numFmtId="0" fontId="34" fillId="2" borderId="11" xfId="0" applyFont="1" applyFill="1" applyBorder="1" applyAlignment="1">
      <alignment horizontal="center" vertical="center" wrapText="1"/>
    </xf>
    <xf numFmtId="0" fontId="33" fillId="9" borderId="62" xfId="0" applyFont="1" applyFill="1" applyBorder="1" applyAlignment="1">
      <alignment vertical="center" wrapText="1"/>
    </xf>
    <xf numFmtId="0" fontId="34" fillId="2" borderId="16" xfId="0" applyFont="1" applyFill="1" applyBorder="1" applyAlignment="1">
      <alignment horizontal="center" vertical="center" wrapText="1"/>
    </xf>
    <xf numFmtId="0" fontId="30" fillId="0" borderId="0" xfId="10" applyFont="1" applyAlignment="1">
      <alignment vertical="center" wrapText="1"/>
    </xf>
    <xf numFmtId="3" fontId="33" fillId="9" borderId="64" xfId="0" applyNumberFormat="1" applyFont="1" applyFill="1" applyBorder="1" applyAlignment="1">
      <alignment horizontal="center" vertical="center" wrapText="1"/>
    </xf>
    <xf numFmtId="0" fontId="29" fillId="0" borderId="0" xfId="10" applyFont="1" applyAlignment="1">
      <alignment vertical="center" wrapText="1"/>
    </xf>
    <xf numFmtId="0" fontId="34" fillId="2" borderId="20" xfId="0" applyFont="1" applyFill="1" applyBorder="1" applyAlignment="1">
      <alignment vertical="center" wrapText="1"/>
    </xf>
    <xf numFmtId="0" fontId="22" fillId="2" borderId="17" xfId="0" applyFont="1" applyFill="1" applyBorder="1" applyAlignment="1">
      <alignment horizontal="center" vertical="center" wrapText="1"/>
    </xf>
    <xf numFmtId="0" fontId="49" fillId="0" borderId="35" xfId="10" applyFont="1" applyBorder="1" applyAlignment="1">
      <alignment vertical="center" wrapText="1"/>
    </xf>
    <xf numFmtId="0" fontId="33" fillId="9" borderId="62" xfId="0" applyFont="1" applyFill="1" applyBorder="1" applyAlignment="1">
      <alignment horizontal="center" vertical="center" wrapText="1"/>
    </xf>
    <xf numFmtId="164" fontId="37" fillId="9" borderId="50" xfId="0" applyNumberFormat="1" applyFont="1" applyFill="1" applyBorder="1" applyAlignment="1">
      <alignment horizontal="center" vertical="center" wrapText="1"/>
    </xf>
    <xf numFmtId="3" fontId="55" fillId="2" borderId="17" xfId="2" applyNumberFormat="1" applyFont="1" applyFill="1" applyBorder="1" applyAlignment="1">
      <alignment horizontal="center" vertical="center"/>
    </xf>
    <xf numFmtId="164" fontId="36" fillId="9" borderId="9" xfId="0" applyNumberFormat="1" applyFont="1" applyFill="1" applyBorder="1" applyAlignment="1">
      <alignment horizontal="center" vertical="center" wrapText="1"/>
    </xf>
    <xf numFmtId="0" fontId="32" fillId="2" borderId="24" xfId="0" applyFont="1" applyFill="1" applyBorder="1" applyAlignment="1">
      <alignment vertical="center" wrapText="1"/>
    </xf>
    <xf numFmtId="4" fontId="34" fillId="2" borderId="17" xfId="0" applyNumberFormat="1" applyFont="1" applyFill="1" applyBorder="1" applyAlignment="1">
      <alignment horizontal="center" vertical="center" wrapText="1"/>
    </xf>
    <xf numFmtId="3" fontId="34" fillId="2" borderId="42" xfId="0" applyNumberFormat="1" applyFont="1" applyFill="1" applyBorder="1" applyAlignment="1">
      <alignment horizontal="center" vertical="center" wrapText="1"/>
    </xf>
    <xf numFmtId="0" fontId="37" fillId="9" borderId="12" xfId="0" applyFont="1" applyFill="1" applyBorder="1" applyAlignment="1">
      <alignment horizontal="center" vertical="center" wrapText="1"/>
    </xf>
    <xf numFmtId="164" fontId="37" fillId="9" borderId="12" xfId="0" applyNumberFormat="1" applyFont="1" applyFill="1" applyBorder="1" applyAlignment="1">
      <alignment horizontal="center" vertical="center" wrapText="1"/>
    </xf>
    <xf numFmtId="3" fontId="33" fillId="9" borderId="34" xfId="0" applyNumberFormat="1" applyFont="1" applyFill="1" applyBorder="1" applyAlignment="1">
      <alignment horizontal="center" vertical="center" wrapText="1"/>
    </xf>
    <xf numFmtId="41" fontId="33" fillId="9" borderId="24" xfId="0" applyNumberFormat="1" applyFont="1" applyFill="1" applyBorder="1" applyAlignment="1">
      <alignment horizontal="center" vertical="center" wrapText="1" indent="1"/>
    </xf>
    <xf numFmtId="0" fontId="32" fillId="16" borderId="17" xfId="0" applyFont="1" applyFill="1" applyBorder="1" applyAlignment="1">
      <alignment vertical="center" wrapText="1"/>
    </xf>
    <xf numFmtId="0" fontId="32" fillId="16" borderId="20" xfId="0" applyFont="1" applyFill="1" applyBorder="1" applyAlignment="1">
      <alignment vertical="center" wrapText="1"/>
    </xf>
    <xf numFmtId="0" fontId="34" fillId="16" borderId="17" xfId="0" applyFont="1" applyFill="1" applyBorder="1" applyAlignment="1">
      <alignment horizontal="center" vertical="center" wrapText="1"/>
    </xf>
    <xf numFmtId="164" fontId="34" fillId="16" borderId="17" xfId="0" applyNumberFormat="1" applyFont="1" applyFill="1" applyBorder="1" applyAlignment="1">
      <alignment horizontal="center" vertical="center" wrapText="1"/>
    </xf>
    <xf numFmtId="3" fontId="34" fillId="16" borderId="33" xfId="0" applyNumberFormat="1" applyFont="1" applyFill="1" applyBorder="1" applyAlignment="1">
      <alignment horizontal="center" vertical="center" wrapText="1"/>
    </xf>
    <xf numFmtId="3" fontId="34" fillId="16" borderId="17" xfId="0" applyNumberFormat="1" applyFont="1" applyFill="1" applyBorder="1" applyAlignment="1">
      <alignment horizontal="center" vertical="center" wrapText="1"/>
    </xf>
    <xf numFmtId="0" fontId="34" fillId="16" borderId="11" xfId="0" applyFont="1" applyFill="1" applyBorder="1" applyAlignment="1">
      <alignment horizontal="center" vertical="center" wrapText="1"/>
    </xf>
    <xf numFmtId="3" fontId="34" fillId="16" borderId="38" xfId="0" applyNumberFormat="1" applyFont="1" applyFill="1" applyBorder="1" applyAlignment="1">
      <alignment horizontal="center" vertical="center" wrapText="1"/>
    </xf>
    <xf numFmtId="0" fontId="34" fillId="16" borderId="4" xfId="0" applyFont="1" applyFill="1" applyBorder="1" applyAlignment="1">
      <alignment vertical="center" wrapText="1"/>
    </xf>
    <xf numFmtId="164" fontId="34" fillId="16" borderId="10" xfId="0" applyNumberFormat="1" applyFont="1" applyFill="1" applyBorder="1" applyAlignment="1">
      <alignment horizontal="center" vertical="center" wrapText="1"/>
    </xf>
    <xf numFmtId="0" fontId="21" fillId="2" borderId="0" xfId="6" applyFont="1" applyFill="1" applyAlignment="1">
      <alignment horizontal="center" vertical="center" wrapText="1"/>
    </xf>
    <xf numFmtId="0" fontId="21" fillId="2" borderId="0" xfId="6" applyFont="1" applyFill="1" applyAlignment="1">
      <alignment vertical="center" wrapText="1"/>
    </xf>
    <xf numFmtId="0" fontId="22" fillId="2" borderId="0" xfId="10" applyFont="1" applyFill="1" applyAlignment="1">
      <alignment horizontal="center" vertical="center" wrapText="1"/>
    </xf>
    <xf numFmtId="0" fontId="48" fillId="2" borderId="0" xfId="6" applyFont="1" applyFill="1" applyAlignment="1">
      <alignment horizontal="center" vertical="center" wrapText="1"/>
    </xf>
    <xf numFmtId="0" fontId="34" fillId="16" borderId="19" xfId="0" applyFont="1" applyFill="1" applyBorder="1" applyAlignment="1">
      <alignment horizontal="center" vertical="center" wrapText="1"/>
    </xf>
    <xf numFmtId="0" fontId="34" fillId="16" borderId="24" xfId="0" applyFont="1" applyFill="1" applyBorder="1" applyAlignment="1">
      <alignment horizontal="center" vertical="center" wrapText="1"/>
    </xf>
    <xf numFmtId="0" fontId="34" fillId="16" borderId="17" xfId="0" applyFont="1" applyFill="1" applyBorder="1" applyAlignment="1">
      <alignment vertical="center" wrapText="1"/>
    </xf>
    <xf numFmtId="0" fontId="34" fillId="16" borderId="4" xfId="0" applyFont="1" applyFill="1" applyBorder="1" applyAlignment="1">
      <alignment horizontal="center" vertical="center" wrapText="1"/>
    </xf>
    <xf numFmtId="164" fontId="34" fillId="16" borderId="3" xfId="0" applyNumberFormat="1" applyFont="1" applyFill="1" applyBorder="1" applyAlignment="1">
      <alignment horizontal="center" vertical="center" wrapText="1"/>
    </xf>
    <xf numFmtId="0" fontId="34" fillId="16" borderId="22" xfId="0" applyFont="1" applyFill="1" applyBorder="1" applyAlignment="1">
      <alignment vertical="center" wrapText="1"/>
    </xf>
    <xf numFmtId="0" fontId="34" fillId="16" borderId="22" xfId="0" applyFont="1" applyFill="1" applyBorder="1" applyAlignment="1">
      <alignment horizontal="center" vertical="center" wrapText="1"/>
    </xf>
    <xf numFmtId="164" fontId="34" fillId="16" borderId="22" xfId="0" applyNumberFormat="1" applyFont="1" applyFill="1" applyBorder="1" applyAlignment="1">
      <alignment horizontal="center" vertical="center" wrapText="1"/>
    </xf>
    <xf numFmtId="3" fontId="34" fillId="16" borderId="0" xfId="0" applyNumberFormat="1" applyFont="1" applyFill="1" applyAlignment="1">
      <alignment horizontal="center" vertical="center" wrapText="1"/>
    </xf>
    <xf numFmtId="0" fontId="34" fillId="16" borderId="20" xfId="0" applyFont="1" applyFill="1" applyBorder="1" applyAlignment="1">
      <alignment horizontal="center" vertical="center" wrapText="1"/>
    </xf>
    <xf numFmtId="0" fontId="34" fillId="16" borderId="33" xfId="0" applyFont="1" applyFill="1" applyBorder="1" applyAlignment="1">
      <alignment horizontal="center" vertical="center" wrapText="1"/>
    </xf>
    <xf numFmtId="0" fontId="34" fillId="16" borderId="8" xfId="0" applyFont="1" applyFill="1" applyBorder="1" applyAlignment="1">
      <alignment horizontal="center" vertical="center" wrapText="1"/>
    </xf>
    <xf numFmtId="164" fontId="34" fillId="16" borderId="7" xfId="0" applyNumberFormat="1" applyFont="1" applyFill="1" applyBorder="1" applyAlignment="1">
      <alignment horizontal="center" vertical="center" wrapText="1"/>
    </xf>
    <xf numFmtId="0" fontId="34" fillId="16" borderId="39" xfId="0" applyFont="1" applyFill="1" applyBorder="1" applyAlignment="1">
      <alignment horizontal="center" vertical="center" wrapText="1"/>
    </xf>
    <xf numFmtId="0" fontId="34" fillId="16" borderId="5" xfId="0" applyFont="1" applyFill="1" applyBorder="1" applyAlignment="1">
      <alignment horizontal="center" vertical="center" wrapText="1"/>
    </xf>
    <xf numFmtId="3" fontId="34" fillId="16" borderId="10" xfId="0" applyNumberFormat="1" applyFont="1" applyFill="1" applyBorder="1" applyAlignment="1">
      <alignment horizontal="center" vertical="center" wrapText="1"/>
    </xf>
    <xf numFmtId="0" fontId="34" fillId="16" borderId="16" xfId="0" applyFont="1" applyFill="1" applyBorder="1" applyAlignment="1">
      <alignment horizontal="center" vertical="center" wrapText="1"/>
    </xf>
    <xf numFmtId="164" fontId="34" fillId="16" borderId="46" xfId="0" applyNumberFormat="1" applyFont="1" applyFill="1" applyBorder="1" applyAlignment="1">
      <alignment horizontal="center" vertical="center" wrapText="1"/>
    </xf>
    <xf numFmtId="3" fontId="34" fillId="16" borderId="39" xfId="0" applyNumberFormat="1" applyFont="1" applyFill="1" applyBorder="1" applyAlignment="1">
      <alignment horizontal="center" vertical="center" wrapText="1"/>
    </xf>
    <xf numFmtId="0" fontId="34" fillId="16" borderId="44" xfId="0" applyFont="1" applyFill="1" applyBorder="1" applyAlignment="1">
      <alignment horizontal="center" vertical="center" wrapText="1"/>
    </xf>
    <xf numFmtId="164" fontId="34" fillId="16" borderId="19" xfId="0" applyNumberFormat="1" applyFont="1" applyFill="1" applyBorder="1" applyAlignment="1">
      <alignment horizontal="center" vertical="center" wrapText="1"/>
    </xf>
    <xf numFmtId="0" fontId="32" fillId="2" borderId="4" xfId="0" applyFont="1" applyFill="1" applyBorder="1" applyAlignment="1">
      <alignment vertical="center" wrapText="1"/>
    </xf>
    <xf numFmtId="0" fontId="34" fillId="2" borderId="4" xfId="0" applyFont="1" applyFill="1" applyBorder="1" applyAlignment="1">
      <alignment horizontal="center" vertical="center" wrapText="1"/>
    </xf>
    <xf numFmtId="3" fontId="34" fillId="2" borderId="3" xfId="0" applyNumberFormat="1" applyFont="1" applyFill="1" applyBorder="1" applyAlignment="1">
      <alignment horizontal="center" vertical="center" wrapText="1"/>
    </xf>
    <xf numFmtId="3" fontId="34" fillId="2" borderId="33" xfId="0" applyNumberFormat="1" applyFont="1" applyFill="1" applyBorder="1" applyAlignment="1">
      <alignment horizontal="center" vertical="center" wrapText="1"/>
    </xf>
    <xf numFmtId="164" fontId="34" fillId="16" borderId="0" xfId="0" applyNumberFormat="1" applyFont="1" applyFill="1" applyAlignment="1">
      <alignment horizontal="center" vertical="center" wrapText="1"/>
    </xf>
    <xf numFmtId="4" fontId="34" fillId="16" borderId="17" xfId="0" applyNumberFormat="1" applyFont="1" applyFill="1" applyBorder="1" applyAlignment="1">
      <alignment horizontal="center" vertical="center" wrapText="1"/>
    </xf>
    <xf numFmtId="0" fontId="34" fillId="2" borderId="17" xfId="0" applyFont="1" applyFill="1" applyBorder="1" applyAlignment="1">
      <alignment vertical="center" wrapText="1"/>
    </xf>
    <xf numFmtId="3" fontId="34" fillId="16" borderId="20" xfId="0" applyNumberFormat="1" applyFont="1" applyFill="1" applyBorder="1" applyAlignment="1">
      <alignment horizontal="center" vertical="center" wrapText="1"/>
    </xf>
    <xf numFmtId="0" fontId="34" fillId="16" borderId="29" xfId="0" applyFont="1" applyFill="1" applyBorder="1" applyAlignment="1">
      <alignment horizontal="center" vertical="center" wrapText="1"/>
    </xf>
    <xf numFmtId="3" fontId="34" fillId="16" borderId="24" xfId="0" applyNumberFormat="1" applyFont="1" applyFill="1" applyBorder="1" applyAlignment="1">
      <alignment horizontal="center" vertical="center" wrapText="1"/>
    </xf>
    <xf numFmtId="0" fontId="32" fillId="16" borderId="4" xfId="0" applyFont="1" applyFill="1" applyBorder="1" applyAlignment="1">
      <alignment vertical="center" wrapText="1"/>
    </xf>
    <xf numFmtId="3" fontId="32" fillId="16" borderId="5" xfId="0" applyNumberFormat="1" applyFont="1" applyFill="1" applyBorder="1" applyAlignment="1">
      <alignment horizontal="center" vertical="center" wrapText="1"/>
    </xf>
    <xf numFmtId="0" fontId="34" fillId="16" borderId="1" xfId="0" applyFont="1" applyFill="1" applyBorder="1" applyAlignment="1">
      <alignment horizontal="center" vertical="center" wrapText="1"/>
    </xf>
    <xf numFmtId="164" fontId="34" fillId="16" borderId="27" xfId="0" applyNumberFormat="1" applyFont="1" applyFill="1" applyBorder="1" applyAlignment="1">
      <alignment horizontal="center" vertical="center" wrapText="1"/>
    </xf>
    <xf numFmtId="3" fontId="34" fillId="16" borderId="35" xfId="0" applyNumberFormat="1" applyFont="1" applyFill="1" applyBorder="1" applyAlignment="1">
      <alignment horizontal="center" vertical="center" wrapText="1"/>
    </xf>
    <xf numFmtId="164" fontId="34" fillId="16" borderId="23" xfId="0" applyNumberFormat="1" applyFont="1" applyFill="1" applyBorder="1" applyAlignment="1">
      <alignment horizontal="center" vertical="center" wrapText="1"/>
    </xf>
    <xf numFmtId="164" fontId="34" fillId="2" borderId="17" xfId="0" applyNumberFormat="1" applyFont="1" applyFill="1" applyBorder="1" applyAlignment="1">
      <alignment horizontal="center" vertical="center" wrapText="1"/>
    </xf>
    <xf numFmtId="0" fontId="34" fillId="16" borderId="11" xfId="0" applyFont="1" applyFill="1" applyBorder="1" applyAlignment="1">
      <alignment vertical="center" wrapText="1"/>
    </xf>
    <xf numFmtId="3" fontId="34" fillId="16" borderId="42" xfId="0" applyNumberFormat="1" applyFont="1" applyFill="1" applyBorder="1" applyAlignment="1">
      <alignment horizontal="center" vertical="center" wrapText="1"/>
    </xf>
    <xf numFmtId="0" fontId="34" fillId="16" borderId="42" xfId="0" applyFont="1" applyFill="1" applyBorder="1" applyAlignment="1">
      <alignment horizontal="center" vertical="center" wrapText="1"/>
    </xf>
    <xf numFmtId="0" fontId="34" fillId="16" borderId="59" xfId="0" applyFont="1" applyFill="1" applyBorder="1" applyAlignment="1">
      <alignment horizontal="center" vertical="center" wrapText="1"/>
    </xf>
    <xf numFmtId="3" fontId="34" fillId="16" borderId="49" xfId="0" applyNumberFormat="1" applyFont="1" applyFill="1" applyBorder="1" applyAlignment="1">
      <alignment horizontal="center" vertical="center" wrapText="1"/>
    </xf>
    <xf numFmtId="3" fontId="34" fillId="16" borderId="19" xfId="0" applyNumberFormat="1" applyFont="1" applyFill="1" applyBorder="1" applyAlignment="1">
      <alignment horizontal="center" vertical="center" wrapText="1"/>
    </xf>
    <xf numFmtId="3" fontId="34" fillId="16" borderId="5" xfId="0" applyNumberFormat="1" applyFont="1" applyFill="1" applyBorder="1" applyAlignment="1">
      <alignment horizontal="center" vertical="center" wrapText="1"/>
    </xf>
    <xf numFmtId="0" fontId="32" fillId="16" borderId="11" xfId="0" applyFont="1" applyFill="1" applyBorder="1" applyAlignment="1">
      <alignment vertical="center" wrapText="1"/>
    </xf>
    <xf numFmtId="0" fontId="22" fillId="16" borderId="4" xfId="0" applyFont="1" applyFill="1" applyBorder="1" applyAlignment="1">
      <alignment horizontal="center" vertical="center" wrapText="1"/>
    </xf>
    <xf numFmtId="3" fontId="22" fillId="16" borderId="42" xfId="0" applyNumberFormat="1" applyFont="1" applyFill="1" applyBorder="1" applyAlignment="1">
      <alignment horizontal="center" vertical="center" wrapText="1"/>
    </xf>
    <xf numFmtId="3" fontId="22" fillId="16" borderId="17" xfId="0" applyNumberFormat="1" applyFont="1" applyFill="1" applyBorder="1" applyAlignment="1">
      <alignment horizontal="center" vertical="center" wrapText="1"/>
    </xf>
    <xf numFmtId="0" fontId="32" fillId="16" borderId="8" xfId="0" applyFont="1" applyFill="1" applyBorder="1" applyAlignment="1">
      <alignment vertical="center" wrapText="1"/>
    </xf>
    <xf numFmtId="0" fontId="22" fillId="16" borderId="22" xfId="0" applyFont="1" applyFill="1" applyBorder="1" applyAlignment="1">
      <alignment horizontal="center" vertical="center" wrapText="1"/>
    </xf>
    <xf numFmtId="164" fontId="22" fillId="16" borderId="0" xfId="0" applyNumberFormat="1" applyFont="1" applyFill="1" applyAlignment="1">
      <alignment horizontal="center" vertical="center" wrapText="1"/>
    </xf>
    <xf numFmtId="0" fontId="22" fillId="16" borderId="35" xfId="0" applyFont="1" applyFill="1" applyBorder="1" applyAlignment="1">
      <alignment horizontal="center" vertical="center" wrapText="1"/>
    </xf>
    <xf numFmtId="0" fontId="22" fillId="16" borderId="17" xfId="0" applyFont="1" applyFill="1" applyBorder="1" applyAlignment="1">
      <alignment horizontal="center" vertical="center" wrapText="1"/>
    </xf>
    <xf numFmtId="0" fontId="32" fillId="16" borderId="22" xfId="0" applyFont="1" applyFill="1" applyBorder="1" applyAlignment="1">
      <alignment vertical="center" wrapText="1"/>
    </xf>
    <xf numFmtId="164" fontId="34" fillId="16" borderId="5" xfId="0" applyNumberFormat="1" applyFont="1" applyFill="1" applyBorder="1" applyAlignment="1">
      <alignment horizontal="center" vertical="center" wrapText="1"/>
    </xf>
    <xf numFmtId="3" fontId="34" fillId="16" borderId="3" xfId="0" applyNumberFormat="1" applyFont="1" applyFill="1" applyBorder="1" applyAlignment="1">
      <alignment horizontal="center" vertical="center" wrapText="1"/>
    </xf>
    <xf numFmtId="0" fontId="34" fillId="16" borderId="16" xfId="0" applyFont="1" applyFill="1" applyBorder="1" applyAlignment="1">
      <alignment horizontal="center" vertical="center"/>
    </xf>
    <xf numFmtId="0" fontId="34" fillId="2" borderId="4" xfId="0" applyFont="1" applyFill="1" applyBorder="1" applyAlignment="1">
      <alignment vertical="center" wrapText="1"/>
    </xf>
    <xf numFmtId="0" fontId="26" fillId="2" borderId="11" xfId="0" applyFont="1" applyFill="1" applyBorder="1" applyAlignment="1">
      <alignment horizontal="left" vertical="center" wrapText="1"/>
    </xf>
    <xf numFmtId="3" fontId="57" fillId="2" borderId="5" xfId="11" applyNumberFormat="1" applyFont="1" applyFill="1" applyBorder="1" applyAlignment="1">
      <alignment horizontal="center" vertical="center" wrapText="1"/>
    </xf>
    <xf numFmtId="3" fontId="57" fillId="2" borderId="5" xfId="12" applyNumberFormat="1" applyFont="1" applyFill="1" applyBorder="1" applyAlignment="1">
      <alignment horizontal="center" vertical="center" wrapText="1"/>
    </xf>
    <xf numFmtId="164" fontId="57" fillId="2" borderId="5" xfId="12" applyNumberFormat="1" applyFont="1" applyFill="1" applyBorder="1" applyAlignment="1">
      <alignment horizontal="center" vertical="center" wrapText="1"/>
    </xf>
    <xf numFmtId="3" fontId="57" fillId="2" borderId="2" xfId="4" applyNumberFormat="1" applyFont="1" applyFill="1" applyBorder="1" applyAlignment="1">
      <alignment horizontal="center" vertical="center" wrapText="1"/>
    </xf>
    <xf numFmtId="0" fontId="34" fillId="16" borderId="20" xfId="0" applyFont="1" applyFill="1" applyBorder="1" applyAlignment="1">
      <alignment vertical="center" wrapText="1"/>
    </xf>
    <xf numFmtId="3" fontId="33" fillId="16" borderId="17" xfId="0" applyNumberFormat="1" applyFont="1" applyFill="1" applyBorder="1" applyAlignment="1">
      <alignment horizontal="center" vertical="center" wrapText="1"/>
    </xf>
    <xf numFmtId="0" fontId="22" fillId="16" borderId="11" xfId="0" applyFont="1" applyFill="1" applyBorder="1" applyAlignment="1">
      <alignment horizontal="center" vertical="center" wrapText="1"/>
    </xf>
    <xf numFmtId="164" fontId="22" fillId="16" borderId="10" xfId="0" applyNumberFormat="1" applyFont="1" applyFill="1" applyBorder="1" applyAlignment="1">
      <alignment horizontal="center" vertical="center" wrapText="1"/>
    </xf>
    <xf numFmtId="0" fontId="22" fillId="16" borderId="22" xfId="0" applyFont="1" applyFill="1" applyBorder="1" applyAlignment="1">
      <alignment vertical="center" wrapText="1"/>
    </xf>
    <xf numFmtId="0" fontId="34" fillId="16" borderId="35" xfId="0" applyFont="1" applyFill="1" applyBorder="1" applyAlignment="1">
      <alignment horizontal="center" vertical="center" wrapText="1"/>
    </xf>
    <xf numFmtId="0" fontId="34" fillId="16" borderId="56" xfId="0" applyFont="1" applyFill="1" applyBorder="1" applyAlignment="1">
      <alignment horizontal="center" vertical="center" wrapText="1"/>
    </xf>
    <xf numFmtId="3" fontId="34" fillId="16" borderId="55" xfId="0" applyNumberFormat="1" applyFont="1" applyFill="1" applyBorder="1" applyAlignment="1">
      <alignment horizontal="center" vertical="center" wrapText="1"/>
    </xf>
    <xf numFmtId="0" fontId="34" fillId="2" borderId="20" xfId="0" applyFont="1" applyFill="1" applyBorder="1" applyAlignment="1">
      <alignment horizontal="center" vertical="center" wrapText="1"/>
    </xf>
    <xf numFmtId="0" fontId="32" fillId="2" borderId="61" xfId="0" applyFont="1" applyFill="1" applyBorder="1" applyAlignment="1">
      <alignment vertical="center" wrapText="1"/>
    </xf>
    <xf numFmtId="0" fontId="32" fillId="16" borderId="19" xfId="0" applyFont="1" applyFill="1" applyBorder="1" applyAlignment="1">
      <alignment vertical="center" wrapText="1"/>
    </xf>
    <xf numFmtId="0" fontId="34" fillId="16" borderId="11" xfId="0" applyFont="1" applyFill="1" applyBorder="1" applyAlignment="1">
      <alignment horizontal="left" vertical="center" wrapText="1"/>
    </xf>
    <xf numFmtId="41" fontId="34" fillId="16" borderId="17" xfId="0" applyNumberFormat="1" applyFont="1" applyFill="1" applyBorder="1" applyAlignment="1">
      <alignment horizontal="center" vertical="center" wrapText="1" indent="1"/>
    </xf>
    <xf numFmtId="41" fontId="34" fillId="16" borderId="19" xfId="0" applyNumberFormat="1" applyFont="1" applyFill="1" applyBorder="1" applyAlignment="1">
      <alignment horizontal="center" vertical="center" wrapText="1" indent="1"/>
    </xf>
    <xf numFmtId="3" fontId="34" fillId="16" borderId="11" xfId="0" applyNumberFormat="1" applyFont="1" applyFill="1" applyBorder="1" applyAlignment="1">
      <alignment horizontal="center" vertical="center" wrapText="1"/>
    </xf>
    <xf numFmtId="0" fontId="34" fillId="16" borderId="45" xfId="0" applyFont="1" applyFill="1" applyBorder="1" applyAlignment="1">
      <alignment horizontal="center" vertical="center" wrapText="1"/>
    </xf>
    <xf numFmtId="3" fontId="22" fillId="16" borderId="38" xfId="0" applyNumberFormat="1" applyFont="1" applyFill="1" applyBorder="1" applyAlignment="1">
      <alignment horizontal="center" vertical="center" wrapText="1"/>
    </xf>
    <xf numFmtId="0" fontId="34" fillId="16" borderId="19" xfId="0" applyFont="1" applyFill="1" applyBorder="1" applyAlignment="1">
      <alignment vertical="center" wrapText="1"/>
    </xf>
    <xf numFmtId="3" fontId="34" fillId="16" borderId="45" xfId="0" applyNumberFormat="1" applyFont="1" applyFill="1" applyBorder="1" applyAlignment="1">
      <alignment horizontal="center" vertical="center" wrapText="1"/>
    </xf>
    <xf numFmtId="3" fontId="34" fillId="2" borderId="10" xfId="0" applyNumberFormat="1" applyFont="1" applyFill="1" applyBorder="1" applyAlignment="1">
      <alignment horizontal="center" vertical="center" wrapText="1"/>
    </xf>
    <xf numFmtId="164" fontId="34" fillId="16" borderId="33" xfId="0" applyNumberFormat="1" applyFont="1" applyFill="1" applyBorder="1" applyAlignment="1">
      <alignment horizontal="center" vertical="center" wrapText="1"/>
    </xf>
    <xf numFmtId="0" fontId="34" fillId="16" borderId="38" xfId="0" applyFont="1" applyFill="1" applyBorder="1" applyAlignment="1">
      <alignment horizontal="center" vertical="center" wrapText="1"/>
    </xf>
    <xf numFmtId="0" fontId="34" fillId="16" borderId="29" xfId="0" applyFont="1" applyFill="1" applyBorder="1" applyAlignment="1">
      <alignment vertical="center" wrapText="1"/>
    </xf>
    <xf numFmtId="0" fontId="34" fillId="16" borderId="63" xfId="0" applyFont="1" applyFill="1" applyBorder="1" applyAlignment="1">
      <alignment horizontal="center" vertical="center" wrapText="1"/>
    </xf>
    <xf numFmtId="0" fontId="34" fillId="16" borderId="61" xfId="0" applyFont="1" applyFill="1" applyBorder="1" applyAlignment="1">
      <alignment horizontal="center" vertical="center" wrapText="1"/>
    </xf>
    <xf numFmtId="164" fontId="34" fillId="16" borderId="60" xfId="0" applyNumberFormat="1" applyFont="1" applyFill="1" applyBorder="1" applyAlignment="1">
      <alignment horizontal="center" vertical="center" wrapText="1"/>
    </xf>
    <xf numFmtId="0" fontId="34" fillId="16" borderId="4" xfId="0" applyFont="1" applyFill="1" applyBorder="1" applyAlignment="1">
      <alignment horizontal="left" vertical="center" wrapText="1"/>
    </xf>
    <xf numFmtId="3" fontId="34" fillId="2" borderId="5" xfId="0" applyNumberFormat="1" applyFont="1" applyFill="1" applyBorder="1" applyAlignment="1">
      <alignment horizontal="center" vertical="center" wrapText="1"/>
    </xf>
    <xf numFmtId="164" fontId="22" fillId="16" borderId="17" xfId="0" applyNumberFormat="1" applyFont="1" applyFill="1" applyBorder="1" applyAlignment="1">
      <alignment horizontal="center" vertical="center" wrapText="1"/>
    </xf>
    <xf numFmtId="0" fontId="22" fillId="16" borderId="33" xfId="0" applyFont="1" applyFill="1" applyBorder="1" applyAlignment="1">
      <alignment horizontal="center" vertical="center" wrapText="1"/>
    </xf>
    <xf numFmtId="0" fontId="34" fillId="16" borderId="55" xfId="0" applyFont="1" applyFill="1" applyBorder="1" applyAlignment="1">
      <alignment horizontal="center" vertical="center" wrapText="1"/>
    </xf>
    <xf numFmtId="0" fontId="34" fillId="16" borderId="52" xfId="0" applyFont="1" applyFill="1" applyBorder="1" applyAlignment="1">
      <alignment vertical="center" wrapText="1"/>
    </xf>
    <xf numFmtId="4" fontId="44" fillId="15" borderId="17" xfId="2" applyNumberFormat="1" applyFont="1" applyFill="1" applyBorder="1" applyAlignment="1">
      <alignment horizontal="center" vertical="center"/>
    </xf>
    <xf numFmtId="3" fontId="34" fillId="2" borderId="19" xfId="0" applyNumberFormat="1" applyFont="1" applyFill="1" applyBorder="1" applyAlignment="1">
      <alignment horizontal="center" vertical="center" wrapText="1"/>
    </xf>
    <xf numFmtId="0" fontId="34" fillId="16" borderId="44" xfId="0" applyFont="1" applyFill="1" applyBorder="1" applyAlignment="1">
      <alignment vertical="center" wrapText="1"/>
    </xf>
    <xf numFmtId="3" fontId="33" fillId="9" borderId="12" xfId="0" applyNumberFormat="1" applyFont="1" applyFill="1" applyBorder="1" applyAlignment="1">
      <alignment horizontal="center" vertical="center" wrapText="1"/>
    </xf>
    <xf numFmtId="3" fontId="34" fillId="16" borderId="29" xfId="0" applyNumberFormat="1" applyFont="1" applyFill="1" applyBorder="1" applyAlignment="1">
      <alignment horizontal="center" vertical="center" wrapText="1"/>
    </xf>
    <xf numFmtId="0" fontId="32" fillId="16" borderId="43" xfId="0" applyFont="1" applyFill="1" applyBorder="1" applyAlignment="1">
      <alignment vertical="center" wrapText="1"/>
    </xf>
    <xf numFmtId="0" fontId="32" fillId="16" borderId="44" xfId="0" applyFont="1" applyFill="1" applyBorder="1" applyAlignment="1">
      <alignment vertical="center" wrapText="1"/>
    </xf>
    <xf numFmtId="0" fontId="57" fillId="2" borderId="16" xfId="0" applyFont="1" applyFill="1" applyBorder="1" applyAlignment="1">
      <alignment horizontal="center" vertical="center" wrapText="1"/>
    </xf>
    <xf numFmtId="164" fontId="57" fillId="2" borderId="46" xfId="0" applyNumberFormat="1" applyFont="1" applyFill="1" applyBorder="1" applyAlignment="1">
      <alignment horizontal="center" vertical="center" wrapText="1"/>
    </xf>
    <xf numFmtId="3" fontId="57" fillId="2" borderId="39" xfId="0" applyNumberFormat="1" applyFont="1" applyFill="1" applyBorder="1" applyAlignment="1">
      <alignment horizontal="center" vertical="center" wrapText="1"/>
    </xf>
    <xf numFmtId="3" fontId="57" fillId="2" borderId="17" xfId="0" applyNumberFormat="1" applyFont="1" applyFill="1" applyBorder="1" applyAlignment="1">
      <alignment horizontal="center" vertical="center" wrapText="1"/>
    </xf>
    <xf numFmtId="0" fontId="32" fillId="7" borderId="20" xfId="0" applyFont="1" applyFill="1" applyBorder="1" applyAlignment="1">
      <alignment vertical="center" wrapText="1"/>
    </xf>
    <xf numFmtId="49" fontId="36" fillId="9" borderId="25" xfId="0" applyNumberFormat="1" applyFont="1" applyFill="1" applyBorder="1" applyAlignment="1">
      <alignment horizontal="center" vertical="center" wrapText="1"/>
    </xf>
    <xf numFmtId="0" fontId="36" fillId="9" borderId="25" xfId="0" applyFont="1" applyFill="1" applyBorder="1" applyAlignment="1">
      <alignment horizontal="center" vertical="center" wrapText="1"/>
    </xf>
    <xf numFmtId="0" fontId="34" fillId="13" borderId="19" xfId="0" applyFont="1" applyFill="1" applyBorder="1" applyAlignment="1">
      <alignment horizontal="center" vertical="center" wrapText="1"/>
    </xf>
    <xf numFmtId="0" fontId="34" fillId="9" borderId="19" xfId="0" applyFont="1" applyFill="1" applyBorder="1" applyAlignment="1">
      <alignment horizontal="center" vertical="center"/>
    </xf>
    <xf numFmtId="0" fontId="34" fillId="16" borderId="12" xfId="0" applyFont="1" applyFill="1" applyBorder="1" applyAlignment="1">
      <alignment horizontal="center" vertical="center" wrapText="1"/>
    </xf>
    <xf numFmtId="164" fontId="34" fillId="16" borderId="12" xfId="0" applyNumberFormat="1" applyFont="1" applyFill="1" applyBorder="1" applyAlignment="1">
      <alignment horizontal="center" vertical="center" wrapText="1"/>
    </xf>
    <xf numFmtId="3" fontId="34" fillId="16" borderId="12" xfId="0" applyNumberFormat="1" applyFont="1" applyFill="1" applyBorder="1" applyAlignment="1">
      <alignment horizontal="center" vertical="center" wrapText="1"/>
    </xf>
    <xf numFmtId="0" fontId="29" fillId="9" borderId="39" xfId="0" applyFont="1" applyFill="1" applyBorder="1" applyAlignment="1">
      <alignment horizontal="center" vertical="center"/>
    </xf>
    <xf numFmtId="0" fontId="24" fillId="9" borderId="44" xfId="0" applyFont="1" applyFill="1" applyBorder="1" applyAlignment="1">
      <alignment horizontal="center" vertical="center" wrapText="1"/>
    </xf>
    <xf numFmtId="0" fontId="33" fillId="13" borderId="19" xfId="0" applyFont="1" applyFill="1" applyBorder="1" applyAlignment="1">
      <alignment horizontal="center" vertical="center" wrapText="1"/>
    </xf>
    <xf numFmtId="0" fontId="33" fillId="13" borderId="25" xfId="0" applyFont="1" applyFill="1" applyBorder="1" applyAlignment="1">
      <alignment horizontal="center" vertical="center" wrapText="1"/>
    </xf>
    <xf numFmtId="49" fontId="33" fillId="13" borderId="19" xfId="0" applyNumberFormat="1" applyFont="1" applyFill="1" applyBorder="1" applyAlignment="1">
      <alignment horizontal="center" vertical="center" wrapText="1"/>
    </xf>
    <xf numFmtId="3" fontId="33" fillId="13" borderId="19" xfId="0" applyNumberFormat="1" applyFont="1" applyFill="1" applyBorder="1" applyAlignment="1">
      <alignment horizontal="center" vertical="center" wrapText="1"/>
    </xf>
    <xf numFmtId="3" fontId="34" fillId="2" borderId="39" xfId="0" applyNumberFormat="1" applyFont="1" applyFill="1" applyBorder="1" applyAlignment="1">
      <alignment horizontal="center" vertical="center" wrapText="1"/>
    </xf>
    <xf numFmtId="0" fontId="34" fillId="9" borderId="25" xfId="0" applyFont="1" applyFill="1" applyBorder="1" applyAlignment="1">
      <alignment horizontal="center" vertical="center" wrapText="1"/>
    </xf>
    <xf numFmtId="0" fontId="32" fillId="2" borderId="20" xfId="0" applyFont="1" applyFill="1" applyBorder="1" applyAlignment="1">
      <alignment vertical="center" wrapText="1"/>
    </xf>
    <xf numFmtId="164" fontId="34" fillId="2" borderId="4" xfId="0" applyNumberFormat="1" applyFont="1" applyFill="1" applyBorder="1" applyAlignment="1">
      <alignment horizontal="center" vertical="center" wrapText="1"/>
    </xf>
    <xf numFmtId="0" fontId="21" fillId="0" borderId="0" xfId="0" applyFont="1" applyAlignment="1">
      <alignment wrapText="1"/>
    </xf>
    <xf numFmtId="0" fontId="26" fillId="7" borderId="0" xfId="0" applyFont="1" applyFill="1" applyAlignment="1">
      <alignment wrapText="1"/>
    </xf>
    <xf numFmtId="0" fontId="26" fillId="0" borderId="0" xfId="0" applyFont="1" applyAlignment="1">
      <alignment wrapText="1"/>
    </xf>
    <xf numFmtId="0" fontId="22" fillId="0" borderId="0" xfId="0" applyFont="1" applyAlignment="1">
      <alignment wrapText="1"/>
    </xf>
    <xf numFmtId="0" fontId="31" fillId="13" borderId="11" xfId="0" applyFont="1" applyFill="1" applyBorder="1" applyAlignment="1">
      <alignment wrapText="1"/>
    </xf>
    <xf numFmtId="0" fontId="22" fillId="10" borderId="0" xfId="0" applyFont="1" applyFill="1" applyAlignment="1">
      <alignment wrapText="1"/>
    </xf>
    <xf numFmtId="0" fontId="22" fillId="7" borderId="0" xfId="0" applyFont="1" applyFill="1" applyAlignment="1">
      <alignment wrapText="1"/>
    </xf>
    <xf numFmtId="0" fontId="22" fillId="11" borderId="0" xfId="0" applyFont="1" applyFill="1" applyAlignment="1">
      <alignment wrapText="1"/>
    </xf>
    <xf numFmtId="0" fontId="32" fillId="0" borderId="0" xfId="0" applyFont="1"/>
    <xf numFmtId="0" fontId="34" fillId="0" borderId="0" xfId="0" applyFont="1"/>
    <xf numFmtId="0" fontId="34" fillId="11" borderId="0" xfId="0" applyFont="1" applyFill="1"/>
    <xf numFmtId="0" fontId="45" fillId="0" borderId="0" xfId="0" applyFont="1"/>
    <xf numFmtId="0" fontId="29" fillId="7" borderId="0" xfId="0" applyFont="1" applyFill="1"/>
    <xf numFmtId="0" fontId="29" fillId="11" borderId="0" xfId="0" applyFont="1" applyFill="1"/>
    <xf numFmtId="0" fontId="26" fillId="0" borderId="11" xfId="0" applyFont="1" applyBorder="1" applyAlignment="1">
      <alignment vertical="center" wrapText="1"/>
    </xf>
    <xf numFmtId="0" fontId="32" fillId="0" borderId="11" xfId="0" applyFont="1" applyBorder="1" applyAlignment="1">
      <alignment vertical="center" wrapText="1"/>
    </xf>
    <xf numFmtId="0" fontId="32" fillId="7" borderId="23" xfId="0" applyFont="1" applyFill="1" applyBorder="1" applyAlignment="1">
      <alignment vertical="center" wrapText="1"/>
    </xf>
    <xf numFmtId="0" fontId="22" fillId="0" borderId="11" xfId="0" applyFont="1" applyBorder="1" applyAlignment="1">
      <alignment vertical="center" wrapText="1"/>
    </xf>
    <xf numFmtId="0" fontId="26" fillId="0" borderId="0" xfId="0" applyFont="1" applyAlignment="1">
      <alignment horizontal="center" vertical="center" wrapText="1"/>
    </xf>
    <xf numFmtId="0" fontId="26" fillId="7" borderId="1" xfId="0" applyFont="1" applyFill="1" applyBorder="1" applyAlignment="1">
      <alignment horizontal="center" vertical="center" wrapText="1"/>
    </xf>
    <xf numFmtId="0" fontId="26" fillId="7" borderId="22" xfId="0" applyFont="1" applyFill="1" applyBorder="1" applyAlignment="1">
      <alignment horizontal="center" vertical="center" wrapText="1"/>
    </xf>
    <xf numFmtId="0" fontId="26" fillId="7" borderId="0" xfId="0" applyFont="1" applyFill="1" applyAlignment="1">
      <alignment horizontal="center" vertical="center" wrapText="1"/>
    </xf>
    <xf numFmtId="0" fontId="26" fillId="7" borderId="4" xfId="0" applyFont="1" applyFill="1" applyBorder="1" applyAlignment="1">
      <alignment horizontal="center" vertical="center" wrapText="1"/>
    </xf>
    <xf numFmtId="0" fontId="26" fillId="7" borderId="3" xfId="0" applyFont="1" applyFill="1" applyBorder="1" applyAlignment="1">
      <alignment horizontal="center" vertical="center" wrapText="1"/>
    </xf>
    <xf numFmtId="0" fontId="26" fillId="0" borderId="11" xfId="0" applyFont="1" applyBorder="1" applyAlignment="1">
      <alignment horizontal="center" vertical="center" wrapText="1"/>
    </xf>
    <xf numFmtId="0" fontId="26" fillId="0" borderId="10" xfId="0" applyFont="1" applyBorder="1" applyAlignment="1">
      <alignment horizontal="center" vertical="center" wrapText="1"/>
    </xf>
    <xf numFmtId="0" fontId="26" fillId="0" borderId="22" xfId="0" applyFont="1" applyBorder="1" applyAlignment="1">
      <alignment horizontal="center" vertical="center" wrapText="1"/>
    </xf>
    <xf numFmtId="0" fontId="26" fillId="0" borderId="4" xfId="0" applyFont="1" applyBorder="1" applyAlignment="1">
      <alignment horizontal="center" vertical="center" wrapText="1"/>
    </xf>
    <xf numFmtId="0" fontId="26" fillId="0" borderId="20" xfId="0" applyFont="1" applyBorder="1" applyAlignment="1">
      <alignment horizontal="center" vertical="center" wrapText="1"/>
    </xf>
    <xf numFmtId="0" fontId="32" fillId="7" borderId="11" xfId="0" applyFont="1" applyFill="1" applyBorder="1" applyAlignment="1">
      <alignment horizontal="center" vertical="center" wrapText="1"/>
    </xf>
    <xf numFmtId="0" fontId="32" fillId="7" borderId="22" xfId="0" applyFont="1" applyFill="1" applyBorder="1" applyAlignment="1">
      <alignment horizontal="center" vertical="center" wrapText="1"/>
    </xf>
    <xf numFmtId="0" fontId="32" fillId="0" borderId="11" xfId="0" applyFont="1" applyBorder="1" applyAlignment="1">
      <alignment horizontal="center" vertical="center" wrapText="1"/>
    </xf>
    <xf numFmtId="0" fontId="32" fillId="7" borderId="23" xfId="0" applyFont="1" applyFill="1" applyBorder="1" applyAlignment="1">
      <alignment horizontal="center" vertical="center" wrapText="1"/>
    </xf>
    <xf numFmtId="0" fontId="31" fillId="13" borderId="0" xfId="0" applyFont="1" applyFill="1" applyAlignment="1">
      <alignment horizontal="center" vertical="center" wrapText="1"/>
    </xf>
    <xf numFmtId="0" fontId="26" fillId="7" borderId="20" xfId="0" applyFont="1" applyFill="1" applyBorder="1" applyAlignment="1">
      <alignment horizontal="center" vertical="center" wrapText="1"/>
    </xf>
    <xf numFmtId="0" fontId="26" fillId="0" borderId="45" xfId="0" applyFont="1" applyBorder="1" applyAlignment="1">
      <alignment horizontal="center" vertical="center" wrapText="1"/>
    </xf>
    <xf numFmtId="0" fontId="22" fillId="0" borderId="11" xfId="0" applyFont="1" applyBorder="1" applyAlignment="1">
      <alignment horizontal="center" vertical="center" wrapText="1"/>
    </xf>
    <xf numFmtId="0" fontId="32" fillId="0" borderId="0" xfId="0" applyFont="1" applyAlignment="1">
      <alignment horizontal="center" vertical="center" wrapText="1"/>
    </xf>
    <xf numFmtId="0" fontId="22" fillId="7" borderId="11" xfId="0" applyFont="1" applyFill="1" applyBorder="1" applyAlignment="1">
      <alignment vertical="center" wrapText="1"/>
    </xf>
    <xf numFmtId="0" fontId="22" fillId="7" borderId="12" xfId="0" applyFont="1" applyFill="1" applyBorder="1" applyAlignment="1">
      <alignment vertical="center" wrapText="1"/>
    </xf>
    <xf numFmtId="0" fontId="32" fillId="7" borderId="12" xfId="0" applyFont="1" applyFill="1" applyBorder="1" applyAlignment="1">
      <alignment vertical="center" wrapText="1"/>
    </xf>
    <xf numFmtId="0" fontId="22" fillId="7" borderId="4" xfId="0" applyFont="1" applyFill="1" applyBorder="1" applyAlignment="1">
      <alignment vertical="center" wrapText="1"/>
    </xf>
    <xf numFmtId="0" fontId="34" fillId="0" borderId="11" xfId="0" applyFont="1" applyBorder="1" applyAlignment="1">
      <alignment vertical="center" wrapText="1"/>
    </xf>
    <xf numFmtId="0" fontId="34" fillId="7" borderId="29" xfId="0" applyFont="1" applyFill="1" applyBorder="1" applyAlignment="1">
      <alignment vertical="center" wrapText="1"/>
    </xf>
    <xf numFmtId="0" fontId="32" fillId="0" borderId="22" xfId="0" applyFont="1" applyBorder="1" applyAlignment="1">
      <alignment vertical="center" wrapText="1"/>
    </xf>
    <xf numFmtId="0" fontId="32" fillId="7" borderId="4" xfId="0" applyFont="1" applyFill="1" applyBorder="1" applyAlignment="1">
      <alignment vertical="center" wrapText="1"/>
    </xf>
    <xf numFmtId="0" fontId="32" fillId="0" borderId="12" xfId="0" applyFont="1" applyBorder="1" applyAlignment="1">
      <alignment vertical="center" wrapText="1"/>
    </xf>
    <xf numFmtId="0" fontId="32" fillId="0" borderId="29" xfId="0" applyFont="1" applyBorder="1" applyAlignment="1">
      <alignment vertical="center" wrapText="1"/>
    </xf>
    <xf numFmtId="0" fontId="26" fillId="0" borderId="17" xfId="0" applyFont="1" applyBorder="1" applyAlignment="1">
      <alignment horizontal="center" vertical="center" wrapText="1"/>
    </xf>
    <xf numFmtId="0" fontId="26" fillId="7" borderId="17" xfId="0" applyFont="1" applyFill="1" applyBorder="1" applyAlignment="1">
      <alignment horizontal="center" vertical="center" wrapText="1"/>
    </xf>
    <xf numFmtId="0" fontId="27" fillId="9" borderId="17" xfId="0" applyFont="1" applyFill="1" applyBorder="1" applyAlignment="1">
      <alignment horizontal="center" vertical="center" wrapText="1"/>
    </xf>
    <xf numFmtId="0" fontId="31" fillId="13" borderId="25" xfId="0" applyFont="1" applyFill="1" applyBorder="1" applyAlignment="1">
      <alignment horizontal="center" vertical="center" wrapText="1"/>
    </xf>
    <xf numFmtId="0" fontId="31" fillId="13" borderId="19" xfId="0" applyFont="1" applyFill="1" applyBorder="1" applyAlignment="1">
      <alignment horizontal="center" vertical="center" wrapText="1"/>
    </xf>
    <xf numFmtId="0" fontId="31" fillId="13" borderId="44" xfId="0" applyFont="1" applyFill="1" applyBorder="1" applyAlignment="1">
      <alignment horizontal="center" vertical="center" wrapText="1"/>
    </xf>
    <xf numFmtId="0" fontId="24" fillId="9" borderId="5" xfId="0" applyFont="1" applyFill="1" applyBorder="1" applyAlignment="1">
      <alignment horizontal="center" vertical="center" wrapText="1"/>
    </xf>
    <xf numFmtId="0" fontId="24" fillId="9" borderId="16" xfId="0" applyFont="1" applyFill="1" applyBorder="1" applyAlignment="1">
      <alignment horizontal="center" vertical="center" wrapText="1"/>
    </xf>
    <xf numFmtId="0" fontId="32" fillId="7" borderId="17" xfId="0" applyFont="1" applyFill="1" applyBorder="1" applyAlignment="1">
      <alignment vertical="center" wrapText="1"/>
    </xf>
    <xf numFmtId="167" fontId="13" fillId="2" borderId="24" xfId="0" applyNumberFormat="1" applyFont="1" applyFill="1" applyBorder="1" applyAlignment="1">
      <alignment horizontal="center"/>
    </xf>
    <xf numFmtId="0" fontId="26" fillId="0" borderId="24" xfId="0" applyFont="1" applyBorder="1" applyAlignment="1">
      <alignment horizontal="center" vertical="center" wrapText="1"/>
    </xf>
    <xf numFmtId="0" fontId="34" fillId="0" borderId="22" xfId="0" applyFont="1" applyBorder="1" applyAlignment="1">
      <alignment vertical="center" wrapText="1"/>
    </xf>
    <xf numFmtId="0" fontId="13" fillId="2" borderId="20" xfId="0" applyFont="1" applyFill="1" applyBorder="1" applyAlignment="1">
      <alignment horizontal="center"/>
    </xf>
    <xf numFmtId="0" fontId="13" fillId="2" borderId="29" xfId="0" applyFont="1" applyFill="1" applyBorder="1" applyAlignment="1">
      <alignment horizontal="center"/>
    </xf>
    <xf numFmtId="0" fontId="32" fillId="2" borderId="5" xfId="0" applyFont="1" applyFill="1" applyBorder="1" applyAlignment="1">
      <alignment vertical="center" wrapText="1"/>
    </xf>
    <xf numFmtId="0" fontId="26" fillId="2" borderId="4" xfId="0" applyFont="1" applyFill="1" applyBorder="1" applyAlignment="1">
      <alignment horizontal="center" vertical="center" wrapText="1"/>
    </xf>
    <xf numFmtId="0" fontId="26" fillId="2" borderId="10" xfId="0" applyFont="1" applyFill="1" applyBorder="1" applyAlignment="1">
      <alignment horizontal="center" vertical="center" wrapText="1"/>
    </xf>
    <xf numFmtId="0" fontId="32" fillId="2" borderId="12" xfId="0" applyFont="1" applyFill="1" applyBorder="1" applyAlignment="1">
      <alignment vertical="center" wrapText="1"/>
    </xf>
    <xf numFmtId="0" fontId="26" fillId="2" borderId="11" xfId="0" applyFont="1" applyFill="1" applyBorder="1" applyAlignment="1">
      <alignment horizontal="center" vertical="center" wrapText="1"/>
    </xf>
    <xf numFmtId="0" fontId="26" fillId="2" borderId="17" xfId="0" applyFont="1" applyFill="1" applyBorder="1" applyAlignment="1">
      <alignment horizontal="center" vertical="center" wrapText="1"/>
    </xf>
    <xf numFmtId="167" fontId="13" fillId="2" borderId="17" xfId="0" applyNumberFormat="1" applyFont="1" applyFill="1" applyBorder="1" applyAlignment="1">
      <alignment horizontal="center"/>
    </xf>
    <xf numFmtId="164" fontId="13" fillId="2" borderId="17" xfId="2" applyNumberFormat="1" applyFont="1" applyFill="1" applyBorder="1" applyAlignment="1">
      <alignment horizontal="left" vertical="center" indent="1"/>
    </xf>
    <xf numFmtId="0" fontId="26" fillId="2" borderId="12" xfId="0" applyFont="1" applyFill="1" applyBorder="1" applyAlignment="1">
      <alignment horizontal="center" vertical="center" wrapText="1"/>
    </xf>
    <xf numFmtId="0" fontId="26" fillId="2" borderId="22" xfId="0" applyFont="1" applyFill="1" applyBorder="1" applyAlignment="1">
      <alignment horizontal="center" vertical="center" wrapText="1"/>
    </xf>
    <xf numFmtId="0" fontId="34" fillId="2" borderId="20" xfId="0" applyFont="1" applyFill="1" applyBorder="1" applyAlignment="1">
      <alignment horizontal="center" vertical="center"/>
    </xf>
    <xf numFmtId="0" fontId="26" fillId="2" borderId="20" xfId="0" applyFont="1" applyFill="1" applyBorder="1" applyAlignment="1">
      <alignment horizontal="center" vertical="center" wrapText="1"/>
    </xf>
    <xf numFmtId="0" fontId="26" fillId="2" borderId="0" xfId="0" applyFont="1" applyFill="1" applyAlignment="1">
      <alignment horizontal="center" vertical="center" wrapText="1"/>
    </xf>
    <xf numFmtId="0" fontId="26" fillId="0" borderId="19" xfId="0" applyFont="1" applyBorder="1" applyAlignment="1">
      <alignment horizontal="center" vertical="center" wrapText="1"/>
    </xf>
    <xf numFmtId="0" fontId="26" fillId="7" borderId="19" xfId="0" applyFont="1" applyFill="1" applyBorder="1" applyAlignment="1">
      <alignment horizontal="center" vertical="center" wrapText="1"/>
    </xf>
    <xf numFmtId="3" fontId="31" fillId="13" borderId="22" xfId="0" applyNumberFormat="1" applyFont="1" applyFill="1" applyBorder="1" applyAlignment="1">
      <alignment horizontal="center" vertical="center" wrapText="1"/>
    </xf>
    <xf numFmtId="3" fontId="31" fillId="13" borderId="17" xfId="0" applyNumberFormat="1" applyFont="1" applyFill="1" applyBorder="1" applyAlignment="1">
      <alignment horizontal="center" vertical="center" wrapText="1"/>
    </xf>
    <xf numFmtId="3" fontId="27" fillId="9" borderId="0" xfId="0" applyNumberFormat="1" applyFont="1" applyFill="1" applyAlignment="1">
      <alignment horizontal="center" vertical="center" wrapText="1"/>
    </xf>
    <xf numFmtId="3" fontId="27" fillId="9" borderId="38" xfId="0" applyNumberFormat="1" applyFont="1" applyFill="1" applyBorder="1" applyAlignment="1">
      <alignment horizontal="center" vertical="center" wrapText="1"/>
    </xf>
    <xf numFmtId="3" fontId="31" fillId="13" borderId="42" xfId="0" applyNumberFormat="1" applyFont="1" applyFill="1" applyBorder="1" applyAlignment="1">
      <alignment horizontal="center" vertical="center" wrapText="1"/>
    </xf>
    <xf numFmtId="3" fontId="31" fillId="13" borderId="35" xfId="0" applyNumberFormat="1" applyFont="1" applyFill="1" applyBorder="1" applyAlignment="1">
      <alignment horizontal="center" vertical="center" wrapText="1"/>
    </xf>
    <xf numFmtId="3" fontId="27" fillId="9" borderId="10" xfId="0" applyNumberFormat="1" applyFont="1" applyFill="1" applyBorder="1" applyAlignment="1">
      <alignment horizontal="center" vertical="center" wrapText="1"/>
    </xf>
    <xf numFmtId="3" fontId="27" fillId="9" borderId="48" xfId="0" applyNumberFormat="1" applyFont="1" applyFill="1" applyBorder="1" applyAlignment="1">
      <alignment horizontal="center" vertical="center" wrapText="1"/>
    </xf>
    <xf numFmtId="3" fontId="31" fillId="13" borderId="10" xfId="0" applyNumberFormat="1" applyFont="1" applyFill="1" applyBorder="1" applyAlignment="1">
      <alignment horizontal="center" vertical="center" wrapText="1"/>
    </xf>
    <xf numFmtId="3" fontId="27" fillId="9" borderId="35" xfId="0" applyNumberFormat="1" applyFont="1" applyFill="1" applyBorder="1" applyAlignment="1">
      <alignment horizontal="center" vertical="center" wrapText="1"/>
    </xf>
    <xf numFmtId="3" fontId="31" fillId="13" borderId="11" xfId="0" applyNumberFormat="1" applyFont="1" applyFill="1" applyBorder="1" applyAlignment="1">
      <alignment horizontal="center" vertical="center" wrapText="1"/>
    </xf>
    <xf numFmtId="3" fontId="24" fillId="9" borderId="0" xfId="0" applyNumberFormat="1" applyFont="1" applyFill="1" applyAlignment="1">
      <alignment horizontal="center" vertical="center" wrapText="1"/>
    </xf>
    <xf numFmtId="3" fontId="24" fillId="9" borderId="22" xfId="0" applyNumberFormat="1" applyFont="1" applyFill="1" applyBorder="1" applyAlignment="1">
      <alignment horizontal="center" vertical="center" wrapText="1"/>
    </xf>
    <xf numFmtId="3" fontId="24" fillId="9" borderId="28" xfId="0" applyNumberFormat="1" applyFont="1" applyFill="1" applyBorder="1" applyAlignment="1">
      <alignment horizontal="center" vertical="center" wrapText="1"/>
    </xf>
    <xf numFmtId="3" fontId="24" fillId="9" borderId="48" xfId="0" applyNumberFormat="1" applyFont="1" applyFill="1" applyBorder="1" applyAlignment="1">
      <alignment horizontal="center" vertical="center" wrapText="1"/>
    </xf>
    <xf numFmtId="3" fontId="24" fillId="9" borderId="23" xfId="0" applyNumberFormat="1" applyFont="1" applyFill="1" applyBorder="1" applyAlignment="1">
      <alignment horizontal="center" vertical="center" wrapText="1"/>
    </xf>
    <xf numFmtId="3" fontId="26" fillId="0" borderId="17" xfId="0" applyNumberFormat="1" applyFont="1" applyBorder="1" applyAlignment="1">
      <alignment horizontal="center" vertical="center" wrapText="1"/>
    </xf>
    <xf numFmtId="3" fontId="24" fillId="9" borderId="40" xfId="0" applyNumberFormat="1" applyFont="1" applyFill="1" applyBorder="1" applyAlignment="1">
      <alignment horizontal="center" vertical="center" wrapText="1"/>
    </xf>
    <xf numFmtId="3" fontId="24" fillId="9" borderId="29" xfId="0" applyNumberFormat="1" applyFont="1" applyFill="1" applyBorder="1" applyAlignment="1">
      <alignment horizontal="center" vertical="center" wrapText="1"/>
    </xf>
    <xf numFmtId="3" fontId="26" fillId="7" borderId="19" xfId="0" applyNumberFormat="1" applyFont="1" applyFill="1" applyBorder="1" applyAlignment="1">
      <alignment horizontal="center" vertical="center" wrapText="1"/>
    </xf>
    <xf numFmtId="3" fontId="24" fillId="9" borderId="11" xfId="0" applyNumberFormat="1" applyFont="1" applyFill="1" applyBorder="1" applyAlignment="1">
      <alignment horizontal="center" vertical="center" wrapText="1"/>
    </xf>
    <xf numFmtId="3" fontId="26" fillId="7" borderId="3" xfId="0" applyNumberFormat="1" applyFont="1" applyFill="1" applyBorder="1" applyAlignment="1">
      <alignment horizontal="center" vertical="center" wrapText="1"/>
    </xf>
    <xf numFmtId="3" fontId="26" fillId="0" borderId="10" xfId="0" applyNumberFormat="1" applyFont="1" applyBorder="1" applyAlignment="1">
      <alignment horizontal="center" vertical="center" wrapText="1"/>
    </xf>
    <xf numFmtId="3" fontId="26" fillId="7" borderId="10" xfId="0" applyNumberFormat="1" applyFont="1" applyFill="1" applyBorder="1" applyAlignment="1">
      <alignment horizontal="center" vertical="center" wrapText="1"/>
    </xf>
    <xf numFmtId="3" fontId="22" fillId="0" borderId="10" xfId="0" applyNumberFormat="1" applyFont="1" applyBorder="1" applyAlignment="1">
      <alignment horizontal="center" vertical="center" wrapText="1"/>
    </xf>
    <xf numFmtId="3" fontId="26" fillId="7" borderId="55" xfId="0" applyNumberFormat="1" applyFont="1" applyFill="1" applyBorder="1" applyAlignment="1">
      <alignment horizontal="center" vertical="center" wrapText="1"/>
    </xf>
    <xf numFmtId="3" fontId="26" fillId="7" borderId="35" xfId="0" applyNumberFormat="1" applyFont="1" applyFill="1" applyBorder="1" applyAlignment="1">
      <alignment horizontal="center" vertical="center" wrapText="1"/>
    </xf>
    <xf numFmtId="3" fontId="26" fillId="7" borderId="38" xfId="0" applyNumberFormat="1" applyFont="1" applyFill="1" applyBorder="1" applyAlignment="1">
      <alignment horizontal="center" vertical="center" wrapText="1"/>
    </xf>
    <xf numFmtId="3" fontId="26" fillId="7" borderId="42" xfId="0" applyNumberFormat="1" applyFont="1" applyFill="1" applyBorder="1" applyAlignment="1">
      <alignment horizontal="center" vertical="center" wrapText="1"/>
    </xf>
    <xf numFmtId="3" fontId="26" fillId="7" borderId="56" xfId="0" applyNumberFormat="1" applyFont="1" applyFill="1" applyBorder="1" applyAlignment="1">
      <alignment horizontal="center" vertical="center" wrapText="1"/>
    </xf>
    <xf numFmtId="3" fontId="26" fillId="0" borderId="42" xfId="0" applyNumberFormat="1" applyFont="1" applyBorder="1" applyAlignment="1">
      <alignment horizontal="center" vertical="center" wrapText="1"/>
    </xf>
    <xf numFmtId="3" fontId="26" fillId="2" borderId="10" xfId="0" applyNumberFormat="1" applyFont="1" applyFill="1" applyBorder="1" applyAlignment="1">
      <alignment horizontal="center" vertical="center" wrapText="1"/>
    </xf>
    <xf numFmtId="3" fontId="26" fillId="2" borderId="42" xfId="0" applyNumberFormat="1" applyFont="1" applyFill="1" applyBorder="1" applyAlignment="1">
      <alignment horizontal="center" vertical="center" wrapText="1"/>
    </xf>
    <xf numFmtId="3" fontId="26" fillId="2" borderId="35" xfId="0" applyNumberFormat="1" applyFont="1" applyFill="1" applyBorder="1" applyAlignment="1">
      <alignment horizontal="center" vertical="center" wrapText="1"/>
    </xf>
    <xf numFmtId="3" fontId="26" fillId="2" borderId="3" xfId="0" applyNumberFormat="1" applyFont="1" applyFill="1" applyBorder="1" applyAlignment="1">
      <alignment horizontal="center" vertical="center" wrapText="1"/>
    </xf>
    <xf numFmtId="3" fontId="26" fillId="0" borderId="35" xfId="0" applyNumberFormat="1" applyFont="1" applyBorder="1" applyAlignment="1">
      <alignment horizontal="center" vertical="center" wrapText="1"/>
    </xf>
    <xf numFmtId="3" fontId="26" fillId="0" borderId="38" xfId="0" applyNumberFormat="1" applyFont="1" applyBorder="1" applyAlignment="1">
      <alignment horizontal="center" vertical="center" wrapText="1"/>
    </xf>
    <xf numFmtId="3" fontId="26" fillId="7" borderId="45" xfId="0" applyNumberFormat="1" applyFont="1" applyFill="1" applyBorder="1" applyAlignment="1">
      <alignment horizontal="center" vertical="center" wrapText="1"/>
    </xf>
    <xf numFmtId="3" fontId="26" fillId="7" borderId="48" xfId="0" applyNumberFormat="1" applyFont="1" applyFill="1" applyBorder="1" applyAlignment="1">
      <alignment horizontal="center" vertical="center" wrapText="1"/>
    </xf>
    <xf numFmtId="3" fontId="26" fillId="0" borderId="33" xfId="0" applyNumberFormat="1" applyFont="1" applyBorder="1" applyAlignment="1">
      <alignment horizontal="center" vertical="center" wrapText="1"/>
    </xf>
    <xf numFmtId="3" fontId="26" fillId="7" borderId="9" xfId="0" applyNumberFormat="1" applyFont="1" applyFill="1" applyBorder="1" applyAlignment="1">
      <alignment horizontal="center" vertical="center" wrapText="1"/>
    </xf>
    <xf numFmtId="3" fontId="26" fillId="0" borderId="3" xfId="0" applyNumberFormat="1" applyFont="1" applyBorder="1" applyAlignment="1">
      <alignment horizontal="center" vertical="center" wrapText="1"/>
    </xf>
    <xf numFmtId="3" fontId="34" fillId="7" borderId="24" xfId="6" applyNumberFormat="1" applyFont="1" applyFill="1" applyBorder="1" applyAlignment="1">
      <alignment horizontal="center" vertical="center" wrapText="1"/>
    </xf>
    <xf numFmtId="3" fontId="32" fillId="0" borderId="19" xfId="6" applyNumberFormat="1" applyFont="1" applyBorder="1" applyAlignment="1">
      <alignment horizontal="center" vertical="center" wrapText="1"/>
    </xf>
    <xf numFmtId="3" fontId="32" fillId="0" borderId="24" xfId="6" applyNumberFormat="1" applyFont="1" applyBorder="1" applyAlignment="1">
      <alignment horizontal="center" vertical="center" wrapText="1"/>
    </xf>
    <xf numFmtId="3" fontId="34" fillId="0" borderId="19" xfId="6" applyNumberFormat="1" applyFont="1" applyBorder="1" applyAlignment="1">
      <alignment horizontal="center" vertical="center" wrapText="1"/>
    </xf>
    <xf numFmtId="3" fontId="34" fillId="0" borderId="24" xfId="6" applyNumberFormat="1" applyFont="1" applyBorder="1" applyAlignment="1">
      <alignment horizontal="center" vertical="center" wrapText="1"/>
    </xf>
    <xf numFmtId="3" fontId="32" fillId="7" borderId="24" xfId="6" applyNumberFormat="1" applyFont="1" applyFill="1" applyBorder="1" applyAlignment="1">
      <alignment horizontal="center" vertical="center" wrapText="1"/>
    </xf>
    <xf numFmtId="0" fontId="47" fillId="0" borderId="0" xfId="0" applyFont="1" applyAlignment="1">
      <alignment horizontal="left" vertical="center"/>
    </xf>
    <xf numFmtId="3" fontId="27" fillId="9" borderId="17" xfId="0" applyNumberFormat="1" applyFont="1" applyFill="1" applyBorder="1" applyAlignment="1">
      <alignment horizontal="center" vertical="center" wrapText="1"/>
    </xf>
    <xf numFmtId="3" fontId="26" fillId="7" borderId="0" xfId="0" applyNumberFormat="1" applyFont="1" applyFill="1" applyAlignment="1">
      <alignment horizontal="center" vertical="center" wrapText="1"/>
    </xf>
    <xf numFmtId="0" fontId="26" fillId="7" borderId="17" xfId="0" applyFont="1" applyFill="1" applyBorder="1" applyAlignment="1">
      <alignment vertical="center" wrapText="1"/>
    </xf>
    <xf numFmtId="3" fontId="26" fillId="7" borderId="17" xfId="0" applyNumberFormat="1" applyFont="1" applyFill="1" applyBorder="1" applyAlignment="1">
      <alignment horizontal="center" vertical="center" wrapText="1"/>
    </xf>
    <xf numFmtId="0" fontId="24" fillId="9" borderId="17" xfId="0" applyFont="1" applyFill="1" applyBorder="1" applyAlignment="1">
      <alignment vertical="center" wrapText="1"/>
    </xf>
    <xf numFmtId="0" fontId="22" fillId="0" borderId="17" xfId="0" applyFont="1" applyBorder="1" applyAlignment="1">
      <alignment vertical="center" wrapText="1"/>
    </xf>
    <xf numFmtId="0" fontId="32" fillId="0" borderId="17" xfId="0" applyFont="1" applyBorder="1" applyAlignment="1">
      <alignment vertical="center" wrapText="1"/>
    </xf>
    <xf numFmtId="0" fontId="22" fillId="9" borderId="22" xfId="0" applyFont="1" applyFill="1" applyBorder="1" applyAlignment="1">
      <alignment vertical="center" wrapText="1"/>
    </xf>
    <xf numFmtId="0" fontId="24" fillId="9" borderId="39" xfId="0" applyFont="1" applyFill="1" applyBorder="1" applyAlignment="1">
      <alignment horizontal="center" vertical="center" wrapText="1"/>
    </xf>
    <xf numFmtId="3" fontId="27" fillId="9" borderId="19" xfId="0" applyNumberFormat="1" applyFont="1" applyFill="1" applyBorder="1" applyAlignment="1">
      <alignment horizontal="center" vertical="center" wrapText="1"/>
    </xf>
    <xf numFmtId="0" fontId="27" fillId="9" borderId="44" xfId="0" applyFont="1" applyFill="1" applyBorder="1" applyAlignment="1">
      <alignment horizontal="center" vertical="center" wrapText="1"/>
    </xf>
    <xf numFmtId="0" fontId="27" fillId="9" borderId="24" xfId="0" applyFont="1" applyFill="1" applyBorder="1" applyAlignment="1">
      <alignment horizontal="center" vertical="center" wrapText="1"/>
    </xf>
    <xf numFmtId="0" fontId="32" fillId="7" borderId="19" xfId="0" applyFont="1" applyFill="1" applyBorder="1" applyAlignment="1">
      <alignment vertical="center" wrapText="1"/>
    </xf>
    <xf numFmtId="3" fontId="22" fillId="0" borderId="24" xfId="6" applyNumberFormat="1" applyFont="1" applyBorder="1" applyAlignment="1">
      <alignment horizontal="center" vertical="center" wrapText="1"/>
    </xf>
    <xf numFmtId="3" fontId="26" fillId="0" borderId="19" xfId="6" applyNumberFormat="1" applyFont="1" applyBorder="1" applyAlignment="1">
      <alignment horizontal="center" vertical="center" wrapText="1"/>
    </xf>
    <xf numFmtId="3" fontId="26" fillId="0" borderId="24" xfId="6" applyNumberFormat="1" applyFont="1" applyBorder="1" applyAlignment="1">
      <alignment horizontal="center" vertical="center" wrapText="1"/>
    </xf>
    <xf numFmtId="0" fontId="24" fillId="0" borderId="0" xfId="4" applyFont="1" applyAlignment="1">
      <alignment horizontal="left" vertical="center" wrapText="1"/>
    </xf>
    <xf numFmtId="0" fontId="48" fillId="0" borderId="0" xfId="6" applyFont="1" applyAlignment="1">
      <alignment horizontal="left" vertical="center" wrapText="1"/>
    </xf>
    <xf numFmtId="3" fontId="26" fillId="5" borderId="19" xfId="6" applyNumberFormat="1" applyFont="1" applyFill="1" applyBorder="1" applyAlignment="1">
      <alignment horizontal="center" vertical="center" wrapText="1"/>
    </xf>
    <xf numFmtId="3" fontId="26" fillId="0" borderId="19" xfId="6" applyNumberFormat="1" applyFont="1" applyBorder="1" applyAlignment="1">
      <alignment vertical="center" wrapText="1"/>
    </xf>
    <xf numFmtId="0" fontId="47" fillId="0" borderId="0" xfId="0" applyFont="1" applyAlignment="1">
      <alignment vertical="center"/>
    </xf>
    <xf numFmtId="3" fontId="34" fillId="0" borderId="24" xfId="6" applyNumberFormat="1" applyFont="1" applyBorder="1" applyAlignment="1">
      <alignment vertical="center" wrapText="1"/>
    </xf>
    <xf numFmtId="3" fontId="32" fillId="5" borderId="17" xfId="6" applyNumberFormat="1" applyFont="1" applyFill="1" applyBorder="1" applyAlignment="1">
      <alignment horizontal="center" vertical="center" wrapText="1"/>
    </xf>
    <xf numFmtId="3" fontId="34" fillId="5" borderId="17" xfId="6" applyNumberFormat="1" applyFont="1" applyFill="1" applyBorder="1" applyAlignment="1">
      <alignment horizontal="left" vertical="center" wrapText="1"/>
    </xf>
    <xf numFmtId="3" fontId="32" fillId="5" borderId="17" xfId="6" applyNumberFormat="1" applyFont="1" applyFill="1" applyBorder="1" applyAlignment="1">
      <alignment vertical="center" wrapText="1"/>
    </xf>
    <xf numFmtId="0" fontId="58" fillId="0" borderId="0" xfId="0" applyFont="1" applyAlignment="1">
      <alignment horizontal="left" vertical="center"/>
    </xf>
    <xf numFmtId="0" fontId="23" fillId="0" borderId="0" xfId="6" applyFont="1" applyAlignment="1">
      <alignment wrapText="1"/>
    </xf>
    <xf numFmtId="164" fontId="26" fillId="0" borderId="19" xfId="6" applyNumberFormat="1" applyFont="1" applyBorder="1" applyAlignment="1">
      <alignment horizontal="center" vertical="center" wrapText="1"/>
    </xf>
    <xf numFmtId="3" fontId="26" fillId="0" borderId="24" xfId="6" applyNumberFormat="1" applyFont="1" applyBorder="1" applyAlignment="1">
      <alignment vertical="center" wrapText="1"/>
    </xf>
    <xf numFmtId="164" fontId="26" fillId="0" borderId="24" xfId="6" applyNumberFormat="1" applyFont="1" applyBorder="1" applyAlignment="1">
      <alignment horizontal="center" vertical="center" wrapText="1"/>
    </xf>
    <xf numFmtId="164" fontId="32" fillId="0" borderId="24" xfId="6" applyNumberFormat="1" applyFont="1" applyBorder="1" applyAlignment="1">
      <alignment horizontal="center" vertical="center" wrapText="1"/>
    </xf>
    <xf numFmtId="3" fontId="21" fillId="0" borderId="24" xfId="6" applyNumberFormat="1" applyFont="1" applyBorder="1" applyAlignment="1">
      <alignment vertical="center" wrapText="1"/>
    </xf>
    <xf numFmtId="3" fontId="34" fillId="7" borderId="33" xfId="6" applyNumberFormat="1" applyFont="1" applyFill="1" applyBorder="1" applyAlignment="1">
      <alignment horizontal="center" vertical="center" wrapText="1"/>
    </xf>
    <xf numFmtId="3" fontId="34" fillId="0" borderId="20" xfId="6" applyNumberFormat="1" applyFont="1" applyBorder="1" applyAlignment="1">
      <alignment horizontal="center" vertical="center" wrapText="1"/>
    </xf>
    <xf numFmtId="3" fontId="34" fillId="0" borderId="33" xfId="6" applyNumberFormat="1" applyFont="1" applyBorder="1" applyAlignment="1">
      <alignment horizontal="center" vertical="center" wrapText="1"/>
    </xf>
    <xf numFmtId="164" fontId="34" fillId="0" borderId="29" xfId="6" applyNumberFormat="1" applyFont="1" applyBorder="1" applyAlignment="1">
      <alignment horizontal="center" vertical="center" wrapText="1"/>
    </xf>
    <xf numFmtId="3" fontId="34" fillId="0" borderId="38" xfId="6" applyNumberFormat="1" applyFont="1" applyBorder="1" applyAlignment="1">
      <alignment horizontal="center" vertical="center" wrapText="1"/>
    </xf>
    <xf numFmtId="164" fontId="34" fillId="0" borderId="44" xfId="6" applyNumberFormat="1" applyFont="1" applyBorder="1" applyAlignment="1">
      <alignment horizontal="center" vertical="center" wrapText="1"/>
    </xf>
    <xf numFmtId="3" fontId="34" fillId="0" borderId="39" xfId="6" applyNumberFormat="1" applyFont="1" applyBorder="1" applyAlignment="1">
      <alignment horizontal="center" vertical="center" wrapText="1"/>
    </xf>
    <xf numFmtId="164" fontId="34" fillId="0" borderId="20" xfId="6" applyNumberFormat="1" applyFont="1" applyBorder="1" applyAlignment="1">
      <alignment horizontal="center" vertical="center" wrapText="1"/>
    </xf>
    <xf numFmtId="0" fontId="59" fillId="2" borderId="0" xfId="5" applyFont="1" applyFill="1" applyAlignment="1">
      <alignment horizontal="center" vertical="center"/>
    </xf>
    <xf numFmtId="3" fontId="22" fillId="0" borderId="17" xfId="6" applyNumberFormat="1" applyFont="1" applyBorder="1" applyAlignment="1">
      <alignment horizontal="center" vertical="center" wrapText="1" indent="1"/>
    </xf>
    <xf numFmtId="3" fontId="22" fillId="0" borderId="24" xfId="6" applyNumberFormat="1" applyFont="1" applyBorder="1" applyAlignment="1">
      <alignment vertical="center" wrapText="1"/>
    </xf>
    <xf numFmtId="3" fontId="32" fillId="0" borderId="24" xfId="6" applyNumberFormat="1" applyFont="1" applyBorder="1" applyAlignment="1">
      <alignment vertical="center" wrapText="1"/>
    </xf>
    <xf numFmtId="164" fontId="32" fillId="5" borderId="17" xfId="6" applyNumberFormat="1" applyFont="1" applyFill="1" applyBorder="1" applyAlignment="1">
      <alignment horizontal="center" vertical="center" wrapText="1"/>
    </xf>
    <xf numFmtId="0" fontId="46" fillId="0" borderId="0" xfId="0" applyFont="1" applyAlignment="1">
      <alignment horizontal="left" vertical="center"/>
    </xf>
    <xf numFmtId="0" fontId="32" fillId="5" borderId="17" xfId="6" applyFont="1" applyFill="1" applyBorder="1" applyAlignment="1">
      <alignment horizontal="center" vertical="center" wrapText="1"/>
    </xf>
    <xf numFmtId="0" fontId="24" fillId="6" borderId="17" xfId="4" applyFont="1" applyFill="1" applyBorder="1" applyAlignment="1">
      <alignment horizontal="center" vertical="center" wrapText="1"/>
    </xf>
    <xf numFmtId="3" fontId="55" fillId="0" borderId="17" xfId="2" applyNumberFormat="1" applyFont="1" applyBorder="1" applyAlignment="1">
      <alignment horizontal="center" vertical="center"/>
    </xf>
    <xf numFmtId="3" fontId="62" fillId="0" borderId="17" xfId="2" applyNumberFormat="1" applyFont="1" applyBorder="1" applyAlignment="1">
      <alignment horizontal="center" vertical="center"/>
    </xf>
    <xf numFmtId="0" fontId="62" fillId="0" borderId="17" xfId="2" applyFont="1" applyBorder="1" applyAlignment="1">
      <alignment horizontal="center" vertical="center"/>
    </xf>
    <xf numFmtId="167" fontId="62" fillId="0" borderId="17" xfId="2" applyNumberFormat="1" applyFont="1" applyBorder="1" applyAlignment="1">
      <alignment horizontal="center" vertical="center"/>
    </xf>
    <xf numFmtId="164" fontId="62" fillId="0" borderId="17" xfId="2" applyNumberFormat="1" applyFont="1" applyBorder="1" applyAlignment="1">
      <alignment horizontal="center" vertical="center"/>
    </xf>
    <xf numFmtId="0" fontId="62" fillId="0" borderId="17" xfId="0" applyFont="1" applyBorder="1" applyAlignment="1">
      <alignment horizontal="center" vertical="center"/>
    </xf>
    <xf numFmtId="1" fontId="62" fillId="0" borderId="17" xfId="2" applyNumberFormat="1" applyFont="1" applyBorder="1" applyAlignment="1">
      <alignment horizontal="center" vertical="center"/>
    </xf>
    <xf numFmtId="0" fontId="55" fillId="0" borderId="17" xfId="2" applyFont="1" applyBorder="1" applyAlignment="1">
      <alignment horizontal="center" vertical="center"/>
    </xf>
    <xf numFmtId="1" fontId="55" fillId="0" borderId="17" xfId="2" applyNumberFormat="1" applyFont="1" applyBorder="1" applyAlignment="1">
      <alignment horizontal="center" vertical="center"/>
    </xf>
    <xf numFmtId="0" fontId="62" fillId="0" borderId="24" xfId="0" applyFont="1" applyBorder="1" applyAlignment="1">
      <alignment horizontal="center" vertical="center"/>
    </xf>
    <xf numFmtId="164" fontId="55" fillId="0" borderId="17" xfId="2" applyNumberFormat="1" applyFont="1" applyBorder="1" applyAlignment="1">
      <alignment horizontal="center" vertical="center"/>
    </xf>
    <xf numFmtId="4" fontId="62" fillId="0" borderId="17" xfId="2" applyNumberFormat="1" applyFont="1" applyBorder="1" applyAlignment="1">
      <alignment horizontal="center" vertical="center"/>
    </xf>
    <xf numFmtId="167" fontId="55" fillId="0" borderId="17" xfId="2" applyNumberFormat="1" applyFont="1" applyBorder="1" applyAlignment="1">
      <alignment horizontal="center" vertical="center"/>
    </xf>
    <xf numFmtId="164" fontId="34" fillId="2" borderId="46" xfId="0" applyNumberFormat="1" applyFont="1" applyFill="1" applyBorder="1" applyAlignment="1">
      <alignment horizontal="center" vertical="center" wrapText="1"/>
    </xf>
    <xf numFmtId="3" fontId="34" fillId="2" borderId="44" xfId="0" applyNumberFormat="1" applyFont="1" applyFill="1" applyBorder="1" applyAlignment="1">
      <alignment horizontal="center" vertical="center" wrapText="1"/>
    </xf>
    <xf numFmtId="0" fontId="34" fillId="2" borderId="1" xfId="0" applyFont="1" applyFill="1" applyBorder="1" applyAlignment="1">
      <alignment horizontal="center" vertical="center" wrapText="1"/>
    </xf>
    <xf numFmtId="164" fontId="34" fillId="2" borderId="10" xfId="0" applyNumberFormat="1" applyFont="1" applyFill="1" applyBorder="1" applyAlignment="1">
      <alignment horizontal="center" vertical="center" wrapText="1"/>
    </xf>
    <xf numFmtId="3" fontId="34" fillId="2" borderId="38" xfId="0" applyNumberFormat="1" applyFont="1" applyFill="1" applyBorder="1" applyAlignment="1">
      <alignment horizontal="center" vertical="center" wrapText="1"/>
    </xf>
    <xf numFmtId="0" fontId="53" fillId="2" borderId="29" xfId="0" applyFont="1" applyFill="1" applyBorder="1" applyAlignment="1">
      <alignment vertical="center" wrapText="1"/>
    </xf>
    <xf numFmtId="0" fontId="34" fillId="2" borderId="22" xfId="0" applyFont="1" applyFill="1" applyBorder="1" applyAlignment="1">
      <alignment horizontal="center" vertical="center" wrapText="1"/>
    </xf>
    <xf numFmtId="164" fontId="34" fillId="2" borderId="0" xfId="0" applyNumberFormat="1" applyFont="1" applyFill="1" applyAlignment="1">
      <alignment horizontal="center" vertical="center" wrapText="1"/>
    </xf>
    <xf numFmtId="41" fontId="34" fillId="2" borderId="24" xfId="0" applyNumberFormat="1" applyFont="1" applyFill="1" applyBorder="1" applyAlignment="1">
      <alignment horizontal="center" vertical="center" wrapText="1" indent="1"/>
    </xf>
    <xf numFmtId="0" fontId="34" fillId="2" borderId="8" xfId="0" applyFont="1" applyFill="1" applyBorder="1" applyAlignment="1">
      <alignment horizontal="center" vertical="center" wrapText="1"/>
    </xf>
    <xf numFmtId="3" fontId="34" fillId="2" borderId="49" xfId="0" applyNumberFormat="1" applyFont="1" applyFill="1" applyBorder="1" applyAlignment="1">
      <alignment horizontal="center" vertical="center" wrapText="1"/>
    </xf>
    <xf numFmtId="0" fontId="32" fillId="2" borderId="8" xfId="0" applyFont="1" applyFill="1" applyBorder="1" applyAlignment="1">
      <alignment vertical="center" wrapText="1"/>
    </xf>
    <xf numFmtId="0" fontId="32" fillId="2" borderId="52" xfId="0" applyFont="1" applyFill="1" applyBorder="1" applyAlignment="1">
      <alignment vertical="center" wrapText="1"/>
    </xf>
    <xf numFmtId="3" fontId="34" fillId="2" borderId="35" xfId="0" applyNumberFormat="1" applyFont="1" applyFill="1" applyBorder="1" applyAlignment="1">
      <alignment horizontal="center" vertical="center" wrapText="1"/>
    </xf>
    <xf numFmtId="164" fontId="34" fillId="2" borderId="3" xfId="0" applyNumberFormat="1" applyFont="1" applyFill="1" applyBorder="1" applyAlignment="1">
      <alignment horizontal="center" vertical="center" wrapText="1"/>
    </xf>
    <xf numFmtId="164" fontId="34" fillId="2" borderId="27" xfId="0" applyNumberFormat="1" applyFont="1" applyFill="1" applyBorder="1" applyAlignment="1">
      <alignment horizontal="center" vertical="center" wrapText="1"/>
    </xf>
    <xf numFmtId="3" fontId="34" fillId="2" borderId="24" xfId="0" applyNumberFormat="1" applyFont="1" applyFill="1" applyBorder="1" applyAlignment="1">
      <alignment horizontal="center" vertical="center" wrapText="1"/>
    </xf>
    <xf numFmtId="3" fontId="34" fillId="2" borderId="54" xfId="0" applyNumberFormat="1" applyFont="1" applyFill="1" applyBorder="1" applyAlignment="1">
      <alignment horizontal="center" vertical="center" wrapText="1"/>
    </xf>
    <xf numFmtId="0" fontId="34" fillId="2" borderId="39" xfId="0" applyFont="1" applyFill="1" applyBorder="1" applyAlignment="1">
      <alignment horizontal="center" vertical="center" wrapText="1"/>
    </xf>
    <xf numFmtId="0" fontId="34" fillId="2" borderId="33" xfId="0" applyFont="1" applyFill="1" applyBorder="1" applyAlignment="1">
      <alignment horizontal="center" vertical="center" wrapText="1"/>
    </xf>
    <xf numFmtId="3" fontId="34" fillId="2" borderId="43" xfId="0" applyNumberFormat="1" applyFont="1" applyFill="1" applyBorder="1" applyAlignment="1">
      <alignment horizontal="center" vertical="center" wrapText="1"/>
    </xf>
    <xf numFmtId="3" fontId="63" fillId="0" borderId="17" xfId="2" applyNumberFormat="1" applyFont="1" applyBorder="1" applyAlignment="1">
      <alignment horizontal="center" vertical="center"/>
    </xf>
    <xf numFmtId="0" fontId="55" fillId="2" borderId="17" xfId="4" applyFont="1" applyFill="1" applyBorder="1" applyAlignment="1">
      <alignment horizontal="center" vertical="center"/>
    </xf>
    <xf numFmtId="0" fontId="55" fillId="2" borderId="17" xfId="2" applyFont="1" applyFill="1" applyBorder="1" applyAlignment="1">
      <alignment horizontal="center" vertical="center"/>
    </xf>
    <xf numFmtId="0" fontId="62" fillId="2" borderId="17" xfId="2" applyFont="1" applyFill="1" applyBorder="1" applyAlignment="1">
      <alignment horizontal="center" vertical="center"/>
    </xf>
    <xf numFmtId="3" fontId="62" fillId="2" borderId="17" xfId="2" applyNumberFormat="1" applyFont="1" applyFill="1" applyBorder="1" applyAlignment="1">
      <alignment horizontal="center" vertical="center"/>
    </xf>
    <xf numFmtId="164" fontId="55" fillId="2" borderId="17" xfId="2" applyNumberFormat="1" applyFont="1" applyFill="1" applyBorder="1" applyAlignment="1">
      <alignment horizontal="center" vertical="center"/>
    </xf>
    <xf numFmtId="164" fontId="55" fillId="2" borderId="17" xfId="4" applyNumberFormat="1" applyFont="1" applyFill="1" applyBorder="1" applyAlignment="1">
      <alignment horizontal="center" vertical="center"/>
    </xf>
    <xf numFmtId="4" fontId="55" fillId="2" borderId="17" xfId="2" applyNumberFormat="1" applyFont="1" applyFill="1" applyBorder="1" applyAlignment="1">
      <alignment horizontal="center" vertical="center"/>
    </xf>
    <xf numFmtId="4" fontId="62" fillId="2" borderId="17" xfId="2" applyNumberFormat="1" applyFont="1" applyFill="1" applyBorder="1" applyAlignment="1">
      <alignment horizontal="center" vertical="center"/>
    </xf>
    <xf numFmtId="0" fontId="59" fillId="0" borderId="0" xfId="5" applyFont="1" applyAlignment="1">
      <alignment horizontal="center" vertical="center"/>
    </xf>
    <xf numFmtId="0" fontId="22" fillId="0" borderId="0" xfId="6" applyFont="1" applyAlignment="1">
      <alignment wrapText="1"/>
    </xf>
    <xf numFmtId="4" fontId="21" fillId="0" borderId="0" xfId="6" applyNumberFormat="1" applyFont="1" applyAlignment="1">
      <alignment vertical="center" wrapText="1"/>
    </xf>
    <xf numFmtId="3" fontId="24" fillId="0" borderId="0" xfId="4" applyNumberFormat="1" applyFont="1" applyAlignment="1">
      <alignment horizontal="center" vertical="center" wrapText="1"/>
    </xf>
    <xf numFmtId="0" fontId="27" fillId="14" borderId="17" xfId="0" applyFont="1" applyFill="1" applyBorder="1" applyAlignment="1">
      <alignment horizontal="center" vertical="center" wrapText="1"/>
    </xf>
    <xf numFmtId="0" fontId="27" fillId="9" borderId="19" xfId="0" applyFont="1" applyFill="1" applyBorder="1" applyAlignment="1">
      <alignment horizontal="center" vertical="center" wrapText="1"/>
    </xf>
    <xf numFmtId="0" fontId="21" fillId="0" borderId="24" xfId="6" applyFont="1" applyBorder="1" applyAlignment="1">
      <alignment horizontal="center" vertical="center" wrapText="1"/>
    </xf>
    <xf numFmtId="0" fontId="26" fillId="0" borderId="42" xfId="0" applyFont="1" applyBorder="1" applyAlignment="1">
      <alignment horizontal="center" vertical="center" wrapText="1"/>
    </xf>
    <xf numFmtId="0" fontId="22" fillId="0" borderId="0" xfId="0" applyFont="1" applyAlignment="1">
      <alignment horizontal="center" vertical="center" wrapText="1"/>
    </xf>
    <xf numFmtId="0" fontId="21" fillId="0" borderId="0" xfId="0" applyFont="1" applyAlignment="1">
      <alignment horizontal="center" vertical="center" wrapText="1"/>
    </xf>
    <xf numFmtId="0" fontId="22" fillId="11" borderId="0" xfId="0" applyFont="1" applyFill="1" applyAlignment="1">
      <alignment horizontal="center" vertical="center" wrapText="1"/>
    </xf>
    <xf numFmtId="0" fontId="22" fillId="0" borderId="17" xfId="0" applyFont="1" applyBorder="1" applyAlignment="1">
      <alignment horizontal="left" vertical="center" wrapText="1"/>
    </xf>
    <xf numFmtId="0" fontId="32" fillId="7" borderId="17" xfId="0" applyFont="1" applyFill="1" applyBorder="1" applyAlignment="1">
      <alignment horizontal="left" vertical="center" wrapText="1"/>
    </xf>
    <xf numFmtId="0" fontId="26" fillId="7" borderId="42" xfId="0" applyFont="1" applyFill="1" applyBorder="1" applyAlignment="1">
      <alignment horizontal="center" vertical="center" wrapText="1"/>
    </xf>
    <xf numFmtId="0" fontId="22" fillId="7" borderId="17" xfId="0" applyFont="1" applyFill="1" applyBorder="1" applyAlignment="1">
      <alignment horizontal="left" vertical="center" wrapText="1"/>
    </xf>
    <xf numFmtId="0" fontId="24" fillId="13" borderId="17" xfId="0" applyFont="1" applyFill="1" applyBorder="1" applyAlignment="1">
      <alignment horizontal="center" vertical="center" wrapText="1"/>
    </xf>
    <xf numFmtId="0" fontId="24" fillId="13" borderId="0" xfId="0" applyFont="1" applyFill="1" applyAlignment="1">
      <alignment horizontal="center" vertical="center" wrapText="1"/>
    </xf>
    <xf numFmtId="0" fontId="24" fillId="12" borderId="39" xfId="0" applyFont="1" applyFill="1" applyBorder="1" applyAlignment="1">
      <alignment horizontal="center" vertical="center" wrapText="1"/>
    </xf>
    <xf numFmtId="3" fontId="34" fillId="2" borderId="20" xfId="0" applyNumberFormat="1" applyFont="1" applyFill="1" applyBorder="1" applyAlignment="1">
      <alignment horizontal="center" vertical="center" wrapText="1"/>
    </xf>
    <xf numFmtId="4" fontId="34" fillId="7" borderId="46" xfId="0" applyNumberFormat="1" applyFont="1" applyFill="1" applyBorder="1" applyAlignment="1">
      <alignment horizontal="center" vertical="center" wrapText="1"/>
    </xf>
    <xf numFmtId="4" fontId="34" fillId="16" borderId="3" xfId="0" applyNumberFormat="1" applyFont="1" applyFill="1" applyBorder="1" applyAlignment="1">
      <alignment horizontal="center" vertical="center" wrapText="1"/>
    </xf>
    <xf numFmtId="0" fontId="47" fillId="17" borderId="0" xfId="0" applyFont="1" applyFill="1" applyAlignment="1">
      <alignment horizontal="left" vertical="center"/>
    </xf>
    <xf numFmtId="3" fontId="32" fillId="0" borderId="25" xfId="6" applyNumberFormat="1" applyFont="1" applyBorder="1" applyAlignment="1">
      <alignment horizontal="center" vertical="center" wrapText="1"/>
    </xf>
    <xf numFmtId="3" fontId="21" fillId="0" borderId="24" xfId="6" applyNumberFormat="1" applyFont="1" applyBorder="1" applyAlignment="1">
      <alignment horizontal="center" vertical="center" wrapText="1"/>
    </xf>
    <xf numFmtId="3" fontId="21" fillId="0" borderId="17" xfId="6" applyNumberFormat="1" applyFont="1" applyBorder="1" applyAlignment="1">
      <alignment horizontal="center" vertical="center" wrapText="1"/>
    </xf>
    <xf numFmtId="164" fontId="21" fillId="0" borderId="17" xfId="6" applyNumberFormat="1" applyFont="1" applyBorder="1" applyAlignment="1">
      <alignment horizontal="center" vertical="center" wrapText="1"/>
    </xf>
    <xf numFmtId="3" fontId="32" fillId="0" borderId="19" xfId="6" applyNumberFormat="1" applyFont="1" applyBorder="1" applyAlignment="1">
      <alignment vertical="center" wrapText="1"/>
    </xf>
    <xf numFmtId="164" fontId="32" fillId="0" borderId="19" xfId="6" applyNumberFormat="1" applyFont="1" applyBorder="1" applyAlignment="1">
      <alignment horizontal="center" vertical="center" wrapText="1"/>
    </xf>
    <xf numFmtId="3" fontId="32" fillId="0" borderId="25" xfId="6" applyNumberFormat="1" applyFont="1" applyBorder="1" applyAlignment="1">
      <alignment vertical="center" wrapText="1"/>
    </xf>
    <xf numFmtId="164" fontId="32" fillId="0" borderId="25" xfId="6" applyNumberFormat="1" applyFont="1" applyBorder="1" applyAlignment="1">
      <alignment horizontal="center" vertical="center" wrapText="1"/>
    </xf>
    <xf numFmtId="0" fontId="13" fillId="2" borderId="20" xfId="0" applyFont="1" applyFill="1" applyBorder="1" applyAlignment="1">
      <alignment horizontal="center" vertical="center"/>
    </xf>
    <xf numFmtId="3" fontId="32" fillId="0" borderId="20" xfId="6" applyNumberFormat="1" applyFont="1" applyBorder="1" applyAlignment="1">
      <alignment vertical="center" wrapText="1"/>
    </xf>
    <xf numFmtId="3" fontId="26" fillId="0" borderId="20" xfId="6" applyNumberFormat="1" applyFont="1" applyBorder="1" applyAlignment="1">
      <alignment vertical="center" wrapText="1"/>
    </xf>
    <xf numFmtId="4" fontId="26" fillId="0" borderId="17" xfId="6" applyNumberFormat="1" applyFont="1" applyBorder="1" applyAlignment="1">
      <alignment horizontal="center" vertical="center" wrapText="1"/>
    </xf>
    <xf numFmtId="3" fontId="22" fillId="0" borderId="19" xfId="6" applyNumberFormat="1" applyFont="1" applyBorder="1" applyAlignment="1">
      <alignment horizontal="center" vertical="center" wrapText="1"/>
    </xf>
    <xf numFmtId="4" fontId="34" fillId="0" borderId="17" xfId="6" applyNumberFormat="1" applyFont="1" applyBorder="1" applyAlignment="1">
      <alignment horizontal="center" vertical="center" wrapText="1"/>
    </xf>
    <xf numFmtId="164" fontId="34" fillId="0" borderId="24" xfId="6" applyNumberFormat="1" applyFont="1" applyBorder="1" applyAlignment="1">
      <alignment horizontal="center" vertical="center" wrapText="1"/>
    </xf>
    <xf numFmtId="168" fontId="34" fillId="0" borderId="17" xfId="6" applyNumberFormat="1" applyFont="1" applyBorder="1" applyAlignment="1">
      <alignment horizontal="center" vertical="center" wrapText="1"/>
    </xf>
    <xf numFmtId="164" fontId="34" fillId="0" borderId="19" xfId="6" applyNumberFormat="1" applyFont="1" applyBorder="1" applyAlignment="1">
      <alignment horizontal="center" vertical="center" wrapText="1"/>
    </xf>
    <xf numFmtId="3" fontId="34" fillId="0" borderId="19" xfId="6" applyNumberFormat="1" applyFont="1" applyBorder="1" applyAlignment="1">
      <alignment vertical="center" wrapText="1"/>
    </xf>
    <xf numFmtId="4" fontId="34" fillId="0" borderId="19" xfId="6" applyNumberFormat="1" applyFont="1" applyBorder="1" applyAlignment="1">
      <alignment horizontal="center" vertical="center" wrapText="1"/>
    </xf>
    <xf numFmtId="3" fontId="32" fillId="0" borderId="38" xfId="6" applyNumberFormat="1" applyFont="1" applyBorder="1" applyAlignment="1">
      <alignment horizontal="center" vertical="center" wrapText="1"/>
    </xf>
    <xf numFmtId="3" fontId="22" fillId="0" borderId="17" xfId="6" applyNumberFormat="1" applyFont="1" applyBorder="1" applyAlignment="1">
      <alignment vertical="center" wrapText="1" indent="1"/>
    </xf>
    <xf numFmtId="4" fontId="22" fillId="0" borderId="19" xfId="6" applyNumberFormat="1" applyFont="1" applyBorder="1" applyAlignment="1">
      <alignment horizontal="center" vertical="center" wrapText="1"/>
    </xf>
    <xf numFmtId="3" fontId="34" fillId="0" borderId="24" xfId="6" applyNumberFormat="1" applyFont="1" applyBorder="1" applyAlignment="1">
      <alignment horizontal="center" vertical="center"/>
    </xf>
    <xf numFmtId="3" fontId="34" fillId="0" borderId="17" xfId="6" applyNumberFormat="1" applyFont="1" applyBorder="1" applyAlignment="1">
      <alignment horizontal="center" vertical="center"/>
    </xf>
    <xf numFmtId="0" fontId="26" fillId="2" borderId="39" xfId="0" applyFont="1" applyFill="1" applyBorder="1" applyAlignment="1">
      <alignment horizontal="center" vertical="center" wrapText="1"/>
    </xf>
    <xf numFmtId="3" fontId="13" fillId="2" borderId="29" xfId="0" applyNumberFormat="1" applyFont="1" applyFill="1" applyBorder="1" applyAlignment="1">
      <alignment horizontal="center"/>
    </xf>
    <xf numFmtId="0" fontId="32" fillId="2" borderId="0" xfId="0" applyFont="1" applyFill="1" applyAlignment="1">
      <alignment horizontal="center" vertical="center" wrapText="1"/>
    </xf>
    <xf numFmtId="0" fontId="26" fillId="2" borderId="29" xfId="0" applyFont="1" applyFill="1" applyBorder="1" applyAlignment="1">
      <alignment horizontal="center" vertical="center" wrapText="1"/>
    </xf>
    <xf numFmtId="3" fontId="13" fillId="2" borderId="20" xfId="0" applyNumberFormat="1" applyFont="1" applyFill="1" applyBorder="1" applyAlignment="1">
      <alignment horizontal="center"/>
    </xf>
    <xf numFmtId="3" fontId="32" fillId="0" borderId="20" xfId="6" applyNumberFormat="1" applyFont="1" applyBorder="1" applyAlignment="1">
      <alignment horizontal="center" vertical="center" wrapText="1"/>
    </xf>
    <xf numFmtId="3" fontId="34" fillId="7" borderId="19" xfId="6" applyNumberFormat="1" applyFont="1" applyFill="1" applyBorder="1" applyAlignment="1">
      <alignment horizontal="center" vertical="center" wrapText="1"/>
    </xf>
    <xf numFmtId="3" fontId="55" fillId="2" borderId="29" xfId="0" applyNumberFormat="1" applyFont="1" applyFill="1" applyBorder="1" applyAlignment="1">
      <alignment horizontal="center"/>
    </xf>
    <xf numFmtId="0" fontId="26" fillId="0" borderId="28" xfId="0" applyFont="1" applyBorder="1" applyAlignment="1">
      <alignment horizontal="center" vertical="center" wrapText="1"/>
    </xf>
    <xf numFmtId="43" fontId="2" fillId="2" borderId="0" xfId="2" applyNumberFormat="1" applyFill="1"/>
    <xf numFmtId="164" fontId="22" fillId="0" borderId="24" xfId="6" applyNumberFormat="1" applyFont="1" applyBorder="1" applyAlignment="1">
      <alignment horizontal="center" vertical="center" wrapText="1"/>
    </xf>
    <xf numFmtId="3" fontId="22" fillId="0" borderId="19" xfId="6" applyNumberFormat="1" applyFont="1" applyBorder="1" applyAlignment="1">
      <alignment vertical="center" wrapText="1"/>
    </xf>
    <xf numFmtId="3" fontId="34" fillId="0" borderId="19" xfId="6" applyNumberFormat="1" applyFont="1" applyBorder="1" applyAlignment="1">
      <alignment horizontal="center" vertical="center"/>
    </xf>
    <xf numFmtId="3" fontId="27" fillId="20" borderId="17" xfId="6" applyNumberFormat="1" applyFont="1" applyFill="1" applyBorder="1" applyAlignment="1">
      <alignment horizontal="center" vertical="center"/>
    </xf>
    <xf numFmtId="49" fontId="27" fillId="20" borderId="17" xfId="6" applyNumberFormat="1" applyFont="1" applyFill="1" applyBorder="1" applyAlignment="1">
      <alignment horizontal="center" vertical="center"/>
    </xf>
    <xf numFmtId="3" fontId="27" fillId="20" borderId="17" xfId="6" applyNumberFormat="1" applyFont="1" applyFill="1" applyBorder="1" applyAlignment="1">
      <alignment horizontal="center" vertical="center" wrapText="1"/>
    </xf>
    <xf numFmtId="3" fontId="33" fillId="20" borderId="17" xfId="6" applyNumberFormat="1" applyFont="1" applyFill="1" applyBorder="1" applyAlignment="1">
      <alignment horizontal="left" vertical="center" wrapText="1"/>
    </xf>
    <xf numFmtId="3" fontId="27" fillId="20" borderId="17" xfId="6" applyNumberFormat="1" applyFont="1" applyFill="1" applyBorder="1" applyAlignment="1">
      <alignment vertical="center" wrapText="1"/>
    </xf>
    <xf numFmtId="164" fontId="27" fillId="20" borderId="17" xfId="6" applyNumberFormat="1" applyFont="1" applyFill="1" applyBorder="1" applyAlignment="1">
      <alignment horizontal="center" vertical="center" wrapText="1"/>
    </xf>
    <xf numFmtId="3" fontId="31" fillId="20" borderId="17" xfId="6" applyNumberFormat="1" applyFont="1" applyFill="1" applyBorder="1" applyAlignment="1">
      <alignment horizontal="center" vertical="center" wrapText="1"/>
    </xf>
    <xf numFmtId="3" fontId="24" fillId="20" borderId="19" xfId="6" applyNumberFormat="1" applyFont="1" applyFill="1" applyBorder="1" applyAlignment="1">
      <alignment horizontal="center" vertical="center" wrapText="1"/>
    </xf>
    <xf numFmtId="49" fontId="24" fillId="20" borderId="19" xfId="6" applyNumberFormat="1" applyFont="1" applyFill="1" applyBorder="1" applyAlignment="1">
      <alignment horizontal="center" vertical="center" wrapText="1"/>
    </xf>
    <xf numFmtId="3" fontId="31" fillId="20" borderId="19" xfId="6" applyNumberFormat="1" applyFont="1" applyFill="1" applyBorder="1" applyAlignment="1">
      <alignment horizontal="left" vertical="center" wrapText="1"/>
    </xf>
    <xf numFmtId="3" fontId="33" fillId="20" borderId="19" xfId="6" applyNumberFormat="1" applyFont="1" applyFill="1" applyBorder="1" applyAlignment="1">
      <alignment vertical="center" wrapText="1"/>
    </xf>
    <xf numFmtId="3" fontId="33" fillId="20" borderId="19" xfId="6" applyNumberFormat="1" applyFont="1" applyFill="1" applyBorder="1" applyAlignment="1">
      <alignment horizontal="center" vertical="center" wrapText="1"/>
    </xf>
    <xf numFmtId="49" fontId="33" fillId="20" borderId="19" xfId="6" applyNumberFormat="1" applyFont="1" applyFill="1" applyBorder="1" applyAlignment="1">
      <alignment horizontal="center" vertical="center" wrapText="1"/>
    </xf>
    <xf numFmtId="3" fontId="33" fillId="20" borderId="19" xfId="6" applyNumberFormat="1" applyFont="1" applyFill="1" applyBorder="1" applyAlignment="1">
      <alignment horizontal="left" vertical="center" wrapText="1"/>
    </xf>
    <xf numFmtId="3" fontId="31" fillId="20" borderId="19" xfId="6" applyNumberFormat="1" applyFont="1" applyFill="1" applyBorder="1" applyAlignment="1">
      <alignment vertical="center"/>
    </xf>
    <xf numFmtId="0" fontId="31" fillId="20" borderId="19" xfId="6" applyFont="1" applyFill="1" applyBorder="1" applyAlignment="1">
      <alignment vertical="center"/>
    </xf>
    <xf numFmtId="3" fontId="31" fillId="20" borderId="19" xfId="6" applyNumberFormat="1" applyFont="1" applyFill="1" applyBorder="1" applyAlignment="1">
      <alignment horizontal="center" vertical="center"/>
    </xf>
    <xf numFmtId="3" fontId="31" fillId="20" borderId="19" xfId="6" applyNumberFormat="1" applyFont="1" applyFill="1" applyBorder="1" applyAlignment="1">
      <alignment horizontal="center" vertical="center" wrapText="1"/>
    </xf>
    <xf numFmtId="3" fontId="31" fillId="20" borderId="19" xfId="6" applyNumberFormat="1" applyFont="1" applyFill="1" applyBorder="1" applyAlignment="1">
      <alignment vertical="center" wrapText="1"/>
    </xf>
    <xf numFmtId="3" fontId="27" fillId="20" borderId="19" xfId="6" applyNumberFormat="1" applyFont="1" applyFill="1" applyBorder="1" applyAlignment="1">
      <alignment vertical="center" wrapText="1"/>
    </xf>
    <xf numFmtId="3" fontId="27" fillId="20" borderId="19" xfId="6" applyNumberFormat="1" applyFont="1" applyFill="1" applyBorder="1" applyAlignment="1">
      <alignment horizontal="center" vertical="center" wrapText="1"/>
    </xf>
    <xf numFmtId="0" fontId="31" fillId="20" borderId="19" xfId="6" applyFont="1" applyFill="1" applyBorder="1" applyAlignment="1">
      <alignment horizontal="center" vertical="center"/>
    </xf>
    <xf numFmtId="164" fontId="27" fillId="20" borderId="19" xfId="6" applyNumberFormat="1" applyFont="1" applyFill="1" applyBorder="1" applyAlignment="1">
      <alignment horizontal="center" vertical="center" wrapText="1"/>
    </xf>
    <xf numFmtId="0" fontId="31" fillId="20" borderId="17" xfId="6" applyFont="1" applyFill="1" applyBorder="1" applyAlignment="1">
      <alignment horizontal="center" vertical="center" wrapText="1"/>
    </xf>
    <xf numFmtId="3" fontId="31" fillId="20" borderId="17" xfId="6" applyNumberFormat="1" applyFont="1" applyFill="1" applyBorder="1" applyAlignment="1">
      <alignment horizontal="center" vertical="center"/>
    </xf>
    <xf numFmtId="3" fontId="27" fillId="20" borderId="17" xfId="6" applyNumberFormat="1" applyFont="1" applyFill="1" applyBorder="1" applyAlignment="1">
      <alignment horizontal="left" vertical="center" wrapText="1"/>
    </xf>
    <xf numFmtId="3" fontId="23" fillId="20" borderId="17" xfId="6" applyNumberFormat="1" applyFont="1" applyFill="1" applyBorder="1" applyAlignment="1">
      <alignment horizontal="center" vertical="center" wrapText="1"/>
    </xf>
    <xf numFmtId="164" fontId="23" fillId="20" borderId="17" xfId="6" applyNumberFormat="1" applyFont="1" applyFill="1" applyBorder="1" applyAlignment="1">
      <alignment horizontal="center" vertical="center" wrapText="1"/>
    </xf>
    <xf numFmtId="0" fontId="31" fillId="20" borderId="17" xfId="6" applyFont="1" applyFill="1" applyBorder="1" applyAlignment="1">
      <alignment horizontal="center" vertical="center"/>
    </xf>
    <xf numFmtId="3" fontId="31" fillId="20" borderId="17" xfId="6" applyNumberFormat="1" applyFont="1" applyFill="1" applyBorder="1" applyAlignment="1">
      <alignment horizontal="left" vertical="center" wrapText="1"/>
    </xf>
    <xf numFmtId="0" fontId="31" fillId="20" borderId="19" xfId="6" applyFont="1" applyFill="1" applyBorder="1" applyAlignment="1">
      <alignment horizontal="center" vertical="center" wrapText="1"/>
    </xf>
    <xf numFmtId="164" fontId="31" fillId="20" borderId="19" xfId="6" applyNumberFormat="1" applyFont="1" applyFill="1" applyBorder="1" applyAlignment="1">
      <alignment horizontal="center" vertical="center" wrapText="1"/>
    </xf>
    <xf numFmtId="3" fontId="31" fillId="20" borderId="17" xfId="6" applyNumberFormat="1" applyFont="1" applyFill="1" applyBorder="1" applyAlignment="1">
      <alignment vertical="center" wrapText="1"/>
    </xf>
    <xf numFmtId="164" fontId="31" fillId="20" borderId="17" xfId="6" applyNumberFormat="1" applyFont="1" applyFill="1" applyBorder="1" applyAlignment="1">
      <alignment horizontal="center" vertical="center" wrapText="1"/>
    </xf>
    <xf numFmtId="3" fontId="27" fillId="20" borderId="19" xfId="6" applyNumberFormat="1" applyFont="1" applyFill="1" applyBorder="1" applyAlignment="1">
      <alignment horizontal="center" vertical="center"/>
    </xf>
    <xf numFmtId="49" fontId="27" fillId="20" borderId="19" xfId="6" applyNumberFormat="1" applyFont="1" applyFill="1" applyBorder="1" applyAlignment="1">
      <alignment horizontal="center" vertical="center"/>
    </xf>
    <xf numFmtId="3" fontId="27" fillId="20" borderId="19" xfId="6" applyNumberFormat="1" applyFont="1" applyFill="1" applyBorder="1" applyAlignment="1">
      <alignment horizontal="left" vertical="center" wrapText="1"/>
    </xf>
    <xf numFmtId="49" fontId="31" fillId="20" borderId="17" xfId="6" applyNumberFormat="1" applyFont="1" applyFill="1" applyBorder="1" applyAlignment="1">
      <alignment horizontal="center" vertical="center"/>
    </xf>
    <xf numFmtId="4" fontId="31" fillId="20" borderId="17" xfId="6" applyNumberFormat="1" applyFont="1" applyFill="1" applyBorder="1" applyAlignment="1">
      <alignment horizontal="center" vertical="center" wrapText="1"/>
    </xf>
    <xf numFmtId="49" fontId="31" fillId="20" borderId="19" xfId="6" applyNumberFormat="1" applyFont="1" applyFill="1" applyBorder="1" applyAlignment="1">
      <alignment horizontal="center" vertical="center"/>
    </xf>
    <xf numFmtId="3" fontId="31" fillId="20" borderId="24" xfId="6" applyNumberFormat="1" applyFont="1" applyFill="1" applyBorder="1" applyAlignment="1">
      <alignment horizontal="center" vertical="center"/>
    </xf>
    <xf numFmtId="3" fontId="33" fillId="20" borderId="24" xfId="6" applyNumberFormat="1" applyFont="1" applyFill="1" applyBorder="1" applyAlignment="1">
      <alignment horizontal="left" vertical="center" wrapText="1"/>
    </xf>
    <xf numFmtId="4" fontId="27" fillId="20" borderId="19" xfId="6" applyNumberFormat="1" applyFont="1" applyFill="1" applyBorder="1" applyAlignment="1">
      <alignment horizontal="center" vertical="center" wrapText="1"/>
    </xf>
    <xf numFmtId="3" fontId="33" fillId="20" borderId="19" xfId="6" applyNumberFormat="1" applyFont="1" applyFill="1" applyBorder="1" applyAlignment="1">
      <alignment horizontal="center" vertical="center"/>
    </xf>
    <xf numFmtId="49" fontId="33" fillId="20" borderId="19" xfId="6" applyNumberFormat="1" applyFont="1" applyFill="1" applyBorder="1" applyAlignment="1">
      <alignment horizontal="center" vertical="center"/>
    </xf>
    <xf numFmtId="164" fontId="33" fillId="20" borderId="19" xfId="6" applyNumberFormat="1" applyFont="1" applyFill="1" applyBorder="1" applyAlignment="1">
      <alignment horizontal="center" vertical="center" wrapText="1"/>
    </xf>
    <xf numFmtId="3" fontId="33" fillId="20" borderId="17" xfId="6" applyNumberFormat="1" applyFont="1" applyFill="1" applyBorder="1" applyAlignment="1">
      <alignment horizontal="center" vertical="center" wrapText="1"/>
    </xf>
    <xf numFmtId="49" fontId="33" fillId="20" borderId="17" xfId="6" applyNumberFormat="1" applyFont="1" applyFill="1" applyBorder="1" applyAlignment="1">
      <alignment horizontal="center" vertical="center" wrapText="1"/>
    </xf>
    <xf numFmtId="3" fontId="33" fillId="20" borderId="17" xfId="6" applyNumberFormat="1" applyFont="1" applyFill="1" applyBorder="1" applyAlignment="1">
      <alignment vertical="center" wrapText="1"/>
    </xf>
    <xf numFmtId="164" fontId="33" fillId="20" borderId="17" xfId="6" applyNumberFormat="1" applyFont="1" applyFill="1" applyBorder="1" applyAlignment="1">
      <alignment horizontal="center" vertical="center" wrapText="1"/>
    </xf>
    <xf numFmtId="3" fontId="33" fillId="20" borderId="39" xfId="6" applyNumberFormat="1" applyFont="1" applyFill="1" applyBorder="1" applyAlignment="1">
      <alignment horizontal="center" vertical="center" wrapText="1"/>
    </xf>
    <xf numFmtId="164" fontId="33" fillId="20" borderId="44" xfId="6" applyNumberFormat="1" applyFont="1" applyFill="1" applyBorder="1" applyAlignment="1">
      <alignment horizontal="center" vertical="center" wrapText="1"/>
    </xf>
    <xf numFmtId="3" fontId="33" fillId="20" borderId="25" xfId="6" applyNumberFormat="1" applyFont="1" applyFill="1" applyBorder="1" applyAlignment="1">
      <alignment horizontal="left" vertical="center" wrapText="1"/>
    </xf>
    <xf numFmtId="3" fontId="33" fillId="20" borderId="25" xfId="6" applyNumberFormat="1" applyFont="1" applyFill="1" applyBorder="1" applyAlignment="1">
      <alignment vertical="center" wrapText="1"/>
    </xf>
    <xf numFmtId="3" fontId="33" fillId="20" borderId="25" xfId="6" applyNumberFormat="1" applyFont="1" applyFill="1" applyBorder="1" applyAlignment="1">
      <alignment horizontal="center" vertical="center" wrapText="1"/>
    </xf>
    <xf numFmtId="164" fontId="33" fillId="20" borderId="25" xfId="6" applyNumberFormat="1" applyFont="1" applyFill="1" applyBorder="1" applyAlignment="1">
      <alignment horizontal="center" vertical="center" wrapText="1"/>
    </xf>
    <xf numFmtId="3" fontId="33" fillId="20" borderId="35" xfId="6" applyNumberFormat="1" applyFont="1" applyFill="1" applyBorder="1" applyAlignment="1">
      <alignment horizontal="center" vertical="center" wrapText="1"/>
    </xf>
    <xf numFmtId="3" fontId="24" fillId="20" borderId="17" xfId="6" applyNumberFormat="1" applyFont="1" applyFill="1" applyBorder="1" applyAlignment="1">
      <alignment horizontal="center" vertical="center"/>
    </xf>
    <xf numFmtId="49" fontId="24" fillId="20" borderId="17" xfId="6" applyNumberFormat="1" applyFont="1" applyFill="1" applyBorder="1" applyAlignment="1">
      <alignment horizontal="center" vertical="center"/>
    </xf>
    <xf numFmtId="3" fontId="24" fillId="20" borderId="17" xfId="6" applyNumberFormat="1" applyFont="1" applyFill="1" applyBorder="1" applyAlignment="1">
      <alignment vertical="center" wrapText="1"/>
    </xf>
    <xf numFmtId="3" fontId="24" fillId="20" borderId="17" xfId="6" applyNumberFormat="1" applyFont="1" applyFill="1" applyBorder="1" applyAlignment="1">
      <alignment horizontal="center" vertical="center" wrapText="1"/>
    </xf>
    <xf numFmtId="49" fontId="24" fillId="20" borderId="17" xfId="6" applyNumberFormat="1" applyFont="1" applyFill="1" applyBorder="1" applyAlignment="1">
      <alignment horizontal="center" vertical="center" wrapText="1"/>
    </xf>
    <xf numFmtId="49" fontId="31" fillId="20" borderId="17" xfId="6" applyNumberFormat="1" applyFont="1" applyFill="1" applyBorder="1" applyAlignment="1">
      <alignment horizontal="center" vertical="center" wrapText="1"/>
    </xf>
    <xf numFmtId="3" fontId="33" fillId="20" borderId="17" xfId="6" applyNumberFormat="1" applyFont="1" applyFill="1" applyBorder="1" applyAlignment="1">
      <alignment horizontal="center" vertical="center"/>
    </xf>
    <xf numFmtId="49" fontId="33" fillId="20" borderId="17" xfId="6" applyNumberFormat="1" applyFont="1" applyFill="1" applyBorder="1" applyAlignment="1">
      <alignment horizontal="center" vertical="center"/>
    </xf>
    <xf numFmtId="3" fontId="33" fillId="20" borderId="17" xfId="0" applyNumberFormat="1" applyFont="1" applyFill="1" applyBorder="1" applyAlignment="1">
      <alignment horizontal="center" vertical="center" wrapText="1"/>
    </xf>
    <xf numFmtId="3" fontId="24" fillId="15" borderId="17" xfId="4" applyNumberFormat="1" applyFont="1" applyFill="1" applyBorder="1" applyAlignment="1">
      <alignment horizontal="center" vertical="center" wrapText="1"/>
    </xf>
    <xf numFmtId="3" fontId="24" fillId="15" borderId="17" xfId="4" applyNumberFormat="1" applyFont="1" applyFill="1" applyBorder="1" applyAlignment="1">
      <alignment vertical="center" wrapText="1"/>
    </xf>
    <xf numFmtId="3" fontId="24" fillId="15" borderId="19" xfId="4" applyNumberFormat="1" applyFont="1" applyFill="1" applyBorder="1" applyAlignment="1">
      <alignment horizontal="center" vertical="center" wrapText="1"/>
    </xf>
    <xf numFmtId="3" fontId="24" fillId="15" borderId="19" xfId="4" applyNumberFormat="1" applyFont="1" applyFill="1" applyBorder="1" applyAlignment="1">
      <alignment horizontal="left" vertical="center" wrapText="1"/>
    </xf>
    <xf numFmtId="3" fontId="33" fillId="15" borderId="17" xfId="4" applyNumberFormat="1" applyFont="1" applyFill="1" applyBorder="1" applyAlignment="1">
      <alignment horizontal="center" vertical="center" wrapText="1"/>
    </xf>
    <xf numFmtId="3" fontId="24" fillId="15" borderId="17" xfId="4" applyNumberFormat="1" applyFont="1" applyFill="1" applyBorder="1" applyAlignment="1">
      <alignment horizontal="left" vertical="center" wrapText="1"/>
    </xf>
    <xf numFmtId="3" fontId="32" fillId="15" borderId="17" xfId="6" applyNumberFormat="1" applyFont="1" applyFill="1" applyBorder="1" applyAlignment="1">
      <alignment horizontal="center" vertical="center"/>
    </xf>
    <xf numFmtId="3" fontId="33" fillId="15" borderId="24" xfId="6" applyNumberFormat="1" applyFont="1" applyFill="1" applyBorder="1" applyAlignment="1">
      <alignment horizontal="center" vertical="center" wrapText="1"/>
    </xf>
    <xf numFmtId="3" fontId="24" fillId="15" borderId="25" xfId="4" applyNumberFormat="1" applyFont="1" applyFill="1" applyBorder="1" applyAlignment="1">
      <alignment horizontal="center" vertical="center" wrapText="1"/>
    </xf>
    <xf numFmtId="3" fontId="24" fillId="15" borderId="25" xfId="4" applyNumberFormat="1" applyFont="1" applyFill="1" applyBorder="1" applyAlignment="1">
      <alignment horizontal="left" vertical="center" wrapText="1"/>
    </xf>
    <xf numFmtId="164" fontId="32" fillId="0" borderId="33" xfId="6" applyNumberFormat="1" applyFont="1" applyBorder="1" applyAlignment="1">
      <alignment horizontal="center" vertical="center" wrapText="1"/>
    </xf>
    <xf numFmtId="0" fontId="40" fillId="0" borderId="33" xfId="2" applyFont="1" applyBorder="1" applyAlignment="1">
      <alignment horizontal="center" vertical="center" textRotation="90" wrapText="1"/>
    </xf>
    <xf numFmtId="3" fontId="9" fillId="0" borderId="24" xfId="2" applyNumberFormat="1" applyFont="1" applyBorder="1" applyAlignment="1">
      <alignment horizontal="center" vertical="center"/>
    </xf>
    <xf numFmtId="0" fontId="46" fillId="0" borderId="10" xfId="0" applyFont="1" applyBorder="1" applyAlignment="1">
      <alignment vertical="center"/>
    </xf>
    <xf numFmtId="0" fontId="46" fillId="0" borderId="0" xfId="0" applyFont="1" applyAlignment="1">
      <alignment vertical="center"/>
    </xf>
    <xf numFmtId="0" fontId="48" fillId="0" borderId="10" xfId="0" applyFont="1" applyBorder="1" applyAlignment="1">
      <alignment vertical="center" wrapText="1"/>
    </xf>
    <xf numFmtId="0" fontId="46" fillId="7" borderId="10" xfId="0" applyFont="1" applyFill="1" applyBorder="1" applyAlignment="1">
      <alignment vertical="center"/>
    </xf>
    <xf numFmtId="0" fontId="48" fillId="7" borderId="10" xfId="0" applyFont="1" applyFill="1" applyBorder="1" applyAlignment="1">
      <alignment vertical="center" wrapText="1"/>
    </xf>
    <xf numFmtId="0" fontId="48" fillId="0" borderId="0" xfId="0" applyFont="1" applyAlignment="1">
      <alignment vertical="center" wrapText="1"/>
    </xf>
    <xf numFmtId="0" fontId="46" fillId="0" borderId="10" xfId="0" applyFont="1" applyBorder="1" applyAlignment="1">
      <alignment horizontal="center" vertical="center"/>
    </xf>
    <xf numFmtId="0" fontId="48" fillId="0" borderId="10" xfId="0" applyFont="1" applyBorder="1" applyAlignment="1">
      <alignment horizontal="center" vertical="center" wrapText="1"/>
    </xf>
    <xf numFmtId="0" fontId="46" fillId="7" borderId="10" xfId="0" applyFont="1" applyFill="1" applyBorder="1" applyAlignment="1">
      <alignment horizontal="center" vertical="center"/>
    </xf>
    <xf numFmtId="0" fontId="49" fillId="0" borderId="10" xfId="0" applyFont="1" applyBorder="1" applyAlignment="1">
      <alignment vertical="center"/>
    </xf>
    <xf numFmtId="3" fontId="65" fillId="3" borderId="17" xfId="2" applyNumberFormat="1" applyFont="1" applyFill="1" applyBorder="1" applyAlignment="1">
      <alignment horizontal="center" vertical="center"/>
    </xf>
    <xf numFmtId="0" fontId="0" fillId="0" borderId="0" xfId="2" applyFont="1"/>
    <xf numFmtId="3" fontId="31" fillId="20" borderId="33" xfId="6" applyNumberFormat="1" applyFont="1" applyFill="1" applyBorder="1" applyAlignment="1">
      <alignment horizontal="center" vertical="center" wrapText="1"/>
    </xf>
    <xf numFmtId="49" fontId="31" fillId="20" borderId="20" xfId="6" applyNumberFormat="1" applyFont="1" applyFill="1" applyBorder="1" applyAlignment="1">
      <alignment horizontal="center" vertical="center" wrapText="1"/>
    </xf>
    <xf numFmtId="43" fontId="2" fillId="0" borderId="0" xfId="2" applyNumberFormat="1"/>
    <xf numFmtId="0" fontId="2" fillId="0" borderId="9" xfId="2" applyBorder="1" applyAlignment="1">
      <alignment horizontal="center"/>
    </xf>
    <xf numFmtId="3" fontId="13" fillId="2" borderId="19" xfId="2" applyNumberFormat="1" applyFont="1" applyFill="1" applyBorder="1" applyAlignment="1">
      <alignment horizontal="center" vertical="center"/>
    </xf>
    <xf numFmtId="0" fontId="2" fillId="2" borderId="17" xfId="2" applyFill="1" applyBorder="1"/>
    <xf numFmtId="0" fontId="7" fillId="2" borderId="0" xfId="0" applyFont="1" applyFill="1"/>
    <xf numFmtId="3" fontId="24" fillId="15" borderId="0" xfId="4" applyNumberFormat="1" applyFont="1" applyFill="1" applyAlignment="1">
      <alignment horizontal="center" vertical="center" wrapText="1"/>
    </xf>
    <xf numFmtId="3" fontId="44" fillId="3" borderId="17" xfId="2" applyNumberFormat="1" applyFont="1" applyFill="1" applyBorder="1" applyAlignment="1">
      <alignment horizontal="center" vertical="center"/>
    </xf>
    <xf numFmtId="0" fontId="31" fillId="20" borderId="19" xfId="0" applyFont="1" applyFill="1" applyBorder="1" applyAlignment="1">
      <alignment horizontal="left" vertical="center" wrapText="1"/>
    </xf>
    <xf numFmtId="0" fontId="31" fillId="7" borderId="17" xfId="0" applyFont="1" applyFill="1" applyBorder="1" applyAlignment="1">
      <alignment vertical="center" wrapText="1"/>
    </xf>
    <xf numFmtId="0" fontId="32" fillId="7" borderId="44" xfId="0" applyFont="1" applyFill="1" applyBorder="1" applyAlignment="1">
      <alignment vertical="center" wrapText="1"/>
    </xf>
    <xf numFmtId="0" fontId="32" fillId="2" borderId="29" xfId="0" applyFont="1" applyFill="1" applyBorder="1" applyAlignment="1">
      <alignment vertical="center" wrapText="1"/>
    </xf>
    <xf numFmtId="0" fontId="46" fillId="0" borderId="0" xfId="10" applyFont="1" applyAlignment="1">
      <alignment horizontal="center" vertical="center" wrapText="1"/>
    </xf>
    <xf numFmtId="0" fontId="53" fillId="2" borderId="8" xfId="0" applyFont="1" applyFill="1" applyBorder="1" applyAlignment="1">
      <alignment vertical="center" wrapText="1"/>
    </xf>
    <xf numFmtId="0" fontId="32" fillId="16" borderId="29" xfId="0" applyFont="1" applyFill="1" applyBorder="1" applyAlignment="1">
      <alignment vertical="center" wrapText="1"/>
    </xf>
    <xf numFmtId="0" fontId="32" fillId="16" borderId="52" xfId="0" applyFont="1" applyFill="1" applyBorder="1" applyAlignment="1">
      <alignment vertical="center" wrapText="1"/>
    </xf>
    <xf numFmtId="0" fontId="32" fillId="2" borderId="19" xfId="0" applyFont="1" applyFill="1" applyBorder="1" applyAlignment="1">
      <alignment vertical="center" wrapText="1"/>
    </xf>
    <xf numFmtId="0" fontId="32" fillId="0" borderId="4" xfId="0" applyFont="1" applyBorder="1" applyAlignment="1">
      <alignment vertical="center" wrapText="1"/>
    </xf>
    <xf numFmtId="0" fontId="34" fillId="2" borderId="24" xfId="0" applyFont="1" applyFill="1" applyBorder="1" applyAlignment="1">
      <alignment horizontal="center" vertical="center" wrapText="1"/>
    </xf>
    <xf numFmtId="49" fontId="34" fillId="2" borderId="19" xfId="0" applyNumberFormat="1" applyFont="1" applyFill="1" applyBorder="1" applyAlignment="1">
      <alignment horizontal="center" vertical="center" wrapText="1"/>
    </xf>
    <xf numFmtId="3" fontId="33" fillId="20" borderId="33" xfId="6" applyNumberFormat="1" applyFont="1" applyFill="1" applyBorder="1" applyAlignment="1">
      <alignment horizontal="center" vertical="center" wrapText="1"/>
    </xf>
    <xf numFmtId="49" fontId="33" fillId="20" borderId="20" xfId="6" applyNumberFormat="1" applyFont="1" applyFill="1" applyBorder="1" applyAlignment="1">
      <alignment horizontal="center" vertical="center" wrapText="1"/>
    </xf>
    <xf numFmtId="3" fontId="32" fillId="2" borderId="17" xfId="6" applyNumberFormat="1" applyFont="1" applyFill="1" applyBorder="1" applyAlignment="1">
      <alignment horizontal="left" vertical="center" wrapText="1"/>
    </xf>
    <xf numFmtId="3" fontId="32" fillId="2" borderId="24" xfId="6" applyNumberFormat="1" applyFont="1" applyFill="1" applyBorder="1" applyAlignment="1">
      <alignment horizontal="left" vertical="center" wrapText="1"/>
    </xf>
    <xf numFmtId="3" fontId="26" fillId="2" borderId="17" xfId="6" applyNumberFormat="1" applyFont="1" applyFill="1" applyBorder="1" applyAlignment="1">
      <alignment horizontal="left" vertical="center" wrapText="1"/>
    </xf>
    <xf numFmtId="3" fontId="32" fillId="2" borderId="19" xfId="6" applyNumberFormat="1" applyFont="1" applyFill="1" applyBorder="1" applyAlignment="1">
      <alignment horizontal="left" vertical="center" wrapText="1"/>
    </xf>
    <xf numFmtId="3" fontId="32" fillId="2" borderId="17" xfId="6" applyNumberFormat="1" applyFont="1" applyFill="1" applyBorder="1" applyAlignment="1">
      <alignment vertical="center" wrapText="1"/>
    </xf>
    <xf numFmtId="3" fontId="34" fillId="2" borderId="17" xfId="6" applyNumberFormat="1" applyFont="1" applyFill="1" applyBorder="1" applyAlignment="1">
      <alignment horizontal="left" vertical="center" wrapText="1"/>
    </xf>
    <xf numFmtId="3" fontId="34" fillId="2" borderId="24" xfId="6" applyNumberFormat="1" applyFont="1" applyFill="1" applyBorder="1" applyAlignment="1">
      <alignment horizontal="left" vertical="center" wrapText="1"/>
    </xf>
    <xf numFmtId="3" fontId="34" fillId="2" borderId="19" xfId="6" applyNumberFormat="1" applyFont="1" applyFill="1" applyBorder="1" applyAlignment="1">
      <alignment horizontal="left" vertical="center" wrapText="1"/>
    </xf>
    <xf numFmtId="3" fontId="34" fillId="2" borderId="17" xfId="6" applyNumberFormat="1" applyFont="1" applyFill="1" applyBorder="1" applyAlignment="1">
      <alignment vertical="center" wrapText="1"/>
    </xf>
    <xf numFmtId="3" fontId="32" fillId="2" borderId="17" xfId="6" applyNumberFormat="1" applyFont="1" applyFill="1" applyBorder="1" applyAlignment="1">
      <alignment horizontal="center" vertical="center" wrapText="1"/>
    </xf>
    <xf numFmtId="164" fontId="32" fillId="2" borderId="17" xfId="6" applyNumberFormat="1" applyFont="1" applyFill="1" applyBorder="1" applyAlignment="1">
      <alignment horizontal="center" vertical="center" wrapText="1"/>
    </xf>
    <xf numFmtId="0" fontId="47" fillId="2" borderId="0" xfId="0" applyFont="1" applyFill="1" applyAlignment="1">
      <alignment horizontal="left" vertical="center"/>
    </xf>
    <xf numFmtId="3" fontId="32" fillId="2" borderId="24" xfId="6" applyNumberFormat="1" applyFont="1" applyFill="1" applyBorder="1" applyAlignment="1">
      <alignment vertical="center" wrapText="1"/>
    </xf>
    <xf numFmtId="3" fontId="32" fillId="2" borderId="24" xfId="6" applyNumberFormat="1" applyFont="1" applyFill="1" applyBorder="1" applyAlignment="1">
      <alignment horizontal="center" vertical="center" wrapText="1"/>
    </xf>
    <xf numFmtId="3" fontId="26" fillId="2" borderId="17" xfId="6" applyNumberFormat="1" applyFont="1" applyFill="1" applyBorder="1" applyAlignment="1">
      <alignment vertical="center" wrapText="1"/>
    </xf>
    <xf numFmtId="3" fontId="26" fillId="2" borderId="17" xfId="6" applyNumberFormat="1" applyFont="1" applyFill="1" applyBorder="1" applyAlignment="1">
      <alignment horizontal="center" vertical="center" wrapText="1"/>
    </xf>
    <xf numFmtId="164" fontId="26" fillId="2" borderId="17" xfId="6" applyNumberFormat="1" applyFont="1" applyFill="1" applyBorder="1" applyAlignment="1">
      <alignment horizontal="center" vertical="center" wrapText="1"/>
    </xf>
    <xf numFmtId="3" fontId="26" fillId="2" borderId="19" xfId="6" applyNumberFormat="1" applyFont="1" applyFill="1" applyBorder="1" applyAlignment="1">
      <alignment vertical="center" wrapText="1"/>
    </xf>
    <xf numFmtId="3" fontId="26" fillId="2" borderId="19" xfId="6" applyNumberFormat="1" applyFont="1" applyFill="1" applyBorder="1" applyAlignment="1">
      <alignment horizontal="center" vertical="center" wrapText="1"/>
    </xf>
    <xf numFmtId="164" fontId="26" fillId="2" borderId="19" xfId="6" applyNumberFormat="1" applyFont="1" applyFill="1" applyBorder="1" applyAlignment="1">
      <alignment horizontal="center" vertical="center" wrapText="1"/>
    </xf>
    <xf numFmtId="3" fontId="32" fillId="2" borderId="19" xfId="6" applyNumberFormat="1" applyFont="1" applyFill="1" applyBorder="1" applyAlignment="1">
      <alignment horizontal="center" vertical="center" wrapText="1"/>
    </xf>
    <xf numFmtId="3" fontId="26" fillId="2" borderId="24" xfId="6" applyNumberFormat="1" applyFont="1" applyFill="1" applyBorder="1" applyAlignment="1">
      <alignment vertical="center" wrapText="1"/>
    </xf>
    <xf numFmtId="3" fontId="26" fillId="2" borderId="24" xfId="6" applyNumberFormat="1" applyFont="1" applyFill="1" applyBorder="1" applyAlignment="1">
      <alignment horizontal="center" vertical="center" wrapText="1"/>
    </xf>
    <xf numFmtId="164" fontId="26" fillId="2" borderId="24" xfId="6" applyNumberFormat="1" applyFont="1" applyFill="1" applyBorder="1" applyAlignment="1">
      <alignment horizontal="center" vertical="center" wrapText="1"/>
    </xf>
    <xf numFmtId="0" fontId="48" fillId="2" borderId="0" xfId="6" applyFont="1" applyFill="1" applyAlignment="1">
      <alignment horizontal="left" vertical="center" wrapText="1"/>
    </xf>
    <xf numFmtId="3" fontId="34" fillId="2" borderId="19" xfId="6" applyNumberFormat="1" applyFont="1" applyFill="1" applyBorder="1" applyAlignment="1">
      <alignment horizontal="center" vertical="center" wrapText="1"/>
    </xf>
    <xf numFmtId="4" fontId="32" fillId="2" borderId="17" xfId="6" applyNumberFormat="1" applyFont="1" applyFill="1" applyBorder="1" applyAlignment="1">
      <alignment horizontal="center" vertical="center" wrapText="1"/>
    </xf>
    <xf numFmtId="0" fontId="21" fillId="2" borderId="17" xfId="6" applyFont="1" applyFill="1" applyBorder="1" applyAlignment="1">
      <alignment horizontal="center" vertical="center" wrapText="1"/>
    </xf>
    <xf numFmtId="164" fontId="32" fillId="2" borderId="19" xfId="6" applyNumberFormat="1" applyFont="1" applyFill="1" applyBorder="1" applyAlignment="1">
      <alignment horizontal="center" vertical="center" wrapText="1"/>
    </xf>
    <xf numFmtId="3" fontId="34" fillId="2" borderId="24" xfId="6" applyNumberFormat="1" applyFont="1" applyFill="1" applyBorder="1" applyAlignment="1">
      <alignment vertical="center" wrapText="1"/>
    </xf>
    <xf numFmtId="0" fontId="32" fillId="2" borderId="17" xfId="0" applyFont="1" applyFill="1" applyBorder="1" applyAlignment="1">
      <alignment horizontal="left" vertical="center" wrapText="1"/>
    </xf>
    <xf numFmtId="3" fontId="22" fillId="2" borderId="24" xfId="6" applyNumberFormat="1" applyFont="1" applyFill="1" applyBorder="1" applyAlignment="1">
      <alignment vertical="center" wrapText="1"/>
    </xf>
    <xf numFmtId="3" fontId="22" fillId="2" borderId="24" xfId="6" applyNumberFormat="1" applyFont="1" applyFill="1" applyBorder="1" applyAlignment="1">
      <alignment horizontal="center" vertical="center" wrapText="1"/>
    </xf>
    <xf numFmtId="168" fontId="22" fillId="2" borderId="24" xfId="6" applyNumberFormat="1" applyFont="1" applyFill="1" applyBorder="1" applyAlignment="1">
      <alignment horizontal="center" vertical="center" wrapText="1"/>
    </xf>
    <xf numFmtId="3" fontId="22" fillId="2" borderId="17" xfId="6" applyNumberFormat="1" applyFont="1" applyFill="1" applyBorder="1" applyAlignment="1">
      <alignment vertical="center" wrapText="1"/>
    </xf>
    <xf numFmtId="3" fontId="22" fillId="2" borderId="17" xfId="6" applyNumberFormat="1" applyFont="1" applyFill="1" applyBorder="1" applyAlignment="1">
      <alignment horizontal="center" vertical="center" wrapText="1"/>
    </xf>
    <xf numFmtId="164" fontId="22" fillId="2" borderId="17" xfId="6" applyNumberFormat="1" applyFont="1" applyFill="1" applyBorder="1" applyAlignment="1">
      <alignment horizontal="center" vertical="center" wrapText="1"/>
    </xf>
    <xf numFmtId="3" fontId="22" fillId="2" borderId="19" xfId="6" applyNumberFormat="1" applyFont="1" applyFill="1" applyBorder="1" applyAlignment="1">
      <alignment horizontal="center" vertical="center" wrapText="1"/>
    </xf>
    <xf numFmtId="3" fontId="34" fillId="2" borderId="24" xfId="6" applyNumberFormat="1" applyFont="1" applyFill="1" applyBorder="1" applyAlignment="1">
      <alignment horizontal="center" vertical="center" wrapText="1"/>
    </xf>
    <xf numFmtId="164" fontId="34" fillId="2" borderId="24" xfId="6" applyNumberFormat="1" applyFont="1" applyFill="1" applyBorder="1" applyAlignment="1">
      <alignment horizontal="center" vertical="center" wrapText="1"/>
    </xf>
    <xf numFmtId="3" fontId="34" fillId="2" borderId="17" xfId="6" applyNumberFormat="1" applyFont="1" applyFill="1" applyBorder="1" applyAlignment="1">
      <alignment horizontal="center" vertical="center" wrapText="1"/>
    </xf>
    <xf numFmtId="164" fontId="34" fillId="2" borderId="17" xfId="6" applyNumberFormat="1" applyFont="1" applyFill="1" applyBorder="1" applyAlignment="1">
      <alignment horizontal="center" vertical="center" wrapText="1"/>
    </xf>
    <xf numFmtId="3" fontId="32" fillId="2" borderId="19" xfId="6" applyNumberFormat="1" applyFont="1" applyFill="1" applyBorder="1" applyAlignment="1">
      <alignment vertical="center" wrapText="1"/>
    </xf>
    <xf numFmtId="3" fontId="34" fillId="2" borderId="22" xfId="0" applyNumberFormat="1" applyFont="1" applyFill="1" applyBorder="1" applyAlignment="1">
      <alignment horizontal="center" vertical="center" wrapText="1"/>
    </xf>
    <xf numFmtId="164" fontId="34" fillId="2" borderId="39" xfId="0" applyNumberFormat="1" applyFont="1" applyFill="1" applyBorder="1" applyAlignment="1">
      <alignment horizontal="center" vertical="center" wrapText="1"/>
    </xf>
    <xf numFmtId="3" fontId="34" fillId="2" borderId="0" xfId="0" applyNumberFormat="1" applyFont="1" applyFill="1" applyAlignment="1">
      <alignment horizontal="center" vertical="center" wrapText="1"/>
    </xf>
    <xf numFmtId="3" fontId="22" fillId="2" borderId="3" xfId="0" applyNumberFormat="1" applyFont="1" applyFill="1" applyBorder="1" applyAlignment="1">
      <alignment horizontal="center" vertical="center" wrapText="1"/>
    </xf>
    <xf numFmtId="0" fontId="34" fillId="2" borderId="3" xfId="0" applyFont="1" applyFill="1" applyBorder="1" applyAlignment="1">
      <alignment horizontal="center" vertical="center" wrapText="1"/>
    </xf>
    <xf numFmtId="3" fontId="9" fillId="2" borderId="17" xfId="2" applyNumberFormat="1" applyFont="1" applyFill="1" applyBorder="1" applyAlignment="1">
      <alignment horizontal="center" vertical="center" wrapText="1"/>
    </xf>
    <xf numFmtId="0" fontId="9" fillId="0" borderId="17" xfId="2" applyFont="1" applyBorder="1" applyAlignment="1">
      <alignment horizontal="center" vertical="center" wrapText="1"/>
    </xf>
    <xf numFmtId="0" fontId="3" fillId="2" borderId="0" xfId="1" applyFont="1" applyFill="1" applyAlignment="1">
      <alignment horizontal="center" wrapText="1"/>
    </xf>
    <xf numFmtId="0" fontId="8" fillId="0" borderId="17" xfId="2" applyFont="1" applyBorder="1" applyAlignment="1">
      <alignment horizontal="center" vertical="center"/>
    </xf>
    <xf numFmtId="0" fontId="9" fillId="0" borderId="17" xfId="2" applyFont="1" applyBorder="1" applyAlignment="1">
      <alignment horizontal="center" vertical="center"/>
    </xf>
    <xf numFmtId="0" fontId="38" fillId="0" borderId="17" xfId="2" applyFont="1" applyBorder="1" applyAlignment="1">
      <alignment horizontal="center" vertical="center" wrapText="1"/>
    </xf>
    <xf numFmtId="0" fontId="38" fillId="0" borderId="17" xfId="0" applyFont="1" applyBorder="1" applyAlignment="1">
      <alignment horizontal="center" vertical="center" wrapText="1"/>
    </xf>
    <xf numFmtId="0" fontId="9" fillId="0" borderId="17" xfId="2" applyFont="1" applyBorder="1" applyAlignment="1">
      <alignment horizontal="center" vertical="center" textRotation="90" wrapText="1"/>
    </xf>
    <xf numFmtId="0" fontId="9" fillId="0" borderId="17" xfId="2" applyFont="1" applyBorder="1" applyAlignment="1">
      <alignment horizontal="center" vertical="top" wrapText="1"/>
    </xf>
    <xf numFmtId="0" fontId="63" fillId="0" borderId="33" xfId="2" applyFont="1" applyBorder="1" applyAlignment="1">
      <alignment horizontal="center" vertical="center" wrapText="1"/>
    </xf>
    <xf numFmtId="0" fontId="63" fillId="0" borderId="45" xfId="2" applyFont="1" applyBorder="1" applyAlignment="1">
      <alignment horizontal="center" vertical="center" wrapText="1"/>
    </xf>
    <xf numFmtId="0" fontId="63" fillId="0" borderId="20" xfId="2" applyFont="1" applyBorder="1" applyAlignment="1">
      <alignment horizontal="center" vertical="center" wrapText="1"/>
    </xf>
    <xf numFmtId="0" fontId="64" fillId="0" borderId="33" xfId="2" applyFont="1" applyBorder="1" applyAlignment="1">
      <alignment horizontal="center" vertical="center" wrapText="1"/>
    </xf>
    <xf numFmtId="0" fontId="64" fillId="0" borderId="20" xfId="2" applyFont="1" applyBorder="1" applyAlignment="1">
      <alignment horizontal="center" vertical="center" wrapText="1"/>
    </xf>
    <xf numFmtId="3" fontId="9" fillId="2" borderId="19" xfId="2" applyNumberFormat="1" applyFont="1" applyFill="1" applyBorder="1" applyAlignment="1">
      <alignment horizontal="center" vertical="center" wrapText="1"/>
    </xf>
    <xf numFmtId="3" fontId="9" fillId="2" borderId="25" xfId="2" applyNumberFormat="1" applyFont="1" applyFill="1" applyBorder="1" applyAlignment="1">
      <alignment horizontal="center" vertical="center" wrapText="1"/>
    </xf>
    <xf numFmtId="3" fontId="9" fillId="2" borderId="24" xfId="2" applyNumberFormat="1" applyFont="1" applyFill="1" applyBorder="1" applyAlignment="1">
      <alignment horizontal="center" vertical="center" wrapText="1"/>
    </xf>
    <xf numFmtId="0" fontId="46" fillId="0" borderId="0" xfId="0" applyFont="1" applyAlignment="1">
      <alignment vertical="center"/>
    </xf>
    <xf numFmtId="0" fontId="46" fillId="0" borderId="48" xfId="0" applyFont="1" applyBorder="1" applyAlignment="1">
      <alignment vertical="center"/>
    </xf>
    <xf numFmtId="0" fontId="26" fillId="0" borderId="39" xfId="0" applyFont="1" applyBorder="1" applyAlignment="1">
      <alignment horizontal="center" wrapText="1"/>
    </xf>
    <xf numFmtId="0" fontId="26" fillId="0" borderId="35" xfId="0" applyFont="1" applyBorder="1" applyAlignment="1">
      <alignment horizontal="center" wrapText="1"/>
    </xf>
    <xf numFmtId="0" fontId="46" fillId="7" borderId="0" xfId="0" applyFont="1" applyFill="1" applyAlignment="1">
      <alignment horizontal="center" vertical="center"/>
    </xf>
    <xf numFmtId="0" fontId="46" fillId="7" borderId="0" xfId="0" applyFont="1" applyFill="1" applyAlignment="1">
      <alignment vertical="center"/>
    </xf>
    <xf numFmtId="0" fontId="46" fillId="7" borderId="48" xfId="0" applyFont="1" applyFill="1" applyBorder="1" applyAlignment="1">
      <alignment vertical="center"/>
    </xf>
    <xf numFmtId="0" fontId="46" fillId="0" borderId="0" xfId="0" applyFont="1" applyAlignment="1">
      <alignment horizontal="center" vertical="center"/>
    </xf>
    <xf numFmtId="0" fontId="24" fillId="20" borderId="33" xfId="0" applyFont="1" applyFill="1" applyBorder="1" applyAlignment="1">
      <alignment horizontal="center" vertical="center" wrapText="1"/>
    </xf>
    <xf numFmtId="0" fontId="24" fillId="20" borderId="20" xfId="0" applyFont="1" applyFill="1" applyBorder="1" applyAlignment="1">
      <alignment horizontal="center" vertical="center" wrapText="1"/>
    </xf>
    <xf numFmtId="3" fontId="60" fillId="15" borderId="17" xfId="6" applyNumberFormat="1" applyFont="1" applyFill="1" applyBorder="1" applyAlignment="1">
      <alignment horizontal="center" vertical="center" wrapText="1"/>
    </xf>
    <xf numFmtId="3" fontId="34" fillId="7" borderId="17" xfId="6" applyNumberFormat="1" applyFont="1" applyFill="1" applyBorder="1" applyAlignment="1">
      <alignment horizontal="center" vertical="center" wrapText="1"/>
    </xf>
    <xf numFmtId="3" fontId="34" fillId="7" borderId="24" xfId="6" applyNumberFormat="1" applyFont="1" applyFill="1" applyBorder="1" applyAlignment="1">
      <alignment horizontal="center" vertical="center" wrapText="1"/>
    </xf>
    <xf numFmtId="3" fontId="33" fillId="7" borderId="17" xfId="6" applyNumberFormat="1" applyFont="1" applyFill="1" applyBorder="1" applyAlignment="1">
      <alignment horizontal="center" vertical="center" wrapText="1"/>
    </xf>
    <xf numFmtId="3" fontId="34" fillId="7" borderId="17" xfId="6" applyNumberFormat="1" applyFont="1" applyFill="1" applyBorder="1" applyAlignment="1">
      <alignment horizontal="center" vertical="center"/>
    </xf>
    <xf numFmtId="3" fontId="26" fillId="0" borderId="17" xfId="6" applyNumberFormat="1" applyFont="1" applyBorder="1" applyAlignment="1">
      <alignment horizontal="center" vertical="center"/>
    </xf>
    <xf numFmtId="3" fontId="26" fillId="0" borderId="19" xfId="6" applyNumberFormat="1" applyFont="1" applyBorder="1" applyAlignment="1">
      <alignment horizontal="center" vertical="center"/>
    </xf>
    <xf numFmtId="3" fontId="26" fillId="0" borderId="24" xfId="6" applyNumberFormat="1" applyFont="1" applyBorder="1" applyAlignment="1">
      <alignment horizontal="center" vertical="center"/>
    </xf>
    <xf numFmtId="0" fontId="24" fillId="20" borderId="24" xfId="0" applyFont="1" applyFill="1" applyBorder="1" applyAlignment="1">
      <alignment horizontal="center" vertical="center" wrapText="1"/>
    </xf>
    <xf numFmtId="0" fontId="24" fillId="20" borderId="17" xfId="0" applyFont="1" applyFill="1" applyBorder="1" applyAlignment="1">
      <alignment horizontal="center" vertical="center" wrapText="1"/>
    </xf>
    <xf numFmtId="0" fontId="24" fillId="20" borderId="19" xfId="0" applyFont="1" applyFill="1" applyBorder="1" applyAlignment="1">
      <alignment horizontal="center" vertical="center" wrapText="1"/>
    </xf>
    <xf numFmtId="0" fontId="24" fillId="20" borderId="39" xfId="0" applyFont="1" applyFill="1" applyBorder="1" applyAlignment="1">
      <alignment horizontal="center" vertical="center" wrapText="1"/>
    </xf>
    <xf numFmtId="0" fontId="24" fillId="20" borderId="44" xfId="0" applyFont="1" applyFill="1" applyBorder="1" applyAlignment="1">
      <alignment horizontal="center" vertical="center" wrapText="1"/>
    </xf>
    <xf numFmtId="3" fontId="34" fillId="0" borderId="17" xfId="6" applyNumberFormat="1" applyFont="1" applyBorder="1" applyAlignment="1">
      <alignment horizontal="center" vertical="center" wrapText="1"/>
    </xf>
    <xf numFmtId="3" fontId="34" fillId="0" borderId="24" xfId="6" applyNumberFormat="1" applyFont="1" applyBorder="1" applyAlignment="1">
      <alignment horizontal="center" vertical="center" wrapText="1"/>
    </xf>
    <xf numFmtId="3" fontId="33" fillId="0" borderId="17" xfId="6" applyNumberFormat="1" applyFont="1" applyBorder="1" applyAlignment="1">
      <alignment horizontal="center" vertical="center" wrapText="1"/>
    </xf>
    <xf numFmtId="3" fontId="22" fillId="0" borderId="24" xfId="6" applyNumberFormat="1" applyFont="1" applyBorder="1" applyAlignment="1">
      <alignment horizontal="center" vertical="center" wrapText="1"/>
    </xf>
    <xf numFmtId="3" fontId="24" fillId="0" borderId="24" xfId="6" applyNumberFormat="1" applyFont="1" applyBorder="1" applyAlignment="1">
      <alignment horizontal="center" vertical="center" wrapText="1"/>
    </xf>
    <xf numFmtId="3" fontId="24" fillId="0" borderId="17" xfId="6" applyNumberFormat="1" applyFont="1" applyBorder="1" applyAlignment="1">
      <alignment horizontal="center" vertical="center" wrapText="1"/>
    </xf>
    <xf numFmtId="3" fontId="22" fillId="0" borderId="17" xfId="6" applyNumberFormat="1" applyFont="1" applyBorder="1" applyAlignment="1">
      <alignment horizontal="center" vertical="center" wrapText="1"/>
    </xf>
    <xf numFmtId="3" fontId="22" fillId="0" borderId="19" xfId="6" applyNumberFormat="1" applyFont="1" applyBorder="1" applyAlignment="1">
      <alignment horizontal="center" vertical="center" wrapText="1"/>
    </xf>
    <xf numFmtId="0" fontId="34" fillId="7" borderId="20" xfId="6" applyFont="1" applyFill="1" applyBorder="1" applyAlignment="1">
      <alignment horizontal="center" vertical="center" wrapText="1"/>
    </xf>
    <xf numFmtId="0" fontId="34" fillId="7" borderId="23" xfId="6" applyFont="1" applyFill="1" applyBorder="1" applyAlignment="1">
      <alignment horizontal="center" vertical="center" wrapText="1"/>
    </xf>
    <xf numFmtId="0" fontId="33" fillId="7" borderId="23" xfId="6" applyFont="1" applyFill="1" applyBorder="1" applyAlignment="1">
      <alignment horizontal="center" vertical="center" wrapText="1"/>
    </xf>
    <xf numFmtId="3" fontId="34" fillId="7" borderId="25" xfId="6" applyNumberFormat="1" applyFont="1" applyFill="1" applyBorder="1" applyAlignment="1">
      <alignment horizontal="center" vertical="center" wrapText="1"/>
    </xf>
    <xf numFmtId="3" fontId="33" fillId="7" borderId="25" xfId="6" applyNumberFormat="1" applyFont="1" applyFill="1" applyBorder="1" applyAlignment="1">
      <alignment horizontal="center" vertical="center" wrapText="1"/>
    </xf>
    <xf numFmtId="3" fontId="32" fillId="2" borderId="24" xfId="6" applyNumberFormat="1" applyFont="1" applyFill="1" applyBorder="1" applyAlignment="1">
      <alignment horizontal="left" vertical="center" wrapText="1"/>
    </xf>
    <xf numFmtId="3" fontId="32" fillId="2" borderId="17" xfId="6" applyNumberFormat="1" applyFont="1" applyFill="1" applyBorder="1" applyAlignment="1">
      <alignment horizontal="left" vertical="center" wrapText="1"/>
    </xf>
    <xf numFmtId="3" fontId="32" fillId="0" borderId="24" xfId="6" applyNumberFormat="1" applyFont="1" applyBorder="1" applyAlignment="1">
      <alignment horizontal="center" vertical="center" wrapText="1"/>
    </xf>
    <xf numFmtId="3" fontId="32" fillId="0" borderId="17" xfId="6" applyNumberFormat="1" applyFont="1" applyBorder="1" applyAlignment="1">
      <alignment horizontal="center" vertical="center" wrapText="1"/>
    </xf>
    <xf numFmtId="49" fontId="34" fillId="7" borderId="17" xfId="6" applyNumberFormat="1" applyFont="1" applyFill="1" applyBorder="1" applyAlignment="1">
      <alignment horizontal="center" vertical="center" wrapText="1"/>
    </xf>
    <xf numFmtId="49" fontId="34" fillId="7" borderId="24" xfId="6" applyNumberFormat="1" applyFont="1" applyFill="1" applyBorder="1" applyAlignment="1">
      <alignment horizontal="center" vertical="center" wrapText="1"/>
    </xf>
    <xf numFmtId="0" fontId="34" fillId="7" borderId="17" xfId="6" applyFont="1" applyFill="1" applyBorder="1" applyAlignment="1">
      <alignment horizontal="center" vertical="center" wrapText="1"/>
    </xf>
    <xf numFmtId="0" fontId="34" fillId="7" borderId="25" xfId="6" applyFont="1" applyFill="1" applyBorder="1" applyAlignment="1">
      <alignment horizontal="center" vertical="center" wrapText="1"/>
    </xf>
    <xf numFmtId="0" fontId="34" fillId="7" borderId="24" xfId="6" applyFont="1" applyFill="1" applyBorder="1" applyAlignment="1">
      <alignment horizontal="center" vertical="center" wrapText="1"/>
    </xf>
    <xf numFmtId="3" fontId="34" fillId="0" borderId="25" xfId="6" applyNumberFormat="1" applyFont="1" applyBorder="1" applyAlignment="1">
      <alignment horizontal="center" vertical="center" wrapText="1"/>
    </xf>
    <xf numFmtId="3" fontId="34" fillId="7" borderId="19" xfId="6" applyNumberFormat="1" applyFont="1" applyFill="1" applyBorder="1" applyAlignment="1">
      <alignment horizontal="center" vertical="center" wrapText="1"/>
    </xf>
    <xf numFmtId="49" fontId="34" fillId="7" borderId="19" xfId="6" applyNumberFormat="1" applyFont="1" applyFill="1" applyBorder="1" applyAlignment="1">
      <alignment horizontal="center" vertical="center" wrapText="1"/>
    </xf>
    <xf numFmtId="3" fontId="34" fillId="0" borderId="19" xfId="6" applyNumberFormat="1" applyFont="1" applyBorder="1" applyAlignment="1">
      <alignment horizontal="center" vertical="center" wrapText="1"/>
    </xf>
    <xf numFmtId="3" fontId="34" fillId="2" borderId="17" xfId="6" applyNumberFormat="1" applyFont="1" applyFill="1" applyBorder="1" applyAlignment="1">
      <alignment horizontal="left" vertical="center" wrapText="1"/>
    </xf>
    <xf numFmtId="0" fontId="33" fillId="7" borderId="25" xfId="6" applyFont="1" applyFill="1" applyBorder="1" applyAlignment="1">
      <alignment horizontal="center" vertical="center" wrapText="1"/>
    </xf>
    <xf numFmtId="3" fontId="32" fillId="7" borderId="24" xfId="6" applyNumberFormat="1" applyFont="1" applyFill="1" applyBorder="1" applyAlignment="1">
      <alignment horizontal="center" vertical="center" wrapText="1"/>
    </xf>
    <xf numFmtId="3" fontId="32" fillId="7" borderId="17" xfId="6" applyNumberFormat="1" applyFont="1" applyFill="1" applyBorder="1" applyAlignment="1">
      <alignment horizontal="center" vertical="center" wrapText="1"/>
    </xf>
    <xf numFmtId="0" fontId="34" fillId="0" borderId="17" xfId="6" applyFont="1" applyBorder="1" applyAlignment="1">
      <alignment horizontal="center" vertical="center" wrapText="1"/>
    </xf>
    <xf numFmtId="0" fontId="34" fillId="0" borderId="25" xfId="6" applyFont="1" applyBorder="1" applyAlignment="1">
      <alignment horizontal="center" vertical="center" wrapText="1"/>
    </xf>
    <xf numFmtId="0" fontId="34" fillId="0" borderId="24" xfId="6" applyFont="1" applyBorder="1" applyAlignment="1">
      <alignment horizontal="center" vertical="center" wrapText="1"/>
    </xf>
    <xf numFmtId="3" fontId="33" fillId="7" borderId="19" xfId="6" applyNumberFormat="1" applyFont="1" applyFill="1" applyBorder="1" applyAlignment="1">
      <alignment horizontal="center" vertical="center" wrapText="1"/>
    </xf>
    <xf numFmtId="0" fontId="34" fillId="7" borderId="19" xfId="6" applyFont="1" applyFill="1" applyBorder="1" applyAlignment="1">
      <alignment horizontal="center" vertical="center" wrapText="1"/>
    </xf>
    <xf numFmtId="3" fontId="34" fillId="2" borderId="19" xfId="6" applyNumberFormat="1" applyFont="1" applyFill="1" applyBorder="1" applyAlignment="1">
      <alignment horizontal="left" vertical="center" wrapText="1"/>
    </xf>
    <xf numFmtId="3" fontId="32" fillId="7" borderId="19" xfId="6" applyNumberFormat="1" applyFont="1" applyFill="1" applyBorder="1" applyAlignment="1">
      <alignment horizontal="center" vertical="center" wrapText="1"/>
    </xf>
    <xf numFmtId="3" fontId="34" fillId="2" borderId="24" xfId="6" applyNumberFormat="1" applyFont="1" applyFill="1" applyBorder="1" applyAlignment="1">
      <alignment horizontal="left" vertical="center" wrapText="1"/>
    </xf>
    <xf numFmtId="3" fontId="32" fillId="2" borderId="19" xfId="6" applyNumberFormat="1" applyFont="1" applyFill="1" applyBorder="1" applyAlignment="1">
      <alignment horizontal="left" vertical="center" wrapText="1"/>
    </xf>
    <xf numFmtId="49" fontId="33" fillId="7" borderId="17" xfId="6" applyNumberFormat="1" applyFont="1" applyFill="1" applyBorder="1" applyAlignment="1">
      <alignment horizontal="center" vertical="center" wrapText="1"/>
    </xf>
    <xf numFmtId="3" fontId="26" fillId="7" borderId="17" xfId="6" applyNumberFormat="1" applyFont="1" applyFill="1" applyBorder="1" applyAlignment="1">
      <alignment horizontal="center" vertical="center"/>
    </xf>
    <xf numFmtId="49" fontId="26" fillId="7" borderId="17" xfId="6" applyNumberFormat="1" applyFont="1" applyFill="1" applyBorder="1" applyAlignment="1">
      <alignment horizontal="center" vertical="center"/>
    </xf>
    <xf numFmtId="3" fontId="26" fillId="7" borderId="19" xfId="6" applyNumberFormat="1" applyFont="1" applyFill="1" applyBorder="1" applyAlignment="1">
      <alignment horizontal="center" vertical="center"/>
    </xf>
    <xf numFmtId="3" fontId="26" fillId="7" borderId="24" xfId="6" applyNumberFormat="1" applyFont="1" applyFill="1" applyBorder="1" applyAlignment="1">
      <alignment horizontal="center" vertical="center"/>
    </xf>
    <xf numFmtId="49" fontId="26" fillId="7" borderId="19" xfId="6" applyNumberFormat="1" applyFont="1" applyFill="1" applyBorder="1" applyAlignment="1">
      <alignment horizontal="center" vertical="center"/>
    </xf>
    <xf numFmtId="49" fontId="26" fillId="7" borderId="24" xfId="6" applyNumberFormat="1" applyFont="1" applyFill="1" applyBorder="1" applyAlignment="1">
      <alignment horizontal="center" vertical="center"/>
    </xf>
    <xf numFmtId="3" fontId="26" fillId="7" borderId="25" xfId="6" applyNumberFormat="1" applyFont="1" applyFill="1" applyBorder="1" applyAlignment="1">
      <alignment horizontal="center" vertical="center"/>
    </xf>
    <xf numFmtId="0" fontId="26" fillId="7" borderId="19" xfId="0" applyFont="1" applyFill="1" applyBorder="1" applyAlignment="1">
      <alignment horizontal="center" vertical="center"/>
    </xf>
    <xf numFmtId="0" fontId="26" fillId="7" borderId="25" xfId="0" applyFont="1" applyFill="1" applyBorder="1" applyAlignment="1">
      <alignment horizontal="center" vertical="center"/>
    </xf>
    <xf numFmtId="0" fontId="26" fillId="7" borderId="24" xfId="0" applyFont="1" applyFill="1" applyBorder="1" applyAlignment="1">
      <alignment horizontal="center" vertical="center"/>
    </xf>
    <xf numFmtId="3" fontId="32" fillId="0" borderId="19" xfId="6" applyNumberFormat="1" applyFont="1" applyBorder="1" applyAlignment="1">
      <alignment horizontal="center" vertical="center" wrapText="1"/>
    </xf>
    <xf numFmtId="49" fontId="34" fillId="0" borderId="17" xfId="6" applyNumberFormat="1" applyFont="1" applyBorder="1" applyAlignment="1">
      <alignment horizontal="center" vertical="center" wrapText="1"/>
    </xf>
    <xf numFmtId="49" fontId="34" fillId="0" borderId="24" xfId="6" applyNumberFormat="1" applyFont="1" applyBorder="1" applyAlignment="1">
      <alignment horizontal="center" vertical="center" wrapText="1"/>
    </xf>
    <xf numFmtId="49" fontId="33" fillId="0" borderId="17" xfId="6" applyNumberFormat="1" applyFont="1" applyBorder="1" applyAlignment="1">
      <alignment horizontal="center" vertical="center" wrapText="1"/>
    </xf>
    <xf numFmtId="3" fontId="34" fillId="7" borderId="35" xfId="6" applyNumberFormat="1" applyFont="1" applyFill="1" applyBorder="1" applyAlignment="1">
      <alignment horizontal="center" vertical="center"/>
    </xf>
    <xf numFmtId="3" fontId="34" fillId="7" borderId="33" xfId="6" applyNumberFormat="1" applyFont="1" applyFill="1" applyBorder="1" applyAlignment="1">
      <alignment horizontal="center" vertical="center"/>
    </xf>
    <xf numFmtId="3" fontId="34" fillId="7" borderId="25" xfId="6" applyNumberFormat="1" applyFont="1" applyFill="1" applyBorder="1" applyAlignment="1">
      <alignment horizontal="center" vertical="center"/>
    </xf>
    <xf numFmtId="3" fontId="34" fillId="7" borderId="24" xfId="6" applyNumberFormat="1" applyFont="1" applyFill="1" applyBorder="1" applyAlignment="1">
      <alignment horizontal="center" vertical="center"/>
    </xf>
    <xf numFmtId="0" fontId="34" fillId="7" borderId="17" xfId="6" applyFont="1" applyFill="1" applyBorder="1" applyAlignment="1">
      <alignment horizontal="center" vertical="center"/>
    </xf>
    <xf numFmtId="0" fontId="34" fillId="7" borderId="25" xfId="6" applyFont="1" applyFill="1" applyBorder="1" applyAlignment="1">
      <alignment horizontal="center" vertical="center"/>
    </xf>
    <xf numFmtId="0" fontId="34" fillId="7" borderId="24" xfId="6" applyFont="1" applyFill="1" applyBorder="1" applyAlignment="1">
      <alignment horizontal="center" vertical="center"/>
    </xf>
    <xf numFmtId="49" fontId="32" fillId="7" borderId="24" xfId="6" applyNumberFormat="1" applyFont="1" applyFill="1" applyBorder="1" applyAlignment="1">
      <alignment horizontal="center" vertical="center" wrapText="1"/>
    </xf>
    <xf numFmtId="49" fontId="32" fillId="7" borderId="19" xfId="6" applyNumberFormat="1" applyFont="1" applyFill="1" applyBorder="1" applyAlignment="1">
      <alignment horizontal="center" vertical="center" wrapText="1"/>
    </xf>
    <xf numFmtId="49" fontId="32" fillId="7" borderId="17" xfId="6" applyNumberFormat="1" applyFont="1" applyFill="1" applyBorder="1" applyAlignment="1">
      <alignment horizontal="center" vertical="center" wrapText="1"/>
    </xf>
    <xf numFmtId="0" fontId="48" fillId="0" borderId="35" xfId="6" applyFont="1" applyBorder="1" applyAlignment="1">
      <alignment horizontal="center" vertical="center" wrapText="1"/>
    </xf>
    <xf numFmtId="49" fontId="34" fillId="7" borderId="23" xfId="6" applyNumberFormat="1" applyFont="1" applyFill="1" applyBorder="1" applyAlignment="1">
      <alignment horizontal="center" vertical="center"/>
    </xf>
    <xf numFmtId="49" fontId="34" fillId="7" borderId="20" xfId="6" applyNumberFormat="1" applyFont="1" applyFill="1" applyBorder="1" applyAlignment="1">
      <alignment horizontal="center" vertical="center"/>
    </xf>
    <xf numFmtId="3" fontId="22" fillId="0" borderId="25" xfId="6" applyNumberFormat="1" applyFont="1" applyBorder="1" applyAlignment="1">
      <alignment horizontal="center" vertical="center" wrapText="1"/>
    </xf>
    <xf numFmtId="49" fontId="22" fillId="0" borderId="25" xfId="6" applyNumberFormat="1" applyFont="1" applyBorder="1" applyAlignment="1">
      <alignment horizontal="center" vertical="center" wrapText="1"/>
    </xf>
    <xf numFmtId="49" fontId="22" fillId="0" borderId="17" xfId="6" applyNumberFormat="1" applyFont="1" applyBorder="1" applyAlignment="1">
      <alignment horizontal="center" vertical="center" wrapText="1"/>
    </xf>
    <xf numFmtId="49" fontId="22" fillId="0" borderId="24" xfId="6" applyNumberFormat="1" applyFont="1" applyBorder="1" applyAlignment="1">
      <alignment horizontal="center" vertical="center" wrapText="1"/>
    </xf>
    <xf numFmtId="3" fontId="32" fillId="0" borderId="25" xfId="6" applyNumberFormat="1" applyFont="1" applyBorder="1" applyAlignment="1">
      <alignment horizontal="center" vertical="center" wrapText="1"/>
    </xf>
    <xf numFmtId="3" fontId="34" fillId="2" borderId="25" xfId="6" applyNumberFormat="1" applyFont="1" applyFill="1" applyBorder="1" applyAlignment="1">
      <alignment horizontal="center" vertical="center" wrapText="1"/>
    </xf>
    <xf numFmtId="3" fontId="34" fillId="2" borderId="24" xfId="6" applyNumberFormat="1" applyFont="1" applyFill="1" applyBorder="1" applyAlignment="1">
      <alignment horizontal="center" vertical="center" wrapText="1"/>
    </xf>
    <xf numFmtId="3" fontId="32" fillId="0" borderId="38" xfId="6" applyNumberFormat="1" applyFont="1" applyBorder="1" applyAlignment="1">
      <alignment horizontal="center" vertical="center" wrapText="1"/>
    </xf>
    <xf numFmtId="3" fontId="32" fillId="0" borderId="35" xfId="6" applyNumberFormat="1" applyFont="1" applyBorder="1" applyAlignment="1">
      <alignment horizontal="center" vertical="center" wrapText="1"/>
    </xf>
    <xf numFmtId="49" fontId="32" fillId="0" borderId="29" xfId="6" applyNumberFormat="1" applyFont="1" applyBorder="1" applyAlignment="1">
      <alignment horizontal="center" vertical="center" wrapText="1"/>
    </xf>
    <xf numFmtId="49" fontId="32" fillId="0" borderId="23" xfId="6" applyNumberFormat="1" applyFont="1" applyBorder="1" applyAlignment="1">
      <alignment horizontal="center" vertical="center" wrapText="1"/>
    </xf>
    <xf numFmtId="0" fontId="34" fillId="7" borderId="19" xfId="0" applyFont="1" applyFill="1" applyBorder="1" applyAlignment="1">
      <alignment horizontal="center" vertical="center" wrapText="1"/>
    </xf>
    <xf numFmtId="0" fontId="34" fillId="7" borderId="25" xfId="0" applyFont="1" applyFill="1" applyBorder="1" applyAlignment="1">
      <alignment horizontal="center" vertical="center" wrapText="1"/>
    </xf>
    <xf numFmtId="0" fontId="34" fillId="7" borderId="24" xfId="0" applyFont="1" applyFill="1" applyBorder="1" applyAlignment="1">
      <alignment horizontal="center" vertical="center" wrapText="1"/>
    </xf>
    <xf numFmtId="49" fontId="34" fillId="7" borderId="19" xfId="0" applyNumberFormat="1" applyFont="1" applyFill="1" applyBorder="1" applyAlignment="1">
      <alignment horizontal="center" vertical="center"/>
    </xf>
    <xf numFmtId="49" fontId="34" fillId="7" borderId="25" xfId="0" applyNumberFormat="1" applyFont="1" applyFill="1" applyBorder="1" applyAlignment="1">
      <alignment horizontal="center" vertical="center"/>
    </xf>
    <xf numFmtId="49" fontId="34" fillId="7" borderId="24" xfId="0" applyNumberFormat="1" applyFont="1" applyFill="1" applyBorder="1" applyAlignment="1">
      <alignment horizontal="center" vertical="center"/>
    </xf>
    <xf numFmtId="3" fontId="34" fillId="7" borderId="19" xfId="0" applyNumberFormat="1" applyFont="1" applyFill="1" applyBorder="1" applyAlignment="1">
      <alignment horizontal="center" vertical="center"/>
    </xf>
    <xf numFmtId="3" fontId="34" fillId="7" borderId="25" xfId="0" applyNumberFormat="1" applyFont="1" applyFill="1" applyBorder="1" applyAlignment="1">
      <alignment horizontal="center" vertical="center"/>
    </xf>
    <xf numFmtId="3" fontId="34" fillId="7" borderId="24" xfId="0" applyNumberFormat="1" applyFont="1" applyFill="1" applyBorder="1" applyAlignment="1">
      <alignment horizontal="center" vertical="center"/>
    </xf>
    <xf numFmtId="0" fontId="47" fillId="0" borderId="35" xfId="0" applyFont="1" applyBorder="1" applyAlignment="1">
      <alignment horizontal="center" vertical="center"/>
    </xf>
    <xf numFmtId="0" fontId="22" fillId="7" borderId="19" xfId="0" applyFont="1" applyFill="1" applyBorder="1" applyAlignment="1">
      <alignment horizontal="center" vertical="center" wrapText="1"/>
    </xf>
    <xf numFmtId="0" fontId="22" fillId="7" borderId="25" xfId="0" applyFont="1" applyFill="1" applyBorder="1" applyAlignment="1">
      <alignment horizontal="center" vertical="center" wrapText="1"/>
    </xf>
    <xf numFmtId="0" fontId="22" fillId="7" borderId="24" xfId="0" applyFont="1" applyFill="1" applyBorder="1" applyAlignment="1">
      <alignment horizontal="center" vertical="center" wrapText="1"/>
    </xf>
    <xf numFmtId="3" fontId="34" fillId="7" borderId="19" xfId="0" applyNumberFormat="1" applyFont="1" applyFill="1" applyBorder="1" applyAlignment="1">
      <alignment horizontal="center" vertical="center" wrapText="1"/>
    </xf>
    <xf numFmtId="3" fontId="34" fillId="7" borderId="25" xfId="0" applyNumberFormat="1" applyFont="1" applyFill="1" applyBorder="1" applyAlignment="1">
      <alignment horizontal="center" vertical="center" wrapText="1"/>
    </xf>
    <xf numFmtId="3" fontId="34" fillId="7" borderId="24" xfId="0" applyNumberFormat="1" applyFont="1" applyFill="1" applyBorder="1" applyAlignment="1">
      <alignment horizontal="center" vertical="center" wrapText="1"/>
    </xf>
    <xf numFmtId="49" fontId="34" fillId="7" borderId="19" xfId="0" applyNumberFormat="1" applyFont="1" applyFill="1" applyBorder="1" applyAlignment="1">
      <alignment horizontal="center" vertical="center" wrapText="1"/>
    </xf>
    <xf numFmtId="49" fontId="34" fillId="7" borderId="25" xfId="0" applyNumberFormat="1" applyFont="1" applyFill="1" applyBorder="1" applyAlignment="1">
      <alignment horizontal="center" vertical="center" wrapText="1"/>
    </xf>
    <xf numFmtId="49" fontId="34" fillId="7" borderId="24" xfId="0" applyNumberFormat="1" applyFont="1" applyFill="1" applyBorder="1" applyAlignment="1">
      <alignment horizontal="center" vertical="center" wrapText="1"/>
    </xf>
    <xf numFmtId="0" fontId="33" fillId="7" borderId="19" xfId="0" applyFont="1" applyFill="1" applyBorder="1" applyAlignment="1">
      <alignment horizontal="center" vertical="center" wrapText="1"/>
    </xf>
    <xf numFmtId="0" fontId="33" fillId="7" borderId="25" xfId="0" applyFont="1" applyFill="1" applyBorder="1" applyAlignment="1">
      <alignment horizontal="center" vertical="center" wrapText="1"/>
    </xf>
    <xf numFmtId="0" fontId="33" fillId="7" borderId="24" xfId="0" applyFont="1" applyFill="1" applyBorder="1" applyAlignment="1">
      <alignment horizontal="center" vertical="center" wrapText="1"/>
    </xf>
    <xf numFmtId="3" fontId="34" fillId="7" borderId="17" xfId="0" applyNumberFormat="1" applyFont="1" applyFill="1" applyBorder="1" applyAlignment="1">
      <alignment horizontal="center" vertical="center" wrapText="1"/>
    </xf>
    <xf numFmtId="0" fontId="32" fillId="16" borderId="8" xfId="0" applyFont="1" applyFill="1" applyBorder="1" applyAlignment="1">
      <alignment horizontal="left" vertical="center" wrapText="1"/>
    </xf>
    <xf numFmtId="0" fontId="32" fillId="16" borderId="28" xfId="0" applyFont="1" applyFill="1" applyBorder="1" applyAlignment="1">
      <alignment horizontal="left" vertical="center" wrapText="1"/>
    </xf>
    <xf numFmtId="0" fontId="34" fillId="7" borderId="53" xfId="0" applyFont="1" applyFill="1" applyBorder="1" applyAlignment="1">
      <alignment horizontal="center" vertical="center"/>
    </xf>
    <xf numFmtId="0" fontId="34" fillId="7" borderId="23" xfId="0" applyFont="1" applyFill="1" applyBorder="1" applyAlignment="1">
      <alignment horizontal="center" vertical="center"/>
    </xf>
    <xf numFmtId="0" fontId="34" fillId="7" borderId="29" xfId="0" applyFont="1" applyFill="1" applyBorder="1" applyAlignment="1">
      <alignment horizontal="center" vertical="center"/>
    </xf>
    <xf numFmtId="0" fontId="34" fillId="7" borderId="17" xfId="0" applyFont="1" applyFill="1" applyBorder="1" applyAlignment="1">
      <alignment horizontal="center" vertical="center" wrapText="1"/>
    </xf>
    <xf numFmtId="0" fontId="34" fillId="7" borderId="19" xfId="0" applyFont="1" applyFill="1" applyBorder="1" applyAlignment="1">
      <alignment horizontal="left" vertical="center" wrapText="1"/>
    </xf>
    <xf numFmtId="0" fontId="34" fillId="7" borderId="24" xfId="0" applyFont="1" applyFill="1" applyBorder="1" applyAlignment="1">
      <alignment horizontal="left" vertical="center" wrapText="1"/>
    </xf>
    <xf numFmtId="0" fontId="34" fillId="16" borderId="44" xfId="0" applyFont="1" applyFill="1" applyBorder="1" applyAlignment="1">
      <alignment horizontal="left" vertical="center" wrapText="1"/>
    </xf>
    <xf numFmtId="0" fontId="34" fillId="16" borderId="23" xfId="0" applyFont="1" applyFill="1" applyBorder="1" applyAlignment="1">
      <alignment horizontal="left" vertical="center" wrapText="1"/>
    </xf>
    <xf numFmtId="0" fontId="34" fillId="16" borderId="29" xfId="0" applyFont="1" applyFill="1" applyBorder="1" applyAlignment="1">
      <alignment horizontal="left" vertical="center" wrapText="1"/>
    </xf>
    <xf numFmtId="0" fontId="32" fillId="7" borderId="20" xfId="0" applyFont="1" applyFill="1" applyBorder="1" applyAlignment="1">
      <alignment horizontal="left" vertical="center" wrapText="1"/>
    </xf>
    <xf numFmtId="49" fontId="34" fillId="7" borderId="17" xfId="0" applyNumberFormat="1" applyFont="1" applyFill="1" applyBorder="1" applyAlignment="1">
      <alignment horizontal="center" vertical="center" wrapText="1"/>
    </xf>
    <xf numFmtId="0" fontId="32" fillId="7" borderId="19" xfId="0" applyFont="1" applyFill="1" applyBorder="1" applyAlignment="1">
      <alignment horizontal="center" vertical="center" wrapText="1"/>
    </xf>
    <xf numFmtId="0" fontId="32" fillId="7" borderId="25" xfId="0" applyFont="1" applyFill="1" applyBorder="1" applyAlignment="1">
      <alignment horizontal="center" vertical="center" wrapText="1"/>
    </xf>
    <xf numFmtId="0" fontId="32" fillId="7" borderId="24" xfId="0" applyFont="1" applyFill="1" applyBorder="1" applyAlignment="1">
      <alignment horizontal="center" vertical="center" wrapText="1"/>
    </xf>
    <xf numFmtId="0" fontId="34" fillId="7" borderId="19" xfId="0" applyFont="1" applyFill="1" applyBorder="1" applyAlignment="1">
      <alignment horizontal="center" vertical="center"/>
    </xf>
    <xf numFmtId="0" fontId="34" fillId="7" borderId="25" xfId="0" applyFont="1" applyFill="1" applyBorder="1" applyAlignment="1">
      <alignment horizontal="center" vertical="center"/>
    </xf>
    <xf numFmtId="0" fontId="34" fillId="7" borderId="24" xfId="0" applyFont="1" applyFill="1" applyBorder="1" applyAlignment="1">
      <alignment horizontal="center" vertical="center"/>
    </xf>
    <xf numFmtId="0" fontId="34" fillId="7" borderId="49" xfId="0" applyFont="1" applyFill="1" applyBorder="1" applyAlignment="1">
      <alignment horizontal="center" vertical="center" wrapText="1"/>
    </xf>
    <xf numFmtId="0" fontId="34" fillId="7" borderId="35" xfId="0" applyFont="1" applyFill="1" applyBorder="1" applyAlignment="1">
      <alignment horizontal="center" vertical="center" wrapText="1"/>
    </xf>
    <xf numFmtId="0" fontId="34" fillId="7" borderId="38" xfId="0" applyFont="1" applyFill="1" applyBorder="1" applyAlignment="1">
      <alignment horizontal="center" vertical="center" wrapText="1"/>
    </xf>
    <xf numFmtId="0" fontId="47" fillId="0" borderId="0" xfId="0" applyFont="1" applyAlignment="1">
      <alignment horizontal="center" vertical="center"/>
    </xf>
    <xf numFmtId="0" fontId="32" fillId="7" borderId="31" xfId="0" applyFont="1" applyFill="1" applyBorder="1" applyAlignment="1">
      <alignment vertical="center" wrapText="1"/>
    </xf>
    <xf numFmtId="0" fontId="32" fillId="7" borderId="32" xfId="0" applyFont="1" applyFill="1" applyBorder="1" applyAlignment="1">
      <alignment vertical="center" wrapText="1"/>
    </xf>
    <xf numFmtId="0" fontId="26" fillId="7" borderId="1" xfId="0" applyFont="1" applyFill="1" applyBorder="1" applyAlignment="1">
      <alignment horizontal="center" vertical="center" wrapText="1"/>
    </xf>
    <xf numFmtId="0" fontId="26" fillId="7" borderId="26" xfId="0" applyFont="1" applyFill="1" applyBorder="1" applyAlignment="1">
      <alignment horizontal="center" vertical="center" wrapText="1"/>
    </xf>
    <xf numFmtId="3" fontId="26" fillId="7" borderId="18" xfId="0" applyNumberFormat="1" applyFont="1" applyFill="1" applyBorder="1" applyAlignment="1">
      <alignment horizontal="center" vertical="center" wrapText="1"/>
    </xf>
    <xf numFmtId="3" fontId="26" fillId="7" borderId="41" xfId="0" applyNumberFormat="1" applyFont="1" applyFill="1" applyBorder="1" applyAlignment="1">
      <alignment horizontal="center" vertical="center" wrapText="1"/>
    </xf>
    <xf numFmtId="0" fontId="26" fillId="0" borderId="17" xfId="0" applyFont="1" applyBorder="1" applyAlignment="1">
      <alignment horizontal="center" vertical="center" wrapText="1"/>
    </xf>
    <xf numFmtId="0" fontId="26" fillId="0" borderId="19" xfId="0" applyFont="1" applyBorder="1" applyAlignment="1">
      <alignment horizontal="center" vertical="center" wrapText="1"/>
    </xf>
    <xf numFmtId="0" fontId="26" fillId="0" borderId="25" xfId="0" applyFont="1" applyBorder="1" applyAlignment="1">
      <alignment horizontal="center" vertical="center" wrapText="1"/>
    </xf>
    <xf numFmtId="0" fontId="26" fillId="0" borderId="24" xfId="0" applyFont="1" applyBorder="1" applyAlignment="1">
      <alignment horizontal="center" vertical="center" wrapText="1"/>
    </xf>
    <xf numFmtId="3" fontId="26" fillId="0" borderId="19" xfId="0" applyNumberFormat="1" applyFont="1" applyBorder="1" applyAlignment="1">
      <alignment horizontal="center" vertical="center" wrapText="1"/>
    </xf>
    <xf numFmtId="3" fontId="26" fillId="0" borderId="25" xfId="0" applyNumberFormat="1" applyFont="1" applyBorder="1" applyAlignment="1">
      <alignment horizontal="center" vertical="center" wrapText="1"/>
    </xf>
    <xf numFmtId="3" fontId="26" fillId="0" borderId="24" xfId="0" applyNumberFormat="1" applyFont="1" applyBorder="1" applyAlignment="1">
      <alignment horizontal="center" vertical="center" wrapText="1"/>
    </xf>
    <xf numFmtId="0" fontId="32" fillId="0" borderId="22" xfId="0" applyFont="1" applyBorder="1" applyAlignment="1">
      <alignment vertical="center" wrapText="1"/>
    </xf>
    <xf numFmtId="0" fontId="32" fillId="0" borderId="28" xfId="0" applyFont="1" applyBorder="1" applyAlignment="1">
      <alignment vertical="center" wrapText="1"/>
    </xf>
    <xf numFmtId="0" fontId="34" fillId="16" borderId="19" xfId="0" applyFont="1" applyFill="1" applyBorder="1" applyAlignment="1">
      <alignment horizontal="left" vertical="center" wrapText="1"/>
    </xf>
    <xf numFmtId="0" fontId="34" fillId="16" borderId="24" xfId="0" applyFont="1" applyFill="1" applyBorder="1" applyAlignment="1">
      <alignment horizontal="left" vertical="center" wrapText="1"/>
    </xf>
    <xf numFmtId="0" fontId="32" fillId="16" borderId="44" xfId="0" applyFont="1" applyFill="1" applyBorder="1" applyAlignment="1">
      <alignment horizontal="left" vertical="center" wrapText="1"/>
    </xf>
    <xf numFmtId="0" fontId="32" fillId="16" borderId="29" xfId="0" applyFont="1" applyFill="1" applyBorder="1" applyAlignment="1">
      <alignment horizontal="left" vertical="center" wrapText="1"/>
    </xf>
    <xf numFmtId="0" fontId="34" fillId="16" borderId="19" xfId="0" applyFont="1" applyFill="1" applyBorder="1" applyAlignment="1">
      <alignment horizontal="center" vertical="center" wrapText="1"/>
    </xf>
    <xf numFmtId="0" fontId="34" fillId="16" borderId="25" xfId="0" applyFont="1" applyFill="1" applyBorder="1" applyAlignment="1">
      <alignment horizontal="center" vertical="center" wrapText="1"/>
    </xf>
    <xf numFmtId="0" fontId="34" fillId="16" borderId="24" xfId="0" applyFont="1" applyFill="1" applyBorder="1" applyAlignment="1">
      <alignment horizontal="center" vertical="center" wrapText="1"/>
    </xf>
    <xf numFmtId="0" fontId="24" fillId="7" borderId="17" xfId="0" applyFont="1" applyFill="1" applyBorder="1" applyAlignment="1">
      <alignment horizontal="center" vertical="center" wrapText="1"/>
    </xf>
    <xf numFmtId="3" fontId="26" fillId="7" borderId="35" xfId="0" applyNumberFormat="1" applyFont="1" applyFill="1" applyBorder="1" applyAlignment="1">
      <alignment horizontal="center" vertical="center" wrapText="1"/>
    </xf>
    <xf numFmtId="3" fontId="26" fillId="7" borderId="38" xfId="0" applyNumberFormat="1" applyFont="1" applyFill="1" applyBorder="1" applyAlignment="1">
      <alignment horizontal="center" vertical="center" wrapText="1"/>
    </xf>
    <xf numFmtId="0" fontId="26" fillId="0" borderId="16" xfId="0" applyFont="1" applyBorder="1" applyAlignment="1">
      <alignment horizontal="center" vertical="center" wrapText="1"/>
    </xf>
    <xf numFmtId="0" fontId="26" fillId="0" borderId="1" xfId="0" applyFont="1" applyBorder="1" applyAlignment="1">
      <alignment horizontal="center" vertical="center" wrapText="1"/>
    </xf>
    <xf numFmtId="0" fontId="26" fillId="0" borderId="12" xfId="0" applyFont="1" applyBorder="1" applyAlignment="1">
      <alignment horizontal="center" vertical="center" wrapText="1"/>
    </xf>
    <xf numFmtId="3" fontId="26" fillId="0" borderId="16" xfId="0" applyNumberFormat="1" applyFont="1" applyBorder="1" applyAlignment="1">
      <alignment horizontal="center" vertical="center" wrapText="1"/>
    </xf>
    <xf numFmtId="3" fontId="26" fillId="0" borderId="1" xfId="0" applyNumberFormat="1" applyFont="1" applyBorder="1" applyAlignment="1">
      <alignment horizontal="center" vertical="center" wrapText="1"/>
    </xf>
    <xf numFmtId="3" fontId="26" fillId="0" borderId="12" xfId="0" applyNumberFormat="1" applyFont="1" applyBorder="1" applyAlignment="1">
      <alignment horizontal="center" vertical="center" wrapText="1"/>
    </xf>
    <xf numFmtId="0" fontId="32" fillId="7" borderId="22" xfId="0" applyFont="1" applyFill="1" applyBorder="1" applyAlignment="1">
      <alignment vertical="center" wrapText="1"/>
    </xf>
    <xf numFmtId="0" fontId="32" fillId="7" borderId="28" xfId="0" applyFont="1" applyFill="1" applyBorder="1" applyAlignment="1">
      <alignment vertical="center" wrapText="1"/>
    </xf>
    <xf numFmtId="0" fontId="26" fillId="7" borderId="27" xfId="0" applyFont="1" applyFill="1" applyBorder="1" applyAlignment="1">
      <alignment horizontal="center" vertical="center" wrapText="1"/>
    </xf>
    <xf numFmtId="0" fontId="26" fillId="7" borderId="34" xfId="0" applyFont="1" applyFill="1" applyBorder="1" applyAlignment="1">
      <alignment horizontal="center" vertical="center" wrapText="1"/>
    </xf>
    <xf numFmtId="0" fontId="26" fillId="7" borderId="25" xfId="0" applyFont="1" applyFill="1" applyBorder="1" applyAlignment="1">
      <alignment horizontal="center" vertical="center" wrapText="1"/>
    </xf>
    <xf numFmtId="0" fontId="26" fillId="7" borderId="24" xfId="0" applyFont="1" applyFill="1" applyBorder="1" applyAlignment="1">
      <alignment horizontal="center" vertical="center" wrapText="1"/>
    </xf>
    <xf numFmtId="49" fontId="22" fillId="0" borderId="17" xfId="0" applyNumberFormat="1" applyFont="1" applyBorder="1" applyAlignment="1">
      <alignment horizontal="center" vertical="center" wrapText="1"/>
    </xf>
    <xf numFmtId="0" fontId="34" fillId="16" borderId="53" xfId="0" applyFont="1" applyFill="1" applyBorder="1" applyAlignment="1">
      <alignment horizontal="left" vertical="center" wrapText="1"/>
    </xf>
    <xf numFmtId="0" fontId="34" fillId="2" borderId="44" xfId="0" applyFont="1" applyFill="1" applyBorder="1" applyAlignment="1">
      <alignment horizontal="left" vertical="center" wrapText="1"/>
    </xf>
    <xf numFmtId="0" fontId="34" fillId="2" borderId="29" xfId="0" applyFont="1" applyFill="1" applyBorder="1" applyAlignment="1">
      <alignment horizontal="left" vertical="center" wrapText="1"/>
    </xf>
    <xf numFmtId="0" fontId="27" fillId="14" borderId="25" xfId="0" applyFont="1" applyFill="1" applyBorder="1" applyAlignment="1">
      <alignment horizontal="center" vertical="center" wrapText="1"/>
    </xf>
    <xf numFmtId="0" fontId="27" fillId="14" borderId="24" xfId="0" applyFont="1" applyFill="1" applyBorder="1" applyAlignment="1">
      <alignment horizontal="center" vertical="center" wrapText="1"/>
    </xf>
    <xf numFmtId="0" fontId="27" fillId="14" borderId="0" xfId="0" applyFont="1" applyFill="1" applyAlignment="1">
      <alignment horizontal="center" vertical="center" wrapText="1"/>
    </xf>
    <xf numFmtId="0" fontId="27" fillId="14" borderId="48" xfId="0" applyFont="1" applyFill="1" applyBorder="1" applyAlignment="1">
      <alignment horizontal="center" vertical="center" wrapText="1"/>
    </xf>
    <xf numFmtId="0" fontId="26" fillId="0" borderId="16" xfId="0" applyFont="1" applyBorder="1" applyAlignment="1">
      <alignment horizontal="center" vertical="center"/>
    </xf>
    <xf numFmtId="0" fontId="26" fillId="0" borderId="1" xfId="0" applyFont="1" applyBorder="1" applyAlignment="1">
      <alignment horizontal="center" vertical="center"/>
    </xf>
    <xf numFmtId="0" fontId="26" fillId="0" borderId="12" xfId="0" applyFont="1" applyBorder="1" applyAlignment="1">
      <alignment horizontal="center" vertical="center"/>
    </xf>
    <xf numFmtId="0" fontId="34" fillId="7" borderId="33" xfId="0" applyFont="1" applyFill="1" applyBorder="1" applyAlignment="1">
      <alignment horizontal="center" vertical="center" wrapText="1"/>
    </xf>
    <xf numFmtId="0" fontId="33" fillId="7" borderId="17" xfId="0" applyFont="1" applyFill="1" applyBorder="1" applyAlignment="1">
      <alignment horizontal="center" vertical="center" wrapText="1"/>
    </xf>
    <xf numFmtId="0" fontId="22" fillId="7" borderId="17" xfId="0" applyFont="1" applyFill="1" applyBorder="1" applyAlignment="1">
      <alignment horizontal="center" vertical="center" wrapText="1"/>
    </xf>
    <xf numFmtId="0" fontId="34" fillId="7" borderId="16" xfId="0" applyFont="1" applyFill="1" applyBorder="1" applyAlignment="1">
      <alignment horizontal="center" vertical="center" wrapText="1"/>
    </xf>
    <xf numFmtId="0" fontId="34" fillId="7" borderId="1" xfId="0" applyFont="1" applyFill="1" applyBorder="1" applyAlignment="1">
      <alignment horizontal="center" vertical="center" wrapText="1"/>
    </xf>
    <xf numFmtId="0" fontId="34" fillId="7" borderId="64" xfId="0" applyFont="1" applyFill="1" applyBorder="1" applyAlignment="1">
      <alignment horizontal="center" vertical="center" wrapText="1"/>
    </xf>
    <xf numFmtId="0" fontId="33" fillId="7" borderId="64" xfId="0" applyFont="1" applyFill="1" applyBorder="1" applyAlignment="1">
      <alignment horizontal="center" vertical="center" wrapText="1"/>
    </xf>
    <xf numFmtId="0" fontId="24" fillId="8" borderId="33" xfId="6" applyFont="1" applyFill="1" applyBorder="1" applyAlignment="1">
      <alignment horizontal="center" vertical="center" wrapText="1"/>
    </xf>
    <xf numFmtId="0" fontId="24" fillId="8" borderId="20" xfId="6" applyFont="1" applyFill="1" applyBorder="1" applyAlignment="1">
      <alignment horizontal="center" vertical="center" wrapText="1"/>
    </xf>
    <xf numFmtId="49" fontId="41" fillId="8" borderId="19" xfId="6" applyNumberFormat="1" applyFont="1" applyFill="1" applyBorder="1" applyAlignment="1">
      <alignment horizontal="center" vertical="center" wrapText="1"/>
    </xf>
    <xf numFmtId="49" fontId="41" fillId="8" borderId="24" xfId="6" applyNumberFormat="1" applyFont="1" applyFill="1" applyBorder="1" applyAlignment="1">
      <alignment horizontal="center" vertical="center" wrapText="1"/>
    </xf>
    <xf numFmtId="0" fontId="41" fillId="8" borderId="19" xfId="6" applyFont="1" applyFill="1" applyBorder="1" applyAlignment="1">
      <alignment horizontal="center" vertical="center" wrapText="1"/>
    </xf>
    <xf numFmtId="0" fontId="41" fillId="8" borderId="24" xfId="6" applyFont="1" applyFill="1" applyBorder="1" applyAlignment="1">
      <alignment horizontal="center" vertical="center" wrapText="1"/>
    </xf>
    <xf numFmtId="0" fontId="24" fillId="8" borderId="19" xfId="6" applyFont="1" applyFill="1" applyBorder="1" applyAlignment="1">
      <alignment horizontal="center" vertical="center" wrapText="1"/>
    </xf>
    <xf numFmtId="0" fontId="24" fillId="8" borderId="24" xfId="6" applyFont="1" applyFill="1" applyBorder="1" applyAlignment="1">
      <alignment horizontal="center" vertical="center" wrapText="1"/>
    </xf>
    <xf numFmtId="0" fontId="24" fillId="8" borderId="45" xfId="6" applyFont="1" applyFill="1" applyBorder="1" applyAlignment="1">
      <alignment horizontal="center" vertical="center" wrapText="1"/>
    </xf>
    <xf numFmtId="3" fontId="26" fillId="0" borderId="17" xfId="6" applyNumberFormat="1" applyFont="1" applyBorder="1" applyAlignment="1">
      <alignment horizontal="center" vertical="center" wrapText="1"/>
    </xf>
    <xf numFmtId="3" fontId="26" fillId="0" borderId="19" xfId="6" applyNumberFormat="1" applyFont="1" applyBorder="1" applyAlignment="1">
      <alignment horizontal="center" vertical="center" wrapText="1"/>
    </xf>
    <xf numFmtId="3" fontId="26" fillId="2" borderId="24" xfId="6" applyNumberFormat="1" applyFont="1" applyFill="1" applyBorder="1" applyAlignment="1">
      <alignment horizontal="center" vertical="center" wrapText="1"/>
    </xf>
    <xf numFmtId="3" fontId="26" fillId="2" borderId="17" xfId="6" applyNumberFormat="1" applyFont="1" applyFill="1" applyBorder="1" applyAlignment="1">
      <alignment horizontal="center" vertical="center" wrapText="1"/>
    </xf>
    <xf numFmtId="3" fontId="26" fillId="7" borderId="19" xfId="0" applyNumberFormat="1" applyFont="1" applyFill="1" applyBorder="1" applyAlignment="1">
      <alignment horizontal="center" vertical="center"/>
    </xf>
    <xf numFmtId="49" fontId="32" fillId="0" borderId="24" xfId="6" applyNumberFormat="1" applyFont="1" applyBorder="1" applyAlignment="1">
      <alignment horizontal="center" vertical="center" wrapText="1"/>
    </xf>
    <xf numFmtId="49" fontId="32" fillId="0" borderId="25" xfId="6" applyNumberFormat="1" applyFont="1" applyBorder="1" applyAlignment="1">
      <alignment horizontal="center" vertical="center" wrapText="1"/>
    </xf>
    <xf numFmtId="0" fontId="34" fillId="2" borderId="19" xfId="0" applyFont="1" applyFill="1" applyBorder="1" applyAlignment="1">
      <alignment horizontal="center" vertical="center" wrapText="1"/>
    </xf>
    <xf numFmtId="0" fontId="34" fillId="2" borderId="25" xfId="0" applyFont="1" applyFill="1" applyBorder="1" applyAlignment="1">
      <alignment horizontal="center" vertical="center" wrapText="1"/>
    </xf>
    <xf numFmtId="0" fontId="34" fillId="2" borderId="24" xfId="0" applyFont="1" applyFill="1" applyBorder="1" applyAlignment="1">
      <alignment horizontal="center" vertical="center" wrapText="1"/>
    </xf>
    <xf numFmtId="0" fontId="32" fillId="16" borderId="17" xfId="0" applyFont="1" applyFill="1" applyBorder="1" applyAlignment="1">
      <alignment horizontal="left" vertical="center" wrapText="1"/>
    </xf>
    <xf numFmtId="0" fontId="24" fillId="7" borderId="19" xfId="0" applyFont="1" applyFill="1" applyBorder="1" applyAlignment="1">
      <alignment horizontal="center" vertical="center" wrapText="1"/>
    </xf>
    <xf numFmtId="0" fontId="24" fillId="7" borderId="25" xfId="0" applyFont="1" applyFill="1" applyBorder="1" applyAlignment="1">
      <alignment horizontal="center" vertical="center" wrapText="1"/>
    </xf>
    <xf numFmtId="0" fontId="24" fillId="7" borderId="24" xfId="0" applyFont="1" applyFill="1" applyBorder="1" applyAlignment="1">
      <alignment horizontal="center" vertical="center" wrapText="1"/>
    </xf>
    <xf numFmtId="0" fontId="34" fillId="16" borderId="48" xfId="0" applyFont="1" applyFill="1" applyBorder="1" applyAlignment="1">
      <alignment horizontal="left" vertical="center" wrapText="1"/>
    </xf>
    <xf numFmtId="0" fontId="32" fillId="16" borderId="20" xfId="0" applyFont="1" applyFill="1" applyBorder="1" applyAlignment="1">
      <alignment horizontal="left" vertical="center" wrapText="1"/>
    </xf>
    <xf numFmtId="3" fontId="34" fillId="0" borderId="19" xfId="0" applyNumberFormat="1" applyFont="1" applyBorder="1" applyAlignment="1">
      <alignment horizontal="center" vertical="center" wrapText="1"/>
    </xf>
    <xf numFmtId="3" fontId="34" fillId="0" borderId="25" xfId="0" applyNumberFormat="1" applyFont="1" applyBorder="1" applyAlignment="1">
      <alignment horizontal="center" vertical="center" wrapText="1"/>
    </xf>
    <xf numFmtId="3" fontId="34" fillId="0" borderId="24" xfId="0" applyNumberFormat="1" applyFont="1" applyBorder="1" applyAlignment="1">
      <alignment horizontal="center" vertical="center" wrapText="1"/>
    </xf>
    <xf numFmtId="49" fontId="34" fillId="0" borderId="19" xfId="0" applyNumberFormat="1" applyFont="1" applyBorder="1" applyAlignment="1">
      <alignment horizontal="center" vertical="center" wrapText="1"/>
    </xf>
    <xf numFmtId="49" fontId="34" fillId="0" borderId="25" xfId="0" applyNumberFormat="1" applyFont="1" applyBorder="1" applyAlignment="1">
      <alignment horizontal="center" vertical="center" wrapText="1"/>
    </xf>
    <xf numFmtId="49" fontId="34" fillId="0" borderId="24" xfId="0" applyNumberFormat="1" applyFont="1" applyBorder="1" applyAlignment="1">
      <alignment horizontal="center" vertical="center" wrapText="1"/>
    </xf>
    <xf numFmtId="0" fontId="34" fillId="16" borderId="7" xfId="0" applyFont="1" applyFill="1" applyBorder="1" applyAlignment="1">
      <alignment horizontal="left" vertical="center" wrapText="1"/>
    </xf>
    <xf numFmtId="0" fontId="34" fillId="16" borderId="17" xfId="0" applyFont="1" applyFill="1" applyBorder="1" applyAlignment="1">
      <alignment horizontal="left" vertical="center" wrapText="1"/>
    </xf>
    <xf numFmtId="0" fontId="34" fillId="16" borderId="16" xfId="0" applyFont="1" applyFill="1" applyBorder="1" applyAlignment="1">
      <alignment horizontal="left" vertical="center" wrapText="1"/>
    </xf>
    <xf numFmtId="0" fontId="34" fillId="16" borderId="12" xfId="0" applyFont="1" applyFill="1" applyBorder="1" applyAlignment="1">
      <alignment horizontal="left" vertical="center" wrapText="1"/>
    </xf>
    <xf numFmtId="0" fontId="34" fillId="16" borderId="8" xfId="0" applyFont="1" applyFill="1" applyBorder="1" applyAlignment="1">
      <alignment horizontal="left" vertical="center" wrapText="1"/>
    </xf>
    <xf numFmtId="0" fontId="34" fillId="16" borderId="28" xfId="0" applyFont="1" applyFill="1" applyBorder="1" applyAlignment="1">
      <alignment horizontal="left" vertical="center" wrapText="1"/>
    </xf>
    <xf numFmtId="49" fontId="22" fillId="0" borderId="19" xfId="0" applyNumberFormat="1" applyFont="1" applyBorder="1" applyAlignment="1">
      <alignment horizontal="center" vertical="center" wrapText="1"/>
    </xf>
    <xf numFmtId="49" fontId="22" fillId="0" borderId="25" xfId="0" applyNumberFormat="1" applyFont="1" applyBorder="1" applyAlignment="1">
      <alignment horizontal="center" vertical="center" wrapText="1"/>
    </xf>
    <xf numFmtId="49" fontId="22" fillId="0" borderId="24" xfId="0" applyNumberFormat="1" applyFont="1" applyBorder="1" applyAlignment="1">
      <alignment horizontal="center" vertical="center" wrapText="1"/>
    </xf>
    <xf numFmtId="0" fontId="34" fillId="7" borderId="5" xfId="0" applyFont="1" applyFill="1" applyBorder="1" applyAlignment="1">
      <alignment horizontal="center" vertical="center" wrapText="1"/>
    </xf>
    <xf numFmtId="0" fontId="34" fillId="7" borderId="44" xfId="0" applyFont="1" applyFill="1" applyBorder="1" applyAlignment="1">
      <alignment horizontal="center" vertical="center" wrapText="1"/>
    </xf>
    <xf numFmtId="0" fontId="34" fillId="7" borderId="23" xfId="0" applyFont="1" applyFill="1" applyBorder="1" applyAlignment="1">
      <alignment horizontal="center" vertical="center" wrapText="1"/>
    </xf>
    <xf numFmtId="0" fontId="34" fillId="7" borderId="29" xfId="0" applyFont="1" applyFill="1" applyBorder="1" applyAlignment="1">
      <alignment horizontal="center" vertical="center" wrapText="1"/>
    </xf>
    <xf numFmtId="0" fontId="34" fillId="7" borderId="39" xfId="0" applyFont="1" applyFill="1" applyBorder="1" applyAlignment="1">
      <alignment horizontal="center" vertical="center" wrapText="1"/>
    </xf>
    <xf numFmtId="0" fontId="24" fillId="8" borderId="17" xfId="6" applyFont="1" applyFill="1" applyBorder="1" applyAlignment="1">
      <alignment horizontal="center" vertical="center" wrapText="1"/>
    </xf>
    <xf numFmtId="3" fontId="32" fillId="7" borderId="17" xfId="6" applyNumberFormat="1" applyFont="1" applyFill="1" applyBorder="1" applyAlignment="1">
      <alignment horizontal="center" vertical="center"/>
    </xf>
    <xf numFmtId="3" fontId="31" fillId="7" borderId="24" xfId="6" applyNumberFormat="1" applyFont="1" applyFill="1" applyBorder="1" applyAlignment="1">
      <alignment horizontal="center" vertical="center"/>
    </xf>
    <xf numFmtId="3" fontId="31" fillId="7" borderId="17" xfId="6" applyNumberFormat="1" applyFont="1" applyFill="1" applyBorder="1" applyAlignment="1">
      <alignment horizontal="center" vertical="center"/>
    </xf>
    <xf numFmtId="3" fontId="31" fillId="0" borderId="17" xfId="6" applyNumberFormat="1" applyFont="1" applyBorder="1" applyAlignment="1">
      <alignment horizontal="center" vertical="center" wrapText="1"/>
    </xf>
    <xf numFmtId="0" fontId="32" fillId="7" borderId="19" xfId="0" applyFont="1" applyFill="1" applyBorder="1" applyAlignment="1">
      <alignment horizontal="left" vertical="center" wrapText="1"/>
    </xf>
    <xf numFmtId="0" fontId="32" fillId="7" borderId="24" xfId="0" applyFont="1" applyFill="1" applyBorder="1" applyAlignment="1">
      <alignment horizontal="left" vertical="center" wrapText="1"/>
    </xf>
    <xf numFmtId="0" fontId="34" fillId="7" borderId="8" xfId="0" applyFont="1" applyFill="1" applyBorder="1" applyAlignment="1">
      <alignment horizontal="left" vertical="center" wrapText="1"/>
    </xf>
    <xf numFmtId="0" fontId="34" fillId="7" borderId="11" xfId="0" applyFont="1" applyFill="1" applyBorder="1" applyAlignment="1">
      <alignment horizontal="left" vertical="center" wrapText="1"/>
    </xf>
    <xf numFmtId="0" fontId="34" fillId="7" borderId="7" xfId="0" applyFont="1" applyFill="1" applyBorder="1" applyAlignment="1">
      <alignment horizontal="left" vertical="center" wrapText="1"/>
    </xf>
    <xf numFmtId="0" fontId="34" fillId="7" borderId="48" xfId="0" applyFont="1" applyFill="1" applyBorder="1" applyAlignment="1">
      <alignment horizontal="left" vertical="center" wrapText="1"/>
    </xf>
    <xf numFmtId="0" fontId="22" fillId="7" borderId="46" xfId="0" applyFont="1" applyFill="1" applyBorder="1" applyAlignment="1">
      <alignment horizontal="center" vertical="center" wrapText="1"/>
    </xf>
    <xf numFmtId="0" fontId="22" fillId="7" borderId="27" xfId="0" applyFont="1" applyFill="1" applyBorder="1" applyAlignment="1">
      <alignment horizontal="center" vertical="center" wrapText="1"/>
    </xf>
    <xf numFmtId="0" fontId="22" fillId="7" borderId="47" xfId="0" applyFont="1" applyFill="1" applyBorder="1" applyAlignment="1">
      <alignment horizontal="center" vertical="center" wrapText="1"/>
    </xf>
    <xf numFmtId="0" fontId="34" fillId="7" borderId="2" xfId="0" applyFont="1" applyFill="1" applyBorder="1" applyAlignment="1">
      <alignment horizontal="center" vertical="center" wrapText="1"/>
    </xf>
    <xf numFmtId="0" fontId="48" fillId="0" borderId="0" xfId="10" applyFont="1" applyAlignment="1">
      <alignment horizontal="center" vertical="center" wrapText="1"/>
    </xf>
    <xf numFmtId="3" fontId="26" fillId="2" borderId="19" xfId="6" applyNumberFormat="1" applyFont="1" applyFill="1" applyBorder="1" applyAlignment="1">
      <alignment horizontal="center" vertical="center" wrapText="1"/>
    </xf>
    <xf numFmtId="3" fontId="26" fillId="0" borderId="24" xfId="6" applyNumberFormat="1" applyFont="1" applyBorder="1" applyAlignment="1">
      <alignment horizontal="center" vertical="center" wrapText="1"/>
    </xf>
    <xf numFmtId="0" fontId="34" fillId="2" borderId="17" xfId="5" applyFont="1" applyFill="1" applyBorder="1" applyAlignment="1">
      <alignment horizontal="left" vertical="center" wrapText="1"/>
    </xf>
    <xf numFmtId="0" fontId="34" fillId="2" borderId="17" xfId="5" applyFont="1" applyFill="1" applyBorder="1" applyAlignment="1">
      <alignment horizontal="left" vertical="center"/>
    </xf>
    <xf numFmtId="0" fontId="42" fillId="6" borderId="43" xfId="6" applyFont="1" applyFill="1" applyBorder="1" applyAlignment="1">
      <alignment horizontal="center" vertical="center" wrapText="1"/>
    </xf>
    <xf numFmtId="0" fontId="42" fillId="6" borderId="45" xfId="6" applyFont="1" applyFill="1" applyBorder="1" applyAlignment="1">
      <alignment horizontal="center" vertical="center" wrapText="1"/>
    </xf>
    <xf numFmtId="0" fontId="42" fillId="6" borderId="20" xfId="6" applyFont="1" applyFill="1" applyBorder="1" applyAlignment="1">
      <alignment horizontal="center" vertical="center" wrapText="1"/>
    </xf>
    <xf numFmtId="166" fontId="51" fillId="8" borderId="17" xfId="6" applyNumberFormat="1" applyFont="1" applyFill="1" applyBorder="1" applyAlignment="1">
      <alignment horizontal="center" vertical="center" wrapText="1"/>
    </xf>
    <xf numFmtId="0" fontId="20" fillId="15" borderId="17" xfId="6" applyFont="1" applyFill="1" applyBorder="1" applyAlignment="1">
      <alignment horizontal="center" vertical="center" wrapText="1"/>
    </xf>
    <xf numFmtId="3" fontId="26" fillId="0" borderId="25" xfId="6" applyNumberFormat="1" applyFont="1" applyBorder="1" applyAlignment="1">
      <alignment horizontal="center" vertical="center" wrapText="1"/>
    </xf>
    <xf numFmtId="3" fontId="34" fillId="7" borderId="52" xfId="0" applyNumberFormat="1" applyFont="1" applyFill="1" applyBorder="1" applyAlignment="1">
      <alignment horizontal="center" vertical="center" wrapText="1"/>
    </xf>
    <xf numFmtId="3" fontId="34" fillId="7" borderId="22" xfId="0" applyNumberFormat="1" applyFont="1" applyFill="1" applyBorder="1" applyAlignment="1">
      <alignment horizontal="center" vertical="center" wrapText="1"/>
    </xf>
    <xf numFmtId="3" fontId="34" fillId="7" borderId="28" xfId="0" applyNumberFormat="1" applyFont="1" applyFill="1" applyBorder="1" applyAlignment="1">
      <alignment horizontal="center" vertical="center" wrapText="1"/>
    </xf>
    <xf numFmtId="49" fontId="34" fillId="7" borderId="5" xfId="0" applyNumberFormat="1" applyFont="1" applyFill="1" applyBorder="1" applyAlignment="1">
      <alignment horizontal="center" vertical="center" wrapText="1"/>
    </xf>
    <xf numFmtId="3" fontId="34" fillId="2" borderId="17" xfId="6" applyNumberFormat="1" applyFont="1" applyFill="1" applyBorder="1" applyAlignment="1">
      <alignment horizontal="center" vertical="center" wrapText="1"/>
    </xf>
    <xf numFmtId="0" fontId="34" fillId="16" borderId="17" xfId="0" applyFont="1" applyFill="1" applyBorder="1" applyAlignment="1">
      <alignment horizontal="center" vertical="center" wrapText="1"/>
    </xf>
    <xf numFmtId="3" fontId="34" fillId="16" borderId="19" xfId="0" applyNumberFormat="1" applyFont="1" applyFill="1" applyBorder="1" applyAlignment="1">
      <alignment horizontal="center" vertical="center" wrapText="1"/>
    </xf>
    <xf numFmtId="3" fontId="34" fillId="16" borderId="24" xfId="0" applyNumberFormat="1" applyFont="1" applyFill="1" applyBorder="1" applyAlignment="1">
      <alignment horizontal="center" vertical="center" wrapText="1"/>
    </xf>
    <xf numFmtId="0" fontId="32" fillId="0" borderId="17" xfId="6" applyFont="1" applyBorder="1" applyAlignment="1">
      <alignment horizontal="center" vertical="center" wrapText="1"/>
    </xf>
    <xf numFmtId="0" fontId="32" fillId="0" borderId="24" xfId="6" applyFont="1" applyBorder="1" applyAlignment="1">
      <alignment horizontal="center" vertical="center" wrapText="1"/>
    </xf>
    <xf numFmtId="0" fontId="31" fillId="0" borderId="17" xfId="6" applyFont="1" applyBorder="1" applyAlignment="1">
      <alignment horizontal="center" vertical="center" wrapText="1"/>
    </xf>
    <xf numFmtId="3" fontId="32" fillId="7" borderId="24" xfId="6" applyNumberFormat="1" applyFont="1" applyFill="1" applyBorder="1" applyAlignment="1">
      <alignment horizontal="center" vertical="center"/>
    </xf>
    <xf numFmtId="41" fontId="34" fillId="16" borderId="17" xfId="0" applyNumberFormat="1" applyFont="1" applyFill="1" applyBorder="1" applyAlignment="1">
      <alignment horizontal="center" vertical="center" wrapText="1" indent="1"/>
    </xf>
    <xf numFmtId="0" fontId="27" fillId="14" borderId="23" xfId="0" applyFont="1" applyFill="1" applyBorder="1" applyAlignment="1">
      <alignment horizontal="center" vertical="center" wrapText="1"/>
    </xf>
    <xf numFmtId="0" fontId="27" fillId="14" borderId="29" xfId="0" applyFont="1" applyFill="1" applyBorder="1" applyAlignment="1">
      <alignment horizontal="center" vertical="center" wrapText="1"/>
    </xf>
    <xf numFmtId="0" fontId="34" fillId="7" borderId="42" xfId="0" applyFont="1" applyFill="1" applyBorder="1" applyAlignment="1">
      <alignment horizontal="center" vertical="center" wrapText="1"/>
    </xf>
    <xf numFmtId="3" fontId="34" fillId="2" borderId="19" xfId="0" applyNumberFormat="1" applyFont="1" applyFill="1" applyBorder="1" applyAlignment="1">
      <alignment horizontal="center" vertical="center" wrapText="1"/>
    </xf>
    <xf numFmtId="3" fontId="34" fillId="2" borderId="25" xfId="0" applyNumberFormat="1" applyFont="1" applyFill="1" applyBorder="1" applyAlignment="1">
      <alignment horizontal="center" vertical="center" wrapText="1"/>
    </xf>
    <xf numFmtId="3" fontId="22" fillId="0" borderId="19" xfId="4" applyNumberFormat="1" applyFont="1" applyBorder="1" applyAlignment="1">
      <alignment horizontal="center" vertical="center" wrapText="1"/>
    </xf>
    <xf numFmtId="3" fontId="22" fillId="0" borderId="25" xfId="4" applyNumberFormat="1" applyFont="1" applyBorder="1" applyAlignment="1">
      <alignment horizontal="center" vertical="center" wrapText="1"/>
    </xf>
    <xf numFmtId="3" fontId="24" fillId="0" borderId="25" xfId="4" applyNumberFormat="1" applyFont="1" applyBorder="1" applyAlignment="1">
      <alignment horizontal="center" vertical="center" wrapText="1"/>
    </xf>
    <xf numFmtId="3" fontId="24" fillId="0" borderId="24" xfId="4" applyNumberFormat="1" applyFont="1" applyBorder="1" applyAlignment="1">
      <alignment horizontal="center" vertical="center" wrapText="1"/>
    </xf>
    <xf numFmtId="0" fontId="41" fillId="8" borderId="17" xfId="6" applyFont="1" applyFill="1" applyBorder="1" applyAlignment="1">
      <alignment horizontal="center" vertical="center" wrapText="1"/>
    </xf>
    <xf numFmtId="49" fontId="32" fillId="0" borderId="17" xfId="6" applyNumberFormat="1" applyFont="1" applyBorder="1" applyAlignment="1">
      <alignment horizontal="center" vertical="center" wrapText="1"/>
    </xf>
    <xf numFmtId="0" fontId="34" fillId="16" borderId="23" xfId="0" applyFont="1" applyFill="1" applyBorder="1" applyAlignment="1">
      <alignment horizontal="center" vertical="center" wrapText="1"/>
    </xf>
    <xf numFmtId="0" fontId="32" fillId="16" borderId="19" xfId="0" applyFont="1" applyFill="1" applyBorder="1" applyAlignment="1">
      <alignment horizontal="left" vertical="center" wrapText="1"/>
    </xf>
    <xf numFmtId="0" fontId="32" fillId="16" borderId="24" xfId="0" applyFont="1" applyFill="1" applyBorder="1" applyAlignment="1">
      <alignment horizontal="left" vertical="center" wrapText="1"/>
    </xf>
    <xf numFmtId="0" fontId="34" fillId="2" borderId="8" xfId="0" applyFont="1" applyFill="1" applyBorder="1" applyAlignment="1">
      <alignment horizontal="left" vertical="center" wrapText="1"/>
    </xf>
    <xf numFmtId="0" fontId="34" fillId="2" borderId="28" xfId="0" applyFont="1" applyFill="1" applyBorder="1" applyAlignment="1">
      <alignment horizontal="left" vertical="center" wrapText="1"/>
    </xf>
    <xf numFmtId="0" fontId="20" fillId="0" borderId="38" xfId="5" applyFont="1" applyBorder="1" applyAlignment="1">
      <alignment horizontal="center" vertical="center" wrapText="1"/>
    </xf>
    <xf numFmtId="0" fontId="20" fillId="0" borderId="48" xfId="5" applyFont="1" applyBorder="1" applyAlignment="1">
      <alignment horizontal="center" vertical="center" wrapText="1"/>
    </xf>
    <xf numFmtId="0" fontId="32" fillId="2" borderId="8" xfId="0" applyFont="1" applyFill="1" applyBorder="1" applyAlignment="1">
      <alignment horizontal="left" vertical="center" wrapText="1"/>
    </xf>
    <xf numFmtId="0" fontId="32" fillId="2" borderId="28" xfId="0" applyFont="1" applyFill="1" applyBorder="1" applyAlignment="1">
      <alignment horizontal="left" vertical="center" wrapText="1"/>
    </xf>
    <xf numFmtId="49" fontId="41" fillId="8" borderId="17" xfId="6" applyNumberFormat="1" applyFont="1" applyFill="1" applyBorder="1" applyAlignment="1">
      <alignment horizontal="center" vertical="center" wrapText="1"/>
    </xf>
    <xf numFmtId="0" fontId="32" fillId="16" borderId="7" xfId="0" applyFont="1" applyFill="1" applyBorder="1" applyAlignment="1">
      <alignment horizontal="left" vertical="center" wrapText="1"/>
    </xf>
    <xf numFmtId="0" fontId="32" fillId="16" borderId="48" xfId="0" applyFont="1" applyFill="1" applyBorder="1" applyAlignment="1">
      <alignment horizontal="left" vertical="center" wrapText="1"/>
    </xf>
    <xf numFmtId="0" fontId="34" fillId="7" borderId="37" xfId="0" applyFont="1" applyFill="1" applyBorder="1" applyAlignment="1">
      <alignment horizontal="left" vertical="center" wrapText="1"/>
    </xf>
    <xf numFmtId="0" fontId="34" fillId="7" borderId="32" xfId="0" applyFont="1" applyFill="1" applyBorder="1" applyAlignment="1">
      <alignment horizontal="left" vertical="center" wrapText="1"/>
    </xf>
    <xf numFmtId="0" fontId="34" fillId="7" borderId="52" xfId="0" applyFont="1" applyFill="1" applyBorder="1" applyAlignment="1">
      <alignment horizontal="left" vertical="center" wrapText="1"/>
    </xf>
    <xf numFmtId="0" fontId="34" fillId="7" borderId="28" xfId="0" applyFont="1" applyFill="1" applyBorder="1" applyAlignment="1">
      <alignment horizontal="left" vertical="center" wrapText="1"/>
    </xf>
    <xf numFmtId="3" fontId="34" fillId="7" borderId="37" xfId="0" applyNumberFormat="1" applyFont="1" applyFill="1" applyBorder="1" applyAlignment="1">
      <alignment horizontal="center" vertical="center" wrapText="1"/>
    </xf>
    <xf numFmtId="3" fontId="34" fillId="7" borderId="31" xfId="0" applyNumberFormat="1" applyFont="1" applyFill="1" applyBorder="1" applyAlignment="1">
      <alignment horizontal="center" vertical="center" wrapText="1"/>
    </xf>
    <xf numFmtId="3" fontId="34" fillId="7" borderId="32" xfId="0" applyNumberFormat="1" applyFont="1" applyFill="1" applyBorder="1" applyAlignment="1">
      <alignment horizontal="center" vertical="center" wrapText="1"/>
    </xf>
    <xf numFmtId="3" fontId="34" fillId="7" borderId="5" xfId="0" applyNumberFormat="1" applyFont="1" applyFill="1" applyBorder="1" applyAlignment="1">
      <alignment horizontal="center" vertical="center" wrapText="1"/>
    </xf>
    <xf numFmtId="3" fontId="34" fillId="0" borderId="39" xfId="0" applyNumberFormat="1" applyFont="1" applyBorder="1" applyAlignment="1">
      <alignment horizontal="center" vertical="center" wrapText="1"/>
    </xf>
    <xf numFmtId="3" fontId="34" fillId="0" borderId="35" xfId="0" applyNumberFormat="1" applyFont="1" applyBorder="1" applyAlignment="1">
      <alignment horizontal="center" vertical="center" wrapText="1"/>
    </xf>
    <xf numFmtId="3" fontId="34" fillId="0" borderId="38" xfId="0" applyNumberFormat="1" applyFont="1" applyBorder="1" applyAlignment="1">
      <alignment horizontal="center" vertical="center" wrapText="1"/>
    </xf>
    <xf numFmtId="0" fontId="34" fillId="7" borderId="1" xfId="0" applyFont="1" applyFill="1" applyBorder="1" applyAlignment="1">
      <alignment vertical="center" wrapText="1"/>
    </xf>
    <xf numFmtId="0" fontId="34" fillId="7" borderId="12" xfId="0" applyFont="1" applyFill="1" applyBorder="1" applyAlignment="1">
      <alignment vertical="center" wrapText="1"/>
    </xf>
    <xf numFmtId="0" fontId="27" fillId="14" borderId="1" xfId="0" applyFont="1" applyFill="1" applyBorder="1" applyAlignment="1">
      <alignment horizontal="center" vertical="center" wrapText="1"/>
    </xf>
    <xf numFmtId="0" fontId="54" fillId="18" borderId="48" xfId="0" applyFont="1" applyFill="1" applyBorder="1" applyAlignment="1">
      <alignment horizontal="center" vertical="center" wrapText="1"/>
    </xf>
    <xf numFmtId="0" fontId="54" fillId="18" borderId="0" xfId="0" applyFont="1" applyFill="1" applyAlignment="1">
      <alignment horizontal="center" vertical="center" wrapText="1"/>
    </xf>
    <xf numFmtId="0" fontId="54" fillId="18" borderId="29" xfId="0" applyFont="1" applyFill="1" applyBorder="1" applyAlignment="1">
      <alignment horizontal="center" vertical="center" wrapText="1"/>
    </xf>
    <xf numFmtId="0" fontId="26" fillId="0" borderId="0" xfId="0" applyFont="1" applyAlignment="1">
      <alignment horizontal="center" vertical="center"/>
    </xf>
    <xf numFmtId="0" fontId="22" fillId="2" borderId="19" xfId="0" applyFont="1" applyFill="1" applyBorder="1" applyAlignment="1">
      <alignment horizontal="center" vertical="center" wrapText="1"/>
    </xf>
    <xf numFmtId="0" fontId="22" fillId="2" borderId="25" xfId="0" applyFont="1" applyFill="1" applyBorder="1" applyAlignment="1">
      <alignment horizontal="center" vertical="center" wrapText="1"/>
    </xf>
    <xf numFmtId="0" fontId="22" fillId="2" borderId="24" xfId="0" applyFont="1" applyFill="1" applyBorder="1" applyAlignment="1">
      <alignment horizontal="center" vertical="center" wrapText="1"/>
    </xf>
    <xf numFmtId="49" fontId="34" fillId="2" borderId="19" xfId="0" applyNumberFormat="1" applyFont="1" applyFill="1" applyBorder="1" applyAlignment="1">
      <alignment horizontal="center" vertical="center" wrapText="1"/>
    </xf>
    <xf numFmtId="49" fontId="34" fillId="2" borderId="25" xfId="0" applyNumberFormat="1" applyFont="1" applyFill="1" applyBorder="1" applyAlignment="1">
      <alignment horizontal="center" vertical="center" wrapText="1"/>
    </xf>
    <xf numFmtId="49" fontId="34" fillId="2" borderId="24" xfId="0" applyNumberFormat="1" applyFont="1" applyFill="1" applyBorder="1" applyAlignment="1">
      <alignment horizontal="center" vertical="center" wrapText="1"/>
    </xf>
    <xf numFmtId="0" fontId="22" fillId="16" borderId="19" xfId="0" applyFont="1" applyFill="1" applyBorder="1" applyAlignment="1">
      <alignment horizontal="center" vertical="center" wrapText="1"/>
    </xf>
    <xf numFmtId="0" fontId="22" fillId="16" borderId="25" xfId="0" applyFont="1" applyFill="1" applyBorder="1" applyAlignment="1">
      <alignment horizontal="center" vertical="center" wrapText="1"/>
    </xf>
    <xf numFmtId="0" fontId="22" fillId="16" borderId="24" xfId="0" applyFont="1" applyFill="1" applyBorder="1" applyAlignment="1">
      <alignment horizontal="center" vertical="center" wrapText="1"/>
    </xf>
    <xf numFmtId="0" fontId="26" fillId="7" borderId="22" xfId="0" applyFont="1" applyFill="1" applyBorder="1" applyAlignment="1">
      <alignment horizontal="center" vertical="center" wrapText="1"/>
    </xf>
    <xf numFmtId="0" fontId="26" fillId="7" borderId="28" xfId="0" applyFont="1" applyFill="1" applyBorder="1" applyAlignment="1">
      <alignment horizontal="center" vertical="center" wrapText="1"/>
    </xf>
    <xf numFmtId="3" fontId="26" fillId="0" borderId="44" xfId="0" applyNumberFormat="1" applyFont="1" applyBorder="1" applyAlignment="1">
      <alignment horizontal="center" vertical="center" wrapText="1"/>
    </xf>
    <xf numFmtId="3" fontId="26" fillId="0" borderId="23" xfId="0" applyNumberFormat="1" applyFont="1" applyBorder="1" applyAlignment="1">
      <alignment horizontal="center" vertical="center" wrapText="1"/>
    </xf>
    <xf numFmtId="0" fontId="32" fillId="0" borderId="1" xfId="0" applyFont="1" applyBorder="1" applyAlignment="1">
      <alignment vertical="center" wrapText="1"/>
    </xf>
    <xf numFmtId="0" fontId="32" fillId="0" borderId="12" xfId="0" applyFont="1" applyBorder="1" applyAlignment="1">
      <alignment vertical="center" wrapText="1"/>
    </xf>
    <xf numFmtId="0" fontId="32" fillId="7" borderId="1" xfId="0" applyFont="1" applyFill="1" applyBorder="1" applyAlignment="1">
      <alignment vertical="center" wrapText="1"/>
    </xf>
    <xf numFmtId="0" fontId="32" fillId="7" borderId="12" xfId="0" applyFont="1" applyFill="1" applyBorder="1" applyAlignment="1">
      <alignment vertical="center" wrapText="1"/>
    </xf>
    <xf numFmtId="0" fontId="32" fillId="0" borderId="16" xfId="0" applyFont="1" applyBorder="1" applyAlignment="1">
      <alignment horizontal="center" vertical="center"/>
    </xf>
    <xf numFmtId="0" fontId="32" fillId="0" borderId="1" xfId="0" applyFont="1" applyBorder="1" applyAlignment="1">
      <alignment horizontal="center" vertical="center"/>
    </xf>
    <xf numFmtId="0" fontId="32" fillId="0" borderId="12" xfId="0" applyFont="1" applyBorder="1" applyAlignment="1">
      <alignment horizontal="center" vertical="center"/>
    </xf>
    <xf numFmtId="0" fontId="32" fillId="0" borderId="31" xfId="0" applyFont="1" applyBorder="1" applyAlignment="1">
      <alignment vertical="center" wrapText="1"/>
    </xf>
    <xf numFmtId="0" fontId="32" fillId="0" borderId="32" xfId="0" applyFont="1" applyBorder="1" applyAlignment="1">
      <alignment vertical="center" wrapText="1"/>
    </xf>
    <xf numFmtId="0" fontId="26" fillId="0" borderId="19" xfId="0" applyFont="1" applyBorder="1" applyAlignment="1">
      <alignment horizontal="center" vertical="center"/>
    </xf>
    <xf numFmtId="0" fontId="26" fillId="0" borderId="25" xfId="0" applyFont="1" applyBorder="1" applyAlignment="1">
      <alignment horizontal="center" vertical="center"/>
    </xf>
    <xf numFmtId="0" fontId="26" fillId="0" borderId="24" xfId="0" applyFont="1" applyBorder="1" applyAlignment="1">
      <alignment horizontal="center" vertical="center"/>
    </xf>
    <xf numFmtId="0" fontId="32" fillId="0" borderId="19" xfId="0" applyFont="1" applyBorder="1" applyAlignment="1">
      <alignment horizontal="center" vertical="center"/>
    </xf>
    <xf numFmtId="0" fontId="32" fillId="0" borderId="25" xfId="0" applyFont="1" applyBorder="1" applyAlignment="1">
      <alignment horizontal="center" vertical="center"/>
    </xf>
    <xf numFmtId="0" fontId="32" fillId="0" borderId="24" xfId="0" applyFont="1" applyBorder="1" applyAlignment="1">
      <alignment horizontal="center" vertical="center"/>
    </xf>
    <xf numFmtId="0" fontId="22" fillId="7" borderId="1" xfId="0" applyFont="1" applyFill="1" applyBorder="1" applyAlignment="1">
      <alignment vertical="center" wrapText="1"/>
    </xf>
    <xf numFmtId="0" fontId="22" fillId="7" borderId="12" xfId="0" applyFont="1" applyFill="1" applyBorder="1" applyAlignment="1">
      <alignment vertical="center" wrapText="1"/>
    </xf>
    <xf numFmtId="0" fontId="26" fillId="2" borderId="27" xfId="0" applyFont="1" applyFill="1" applyBorder="1" applyAlignment="1">
      <alignment horizontal="center" vertical="center" wrapText="1"/>
    </xf>
    <xf numFmtId="0" fontId="26" fillId="2" borderId="34" xfId="0" applyFont="1" applyFill="1" applyBorder="1" applyAlignment="1">
      <alignment horizontal="center" vertical="center" wrapText="1"/>
    </xf>
    <xf numFmtId="0" fontId="26" fillId="7" borderId="17" xfId="0" applyFont="1" applyFill="1" applyBorder="1" applyAlignment="1">
      <alignment horizontal="center" vertical="center" wrapText="1"/>
    </xf>
    <xf numFmtId="0" fontId="32" fillId="7" borderId="11" xfId="0" applyFont="1" applyFill="1" applyBorder="1" applyAlignment="1">
      <alignment vertical="center" wrapText="1"/>
    </xf>
    <xf numFmtId="0" fontId="26" fillId="0" borderId="18" xfId="0" applyFont="1" applyBorder="1" applyAlignment="1">
      <alignment horizontal="center" vertical="center"/>
    </xf>
    <xf numFmtId="0" fontId="26" fillId="0" borderId="41" xfId="0" applyFont="1" applyBorder="1" applyAlignment="1">
      <alignment horizontal="center" vertical="center"/>
    </xf>
    <xf numFmtId="0" fontId="34" fillId="0" borderId="19" xfId="0" applyFont="1" applyBorder="1" applyAlignment="1">
      <alignment horizontal="center" vertical="center" wrapText="1"/>
    </xf>
    <xf numFmtId="0" fontId="34" fillId="0" borderId="24" xfId="0" applyFont="1" applyBorder="1" applyAlignment="1">
      <alignment horizontal="center" vertical="center" wrapText="1"/>
    </xf>
    <xf numFmtId="0" fontId="26" fillId="0" borderId="39" xfId="0" applyFont="1" applyBorder="1" applyAlignment="1">
      <alignment horizontal="center" vertical="center" wrapText="1"/>
    </xf>
    <xf numFmtId="0" fontId="26" fillId="0" borderId="38" xfId="0" applyFont="1" applyBorder="1" applyAlignment="1">
      <alignment horizontal="center" vertical="center" wrapText="1"/>
    </xf>
    <xf numFmtId="0" fontId="34" fillId="0" borderId="16" xfId="0" applyFont="1" applyBorder="1" applyAlignment="1">
      <alignment horizontal="center" vertical="center" wrapText="1"/>
    </xf>
    <xf numFmtId="0" fontId="34" fillId="0" borderId="1" xfId="0" applyFont="1" applyBorder="1" applyAlignment="1">
      <alignment horizontal="center" vertical="center" wrapText="1"/>
    </xf>
    <xf numFmtId="0" fontId="34" fillId="0" borderId="12" xfId="0" applyFont="1" applyBorder="1" applyAlignment="1">
      <alignment horizontal="center" vertical="center" wrapText="1"/>
    </xf>
    <xf numFmtId="3" fontId="34" fillId="0" borderId="16" xfId="0" applyNumberFormat="1" applyFont="1" applyBorder="1" applyAlignment="1">
      <alignment horizontal="center" vertical="center" wrapText="1"/>
    </xf>
    <xf numFmtId="3" fontId="34" fillId="0" borderId="1" xfId="0" applyNumberFormat="1" applyFont="1" applyBorder="1" applyAlignment="1">
      <alignment horizontal="center" vertical="center" wrapText="1"/>
    </xf>
    <xf numFmtId="3" fontId="34" fillId="0" borderId="12" xfId="0" applyNumberFormat="1" applyFont="1" applyBorder="1" applyAlignment="1">
      <alignment horizontal="center" vertical="center" wrapText="1"/>
    </xf>
    <xf numFmtId="0" fontId="34" fillId="0" borderId="25" xfId="0" applyFont="1" applyBorder="1" applyAlignment="1">
      <alignment horizontal="center" vertical="center" wrapText="1"/>
    </xf>
    <xf numFmtId="0" fontId="26" fillId="0" borderId="35" xfId="0" applyFont="1" applyBorder="1" applyAlignment="1">
      <alignment horizontal="center" vertical="center" wrapText="1"/>
    </xf>
    <xf numFmtId="0" fontId="32" fillId="0" borderId="17" xfId="0" applyFont="1" applyBorder="1" applyAlignment="1">
      <alignment vertical="center" wrapText="1"/>
    </xf>
    <xf numFmtId="3" fontId="26" fillId="0" borderId="17" xfId="0" applyNumberFormat="1" applyFont="1" applyBorder="1" applyAlignment="1">
      <alignment horizontal="center" vertical="center" wrapText="1"/>
    </xf>
    <xf numFmtId="0" fontId="26" fillId="0" borderId="22" xfId="0" applyFont="1" applyBorder="1" applyAlignment="1">
      <alignment horizontal="center" vertical="center"/>
    </xf>
    <xf numFmtId="0" fontId="26" fillId="0" borderId="26" xfId="0" applyFont="1" applyBorder="1" applyAlignment="1">
      <alignment horizontal="center" vertical="center" wrapText="1"/>
    </xf>
    <xf numFmtId="0" fontId="26" fillId="0" borderId="27" xfId="0" applyFont="1" applyBorder="1" applyAlignment="1">
      <alignment horizontal="center" vertical="center" wrapText="1"/>
    </xf>
    <xf numFmtId="0" fontId="26" fillId="0" borderId="34" xfId="0" applyFont="1" applyBorder="1" applyAlignment="1">
      <alignment horizontal="center" vertical="center" wrapText="1"/>
    </xf>
    <xf numFmtId="3" fontId="34" fillId="0" borderId="31" xfId="0" applyNumberFormat="1" applyFont="1" applyBorder="1" applyAlignment="1">
      <alignment horizontal="center" vertical="center" wrapText="1"/>
    </xf>
    <xf numFmtId="3" fontId="34" fillId="0" borderId="32" xfId="0" applyNumberFormat="1" applyFont="1" applyBorder="1" applyAlignment="1">
      <alignment horizontal="center" vertical="center" wrapText="1"/>
    </xf>
    <xf numFmtId="0" fontId="26" fillId="0" borderId="18" xfId="0" applyFont="1" applyBorder="1" applyAlignment="1">
      <alignment horizontal="center" vertical="center" wrapText="1"/>
    </xf>
    <xf numFmtId="0" fontId="26" fillId="0" borderId="41" xfId="0" applyFont="1" applyBorder="1" applyAlignment="1">
      <alignment horizontal="center" vertical="center" wrapText="1"/>
    </xf>
    <xf numFmtId="3" fontId="34" fillId="0" borderId="44" xfId="0" applyNumberFormat="1" applyFont="1" applyBorder="1" applyAlignment="1">
      <alignment horizontal="center" vertical="center" wrapText="1"/>
    </xf>
    <xf numFmtId="3" fontId="34" fillId="0" borderId="23" xfId="0" applyNumberFormat="1" applyFont="1" applyBorder="1" applyAlignment="1">
      <alignment horizontal="center" vertical="center" wrapText="1"/>
    </xf>
    <xf numFmtId="3" fontId="34" fillId="0" borderId="29" xfId="0" applyNumberFormat="1" applyFont="1" applyBorder="1" applyAlignment="1">
      <alignment horizontal="center" vertical="center" wrapText="1"/>
    </xf>
    <xf numFmtId="0" fontId="26" fillId="0" borderId="31" xfId="0" applyFont="1" applyBorder="1" applyAlignment="1">
      <alignment horizontal="center" vertical="center" wrapText="1"/>
    </xf>
    <xf numFmtId="0" fontId="32" fillId="0" borderId="26" xfId="0" applyFont="1" applyBorder="1" applyAlignment="1">
      <alignment vertical="center" wrapText="1"/>
    </xf>
    <xf numFmtId="0" fontId="32" fillId="7" borderId="16" xfId="0" applyFont="1" applyFill="1" applyBorder="1" applyAlignment="1">
      <alignment horizontal="center" vertical="center" wrapText="1"/>
    </xf>
    <xf numFmtId="0" fontId="32" fillId="7" borderId="1" xfId="0" applyFont="1" applyFill="1" applyBorder="1" applyAlignment="1">
      <alignment horizontal="center" vertical="center" wrapText="1"/>
    </xf>
    <xf numFmtId="0" fontId="32" fillId="7" borderId="12" xfId="0" applyFont="1" applyFill="1" applyBorder="1" applyAlignment="1">
      <alignment horizontal="center" vertical="center" wrapText="1"/>
    </xf>
    <xf numFmtId="3" fontId="32" fillId="7" borderId="16" xfId="0" applyNumberFormat="1" applyFont="1" applyFill="1" applyBorder="1" applyAlignment="1">
      <alignment horizontal="center" vertical="center" wrapText="1"/>
    </xf>
    <xf numFmtId="3" fontId="32" fillId="7" borderId="1" xfId="0" applyNumberFormat="1" applyFont="1" applyFill="1" applyBorder="1" applyAlignment="1">
      <alignment horizontal="center" vertical="center" wrapText="1"/>
    </xf>
    <xf numFmtId="3" fontId="32" fillId="7" borderId="12" xfId="0" applyNumberFormat="1" applyFont="1" applyFill="1" applyBorder="1" applyAlignment="1">
      <alignment horizontal="center" vertical="center" wrapText="1"/>
    </xf>
    <xf numFmtId="0" fontId="26" fillId="0" borderId="6" xfId="0" applyFont="1" applyBorder="1" applyAlignment="1">
      <alignment horizontal="center" vertical="center" wrapText="1"/>
    </xf>
    <xf numFmtId="0" fontId="26" fillId="0" borderId="9" xfId="0" applyFont="1" applyBorder="1" applyAlignment="1">
      <alignment horizontal="center" vertical="center" wrapText="1"/>
    </xf>
    <xf numFmtId="0" fontId="34" fillId="0" borderId="22" xfId="0" applyFont="1" applyBorder="1" applyAlignment="1">
      <alignment vertical="center" wrapText="1"/>
    </xf>
    <xf numFmtId="0" fontId="34" fillId="0" borderId="28" xfId="0" applyFont="1" applyBorder="1" applyAlignment="1">
      <alignment vertical="center" wrapText="1"/>
    </xf>
    <xf numFmtId="3" fontId="26" fillId="0" borderId="35" xfId="0" applyNumberFormat="1" applyFont="1" applyBorder="1" applyAlignment="1">
      <alignment horizontal="center" vertical="center" wrapText="1"/>
    </xf>
    <xf numFmtId="3" fontId="26" fillId="0" borderId="38" xfId="0" applyNumberFormat="1" applyFont="1" applyBorder="1" applyAlignment="1">
      <alignment horizontal="center" vertical="center" wrapText="1"/>
    </xf>
    <xf numFmtId="0" fontId="32" fillId="0" borderId="17" xfId="0" applyFont="1" applyBorder="1" applyAlignment="1">
      <alignment horizontal="left" vertical="center" wrapText="1"/>
    </xf>
    <xf numFmtId="0" fontId="32" fillId="2" borderId="23" xfId="0" applyFont="1" applyFill="1" applyBorder="1" applyAlignment="1">
      <alignment vertical="center" wrapText="1"/>
    </xf>
    <xf numFmtId="0" fontId="32" fillId="7" borderId="17" xfId="0" applyFont="1" applyFill="1" applyBorder="1" applyAlignment="1">
      <alignment horizontal="left" vertical="center" wrapText="1"/>
    </xf>
    <xf numFmtId="0" fontId="26" fillId="0" borderId="26" xfId="0" applyFont="1" applyBorder="1" applyAlignment="1">
      <alignment horizontal="center" vertical="center"/>
    </xf>
    <xf numFmtId="3" fontId="26" fillId="0" borderId="26" xfId="0" applyNumberFormat="1" applyFont="1" applyBorder="1" applyAlignment="1">
      <alignment horizontal="center" vertical="center" wrapText="1"/>
    </xf>
    <xf numFmtId="0" fontId="34" fillId="0" borderId="1" xfId="0" applyFont="1" applyBorder="1" applyAlignment="1">
      <alignment vertical="center" wrapText="1"/>
    </xf>
    <xf numFmtId="0" fontId="34" fillId="0" borderId="26" xfId="0" applyFont="1" applyBorder="1" applyAlignment="1">
      <alignment vertical="center" wrapText="1"/>
    </xf>
    <xf numFmtId="0" fontId="26" fillId="7" borderId="19" xfId="0" applyFont="1" applyFill="1" applyBorder="1" applyAlignment="1">
      <alignment horizontal="center" vertical="center" wrapText="1"/>
    </xf>
    <xf numFmtId="3" fontId="26" fillId="7" borderId="19" xfId="0" applyNumberFormat="1" applyFont="1" applyFill="1" applyBorder="1" applyAlignment="1">
      <alignment horizontal="center" vertical="center" wrapText="1"/>
    </xf>
    <xf numFmtId="3" fontId="26" fillId="7" borderId="25" xfId="0" applyNumberFormat="1" applyFont="1" applyFill="1" applyBorder="1" applyAlignment="1">
      <alignment horizontal="center" vertical="center" wrapText="1"/>
    </xf>
    <xf numFmtId="0" fontId="32" fillId="0" borderId="0" xfId="0" applyFont="1" applyAlignment="1">
      <alignment horizontal="center" vertical="center" wrapText="1"/>
    </xf>
    <xf numFmtId="0" fontId="26" fillId="7" borderId="44" xfId="0" applyFont="1" applyFill="1" applyBorder="1" applyAlignment="1">
      <alignment horizontal="center" vertical="center" wrapText="1"/>
    </xf>
    <xf numFmtId="0" fontId="26" fillId="7" borderId="29" xfId="0" applyFont="1" applyFill="1" applyBorder="1" applyAlignment="1">
      <alignment horizontal="center" vertical="center" wrapText="1"/>
    </xf>
    <xf numFmtId="3" fontId="26" fillId="7" borderId="39" xfId="0" applyNumberFormat="1" applyFont="1" applyFill="1" applyBorder="1" applyAlignment="1">
      <alignment horizontal="center" vertical="center" wrapText="1"/>
    </xf>
    <xf numFmtId="0" fontId="32" fillId="0" borderId="23" xfId="0" applyFont="1" applyBorder="1" applyAlignment="1">
      <alignment horizontal="center" vertical="center"/>
    </xf>
    <xf numFmtId="0" fontId="32" fillId="7" borderId="25" xfId="0" applyFont="1" applyFill="1" applyBorder="1" applyAlignment="1">
      <alignment vertical="center" wrapText="1"/>
    </xf>
    <xf numFmtId="0" fontId="32" fillId="7" borderId="24" xfId="0" applyFont="1" applyFill="1" applyBorder="1" applyAlignment="1">
      <alignment vertical="center" wrapText="1"/>
    </xf>
    <xf numFmtId="0" fontId="26" fillId="0" borderId="44" xfId="0" applyFont="1" applyBorder="1" applyAlignment="1">
      <alignment horizontal="center" vertical="center" wrapText="1"/>
    </xf>
    <xf numFmtId="0" fontId="26" fillId="0" borderId="23" xfId="0" applyFont="1" applyBorder="1" applyAlignment="1">
      <alignment horizontal="center" vertical="center" wrapText="1"/>
    </xf>
    <xf numFmtId="0" fontId="32" fillId="0" borderId="1" xfId="0" applyFont="1" applyBorder="1" applyAlignment="1">
      <alignment horizontal="center" vertical="center" wrapText="1"/>
    </xf>
    <xf numFmtId="0" fontId="32" fillId="0" borderId="26" xfId="0" applyFont="1" applyBorder="1" applyAlignment="1">
      <alignment horizontal="center" vertical="center" wrapText="1"/>
    </xf>
    <xf numFmtId="0" fontId="26" fillId="7" borderId="16" xfId="0" applyFont="1" applyFill="1" applyBorder="1" applyAlignment="1">
      <alignment horizontal="center" vertical="center" wrapText="1"/>
    </xf>
    <xf numFmtId="0" fontId="26" fillId="7" borderId="18" xfId="0" applyFont="1" applyFill="1" applyBorder="1" applyAlignment="1">
      <alignment horizontal="center" vertical="center" wrapText="1"/>
    </xf>
    <xf numFmtId="0" fontId="26" fillId="7" borderId="12" xfId="0" applyFont="1" applyFill="1" applyBorder="1" applyAlignment="1">
      <alignment horizontal="center" vertical="center" wrapText="1"/>
    </xf>
    <xf numFmtId="0" fontId="32" fillId="7" borderId="17" xfId="0" applyFont="1" applyFill="1" applyBorder="1" applyAlignment="1">
      <alignment vertical="center" wrapText="1"/>
    </xf>
    <xf numFmtId="0" fontId="32" fillId="0" borderId="23" xfId="0" applyFont="1" applyBorder="1" applyAlignment="1">
      <alignment vertical="center" wrapText="1"/>
    </xf>
    <xf numFmtId="0" fontId="32" fillId="0" borderId="29" xfId="0" applyFont="1" applyBorder="1" applyAlignment="1">
      <alignment vertical="center" wrapText="1"/>
    </xf>
    <xf numFmtId="0" fontId="26" fillId="0" borderId="46" xfId="0" applyFont="1" applyBorder="1" applyAlignment="1">
      <alignment horizontal="center" vertical="center" wrapText="1"/>
    </xf>
    <xf numFmtId="0" fontId="26" fillId="0" borderId="36" xfId="0" applyFont="1" applyBorder="1" applyAlignment="1">
      <alignment horizontal="center" vertical="center" wrapText="1"/>
    </xf>
    <xf numFmtId="3" fontId="26" fillId="0" borderId="30" xfId="0" applyNumberFormat="1" applyFont="1" applyBorder="1" applyAlignment="1">
      <alignment horizontal="center" vertical="center" wrapText="1"/>
    </xf>
    <xf numFmtId="3" fontId="26" fillId="0" borderId="31" xfId="0" applyNumberFormat="1" applyFont="1" applyBorder="1" applyAlignment="1">
      <alignment horizontal="center" vertical="center" wrapText="1"/>
    </xf>
    <xf numFmtId="3" fontId="26" fillId="0" borderId="32" xfId="0" applyNumberFormat="1" applyFont="1" applyBorder="1" applyAlignment="1">
      <alignment horizontal="center" vertical="center" wrapText="1"/>
    </xf>
    <xf numFmtId="0" fontId="26" fillId="0" borderId="29" xfId="0" applyFont="1" applyBorder="1" applyAlignment="1">
      <alignment horizontal="center" vertical="center" wrapText="1"/>
    </xf>
    <xf numFmtId="0" fontId="26" fillId="0" borderId="44" xfId="0" applyFont="1" applyBorder="1" applyAlignment="1">
      <alignment horizontal="center" vertical="center"/>
    </xf>
    <xf numFmtId="0" fontId="26" fillId="0" borderId="23" xfId="0" applyFont="1" applyBorder="1" applyAlignment="1">
      <alignment horizontal="center" vertical="center"/>
    </xf>
    <xf numFmtId="0" fontId="26" fillId="0" borderId="37" xfId="0" applyFont="1" applyBorder="1" applyAlignment="1">
      <alignment horizontal="center" vertical="center" wrapText="1"/>
    </xf>
    <xf numFmtId="49" fontId="24" fillId="0" borderId="24" xfId="6" applyNumberFormat="1" applyFont="1" applyBorder="1" applyAlignment="1">
      <alignment horizontal="center" vertical="center" wrapText="1"/>
    </xf>
    <xf numFmtId="49" fontId="24" fillId="0" borderId="17" xfId="6" applyNumberFormat="1" applyFont="1" applyBorder="1" applyAlignment="1">
      <alignment horizontal="center" vertical="center" wrapText="1"/>
    </xf>
    <xf numFmtId="49" fontId="22" fillId="0" borderId="19" xfId="6" applyNumberFormat="1" applyFont="1" applyBorder="1" applyAlignment="1">
      <alignment horizontal="center" vertical="center" wrapText="1"/>
    </xf>
    <xf numFmtId="3" fontId="22" fillId="2" borderId="24" xfId="6" applyNumberFormat="1" applyFont="1" applyFill="1" applyBorder="1" applyAlignment="1">
      <alignment horizontal="center" vertical="center" wrapText="1"/>
    </xf>
    <xf numFmtId="3" fontId="22" fillId="2" borderId="17" xfId="6" applyNumberFormat="1" applyFont="1" applyFill="1" applyBorder="1" applyAlignment="1">
      <alignment horizontal="center" vertical="center" wrapText="1"/>
    </xf>
    <xf numFmtId="3" fontId="34" fillId="7" borderId="19" xfId="6" applyNumberFormat="1" applyFont="1" applyFill="1" applyBorder="1" applyAlignment="1">
      <alignment horizontal="center" vertical="center"/>
    </xf>
    <xf numFmtId="3" fontId="33" fillId="7" borderId="25" xfId="6" applyNumberFormat="1" applyFont="1" applyFill="1" applyBorder="1" applyAlignment="1">
      <alignment horizontal="center" vertical="center"/>
    </xf>
    <xf numFmtId="0" fontId="33" fillId="7" borderId="25" xfId="6" applyFont="1" applyFill="1" applyBorder="1" applyAlignment="1">
      <alignment horizontal="center" vertical="center"/>
    </xf>
    <xf numFmtId="3" fontId="33" fillId="0" borderId="25" xfId="6" applyNumberFormat="1" applyFont="1" applyBorder="1" applyAlignment="1">
      <alignment horizontal="center" vertical="center" wrapText="1"/>
    </xf>
    <xf numFmtId="3" fontId="32" fillId="7" borderId="19" xfId="6" applyNumberFormat="1" applyFont="1" applyFill="1" applyBorder="1" applyAlignment="1">
      <alignment horizontal="center" vertical="center"/>
    </xf>
    <xf numFmtId="3" fontId="32" fillId="0" borderId="17" xfId="6" applyNumberFormat="1" applyFont="1" applyBorder="1" applyAlignment="1">
      <alignment horizontal="center" vertical="center"/>
    </xf>
    <xf numFmtId="3" fontId="32" fillId="0" borderId="24" xfId="6" applyNumberFormat="1" applyFont="1" applyBorder="1" applyAlignment="1">
      <alignment horizontal="center" vertical="center"/>
    </xf>
    <xf numFmtId="49" fontId="32" fillId="7" borderId="17" xfId="6" applyNumberFormat="1" applyFont="1" applyFill="1" applyBorder="1" applyAlignment="1">
      <alignment horizontal="center" vertical="center"/>
    </xf>
    <xf numFmtId="49" fontId="32" fillId="7" borderId="24" xfId="6" applyNumberFormat="1" applyFont="1" applyFill="1" applyBorder="1" applyAlignment="1">
      <alignment horizontal="center" vertical="center"/>
    </xf>
    <xf numFmtId="3" fontId="22" fillId="0" borderId="17" xfId="6" applyNumberFormat="1" applyFont="1" applyBorder="1" applyAlignment="1">
      <alignment horizontal="center" vertical="center"/>
    </xf>
    <xf numFmtId="3" fontId="24" fillId="0" borderId="25" xfId="6" applyNumberFormat="1" applyFont="1" applyBorder="1" applyAlignment="1">
      <alignment horizontal="center" vertical="center"/>
    </xf>
    <xf numFmtId="3" fontId="22" fillId="0" borderId="25" xfId="6" applyNumberFormat="1" applyFont="1" applyBorder="1" applyAlignment="1">
      <alignment horizontal="center" vertical="center"/>
    </xf>
    <xf numFmtId="49" fontId="22" fillId="0" borderId="17" xfId="6" applyNumberFormat="1" applyFont="1" applyBorder="1" applyAlignment="1">
      <alignment horizontal="center" vertical="center"/>
    </xf>
    <xf numFmtId="49" fontId="24" fillId="0" borderId="25" xfId="6" applyNumberFormat="1" applyFont="1" applyBorder="1" applyAlignment="1">
      <alignment horizontal="center" vertical="center"/>
    </xf>
    <xf numFmtId="49" fontId="22" fillId="0" borderId="25" xfId="6" applyNumberFormat="1" applyFont="1" applyBorder="1" applyAlignment="1">
      <alignment horizontal="center" vertical="center"/>
    </xf>
    <xf numFmtId="3" fontId="34" fillId="7" borderId="33" xfId="6" applyNumberFormat="1" applyFont="1" applyFill="1" applyBorder="1" applyAlignment="1">
      <alignment horizontal="center" vertical="center" wrapText="1"/>
    </xf>
    <xf numFmtId="3" fontId="34" fillId="7" borderId="38" xfId="6" applyNumberFormat="1" applyFont="1" applyFill="1" applyBorder="1" applyAlignment="1">
      <alignment horizontal="center" vertical="center" wrapText="1"/>
    </xf>
    <xf numFmtId="3" fontId="33" fillId="7" borderId="33" xfId="6" applyNumberFormat="1" applyFont="1" applyFill="1" applyBorder="1" applyAlignment="1">
      <alignment horizontal="center" vertical="center" wrapText="1"/>
    </xf>
    <xf numFmtId="3" fontId="34" fillId="7" borderId="35" xfId="6" applyNumberFormat="1" applyFont="1" applyFill="1" applyBorder="1" applyAlignment="1">
      <alignment horizontal="center" vertical="center" wrapText="1"/>
    </xf>
    <xf numFmtId="3" fontId="33" fillId="7" borderId="35" xfId="6" applyNumberFormat="1" applyFont="1" applyFill="1" applyBorder="1" applyAlignment="1">
      <alignment horizontal="center" vertical="center" wrapText="1"/>
    </xf>
    <xf numFmtId="3" fontId="26" fillId="2" borderId="17" xfId="6" applyNumberFormat="1" applyFont="1" applyFill="1" applyBorder="1" applyAlignment="1">
      <alignment horizontal="center" vertical="center"/>
    </xf>
    <xf numFmtId="3" fontId="26" fillId="2" borderId="19" xfId="6" applyNumberFormat="1" applyFont="1" applyFill="1" applyBorder="1" applyAlignment="1">
      <alignment horizontal="center" vertical="center"/>
    </xf>
    <xf numFmtId="3" fontId="26" fillId="2" borderId="24" xfId="6" applyNumberFormat="1" applyFont="1" applyFill="1" applyBorder="1" applyAlignment="1">
      <alignment horizontal="center" vertical="center"/>
    </xf>
    <xf numFmtId="3" fontId="60" fillId="15" borderId="33" xfId="6" applyNumberFormat="1" applyFont="1" applyFill="1" applyBorder="1" applyAlignment="1">
      <alignment horizontal="center" vertical="center" wrapText="1"/>
    </xf>
    <xf numFmtId="3" fontId="60" fillId="15" borderId="20" xfId="6" applyNumberFormat="1" applyFont="1" applyFill="1" applyBorder="1" applyAlignment="1">
      <alignment horizontal="center" vertical="center" wrapText="1"/>
    </xf>
    <xf numFmtId="0" fontId="26" fillId="7" borderId="19" xfId="6" applyFont="1" applyFill="1" applyBorder="1" applyAlignment="1">
      <alignment horizontal="center" vertical="center"/>
    </xf>
    <xf numFmtId="0" fontId="26" fillId="7" borderId="17" xfId="6" applyFont="1" applyFill="1" applyBorder="1" applyAlignment="1">
      <alignment horizontal="center" vertical="center"/>
    </xf>
    <xf numFmtId="0" fontId="26" fillId="7" borderId="25" xfId="6" applyFont="1" applyFill="1" applyBorder="1" applyAlignment="1">
      <alignment horizontal="center" vertical="center"/>
    </xf>
    <xf numFmtId="0" fontId="26" fillId="7" borderId="24" xfId="6" applyFont="1" applyFill="1" applyBorder="1" applyAlignment="1">
      <alignment horizontal="center" vertical="center"/>
    </xf>
    <xf numFmtId="3" fontId="26" fillId="0" borderId="25" xfId="6" applyNumberFormat="1" applyFont="1" applyBorder="1" applyAlignment="1">
      <alignment horizontal="center" vertical="center"/>
    </xf>
    <xf numFmtId="3" fontId="26" fillId="7" borderId="24" xfId="6" applyNumberFormat="1" applyFont="1" applyFill="1" applyBorder="1" applyAlignment="1">
      <alignment horizontal="center" vertical="center" wrapText="1"/>
    </xf>
    <xf numFmtId="3" fontId="26" fillId="7" borderId="17" xfId="6" applyNumberFormat="1" applyFont="1" applyFill="1" applyBorder="1" applyAlignment="1">
      <alignment horizontal="center" vertical="center" wrapText="1"/>
    </xf>
    <xf numFmtId="49" fontId="32" fillId="7" borderId="19" xfId="6" applyNumberFormat="1" applyFont="1" applyFill="1" applyBorder="1" applyAlignment="1">
      <alignment horizontal="center" vertical="center"/>
    </xf>
    <xf numFmtId="3" fontId="27" fillId="7" borderId="17" xfId="6" applyNumberFormat="1" applyFont="1" applyFill="1" applyBorder="1" applyAlignment="1">
      <alignment horizontal="center" vertical="center"/>
    </xf>
    <xf numFmtId="3" fontId="27" fillId="7" borderId="19" xfId="6" applyNumberFormat="1" applyFont="1" applyFill="1" applyBorder="1" applyAlignment="1">
      <alignment horizontal="center" vertical="center"/>
    </xf>
    <xf numFmtId="3" fontId="27" fillId="0" borderId="17" xfId="6" applyNumberFormat="1" applyFont="1" applyBorder="1" applyAlignment="1">
      <alignment horizontal="center" vertical="center"/>
    </xf>
    <xf numFmtId="3" fontId="27" fillId="0" borderId="19" xfId="6" applyNumberFormat="1" applyFont="1" applyBorder="1" applyAlignment="1">
      <alignment horizontal="center" vertical="center"/>
    </xf>
    <xf numFmtId="49" fontId="27" fillId="7" borderId="17" xfId="6" applyNumberFormat="1" applyFont="1" applyFill="1" applyBorder="1" applyAlignment="1">
      <alignment horizontal="center" vertical="center"/>
    </xf>
    <xf numFmtId="49" fontId="27" fillId="7" borderId="19" xfId="6" applyNumberFormat="1" applyFont="1" applyFill="1" applyBorder="1" applyAlignment="1">
      <alignment horizontal="center" vertical="center"/>
    </xf>
    <xf numFmtId="3" fontId="27" fillId="0" borderId="17" xfId="6" applyNumberFormat="1" applyFont="1" applyBorder="1" applyAlignment="1">
      <alignment horizontal="center" vertical="center" wrapText="1"/>
    </xf>
    <xf numFmtId="3" fontId="27" fillId="0" borderId="19" xfId="6" applyNumberFormat="1" applyFont="1" applyBorder="1" applyAlignment="1">
      <alignment horizontal="center" vertical="center" wrapText="1"/>
    </xf>
    <xf numFmtId="3" fontId="32" fillId="0" borderId="33" xfId="6" applyNumberFormat="1" applyFont="1" applyBorder="1" applyAlignment="1">
      <alignment horizontal="center" vertical="center" wrapText="1"/>
    </xf>
    <xf numFmtId="3" fontId="34" fillId="2" borderId="25" xfId="6" applyNumberFormat="1" applyFont="1" applyFill="1" applyBorder="1" applyAlignment="1">
      <alignment horizontal="left" vertical="center" wrapText="1"/>
    </xf>
    <xf numFmtId="3" fontId="32" fillId="7" borderId="33" xfId="6" applyNumberFormat="1" applyFont="1" applyFill="1" applyBorder="1" applyAlignment="1">
      <alignment horizontal="center" vertical="center"/>
    </xf>
    <xf numFmtId="0" fontId="32" fillId="7" borderId="17" xfId="6" applyFont="1" applyFill="1" applyBorder="1" applyAlignment="1">
      <alignment horizontal="center" vertical="center"/>
    </xf>
    <xf numFmtId="0" fontId="32" fillId="7" borderId="24" xfId="6" applyFont="1" applyFill="1" applyBorder="1" applyAlignment="1">
      <alignment horizontal="center" vertical="center"/>
    </xf>
    <xf numFmtId="3" fontId="32" fillId="2" borderId="17" xfId="6" applyNumberFormat="1" applyFont="1" applyFill="1" applyBorder="1" applyAlignment="1">
      <alignment horizontal="center" vertical="center" wrapText="1"/>
    </xf>
    <xf numFmtId="3" fontId="31" fillId="7" borderId="19" xfId="6" applyNumberFormat="1" applyFont="1" applyFill="1" applyBorder="1" applyAlignment="1">
      <alignment horizontal="center" vertical="center"/>
    </xf>
    <xf numFmtId="3" fontId="32" fillId="0" borderId="19" xfId="6" applyNumberFormat="1" applyFont="1" applyBorder="1" applyAlignment="1">
      <alignment horizontal="center" vertical="center"/>
    </xf>
    <xf numFmtId="0" fontId="32" fillId="7" borderId="19" xfId="6" applyFont="1" applyFill="1" applyBorder="1" applyAlignment="1">
      <alignment horizontal="center" vertical="center"/>
    </xf>
    <xf numFmtId="3" fontId="32" fillId="19" borderId="17" xfId="6" applyNumberFormat="1" applyFont="1" applyFill="1" applyBorder="1" applyAlignment="1">
      <alignment horizontal="center" vertical="center"/>
    </xf>
    <xf numFmtId="0" fontId="31" fillId="7" borderId="17" xfId="6" applyFont="1" applyFill="1" applyBorder="1" applyAlignment="1">
      <alignment horizontal="center" vertical="center"/>
    </xf>
    <xf numFmtId="3" fontId="34" fillId="2" borderId="33" xfId="6" applyNumberFormat="1" applyFont="1" applyFill="1" applyBorder="1" applyAlignment="1">
      <alignment horizontal="left" vertical="center" wrapText="1"/>
    </xf>
    <xf numFmtId="3" fontId="32" fillId="0" borderId="20" xfId="6" applyNumberFormat="1" applyFont="1" applyBorder="1" applyAlignment="1">
      <alignment horizontal="center" vertical="center" wrapText="1"/>
    </xf>
    <xf numFmtId="3" fontId="31" fillId="7" borderId="24" xfId="6" applyNumberFormat="1" applyFont="1" applyFill="1" applyBorder="1" applyAlignment="1">
      <alignment horizontal="center" vertical="center" wrapText="1"/>
    </xf>
    <xf numFmtId="3" fontId="31" fillId="7" borderId="17" xfId="6" applyNumberFormat="1" applyFont="1" applyFill="1" applyBorder="1" applyAlignment="1">
      <alignment horizontal="center" vertical="center" wrapText="1"/>
    </xf>
    <xf numFmtId="0" fontId="31" fillId="7" borderId="24" xfId="6" applyFont="1" applyFill="1" applyBorder="1" applyAlignment="1">
      <alignment horizontal="center" vertical="center"/>
    </xf>
    <xf numFmtId="3" fontId="31" fillId="0" borderId="24" xfId="6" applyNumberFormat="1" applyFont="1" applyBorder="1" applyAlignment="1">
      <alignment horizontal="center" vertical="center" wrapText="1"/>
    </xf>
    <xf numFmtId="0" fontId="32" fillId="0" borderId="19" xfId="6" applyFont="1" applyBorder="1" applyAlignment="1">
      <alignment horizontal="center" vertical="center" wrapText="1"/>
    </xf>
    <xf numFmtId="0" fontId="61" fillId="6" borderId="33" xfId="6" applyFont="1" applyFill="1" applyBorder="1" applyAlignment="1">
      <alignment horizontal="center" vertical="center" wrapText="1"/>
    </xf>
    <xf numFmtId="0" fontId="61" fillId="6" borderId="45" xfId="6" applyFont="1" applyFill="1" applyBorder="1" applyAlignment="1">
      <alignment horizontal="center" vertical="center" wrapText="1"/>
    </xf>
    <xf numFmtId="0" fontId="61" fillId="6" borderId="20" xfId="6" applyFont="1" applyFill="1" applyBorder="1" applyAlignment="1">
      <alignment horizontal="center" vertical="center" wrapText="1"/>
    </xf>
    <xf numFmtId="3" fontId="60" fillId="15" borderId="38" xfId="6" applyNumberFormat="1" applyFont="1" applyFill="1" applyBorder="1" applyAlignment="1">
      <alignment horizontal="center" vertical="center" wrapText="1"/>
    </xf>
    <xf numFmtId="3" fontId="60" fillId="15" borderId="29" xfId="6" applyNumberFormat="1" applyFont="1" applyFill="1" applyBorder="1" applyAlignment="1">
      <alignment horizontal="center" vertical="center" wrapText="1"/>
    </xf>
    <xf numFmtId="0" fontId="47" fillId="0" borderId="0" xfId="0" applyFont="1" applyAlignment="1">
      <alignment horizontal="left" vertical="center"/>
    </xf>
    <xf numFmtId="0" fontId="24" fillId="4" borderId="33" xfId="4" applyFont="1" applyFill="1" applyBorder="1" applyAlignment="1">
      <alignment horizontal="center" vertical="center" wrapText="1"/>
    </xf>
    <xf numFmtId="0" fontId="24" fillId="4" borderId="20" xfId="4" applyFont="1" applyFill="1" applyBorder="1" applyAlignment="1">
      <alignment horizontal="center" vertical="center" wrapText="1"/>
    </xf>
    <xf numFmtId="3" fontId="32" fillId="19" borderId="24" xfId="6" applyNumberFormat="1" applyFont="1" applyFill="1" applyBorder="1" applyAlignment="1">
      <alignment horizontal="center" vertical="center" wrapText="1"/>
    </xf>
    <xf numFmtId="3" fontId="60" fillId="15" borderId="19" xfId="6" applyNumberFormat="1" applyFont="1" applyFill="1" applyBorder="1" applyAlignment="1">
      <alignment horizontal="center" vertical="center" wrapText="1"/>
    </xf>
    <xf numFmtId="3" fontId="31" fillId="0" borderId="24" xfId="6" applyNumberFormat="1" applyFont="1" applyBorder="1" applyAlignment="1">
      <alignment horizontal="center" vertical="center"/>
    </xf>
    <xf numFmtId="3" fontId="31" fillId="0" borderId="17" xfId="6" applyNumberFormat="1" applyFont="1" applyBorder="1" applyAlignment="1">
      <alignment horizontal="center" vertical="center"/>
    </xf>
  </cellXfs>
  <cellStyles count="13">
    <cellStyle name="Currency 2" xfId="7" xr:uid="{A3662A88-66DC-4924-99C3-5FA8D29DD455}"/>
    <cellStyle name="Hyperlink" xfId="3" xr:uid="{00000000-000B-0000-0000-000008000000}"/>
    <cellStyle name="Normal" xfId="0" builtinId="0"/>
    <cellStyle name="Normal 2" xfId="1" xr:uid="{870A254C-3B49-40BF-B001-84E3FCB7D342}"/>
    <cellStyle name="Normal 2 2" xfId="5" xr:uid="{C48FDCE1-6398-4CF7-B371-E4B34A68EF07}"/>
    <cellStyle name="Обычный 2" xfId="4" xr:uid="{B95F6824-D347-464B-AA16-528510C96723}"/>
    <cellStyle name="Обычный 2 2 13 2 2" xfId="12" xr:uid="{C8A8312D-8051-46B5-AD36-4B2EED8B1806}"/>
    <cellStyle name="Обычный 2 2 13 3" xfId="8" xr:uid="{1D9A2AC5-0880-4C45-B4FF-1CB72AF24066}"/>
    <cellStyle name="Обычный 2 2 13 4" xfId="11" xr:uid="{701F69A5-E9E5-4A7E-A41E-D16A5198A89F}"/>
    <cellStyle name="Обычный 2 2 3" xfId="9" xr:uid="{4D2D8D69-0AA0-43CD-9953-C4911A5A569F}"/>
    <cellStyle name="Обычный 2 7" xfId="6" xr:uid="{E9A2F4B6-847E-4E11-AB6E-7A953D005CAC}"/>
    <cellStyle name="Обычный 2 8" xfId="10" xr:uid="{598EE8FD-C13C-40F8-B5FD-B33DA8AF91B3}"/>
    <cellStyle name="Обычный 3 2" xfId="2" xr:uid="{707B635C-2DEA-41AA-9F16-81BC265B58DB}"/>
  </cellStyles>
  <dxfs count="1">
    <dxf>
      <font>
        <color theme="0"/>
      </font>
    </dxf>
  </dxfs>
  <tableStyles count="0" defaultTableStyle="TableStyleMedium2" defaultPivotStyle="PivotStyleLight16"/>
  <colors>
    <mruColors>
      <color rgb="FF969696"/>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styles" Target="styles.xml"/><Relationship Id="rId12" Type="http://schemas.openxmlformats.org/officeDocument/2006/relationships/customXml" Target="../customXml/item3.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theme" Target="theme/theme1.xml"/><Relationship Id="rId11" Type="http://schemas.openxmlformats.org/officeDocument/2006/relationships/customXml" Target="../customXml/item2.xml"/><Relationship Id="rId5" Type="http://schemas.openxmlformats.org/officeDocument/2006/relationships/externalLink" Target="externalLinks/externalLink2.xml"/><Relationship Id="rId10" Type="http://schemas.openxmlformats.org/officeDocument/2006/relationships/customXml" Target="../customXml/item1.xml"/><Relationship Id="rId4" Type="http://schemas.openxmlformats.org/officeDocument/2006/relationships/externalLink" Target="externalLinks/externalLink1.xml"/><Relationship Id="rId9" Type="http://schemas.openxmlformats.org/officeDocument/2006/relationships/calcChain" Target="calcChain.xml"/></Relationships>
</file>

<file path=xl/externalLinks/_rels/externalLink1.xml.rels><?xml version="1.0" encoding="UTF-8" standalone="yes"?>
<Relationships xmlns="http://schemas.openxmlformats.org/package/2006/relationships"><Relationship Id="rId1" Type="http://schemas.openxmlformats.org/officeDocument/2006/relationships/externalLinkPath" Target="https://undp.sharepoint.com/&#1052;&#1086;&#1085;&#1080;&#1090;&#1086;&#1088;&#1080;&#1085;&#1075;/zahira/2004/man_mak_2005/&#1052;&#1086;&#1080;%20&#1076;&#1086;&#1082;&#1091;&#1084;&#1077;&#1085;&#1090;&#1099;/2004%20&#1081;&#1080;&#1083;/&#1044;&#1072;&#1089;&#1090;&#1091;&#1088;&#1083;&#1072;&#1088;/2005-07/&#1052;&#1086;&#1080;%20&#1076;&#1086;&#1082;&#1091;&#1084;&#1077;&#1085;&#1090;&#1099;/2003%20&#1081;&#1080;&#1083;/Dasturlar/&#1087;&#1088;&#1086;&#1075;&#1085;&#1086;&#1079;%202004-06/2004-2006%20&#1087;&#1088;&#1086;&#1075;&#1085;&#1086;&#1079;%20&#1053;&#1072;&#1084;&#1072;&#1085;&#1075;&#1072;&#1085;.xls" TargetMode="External"/></Relationships>
</file>

<file path=xl/externalLinks/_rels/externalLink2.xml.rels><?xml version="1.0" encoding="UTF-8" standalone="yes"?>
<Relationships xmlns="http://schemas.openxmlformats.org/package/2006/relationships"><Relationship Id="rId1" Type="http://schemas.openxmlformats.org/officeDocument/2006/relationships/externalLinkPath" Target="/R_tuhvatullin/&#1056;&#1080;&#1085;&#1072;&#1090;/J_ibragimov/13/2003/&#1047;&#1072;&#1076;&#1072;&#1085;&#1080;&#1103;/&#1059;&#1074;&#1077;&#1076;%20&#1087;&#1086;%20&#1083;&#1100;&#1075;&#1086;&#1090;&#1085;&#1080;&#1082;&#1072;&#1084;.xls"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табл1"/>
      <sheetName val="табл2"/>
      <sheetName val="таблм3"/>
      <sheetName val="табли 4свод"/>
      <sheetName val="табли 4 местний совет"/>
      <sheetName val="табли 4 БЮД мин. и ведомства"/>
      <sheetName val="табли 4 ХОЗ"/>
      <sheetName val="табл 5"/>
      <sheetName val="табл 6"/>
      <sheetName val="ком т 1"/>
      <sheetName val="ком т 2"/>
      <sheetName val="ком т 3"/>
      <sheetName val="ком таб 4"/>
      <sheetName val="ком таб 5"/>
      <sheetName val="ком т 6"/>
      <sheetName val="ком т 7"/>
      <sheetName val="ком т 8"/>
      <sheetName val="ком т 9"/>
      <sheetName val="ком т 9 (1,2,3)"/>
      <sheetName val="ком т 10"/>
      <sheetName val="ком т 11"/>
      <sheetName val="ком т 12"/>
      <sheetName val="ком т13 (2)"/>
      <sheetName val="ком т 14 (2)"/>
      <sheetName val="ком таб 15"/>
      <sheetName val="комтаб 16"/>
      <sheetName val="ком таб 17"/>
      <sheetName val="ком таб 18"/>
      <sheetName val="ком т 19"/>
      <sheetName val="Баланс 1"/>
      <sheetName val="транспорт"/>
      <sheetName val="транспорт (доход)"/>
      <sheetName val="Лист1"/>
      <sheetName val="чет эл инвест"/>
      <sheetName val="Лист2"/>
      <sheetName val="табли_4свод"/>
      <sheetName val="табли_4_местний_совет"/>
      <sheetName val="табли_4_БЮД_мин__и_ведомства"/>
      <sheetName val="табли_4_ХОЗ"/>
      <sheetName val="табл_5"/>
      <sheetName val="табл_6"/>
      <sheetName val="ком_т_1"/>
      <sheetName val="ком_т_2"/>
      <sheetName val="ком_т_3"/>
      <sheetName val="ком_таб_4"/>
      <sheetName val="ком_таб_5"/>
      <sheetName val="ком_т_6"/>
      <sheetName val="ком_т_7"/>
      <sheetName val="ком_т_8"/>
      <sheetName val="ком_т_9"/>
      <sheetName val="ком_т_9_(1,2,3)"/>
      <sheetName val="ком_т_10"/>
      <sheetName val="ком_т_11"/>
      <sheetName val="ком_т_12"/>
      <sheetName val="ком_т13_(2)"/>
      <sheetName val="ком_т_14_(2)"/>
      <sheetName val="ком_таб_15"/>
      <sheetName val="комтаб_16"/>
      <sheetName val="ком_таб_17"/>
      <sheetName val="ком_таб_18"/>
      <sheetName val="ком_т_19"/>
      <sheetName val="Баланс_1"/>
      <sheetName val="транспорт_(доход)"/>
      <sheetName val="чет_эл_инвест"/>
      <sheetName val="2. Молия"/>
      <sheetName val="2004-2006 прогноз Наманган"/>
    </sheetNames>
    <sheetDataSet>
      <sheetData sheetId="0" refreshError="1"/>
      <sheetData sheetId="1" refreshError="1"/>
      <sheetData sheetId="2" refreshError="1"/>
      <sheetData sheetId="3" refreshError="1"/>
      <sheetData sheetId="4"/>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sheetData sheetId="36"/>
      <sheetData sheetId="37"/>
      <sheetData sheetId="38"/>
      <sheetData sheetId="39"/>
      <sheetData sheetId="40"/>
      <sheetData sheetId="41"/>
      <sheetData sheetId="42"/>
      <sheetData sheetId="43"/>
      <sheetData sheetId="44"/>
      <sheetData sheetId="45"/>
      <sheetData sheetId="46"/>
      <sheetData sheetId="47"/>
      <sheetData sheetId="48"/>
      <sheetData sheetId="49"/>
      <sheetData sheetId="50"/>
      <sheetData sheetId="51"/>
      <sheetData sheetId="52"/>
      <sheetData sheetId="53"/>
      <sheetData sheetId="54"/>
      <sheetData sheetId="55"/>
      <sheetData sheetId="56"/>
      <sheetData sheetId="57"/>
      <sheetData sheetId="58"/>
      <sheetData sheetId="59"/>
      <sheetData sheetId="60"/>
      <sheetData sheetId="61"/>
      <sheetData sheetId="62"/>
      <sheetData sheetId="63"/>
      <sheetData sheetId="64" refreshError="1"/>
      <sheetData sheetId="65" refreshError="1"/>
    </sheetDataSet>
  </externalBook>
</externalLink>
</file>

<file path=xl/externalLinks/externalLink2.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данные"/>
    </sheetNames>
    <sheetDataSet>
      <sheetData sheetId="0" refreshError="1"/>
    </sheetDataSet>
  </externalBook>
</externalLink>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E07B221-E02F-4347-A122-4B42A23D9504}">
  <sheetPr>
    <tabColor rgb="FFFF0000"/>
  </sheetPr>
  <dimension ref="A1:CD53"/>
  <sheetViews>
    <sheetView zoomScale="80" zoomScaleNormal="80" zoomScaleSheetLayoutView="70" zoomScalePageLayoutView="70" workbookViewId="0">
      <selection activeCell="A58" sqref="A58:XFD67"/>
    </sheetView>
  </sheetViews>
  <sheetFormatPr defaultColWidth="9.140625" defaultRowHeight="15" x14ac:dyDescent="0.25"/>
  <cols>
    <col min="1" max="1" width="4" style="1" bestFit="1" customWidth="1"/>
    <col min="2" max="2" width="24.140625" style="1" customWidth="1"/>
    <col min="3" max="3" width="14.28515625" style="33" bestFit="1" customWidth="1"/>
    <col min="4" max="4" width="19.7109375" style="33" customWidth="1"/>
    <col min="5" max="5" width="17.7109375" style="33" customWidth="1"/>
    <col min="6" max="6" width="15.140625" style="34" customWidth="1"/>
    <col min="7" max="7" width="10.28515625" style="33" customWidth="1"/>
    <col min="8" max="8" width="10.85546875" style="33" customWidth="1"/>
    <col min="9" max="9" width="6.7109375" style="33" customWidth="1"/>
    <col min="10" max="10" width="8.7109375" style="33" customWidth="1"/>
    <col min="11" max="11" width="9.140625" style="33" customWidth="1"/>
    <col min="12" max="12" width="9.140625" style="35" customWidth="1"/>
    <col min="13" max="13" width="6.7109375" style="33" customWidth="1"/>
    <col min="14" max="14" width="8.28515625" style="33" customWidth="1"/>
    <col min="15" max="15" width="6.7109375" style="33" customWidth="1"/>
    <col min="16" max="17" width="8.28515625" style="33" customWidth="1"/>
    <col min="18" max="18" width="6.7109375" style="33" customWidth="1"/>
    <col min="19" max="20" width="8.28515625" style="33" customWidth="1"/>
    <col min="21" max="21" width="8" style="33" customWidth="1"/>
    <col min="22" max="22" width="8.28515625" style="33" customWidth="1"/>
    <col min="23" max="23" width="6.7109375" style="33" customWidth="1"/>
    <col min="24" max="26" width="9.7109375" style="33" customWidth="1"/>
    <col min="27" max="29" width="9.140625" style="33" customWidth="1"/>
    <col min="30" max="30" width="17.7109375" style="1" customWidth="1"/>
    <col min="31" max="31" width="0.28515625" style="1" customWidth="1"/>
    <col min="32" max="32" width="13" style="5" customWidth="1"/>
    <col min="33" max="82" width="9.140625" style="5"/>
    <col min="83" max="16384" width="9.140625" style="1"/>
  </cols>
  <sheetData>
    <row r="1" spans="1:82" s="5" customFormat="1" ht="45" customHeight="1" x14ac:dyDescent="0.3">
      <c r="A1" s="1020" t="s">
        <v>0</v>
      </c>
      <c r="B1" s="1020"/>
      <c r="C1" s="1020"/>
      <c r="D1" s="1020"/>
      <c r="E1" s="1020"/>
      <c r="F1" s="1020"/>
      <c r="G1" s="1020"/>
      <c r="H1" s="1020"/>
      <c r="I1" s="1020"/>
      <c r="J1" s="1020"/>
      <c r="K1" s="1020"/>
      <c r="L1" s="1020"/>
      <c r="M1" s="1020"/>
      <c r="N1" s="1020"/>
      <c r="O1" s="1020"/>
      <c r="P1" s="1020"/>
      <c r="Q1" s="1020"/>
      <c r="R1" s="1020"/>
      <c r="S1" s="1020"/>
      <c r="T1" s="1020"/>
      <c r="U1" s="1020"/>
      <c r="V1" s="1020"/>
      <c r="W1" s="1020"/>
      <c r="X1" s="1020"/>
      <c r="Y1" s="1020"/>
      <c r="Z1" s="1020"/>
      <c r="AA1" s="1020"/>
      <c r="AB1" s="1020"/>
      <c r="AC1" s="1020"/>
      <c r="AD1" s="45"/>
    </row>
    <row r="2" spans="1:82" s="5" customFormat="1" ht="19.5" customHeight="1" x14ac:dyDescent="0.3">
      <c r="A2" s="1020" t="s">
        <v>1</v>
      </c>
      <c r="B2" s="1020"/>
      <c r="C2" s="1020"/>
      <c r="D2" s="1020"/>
      <c r="E2" s="1020"/>
      <c r="F2" s="1020"/>
      <c r="G2" s="1020"/>
      <c r="H2" s="1020"/>
      <c r="I2" s="1020"/>
      <c r="J2" s="1020"/>
      <c r="K2" s="1020"/>
      <c r="L2" s="1020"/>
      <c r="M2" s="1020"/>
      <c r="N2" s="1020"/>
      <c r="O2" s="1020"/>
      <c r="P2" s="1020"/>
      <c r="Q2" s="1020"/>
      <c r="R2" s="1020"/>
      <c r="S2" s="1020"/>
      <c r="T2" s="1020"/>
      <c r="U2" s="1020"/>
      <c r="V2" s="1020"/>
      <c r="W2" s="1020"/>
      <c r="X2" s="1020"/>
      <c r="Y2" s="1020"/>
      <c r="Z2" s="1020"/>
      <c r="AA2" s="1020"/>
      <c r="AB2" s="1020"/>
      <c r="AC2" s="1020"/>
    </row>
    <row r="3" spans="1:82" s="5" customFormat="1" ht="19.5" customHeight="1" x14ac:dyDescent="0.25">
      <c r="A3" s="46"/>
      <c r="B3" s="47"/>
      <c r="C3" s="48"/>
      <c r="D3" s="48"/>
      <c r="E3" s="48"/>
      <c r="F3" s="49"/>
      <c r="G3" s="48"/>
      <c r="H3" s="48"/>
      <c r="I3" s="48"/>
      <c r="J3" s="48"/>
      <c r="K3" s="48"/>
      <c r="L3" s="48"/>
      <c r="M3" s="48"/>
      <c r="N3" s="48"/>
      <c r="O3" s="48"/>
      <c r="P3" s="48"/>
      <c r="Q3" s="48"/>
      <c r="R3" s="48"/>
      <c r="S3" s="48"/>
      <c r="T3" s="48"/>
      <c r="U3" s="48"/>
      <c r="V3" s="48"/>
      <c r="W3" s="48"/>
      <c r="X3" s="48"/>
      <c r="Y3" s="48"/>
      <c r="Z3" s="48"/>
      <c r="AA3" s="50"/>
      <c r="AB3" s="193" t="s">
        <v>2</v>
      </c>
      <c r="AC3" s="193"/>
      <c r="AD3" s="193"/>
      <c r="AE3" s="193"/>
    </row>
    <row r="4" spans="1:82" ht="20.25" customHeight="1" x14ac:dyDescent="0.25">
      <c r="A4" s="1021" t="s">
        <v>3</v>
      </c>
      <c r="B4" s="1021" t="s">
        <v>4</v>
      </c>
      <c r="C4" s="1018" t="s">
        <v>5</v>
      </c>
      <c r="D4" s="1018" t="s">
        <v>6</v>
      </c>
      <c r="E4" s="1018" t="s">
        <v>7</v>
      </c>
      <c r="F4" s="1018" t="s">
        <v>8</v>
      </c>
      <c r="G4" s="1022" t="s">
        <v>9</v>
      </c>
      <c r="H4" s="1022"/>
      <c r="I4" s="1022"/>
      <c r="J4" s="1022"/>
      <c r="K4" s="1022"/>
      <c r="L4" s="1022"/>
      <c r="M4" s="1022"/>
      <c r="N4" s="1022"/>
      <c r="O4" s="1022"/>
      <c r="P4" s="1022"/>
      <c r="Q4" s="1022"/>
      <c r="R4" s="1022"/>
      <c r="S4" s="1022"/>
      <c r="T4" s="1022"/>
      <c r="U4" s="1022"/>
      <c r="V4" s="1022"/>
      <c r="W4" s="1022"/>
      <c r="X4" s="1022"/>
      <c r="Y4" s="1022"/>
      <c r="Z4" s="1022"/>
      <c r="AA4" s="1022"/>
      <c r="AB4" s="1022"/>
      <c r="AC4" s="1022"/>
      <c r="AD4" s="1018" t="s">
        <v>10</v>
      </c>
    </row>
    <row r="5" spans="1:82" ht="28.5" customHeight="1" x14ac:dyDescent="0.25">
      <c r="A5" s="1021"/>
      <c r="B5" s="1021"/>
      <c r="C5" s="1018"/>
      <c r="D5" s="1018"/>
      <c r="E5" s="1018"/>
      <c r="F5" s="1018"/>
      <c r="G5" s="1019" t="s">
        <v>11</v>
      </c>
      <c r="H5" s="1019"/>
      <c r="I5" s="1019"/>
      <c r="J5" s="1019"/>
      <c r="K5" s="1019"/>
      <c r="L5" s="1019"/>
      <c r="M5" s="1019" t="s">
        <v>12</v>
      </c>
      <c r="N5" s="1019"/>
      <c r="O5" s="1019" t="s">
        <v>13</v>
      </c>
      <c r="P5" s="1019"/>
      <c r="Q5" s="1019"/>
      <c r="R5" s="1019" t="s">
        <v>14</v>
      </c>
      <c r="S5" s="1019"/>
      <c r="T5" s="1019"/>
      <c r="U5" s="1019" t="s">
        <v>15</v>
      </c>
      <c r="V5" s="1019"/>
      <c r="W5" s="1023" t="s">
        <v>16</v>
      </c>
      <c r="X5" s="1023"/>
      <c r="Y5" s="1023"/>
      <c r="Z5" s="1024" t="s">
        <v>17</v>
      </c>
      <c r="AA5" s="1024"/>
      <c r="AB5" s="1024"/>
      <c r="AC5" s="1025" t="s">
        <v>18</v>
      </c>
      <c r="AD5" s="1018"/>
    </row>
    <row r="6" spans="1:82" ht="105.75" customHeight="1" x14ac:dyDescent="0.25">
      <c r="A6" s="1021"/>
      <c r="B6" s="1021"/>
      <c r="C6" s="1018"/>
      <c r="D6" s="1018"/>
      <c r="E6" s="1018"/>
      <c r="F6" s="1018"/>
      <c r="G6" s="1019" t="s">
        <v>19</v>
      </c>
      <c r="H6" s="1019"/>
      <c r="I6" s="1026" t="s">
        <v>20</v>
      </c>
      <c r="J6" s="1026"/>
      <c r="K6" s="1019" t="s">
        <v>21</v>
      </c>
      <c r="L6" s="1019"/>
      <c r="M6" s="1019"/>
      <c r="N6" s="1019"/>
      <c r="O6" s="1019"/>
      <c r="P6" s="1019"/>
      <c r="Q6" s="1019"/>
      <c r="R6" s="1019"/>
      <c r="S6" s="1019"/>
      <c r="T6" s="1019"/>
      <c r="U6" s="1019"/>
      <c r="V6" s="1019"/>
      <c r="W6" s="1023"/>
      <c r="X6" s="1023"/>
      <c r="Y6" s="1023"/>
      <c r="Z6" s="1024"/>
      <c r="AA6" s="1024"/>
      <c r="AB6" s="1024"/>
      <c r="AC6" s="1025"/>
      <c r="AD6" s="1018"/>
    </row>
    <row r="7" spans="1:82" ht="93.75" customHeight="1" x14ac:dyDescent="0.25">
      <c r="A7" s="1021"/>
      <c r="B7" s="1021"/>
      <c r="C7" s="1018"/>
      <c r="D7" s="1018"/>
      <c r="E7" s="1018"/>
      <c r="F7" s="1018"/>
      <c r="G7" s="87" t="s">
        <v>22</v>
      </c>
      <c r="H7" s="87" t="s">
        <v>23</v>
      </c>
      <c r="I7" s="87" t="s">
        <v>22</v>
      </c>
      <c r="J7" s="87" t="s">
        <v>23</v>
      </c>
      <c r="K7" s="87" t="s">
        <v>22</v>
      </c>
      <c r="L7" s="87" t="s">
        <v>24</v>
      </c>
      <c r="M7" s="87" t="s">
        <v>22</v>
      </c>
      <c r="N7" s="87" t="s">
        <v>25</v>
      </c>
      <c r="O7" s="87" t="s">
        <v>22</v>
      </c>
      <c r="P7" s="87" t="s">
        <v>25</v>
      </c>
      <c r="Q7" s="88" t="s">
        <v>26</v>
      </c>
      <c r="R7" s="88" t="s">
        <v>22</v>
      </c>
      <c r="S7" s="88" t="s">
        <v>25</v>
      </c>
      <c r="T7" s="88" t="s">
        <v>27</v>
      </c>
      <c r="U7" s="87" t="s">
        <v>22</v>
      </c>
      <c r="V7" s="87" t="s">
        <v>25</v>
      </c>
      <c r="W7" s="86" t="s">
        <v>22</v>
      </c>
      <c r="X7" s="86" t="s">
        <v>25</v>
      </c>
      <c r="Y7" s="86" t="s">
        <v>28</v>
      </c>
      <c r="Z7" s="89" t="s">
        <v>22</v>
      </c>
      <c r="AA7" s="86" t="s">
        <v>29</v>
      </c>
      <c r="AB7" s="86" t="s">
        <v>30</v>
      </c>
      <c r="AC7" s="87" t="s">
        <v>22</v>
      </c>
      <c r="AD7" s="1018"/>
    </row>
    <row r="8" spans="1:82" ht="37.5" customHeight="1" x14ac:dyDescent="0.25">
      <c r="A8" s="78"/>
      <c r="B8" s="78" t="s">
        <v>31</v>
      </c>
      <c r="C8" s="90">
        <f>C9+C15+C22</f>
        <v>622631</v>
      </c>
      <c r="D8" s="91" t="s">
        <v>32</v>
      </c>
      <c r="E8" s="90">
        <f t="shared" ref="E8:J8" si="0">SUM(E9,E15,E22)</f>
        <v>232000000</v>
      </c>
      <c r="F8" s="90">
        <f>SUM(F9,F15,F22)</f>
        <v>779</v>
      </c>
      <c r="G8" s="90">
        <f>SUM(G9,G15,G22)</f>
        <v>104</v>
      </c>
      <c r="H8" s="90">
        <f t="shared" si="0"/>
        <v>32298</v>
      </c>
      <c r="I8" s="90">
        <f t="shared" si="0"/>
        <v>48</v>
      </c>
      <c r="J8" s="90">
        <f t="shared" si="0"/>
        <v>4680</v>
      </c>
      <c r="K8" s="90">
        <f>+K9+K15+K22</f>
        <v>16</v>
      </c>
      <c r="L8" s="90">
        <f>L9+L15+L22</f>
        <v>875</v>
      </c>
      <c r="M8" s="90">
        <f>SUM(M9,M15,M22)</f>
        <v>149</v>
      </c>
      <c r="N8" s="90">
        <f>SUM(N9,N15,N22)</f>
        <v>1773.76</v>
      </c>
      <c r="O8" s="90">
        <f>SUM(O9,O15,O22)</f>
        <v>100</v>
      </c>
      <c r="P8" s="90">
        <f>SUM(P9,P15,P22)</f>
        <v>1673.32</v>
      </c>
      <c r="Q8" s="90">
        <f>Q9+Q15+Q22</f>
        <v>171</v>
      </c>
      <c r="R8" s="90">
        <f t="shared" ref="R8:X8" si="1">SUM(R9,R15,R22)</f>
        <v>138</v>
      </c>
      <c r="S8" s="90">
        <f t="shared" si="1"/>
        <v>2082.8100000000004</v>
      </c>
      <c r="T8" s="90">
        <f t="shared" si="1"/>
        <v>525</v>
      </c>
      <c r="U8" s="90">
        <f t="shared" si="1"/>
        <v>166</v>
      </c>
      <c r="V8" s="90">
        <f t="shared" si="1"/>
        <v>280.20999999999998</v>
      </c>
      <c r="W8" s="90">
        <f>SUM(W9,W15,W22)</f>
        <v>39</v>
      </c>
      <c r="X8" s="90">
        <f t="shared" si="1"/>
        <v>123.14</v>
      </c>
      <c r="Y8" s="90">
        <f>Y9+Y15+Y22</f>
        <v>33</v>
      </c>
      <c r="Z8" s="90">
        <f>Z9+Z15+Z22</f>
        <v>17</v>
      </c>
      <c r="AA8" s="90">
        <f>SUM(AA9,AA15,AA22)</f>
        <v>18</v>
      </c>
      <c r="AB8" s="90">
        <f>AB9+AB15+AB22</f>
        <v>7</v>
      </c>
      <c r="AC8" s="90">
        <f>SUM(AC9,AC15,AC22)</f>
        <v>2</v>
      </c>
      <c r="AD8" s="90">
        <f>SUM(AD9,AD15,AD22)</f>
        <v>2976217.1</v>
      </c>
      <c r="AF8" s="7"/>
    </row>
    <row r="9" spans="1:82" s="197" customFormat="1" ht="32.1" customHeight="1" x14ac:dyDescent="0.25">
      <c r="A9" s="194">
        <v>1</v>
      </c>
      <c r="B9" s="194" t="s">
        <v>33</v>
      </c>
      <c r="C9" s="195">
        <f>SUM(C10:C14)</f>
        <v>232499</v>
      </c>
      <c r="D9" s="194" t="s">
        <v>34</v>
      </c>
      <c r="E9" s="195">
        <f t="shared" ref="E9:AC9" si="2">SUM(E10:E14)</f>
        <v>86633252</v>
      </c>
      <c r="F9" s="195">
        <f>SUM(F10:F14)</f>
        <v>278</v>
      </c>
      <c r="G9" s="195">
        <f>SUM(G10:G14)</f>
        <v>31</v>
      </c>
      <c r="H9" s="195">
        <f t="shared" ref="H9:N9" si="3">SUM(H10:H14)</f>
        <v>14505</v>
      </c>
      <c r="I9" s="195">
        <f t="shared" si="3"/>
        <v>16</v>
      </c>
      <c r="J9" s="195">
        <f t="shared" si="3"/>
        <v>1470</v>
      </c>
      <c r="K9" s="195">
        <f t="shared" si="3"/>
        <v>2</v>
      </c>
      <c r="L9" s="195">
        <f t="shared" si="3"/>
        <v>100</v>
      </c>
      <c r="M9" s="195">
        <f t="shared" si="3"/>
        <v>55</v>
      </c>
      <c r="N9" s="195">
        <f t="shared" si="3"/>
        <v>677.17</v>
      </c>
      <c r="O9" s="195">
        <f t="shared" si="2"/>
        <v>34</v>
      </c>
      <c r="P9" s="196">
        <f>SUM(P10:P14)</f>
        <v>635.12</v>
      </c>
      <c r="Q9" s="195">
        <f t="shared" si="2"/>
        <v>32</v>
      </c>
      <c r="R9" s="195">
        <f t="shared" si="2"/>
        <v>49</v>
      </c>
      <c r="S9" s="196">
        <f t="shared" si="2"/>
        <v>721.90000000000009</v>
      </c>
      <c r="T9" s="195">
        <f t="shared" si="2"/>
        <v>185</v>
      </c>
      <c r="U9" s="195">
        <f t="shared" si="2"/>
        <v>60</v>
      </c>
      <c r="V9" s="195">
        <f t="shared" si="2"/>
        <v>85.8</v>
      </c>
      <c r="W9" s="195">
        <f t="shared" si="2"/>
        <v>18</v>
      </c>
      <c r="X9" s="195">
        <f t="shared" si="2"/>
        <v>61.8</v>
      </c>
      <c r="Y9" s="195">
        <f t="shared" si="2"/>
        <v>4</v>
      </c>
      <c r="Z9" s="195">
        <f>SUM(Z10:Z14)</f>
        <v>13</v>
      </c>
      <c r="AA9" s="195">
        <f>SUM(AA10:AA14)</f>
        <v>16</v>
      </c>
      <c r="AB9" s="195">
        <f t="shared" si="2"/>
        <v>5</v>
      </c>
      <c r="AC9" s="195">
        <f t="shared" si="2"/>
        <v>0</v>
      </c>
      <c r="AD9" s="195">
        <f>SUM(AD10:AD14)</f>
        <v>1112375.1000000001</v>
      </c>
      <c r="AF9" s="5"/>
      <c r="AG9" s="5"/>
      <c r="AH9" s="5"/>
      <c r="AI9" s="5"/>
      <c r="AJ9" s="5"/>
      <c r="AK9" s="5"/>
      <c r="AL9" s="5"/>
      <c r="AM9" s="5"/>
      <c r="AN9" s="5"/>
      <c r="AO9" s="5"/>
      <c r="AP9" s="5"/>
      <c r="AQ9" s="5"/>
      <c r="AR9" s="5"/>
      <c r="AS9" s="5"/>
      <c r="AT9" s="5"/>
      <c r="AU9" s="5"/>
      <c r="AV9" s="5"/>
      <c r="AW9" s="5"/>
      <c r="AX9" s="5"/>
      <c r="AY9" s="5"/>
      <c r="AZ9" s="5"/>
      <c r="BA9" s="5"/>
      <c r="BB9" s="5"/>
      <c r="BC9" s="5"/>
      <c r="BD9" s="5"/>
      <c r="BE9" s="5"/>
      <c r="BF9" s="5"/>
      <c r="BG9" s="5"/>
      <c r="BH9" s="5"/>
      <c r="BI9" s="5"/>
      <c r="BJ9" s="5"/>
      <c r="BK9" s="5"/>
      <c r="BL9" s="5"/>
      <c r="BM9" s="5"/>
      <c r="BN9" s="5"/>
      <c r="BO9" s="5"/>
      <c r="BP9" s="5"/>
      <c r="BQ9" s="5"/>
      <c r="BR9" s="5"/>
      <c r="BS9" s="5"/>
      <c r="BT9" s="5"/>
      <c r="BU9" s="5"/>
      <c r="BV9" s="5"/>
      <c r="BW9" s="5"/>
      <c r="BX9" s="5"/>
      <c r="BY9" s="5"/>
      <c r="BZ9" s="5"/>
      <c r="CA9" s="5"/>
      <c r="CB9" s="5"/>
      <c r="CC9" s="5"/>
      <c r="CD9" s="5"/>
    </row>
    <row r="10" spans="1:82" s="5" customFormat="1" ht="24" customHeight="1" x14ac:dyDescent="0.25">
      <c r="A10" s="93"/>
      <c r="B10" s="94" t="s">
        <v>35</v>
      </c>
      <c r="C10" s="6">
        <v>32406</v>
      </c>
      <c r="D10" s="95" t="s">
        <v>36</v>
      </c>
      <c r="E10" s="6">
        <v>12074772</v>
      </c>
      <c r="F10" s="6">
        <f>G10+I10+K10+M10+O10+R10+U10+W10+Z10+AC10</f>
        <v>38</v>
      </c>
      <c r="G10" s="74">
        <v>4</v>
      </c>
      <c r="H10" s="74">
        <v>2390</v>
      </c>
      <c r="I10" s="74">
        <v>2</v>
      </c>
      <c r="J10" s="74">
        <v>180</v>
      </c>
      <c r="K10" s="75">
        <v>0</v>
      </c>
      <c r="L10" s="75">
        <v>0</v>
      </c>
      <c r="M10" s="75">
        <v>9</v>
      </c>
      <c r="N10" s="85">
        <f>+Руйхат!J9+Руйхат!J16+Руйхат!J21+Руйхат!J30+Руйхат!J36+Руйхат!J41+Руйхат!J50+Руйхат!J54+Руйхат!J62</f>
        <v>94.309999999999988</v>
      </c>
      <c r="O10" s="75">
        <v>7</v>
      </c>
      <c r="P10" s="84">
        <v>120.4</v>
      </c>
      <c r="Q10" s="74">
        <v>9</v>
      </c>
      <c r="R10" s="75">
        <v>6</v>
      </c>
      <c r="S10" s="84">
        <v>74.400000000000006</v>
      </c>
      <c r="T10" s="75">
        <v>19</v>
      </c>
      <c r="U10" s="75">
        <v>9</v>
      </c>
      <c r="V10" s="760">
        <v>11</v>
      </c>
      <c r="W10" s="75">
        <v>0</v>
      </c>
      <c r="X10" s="96">
        <v>0</v>
      </c>
      <c r="Y10" s="96">
        <v>0</v>
      </c>
      <c r="Z10" s="97">
        <f>+AA10+AB10</f>
        <v>1</v>
      </c>
      <c r="AA10" s="96">
        <v>0</v>
      </c>
      <c r="AB10" s="96">
        <v>1</v>
      </c>
      <c r="AC10" s="96">
        <v>0</v>
      </c>
      <c r="AD10" s="755">
        <v>153291</v>
      </c>
      <c r="AF10" s="852"/>
    </row>
    <row r="11" spans="1:82" ht="24" customHeight="1" x14ac:dyDescent="0.25">
      <c r="A11" s="99"/>
      <c r="B11" s="100" t="s">
        <v>37</v>
      </c>
      <c r="C11" s="98">
        <v>28208</v>
      </c>
      <c r="D11" s="101" t="s">
        <v>36</v>
      </c>
      <c r="E11" s="98">
        <v>10510559</v>
      </c>
      <c r="F11" s="6">
        <f>G11+I11+K11+M11+O11+R11+U11+W11+Z11+AC11</f>
        <v>44</v>
      </c>
      <c r="G11" s="74">
        <v>3</v>
      </c>
      <c r="H11" s="74">
        <v>1160</v>
      </c>
      <c r="I11" s="74">
        <v>3</v>
      </c>
      <c r="J11" s="74">
        <v>360</v>
      </c>
      <c r="K11" s="74">
        <v>1</v>
      </c>
      <c r="L11" s="74">
        <v>50</v>
      </c>
      <c r="M11" s="74">
        <v>7</v>
      </c>
      <c r="N11" s="85">
        <f>+Руйхат!J72+Руйхат!J82+Руйхат!J87+Руйхат!J96+Руйхат!J102+Руйхат!J111+Руйхат!J115</f>
        <v>85.710000000000008</v>
      </c>
      <c r="O11" s="74">
        <v>6</v>
      </c>
      <c r="P11" s="74">
        <v>67.5</v>
      </c>
      <c r="Q11" s="74">
        <v>6</v>
      </c>
      <c r="R11" s="74">
        <v>7</v>
      </c>
      <c r="S11" s="84">
        <v>88.5</v>
      </c>
      <c r="T11" s="74">
        <v>21</v>
      </c>
      <c r="U11" s="74">
        <v>9</v>
      </c>
      <c r="V11" s="760">
        <v>10</v>
      </c>
      <c r="W11" s="74">
        <v>4</v>
      </c>
      <c r="X11" s="102">
        <v>13.4</v>
      </c>
      <c r="Y11" s="98">
        <v>0</v>
      </c>
      <c r="Z11" s="97">
        <f t="shared" ref="Z11" si="4">+AA11+AB11</f>
        <v>4</v>
      </c>
      <c r="AA11" s="98">
        <v>4</v>
      </c>
      <c r="AB11" s="98">
        <v>0</v>
      </c>
      <c r="AC11" s="98">
        <v>0</v>
      </c>
      <c r="AD11" s="755">
        <v>136767.5</v>
      </c>
      <c r="AF11" s="852"/>
    </row>
    <row r="12" spans="1:82" s="5" customFormat="1" ht="24" customHeight="1" x14ac:dyDescent="0.25">
      <c r="A12" s="93"/>
      <c r="B12" s="83" t="s">
        <v>38</v>
      </c>
      <c r="C12" s="6">
        <v>16996</v>
      </c>
      <c r="D12" s="103" t="s">
        <v>39</v>
      </c>
      <c r="E12" s="6">
        <v>6334865</v>
      </c>
      <c r="F12" s="6">
        <f>G12+I12+K12+M12+O12+R12+U12+W12+Z12+AC12</f>
        <v>25</v>
      </c>
      <c r="G12" s="74">
        <v>3</v>
      </c>
      <c r="H12" s="74">
        <v>1970</v>
      </c>
      <c r="I12" s="74">
        <v>0</v>
      </c>
      <c r="J12" s="74">
        <v>0</v>
      </c>
      <c r="K12" s="74">
        <v>0</v>
      </c>
      <c r="L12" s="74">
        <v>0</v>
      </c>
      <c r="M12" s="74">
        <v>5</v>
      </c>
      <c r="N12" s="757">
        <f>+Руйхат!J135+Руйхат!J142+Руйхат!J147+Руйхат!J154+Руйхат!J161</f>
        <v>47.25</v>
      </c>
      <c r="O12" s="74">
        <v>5</v>
      </c>
      <c r="P12" s="84">
        <v>72.62</v>
      </c>
      <c r="Q12" s="74">
        <v>2</v>
      </c>
      <c r="R12" s="74">
        <v>4</v>
      </c>
      <c r="S12" s="84">
        <v>51.1</v>
      </c>
      <c r="T12" s="74">
        <v>15</v>
      </c>
      <c r="U12" s="74">
        <v>5</v>
      </c>
      <c r="V12" s="757">
        <v>8</v>
      </c>
      <c r="W12" s="74">
        <v>2</v>
      </c>
      <c r="X12" s="102">
        <v>4.5</v>
      </c>
      <c r="Y12" s="97">
        <v>1</v>
      </c>
      <c r="Z12" s="97">
        <f>+AA12+AB12</f>
        <v>1</v>
      </c>
      <c r="AA12" s="98">
        <v>1</v>
      </c>
      <c r="AB12" s="98">
        <v>0</v>
      </c>
      <c r="AC12" s="98">
        <v>0</v>
      </c>
      <c r="AD12" s="755">
        <v>82142.399999999994</v>
      </c>
      <c r="AF12" s="852"/>
    </row>
    <row r="13" spans="1:82" s="5" customFormat="1" ht="24" customHeight="1" x14ac:dyDescent="0.25">
      <c r="A13" s="104"/>
      <c r="B13" s="104" t="s">
        <v>40</v>
      </c>
      <c r="C13" s="6">
        <v>93272</v>
      </c>
      <c r="D13" s="95" t="s">
        <v>41</v>
      </c>
      <c r="E13" s="6">
        <v>34753999</v>
      </c>
      <c r="F13" s="432">
        <f>G13+I13+K13+M13+O13+R13+U13+W13+Z13+AC13</f>
        <v>103</v>
      </c>
      <c r="G13" s="74">
        <v>12</v>
      </c>
      <c r="H13" s="74">
        <v>5007</v>
      </c>
      <c r="I13" s="74">
        <v>6</v>
      </c>
      <c r="J13" s="74">
        <v>540</v>
      </c>
      <c r="K13" s="75">
        <v>1</v>
      </c>
      <c r="L13" s="75">
        <v>50</v>
      </c>
      <c r="M13" s="75">
        <v>19</v>
      </c>
      <c r="N13" s="85">
        <v>217.2</v>
      </c>
      <c r="O13" s="75">
        <v>13</v>
      </c>
      <c r="P13" s="84">
        <v>308</v>
      </c>
      <c r="Q13" s="74">
        <v>14</v>
      </c>
      <c r="R13" s="75">
        <v>18</v>
      </c>
      <c r="S13" s="85">
        <v>228.3</v>
      </c>
      <c r="T13" s="75">
        <v>72</v>
      </c>
      <c r="U13" s="75">
        <v>22</v>
      </c>
      <c r="V13" s="760">
        <v>30</v>
      </c>
      <c r="W13" s="75">
        <v>7</v>
      </c>
      <c r="X13" s="105">
        <v>28.4</v>
      </c>
      <c r="Y13" s="97">
        <v>1</v>
      </c>
      <c r="Z13" s="97">
        <v>5</v>
      </c>
      <c r="AA13" s="96">
        <v>8</v>
      </c>
      <c r="AB13" s="96">
        <v>1</v>
      </c>
      <c r="AC13" s="96">
        <v>0</v>
      </c>
      <c r="AD13" s="755">
        <v>441109.9</v>
      </c>
      <c r="AF13" s="852"/>
    </row>
    <row r="14" spans="1:82" s="5" customFormat="1" ht="24" customHeight="1" x14ac:dyDescent="0.25">
      <c r="A14" s="104"/>
      <c r="B14" s="104" t="s">
        <v>42</v>
      </c>
      <c r="C14" s="6">
        <v>61617</v>
      </c>
      <c r="D14" s="103" t="s">
        <v>43</v>
      </c>
      <c r="E14" s="6">
        <v>22959057</v>
      </c>
      <c r="F14" s="6">
        <f>G14+I14+K14+M14+O14+R14+U14+W14+Z14+AC14</f>
        <v>68</v>
      </c>
      <c r="G14" s="74">
        <v>9</v>
      </c>
      <c r="H14" s="74">
        <v>3978</v>
      </c>
      <c r="I14" s="74">
        <v>5</v>
      </c>
      <c r="J14" s="74">
        <v>390</v>
      </c>
      <c r="K14" s="74">
        <v>0</v>
      </c>
      <c r="L14" s="74">
        <v>0</v>
      </c>
      <c r="M14" s="74">
        <v>15</v>
      </c>
      <c r="N14" s="85">
        <v>232.7</v>
      </c>
      <c r="O14" s="74">
        <v>3</v>
      </c>
      <c r="P14" s="74">
        <v>66.599999999999994</v>
      </c>
      <c r="Q14" s="74">
        <v>1</v>
      </c>
      <c r="R14" s="74">
        <v>14</v>
      </c>
      <c r="S14" s="85">
        <v>279.60000000000002</v>
      </c>
      <c r="T14" s="74">
        <v>58</v>
      </c>
      <c r="U14" s="74">
        <v>15</v>
      </c>
      <c r="V14" s="758">
        <v>26.8</v>
      </c>
      <c r="W14" s="74">
        <v>5</v>
      </c>
      <c r="X14" s="102">
        <v>15.5</v>
      </c>
      <c r="Y14" s="97">
        <v>2</v>
      </c>
      <c r="Z14" s="97">
        <v>2</v>
      </c>
      <c r="AA14" s="98">
        <v>3</v>
      </c>
      <c r="AB14" s="98">
        <v>3</v>
      </c>
      <c r="AC14" s="98">
        <v>0</v>
      </c>
      <c r="AD14" s="755">
        <v>299064.30000000005</v>
      </c>
      <c r="AF14" s="852"/>
    </row>
    <row r="15" spans="1:82" s="197" customFormat="1" ht="32.1" customHeight="1" x14ac:dyDescent="0.25">
      <c r="A15" s="194">
        <v>2</v>
      </c>
      <c r="B15" s="194" t="s">
        <v>44</v>
      </c>
      <c r="C15" s="195">
        <f>SUM(C16:C21)</f>
        <v>183090</v>
      </c>
      <c r="D15" s="194" t="s">
        <v>45</v>
      </c>
      <c r="E15" s="195">
        <f t="shared" ref="E15" si="5">SUM(E16:E21)</f>
        <v>68221006</v>
      </c>
      <c r="F15" s="195">
        <f>SUM(F16:F21)</f>
        <v>222</v>
      </c>
      <c r="G15" s="195">
        <f t="shared" ref="G15:AD15" si="6">SUM(G16:G21)</f>
        <v>26</v>
      </c>
      <c r="H15" s="195">
        <f t="shared" si="6"/>
        <v>7298</v>
      </c>
      <c r="I15" s="195">
        <f t="shared" si="6"/>
        <v>11</v>
      </c>
      <c r="J15" s="195">
        <f t="shared" si="6"/>
        <v>1050</v>
      </c>
      <c r="K15" s="195">
        <f t="shared" si="6"/>
        <v>4</v>
      </c>
      <c r="L15" s="195">
        <f t="shared" si="6"/>
        <v>250</v>
      </c>
      <c r="M15" s="195">
        <f t="shared" si="6"/>
        <v>43</v>
      </c>
      <c r="N15" s="198">
        <f t="shared" si="6"/>
        <v>556.55000000000007</v>
      </c>
      <c r="O15" s="195">
        <f t="shared" si="6"/>
        <v>25</v>
      </c>
      <c r="P15" s="198">
        <f t="shared" si="6"/>
        <v>451.05</v>
      </c>
      <c r="Q15" s="198">
        <f t="shared" si="6"/>
        <v>31</v>
      </c>
      <c r="R15" s="195">
        <f t="shared" si="6"/>
        <v>38</v>
      </c>
      <c r="S15" s="198">
        <f t="shared" si="6"/>
        <v>580.51</v>
      </c>
      <c r="T15" s="195">
        <f t="shared" si="6"/>
        <v>150</v>
      </c>
      <c r="U15" s="195">
        <f t="shared" si="6"/>
        <v>54</v>
      </c>
      <c r="V15" s="198">
        <f t="shared" si="6"/>
        <v>123.64</v>
      </c>
      <c r="W15" s="195">
        <f t="shared" si="6"/>
        <v>16</v>
      </c>
      <c r="X15" s="195">
        <f>SUM(X16:X21)</f>
        <v>52.900000000000006</v>
      </c>
      <c r="Y15" s="195">
        <f t="shared" si="6"/>
        <v>28</v>
      </c>
      <c r="Z15" s="195">
        <f t="shared" si="6"/>
        <v>4</v>
      </c>
      <c r="AA15" s="195">
        <f t="shared" si="6"/>
        <v>2</v>
      </c>
      <c r="AB15" s="195">
        <f t="shared" si="6"/>
        <v>2</v>
      </c>
      <c r="AC15" s="195">
        <f t="shared" si="6"/>
        <v>1</v>
      </c>
      <c r="AD15" s="195">
        <f t="shared" si="6"/>
        <v>878343</v>
      </c>
      <c r="AF15" s="5"/>
      <c r="AG15" s="5"/>
      <c r="AH15" s="5"/>
      <c r="AI15" s="5"/>
      <c r="AJ15" s="5"/>
      <c r="AK15" s="5"/>
      <c r="AL15" s="5"/>
      <c r="AM15" s="5"/>
      <c r="AN15" s="5"/>
      <c r="AO15" s="5"/>
      <c r="AP15" s="5"/>
      <c r="AQ15" s="5"/>
      <c r="AR15" s="5"/>
      <c r="AS15" s="5"/>
      <c r="AT15" s="5"/>
      <c r="AU15" s="5"/>
      <c r="AV15" s="5"/>
      <c r="AW15" s="5"/>
      <c r="AX15" s="5"/>
      <c r="AY15" s="5"/>
      <c r="AZ15" s="5"/>
      <c r="BA15" s="5"/>
      <c r="BB15" s="5"/>
      <c r="BC15" s="5"/>
      <c r="BD15" s="5"/>
      <c r="BE15" s="5"/>
      <c r="BF15" s="5"/>
      <c r="BG15" s="5"/>
      <c r="BH15" s="5"/>
      <c r="BI15" s="5"/>
      <c r="BJ15" s="5"/>
      <c r="BK15" s="5"/>
      <c r="BL15" s="5"/>
      <c r="BM15" s="5"/>
      <c r="BN15" s="5"/>
      <c r="BO15" s="5"/>
      <c r="BP15" s="5"/>
      <c r="BQ15" s="5"/>
      <c r="BR15" s="5"/>
      <c r="BS15" s="5"/>
      <c r="BT15" s="5"/>
      <c r="BU15" s="5"/>
      <c r="BV15" s="5"/>
      <c r="BW15" s="5"/>
      <c r="BX15" s="5"/>
      <c r="BY15" s="5"/>
      <c r="BZ15" s="5"/>
      <c r="CA15" s="5"/>
      <c r="CB15" s="5"/>
      <c r="CC15" s="5"/>
      <c r="CD15" s="5"/>
    </row>
    <row r="16" spans="1:82" s="5" customFormat="1" ht="24" customHeight="1" x14ac:dyDescent="0.25">
      <c r="A16" s="104"/>
      <c r="B16" s="83" t="s">
        <v>46</v>
      </c>
      <c r="C16" s="6">
        <v>31190</v>
      </c>
      <c r="D16" s="95" t="s">
        <v>47</v>
      </c>
      <c r="E16" s="6">
        <v>11621679</v>
      </c>
      <c r="F16" s="6">
        <f t="shared" ref="F16:F21" si="7">G16+I16+K16+M16+O16+R16+U16+W16+Z16+AC16</f>
        <v>40</v>
      </c>
      <c r="G16" s="6">
        <v>4</v>
      </c>
      <c r="H16" s="6">
        <v>1100</v>
      </c>
      <c r="I16" s="106">
        <v>1</v>
      </c>
      <c r="J16" s="106">
        <v>90</v>
      </c>
      <c r="K16" s="106">
        <v>0</v>
      </c>
      <c r="L16" s="106">
        <v>0</v>
      </c>
      <c r="M16" s="106">
        <v>8</v>
      </c>
      <c r="N16" s="109">
        <v>96.34</v>
      </c>
      <c r="O16" s="106">
        <v>6</v>
      </c>
      <c r="P16" s="109">
        <v>95.5</v>
      </c>
      <c r="Q16" s="6">
        <v>16</v>
      </c>
      <c r="R16" s="106">
        <v>8</v>
      </c>
      <c r="S16" s="648">
        <v>128.66</v>
      </c>
      <c r="T16" s="106">
        <v>41</v>
      </c>
      <c r="U16" s="106">
        <v>9</v>
      </c>
      <c r="V16" s="109">
        <v>13.5</v>
      </c>
      <c r="W16" s="106">
        <v>3</v>
      </c>
      <c r="X16" s="6">
        <v>7</v>
      </c>
      <c r="Y16" s="6">
        <v>3</v>
      </c>
      <c r="Z16" s="6">
        <v>1</v>
      </c>
      <c r="AA16" s="106">
        <v>0</v>
      </c>
      <c r="AB16" s="106">
        <v>1</v>
      </c>
      <c r="AC16" s="6">
        <v>0</v>
      </c>
      <c r="AD16" s="432">
        <v>150477</v>
      </c>
    </row>
    <row r="17" spans="1:82" s="5" customFormat="1" ht="24" customHeight="1" x14ac:dyDescent="0.25">
      <c r="A17" s="104"/>
      <c r="B17" s="83" t="s">
        <v>48</v>
      </c>
      <c r="C17" s="6">
        <v>29117</v>
      </c>
      <c r="D17" s="95" t="s">
        <v>49</v>
      </c>
      <c r="E17" s="6">
        <v>10849260</v>
      </c>
      <c r="F17" s="6">
        <f t="shared" si="7"/>
        <v>31</v>
      </c>
      <c r="G17" s="6">
        <v>3</v>
      </c>
      <c r="H17" s="6">
        <v>1460</v>
      </c>
      <c r="I17" s="106">
        <v>1</v>
      </c>
      <c r="J17" s="106">
        <v>90</v>
      </c>
      <c r="K17" s="106">
        <v>2</v>
      </c>
      <c r="L17" s="106">
        <v>100</v>
      </c>
      <c r="M17" s="106">
        <v>5</v>
      </c>
      <c r="N17" s="109">
        <v>74.7</v>
      </c>
      <c r="O17" s="106">
        <v>4</v>
      </c>
      <c r="P17" s="109">
        <v>69.650000000000006</v>
      </c>
      <c r="Q17" s="106">
        <v>8</v>
      </c>
      <c r="R17" s="106">
        <v>5</v>
      </c>
      <c r="S17" s="648">
        <v>43.25</v>
      </c>
      <c r="T17" s="106">
        <v>23</v>
      </c>
      <c r="U17" s="106">
        <v>7</v>
      </c>
      <c r="V17" s="649">
        <v>16.2</v>
      </c>
      <c r="W17" s="106">
        <v>3</v>
      </c>
      <c r="X17" s="6">
        <v>24</v>
      </c>
      <c r="Y17" s="6">
        <v>7</v>
      </c>
      <c r="Z17" s="6">
        <v>0</v>
      </c>
      <c r="AA17" s="6">
        <v>0</v>
      </c>
      <c r="AB17" s="6">
        <v>0</v>
      </c>
      <c r="AC17" s="6">
        <v>1</v>
      </c>
      <c r="AD17" s="432">
        <v>139885</v>
      </c>
    </row>
    <row r="18" spans="1:82" s="5" customFormat="1" ht="24" customHeight="1" x14ac:dyDescent="0.25">
      <c r="A18" s="104"/>
      <c r="B18" s="83" t="s">
        <v>50</v>
      </c>
      <c r="C18" s="6">
        <v>35707</v>
      </c>
      <c r="D18" s="103" t="s">
        <v>36</v>
      </c>
      <c r="E18" s="6">
        <v>13304754</v>
      </c>
      <c r="F18" s="6">
        <f t="shared" si="7"/>
        <v>46</v>
      </c>
      <c r="G18" s="6">
        <v>9</v>
      </c>
      <c r="H18" s="6">
        <v>1734</v>
      </c>
      <c r="I18" s="6">
        <v>4</v>
      </c>
      <c r="J18" s="6">
        <v>390</v>
      </c>
      <c r="K18" s="6">
        <v>2</v>
      </c>
      <c r="L18" s="6">
        <v>150</v>
      </c>
      <c r="M18" s="6">
        <v>9</v>
      </c>
      <c r="N18" s="109">
        <v>96.3</v>
      </c>
      <c r="O18" s="6">
        <v>4</v>
      </c>
      <c r="P18" s="109">
        <v>61.9</v>
      </c>
      <c r="Q18" s="6">
        <v>6</v>
      </c>
      <c r="R18" s="6">
        <v>8</v>
      </c>
      <c r="S18" s="637">
        <v>149.30000000000001</v>
      </c>
      <c r="T18" s="6">
        <v>33</v>
      </c>
      <c r="U18" s="6">
        <v>10</v>
      </c>
      <c r="V18" s="109">
        <v>26.33</v>
      </c>
      <c r="W18" s="6">
        <v>0</v>
      </c>
      <c r="X18" s="6">
        <v>0</v>
      </c>
      <c r="Y18" s="6">
        <v>0</v>
      </c>
      <c r="Z18" s="6">
        <v>0</v>
      </c>
      <c r="AA18" s="6">
        <v>0</v>
      </c>
      <c r="AB18" s="6">
        <v>0</v>
      </c>
      <c r="AC18" s="6">
        <v>0</v>
      </c>
      <c r="AD18" s="432">
        <v>170983</v>
      </c>
    </row>
    <row r="19" spans="1:82" s="5" customFormat="1" ht="24" customHeight="1" x14ac:dyDescent="0.25">
      <c r="A19" s="104"/>
      <c r="B19" s="83" t="s">
        <v>51</v>
      </c>
      <c r="C19" s="6">
        <v>27876</v>
      </c>
      <c r="D19" s="103" t="s">
        <v>52</v>
      </c>
      <c r="E19" s="6">
        <v>10386852</v>
      </c>
      <c r="F19" s="6">
        <f t="shared" si="7"/>
        <v>38</v>
      </c>
      <c r="G19" s="6">
        <v>2</v>
      </c>
      <c r="H19" s="6">
        <v>1324</v>
      </c>
      <c r="I19" s="6">
        <v>1</v>
      </c>
      <c r="J19" s="6">
        <v>90</v>
      </c>
      <c r="K19" s="6">
        <v>0</v>
      </c>
      <c r="L19" s="6">
        <v>0</v>
      </c>
      <c r="M19" s="6">
        <v>7</v>
      </c>
      <c r="N19" s="109">
        <v>90.31</v>
      </c>
      <c r="O19" s="6">
        <v>6</v>
      </c>
      <c r="P19" s="109">
        <v>102.7</v>
      </c>
      <c r="Q19" s="6">
        <v>0</v>
      </c>
      <c r="R19" s="6">
        <v>6</v>
      </c>
      <c r="S19" s="637">
        <v>89.7</v>
      </c>
      <c r="T19" s="6">
        <v>19</v>
      </c>
      <c r="U19" s="6">
        <v>10</v>
      </c>
      <c r="V19" s="109">
        <v>23.14</v>
      </c>
      <c r="W19" s="6">
        <v>5</v>
      </c>
      <c r="X19" s="6">
        <v>7.7</v>
      </c>
      <c r="Y19" s="6">
        <v>12</v>
      </c>
      <c r="Z19" s="6">
        <v>1</v>
      </c>
      <c r="AA19" s="6">
        <v>0</v>
      </c>
      <c r="AB19" s="6">
        <v>1</v>
      </c>
      <c r="AC19" s="6">
        <v>0</v>
      </c>
      <c r="AD19" s="432">
        <v>133355</v>
      </c>
    </row>
    <row r="20" spans="1:82" s="5" customFormat="1" ht="24" customHeight="1" x14ac:dyDescent="0.25">
      <c r="A20" s="104"/>
      <c r="B20" s="107" t="s">
        <v>53</v>
      </c>
      <c r="C20" s="6">
        <v>22395</v>
      </c>
      <c r="D20" s="103" t="s">
        <v>54</v>
      </c>
      <c r="E20" s="6">
        <v>8344582</v>
      </c>
      <c r="F20" s="6">
        <f t="shared" si="7"/>
        <v>31</v>
      </c>
      <c r="G20" s="6">
        <v>2</v>
      </c>
      <c r="H20" s="6">
        <v>180</v>
      </c>
      <c r="I20" s="6">
        <v>3</v>
      </c>
      <c r="J20" s="6">
        <v>300</v>
      </c>
      <c r="K20" s="6">
        <v>0</v>
      </c>
      <c r="L20" s="6">
        <v>0</v>
      </c>
      <c r="M20" s="6">
        <v>6</v>
      </c>
      <c r="N20" s="109">
        <v>79.5</v>
      </c>
      <c r="O20" s="6">
        <v>0</v>
      </c>
      <c r="P20" s="109">
        <v>0</v>
      </c>
      <c r="Q20" s="6">
        <v>0</v>
      </c>
      <c r="R20" s="6">
        <v>5</v>
      </c>
      <c r="S20" s="637">
        <v>58.6</v>
      </c>
      <c r="T20" s="6">
        <v>15</v>
      </c>
      <c r="U20" s="6">
        <v>9</v>
      </c>
      <c r="V20" s="106">
        <v>26.47</v>
      </c>
      <c r="W20" s="6">
        <v>4</v>
      </c>
      <c r="X20" s="6">
        <v>9.1999999999999993</v>
      </c>
      <c r="Y20" s="6">
        <v>3</v>
      </c>
      <c r="Z20" s="6">
        <v>2</v>
      </c>
      <c r="AA20" s="6">
        <v>2</v>
      </c>
      <c r="AB20" s="6">
        <v>0</v>
      </c>
      <c r="AC20" s="6">
        <v>0</v>
      </c>
      <c r="AD20" s="432">
        <v>106725</v>
      </c>
    </row>
    <row r="21" spans="1:82" s="5" customFormat="1" ht="24" customHeight="1" x14ac:dyDescent="0.25">
      <c r="A21" s="104"/>
      <c r="B21" s="107" t="s">
        <v>55</v>
      </c>
      <c r="C21" s="6">
        <v>36805</v>
      </c>
      <c r="D21" s="103" t="s">
        <v>36</v>
      </c>
      <c r="E21" s="6">
        <v>13713879</v>
      </c>
      <c r="F21" s="6">
        <f t="shared" si="7"/>
        <v>36</v>
      </c>
      <c r="G21" s="6">
        <v>6</v>
      </c>
      <c r="H21" s="6">
        <v>1500</v>
      </c>
      <c r="I21" s="6">
        <v>1</v>
      </c>
      <c r="J21" s="6">
        <v>90</v>
      </c>
      <c r="K21" s="6">
        <v>0</v>
      </c>
      <c r="L21" s="6">
        <v>0</v>
      </c>
      <c r="M21" s="6">
        <v>8</v>
      </c>
      <c r="N21" s="109">
        <v>119.4</v>
      </c>
      <c r="O21" s="6">
        <v>5</v>
      </c>
      <c r="P21" s="109">
        <v>121.3</v>
      </c>
      <c r="Q21" s="6">
        <v>1</v>
      </c>
      <c r="R21" s="6">
        <v>6</v>
      </c>
      <c r="S21" s="637">
        <v>111</v>
      </c>
      <c r="T21" s="6">
        <v>19</v>
      </c>
      <c r="U21" s="6">
        <v>9</v>
      </c>
      <c r="V21" s="109">
        <v>18</v>
      </c>
      <c r="W21" s="6">
        <v>1</v>
      </c>
      <c r="X21" s="6">
        <v>5</v>
      </c>
      <c r="Y21" s="6">
        <v>3</v>
      </c>
      <c r="Z21" s="6">
        <v>0</v>
      </c>
      <c r="AA21" s="6">
        <v>0</v>
      </c>
      <c r="AB21" s="6">
        <v>0</v>
      </c>
      <c r="AC21" s="6">
        <v>0</v>
      </c>
      <c r="AD21" s="432">
        <v>176918</v>
      </c>
    </row>
    <row r="22" spans="1:82" s="197" customFormat="1" ht="32.1" customHeight="1" x14ac:dyDescent="0.25">
      <c r="A22" s="194">
        <v>3</v>
      </c>
      <c r="B22" s="194" t="s">
        <v>56</v>
      </c>
      <c r="C22" s="195">
        <f>SUM(C23:C32)</f>
        <v>207042</v>
      </c>
      <c r="D22" s="194" t="s">
        <v>57</v>
      </c>
      <c r="E22" s="195">
        <f t="shared" ref="E22" si="8">SUM(E23:E32)</f>
        <v>77145742</v>
      </c>
      <c r="F22" s="195">
        <f t="shared" ref="F22:AD22" si="9">SUM(F23:F32)</f>
        <v>279</v>
      </c>
      <c r="G22" s="195">
        <f t="shared" si="9"/>
        <v>47</v>
      </c>
      <c r="H22" s="195">
        <f t="shared" si="9"/>
        <v>10495</v>
      </c>
      <c r="I22" s="195">
        <f t="shared" si="9"/>
        <v>21</v>
      </c>
      <c r="J22" s="195">
        <f t="shared" si="9"/>
        <v>2160</v>
      </c>
      <c r="K22" s="195">
        <f t="shared" si="9"/>
        <v>10</v>
      </c>
      <c r="L22" s="198">
        <f t="shared" si="9"/>
        <v>525</v>
      </c>
      <c r="M22" s="195">
        <f t="shared" si="9"/>
        <v>51</v>
      </c>
      <c r="N22" s="551">
        <f t="shared" si="9"/>
        <v>540.04</v>
      </c>
      <c r="O22" s="195">
        <f t="shared" si="9"/>
        <v>41</v>
      </c>
      <c r="P22" s="199">
        <f t="shared" si="9"/>
        <v>587.14999999999986</v>
      </c>
      <c r="Q22" s="196">
        <f t="shared" si="9"/>
        <v>108</v>
      </c>
      <c r="R22" s="195">
        <f t="shared" si="9"/>
        <v>51</v>
      </c>
      <c r="S22" s="199">
        <f t="shared" si="9"/>
        <v>780.40000000000009</v>
      </c>
      <c r="T22" s="196">
        <f t="shared" si="9"/>
        <v>190</v>
      </c>
      <c r="U22" s="195">
        <f t="shared" si="9"/>
        <v>52</v>
      </c>
      <c r="V22" s="551">
        <f t="shared" si="9"/>
        <v>70.77</v>
      </c>
      <c r="W22" s="195">
        <f t="shared" si="9"/>
        <v>5</v>
      </c>
      <c r="X22" s="551">
        <f t="shared" si="9"/>
        <v>8.4400000000000013</v>
      </c>
      <c r="Y22" s="198">
        <f t="shared" si="9"/>
        <v>1</v>
      </c>
      <c r="Z22" s="195">
        <f t="shared" si="9"/>
        <v>0</v>
      </c>
      <c r="AA22" s="198">
        <f t="shared" si="9"/>
        <v>0</v>
      </c>
      <c r="AB22" s="198">
        <f t="shared" si="9"/>
        <v>0</v>
      </c>
      <c r="AC22" s="195">
        <f t="shared" si="9"/>
        <v>1</v>
      </c>
      <c r="AD22" s="195">
        <f t="shared" si="9"/>
        <v>985499</v>
      </c>
      <c r="AF22" s="5"/>
      <c r="AG22" s="5"/>
      <c r="AH22" s="5"/>
      <c r="AI22" s="5"/>
      <c r="AJ22" s="5"/>
      <c r="AK22" s="5"/>
      <c r="AL22" s="5"/>
      <c r="AM22" s="5"/>
      <c r="AN22" s="5"/>
      <c r="AO22" s="5"/>
      <c r="AP22" s="5"/>
      <c r="AQ22" s="5"/>
      <c r="AR22" s="5"/>
      <c r="AS22" s="5"/>
      <c r="AT22" s="5"/>
      <c r="AU22" s="5"/>
      <c r="AV22" s="5"/>
      <c r="AW22" s="5"/>
      <c r="AX22" s="5"/>
      <c r="AY22" s="5"/>
      <c r="AZ22" s="5"/>
      <c r="BA22" s="5"/>
      <c r="BB22" s="5"/>
      <c r="BC22" s="5"/>
      <c r="BD22" s="5"/>
      <c r="BE22" s="5"/>
      <c r="BF22" s="5"/>
      <c r="BG22" s="5"/>
      <c r="BH22" s="5"/>
      <c r="BI22" s="5"/>
      <c r="BJ22" s="5"/>
      <c r="BK22" s="5"/>
      <c r="BL22" s="5"/>
      <c r="BM22" s="5"/>
      <c r="BN22" s="5"/>
      <c r="BO22" s="5"/>
      <c r="BP22" s="5"/>
      <c r="BQ22" s="5"/>
      <c r="BR22" s="5"/>
      <c r="BS22" s="5"/>
      <c r="BT22" s="5"/>
      <c r="BU22" s="5"/>
      <c r="BV22" s="5"/>
      <c r="BW22" s="5"/>
      <c r="BX22" s="5"/>
      <c r="BY22" s="5"/>
      <c r="BZ22" s="5"/>
      <c r="CA22" s="5"/>
      <c r="CB22" s="5"/>
      <c r="CC22" s="5"/>
      <c r="CD22" s="5"/>
    </row>
    <row r="23" spans="1:82" s="5" customFormat="1" ht="24" customHeight="1" x14ac:dyDescent="0.25">
      <c r="A23" s="104"/>
      <c r="B23" s="83" t="s">
        <v>58</v>
      </c>
      <c r="C23" s="111">
        <v>15803</v>
      </c>
      <c r="D23" s="95" t="s">
        <v>59</v>
      </c>
      <c r="E23" s="111">
        <v>5888342</v>
      </c>
      <c r="F23" s="6">
        <f t="shared" ref="F23:F32" si="10">G23+I23+K23+M23+O23+R23+U23+W23+Z23+AC23</f>
        <v>20</v>
      </c>
      <c r="G23" s="432">
        <v>2</v>
      </c>
      <c r="H23" s="432">
        <v>120</v>
      </c>
      <c r="I23" s="432">
        <v>1</v>
      </c>
      <c r="J23" s="432">
        <v>120</v>
      </c>
      <c r="K23" s="432">
        <v>1</v>
      </c>
      <c r="L23" s="6">
        <v>100</v>
      </c>
      <c r="M23" s="432">
        <v>4</v>
      </c>
      <c r="N23" s="109">
        <v>37.5</v>
      </c>
      <c r="O23" s="432">
        <v>4</v>
      </c>
      <c r="P23" s="109">
        <v>60.6</v>
      </c>
      <c r="Q23" s="6">
        <v>17</v>
      </c>
      <c r="R23" s="432">
        <v>4</v>
      </c>
      <c r="S23" s="109">
        <v>66.599999999999994</v>
      </c>
      <c r="T23" s="6">
        <v>16</v>
      </c>
      <c r="U23" s="432">
        <v>4</v>
      </c>
      <c r="V23" s="109">
        <v>6.9</v>
      </c>
      <c r="W23" s="432">
        <v>0</v>
      </c>
      <c r="X23" s="6">
        <v>0</v>
      </c>
      <c r="Y23" s="6">
        <v>0</v>
      </c>
      <c r="Z23" s="432">
        <v>0</v>
      </c>
      <c r="AA23" s="6">
        <v>0</v>
      </c>
      <c r="AB23" s="6">
        <v>0</v>
      </c>
      <c r="AC23" s="432">
        <v>0</v>
      </c>
      <c r="AD23" s="6">
        <v>73584</v>
      </c>
    </row>
    <row r="24" spans="1:82" s="5" customFormat="1" ht="24" customHeight="1" x14ac:dyDescent="0.25">
      <c r="A24" s="104"/>
      <c r="B24" s="110" t="s">
        <v>60</v>
      </c>
      <c r="C24" s="111">
        <v>22571</v>
      </c>
      <c r="D24" s="103" t="s">
        <v>61</v>
      </c>
      <c r="E24" s="111">
        <v>8410161</v>
      </c>
      <c r="F24" s="6">
        <f t="shared" si="10"/>
        <v>27</v>
      </c>
      <c r="G24" s="432">
        <v>5</v>
      </c>
      <c r="H24" s="432">
        <v>1500</v>
      </c>
      <c r="I24" s="789">
        <v>3</v>
      </c>
      <c r="J24" s="432">
        <v>270</v>
      </c>
      <c r="K24" s="789">
        <v>0</v>
      </c>
      <c r="L24" s="112">
        <v>0</v>
      </c>
      <c r="M24" s="789">
        <v>5</v>
      </c>
      <c r="N24" s="109">
        <v>53</v>
      </c>
      <c r="O24" s="789">
        <v>4</v>
      </c>
      <c r="P24" s="109">
        <v>83.1</v>
      </c>
      <c r="Q24" s="6">
        <v>12</v>
      </c>
      <c r="R24" s="789">
        <v>5</v>
      </c>
      <c r="S24" s="113">
        <v>93.1</v>
      </c>
      <c r="T24" s="112">
        <v>15</v>
      </c>
      <c r="U24" s="789">
        <v>5</v>
      </c>
      <c r="V24" s="114">
        <v>9.5299999999999994</v>
      </c>
      <c r="W24" s="432">
        <v>0</v>
      </c>
      <c r="X24" s="6">
        <v>0</v>
      </c>
      <c r="Y24" s="6">
        <v>0</v>
      </c>
      <c r="Z24" s="432">
        <v>0</v>
      </c>
      <c r="AA24" s="6">
        <v>0</v>
      </c>
      <c r="AB24" s="6">
        <v>0</v>
      </c>
      <c r="AC24" s="432">
        <v>0</v>
      </c>
      <c r="AD24" s="6">
        <v>108386</v>
      </c>
    </row>
    <row r="25" spans="1:82" s="5" customFormat="1" ht="24" customHeight="1" x14ac:dyDescent="0.25">
      <c r="A25" s="104"/>
      <c r="B25" s="107" t="s">
        <v>62</v>
      </c>
      <c r="C25" s="6">
        <v>22323</v>
      </c>
      <c r="D25" s="95" t="s">
        <v>63</v>
      </c>
      <c r="E25" s="111">
        <v>8317754</v>
      </c>
      <c r="F25" s="6">
        <f t="shared" si="10"/>
        <v>30</v>
      </c>
      <c r="G25" s="432">
        <v>8</v>
      </c>
      <c r="H25" s="432">
        <v>1170</v>
      </c>
      <c r="I25" s="790">
        <v>1</v>
      </c>
      <c r="J25" s="432">
        <v>90</v>
      </c>
      <c r="K25" s="790">
        <v>1</v>
      </c>
      <c r="L25" s="106">
        <v>25</v>
      </c>
      <c r="M25" s="790">
        <v>6</v>
      </c>
      <c r="N25" s="109">
        <v>70.400000000000006</v>
      </c>
      <c r="O25" s="790">
        <v>2</v>
      </c>
      <c r="P25" s="109">
        <v>47.2</v>
      </c>
      <c r="Q25" s="6">
        <v>4</v>
      </c>
      <c r="R25" s="790">
        <v>6</v>
      </c>
      <c r="S25" s="109">
        <v>106.8</v>
      </c>
      <c r="T25" s="106">
        <v>22</v>
      </c>
      <c r="U25" s="790">
        <v>6</v>
      </c>
      <c r="V25" s="109">
        <v>8.3000000000000007</v>
      </c>
      <c r="W25" s="432">
        <v>0</v>
      </c>
      <c r="X25" s="6">
        <v>0</v>
      </c>
      <c r="Y25" s="6">
        <v>0</v>
      </c>
      <c r="Z25" s="432">
        <v>0</v>
      </c>
      <c r="AA25" s="6">
        <v>0</v>
      </c>
      <c r="AB25" s="6">
        <v>0</v>
      </c>
      <c r="AC25" s="432">
        <v>0</v>
      </c>
      <c r="AD25" s="6">
        <v>106886</v>
      </c>
    </row>
    <row r="26" spans="1:82" s="5" customFormat="1" ht="24" customHeight="1" x14ac:dyDescent="0.25">
      <c r="A26" s="104"/>
      <c r="B26" s="107" t="s">
        <v>64</v>
      </c>
      <c r="C26" s="6">
        <v>24655</v>
      </c>
      <c r="D26" s="95" t="s">
        <v>63</v>
      </c>
      <c r="E26" s="6">
        <v>9186678</v>
      </c>
      <c r="F26" s="6">
        <f t="shared" si="10"/>
        <v>33</v>
      </c>
      <c r="G26" s="432">
        <v>4</v>
      </c>
      <c r="H26" s="432">
        <v>420</v>
      </c>
      <c r="I26" s="790">
        <v>2</v>
      </c>
      <c r="J26" s="432">
        <v>240</v>
      </c>
      <c r="K26" s="790">
        <v>2</v>
      </c>
      <c r="L26" s="106">
        <v>100</v>
      </c>
      <c r="M26" s="790">
        <v>6</v>
      </c>
      <c r="N26" s="109">
        <v>79.400000000000006</v>
      </c>
      <c r="O26" s="790">
        <v>5</v>
      </c>
      <c r="P26" s="109">
        <v>70.3</v>
      </c>
      <c r="Q26" s="6">
        <v>3</v>
      </c>
      <c r="R26" s="790">
        <v>6</v>
      </c>
      <c r="S26" s="109">
        <v>117.1</v>
      </c>
      <c r="T26" s="106">
        <v>21</v>
      </c>
      <c r="U26" s="790">
        <v>6</v>
      </c>
      <c r="V26" s="109">
        <v>7.7</v>
      </c>
      <c r="W26" s="790">
        <v>2</v>
      </c>
      <c r="X26" s="109">
        <v>3.7</v>
      </c>
      <c r="Y26" s="6">
        <v>1</v>
      </c>
      <c r="Z26" s="432">
        <v>0</v>
      </c>
      <c r="AA26" s="6">
        <v>0</v>
      </c>
      <c r="AB26" s="6">
        <v>0</v>
      </c>
      <c r="AC26" s="432">
        <v>0</v>
      </c>
      <c r="AD26" s="6">
        <v>118129</v>
      </c>
    </row>
    <row r="27" spans="1:82" s="5" customFormat="1" ht="24" customHeight="1" x14ac:dyDescent="0.25">
      <c r="A27" s="104"/>
      <c r="B27" s="83" t="s">
        <v>65</v>
      </c>
      <c r="C27" s="6">
        <v>15932</v>
      </c>
      <c r="D27" s="95" t="s">
        <v>66</v>
      </c>
      <c r="E27" s="6">
        <v>5936409</v>
      </c>
      <c r="F27" s="6">
        <f t="shared" si="10"/>
        <v>26</v>
      </c>
      <c r="G27" s="432">
        <v>4</v>
      </c>
      <c r="H27" s="432">
        <v>240</v>
      </c>
      <c r="I27" s="790">
        <v>1</v>
      </c>
      <c r="J27" s="432">
        <v>90</v>
      </c>
      <c r="K27" s="790">
        <v>1</v>
      </c>
      <c r="L27" s="106">
        <v>50</v>
      </c>
      <c r="M27" s="790">
        <v>5</v>
      </c>
      <c r="N27" s="115">
        <v>41.37</v>
      </c>
      <c r="O27" s="790">
        <v>5</v>
      </c>
      <c r="P27" s="109">
        <v>53</v>
      </c>
      <c r="Q27" s="6">
        <v>4</v>
      </c>
      <c r="R27" s="790">
        <v>5</v>
      </c>
      <c r="S27" s="109">
        <v>59.5</v>
      </c>
      <c r="T27" s="106">
        <v>20</v>
      </c>
      <c r="U27" s="790">
        <v>5</v>
      </c>
      <c r="V27" s="109">
        <v>5.5</v>
      </c>
      <c r="W27" s="432">
        <v>0</v>
      </c>
      <c r="X27" s="6">
        <v>0</v>
      </c>
      <c r="Y27" s="6">
        <v>0</v>
      </c>
      <c r="Z27" s="432">
        <v>0</v>
      </c>
      <c r="AA27" s="6">
        <v>0</v>
      </c>
      <c r="AB27" s="6">
        <v>0</v>
      </c>
      <c r="AC27" s="432">
        <v>0</v>
      </c>
      <c r="AD27" s="6">
        <v>75334</v>
      </c>
    </row>
    <row r="28" spans="1:82" s="5" customFormat="1" ht="24" customHeight="1" x14ac:dyDescent="0.25">
      <c r="A28" s="104"/>
      <c r="B28" s="83" t="s">
        <v>67</v>
      </c>
      <c r="C28" s="6">
        <v>19864</v>
      </c>
      <c r="D28" s="95" t="s">
        <v>59</v>
      </c>
      <c r="E28" s="6">
        <v>7401508</v>
      </c>
      <c r="F28" s="6">
        <f t="shared" si="10"/>
        <v>19</v>
      </c>
      <c r="G28" s="432">
        <v>1</v>
      </c>
      <c r="H28" s="432">
        <v>120</v>
      </c>
      <c r="I28" s="790">
        <v>2</v>
      </c>
      <c r="J28" s="432">
        <v>180</v>
      </c>
      <c r="K28" s="790">
        <v>0</v>
      </c>
      <c r="L28" s="106">
        <v>0</v>
      </c>
      <c r="M28" s="790">
        <v>4</v>
      </c>
      <c r="N28" s="115">
        <v>50.77</v>
      </c>
      <c r="O28" s="790">
        <v>4</v>
      </c>
      <c r="P28" s="109">
        <v>101.1</v>
      </c>
      <c r="Q28" s="6">
        <v>16</v>
      </c>
      <c r="R28" s="790">
        <v>4</v>
      </c>
      <c r="S28" s="109">
        <v>100.6</v>
      </c>
      <c r="T28" s="106">
        <v>19</v>
      </c>
      <c r="U28" s="790">
        <v>4</v>
      </c>
      <c r="V28" s="109">
        <v>5.2</v>
      </c>
      <c r="W28" s="432">
        <v>0</v>
      </c>
      <c r="X28" s="6">
        <v>0</v>
      </c>
      <c r="Y28" s="6">
        <v>0</v>
      </c>
      <c r="Z28" s="432">
        <v>0</v>
      </c>
      <c r="AA28" s="6">
        <v>0</v>
      </c>
      <c r="AB28" s="6">
        <v>0</v>
      </c>
      <c r="AC28" s="432">
        <v>0</v>
      </c>
      <c r="AD28" s="6">
        <v>95344</v>
      </c>
    </row>
    <row r="29" spans="1:82" s="5" customFormat="1" ht="24" customHeight="1" x14ac:dyDescent="0.25">
      <c r="A29" s="104"/>
      <c r="B29" s="83" t="s">
        <v>68</v>
      </c>
      <c r="C29" s="6">
        <v>11381</v>
      </c>
      <c r="D29" s="95" t="s">
        <v>59</v>
      </c>
      <c r="E29" s="6">
        <v>4240665</v>
      </c>
      <c r="F29" s="6">
        <f t="shared" si="10"/>
        <v>20</v>
      </c>
      <c r="G29" s="432">
        <v>2</v>
      </c>
      <c r="H29" s="432">
        <v>420</v>
      </c>
      <c r="I29" s="790">
        <v>3</v>
      </c>
      <c r="J29" s="432">
        <v>360</v>
      </c>
      <c r="K29" s="790">
        <v>1</v>
      </c>
      <c r="L29" s="106">
        <v>75</v>
      </c>
      <c r="M29" s="790">
        <v>4</v>
      </c>
      <c r="N29" s="109">
        <v>34.299999999999997</v>
      </c>
      <c r="O29" s="790">
        <v>2</v>
      </c>
      <c r="P29" s="109">
        <v>3.4</v>
      </c>
      <c r="Q29" s="6">
        <v>0</v>
      </c>
      <c r="R29" s="790">
        <v>4</v>
      </c>
      <c r="S29" s="109">
        <v>36.6</v>
      </c>
      <c r="T29" s="106">
        <v>11</v>
      </c>
      <c r="U29" s="790">
        <v>4</v>
      </c>
      <c r="V29" s="109">
        <v>4.9000000000000004</v>
      </c>
      <c r="W29" s="790">
        <v>0</v>
      </c>
      <c r="X29" s="109">
        <v>0</v>
      </c>
      <c r="Y29" s="6">
        <v>0</v>
      </c>
      <c r="Z29" s="432">
        <v>0</v>
      </c>
      <c r="AA29" s="6">
        <v>0</v>
      </c>
      <c r="AB29" s="6">
        <v>0</v>
      </c>
      <c r="AC29" s="432">
        <v>0</v>
      </c>
      <c r="AD29" s="6">
        <v>54204</v>
      </c>
    </row>
    <row r="30" spans="1:82" s="5" customFormat="1" ht="24" customHeight="1" x14ac:dyDescent="0.25">
      <c r="A30" s="104"/>
      <c r="B30" s="107" t="s">
        <v>69</v>
      </c>
      <c r="C30" s="6">
        <v>27347</v>
      </c>
      <c r="D30" s="95" t="s">
        <v>70</v>
      </c>
      <c r="E30" s="6">
        <v>10189742</v>
      </c>
      <c r="F30" s="6">
        <f t="shared" si="10"/>
        <v>34</v>
      </c>
      <c r="G30" s="432">
        <v>7</v>
      </c>
      <c r="H30" s="432">
        <v>2000</v>
      </c>
      <c r="I30" s="790">
        <v>1</v>
      </c>
      <c r="J30" s="432">
        <v>90</v>
      </c>
      <c r="K30" s="790">
        <v>2</v>
      </c>
      <c r="L30" s="106">
        <v>100</v>
      </c>
      <c r="M30" s="790">
        <v>6</v>
      </c>
      <c r="N30" s="109">
        <v>75.099999999999994</v>
      </c>
      <c r="O30" s="790">
        <v>5</v>
      </c>
      <c r="P30" s="115">
        <v>44.65</v>
      </c>
      <c r="Q30" s="6">
        <v>15</v>
      </c>
      <c r="R30" s="790">
        <v>5</v>
      </c>
      <c r="S30" s="109">
        <v>47</v>
      </c>
      <c r="T30" s="106">
        <v>19</v>
      </c>
      <c r="U30" s="790">
        <v>6</v>
      </c>
      <c r="V30" s="109">
        <v>9.5</v>
      </c>
      <c r="W30" s="790">
        <v>1</v>
      </c>
      <c r="X30" s="109">
        <v>1.5</v>
      </c>
      <c r="Y30" s="6">
        <v>0</v>
      </c>
      <c r="Z30" s="432">
        <v>0</v>
      </c>
      <c r="AA30" s="6">
        <v>0</v>
      </c>
      <c r="AB30" s="6">
        <v>0</v>
      </c>
      <c r="AC30" s="432">
        <v>1</v>
      </c>
      <c r="AD30" s="6">
        <v>127014</v>
      </c>
    </row>
    <row r="31" spans="1:82" s="5" customFormat="1" ht="24" customHeight="1" x14ac:dyDescent="0.25">
      <c r="A31" s="104"/>
      <c r="B31" s="83" t="s">
        <v>71</v>
      </c>
      <c r="C31" s="6">
        <v>13621</v>
      </c>
      <c r="D31" s="95" t="s">
        <v>59</v>
      </c>
      <c r="E31" s="6">
        <v>5075309</v>
      </c>
      <c r="F31" s="6">
        <f t="shared" si="10"/>
        <v>23</v>
      </c>
      <c r="G31" s="432">
        <v>5</v>
      </c>
      <c r="H31" s="432">
        <v>1410</v>
      </c>
      <c r="I31" s="790">
        <v>4</v>
      </c>
      <c r="J31" s="432">
        <v>330</v>
      </c>
      <c r="K31" s="790">
        <v>1</v>
      </c>
      <c r="L31" s="106">
        <v>50</v>
      </c>
      <c r="M31" s="790">
        <v>3</v>
      </c>
      <c r="N31" s="109">
        <v>17.899999999999999</v>
      </c>
      <c r="O31" s="790">
        <v>2</v>
      </c>
      <c r="P31" s="6">
        <v>12</v>
      </c>
      <c r="Q31" s="6">
        <v>5</v>
      </c>
      <c r="R31" s="790">
        <v>4</v>
      </c>
      <c r="S31" s="109">
        <v>45.6</v>
      </c>
      <c r="T31" s="106">
        <v>12</v>
      </c>
      <c r="U31" s="432">
        <v>4</v>
      </c>
      <c r="V31" s="6">
        <v>4</v>
      </c>
      <c r="W31" s="432">
        <v>0</v>
      </c>
      <c r="X31" s="6">
        <v>0</v>
      </c>
      <c r="Y31" s="6">
        <v>0</v>
      </c>
      <c r="Z31" s="432">
        <v>0</v>
      </c>
      <c r="AA31" s="6">
        <v>0</v>
      </c>
      <c r="AB31" s="6">
        <v>0</v>
      </c>
      <c r="AC31" s="432">
        <v>0</v>
      </c>
      <c r="AD31" s="6">
        <v>65704</v>
      </c>
    </row>
    <row r="32" spans="1:82" s="5" customFormat="1" ht="24" customHeight="1" x14ac:dyDescent="0.25">
      <c r="A32" s="104"/>
      <c r="B32" s="107" t="s">
        <v>72</v>
      </c>
      <c r="C32" s="6">
        <v>33545</v>
      </c>
      <c r="D32" s="95" t="s">
        <v>73</v>
      </c>
      <c r="E32" s="6">
        <v>12499174</v>
      </c>
      <c r="F32" s="6">
        <f t="shared" si="10"/>
        <v>47</v>
      </c>
      <c r="G32" s="432">
        <v>9</v>
      </c>
      <c r="H32" s="432">
        <v>3095</v>
      </c>
      <c r="I32" s="790">
        <v>3</v>
      </c>
      <c r="J32" s="432">
        <v>390</v>
      </c>
      <c r="K32" s="790">
        <v>1</v>
      </c>
      <c r="L32" s="106">
        <v>25</v>
      </c>
      <c r="M32" s="790">
        <v>8</v>
      </c>
      <c r="N32" s="109">
        <v>80.3</v>
      </c>
      <c r="O32" s="791">
        <v>8</v>
      </c>
      <c r="P32" s="109">
        <v>111.8</v>
      </c>
      <c r="Q32" s="6">
        <v>32</v>
      </c>
      <c r="R32" s="790">
        <v>8</v>
      </c>
      <c r="S32" s="109">
        <v>107.5</v>
      </c>
      <c r="T32" s="106">
        <v>35</v>
      </c>
      <c r="U32" s="791">
        <v>8</v>
      </c>
      <c r="V32" s="115">
        <v>9.24</v>
      </c>
      <c r="W32" s="791">
        <v>2</v>
      </c>
      <c r="X32" s="117">
        <v>3.24</v>
      </c>
      <c r="Y32" s="118">
        <v>0</v>
      </c>
      <c r="Z32" s="792">
        <v>0</v>
      </c>
      <c r="AA32" s="116">
        <v>0</v>
      </c>
      <c r="AB32" s="116">
        <v>0</v>
      </c>
      <c r="AC32" s="791">
        <v>0</v>
      </c>
      <c r="AD32" s="951">
        <v>160914</v>
      </c>
    </row>
    <row r="33" spans="1:30" x14ac:dyDescent="0.25">
      <c r="A33" s="8"/>
      <c r="B33" s="9"/>
      <c r="C33" s="10"/>
      <c r="D33" s="10"/>
      <c r="E33" s="10"/>
      <c r="F33" s="11"/>
      <c r="G33" s="10"/>
      <c r="H33" s="10"/>
      <c r="I33" s="10"/>
      <c r="J33" s="10"/>
      <c r="K33" s="10"/>
      <c r="L33" s="12"/>
      <c r="M33" s="10"/>
      <c r="N33" s="10"/>
      <c r="O33" s="10"/>
      <c r="P33" s="10"/>
      <c r="Q33" s="10"/>
      <c r="R33" s="10"/>
      <c r="S33" s="10"/>
      <c r="T33" s="10"/>
      <c r="U33" s="10"/>
      <c r="V33" s="10"/>
      <c r="W33" s="10"/>
      <c r="X33" s="10"/>
      <c r="Y33" s="10"/>
      <c r="Z33" s="10"/>
      <c r="AA33" s="10"/>
      <c r="AB33" s="10"/>
      <c r="AC33" s="950"/>
      <c r="AD33" s="952"/>
    </row>
    <row r="34" spans="1:30" ht="33" hidden="1" x14ac:dyDescent="0.25">
      <c r="A34" s="2">
        <v>1</v>
      </c>
      <c r="B34" s="3" t="s">
        <v>74</v>
      </c>
      <c r="C34" s="13">
        <v>73947</v>
      </c>
      <c r="D34" s="3" t="s">
        <v>75</v>
      </c>
      <c r="E34" s="14">
        <v>30613542.322899986</v>
      </c>
      <c r="F34" s="14"/>
      <c r="G34" s="14">
        <v>11</v>
      </c>
      <c r="H34" s="14"/>
      <c r="I34" s="14">
        <v>6</v>
      </c>
      <c r="J34" s="14"/>
      <c r="K34" s="14">
        <v>3</v>
      </c>
      <c r="L34" s="14"/>
      <c r="M34" s="14">
        <v>19</v>
      </c>
      <c r="N34" s="14"/>
      <c r="O34" s="14"/>
      <c r="P34" s="14"/>
      <c r="Q34" s="14"/>
      <c r="R34" s="14"/>
      <c r="S34" s="14"/>
      <c r="T34" s="14"/>
      <c r="U34" s="14">
        <v>9</v>
      </c>
      <c r="V34" s="14"/>
      <c r="W34" s="14"/>
      <c r="X34" s="14"/>
      <c r="Y34" s="14"/>
      <c r="Z34" s="14"/>
      <c r="AA34" s="14">
        <v>7</v>
      </c>
      <c r="AB34" s="14"/>
      <c r="AC34" s="14"/>
    </row>
    <row r="35" spans="1:30" ht="16.5" hidden="1" x14ac:dyDescent="0.25">
      <c r="A35" s="4"/>
      <c r="B35" s="15" t="s">
        <v>76</v>
      </c>
      <c r="C35" s="16">
        <v>25455</v>
      </c>
      <c r="D35" s="17" t="s">
        <v>47</v>
      </c>
      <c r="E35" s="18">
        <v>10538196</v>
      </c>
      <c r="F35" s="149"/>
      <c r="G35" s="18">
        <v>2</v>
      </c>
      <c r="H35" s="18"/>
      <c r="I35" s="18">
        <v>1</v>
      </c>
      <c r="J35" s="18"/>
      <c r="K35" s="18">
        <v>2</v>
      </c>
      <c r="L35" s="18"/>
      <c r="M35" s="18">
        <v>8</v>
      </c>
      <c r="N35" s="18"/>
      <c r="O35" s="18"/>
      <c r="P35" s="18"/>
      <c r="Q35" s="18"/>
      <c r="R35" s="18"/>
      <c r="S35" s="18"/>
      <c r="T35" s="18"/>
      <c r="U35" s="18">
        <v>4</v>
      </c>
      <c r="V35" s="18"/>
      <c r="W35" s="18"/>
      <c r="X35" s="18"/>
      <c r="Y35" s="18"/>
      <c r="Z35" s="18"/>
      <c r="AA35" s="18">
        <v>4</v>
      </c>
      <c r="AB35" s="18"/>
      <c r="AC35" s="18"/>
    </row>
    <row r="36" spans="1:30" ht="16.5" hidden="1" x14ac:dyDescent="0.25">
      <c r="A36" s="19"/>
      <c r="B36" s="20" t="s">
        <v>77</v>
      </c>
      <c r="C36" s="21">
        <v>23628</v>
      </c>
      <c r="D36" s="22" t="s">
        <v>54</v>
      </c>
      <c r="E36" s="21">
        <v>9781825.6435180791</v>
      </c>
      <c r="F36" s="150"/>
      <c r="G36" s="21">
        <v>5</v>
      </c>
      <c r="H36" s="21"/>
      <c r="I36" s="21">
        <v>3</v>
      </c>
      <c r="J36" s="21"/>
      <c r="K36" s="21"/>
      <c r="L36" s="21"/>
      <c r="M36" s="21">
        <v>6</v>
      </c>
      <c r="N36" s="21"/>
      <c r="O36" s="21"/>
      <c r="P36" s="21"/>
      <c r="Q36" s="21"/>
      <c r="R36" s="21"/>
      <c r="S36" s="21"/>
      <c r="T36" s="21"/>
      <c r="U36" s="21">
        <v>4</v>
      </c>
      <c r="V36" s="21"/>
      <c r="W36" s="21"/>
      <c r="X36" s="21"/>
      <c r="Y36" s="21"/>
      <c r="Z36" s="21"/>
      <c r="AA36" s="21">
        <v>2</v>
      </c>
      <c r="AB36" s="21"/>
      <c r="AC36" s="21">
        <v>1</v>
      </c>
    </row>
    <row r="37" spans="1:30" ht="16.5" hidden="1" x14ac:dyDescent="0.25">
      <c r="A37" s="23"/>
      <c r="B37" s="24" t="s">
        <v>78</v>
      </c>
      <c r="C37" s="25">
        <v>12668</v>
      </c>
      <c r="D37" s="26" t="s">
        <v>79</v>
      </c>
      <c r="E37" s="25">
        <v>5244462.7163974307</v>
      </c>
      <c r="F37" s="151"/>
      <c r="G37" s="25">
        <v>2</v>
      </c>
      <c r="H37" s="25"/>
      <c r="I37" s="25">
        <v>2</v>
      </c>
      <c r="J37" s="25"/>
      <c r="K37" s="25"/>
      <c r="L37" s="25"/>
      <c r="M37" s="25">
        <v>3</v>
      </c>
      <c r="N37" s="25"/>
      <c r="O37" s="25"/>
      <c r="P37" s="25"/>
      <c r="Q37" s="25"/>
      <c r="R37" s="25"/>
      <c r="S37" s="25"/>
      <c r="T37" s="25"/>
      <c r="U37" s="25"/>
      <c r="V37" s="25"/>
      <c r="W37" s="25"/>
      <c r="X37" s="25"/>
      <c r="Y37" s="25"/>
      <c r="Z37" s="25"/>
      <c r="AA37" s="25"/>
      <c r="AB37" s="25"/>
      <c r="AC37" s="25"/>
    </row>
    <row r="38" spans="1:30" ht="16.5" hidden="1" x14ac:dyDescent="0.25">
      <c r="A38" s="27"/>
      <c r="B38" s="28" t="s">
        <v>80</v>
      </c>
      <c r="C38" s="16">
        <v>12196</v>
      </c>
      <c r="D38" s="29" t="s">
        <v>81</v>
      </c>
      <c r="E38" s="16">
        <v>5049057.96298448</v>
      </c>
      <c r="F38" s="152"/>
      <c r="G38" s="16">
        <v>2</v>
      </c>
      <c r="H38" s="16"/>
      <c r="I38" s="16"/>
      <c r="J38" s="16"/>
      <c r="K38" s="16">
        <v>1</v>
      </c>
      <c r="L38" s="16"/>
      <c r="M38" s="16">
        <v>2</v>
      </c>
      <c r="N38" s="16"/>
      <c r="O38" s="16"/>
      <c r="P38" s="16"/>
      <c r="Q38" s="16"/>
      <c r="R38" s="16"/>
      <c r="S38" s="16"/>
      <c r="T38" s="16"/>
      <c r="U38" s="16">
        <v>1</v>
      </c>
      <c r="V38" s="16"/>
      <c r="W38" s="16"/>
      <c r="X38" s="16"/>
      <c r="Y38" s="16"/>
      <c r="Z38" s="16"/>
      <c r="AA38" s="16">
        <v>1</v>
      </c>
      <c r="AB38" s="16"/>
      <c r="AC38" s="16"/>
    </row>
    <row r="39" spans="1:30" ht="33" hidden="1" x14ac:dyDescent="0.25">
      <c r="A39" s="3">
        <v>2</v>
      </c>
      <c r="B39" s="30" t="s">
        <v>82</v>
      </c>
      <c r="C39" s="31">
        <v>92628</v>
      </c>
      <c r="D39" s="30" t="s">
        <v>83</v>
      </c>
      <c r="E39" s="32">
        <v>38800088.499000087</v>
      </c>
      <c r="F39" s="14"/>
      <c r="G39" s="32">
        <v>26</v>
      </c>
      <c r="H39" s="32"/>
      <c r="I39" s="32">
        <v>21</v>
      </c>
      <c r="J39" s="32"/>
      <c r="K39" s="32">
        <v>7</v>
      </c>
      <c r="L39" s="32"/>
      <c r="M39" s="32">
        <v>22</v>
      </c>
      <c r="N39" s="32"/>
      <c r="O39" s="32"/>
      <c r="P39" s="32"/>
      <c r="Q39" s="32"/>
      <c r="R39" s="32"/>
      <c r="S39" s="32"/>
      <c r="T39" s="32"/>
      <c r="U39" s="32">
        <v>17</v>
      </c>
      <c r="V39" s="32"/>
      <c r="W39" s="32"/>
      <c r="X39" s="32"/>
      <c r="Y39" s="32"/>
      <c r="Z39" s="32"/>
      <c r="AA39" s="32">
        <v>0</v>
      </c>
      <c r="AB39" s="32"/>
      <c r="AC39" s="32"/>
    </row>
    <row r="40" spans="1:30" ht="16.5" hidden="1" x14ac:dyDescent="0.25">
      <c r="A40" s="27"/>
      <c r="B40" s="28" t="s">
        <v>84</v>
      </c>
      <c r="C40" s="16">
        <v>18470</v>
      </c>
      <c r="D40" s="29" t="s">
        <v>85</v>
      </c>
      <c r="E40" s="16">
        <v>7646450</v>
      </c>
      <c r="F40" s="152"/>
      <c r="G40" s="16">
        <v>5</v>
      </c>
      <c r="H40" s="16"/>
      <c r="I40" s="16">
        <v>5</v>
      </c>
      <c r="J40" s="16"/>
      <c r="K40" s="16">
        <v>1</v>
      </c>
      <c r="L40" s="16"/>
      <c r="M40" s="16">
        <v>4</v>
      </c>
      <c r="N40" s="16"/>
      <c r="O40" s="16"/>
      <c r="P40" s="16"/>
      <c r="Q40" s="16"/>
      <c r="R40" s="16"/>
      <c r="S40" s="16"/>
      <c r="T40" s="16"/>
      <c r="U40" s="16">
        <v>4</v>
      </c>
      <c r="V40" s="16"/>
      <c r="W40" s="16"/>
      <c r="X40" s="16"/>
      <c r="Y40" s="16"/>
      <c r="Z40" s="16"/>
      <c r="AA40" s="16"/>
      <c r="AB40" s="16"/>
      <c r="AC40" s="16"/>
    </row>
    <row r="41" spans="1:30" ht="16.5" hidden="1" x14ac:dyDescent="0.25">
      <c r="A41" s="27"/>
      <c r="B41" s="28" t="s">
        <v>86</v>
      </c>
      <c r="C41" s="16">
        <v>23826</v>
      </c>
      <c r="D41" s="29" t="s">
        <v>49</v>
      </c>
      <c r="E41" s="16">
        <v>10316545.149932494</v>
      </c>
      <c r="F41" s="152"/>
      <c r="G41" s="16">
        <v>6</v>
      </c>
      <c r="H41" s="16"/>
      <c r="I41" s="16">
        <v>4</v>
      </c>
      <c r="J41" s="16"/>
      <c r="K41" s="16">
        <v>2</v>
      </c>
      <c r="L41" s="16"/>
      <c r="M41" s="16">
        <v>5</v>
      </c>
      <c r="N41" s="16"/>
      <c r="O41" s="16"/>
      <c r="P41" s="16"/>
      <c r="Q41" s="16"/>
      <c r="R41" s="16"/>
      <c r="S41" s="16"/>
      <c r="T41" s="16"/>
      <c r="U41" s="16">
        <v>3</v>
      </c>
      <c r="V41" s="16"/>
      <c r="W41" s="16"/>
      <c r="X41" s="16"/>
      <c r="Y41" s="16"/>
      <c r="Z41" s="16"/>
      <c r="AA41" s="16"/>
      <c r="AB41" s="16"/>
      <c r="AC41" s="16"/>
    </row>
    <row r="42" spans="1:30" ht="16.5" hidden="1" x14ac:dyDescent="0.25">
      <c r="A42" s="27"/>
      <c r="B42" s="28" t="s">
        <v>87</v>
      </c>
      <c r="C42" s="16">
        <v>20413</v>
      </c>
      <c r="D42" s="29" t="s">
        <v>39</v>
      </c>
      <c r="E42" s="16">
        <v>8450838.3490675949</v>
      </c>
      <c r="F42" s="152"/>
      <c r="G42" s="16">
        <v>6</v>
      </c>
      <c r="H42" s="16"/>
      <c r="I42" s="16">
        <v>5</v>
      </c>
      <c r="J42" s="16"/>
      <c r="K42" s="16">
        <v>1</v>
      </c>
      <c r="L42" s="16"/>
      <c r="M42" s="16">
        <v>5</v>
      </c>
      <c r="N42" s="16"/>
      <c r="O42" s="16"/>
      <c r="P42" s="16"/>
      <c r="Q42" s="16"/>
      <c r="R42" s="16"/>
      <c r="S42" s="16"/>
      <c r="T42" s="16"/>
      <c r="U42" s="16">
        <v>3</v>
      </c>
      <c r="V42" s="16"/>
      <c r="W42" s="16"/>
      <c r="X42" s="16"/>
      <c r="Y42" s="16"/>
      <c r="Z42" s="16"/>
      <c r="AA42" s="16"/>
      <c r="AB42" s="16"/>
      <c r="AC42" s="16"/>
    </row>
    <row r="43" spans="1:30" ht="16.5" hidden="1" x14ac:dyDescent="0.25">
      <c r="A43" s="27"/>
      <c r="B43" s="28" t="s">
        <v>88</v>
      </c>
      <c r="C43" s="16">
        <v>29919</v>
      </c>
      <c r="D43" s="29" t="s">
        <v>47</v>
      </c>
      <c r="E43" s="16">
        <v>12386255</v>
      </c>
      <c r="F43" s="152"/>
      <c r="G43" s="16">
        <v>9</v>
      </c>
      <c r="H43" s="16"/>
      <c r="I43" s="16">
        <v>7</v>
      </c>
      <c r="J43" s="16"/>
      <c r="K43" s="16">
        <v>3</v>
      </c>
      <c r="L43" s="16"/>
      <c r="M43" s="16">
        <v>8</v>
      </c>
      <c r="N43" s="16"/>
      <c r="O43" s="16"/>
      <c r="P43" s="16"/>
      <c r="Q43" s="16"/>
      <c r="R43" s="16"/>
      <c r="S43" s="16"/>
      <c r="T43" s="16"/>
      <c r="U43" s="16">
        <v>7</v>
      </c>
      <c r="V43" s="16"/>
      <c r="W43" s="16"/>
      <c r="X43" s="16"/>
      <c r="Y43" s="16"/>
      <c r="Z43" s="16"/>
      <c r="AA43" s="16"/>
      <c r="AB43" s="16"/>
      <c r="AC43" s="16"/>
    </row>
    <row r="44" spans="1:30" ht="33" hidden="1" x14ac:dyDescent="0.25">
      <c r="A44" s="30">
        <v>3</v>
      </c>
      <c r="B44" s="30" t="s">
        <v>89</v>
      </c>
      <c r="C44" s="31">
        <v>51184</v>
      </c>
      <c r="D44" s="30" t="s">
        <v>90</v>
      </c>
      <c r="E44" s="32">
        <v>21189815.855677471</v>
      </c>
      <c r="F44" s="14"/>
      <c r="G44" s="32">
        <v>13</v>
      </c>
      <c r="H44" s="32"/>
      <c r="I44" s="32">
        <v>10</v>
      </c>
      <c r="J44" s="32"/>
      <c r="K44" s="32">
        <v>6</v>
      </c>
      <c r="L44" s="32"/>
      <c r="M44" s="32">
        <v>15</v>
      </c>
      <c r="N44" s="32"/>
      <c r="O44" s="32"/>
      <c r="P44" s="32"/>
      <c r="Q44" s="32"/>
      <c r="R44" s="32"/>
      <c r="S44" s="32"/>
      <c r="T44" s="32"/>
      <c r="U44" s="32">
        <v>3</v>
      </c>
      <c r="V44" s="32"/>
      <c r="W44" s="32"/>
      <c r="X44" s="32"/>
      <c r="Y44" s="32"/>
      <c r="Z44" s="32"/>
      <c r="AA44" s="32">
        <v>1</v>
      </c>
      <c r="AB44" s="32"/>
      <c r="AC44" s="32"/>
    </row>
    <row r="45" spans="1:30" ht="16.5" hidden="1" x14ac:dyDescent="0.25">
      <c r="A45" s="28"/>
      <c r="B45" s="28" t="s">
        <v>91</v>
      </c>
      <c r="C45" s="16">
        <v>25436</v>
      </c>
      <c r="D45" s="29" t="s">
        <v>92</v>
      </c>
      <c r="E45" s="16">
        <v>10530325</v>
      </c>
      <c r="F45" s="152"/>
      <c r="G45" s="16">
        <v>6</v>
      </c>
      <c r="H45" s="16"/>
      <c r="I45" s="16">
        <v>5</v>
      </c>
      <c r="J45" s="16"/>
      <c r="K45" s="16">
        <v>4</v>
      </c>
      <c r="L45" s="16"/>
      <c r="M45" s="16">
        <v>7</v>
      </c>
      <c r="N45" s="16"/>
      <c r="O45" s="16"/>
      <c r="P45" s="16"/>
      <c r="Q45" s="16"/>
      <c r="R45" s="16"/>
      <c r="S45" s="16"/>
      <c r="T45" s="16"/>
      <c r="U45" s="16">
        <v>3</v>
      </c>
      <c r="V45" s="16"/>
      <c r="W45" s="16"/>
      <c r="X45" s="16"/>
      <c r="Y45" s="16"/>
      <c r="Z45" s="16"/>
      <c r="AA45" s="16">
        <v>1</v>
      </c>
      <c r="AB45" s="16"/>
      <c r="AC45" s="16"/>
    </row>
    <row r="46" spans="1:30" ht="16.5" hidden="1" x14ac:dyDescent="0.25">
      <c r="A46" s="28"/>
      <c r="B46" s="28" t="s">
        <v>93</v>
      </c>
      <c r="C46" s="16">
        <v>25748</v>
      </c>
      <c r="D46" s="29" t="s">
        <v>47</v>
      </c>
      <c r="E46" s="16">
        <v>10659490.855677469</v>
      </c>
      <c r="F46" s="152"/>
      <c r="G46" s="16">
        <v>7</v>
      </c>
      <c r="H46" s="16"/>
      <c r="I46" s="16">
        <v>5</v>
      </c>
      <c r="J46" s="16"/>
      <c r="K46" s="16">
        <v>2</v>
      </c>
      <c r="L46" s="16"/>
      <c r="M46" s="16">
        <v>8</v>
      </c>
      <c r="N46" s="16"/>
      <c r="O46" s="16"/>
      <c r="P46" s="16"/>
      <c r="Q46" s="16"/>
      <c r="R46" s="16"/>
      <c r="S46" s="16"/>
      <c r="T46" s="16"/>
      <c r="U46" s="16"/>
      <c r="V46" s="16"/>
      <c r="W46" s="16"/>
      <c r="X46" s="16"/>
      <c r="Y46" s="16"/>
      <c r="Z46" s="16"/>
      <c r="AA46" s="16"/>
      <c r="AB46" s="16"/>
      <c r="AC46" s="16"/>
    </row>
    <row r="47" spans="1:30" ht="33" hidden="1" x14ac:dyDescent="0.25">
      <c r="A47" s="30">
        <v>4</v>
      </c>
      <c r="B47" s="30" t="s">
        <v>94</v>
      </c>
      <c r="C47" s="31">
        <v>74738</v>
      </c>
      <c r="D47" s="30" t="s">
        <v>95</v>
      </c>
      <c r="E47" s="32">
        <v>30941005</v>
      </c>
      <c r="F47" s="14"/>
      <c r="G47" s="32">
        <v>13</v>
      </c>
      <c r="H47" s="32"/>
      <c r="I47" s="32">
        <v>6</v>
      </c>
      <c r="J47" s="32"/>
      <c r="K47" s="32">
        <v>3</v>
      </c>
      <c r="L47" s="32"/>
      <c r="M47" s="32">
        <v>21</v>
      </c>
      <c r="N47" s="32"/>
      <c r="O47" s="32"/>
      <c r="P47" s="32"/>
      <c r="Q47" s="32"/>
      <c r="R47" s="32"/>
      <c r="S47" s="32"/>
      <c r="T47" s="32"/>
      <c r="U47" s="32">
        <v>13</v>
      </c>
      <c r="V47" s="32"/>
      <c r="W47" s="32"/>
      <c r="X47" s="32"/>
      <c r="Y47" s="32"/>
      <c r="Z47" s="32"/>
      <c r="AA47" s="32">
        <v>3</v>
      </c>
      <c r="AB47" s="32"/>
      <c r="AC47" s="32"/>
    </row>
    <row r="48" spans="1:30" ht="16.5" hidden="1" x14ac:dyDescent="0.25">
      <c r="A48" s="28"/>
      <c r="B48" s="28" t="s">
        <v>96</v>
      </c>
      <c r="C48" s="16">
        <v>8053</v>
      </c>
      <c r="D48" s="29" t="s">
        <v>59</v>
      </c>
      <c r="E48" s="16">
        <v>3333885</v>
      </c>
      <c r="F48" s="152"/>
      <c r="G48" s="16">
        <v>1</v>
      </c>
      <c r="H48" s="16"/>
      <c r="I48" s="16">
        <v>2</v>
      </c>
      <c r="J48" s="16"/>
      <c r="K48" s="16"/>
      <c r="L48" s="16"/>
      <c r="M48" s="16">
        <v>4</v>
      </c>
      <c r="N48" s="16"/>
      <c r="O48" s="16"/>
      <c r="P48" s="16"/>
      <c r="Q48" s="16"/>
      <c r="R48" s="16"/>
      <c r="S48" s="16"/>
      <c r="T48" s="16"/>
      <c r="U48" s="16">
        <v>3</v>
      </c>
      <c r="V48" s="16"/>
      <c r="W48" s="16"/>
      <c r="X48" s="16"/>
      <c r="Y48" s="16"/>
      <c r="Z48" s="16"/>
      <c r="AA48" s="16"/>
      <c r="AB48" s="16"/>
      <c r="AC48" s="16"/>
    </row>
    <row r="49" spans="1:29" ht="16.5" hidden="1" x14ac:dyDescent="0.25">
      <c r="A49" s="28"/>
      <c r="B49" s="28" t="s">
        <v>97</v>
      </c>
      <c r="C49" s="16">
        <v>42739</v>
      </c>
      <c r="D49" s="29" t="s">
        <v>73</v>
      </c>
      <c r="E49" s="16">
        <v>17693645</v>
      </c>
      <c r="F49" s="152"/>
      <c r="G49" s="16">
        <v>6</v>
      </c>
      <c r="H49" s="16"/>
      <c r="I49" s="16">
        <v>1</v>
      </c>
      <c r="J49" s="16"/>
      <c r="K49" s="16">
        <v>2</v>
      </c>
      <c r="L49" s="16"/>
      <c r="M49" s="16">
        <v>8</v>
      </c>
      <c r="N49" s="16"/>
      <c r="O49" s="16"/>
      <c r="P49" s="16"/>
      <c r="Q49" s="16"/>
      <c r="R49" s="16"/>
      <c r="S49" s="16"/>
      <c r="T49" s="16"/>
      <c r="U49" s="16">
        <v>7</v>
      </c>
      <c r="V49" s="16"/>
      <c r="W49" s="16"/>
      <c r="X49" s="16"/>
      <c r="Y49" s="16"/>
      <c r="Z49" s="16"/>
      <c r="AA49" s="16">
        <v>1</v>
      </c>
      <c r="AB49" s="16"/>
      <c r="AC49" s="16"/>
    </row>
    <row r="50" spans="1:29" ht="16.5" hidden="1" x14ac:dyDescent="0.25">
      <c r="A50" s="28"/>
      <c r="B50" s="28" t="s">
        <v>98</v>
      </c>
      <c r="C50" s="16">
        <v>23946</v>
      </c>
      <c r="D50" s="29" t="s">
        <v>99</v>
      </c>
      <c r="E50" s="16">
        <v>9913475</v>
      </c>
      <c r="F50" s="152"/>
      <c r="G50" s="16">
        <v>6</v>
      </c>
      <c r="H50" s="16"/>
      <c r="I50" s="16">
        <v>3</v>
      </c>
      <c r="J50" s="16"/>
      <c r="K50" s="16">
        <v>1</v>
      </c>
      <c r="L50" s="16"/>
      <c r="M50" s="16">
        <v>9</v>
      </c>
      <c r="N50" s="16"/>
      <c r="O50" s="16"/>
      <c r="P50" s="16"/>
      <c r="Q50" s="16"/>
      <c r="R50" s="16"/>
      <c r="S50" s="16"/>
      <c r="T50" s="16"/>
      <c r="U50" s="16">
        <v>3</v>
      </c>
      <c r="V50" s="16"/>
      <c r="W50" s="16"/>
      <c r="X50" s="16"/>
      <c r="Y50" s="16"/>
      <c r="Z50" s="16"/>
      <c r="AA50" s="16">
        <v>2</v>
      </c>
      <c r="AB50" s="16"/>
      <c r="AC50" s="16"/>
    </row>
    <row r="51" spans="1:29" hidden="1" x14ac:dyDescent="0.25"/>
    <row r="52" spans="1:29" hidden="1" x14ac:dyDescent="0.25"/>
    <row r="53" spans="1:29" hidden="1" x14ac:dyDescent="0.25"/>
  </sheetData>
  <protectedRanges>
    <protectedRange algorithmName="SHA-512" hashValue="nBGU288j1rmCQCKm4lYq8HxJpoG758t4+5d0GhRhEWzlgmYqs9v8wC34pYxnok7ot4hV1LHLg94EzR3NyFmCiw==" saltValue="gpK7Whqb+7KokjAra+PSxw==" spinCount="100000" sqref="F8:F32" name="Range1"/>
    <protectedRange algorithmName="SHA-512" hashValue="Rv9b4hRkEcZRlZwyBbup/y47per0d9t0wf31yd5JeuNsx7RDISg4wkjDLSpwYKNS1w4hvIuGz403UERFs/hFZw==" saltValue="WY8BdXfywPRGS0rgafdlyw==" spinCount="100000" sqref="G8:AC8" name="Range2"/>
    <protectedRange algorithmName="SHA-512" hashValue="ds+DKHRT/jOJKK12Y3S5xhHrF7pWNIZkSIpe2E+7+QlTM60N7FJmogPqoasgVsYVBPYdF5Fr2cDo/Dl2QUvAag==" saltValue="YbUa3D47HsO4bgcTbba9oQ==" spinCount="100000" sqref="G15:AC15" name="Range3"/>
    <protectedRange algorithmName="SHA-512" hashValue="0U1ach2/4iVVzXZ/A0MnPmMeijPOfVzH9eaxhyNUQwUoPz3uZSGfPXWokJXXJSdGs8X40cbL7conoLQ+RZYylw==" saltValue="WYVtZvWKDSiCFANQPxN7fQ==" spinCount="100000" sqref="G22:AC22" name="Range4"/>
  </protectedRanges>
  <mergeCells count="21">
    <mergeCell ref="A1:AC1"/>
    <mergeCell ref="A2:AC2"/>
    <mergeCell ref="A4:A7"/>
    <mergeCell ref="B4:B7"/>
    <mergeCell ref="C4:C7"/>
    <mergeCell ref="D4:D7"/>
    <mergeCell ref="E4:E7"/>
    <mergeCell ref="F4:F7"/>
    <mergeCell ref="G4:AC4"/>
    <mergeCell ref="W5:Y6"/>
    <mergeCell ref="Z5:AB6"/>
    <mergeCell ref="AC5:AC6"/>
    <mergeCell ref="G6:H6"/>
    <mergeCell ref="I6:J6"/>
    <mergeCell ref="K6:L6"/>
    <mergeCell ref="AD4:AD7"/>
    <mergeCell ref="G5:L5"/>
    <mergeCell ref="M5:N6"/>
    <mergeCell ref="O5:Q6"/>
    <mergeCell ref="R5:T6"/>
    <mergeCell ref="U5:V6"/>
  </mergeCells>
  <printOptions horizontalCentered="1"/>
  <pageMargins left="0.11811023622047245" right="0.11811023622047245" top="0.39370078740157483" bottom="0.27559055118110237" header="0.31496062992125984" footer="0.31496062992125984"/>
  <pageSetup paperSize="9" scale="52" orientation="landscape" horizontalDpi="300" verticalDpi="300"/>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151CFCB-EB6F-4CE7-A397-5E0C5840F4F0}">
  <sheetPr>
    <tabColor rgb="FFFF0000"/>
  </sheetPr>
  <dimension ref="A1:AY57"/>
  <sheetViews>
    <sheetView topLeftCell="A8" zoomScaleNormal="100" zoomScaleSheetLayoutView="70" zoomScalePageLayoutView="70" workbookViewId="0">
      <selection activeCell="AW1" sqref="AW1"/>
    </sheetView>
  </sheetViews>
  <sheetFormatPr defaultColWidth="9.140625" defaultRowHeight="15" x14ac:dyDescent="0.25"/>
  <cols>
    <col min="1" max="1" width="4" style="1" bestFit="1" customWidth="1"/>
    <col min="2" max="2" width="24.140625" style="1" customWidth="1"/>
    <col min="3" max="3" width="14.28515625" style="33" bestFit="1" customWidth="1"/>
    <col min="4" max="4" width="19.7109375" style="33" customWidth="1"/>
    <col min="5" max="5" width="17.7109375" style="33" customWidth="1"/>
    <col min="6" max="6" width="15.140625" style="34" customWidth="1"/>
    <col min="7" max="7" width="10.28515625" style="33" customWidth="1"/>
    <col min="8" max="8" width="10.85546875" style="33" customWidth="1"/>
    <col min="9" max="11" width="9.7109375" style="33" customWidth="1"/>
    <col min="12" max="12" width="11.28515625" style="33" customWidth="1"/>
    <col min="13" max="14" width="9.7109375" style="33" customWidth="1"/>
    <col min="15" max="15" width="6.7109375" style="33" customWidth="1"/>
    <col min="16" max="16" width="8.7109375" style="33" customWidth="1"/>
    <col min="17" max="17" width="7.7109375" style="33" customWidth="1"/>
    <col min="18" max="18" width="8.85546875" style="33" customWidth="1"/>
    <col min="19" max="19" width="7.7109375" style="33" customWidth="1"/>
    <col min="20" max="20" width="9.140625" style="33" customWidth="1"/>
    <col min="21" max="22" width="7.7109375" style="33" customWidth="1"/>
    <col min="23" max="23" width="9.140625" style="33" customWidth="1"/>
    <col min="24" max="30" width="9.140625" style="35" customWidth="1"/>
    <col min="31" max="31" width="6.7109375" style="33" customWidth="1"/>
    <col min="32" max="32" width="11" style="33" customWidth="1"/>
    <col min="33" max="33" width="6.7109375" style="33" customWidth="1"/>
    <col min="34" max="34" width="10.140625" style="33" customWidth="1"/>
    <col min="35" max="35" width="8.28515625" style="33" customWidth="1"/>
    <col min="36" max="36" width="6.7109375" style="33" customWidth="1"/>
    <col min="37" max="38" width="8.28515625" style="33" customWidth="1"/>
    <col min="39" max="39" width="6.7109375" style="33" customWidth="1"/>
    <col min="40" max="40" width="8.28515625" style="33" customWidth="1"/>
    <col min="41" max="41" width="6.7109375" style="33" customWidth="1"/>
    <col min="42" max="44" width="9.7109375" style="33" customWidth="1"/>
    <col min="45" max="47" width="9.140625" style="33" customWidth="1"/>
    <col min="48" max="48" width="18.42578125" style="1" customWidth="1"/>
    <col min="49" max="16384" width="9.140625" style="1"/>
  </cols>
  <sheetData>
    <row r="1" spans="1:48" s="5" customFormat="1" ht="45" customHeight="1" x14ac:dyDescent="0.3">
      <c r="A1" s="1020" t="s">
        <v>0</v>
      </c>
      <c r="B1" s="1020"/>
      <c r="C1" s="1020"/>
      <c r="D1" s="1020"/>
      <c r="E1" s="1020"/>
      <c r="F1" s="1020"/>
      <c r="G1" s="1020"/>
      <c r="H1" s="1020"/>
      <c r="I1" s="1020"/>
      <c r="J1" s="1020"/>
      <c r="K1" s="1020"/>
      <c r="L1" s="1020"/>
      <c r="M1" s="1020"/>
      <c r="N1" s="1020"/>
      <c r="O1" s="1020"/>
      <c r="P1" s="1020"/>
      <c r="Q1" s="1020"/>
      <c r="R1" s="1020"/>
      <c r="S1" s="1020"/>
      <c r="T1" s="1020"/>
      <c r="U1" s="1020"/>
      <c r="V1" s="1020"/>
      <c r="W1" s="1020"/>
      <c r="X1" s="1020"/>
      <c r="Y1" s="1020"/>
      <c r="Z1" s="1020"/>
      <c r="AA1" s="1020"/>
      <c r="AB1" s="1020"/>
      <c r="AC1" s="1020"/>
      <c r="AD1" s="1020"/>
      <c r="AE1" s="1020"/>
      <c r="AF1" s="1020"/>
      <c r="AG1" s="1020"/>
      <c r="AH1" s="1020"/>
      <c r="AI1" s="1020"/>
      <c r="AJ1" s="1020"/>
      <c r="AK1" s="1020"/>
      <c r="AL1" s="1020"/>
      <c r="AM1" s="1020"/>
      <c r="AN1" s="1020"/>
      <c r="AO1" s="1020"/>
      <c r="AP1" s="1020"/>
      <c r="AQ1" s="1020"/>
      <c r="AR1" s="1020"/>
      <c r="AS1" s="1020"/>
      <c r="AT1" s="1020"/>
      <c r="AU1" s="1020"/>
      <c r="AV1" s="45"/>
    </row>
    <row r="2" spans="1:48" s="5" customFormat="1" ht="19.5" customHeight="1" x14ac:dyDescent="0.3">
      <c r="A2" s="1020" t="s">
        <v>1</v>
      </c>
      <c r="B2" s="1020"/>
      <c r="C2" s="1020"/>
      <c r="D2" s="1020"/>
      <c r="E2" s="1020"/>
      <c r="F2" s="1020"/>
      <c r="G2" s="1020"/>
      <c r="H2" s="1020"/>
      <c r="I2" s="1020"/>
      <c r="J2" s="1020"/>
      <c r="K2" s="1020"/>
      <c r="L2" s="1020"/>
      <c r="M2" s="1020"/>
      <c r="N2" s="1020"/>
      <c r="O2" s="1020"/>
      <c r="P2" s="1020"/>
      <c r="Q2" s="1020"/>
      <c r="R2" s="1020"/>
      <c r="S2" s="1020"/>
      <c r="T2" s="1020"/>
      <c r="U2" s="1020"/>
      <c r="V2" s="1020"/>
      <c r="W2" s="1020"/>
      <c r="X2" s="1020"/>
      <c r="Y2" s="1020"/>
      <c r="Z2" s="1020"/>
      <c r="AA2" s="1020"/>
      <c r="AB2" s="1020"/>
      <c r="AC2" s="1020"/>
      <c r="AD2" s="1020"/>
      <c r="AE2" s="1020"/>
      <c r="AF2" s="1020"/>
      <c r="AG2" s="1020"/>
      <c r="AH2" s="1020"/>
      <c r="AI2" s="1020"/>
      <c r="AJ2" s="1020"/>
      <c r="AK2" s="1020"/>
      <c r="AL2" s="1020"/>
      <c r="AM2" s="1020"/>
      <c r="AN2" s="1020"/>
      <c r="AO2" s="1020"/>
      <c r="AP2" s="1020"/>
      <c r="AQ2" s="1020"/>
      <c r="AR2" s="1020"/>
      <c r="AS2" s="1020"/>
      <c r="AT2" s="1020"/>
      <c r="AU2" s="1020"/>
    </row>
    <row r="3" spans="1:48" s="5" customFormat="1" ht="19.5" customHeight="1" x14ac:dyDescent="0.25">
      <c r="A3" s="46"/>
      <c r="B3" s="47"/>
      <c r="C3" s="48"/>
      <c r="D3" s="48"/>
      <c r="E3" s="48"/>
      <c r="F3" s="49"/>
      <c r="G3" s="48"/>
      <c r="H3" s="48"/>
      <c r="I3" s="48"/>
      <c r="J3" s="48"/>
      <c r="K3" s="48"/>
      <c r="L3" s="48"/>
      <c r="M3" s="48"/>
      <c r="N3" s="48"/>
      <c r="O3" s="48"/>
      <c r="P3" s="48"/>
      <c r="Q3" s="48"/>
      <c r="R3" s="48"/>
      <c r="S3" s="48"/>
      <c r="T3" s="48"/>
      <c r="U3" s="48"/>
      <c r="V3" s="48"/>
      <c r="W3" s="48"/>
      <c r="X3" s="48"/>
      <c r="Y3" s="48"/>
      <c r="Z3" s="48"/>
      <c r="AA3" s="48"/>
      <c r="AB3" s="48"/>
      <c r="AC3" s="48"/>
      <c r="AD3" s="48"/>
      <c r="AE3" s="48"/>
      <c r="AF3" s="48"/>
      <c r="AG3" s="48"/>
      <c r="AH3" s="48"/>
      <c r="AI3" s="48"/>
      <c r="AJ3" s="48"/>
      <c r="AK3" s="48"/>
      <c r="AL3" s="48"/>
      <c r="AM3" s="48"/>
      <c r="AN3" s="48"/>
      <c r="AO3" s="48"/>
      <c r="AP3" s="48"/>
      <c r="AQ3" s="48"/>
      <c r="AR3" s="48"/>
      <c r="AS3" s="50"/>
      <c r="AT3" s="50"/>
      <c r="AU3" s="77"/>
      <c r="AV3" s="953"/>
    </row>
    <row r="4" spans="1:48" ht="20.25" customHeight="1" x14ac:dyDescent="0.25">
      <c r="A4" s="1021" t="s">
        <v>3</v>
      </c>
      <c r="B4" s="1021" t="s">
        <v>4</v>
      </c>
      <c r="C4" s="1018" t="s">
        <v>5</v>
      </c>
      <c r="D4" s="1018" t="s">
        <v>6</v>
      </c>
      <c r="E4" s="1018" t="s">
        <v>7</v>
      </c>
      <c r="F4" s="1018" t="s">
        <v>8</v>
      </c>
      <c r="G4" s="1022" t="s">
        <v>9</v>
      </c>
      <c r="H4" s="1022"/>
      <c r="I4" s="1022"/>
      <c r="J4" s="1022"/>
      <c r="K4" s="1022"/>
      <c r="L4" s="1022"/>
      <c r="M4" s="1022"/>
      <c r="N4" s="1022"/>
      <c r="O4" s="1022"/>
      <c r="P4" s="1022"/>
      <c r="Q4" s="1022"/>
      <c r="R4" s="1022"/>
      <c r="S4" s="1022"/>
      <c r="T4" s="1022"/>
      <c r="U4" s="1022"/>
      <c r="V4" s="1022"/>
      <c r="W4" s="1022"/>
      <c r="X4" s="1022"/>
      <c r="Y4" s="1022"/>
      <c r="Z4" s="1022"/>
      <c r="AA4" s="1022"/>
      <c r="AB4" s="1022"/>
      <c r="AC4" s="1022"/>
      <c r="AD4" s="1022"/>
      <c r="AE4" s="1022"/>
      <c r="AF4" s="1022"/>
      <c r="AG4" s="1022"/>
      <c r="AH4" s="1022"/>
      <c r="AI4" s="1022"/>
      <c r="AJ4" s="1022"/>
      <c r="AK4" s="1022"/>
      <c r="AL4" s="1022"/>
      <c r="AM4" s="1022"/>
      <c r="AN4" s="1022"/>
      <c r="AO4" s="1022"/>
      <c r="AP4" s="1022"/>
      <c r="AQ4" s="1022"/>
      <c r="AR4" s="1022"/>
      <c r="AS4" s="1022"/>
      <c r="AT4" s="1022"/>
      <c r="AU4" s="1022"/>
      <c r="AV4" s="1032" t="s">
        <v>10</v>
      </c>
    </row>
    <row r="5" spans="1:48" ht="28.5" customHeight="1" x14ac:dyDescent="0.25">
      <c r="A5" s="1021"/>
      <c r="B5" s="1021"/>
      <c r="C5" s="1018"/>
      <c r="D5" s="1018"/>
      <c r="E5" s="1018"/>
      <c r="F5" s="1018"/>
      <c r="G5" s="1027" t="s">
        <v>11</v>
      </c>
      <c r="H5" s="1028"/>
      <c r="I5" s="1028"/>
      <c r="J5" s="1028"/>
      <c r="K5" s="1028"/>
      <c r="L5" s="1028"/>
      <c r="M5" s="1028"/>
      <c r="N5" s="1028"/>
      <c r="O5" s="1028"/>
      <c r="P5" s="1028"/>
      <c r="Q5" s="1028"/>
      <c r="R5" s="1028"/>
      <c r="S5" s="1028"/>
      <c r="T5" s="1028"/>
      <c r="U5" s="1028"/>
      <c r="V5" s="1028"/>
      <c r="W5" s="1028"/>
      <c r="X5" s="1028"/>
      <c r="Y5" s="1028"/>
      <c r="Z5" s="1028"/>
      <c r="AA5" s="1028"/>
      <c r="AB5" s="1028"/>
      <c r="AC5" s="1028"/>
      <c r="AD5" s="1029"/>
      <c r="AE5" s="1019" t="s">
        <v>12</v>
      </c>
      <c r="AF5" s="1019"/>
      <c r="AG5" s="1019" t="s">
        <v>13</v>
      </c>
      <c r="AH5" s="1019"/>
      <c r="AI5" s="1019"/>
      <c r="AJ5" s="1019" t="s">
        <v>14</v>
      </c>
      <c r="AK5" s="1019"/>
      <c r="AL5" s="1019"/>
      <c r="AM5" s="1019" t="s">
        <v>15</v>
      </c>
      <c r="AN5" s="1019"/>
      <c r="AO5" s="1023" t="s">
        <v>16</v>
      </c>
      <c r="AP5" s="1023"/>
      <c r="AQ5" s="1023"/>
      <c r="AR5" s="1024" t="s">
        <v>17</v>
      </c>
      <c r="AS5" s="1024"/>
      <c r="AT5" s="1024"/>
      <c r="AU5" s="1025" t="s">
        <v>18</v>
      </c>
      <c r="AV5" s="1033"/>
    </row>
    <row r="6" spans="1:48" ht="28.5" customHeight="1" x14ac:dyDescent="0.25">
      <c r="A6" s="1021"/>
      <c r="B6" s="1021"/>
      <c r="C6" s="1018"/>
      <c r="D6" s="1018"/>
      <c r="E6" s="1018"/>
      <c r="F6" s="1018"/>
      <c r="G6" s="1027" t="s">
        <v>19</v>
      </c>
      <c r="H6" s="1028"/>
      <c r="I6" s="1028"/>
      <c r="J6" s="1028"/>
      <c r="K6" s="1028"/>
      <c r="L6" s="1028"/>
      <c r="M6" s="1028"/>
      <c r="N6" s="1029"/>
      <c r="O6" s="1027" t="s">
        <v>20</v>
      </c>
      <c r="P6" s="1028"/>
      <c r="Q6" s="1028"/>
      <c r="R6" s="1028"/>
      <c r="S6" s="1028"/>
      <c r="T6" s="1028"/>
      <c r="U6" s="1028"/>
      <c r="V6" s="1029"/>
      <c r="W6" s="1027" t="s">
        <v>21</v>
      </c>
      <c r="X6" s="1028"/>
      <c r="Y6" s="1028"/>
      <c r="Z6" s="1028"/>
      <c r="AA6" s="1028"/>
      <c r="AB6" s="1028"/>
      <c r="AC6" s="1028"/>
      <c r="AD6" s="1029"/>
      <c r="AE6" s="1019"/>
      <c r="AF6" s="1019"/>
      <c r="AG6" s="1019"/>
      <c r="AH6" s="1019"/>
      <c r="AI6" s="1019"/>
      <c r="AJ6" s="1019"/>
      <c r="AK6" s="1019"/>
      <c r="AL6" s="1019"/>
      <c r="AM6" s="1019"/>
      <c r="AN6" s="1019"/>
      <c r="AO6" s="1023"/>
      <c r="AP6" s="1023"/>
      <c r="AQ6" s="1023"/>
      <c r="AR6" s="1024"/>
      <c r="AS6" s="1024"/>
      <c r="AT6" s="1024"/>
      <c r="AU6" s="1025"/>
      <c r="AV6" s="1033"/>
    </row>
    <row r="7" spans="1:48" ht="157.5" customHeight="1" x14ac:dyDescent="0.25">
      <c r="A7" s="1021"/>
      <c r="B7" s="1021"/>
      <c r="C7" s="1018"/>
      <c r="D7" s="1018"/>
      <c r="E7" s="1018"/>
      <c r="F7" s="1018"/>
      <c r="G7" s="1030" t="s">
        <v>100</v>
      </c>
      <c r="H7" s="1031"/>
      <c r="I7" s="1030" t="s">
        <v>101</v>
      </c>
      <c r="J7" s="1031"/>
      <c r="K7" s="1030" t="s">
        <v>30</v>
      </c>
      <c r="L7" s="1031"/>
      <c r="M7" s="1030" t="s">
        <v>102</v>
      </c>
      <c r="N7" s="1031"/>
      <c r="O7" s="1030" t="s">
        <v>103</v>
      </c>
      <c r="P7" s="1031"/>
      <c r="Q7" s="1030" t="s">
        <v>101</v>
      </c>
      <c r="R7" s="1031"/>
      <c r="S7" s="1030" t="s">
        <v>30</v>
      </c>
      <c r="T7" s="1031"/>
      <c r="U7" s="1030" t="s">
        <v>102</v>
      </c>
      <c r="V7" s="1031"/>
      <c r="W7" s="1030" t="s">
        <v>100</v>
      </c>
      <c r="X7" s="1031"/>
      <c r="Y7" s="1030" t="s">
        <v>101</v>
      </c>
      <c r="Z7" s="1031"/>
      <c r="AA7" s="1030" t="s">
        <v>30</v>
      </c>
      <c r="AB7" s="1031"/>
      <c r="AC7" s="1030" t="s">
        <v>102</v>
      </c>
      <c r="AD7" s="1031"/>
      <c r="AE7" s="1019"/>
      <c r="AF7" s="1019"/>
      <c r="AG7" s="1019"/>
      <c r="AH7" s="1019"/>
      <c r="AI7" s="1019"/>
      <c r="AJ7" s="1019"/>
      <c r="AK7" s="1019"/>
      <c r="AL7" s="1019"/>
      <c r="AM7" s="1019"/>
      <c r="AN7" s="1019"/>
      <c r="AO7" s="1023"/>
      <c r="AP7" s="1023"/>
      <c r="AQ7" s="1023"/>
      <c r="AR7" s="1024"/>
      <c r="AS7" s="1024"/>
      <c r="AT7" s="1024"/>
      <c r="AU7" s="1025"/>
      <c r="AV7" s="1033"/>
    </row>
    <row r="8" spans="1:48" ht="93.75" customHeight="1" x14ac:dyDescent="0.25">
      <c r="A8" s="1021"/>
      <c r="B8" s="1021"/>
      <c r="C8" s="1018"/>
      <c r="D8" s="1018"/>
      <c r="E8" s="1018"/>
      <c r="F8" s="1018"/>
      <c r="G8" s="87" t="s">
        <v>22</v>
      </c>
      <c r="H8" s="87" t="s">
        <v>23</v>
      </c>
      <c r="I8" s="87" t="s">
        <v>22</v>
      </c>
      <c r="J8" s="87" t="s">
        <v>23</v>
      </c>
      <c r="K8" s="87" t="s">
        <v>22</v>
      </c>
      <c r="L8" s="87" t="s">
        <v>23</v>
      </c>
      <c r="M8" s="87" t="s">
        <v>22</v>
      </c>
      <c r="N8" s="87" t="s">
        <v>23</v>
      </c>
      <c r="O8" s="87" t="s">
        <v>22</v>
      </c>
      <c r="P8" s="87" t="s">
        <v>23</v>
      </c>
      <c r="Q8" s="87" t="s">
        <v>22</v>
      </c>
      <c r="R8" s="87" t="s">
        <v>23</v>
      </c>
      <c r="S8" s="87" t="s">
        <v>22</v>
      </c>
      <c r="T8" s="87" t="s">
        <v>23</v>
      </c>
      <c r="U8" s="87" t="s">
        <v>22</v>
      </c>
      <c r="V8" s="87" t="s">
        <v>23</v>
      </c>
      <c r="W8" s="87" t="s">
        <v>22</v>
      </c>
      <c r="X8" s="87" t="s">
        <v>24</v>
      </c>
      <c r="Y8" s="87" t="s">
        <v>22</v>
      </c>
      <c r="Z8" s="87" t="s">
        <v>24</v>
      </c>
      <c r="AA8" s="87" t="s">
        <v>22</v>
      </c>
      <c r="AB8" s="87" t="s">
        <v>24</v>
      </c>
      <c r="AC8" s="87" t="s">
        <v>22</v>
      </c>
      <c r="AD8" s="87" t="s">
        <v>24</v>
      </c>
      <c r="AE8" s="87" t="s">
        <v>22</v>
      </c>
      <c r="AF8" s="87" t="s">
        <v>25</v>
      </c>
      <c r="AG8" s="87" t="s">
        <v>22</v>
      </c>
      <c r="AH8" s="87" t="s">
        <v>25</v>
      </c>
      <c r="AI8" s="88" t="s">
        <v>26</v>
      </c>
      <c r="AJ8" s="88" t="s">
        <v>22</v>
      </c>
      <c r="AK8" s="88" t="s">
        <v>25</v>
      </c>
      <c r="AL8" s="88" t="s">
        <v>27</v>
      </c>
      <c r="AM8" s="87" t="s">
        <v>22</v>
      </c>
      <c r="AN8" s="87" t="s">
        <v>25</v>
      </c>
      <c r="AO8" s="86" t="s">
        <v>22</v>
      </c>
      <c r="AP8" s="86" t="s">
        <v>25</v>
      </c>
      <c r="AQ8" s="86" t="s">
        <v>28</v>
      </c>
      <c r="AR8" s="89" t="s">
        <v>22</v>
      </c>
      <c r="AS8" s="86" t="s">
        <v>29</v>
      </c>
      <c r="AT8" s="86" t="s">
        <v>30</v>
      </c>
      <c r="AU8" s="933" t="s">
        <v>22</v>
      </c>
      <c r="AV8" s="1034"/>
    </row>
    <row r="9" spans="1:48" ht="37.5" customHeight="1" x14ac:dyDescent="0.25">
      <c r="A9" s="78"/>
      <c r="B9" s="78" t="s">
        <v>31</v>
      </c>
      <c r="C9" s="90">
        <f>C10+C16+C23</f>
        <v>622631</v>
      </c>
      <c r="D9" s="91" t="s">
        <v>32</v>
      </c>
      <c r="E9" s="90">
        <f t="shared" ref="E9:AH9" si="0">SUM(E10,E16,E23)</f>
        <v>232000000</v>
      </c>
      <c r="F9" s="90">
        <f t="shared" si="0"/>
        <v>779</v>
      </c>
      <c r="G9" s="788">
        <f t="shared" si="0"/>
        <v>104</v>
      </c>
      <c r="H9" s="788">
        <f t="shared" si="0"/>
        <v>32298</v>
      </c>
      <c r="I9" s="788">
        <f t="shared" si="0"/>
        <v>7</v>
      </c>
      <c r="J9" s="788">
        <f t="shared" si="0"/>
        <v>2090</v>
      </c>
      <c r="K9" s="788">
        <f t="shared" si="0"/>
        <v>84</v>
      </c>
      <c r="L9" s="788">
        <f t="shared" si="0"/>
        <v>22188</v>
      </c>
      <c r="M9" s="788">
        <f t="shared" si="0"/>
        <v>13</v>
      </c>
      <c r="N9" s="788">
        <f t="shared" si="0"/>
        <v>8020</v>
      </c>
      <c r="O9" s="788">
        <f t="shared" si="0"/>
        <v>48</v>
      </c>
      <c r="P9" s="788">
        <f t="shared" si="0"/>
        <v>4680</v>
      </c>
      <c r="Q9" s="788">
        <f t="shared" si="0"/>
        <v>39</v>
      </c>
      <c r="R9" s="788">
        <f t="shared" si="0"/>
        <v>3660</v>
      </c>
      <c r="S9" s="788">
        <f t="shared" si="0"/>
        <v>9</v>
      </c>
      <c r="T9" s="788">
        <f t="shared" si="0"/>
        <v>1020</v>
      </c>
      <c r="U9" s="788">
        <f t="shared" si="0"/>
        <v>0</v>
      </c>
      <c r="V9" s="788">
        <f t="shared" si="0"/>
        <v>0</v>
      </c>
      <c r="W9" s="788">
        <f t="shared" si="0"/>
        <v>16</v>
      </c>
      <c r="X9" s="788">
        <f t="shared" si="0"/>
        <v>875</v>
      </c>
      <c r="Y9" s="788">
        <f t="shared" si="0"/>
        <v>0</v>
      </c>
      <c r="Z9" s="788">
        <f t="shared" si="0"/>
        <v>0</v>
      </c>
      <c r="AA9" s="788">
        <f t="shared" si="0"/>
        <v>11</v>
      </c>
      <c r="AB9" s="788">
        <f t="shared" si="0"/>
        <v>675</v>
      </c>
      <c r="AC9" s="788">
        <f t="shared" si="0"/>
        <v>5</v>
      </c>
      <c r="AD9" s="788">
        <f t="shared" si="0"/>
        <v>250</v>
      </c>
      <c r="AE9" s="90">
        <f t="shared" si="0"/>
        <v>149</v>
      </c>
      <c r="AF9" s="90">
        <f t="shared" si="0"/>
        <v>1773.74</v>
      </c>
      <c r="AG9" s="90">
        <f t="shared" si="0"/>
        <v>100</v>
      </c>
      <c r="AH9" s="90">
        <f t="shared" si="0"/>
        <v>1673.34</v>
      </c>
      <c r="AI9" s="90">
        <f>AI10+AI16+AI23</f>
        <v>171</v>
      </c>
      <c r="AJ9" s="90">
        <f t="shared" ref="AJ9:AP9" si="1">SUM(AJ10,AJ16,AJ23)</f>
        <v>138</v>
      </c>
      <c r="AK9" s="90">
        <f t="shared" si="1"/>
        <v>2082.86</v>
      </c>
      <c r="AL9" s="90">
        <f t="shared" si="1"/>
        <v>525</v>
      </c>
      <c r="AM9" s="90">
        <f t="shared" si="1"/>
        <v>166</v>
      </c>
      <c r="AN9" s="90">
        <f t="shared" si="1"/>
        <v>280.20999999999998</v>
      </c>
      <c r="AO9" s="90">
        <f t="shared" si="1"/>
        <v>39</v>
      </c>
      <c r="AP9" s="90">
        <f t="shared" si="1"/>
        <v>123.14</v>
      </c>
      <c r="AQ9" s="90">
        <f>AQ10+AQ16+AQ23</f>
        <v>33</v>
      </c>
      <c r="AR9" s="90">
        <f>AR10+AR16+AR23</f>
        <v>17</v>
      </c>
      <c r="AS9" s="90">
        <f>SUM(AS10,AS16,AS23)</f>
        <v>18</v>
      </c>
      <c r="AT9" s="90">
        <f>AT10+AT16+AT23</f>
        <v>7</v>
      </c>
      <c r="AU9" s="90">
        <f>SUM(AU10,AU16,AU23)</f>
        <v>2</v>
      </c>
      <c r="AV9" s="934">
        <f>SUM(AV10,AV16,AV23)</f>
        <v>2976217.1</v>
      </c>
    </row>
    <row r="10" spans="1:48" ht="32.1" customHeight="1" x14ac:dyDescent="0.25">
      <c r="A10" s="92">
        <v>1</v>
      </c>
      <c r="B10" s="92" t="s">
        <v>33</v>
      </c>
      <c r="C10" s="68">
        <f>SUM(C11:C15)</f>
        <v>232499</v>
      </c>
      <c r="D10" s="92" t="s">
        <v>34</v>
      </c>
      <c r="E10" s="68">
        <f t="shared" ref="E10:AD10" si="2">SUM(E11:E15)</f>
        <v>86633252</v>
      </c>
      <c r="F10" s="68">
        <f t="shared" si="2"/>
        <v>278</v>
      </c>
      <c r="G10" s="68">
        <f t="shared" si="2"/>
        <v>31</v>
      </c>
      <c r="H10" s="68">
        <f t="shared" si="2"/>
        <v>14505</v>
      </c>
      <c r="I10" s="68">
        <f t="shared" si="2"/>
        <v>2</v>
      </c>
      <c r="J10" s="68">
        <f t="shared" si="2"/>
        <v>660</v>
      </c>
      <c r="K10" s="68">
        <f t="shared" si="2"/>
        <v>27</v>
      </c>
      <c r="L10" s="68">
        <f t="shared" si="2"/>
        <v>12858</v>
      </c>
      <c r="M10" s="68">
        <f t="shared" si="2"/>
        <v>2</v>
      </c>
      <c r="N10" s="68">
        <f t="shared" si="2"/>
        <v>987</v>
      </c>
      <c r="O10" s="68">
        <f t="shared" si="2"/>
        <v>16</v>
      </c>
      <c r="P10" s="68">
        <f t="shared" si="2"/>
        <v>1470</v>
      </c>
      <c r="Q10" s="68">
        <f t="shared" si="2"/>
        <v>16</v>
      </c>
      <c r="R10" s="68">
        <f t="shared" si="2"/>
        <v>1470</v>
      </c>
      <c r="S10" s="68">
        <f t="shared" si="2"/>
        <v>0</v>
      </c>
      <c r="T10" s="68">
        <f t="shared" si="2"/>
        <v>0</v>
      </c>
      <c r="U10" s="68">
        <f t="shared" si="2"/>
        <v>0</v>
      </c>
      <c r="V10" s="68">
        <f t="shared" si="2"/>
        <v>0</v>
      </c>
      <c r="W10" s="68">
        <f t="shared" si="2"/>
        <v>2</v>
      </c>
      <c r="X10" s="68">
        <f t="shared" si="2"/>
        <v>100</v>
      </c>
      <c r="Y10" s="68">
        <f t="shared" si="2"/>
        <v>0</v>
      </c>
      <c r="Z10" s="68">
        <f t="shared" si="2"/>
        <v>0</v>
      </c>
      <c r="AA10" s="68">
        <f t="shared" si="2"/>
        <v>1</v>
      </c>
      <c r="AB10" s="68">
        <f t="shared" si="2"/>
        <v>100</v>
      </c>
      <c r="AC10" s="68">
        <f t="shared" si="2"/>
        <v>1</v>
      </c>
      <c r="AD10" s="68">
        <f t="shared" si="2"/>
        <v>50</v>
      </c>
      <c r="AE10" s="68">
        <f t="shared" ref="AE10:AU10" si="3">SUM(AE11:AE15)</f>
        <v>55</v>
      </c>
      <c r="AF10" s="68">
        <f t="shared" si="3"/>
        <v>677.15</v>
      </c>
      <c r="AG10" s="68">
        <f t="shared" si="3"/>
        <v>34</v>
      </c>
      <c r="AH10" s="119">
        <f>+AH11+AH12+AH13+AH14+AH15</f>
        <v>635.14</v>
      </c>
      <c r="AI10" s="68">
        <f t="shared" si="3"/>
        <v>32</v>
      </c>
      <c r="AJ10" s="68">
        <f t="shared" si="3"/>
        <v>49</v>
      </c>
      <c r="AK10" s="119">
        <f>SUM(AK11:AK15)</f>
        <v>721.90000000000009</v>
      </c>
      <c r="AL10" s="68">
        <f t="shared" si="3"/>
        <v>185</v>
      </c>
      <c r="AM10" s="68">
        <f t="shared" si="3"/>
        <v>60</v>
      </c>
      <c r="AN10" s="68">
        <f t="shared" si="3"/>
        <v>85.8</v>
      </c>
      <c r="AO10" s="68">
        <f t="shared" ref="AO10:AP10" si="4">+AO11+AO12+AO13+AO14+AO15</f>
        <v>18</v>
      </c>
      <c r="AP10" s="68">
        <f t="shared" si="4"/>
        <v>61.8</v>
      </c>
      <c r="AQ10" s="68">
        <f>+AQ11+AQ12+AQ13+AQ14+AQ15</f>
        <v>4</v>
      </c>
      <c r="AR10" s="68">
        <f>SUM(AR11:AR15)</f>
        <v>13</v>
      </c>
      <c r="AS10" s="68">
        <f t="shared" si="3"/>
        <v>16</v>
      </c>
      <c r="AT10" s="68">
        <f t="shared" si="3"/>
        <v>5</v>
      </c>
      <c r="AU10" s="68">
        <f t="shared" si="3"/>
        <v>0</v>
      </c>
      <c r="AV10" s="945">
        <f>SUM(AV11:AV15)</f>
        <v>1112375.1000000001</v>
      </c>
    </row>
    <row r="11" spans="1:48" s="5" customFormat="1" ht="24" customHeight="1" x14ac:dyDescent="0.25">
      <c r="A11" s="93"/>
      <c r="B11" s="94" t="s">
        <v>35</v>
      </c>
      <c r="C11" s="6">
        <v>32406</v>
      </c>
      <c r="D11" s="95" t="s">
        <v>36</v>
      </c>
      <c r="E11" s="98">
        <v>12074772</v>
      </c>
      <c r="F11" s="754">
        <f t="shared" ref="F11:F33" si="5">G11+O11+W11+AE11+AG11+AJ11+AM11+AO11+AR11+AU11</f>
        <v>38</v>
      </c>
      <c r="G11" s="755">
        <f t="shared" ref="G11:H15" si="6">+I11+K11+M11</f>
        <v>4</v>
      </c>
      <c r="H11" s="755">
        <f t="shared" si="6"/>
        <v>2390</v>
      </c>
      <c r="I11" s="755">
        <v>0</v>
      </c>
      <c r="J11" s="755">
        <v>0</v>
      </c>
      <c r="K11" s="755">
        <v>4</v>
      </c>
      <c r="L11" s="755">
        <v>2390</v>
      </c>
      <c r="M11" s="755">
        <v>0</v>
      </c>
      <c r="N11" s="755">
        <v>0</v>
      </c>
      <c r="O11" s="755">
        <f t="shared" ref="O11:P15" si="7">+Q11+S11+U11</f>
        <v>2</v>
      </c>
      <c r="P11" s="755">
        <f t="shared" si="7"/>
        <v>180</v>
      </c>
      <c r="Q11" s="755">
        <v>2</v>
      </c>
      <c r="R11" s="756">
        <v>180</v>
      </c>
      <c r="S11" s="756">
        <v>0</v>
      </c>
      <c r="T11" s="756">
        <v>0</v>
      </c>
      <c r="U11" s="756">
        <v>0</v>
      </c>
      <c r="V11" s="756">
        <v>0</v>
      </c>
      <c r="W11" s="756">
        <v>0</v>
      </c>
      <c r="X11" s="756">
        <v>0</v>
      </c>
      <c r="Y11" s="756">
        <v>0</v>
      </c>
      <c r="Z11" s="756">
        <v>0</v>
      </c>
      <c r="AA11" s="756">
        <v>0</v>
      </c>
      <c r="AB11" s="756">
        <v>0</v>
      </c>
      <c r="AC11" s="756">
        <v>0</v>
      </c>
      <c r="AD11" s="756">
        <v>0</v>
      </c>
      <c r="AE11" s="756">
        <v>9</v>
      </c>
      <c r="AF11" s="757">
        <f>+Руйхат!J9+Руйхат!J16+Руйхат!J21+Руйхат!J30+Руйхат!J36+Руйхат!J41+Руйхат!J50+Руйхат!J54+Руйхат!J62</f>
        <v>94.309999999999988</v>
      </c>
      <c r="AG11" s="756">
        <v>7</v>
      </c>
      <c r="AH11" s="758">
        <v>120.4</v>
      </c>
      <c r="AI11" s="755">
        <v>9</v>
      </c>
      <c r="AJ11" s="756">
        <v>6</v>
      </c>
      <c r="AK11" s="758">
        <v>74.400000000000006</v>
      </c>
      <c r="AL11" s="759">
        <v>19</v>
      </c>
      <c r="AM11" s="756">
        <v>9</v>
      </c>
      <c r="AN11" s="760">
        <v>11</v>
      </c>
      <c r="AO11" s="756">
        <v>0</v>
      </c>
      <c r="AP11" s="761">
        <v>0</v>
      </c>
      <c r="AQ11" s="761">
        <v>0</v>
      </c>
      <c r="AR11" s="762">
        <f>+AS11+AT11</f>
        <v>1</v>
      </c>
      <c r="AS11" s="761">
        <v>0</v>
      </c>
      <c r="AT11" s="761">
        <v>1</v>
      </c>
      <c r="AU11" s="761">
        <v>0</v>
      </c>
      <c r="AV11" s="755">
        <v>153291</v>
      </c>
    </row>
    <row r="12" spans="1:48" ht="24" customHeight="1" x14ac:dyDescent="0.25">
      <c r="A12" s="99"/>
      <c r="B12" s="100" t="s">
        <v>37</v>
      </c>
      <c r="C12" s="98">
        <v>28208</v>
      </c>
      <c r="D12" s="101" t="s">
        <v>36</v>
      </c>
      <c r="E12" s="98">
        <v>10510559</v>
      </c>
      <c r="F12" s="754">
        <f t="shared" si="5"/>
        <v>44</v>
      </c>
      <c r="G12" s="755">
        <f t="shared" si="6"/>
        <v>3</v>
      </c>
      <c r="H12" s="755">
        <f t="shared" si="6"/>
        <v>1160</v>
      </c>
      <c r="I12" s="755">
        <v>0</v>
      </c>
      <c r="J12" s="755">
        <v>0</v>
      </c>
      <c r="K12" s="755">
        <v>3</v>
      </c>
      <c r="L12" s="755">
        <v>1160</v>
      </c>
      <c r="M12" s="755">
        <v>0</v>
      </c>
      <c r="N12" s="755">
        <v>0</v>
      </c>
      <c r="O12" s="755">
        <f t="shared" si="7"/>
        <v>3</v>
      </c>
      <c r="P12" s="755">
        <f t="shared" si="7"/>
        <v>360</v>
      </c>
      <c r="Q12" s="755">
        <v>3</v>
      </c>
      <c r="R12" s="755">
        <v>360</v>
      </c>
      <c r="S12" s="756">
        <v>0</v>
      </c>
      <c r="T12" s="756">
        <v>0</v>
      </c>
      <c r="U12" s="756">
        <v>0</v>
      </c>
      <c r="V12" s="756">
        <v>0</v>
      </c>
      <c r="W12" s="755">
        <v>1</v>
      </c>
      <c r="X12" s="755">
        <v>50</v>
      </c>
      <c r="Y12" s="756">
        <v>0</v>
      </c>
      <c r="Z12" s="756">
        <v>0</v>
      </c>
      <c r="AA12" s="756">
        <v>0</v>
      </c>
      <c r="AB12" s="756">
        <v>50</v>
      </c>
      <c r="AC12" s="755">
        <v>1</v>
      </c>
      <c r="AD12" s="755">
        <v>50</v>
      </c>
      <c r="AE12" s="755">
        <v>7</v>
      </c>
      <c r="AF12" s="757">
        <f>+Руйхат!J72+Руйхат!J82+Руйхат!J87+Руйхат!J96+Руйхат!J102+Руйхат!J111+Руйхат!J115</f>
        <v>85.710000000000008</v>
      </c>
      <c r="AG12" s="755">
        <v>6</v>
      </c>
      <c r="AH12" s="758">
        <v>67.5</v>
      </c>
      <c r="AI12" s="755">
        <v>6</v>
      </c>
      <c r="AJ12" s="755">
        <v>7</v>
      </c>
      <c r="AK12" s="758">
        <v>88.5</v>
      </c>
      <c r="AL12" s="763">
        <v>21</v>
      </c>
      <c r="AM12" s="755">
        <v>9</v>
      </c>
      <c r="AN12" s="760">
        <v>10</v>
      </c>
      <c r="AO12" s="755">
        <v>4</v>
      </c>
      <c r="AP12" s="764">
        <v>13.4</v>
      </c>
      <c r="AQ12" s="754">
        <v>0</v>
      </c>
      <c r="AR12" s="762">
        <f>+AS12+AT12</f>
        <v>4</v>
      </c>
      <c r="AS12" s="754">
        <v>4</v>
      </c>
      <c r="AT12" s="754">
        <v>0</v>
      </c>
      <c r="AU12" s="754">
        <v>0</v>
      </c>
      <c r="AV12" s="755">
        <v>136767.5</v>
      </c>
    </row>
    <row r="13" spans="1:48" s="5" customFormat="1" ht="24" customHeight="1" x14ac:dyDescent="0.25">
      <c r="A13" s="93"/>
      <c r="B13" s="83" t="s">
        <v>38</v>
      </c>
      <c r="C13" s="6">
        <v>16996</v>
      </c>
      <c r="D13" s="103" t="s">
        <v>39</v>
      </c>
      <c r="E13" s="98">
        <v>6334865</v>
      </c>
      <c r="F13" s="754">
        <f t="shared" si="5"/>
        <v>25</v>
      </c>
      <c r="G13" s="755">
        <f t="shared" si="6"/>
        <v>3</v>
      </c>
      <c r="H13" s="755">
        <f t="shared" si="6"/>
        <v>1970</v>
      </c>
      <c r="I13" s="755">
        <v>0</v>
      </c>
      <c r="J13" s="755">
        <v>0</v>
      </c>
      <c r="K13" s="755">
        <v>3</v>
      </c>
      <c r="L13" s="755">
        <v>1970</v>
      </c>
      <c r="M13" s="755">
        <v>0</v>
      </c>
      <c r="N13" s="755">
        <v>0</v>
      </c>
      <c r="O13" s="755">
        <f t="shared" si="7"/>
        <v>0</v>
      </c>
      <c r="P13" s="755">
        <f t="shared" si="7"/>
        <v>0</v>
      </c>
      <c r="Q13" s="755">
        <v>0</v>
      </c>
      <c r="R13" s="755">
        <v>0</v>
      </c>
      <c r="S13" s="756">
        <v>0</v>
      </c>
      <c r="T13" s="756">
        <v>0</v>
      </c>
      <c r="U13" s="756">
        <v>0</v>
      </c>
      <c r="V13" s="756">
        <v>0</v>
      </c>
      <c r="W13" s="755">
        <v>0</v>
      </c>
      <c r="X13" s="755">
        <v>0</v>
      </c>
      <c r="Y13" s="755">
        <v>0</v>
      </c>
      <c r="Z13" s="755">
        <v>0</v>
      </c>
      <c r="AA13" s="755">
        <v>0</v>
      </c>
      <c r="AB13" s="755">
        <v>0</v>
      </c>
      <c r="AC13" s="755">
        <v>0</v>
      </c>
      <c r="AD13" s="755">
        <v>0</v>
      </c>
      <c r="AE13" s="755">
        <v>5</v>
      </c>
      <c r="AF13" s="757">
        <f>+Руйхат!J135+Руйхат!J142+Руйхат!J147+Руйхат!J154+Руйхат!J161</f>
        <v>47.25</v>
      </c>
      <c r="AG13" s="755">
        <v>5</v>
      </c>
      <c r="AH13" s="765">
        <v>72.62</v>
      </c>
      <c r="AI13" s="755">
        <v>2</v>
      </c>
      <c r="AJ13" s="755">
        <v>4</v>
      </c>
      <c r="AK13" s="758">
        <v>51.1</v>
      </c>
      <c r="AL13" s="763">
        <v>15</v>
      </c>
      <c r="AM13" s="755">
        <v>5</v>
      </c>
      <c r="AN13" s="757">
        <v>8</v>
      </c>
      <c r="AO13" s="755">
        <v>2</v>
      </c>
      <c r="AP13" s="764">
        <v>4.5</v>
      </c>
      <c r="AQ13" s="762">
        <v>1</v>
      </c>
      <c r="AR13" s="762">
        <f>+AS13+AT13</f>
        <v>1</v>
      </c>
      <c r="AS13" s="754">
        <v>1</v>
      </c>
      <c r="AT13" s="754">
        <v>0</v>
      </c>
      <c r="AU13" s="754">
        <v>0</v>
      </c>
      <c r="AV13" s="755">
        <v>82142.399999999994</v>
      </c>
    </row>
    <row r="14" spans="1:48" s="5" customFormat="1" ht="24" customHeight="1" x14ac:dyDescent="0.25">
      <c r="A14" s="104"/>
      <c r="B14" s="104" t="s">
        <v>40</v>
      </c>
      <c r="C14" s="6">
        <v>93272</v>
      </c>
      <c r="D14" s="95" t="s">
        <v>41</v>
      </c>
      <c r="E14" s="98">
        <v>34753999</v>
      </c>
      <c r="F14" s="754">
        <f t="shared" si="5"/>
        <v>103</v>
      </c>
      <c r="G14" s="755">
        <f t="shared" si="6"/>
        <v>12</v>
      </c>
      <c r="H14" s="755">
        <f t="shared" si="6"/>
        <v>5007</v>
      </c>
      <c r="I14" s="755">
        <v>2</v>
      </c>
      <c r="J14" s="755">
        <v>660</v>
      </c>
      <c r="K14" s="755">
        <v>10</v>
      </c>
      <c r="L14" s="755">
        <v>4347</v>
      </c>
      <c r="M14" s="755">
        <v>0</v>
      </c>
      <c r="N14" s="755">
        <v>0</v>
      </c>
      <c r="O14" s="755">
        <f t="shared" si="7"/>
        <v>6</v>
      </c>
      <c r="P14" s="755">
        <f t="shared" si="7"/>
        <v>540</v>
      </c>
      <c r="Q14" s="755">
        <v>6</v>
      </c>
      <c r="R14" s="756">
        <f>6*90</f>
        <v>540</v>
      </c>
      <c r="S14" s="756">
        <v>0</v>
      </c>
      <c r="T14" s="756">
        <v>0</v>
      </c>
      <c r="U14" s="756">
        <v>0</v>
      </c>
      <c r="V14" s="756">
        <v>0</v>
      </c>
      <c r="W14" s="756">
        <v>1</v>
      </c>
      <c r="X14" s="756">
        <v>50</v>
      </c>
      <c r="Y14" s="756">
        <v>0</v>
      </c>
      <c r="Z14" s="756">
        <v>0</v>
      </c>
      <c r="AA14" s="756">
        <v>1</v>
      </c>
      <c r="AB14" s="756">
        <v>50</v>
      </c>
      <c r="AC14" s="756">
        <v>0</v>
      </c>
      <c r="AD14" s="756">
        <v>0</v>
      </c>
      <c r="AE14" s="756">
        <v>19</v>
      </c>
      <c r="AF14" s="757">
        <f>+Руйхат!J180+Руйхат!J198+Руйхат!J209+Руйхат!J217+Руйхат!J223+Руйхат!J230+Руйхат!J235+Руйхат!J242+Руйхат!J250+Руйхат!J259+Руйхат!J264+Руйхат!J273+Руйхат!J278+Руйхат!J285+Руйхат!J292+Руйхат!J298+Руйхат!J304+Руйхат!J313+Руйхат!J317</f>
        <v>217.22499999999999</v>
      </c>
      <c r="AG14" s="756">
        <v>13</v>
      </c>
      <c r="AH14" s="758">
        <v>308.02</v>
      </c>
      <c r="AI14" s="755">
        <v>14</v>
      </c>
      <c r="AJ14" s="756">
        <v>18</v>
      </c>
      <c r="AK14" s="757">
        <v>228.3</v>
      </c>
      <c r="AL14" s="763">
        <v>72</v>
      </c>
      <c r="AM14" s="756">
        <v>22</v>
      </c>
      <c r="AN14" s="760">
        <v>30</v>
      </c>
      <c r="AO14" s="756">
        <v>7</v>
      </c>
      <c r="AP14" s="766">
        <v>28.4</v>
      </c>
      <c r="AQ14" s="762">
        <v>1</v>
      </c>
      <c r="AR14" s="762">
        <v>5</v>
      </c>
      <c r="AS14" s="761">
        <v>8</v>
      </c>
      <c r="AT14" s="761">
        <v>1</v>
      </c>
      <c r="AU14" s="761">
        <v>0</v>
      </c>
      <c r="AV14" s="755">
        <v>441109.9</v>
      </c>
    </row>
    <row r="15" spans="1:48" s="5" customFormat="1" ht="24" customHeight="1" x14ac:dyDescent="0.25">
      <c r="A15" s="104"/>
      <c r="B15" s="104" t="s">
        <v>42</v>
      </c>
      <c r="C15" s="6">
        <v>61617</v>
      </c>
      <c r="D15" s="103" t="s">
        <v>43</v>
      </c>
      <c r="E15" s="98">
        <v>22959057</v>
      </c>
      <c r="F15" s="754">
        <f t="shared" si="5"/>
        <v>68</v>
      </c>
      <c r="G15" s="755">
        <f t="shared" si="6"/>
        <v>9</v>
      </c>
      <c r="H15" s="755">
        <f t="shared" si="6"/>
        <v>3978</v>
      </c>
      <c r="I15" s="755">
        <v>0</v>
      </c>
      <c r="J15" s="755">
        <v>0</v>
      </c>
      <c r="K15" s="755">
        <v>7</v>
      </c>
      <c r="L15" s="755">
        <v>2991</v>
      </c>
      <c r="M15" s="755">
        <v>2</v>
      </c>
      <c r="N15" s="755">
        <f>507+480</f>
        <v>987</v>
      </c>
      <c r="O15" s="755">
        <f t="shared" si="7"/>
        <v>5</v>
      </c>
      <c r="P15" s="755">
        <f t="shared" si="7"/>
        <v>390</v>
      </c>
      <c r="Q15" s="755">
        <v>5</v>
      </c>
      <c r="R15" s="755">
        <f>90*3+120</f>
        <v>390</v>
      </c>
      <c r="S15" s="756">
        <v>0</v>
      </c>
      <c r="T15" s="756">
        <v>0</v>
      </c>
      <c r="U15" s="756">
        <v>0</v>
      </c>
      <c r="V15" s="756">
        <v>0</v>
      </c>
      <c r="W15" s="755">
        <v>0</v>
      </c>
      <c r="X15" s="755">
        <v>0</v>
      </c>
      <c r="Y15" s="755">
        <v>0</v>
      </c>
      <c r="Z15" s="755">
        <v>0</v>
      </c>
      <c r="AA15" s="755">
        <v>0</v>
      </c>
      <c r="AB15" s="755">
        <v>0</v>
      </c>
      <c r="AC15" s="755">
        <v>0</v>
      </c>
      <c r="AD15" s="755">
        <v>0</v>
      </c>
      <c r="AE15" s="755">
        <v>15</v>
      </c>
      <c r="AF15" s="757">
        <f>+Руйхат!J325+Руйхат!J330+Руйхат!J336+Руйхат!J345+Руйхат!J350+Руйхат!J358+Руйхат!J365+Руйхат!J375+Руйхат!J381+Руйхат!J386+Руйхат!J395+Руйхат!J401+Руйхат!J405+Руйхат!J412+Руйхат!J418</f>
        <v>232.655</v>
      </c>
      <c r="AG15" s="755">
        <v>3</v>
      </c>
      <c r="AH15" s="758">
        <v>66.599999999999994</v>
      </c>
      <c r="AI15" s="755">
        <v>1</v>
      </c>
      <c r="AJ15" s="755">
        <v>14</v>
      </c>
      <c r="AK15" s="757">
        <v>279.60000000000002</v>
      </c>
      <c r="AL15" s="763">
        <v>58</v>
      </c>
      <c r="AM15" s="755">
        <v>15</v>
      </c>
      <c r="AN15" s="758">
        <v>26.8</v>
      </c>
      <c r="AO15" s="755">
        <v>5</v>
      </c>
      <c r="AP15" s="764">
        <v>15.5</v>
      </c>
      <c r="AQ15" s="762">
        <v>2</v>
      </c>
      <c r="AR15" s="762">
        <v>2</v>
      </c>
      <c r="AS15" s="754">
        <v>3</v>
      </c>
      <c r="AT15" s="754">
        <v>3</v>
      </c>
      <c r="AU15" s="754">
        <v>0</v>
      </c>
      <c r="AV15" s="755">
        <v>299064.30000000005</v>
      </c>
    </row>
    <row r="16" spans="1:48" ht="32.1" customHeight="1" x14ac:dyDescent="0.25">
      <c r="A16" s="92">
        <v>2</v>
      </c>
      <c r="B16" s="92" t="s">
        <v>44</v>
      </c>
      <c r="C16" s="68">
        <f>SUM(C17:C22)</f>
        <v>183090</v>
      </c>
      <c r="D16" s="92" t="s">
        <v>45</v>
      </c>
      <c r="E16" s="68">
        <f t="shared" ref="E16" si="8">SUM(E17:E22)</f>
        <v>68221006</v>
      </c>
      <c r="F16" s="955">
        <f t="shared" si="5"/>
        <v>222</v>
      </c>
      <c r="G16" s="68">
        <f t="shared" ref="G16:AD16" si="9">SUM(G17:G22)</f>
        <v>26</v>
      </c>
      <c r="H16" s="68">
        <f t="shared" si="9"/>
        <v>7298</v>
      </c>
      <c r="I16" s="68">
        <f t="shared" si="9"/>
        <v>4</v>
      </c>
      <c r="J16" s="68">
        <f t="shared" si="9"/>
        <v>1100</v>
      </c>
      <c r="K16" s="68">
        <f t="shared" si="9"/>
        <v>17</v>
      </c>
      <c r="L16" s="68">
        <f t="shared" si="9"/>
        <v>3550</v>
      </c>
      <c r="M16" s="68">
        <f t="shared" si="9"/>
        <v>5</v>
      </c>
      <c r="N16" s="68">
        <f t="shared" si="9"/>
        <v>2648</v>
      </c>
      <c r="O16" s="68">
        <f t="shared" si="9"/>
        <v>11</v>
      </c>
      <c r="P16" s="68">
        <f t="shared" si="9"/>
        <v>1050</v>
      </c>
      <c r="Q16" s="68">
        <f t="shared" si="9"/>
        <v>11</v>
      </c>
      <c r="R16" s="68">
        <f t="shared" si="9"/>
        <v>1050</v>
      </c>
      <c r="S16" s="68">
        <f t="shared" si="9"/>
        <v>0</v>
      </c>
      <c r="T16" s="68">
        <f t="shared" si="9"/>
        <v>0</v>
      </c>
      <c r="U16" s="68">
        <f t="shared" si="9"/>
        <v>0</v>
      </c>
      <c r="V16" s="68">
        <f t="shared" si="9"/>
        <v>0</v>
      </c>
      <c r="W16" s="68">
        <f t="shared" si="9"/>
        <v>4</v>
      </c>
      <c r="X16" s="68">
        <f t="shared" si="9"/>
        <v>250</v>
      </c>
      <c r="Y16" s="68">
        <f t="shared" si="9"/>
        <v>0</v>
      </c>
      <c r="Z16" s="68">
        <f t="shared" si="9"/>
        <v>0</v>
      </c>
      <c r="AA16" s="68">
        <f t="shared" si="9"/>
        <v>2</v>
      </c>
      <c r="AB16" s="68">
        <f t="shared" si="9"/>
        <v>150</v>
      </c>
      <c r="AC16" s="68">
        <f t="shared" si="9"/>
        <v>2</v>
      </c>
      <c r="AD16" s="68">
        <f t="shared" si="9"/>
        <v>100</v>
      </c>
      <c r="AE16" s="68">
        <f t="shared" ref="AE16:AU16" si="10">SUM(AE17:AE22)</f>
        <v>43</v>
      </c>
      <c r="AF16" s="68">
        <f t="shared" si="10"/>
        <v>556.55000000000007</v>
      </c>
      <c r="AG16" s="68">
        <f t="shared" si="10"/>
        <v>25</v>
      </c>
      <c r="AH16" s="68">
        <f t="shared" si="10"/>
        <v>451.05</v>
      </c>
      <c r="AI16" s="68">
        <v>31</v>
      </c>
      <c r="AJ16" s="68">
        <f t="shared" si="10"/>
        <v>38</v>
      </c>
      <c r="AK16" s="68">
        <f t="shared" si="10"/>
        <v>580.55999999999995</v>
      </c>
      <c r="AL16" s="68">
        <f t="shared" si="10"/>
        <v>150</v>
      </c>
      <c r="AM16" s="68">
        <f t="shared" si="10"/>
        <v>54</v>
      </c>
      <c r="AN16" s="68">
        <f t="shared" si="10"/>
        <v>123.64</v>
      </c>
      <c r="AO16" s="68">
        <f t="shared" si="10"/>
        <v>16</v>
      </c>
      <c r="AP16" s="68">
        <f t="shared" si="10"/>
        <v>52.900000000000006</v>
      </c>
      <c r="AQ16" s="68">
        <f t="shared" si="10"/>
        <v>28</v>
      </c>
      <c r="AR16" s="68">
        <f t="shared" si="10"/>
        <v>4</v>
      </c>
      <c r="AS16" s="68">
        <f t="shared" si="10"/>
        <v>2</v>
      </c>
      <c r="AT16" s="68">
        <f t="shared" si="10"/>
        <v>2</v>
      </c>
      <c r="AU16" s="68">
        <f t="shared" si="10"/>
        <v>1</v>
      </c>
      <c r="AV16" s="68">
        <f>SUM(AV17:AV22)</f>
        <v>878343</v>
      </c>
    </row>
    <row r="17" spans="1:51" s="5" customFormat="1" ht="24" customHeight="1" x14ac:dyDescent="0.25">
      <c r="A17" s="104"/>
      <c r="B17" s="83" t="s">
        <v>46</v>
      </c>
      <c r="C17" s="6">
        <v>31190</v>
      </c>
      <c r="D17" s="95" t="s">
        <v>47</v>
      </c>
      <c r="E17" s="6">
        <v>11621679</v>
      </c>
      <c r="F17" s="754">
        <f t="shared" si="5"/>
        <v>40</v>
      </c>
      <c r="G17" s="640">
        <f>SUM(I17,K17,M17)</f>
        <v>4</v>
      </c>
      <c r="H17" s="847">
        <v>1100</v>
      </c>
      <c r="I17" s="640">
        <v>0</v>
      </c>
      <c r="J17" s="640">
        <v>0</v>
      </c>
      <c r="K17" s="640">
        <v>3</v>
      </c>
      <c r="L17" s="847">
        <v>640</v>
      </c>
      <c r="M17" s="640">
        <v>1</v>
      </c>
      <c r="N17" s="640">
        <v>460</v>
      </c>
      <c r="O17" s="200">
        <v>1</v>
      </c>
      <c r="P17" s="200">
        <v>90</v>
      </c>
      <c r="Q17" s="200">
        <v>1</v>
      </c>
      <c r="R17" s="200">
        <v>90</v>
      </c>
      <c r="S17" s="200">
        <v>0</v>
      </c>
      <c r="T17" s="200">
        <v>0</v>
      </c>
      <c r="U17" s="200">
        <v>0</v>
      </c>
      <c r="V17" s="200">
        <v>0</v>
      </c>
      <c r="W17" s="200">
        <v>0</v>
      </c>
      <c r="X17" s="200">
        <v>0</v>
      </c>
      <c r="Y17" s="200">
        <v>0</v>
      </c>
      <c r="Z17" s="200">
        <v>0</v>
      </c>
      <c r="AA17" s="200">
        <v>0</v>
      </c>
      <c r="AB17" s="200">
        <v>0</v>
      </c>
      <c r="AC17" s="200">
        <v>0</v>
      </c>
      <c r="AD17" s="200">
        <v>0</v>
      </c>
      <c r="AE17" s="640">
        <v>8</v>
      </c>
      <c r="AF17" s="640">
        <v>96.34</v>
      </c>
      <c r="AG17" s="640">
        <v>6</v>
      </c>
      <c r="AH17" s="640">
        <v>95.5</v>
      </c>
      <c r="AI17" s="640">
        <v>16</v>
      </c>
      <c r="AJ17" s="640">
        <v>8</v>
      </c>
      <c r="AK17" s="640">
        <v>128.66</v>
      </c>
      <c r="AL17" s="640">
        <v>41</v>
      </c>
      <c r="AM17" s="640">
        <v>9</v>
      </c>
      <c r="AN17" s="640">
        <v>13.5</v>
      </c>
      <c r="AO17" s="200">
        <v>3</v>
      </c>
      <c r="AP17" s="200">
        <v>7</v>
      </c>
      <c r="AQ17" s="200">
        <v>3</v>
      </c>
      <c r="AR17" s="200">
        <v>1</v>
      </c>
      <c r="AS17" s="200">
        <v>0</v>
      </c>
      <c r="AT17" s="200">
        <v>1</v>
      </c>
      <c r="AU17" s="200">
        <v>0</v>
      </c>
      <c r="AV17" s="432">
        <v>150477</v>
      </c>
      <c r="AY17" s="5" t="s">
        <v>104</v>
      </c>
    </row>
    <row r="18" spans="1:51" s="5" customFormat="1" ht="24" customHeight="1" x14ac:dyDescent="0.25">
      <c r="A18" s="104"/>
      <c r="B18" s="83" t="s">
        <v>48</v>
      </c>
      <c r="C18" s="6">
        <v>29117</v>
      </c>
      <c r="D18" s="95" t="s">
        <v>49</v>
      </c>
      <c r="E18" s="6">
        <v>10849260</v>
      </c>
      <c r="F18" s="754">
        <f t="shared" si="5"/>
        <v>31</v>
      </c>
      <c r="G18" s="640">
        <f t="shared" ref="G18:G30" si="11">SUM(I18,K18,M18)</f>
        <v>3</v>
      </c>
      <c r="H18" s="844">
        <v>1460</v>
      </c>
      <c r="I18" s="641">
        <v>1</v>
      </c>
      <c r="J18" s="641">
        <v>330</v>
      </c>
      <c r="K18" s="641">
        <v>2</v>
      </c>
      <c r="L18" s="844">
        <v>1130</v>
      </c>
      <c r="M18" s="641">
        <v>0</v>
      </c>
      <c r="N18" s="201">
        <v>0</v>
      </c>
      <c r="O18" s="201">
        <v>1</v>
      </c>
      <c r="P18" s="201">
        <v>90</v>
      </c>
      <c r="Q18" s="201">
        <v>1</v>
      </c>
      <c r="R18" s="201">
        <v>90</v>
      </c>
      <c r="S18" s="201">
        <v>0</v>
      </c>
      <c r="T18" s="201">
        <v>0</v>
      </c>
      <c r="U18" s="201">
        <v>0</v>
      </c>
      <c r="V18" s="201">
        <v>0</v>
      </c>
      <c r="W18" s="201">
        <v>2</v>
      </c>
      <c r="X18" s="201">
        <v>100</v>
      </c>
      <c r="Y18" s="201">
        <v>0</v>
      </c>
      <c r="Z18" s="201">
        <v>0</v>
      </c>
      <c r="AA18" s="201">
        <v>1</v>
      </c>
      <c r="AB18" s="201">
        <v>50</v>
      </c>
      <c r="AC18" s="201">
        <v>1</v>
      </c>
      <c r="AD18" s="201">
        <v>50</v>
      </c>
      <c r="AE18" s="641">
        <v>5</v>
      </c>
      <c r="AF18" s="641">
        <v>74.7</v>
      </c>
      <c r="AG18" s="641">
        <v>4</v>
      </c>
      <c r="AH18" s="641">
        <v>69.650000000000006</v>
      </c>
      <c r="AI18" s="641">
        <v>8</v>
      </c>
      <c r="AJ18" s="641">
        <v>5</v>
      </c>
      <c r="AK18" s="641">
        <v>43.3</v>
      </c>
      <c r="AL18" s="641">
        <v>23</v>
      </c>
      <c r="AM18" s="641">
        <v>7</v>
      </c>
      <c r="AN18" s="641">
        <v>16.2</v>
      </c>
      <c r="AO18" s="201">
        <v>3</v>
      </c>
      <c r="AP18" s="201">
        <v>24</v>
      </c>
      <c r="AQ18" s="201">
        <v>7</v>
      </c>
      <c r="AR18" s="201">
        <v>0</v>
      </c>
      <c r="AS18" s="201">
        <v>0</v>
      </c>
      <c r="AT18" s="201">
        <v>0</v>
      </c>
      <c r="AU18" s="201">
        <v>1</v>
      </c>
      <c r="AV18" s="432">
        <v>139885</v>
      </c>
    </row>
    <row r="19" spans="1:51" s="5" customFormat="1" ht="24" customHeight="1" x14ac:dyDescent="0.25">
      <c r="A19" s="104"/>
      <c r="B19" s="83" t="s">
        <v>50</v>
      </c>
      <c r="C19" s="6">
        <v>35707</v>
      </c>
      <c r="D19" s="103" t="s">
        <v>36</v>
      </c>
      <c r="E19" s="6">
        <v>13304754</v>
      </c>
      <c r="F19" s="754">
        <f t="shared" si="5"/>
        <v>46</v>
      </c>
      <c r="G19" s="640">
        <f t="shared" si="11"/>
        <v>9</v>
      </c>
      <c r="H19" s="844">
        <v>1734</v>
      </c>
      <c r="I19" s="641">
        <v>1</v>
      </c>
      <c r="J19" s="641">
        <v>220</v>
      </c>
      <c r="K19" s="641">
        <v>6</v>
      </c>
      <c r="L19" s="844">
        <v>570</v>
      </c>
      <c r="M19" s="641">
        <v>2</v>
      </c>
      <c r="N19" s="641">
        <v>944</v>
      </c>
      <c r="O19" s="201">
        <v>4</v>
      </c>
      <c r="P19" s="201">
        <v>390</v>
      </c>
      <c r="Q19" s="201">
        <v>4</v>
      </c>
      <c r="R19" s="201">
        <v>390</v>
      </c>
      <c r="S19" s="201">
        <v>0</v>
      </c>
      <c r="T19" s="201">
        <v>0</v>
      </c>
      <c r="U19" s="201">
        <v>0</v>
      </c>
      <c r="V19" s="201">
        <v>0</v>
      </c>
      <c r="W19" s="201">
        <v>2</v>
      </c>
      <c r="X19" s="201">
        <v>150</v>
      </c>
      <c r="Y19" s="201">
        <v>0</v>
      </c>
      <c r="Z19" s="201">
        <v>0</v>
      </c>
      <c r="AA19" s="201">
        <v>1</v>
      </c>
      <c r="AB19" s="201">
        <v>100</v>
      </c>
      <c r="AC19" s="201">
        <v>1</v>
      </c>
      <c r="AD19" s="201">
        <v>50</v>
      </c>
      <c r="AE19" s="641">
        <v>9</v>
      </c>
      <c r="AF19" s="641">
        <v>96.3</v>
      </c>
      <c r="AG19" s="641">
        <v>4</v>
      </c>
      <c r="AH19" s="641">
        <v>61.9</v>
      </c>
      <c r="AI19" s="641">
        <v>6</v>
      </c>
      <c r="AJ19" s="641">
        <v>8</v>
      </c>
      <c r="AK19" s="641">
        <v>149.30000000000001</v>
      </c>
      <c r="AL19" s="641">
        <v>33</v>
      </c>
      <c r="AM19" s="641">
        <v>10</v>
      </c>
      <c r="AN19" s="641">
        <v>26.33</v>
      </c>
      <c r="AO19" s="201">
        <v>0</v>
      </c>
      <c r="AP19" s="201">
        <v>0</v>
      </c>
      <c r="AQ19" s="201">
        <v>0</v>
      </c>
      <c r="AR19" s="201">
        <v>0</v>
      </c>
      <c r="AS19" s="201">
        <v>0</v>
      </c>
      <c r="AT19" s="201">
        <v>0</v>
      </c>
      <c r="AU19" s="201">
        <v>0</v>
      </c>
      <c r="AV19" s="432">
        <v>170983</v>
      </c>
    </row>
    <row r="20" spans="1:51" s="5" customFormat="1" ht="24" customHeight="1" x14ac:dyDescent="0.25">
      <c r="A20" s="104"/>
      <c r="B20" s="83" t="s">
        <v>51</v>
      </c>
      <c r="C20" s="6">
        <v>27876</v>
      </c>
      <c r="D20" s="103" t="s">
        <v>52</v>
      </c>
      <c r="E20" s="6">
        <v>10386852</v>
      </c>
      <c r="F20" s="754">
        <f t="shared" si="5"/>
        <v>38</v>
      </c>
      <c r="G20" s="640">
        <f t="shared" si="11"/>
        <v>2</v>
      </c>
      <c r="H20" s="844">
        <v>1324</v>
      </c>
      <c r="I20" s="641">
        <v>0</v>
      </c>
      <c r="J20" s="641">
        <v>0</v>
      </c>
      <c r="K20" s="641">
        <v>1</v>
      </c>
      <c r="L20" s="844">
        <v>700</v>
      </c>
      <c r="M20" s="641">
        <v>1</v>
      </c>
      <c r="N20" s="641">
        <v>624</v>
      </c>
      <c r="O20" s="201">
        <v>1</v>
      </c>
      <c r="P20" s="201">
        <v>90</v>
      </c>
      <c r="Q20" s="201">
        <v>1</v>
      </c>
      <c r="R20" s="201">
        <v>90</v>
      </c>
      <c r="S20" s="201">
        <v>0</v>
      </c>
      <c r="T20" s="201">
        <v>0</v>
      </c>
      <c r="U20" s="201">
        <v>0</v>
      </c>
      <c r="V20" s="201">
        <v>0</v>
      </c>
      <c r="W20" s="201">
        <v>0</v>
      </c>
      <c r="X20" s="201">
        <v>0</v>
      </c>
      <c r="Y20" s="201">
        <v>0</v>
      </c>
      <c r="Z20" s="201">
        <v>0</v>
      </c>
      <c r="AA20" s="201">
        <v>0</v>
      </c>
      <c r="AB20" s="201">
        <v>0</v>
      </c>
      <c r="AC20" s="201">
        <v>0</v>
      </c>
      <c r="AD20" s="201">
        <v>0</v>
      </c>
      <c r="AE20" s="641">
        <v>7</v>
      </c>
      <c r="AF20" s="641">
        <v>90.31</v>
      </c>
      <c r="AG20" s="641">
        <v>6</v>
      </c>
      <c r="AH20" s="641">
        <v>102.7</v>
      </c>
      <c r="AI20" s="641">
        <v>0</v>
      </c>
      <c r="AJ20" s="641">
        <v>6</v>
      </c>
      <c r="AK20" s="641">
        <v>89.7</v>
      </c>
      <c r="AL20" s="641">
        <v>19</v>
      </c>
      <c r="AM20" s="641">
        <v>10</v>
      </c>
      <c r="AN20" s="641">
        <v>23.14</v>
      </c>
      <c r="AO20" s="201">
        <v>5</v>
      </c>
      <c r="AP20" s="201">
        <v>7.7</v>
      </c>
      <c r="AQ20" s="201">
        <v>12</v>
      </c>
      <c r="AR20" s="201">
        <v>1</v>
      </c>
      <c r="AS20" s="201">
        <v>0</v>
      </c>
      <c r="AT20" s="201">
        <v>1</v>
      </c>
      <c r="AU20" s="201">
        <v>0</v>
      </c>
      <c r="AV20" s="432">
        <v>133355</v>
      </c>
    </row>
    <row r="21" spans="1:51" s="5" customFormat="1" ht="24" customHeight="1" x14ac:dyDescent="0.25">
      <c r="A21" s="104"/>
      <c r="B21" s="107" t="s">
        <v>53</v>
      </c>
      <c r="C21" s="6">
        <v>22395</v>
      </c>
      <c r="D21" s="103" t="s">
        <v>54</v>
      </c>
      <c r="E21" s="6">
        <v>8344582</v>
      </c>
      <c r="F21" s="754">
        <f t="shared" si="5"/>
        <v>31</v>
      </c>
      <c r="G21" s="640">
        <f t="shared" si="11"/>
        <v>2</v>
      </c>
      <c r="H21" s="641">
        <v>180</v>
      </c>
      <c r="I21" s="641">
        <v>0</v>
      </c>
      <c r="J21" s="641">
        <v>0</v>
      </c>
      <c r="K21" s="641">
        <v>2</v>
      </c>
      <c r="L21" s="641">
        <v>180</v>
      </c>
      <c r="M21" s="641">
        <v>0</v>
      </c>
      <c r="N21" s="641">
        <v>0</v>
      </c>
      <c r="O21" s="201">
        <v>3</v>
      </c>
      <c r="P21" s="201">
        <v>300</v>
      </c>
      <c r="Q21" s="201">
        <v>3</v>
      </c>
      <c r="R21" s="201">
        <v>300</v>
      </c>
      <c r="S21" s="201">
        <v>0</v>
      </c>
      <c r="T21" s="201">
        <v>0</v>
      </c>
      <c r="U21" s="201">
        <v>0</v>
      </c>
      <c r="V21" s="201">
        <v>0</v>
      </c>
      <c r="W21" s="201">
        <v>0</v>
      </c>
      <c r="X21" s="201">
        <v>0</v>
      </c>
      <c r="Y21" s="201">
        <v>0</v>
      </c>
      <c r="Z21" s="201">
        <v>0</v>
      </c>
      <c r="AA21" s="201">
        <v>0</v>
      </c>
      <c r="AB21" s="201">
        <v>0</v>
      </c>
      <c r="AC21" s="201">
        <v>0</v>
      </c>
      <c r="AD21" s="201">
        <v>0</v>
      </c>
      <c r="AE21" s="641">
        <v>6</v>
      </c>
      <c r="AF21" s="641">
        <v>79.5</v>
      </c>
      <c r="AG21" s="641">
        <v>0</v>
      </c>
      <c r="AH21" s="641">
        <v>0</v>
      </c>
      <c r="AI21" s="641">
        <v>0</v>
      </c>
      <c r="AJ21" s="641">
        <v>5</v>
      </c>
      <c r="AK21" s="641">
        <v>58.6</v>
      </c>
      <c r="AL21" s="641">
        <v>15</v>
      </c>
      <c r="AM21" s="641">
        <v>9</v>
      </c>
      <c r="AN21" s="641">
        <v>26.47</v>
      </c>
      <c r="AO21" s="201">
        <v>4</v>
      </c>
      <c r="AP21" s="201">
        <v>9.1999999999999993</v>
      </c>
      <c r="AQ21" s="201">
        <v>3</v>
      </c>
      <c r="AR21" s="201">
        <v>2</v>
      </c>
      <c r="AS21" s="201">
        <v>2</v>
      </c>
      <c r="AT21" s="201">
        <v>0</v>
      </c>
      <c r="AU21" s="201">
        <v>0</v>
      </c>
      <c r="AV21" s="432">
        <v>106725</v>
      </c>
    </row>
    <row r="22" spans="1:51" s="5" customFormat="1" ht="24" customHeight="1" x14ac:dyDescent="0.25">
      <c r="A22" s="104"/>
      <c r="B22" s="107" t="s">
        <v>55</v>
      </c>
      <c r="C22" s="6">
        <v>36805</v>
      </c>
      <c r="D22" s="103" t="s">
        <v>36</v>
      </c>
      <c r="E22" s="6">
        <v>13713879</v>
      </c>
      <c r="F22" s="754">
        <f t="shared" si="5"/>
        <v>36</v>
      </c>
      <c r="G22" s="640">
        <f t="shared" si="11"/>
        <v>6</v>
      </c>
      <c r="H22" s="844">
        <v>1500</v>
      </c>
      <c r="I22" s="641">
        <v>2</v>
      </c>
      <c r="J22" s="641">
        <v>550</v>
      </c>
      <c r="K22" s="641">
        <v>3</v>
      </c>
      <c r="L22" s="844">
        <v>330</v>
      </c>
      <c r="M22" s="641">
        <v>1</v>
      </c>
      <c r="N22" s="641">
        <v>620</v>
      </c>
      <c r="O22" s="201">
        <v>1</v>
      </c>
      <c r="P22" s="201">
        <v>90</v>
      </c>
      <c r="Q22" s="201">
        <v>1</v>
      </c>
      <c r="R22" s="201">
        <v>90</v>
      </c>
      <c r="S22" s="201">
        <v>0</v>
      </c>
      <c r="T22" s="201">
        <v>0</v>
      </c>
      <c r="U22" s="201">
        <v>0</v>
      </c>
      <c r="V22" s="201">
        <v>0</v>
      </c>
      <c r="W22" s="201">
        <v>0</v>
      </c>
      <c r="X22" s="201">
        <v>0</v>
      </c>
      <c r="Y22" s="201">
        <v>0</v>
      </c>
      <c r="Z22" s="201">
        <v>0</v>
      </c>
      <c r="AA22" s="201">
        <v>0</v>
      </c>
      <c r="AB22" s="201">
        <v>0</v>
      </c>
      <c r="AC22" s="201">
        <v>0</v>
      </c>
      <c r="AD22" s="201">
        <v>0</v>
      </c>
      <c r="AE22" s="641">
        <v>8</v>
      </c>
      <c r="AF22" s="641">
        <v>119.4</v>
      </c>
      <c r="AG22" s="641">
        <v>5</v>
      </c>
      <c r="AH22" s="641">
        <v>121.3</v>
      </c>
      <c r="AI22" s="641">
        <v>1</v>
      </c>
      <c r="AJ22" s="641">
        <v>6</v>
      </c>
      <c r="AK22" s="641">
        <v>111</v>
      </c>
      <c r="AL22" s="641">
        <v>19</v>
      </c>
      <c r="AM22" s="641">
        <v>9</v>
      </c>
      <c r="AN22" s="641">
        <v>18</v>
      </c>
      <c r="AO22" s="201">
        <v>1</v>
      </c>
      <c r="AP22" s="201">
        <v>5</v>
      </c>
      <c r="AQ22" s="201">
        <v>3</v>
      </c>
      <c r="AR22" s="201">
        <v>0</v>
      </c>
      <c r="AS22" s="201">
        <v>0</v>
      </c>
      <c r="AT22" s="201">
        <v>0</v>
      </c>
      <c r="AU22" s="201">
        <v>0</v>
      </c>
      <c r="AV22" s="432">
        <v>176918</v>
      </c>
    </row>
    <row r="23" spans="1:51" ht="32.1" customHeight="1" x14ac:dyDescent="0.25">
      <c r="A23" s="92">
        <v>3</v>
      </c>
      <c r="B23" s="92" t="s">
        <v>56</v>
      </c>
      <c r="C23" s="68">
        <f>SUM(C24:C33)</f>
        <v>207042</v>
      </c>
      <c r="D23" s="92" t="s">
        <v>57</v>
      </c>
      <c r="E23" s="68">
        <f t="shared" ref="E23" si="12">SUM(E24:E33)</f>
        <v>77145742</v>
      </c>
      <c r="F23" s="955">
        <f t="shared" si="5"/>
        <v>279</v>
      </c>
      <c r="G23" s="68">
        <f t="shared" si="11"/>
        <v>47</v>
      </c>
      <c r="H23" s="68">
        <f>H24+H25+H26+H27+H28+H29+H30+H31+H32+H33</f>
        <v>10495</v>
      </c>
      <c r="I23" s="68">
        <f t="shared" ref="I23:N23" si="13">SUM(I24:I33)</f>
        <v>1</v>
      </c>
      <c r="J23" s="68">
        <f t="shared" si="13"/>
        <v>330</v>
      </c>
      <c r="K23" s="68">
        <f t="shared" si="13"/>
        <v>40</v>
      </c>
      <c r="L23" s="68">
        <f t="shared" si="13"/>
        <v>5780</v>
      </c>
      <c r="M23" s="68">
        <f t="shared" si="13"/>
        <v>6</v>
      </c>
      <c r="N23" s="68">
        <f t="shared" si="13"/>
        <v>4385</v>
      </c>
      <c r="O23" s="68">
        <f>SUM(O24:O33)</f>
        <v>21</v>
      </c>
      <c r="P23" s="68">
        <f>R23+T23</f>
        <v>2160</v>
      </c>
      <c r="Q23" s="68">
        <f t="shared" ref="Q23:AD23" si="14">SUM(Q24:Q33)</f>
        <v>12</v>
      </c>
      <c r="R23" s="68">
        <f t="shared" si="14"/>
        <v>1140</v>
      </c>
      <c r="S23" s="68">
        <f t="shared" si="14"/>
        <v>9</v>
      </c>
      <c r="T23" s="68">
        <f t="shared" si="14"/>
        <v>1020</v>
      </c>
      <c r="U23" s="68">
        <f t="shared" si="14"/>
        <v>0</v>
      </c>
      <c r="V23" s="68">
        <f t="shared" si="14"/>
        <v>0</v>
      </c>
      <c r="W23" s="68">
        <f t="shared" si="14"/>
        <v>10</v>
      </c>
      <c r="X23" s="68">
        <f t="shared" si="14"/>
        <v>525</v>
      </c>
      <c r="Y23" s="68">
        <f t="shared" si="14"/>
        <v>0</v>
      </c>
      <c r="Z23" s="68">
        <f t="shared" si="14"/>
        <v>0</v>
      </c>
      <c r="AA23" s="68">
        <f t="shared" si="14"/>
        <v>8</v>
      </c>
      <c r="AB23" s="68">
        <f t="shared" si="14"/>
        <v>425</v>
      </c>
      <c r="AC23" s="68">
        <f t="shared" si="14"/>
        <v>2</v>
      </c>
      <c r="AD23" s="68">
        <f t="shared" si="14"/>
        <v>100</v>
      </c>
      <c r="AE23" s="68">
        <f t="shared" ref="AE23:AU23" si="15">SUM(AE24:AE33)</f>
        <v>51</v>
      </c>
      <c r="AF23" s="108">
        <f t="shared" si="15"/>
        <v>540.04</v>
      </c>
      <c r="AG23" s="68">
        <f t="shared" si="15"/>
        <v>41</v>
      </c>
      <c r="AH23" s="108">
        <f t="shared" si="15"/>
        <v>587.14999999999986</v>
      </c>
      <c r="AI23" s="68">
        <f>SUM(AI24:AI33)</f>
        <v>108</v>
      </c>
      <c r="AJ23" s="68">
        <f t="shared" si="15"/>
        <v>51</v>
      </c>
      <c r="AK23" s="119">
        <f t="shared" si="15"/>
        <v>780.40000000000009</v>
      </c>
      <c r="AL23" s="68">
        <f t="shared" si="15"/>
        <v>190</v>
      </c>
      <c r="AM23" s="68">
        <f t="shared" si="15"/>
        <v>52</v>
      </c>
      <c r="AN23" s="108">
        <f t="shared" si="15"/>
        <v>70.77</v>
      </c>
      <c r="AO23" s="68">
        <f t="shared" si="15"/>
        <v>5</v>
      </c>
      <c r="AP23" s="108">
        <f t="shared" si="15"/>
        <v>8.4400000000000013</v>
      </c>
      <c r="AQ23" s="68">
        <v>1</v>
      </c>
      <c r="AR23" s="68">
        <f>SUM(AR24:AR33)</f>
        <v>0</v>
      </c>
      <c r="AS23" s="68">
        <f t="shared" si="15"/>
        <v>0</v>
      </c>
      <c r="AT23" s="68">
        <f>SUM(AT24:AT33)</f>
        <v>0</v>
      </c>
      <c r="AU23" s="68">
        <f t="shared" si="15"/>
        <v>1</v>
      </c>
      <c r="AV23" s="68">
        <f>SUM(AV24:AV33)</f>
        <v>985499</v>
      </c>
    </row>
    <row r="24" spans="1:51" s="5" customFormat="1" ht="24" customHeight="1" x14ac:dyDescent="0.25">
      <c r="A24" s="104"/>
      <c r="B24" s="83" t="s">
        <v>58</v>
      </c>
      <c r="C24" s="111">
        <v>15803</v>
      </c>
      <c r="D24" s="95" t="s">
        <v>59</v>
      </c>
      <c r="E24" s="111">
        <v>5888342</v>
      </c>
      <c r="F24" s="6">
        <f t="shared" si="5"/>
        <v>20</v>
      </c>
      <c r="G24" s="827">
        <f t="shared" si="11"/>
        <v>2</v>
      </c>
      <c r="H24" s="850">
        <v>120</v>
      </c>
      <c r="I24" s="6">
        <v>0</v>
      </c>
      <c r="J24" s="6">
        <v>0</v>
      </c>
      <c r="K24" s="6">
        <v>2</v>
      </c>
      <c r="L24" s="850">
        <v>120</v>
      </c>
      <c r="M24" s="6">
        <v>0</v>
      </c>
      <c r="N24" s="6">
        <v>0</v>
      </c>
      <c r="O24" s="432">
        <v>1</v>
      </c>
      <c r="P24" s="850">
        <v>120</v>
      </c>
      <c r="Q24" s="6">
        <v>0</v>
      </c>
      <c r="R24" s="6">
        <v>0</v>
      </c>
      <c r="S24" s="6">
        <v>1</v>
      </c>
      <c r="T24" s="850">
        <v>120</v>
      </c>
      <c r="U24" s="6">
        <v>0</v>
      </c>
      <c r="V24" s="6">
        <v>0</v>
      </c>
      <c r="W24" s="432">
        <v>1</v>
      </c>
      <c r="X24" s="432">
        <v>100</v>
      </c>
      <c r="Y24" s="6">
        <v>0</v>
      </c>
      <c r="Z24" s="6">
        <v>0</v>
      </c>
      <c r="AA24" s="6">
        <v>1</v>
      </c>
      <c r="AB24" s="6">
        <v>100</v>
      </c>
      <c r="AC24" s="6">
        <v>0</v>
      </c>
      <c r="AD24" s="6">
        <v>0</v>
      </c>
      <c r="AE24" s="432">
        <v>4</v>
      </c>
      <c r="AF24" s="793">
        <v>37.5</v>
      </c>
      <c r="AG24" s="6">
        <v>4</v>
      </c>
      <c r="AH24" s="109">
        <v>60.6</v>
      </c>
      <c r="AI24" s="6">
        <v>17</v>
      </c>
      <c r="AJ24" s="432">
        <v>4</v>
      </c>
      <c r="AK24" s="793">
        <v>66.599999999999994</v>
      </c>
      <c r="AL24" s="432">
        <v>16</v>
      </c>
      <c r="AM24" s="6">
        <v>4</v>
      </c>
      <c r="AN24" s="109">
        <v>6.9</v>
      </c>
      <c r="AO24" s="432">
        <v>0</v>
      </c>
      <c r="AP24" s="432">
        <v>0</v>
      </c>
      <c r="AQ24" s="432">
        <v>0</v>
      </c>
      <c r="AR24" s="6">
        <v>0</v>
      </c>
      <c r="AS24" s="6">
        <v>0</v>
      </c>
      <c r="AT24" s="6">
        <v>0</v>
      </c>
      <c r="AU24" s="432">
        <v>0</v>
      </c>
      <c r="AV24" s="6">
        <v>73584</v>
      </c>
    </row>
    <row r="25" spans="1:51" s="5" customFormat="1" ht="24" customHeight="1" x14ac:dyDescent="0.25">
      <c r="A25" s="104"/>
      <c r="B25" s="110" t="s">
        <v>60</v>
      </c>
      <c r="C25" s="111">
        <v>22571</v>
      </c>
      <c r="D25" s="103" t="s">
        <v>61</v>
      </c>
      <c r="E25" s="111">
        <v>8410161</v>
      </c>
      <c r="F25" s="6">
        <f t="shared" si="5"/>
        <v>27</v>
      </c>
      <c r="G25" s="827">
        <f t="shared" si="11"/>
        <v>5</v>
      </c>
      <c r="H25" s="850">
        <f>L25+N25</f>
        <v>1500</v>
      </c>
      <c r="I25" s="112">
        <v>0</v>
      </c>
      <c r="J25" s="112">
        <v>0</v>
      </c>
      <c r="K25" s="112">
        <v>4</v>
      </c>
      <c r="L25" s="850">
        <v>540</v>
      </c>
      <c r="M25" s="112">
        <v>1</v>
      </c>
      <c r="N25" s="112">
        <v>960</v>
      </c>
      <c r="O25" s="789">
        <v>3</v>
      </c>
      <c r="P25" s="850">
        <v>270</v>
      </c>
      <c r="Q25" s="112">
        <v>3</v>
      </c>
      <c r="R25" s="112">
        <v>270</v>
      </c>
      <c r="S25" s="112">
        <v>0</v>
      </c>
      <c r="T25" s="850">
        <v>0</v>
      </c>
      <c r="U25" s="112">
        <v>0</v>
      </c>
      <c r="V25" s="112">
        <v>0</v>
      </c>
      <c r="W25" s="789">
        <v>0</v>
      </c>
      <c r="X25" s="789">
        <v>0</v>
      </c>
      <c r="Y25" s="112">
        <v>0</v>
      </c>
      <c r="Z25" s="112">
        <v>0</v>
      </c>
      <c r="AA25" s="112">
        <v>0</v>
      </c>
      <c r="AB25" s="112">
        <v>0</v>
      </c>
      <c r="AC25" s="112">
        <v>0</v>
      </c>
      <c r="AD25" s="112">
        <v>0</v>
      </c>
      <c r="AE25" s="789">
        <v>5</v>
      </c>
      <c r="AF25" s="793">
        <v>53</v>
      </c>
      <c r="AG25" s="112">
        <v>4</v>
      </c>
      <c r="AH25" s="109">
        <v>83.1</v>
      </c>
      <c r="AI25" s="6">
        <v>12</v>
      </c>
      <c r="AJ25" s="789">
        <v>5</v>
      </c>
      <c r="AK25" s="794">
        <v>93.1</v>
      </c>
      <c r="AL25" s="789">
        <v>15</v>
      </c>
      <c r="AM25" s="112">
        <v>5</v>
      </c>
      <c r="AN25" s="114">
        <v>9.5299999999999994</v>
      </c>
      <c r="AO25" s="432">
        <v>0</v>
      </c>
      <c r="AP25" s="432">
        <v>0</v>
      </c>
      <c r="AQ25" s="432">
        <v>0</v>
      </c>
      <c r="AR25" s="6">
        <v>0</v>
      </c>
      <c r="AS25" s="6">
        <v>0</v>
      </c>
      <c r="AT25" s="6">
        <v>0</v>
      </c>
      <c r="AU25" s="432">
        <v>0</v>
      </c>
      <c r="AV25" s="6">
        <v>108386</v>
      </c>
    </row>
    <row r="26" spans="1:51" s="5" customFormat="1" ht="24" customHeight="1" x14ac:dyDescent="0.25">
      <c r="A26" s="104"/>
      <c r="B26" s="107" t="s">
        <v>62</v>
      </c>
      <c r="C26" s="6">
        <v>22323</v>
      </c>
      <c r="D26" s="95" t="s">
        <v>63</v>
      </c>
      <c r="E26" s="111">
        <v>8317754</v>
      </c>
      <c r="F26" s="6">
        <f t="shared" si="5"/>
        <v>30</v>
      </c>
      <c r="G26" s="827">
        <f t="shared" si="11"/>
        <v>8</v>
      </c>
      <c r="H26" s="850">
        <f>J26+L26</f>
        <v>1170</v>
      </c>
      <c r="I26" s="106">
        <v>0</v>
      </c>
      <c r="J26" s="106">
        <v>0</v>
      </c>
      <c r="K26" s="106">
        <v>8</v>
      </c>
      <c r="L26" s="850">
        <v>1170</v>
      </c>
      <c r="M26" s="106">
        <v>0</v>
      </c>
      <c r="N26" s="106">
        <v>0</v>
      </c>
      <c r="O26" s="790">
        <v>1</v>
      </c>
      <c r="P26" s="850">
        <v>90</v>
      </c>
      <c r="Q26" s="106">
        <v>0</v>
      </c>
      <c r="R26" s="106">
        <v>0</v>
      </c>
      <c r="S26" s="106">
        <v>1</v>
      </c>
      <c r="T26" s="850">
        <v>90</v>
      </c>
      <c r="U26" s="106">
        <v>0</v>
      </c>
      <c r="V26" s="106">
        <v>0</v>
      </c>
      <c r="W26" s="790">
        <v>1</v>
      </c>
      <c r="X26" s="790">
        <v>25</v>
      </c>
      <c r="Y26" s="106">
        <v>0</v>
      </c>
      <c r="Z26" s="106">
        <v>0</v>
      </c>
      <c r="AA26" s="106">
        <v>1</v>
      </c>
      <c r="AB26" s="106">
        <v>25</v>
      </c>
      <c r="AC26" s="106">
        <v>0</v>
      </c>
      <c r="AD26" s="106">
        <v>0</v>
      </c>
      <c r="AE26" s="790">
        <v>6</v>
      </c>
      <c r="AF26" s="793">
        <v>70.400000000000006</v>
      </c>
      <c r="AG26" s="106">
        <v>2</v>
      </c>
      <c r="AH26" s="109">
        <v>47.2</v>
      </c>
      <c r="AI26" s="6">
        <v>4</v>
      </c>
      <c r="AJ26" s="790">
        <v>6</v>
      </c>
      <c r="AK26" s="793">
        <v>106.8</v>
      </c>
      <c r="AL26" s="790">
        <v>22</v>
      </c>
      <c r="AM26" s="106">
        <v>6</v>
      </c>
      <c r="AN26" s="109">
        <v>8.3000000000000007</v>
      </c>
      <c r="AO26" s="432">
        <v>0</v>
      </c>
      <c r="AP26" s="432">
        <v>0</v>
      </c>
      <c r="AQ26" s="432">
        <v>0</v>
      </c>
      <c r="AR26" s="6">
        <v>0</v>
      </c>
      <c r="AS26" s="6">
        <v>0</v>
      </c>
      <c r="AT26" s="6">
        <v>0</v>
      </c>
      <c r="AU26" s="432">
        <v>0</v>
      </c>
      <c r="AV26" s="6">
        <v>106886</v>
      </c>
    </row>
    <row r="27" spans="1:51" s="5" customFormat="1" ht="24" customHeight="1" x14ac:dyDescent="0.25">
      <c r="A27" s="104"/>
      <c r="B27" s="107" t="s">
        <v>64</v>
      </c>
      <c r="C27" s="6">
        <v>24655</v>
      </c>
      <c r="D27" s="95" t="s">
        <v>63</v>
      </c>
      <c r="E27" s="6">
        <v>9186678</v>
      </c>
      <c r="F27" s="6">
        <f t="shared" si="5"/>
        <v>33</v>
      </c>
      <c r="G27" s="827">
        <f t="shared" si="11"/>
        <v>4</v>
      </c>
      <c r="H27" s="850">
        <v>420</v>
      </c>
      <c r="I27" s="106">
        <v>0</v>
      </c>
      <c r="J27" s="106">
        <v>0</v>
      </c>
      <c r="K27" s="106">
        <v>4</v>
      </c>
      <c r="L27" s="850">
        <v>420</v>
      </c>
      <c r="M27" s="106">
        <v>0</v>
      </c>
      <c r="N27" s="106">
        <v>0</v>
      </c>
      <c r="O27" s="790">
        <v>2</v>
      </c>
      <c r="P27" s="850">
        <f>R27+T27</f>
        <v>240</v>
      </c>
      <c r="Q27" s="106">
        <v>1</v>
      </c>
      <c r="R27" s="106">
        <v>150</v>
      </c>
      <c r="S27" s="106">
        <v>1</v>
      </c>
      <c r="T27" s="850">
        <v>90</v>
      </c>
      <c r="U27" s="106">
        <v>0</v>
      </c>
      <c r="V27" s="106">
        <v>0</v>
      </c>
      <c r="W27" s="790">
        <v>2</v>
      </c>
      <c r="X27" s="790">
        <v>100</v>
      </c>
      <c r="Y27" s="106">
        <v>0</v>
      </c>
      <c r="Z27" s="106">
        <v>0</v>
      </c>
      <c r="AA27" s="106">
        <v>2</v>
      </c>
      <c r="AB27" s="106">
        <v>100</v>
      </c>
      <c r="AC27" s="106">
        <v>0</v>
      </c>
      <c r="AD27" s="106">
        <v>0</v>
      </c>
      <c r="AE27" s="790">
        <v>6</v>
      </c>
      <c r="AF27" s="793">
        <v>79.400000000000006</v>
      </c>
      <c r="AG27" s="106">
        <v>5</v>
      </c>
      <c r="AH27" s="109">
        <v>70.3</v>
      </c>
      <c r="AI27" s="6">
        <v>3</v>
      </c>
      <c r="AJ27" s="790">
        <v>6</v>
      </c>
      <c r="AK27" s="793">
        <v>117.1</v>
      </c>
      <c r="AL27" s="790">
        <v>21</v>
      </c>
      <c r="AM27" s="106">
        <v>6</v>
      </c>
      <c r="AN27" s="109">
        <v>7.7</v>
      </c>
      <c r="AO27" s="790">
        <v>2</v>
      </c>
      <c r="AP27" s="793">
        <v>3.7</v>
      </c>
      <c r="AQ27" s="432">
        <v>1</v>
      </c>
      <c r="AR27" s="6">
        <v>0</v>
      </c>
      <c r="AS27" s="6">
        <v>0</v>
      </c>
      <c r="AT27" s="6">
        <v>0</v>
      </c>
      <c r="AU27" s="432">
        <v>0</v>
      </c>
      <c r="AV27" s="6">
        <v>118129</v>
      </c>
    </row>
    <row r="28" spans="1:51" s="5" customFormat="1" ht="24" customHeight="1" x14ac:dyDescent="0.25">
      <c r="A28" s="104"/>
      <c r="B28" s="83" t="s">
        <v>65</v>
      </c>
      <c r="C28" s="6">
        <v>15932</v>
      </c>
      <c r="D28" s="95" t="s">
        <v>66</v>
      </c>
      <c r="E28" s="6">
        <v>5936409</v>
      </c>
      <c r="F28" s="6">
        <f t="shared" si="5"/>
        <v>26</v>
      </c>
      <c r="G28" s="827">
        <f t="shared" si="11"/>
        <v>4</v>
      </c>
      <c r="H28" s="850">
        <f>L28</f>
        <v>240</v>
      </c>
      <c r="I28" s="106">
        <v>0</v>
      </c>
      <c r="J28" s="106">
        <v>0</v>
      </c>
      <c r="K28" s="106">
        <v>4</v>
      </c>
      <c r="L28" s="850">
        <v>240</v>
      </c>
      <c r="M28" s="106">
        <v>0</v>
      </c>
      <c r="N28" s="106">
        <v>0</v>
      </c>
      <c r="O28" s="790">
        <v>1</v>
      </c>
      <c r="P28" s="850">
        <v>90</v>
      </c>
      <c r="Q28" s="106">
        <v>0</v>
      </c>
      <c r="R28" s="106">
        <v>0</v>
      </c>
      <c r="S28" s="106">
        <v>1</v>
      </c>
      <c r="T28" s="850">
        <v>90</v>
      </c>
      <c r="U28" s="106">
        <v>0</v>
      </c>
      <c r="V28" s="106">
        <v>0</v>
      </c>
      <c r="W28" s="790">
        <v>1</v>
      </c>
      <c r="X28" s="790">
        <v>50</v>
      </c>
      <c r="Y28" s="106">
        <v>0</v>
      </c>
      <c r="Z28" s="106">
        <v>0</v>
      </c>
      <c r="AA28" s="106">
        <v>0</v>
      </c>
      <c r="AB28" s="106">
        <v>0</v>
      </c>
      <c r="AC28" s="106">
        <v>1</v>
      </c>
      <c r="AD28" s="106">
        <v>50</v>
      </c>
      <c r="AE28" s="790">
        <v>5</v>
      </c>
      <c r="AF28" s="795">
        <v>41.37</v>
      </c>
      <c r="AG28" s="106">
        <v>5</v>
      </c>
      <c r="AH28" s="109">
        <v>53</v>
      </c>
      <c r="AI28" s="6">
        <v>4</v>
      </c>
      <c r="AJ28" s="790">
        <v>5</v>
      </c>
      <c r="AK28" s="793">
        <v>59.5</v>
      </c>
      <c r="AL28" s="790">
        <v>20</v>
      </c>
      <c r="AM28" s="106">
        <v>5</v>
      </c>
      <c r="AN28" s="109">
        <v>5.5</v>
      </c>
      <c r="AO28" s="432">
        <v>0</v>
      </c>
      <c r="AP28" s="432">
        <v>0</v>
      </c>
      <c r="AQ28" s="432">
        <v>0</v>
      </c>
      <c r="AR28" s="6">
        <v>0</v>
      </c>
      <c r="AS28" s="6">
        <v>0</v>
      </c>
      <c r="AT28" s="6">
        <v>0</v>
      </c>
      <c r="AU28" s="432">
        <v>0</v>
      </c>
      <c r="AV28" s="6">
        <v>75334</v>
      </c>
    </row>
    <row r="29" spans="1:51" s="5" customFormat="1" ht="24" customHeight="1" x14ac:dyDescent="0.25">
      <c r="A29" s="104"/>
      <c r="B29" s="83" t="s">
        <v>67</v>
      </c>
      <c r="C29" s="6">
        <v>19864</v>
      </c>
      <c r="D29" s="95" t="s">
        <v>59</v>
      </c>
      <c r="E29" s="6">
        <v>7401508</v>
      </c>
      <c r="F29" s="6">
        <f t="shared" si="5"/>
        <v>19</v>
      </c>
      <c r="G29" s="827">
        <f t="shared" si="11"/>
        <v>1</v>
      </c>
      <c r="H29" s="850">
        <v>120</v>
      </c>
      <c r="I29" s="106">
        <v>0</v>
      </c>
      <c r="J29" s="106">
        <v>0</v>
      </c>
      <c r="K29" s="106">
        <v>1</v>
      </c>
      <c r="L29" s="850">
        <v>120</v>
      </c>
      <c r="M29" s="106">
        <v>0</v>
      </c>
      <c r="N29" s="106">
        <v>0</v>
      </c>
      <c r="O29" s="790">
        <v>2</v>
      </c>
      <c r="P29" s="850">
        <f>R29+T29</f>
        <v>180</v>
      </c>
      <c r="Q29" s="106">
        <v>1</v>
      </c>
      <c r="R29" s="106">
        <v>90</v>
      </c>
      <c r="S29" s="106">
        <v>1</v>
      </c>
      <c r="T29" s="850">
        <v>90</v>
      </c>
      <c r="U29" s="106">
        <v>0</v>
      </c>
      <c r="V29" s="106">
        <v>0</v>
      </c>
      <c r="W29" s="790">
        <v>0</v>
      </c>
      <c r="X29" s="790">
        <v>0</v>
      </c>
      <c r="Y29" s="106">
        <v>0</v>
      </c>
      <c r="Z29" s="106">
        <v>0</v>
      </c>
      <c r="AA29" s="106">
        <v>0</v>
      </c>
      <c r="AB29" s="106">
        <v>0</v>
      </c>
      <c r="AC29" s="106">
        <v>0</v>
      </c>
      <c r="AD29" s="106">
        <v>0</v>
      </c>
      <c r="AE29" s="790">
        <v>4</v>
      </c>
      <c r="AF29" s="795">
        <v>50.77</v>
      </c>
      <c r="AG29" s="106">
        <v>4</v>
      </c>
      <c r="AH29" s="109">
        <v>101.1</v>
      </c>
      <c r="AI29" s="6">
        <v>16</v>
      </c>
      <c r="AJ29" s="790">
        <v>4</v>
      </c>
      <c r="AK29" s="793">
        <v>100.6</v>
      </c>
      <c r="AL29" s="790">
        <v>19</v>
      </c>
      <c r="AM29" s="106">
        <v>4</v>
      </c>
      <c r="AN29" s="109">
        <v>5.2</v>
      </c>
      <c r="AO29" s="432">
        <v>0</v>
      </c>
      <c r="AP29" s="432">
        <v>0</v>
      </c>
      <c r="AQ29" s="432">
        <v>0</v>
      </c>
      <c r="AR29" s="6">
        <v>0</v>
      </c>
      <c r="AS29" s="6">
        <v>0</v>
      </c>
      <c r="AT29" s="6">
        <v>0</v>
      </c>
      <c r="AU29" s="432">
        <v>0</v>
      </c>
      <c r="AV29" s="6">
        <v>95344</v>
      </c>
    </row>
    <row r="30" spans="1:51" s="5" customFormat="1" ht="24" customHeight="1" x14ac:dyDescent="0.25">
      <c r="A30" s="104"/>
      <c r="B30" s="83" t="s">
        <v>68</v>
      </c>
      <c r="C30" s="6">
        <v>11381</v>
      </c>
      <c r="D30" s="95" t="s">
        <v>59</v>
      </c>
      <c r="E30" s="6">
        <v>4240665</v>
      </c>
      <c r="F30" s="6">
        <f t="shared" si="5"/>
        <v>20</v>
      </c>
      <c r="G30" s="827">
        <f t="shared" si="11"/>
        <v>2</v>
      </c>
      <c r="H30" s="850">
        <v>420</v>
      </c>
      <c r="I30" s="106">
        <v>0</v>
      </c>
      <c r="J30" s="106">
        <v>0</v>
      </c>
      <c r="K30" s="106">
        <v>1</v>
      </c>
      <c r="L30" s="850">
        <v>0</v>
      </c>
      <c r="M30" s="106">
        <v>1</v>
      </c>
      <c r="N30" s="790">
        <v>420</v>
      </c>
      <c r="O30" s="790">
        <v>3</v>
      </c>
      <c r="P30" s="850">
        <v>360</v>
      </c>
      <c r="Q30" s="106">
        <v>1</v>
      </c>
      <c r="R30" s="106">
        <v>90</v>
      </c>
      <c r="S30" s="106">
        <v>2</v>
      </c>
      <c r="T30" s="850">
        <v>270</v>
      </c>
      <c r="U30" s="106">
        <v>0</v>
      </c>
      <c r="V30" s="106">
        <v>0</v>
      </c>
      <c r="W30" s="790">
        <v>1</v>
      </c>
      <c r="X30" s="790">
        <v>75</v>
      </c>
      <c r="Y30" s="106">
        <v>0</v>
      </c>
      <c r="Z30" s="106">
        <v>0</v>
      </c>
      <c r="AA30" s="106">
        <v>1</v>
      </c>
      <c r="AB30" s="106">
        <v>75</v>
      </c>
      <c r="AC30" s="106">
        <v>0</v>
      </c>
      <c r="AD30" s="106">
        <v>0</v>
      </c>
      <c r="AE30" s="790">
        <v>4</v>
      </c>
      <c r="AF30" s="793">
        <v>34.299999999999997</v>
      </c>
      <c r="AG30" s="106">
        <v>2</v>
      </c>
      <c r="AH30" s="109">
        <v>3.4</v>
      </c>
      <c r="AI30" s="6">
        <v>0</v>
      </c>
      <c r="AJ30" s="790">
        <v>4</v>
      </c>
      <c r="AK30" s="793">
        <v>36.6</v>
      </c>
      <c r="AL30" s="790">
        <v>11</v>
      </c>
      <c r="AM30" s="106">
        <v>4</v>
      </c>
      <c r="AN30" s="109">
        <v>4.9000000000000004</v>
      </c>
      <c r="AO30" s="790">
        <v>0</v>
      </c>
      <c r="AP30" s="793">
        <v>0</v>
      </c>
      <c r="AQ30" s="432">
        <v>0</v>
      </c>
      <c r="AR30" s="6">
        <v>0</v>
      </c>
      <c r="AS30" s="6">
        <v>0</v>
      </c>
      <c r="AT30" s="6">
        <v>0</v>
      </c>
      <c r="AU30" s="432">
        <v>0</v>
      </c>
      <c r="AV30" s="6">
        <v>54204</v>
      </c>
    </row>
    <row r="31" spans="1:51" s="5" customFormat="1" ht="24" customHeight="1" x14ac:dyDescent="0.25">
      <c r="A31" s="104"/>
      <c r="B31" s="107" t="s">
        <v>69</v>
      </c>
      <c r="C31" s="6">
        <v>27347</v>
      </c>
      <c r="D31" s="95" t="s">
        <v>70</v>
      </c>
      <c r="E31" s="6">
        <v>10189742</v>
      </c>
      <c r="F31" s="6">
        <f t="shared" si="5"/>
        <v>34</v>
      </c>
      <c r="G31" s="432">
        <f t="shared" ref="G31:G33" si="16">I31+K31+M31</f>
        <v>7</v>
      </c>
      <c r="H31" s="850">
        <f>J31+L31</f>
        <v>2000</v>
      </c>
      <c r="I31" s="106">
        <v>1</v>
      </c>
      <c r="J31" s="106">
        <v>330</v>
      </c>
      <c r="K31" s="106">
        <v>6</v>
      </c>
      <c r="L31" s="850">
        <v>1670</v>
      </c>
      <c r="M31" s="106">
        <v>0</v>
      </c>
      <c r="N31" s="106">
        <v>0</v>
      </c>
      <c r="O31" s="790">
        <v>1</v>
      </c>
      <c r="P31" s="850">
        <v>90</v>
      </c>
      <c r="Q31" s="106">
        <v>1</v>
      </c>
      <c r="R31" s="106">
        <v>90</v>
      </c>
      <c r="S31" s="106">
        <v>0</v>
      </c>
      <c r="T31" s="850">
        <v>0</v>
      </c>
      <c r="U31" s="106">
        <v>0</v>
      </c>
      <c r="V31" s="106">
        <v>0</v>
      </c>
      <c r="W31" s="790">
        <v>2</v>
      </c>
      <c r="X31" s="790">
        <v>100</v>
      </c>
      <c r="Y31" s="106">
        <v>0</v>
      </c>
      <c r="Z31" s="106">
        <v>0</v>
      </c>
      <c r="AA31" s="106">
        <v>1</v>
      </c>
      <c r="AB31" s="106">
        <v>50</v>
      </c>
      <c r="AC31" s="106">
        <v>1</v>
      </c>
      <c r="AD31" s="106">
        <v>50</v>
      </c>
      <c r="AE31" s="790">
        <v>6</v>
      </c>
      <c r="AF31" s="793">
        <v>75.099999999999994</v>
      </c>
      <c r="AG31" s="106">
        <v>5</v>
      </c>
      <c r="AH31" s="115">
        <v>44.65</v>
      </c>
      <c r="AI31" s="6">
        <v>15</v>
      </c>
      <c r="AJ31" s="790">
        <v>5</v>
      </c>
      <c r="AK31" s="793">
        <v>47</v>
      </c>
      <c r="AL31" s="790">
        <v>19</v>
      </c>
      <c r="AM31" s="106">
        <v>6</v>
      </c>
      <c r="AN31" s="109">
        <v>9.5</v>
      </c>
      <c r="AO31" s="790">
        <v>1</v>
      </c>
      <c r="AP31" s="793">
        <v>1.5</v>
      </c>
      <c r="AQ31" s="432">
        <v>0</v>
      </c>
      <c r="AR31" s="6">
        <v>0</v>
      </c>
      <c r="AS31" s="6">
        <v>0</v>
      </c>
      <c r="AT31" s="6">
        <v>0</v>
      </c>
      <c r="AU31" s="432">
        <v>1</v>
      </c>
      <c r="AV31" s="6">
        <v>127014</v>
      </c>
    </row>
    <row r="32" spans="1:51" s="5" customFormat="1" ht="24" customHeight="1" x14ac:dyDescent="0.25">
      <c r="A32" s="104"/>
      <c r="B32" s="83" t="s">
        <v>71</v>
      </c>
      <c r="C32" s="6">
        <v>13621</v>
      </c>
      <c r="D32" s="95" t="s">
        <v>59</v>
      </c>
      <c r="E32" s="6">
        <v>5075309</v>
      </c>
      <c r="F32" s="6">
        <f t="shared" si="5"/>
        <v>23</v>
      </c>
      <c r="G32" s="432">
        <f t="shared" si="16"/>
        <v>5</v>
      </c>
      <c r="H32" s="850">
        <f>L32+N32</f>
        <v>1410</v>
      </c>
      <c r="I32" s="106">
        <v>0</v>
      </c>
      <c r="J32" s="106">
        <v>0</v>
      </c>
      <c r="K32" s="106">
        <v>4</v>
      </c>
      <c r="L32" s="850">
        <v>600</v>
      </c>
      <c r="M32" s="106">
        <v>1</v>
      </c>
      <c r="N32" s="106">
        <v>810</v>
      </c>
      <c r="O32" s="790">
        <v>4</v>
      </c>
      <c r="P32" s="850">
        <f>R32+T32</f>
        <v>330</v>
      </c>
      <c r="Q32" s="106">
        <v>3</v>
      </c>
      <c r="R32" s="106">
        <v>270</v>
      </c>
      <c r="S32" s="106">
        <v>1</v>
      </c>
      <c r="T32" s="850">
        <v>60</v>
      </c>
      <c r="U32" s="106">
        <v>0</v>
      </c>
      <c r="V32" s="106">
        <v>0</v>
      </c>
      <c r="W32" s="790">
        <v>1</v>
      </c>
      <c r="X32" s="790">
        <v>50</v>
      </c>
      <c r="Y32" s="106">
        <v>0</v>
      </c>
      <c r="Z32" s="106">
        <v>0</v>
      </c>
      <c r="AA32" s="106">
        <v>1</v>
      </c>
      <c r="AB32" s="106">
        <v>50</v>
      </c>
      <c r="AC32" s="106">
        <v>0</v>
      </c>
      <c r="AD32" s="106">
        <v>0</v>
      </c>
      <c r="AE32" s="790">
        <v>3</v>
      </c>
      <c r="AF32" s="793">
        <v>17.899999999999999</v>
      </c>
      <c r="AG32" s="106">
        <v>2</v>
      </c>
      <c r="AH32" s="6">
        <v>12</v>
      </c>
      <c r="AI32" s="6">
        <v>5</v>
      </c>
      <c r="AJ32" s="790">
        <v>4</v>
      </c>
      <c r="AK32" s="793">
        <v>45.6</v>
      </c>
      <c r="AL32" s="790">
        <v>12</v>
      </c>
      <c r="AM32" s="6">
        <v>4</v>
      </c>
      <c r="AN32" s="6">
        <v>4</v>
      </c>
      <c r="AO32" s="432">
        <v>0</v>
      </c>
      <c r="AP32" s="432">
        <v>0</v>
      </c>
      <c r="AQ32" s="432">
        <v>0</v>
      </c>
      <c r="AR32" s="6">
        <v>0</v>
      </c>
      <c r="AS32" s="6">
        <v>0</v>
      </c>
      <c r="AT32" s="6">
        <v>0</v>
      </c>
      <c r="AU32" s="432">
        <v>0</v>
      </c>
      <c r="AV32" s="6">
        <v>65704</v>
      </c>
    </row>
    <row r="33" spans="1:48" s="5" customFormat="1" ht="24" customHeight="1" x14ac:dyDescent="0.25">
      <c r="A33" s="104"/>
      <c r="B33" s="107" t="s">
        <v>72</v>
      </c>
      <c r="C33" s="6">
        <v>33545</v>
      </c>
      <c r="D33" s="95" t="s">
        <v>73</v>
      </c>
      <c r="E33" s="6">
        <v>12499174</v>
      </c>
      <c r="F33" s="6">
        <f t="shared" si="5"/>
        <v>47</v>
      </c>
      <c r="G33" s="432">
        <f t="shared" si="16"/>
        <v>9</v>
      </c>
      <c r="H33" s="850">
        <f>L33+N33</f>
        <v>3095</v>
      </c>
      <c r="I33" s="106">
        <v>0</v>
      </c>
      <c r="J33" s="106">
        <v>0</v>
      </c>
      <c r="K33" s="106">
        <v>6</v>
      </c>
      <c r="L33" s="850">
        <v>900</v>
      </c>
      <c r="M33" s="106">
        <v>3</v>
      </c>
      <c r="N33" s="850">
        <v>2195</v>
      </c>
      <c r="O33" s="790">
        <v>3</v>
      </c>
      <c r="P33" s="850">
        <f>R33+T33</f>
        <v>390</v>
      </c>
      <c r="Q33" s="106">
        <v>2</v>
      </c>
      <c r="R33" s="106">
        <v>180</v>
      </c>
      <c r="S33" s="106">
        <v>1</v>
      </c>
      <c r="T33" s="850">
        <v>210</v>
      </c>
      <c r="U33" s="106">
        <v>0</v>
      </c>
      <c r="V33" s="106">
        <v>0</v>
      </c>
      <c r="W33" s="790">
        <v>1</v>
      </c>
      <c r="X33" s="790">
        <v>25</v>
      </c>
      <c r="Y33" s="106">
        <v>0</v>
      </c>
      <c r="Z33" s="106">
        <v>0</v>
      </c>
      <c r="AA33" s="106">
        <v>1</v>
      </c>
      <c r="AB33" s="106">
        <v>25</v>
      </c>
      <c r="AC33" s="106">
        <v>0</v>
      </c>
      <c r="AD33" s="106">
        <v>0</v>
      </c>
      <c r="AE33" s="790">
        <v>8</v>
      </c>
      <c r="AF33" s="793">
        <v>80.3</v>
      </c>
      <c r="AG33" s="116">
        <v>8</v>
      </c>
      <c r="AH33" s="109">
        <v>111.8</v>
      </c>
      <c r="AI33" s="6">
        <v>32</v>
      </c>
      <c r="AJ33" s="790">
        <v>8</v>
      </c>
      <c r="AK33" s="793">
        <v>107.5</v>
      </c>
      <c r="AL33" s="790">
        <v>35</v>
      </c>
      <c r="AM33" s="116">
        <v>8</v>
      </c>
      <c r="AN33" s="115">
        <v>9.24</v>
      </c>
      <c r="AO33" s="791">
        <v>2</v>
      </c>
      <c r="AP33" s="796">
        <v>3.24</v>
      </c>
      <c r="AQ33" s="792">
        <v>0</v>
      </c>
      <c r="AR33" s="118">
        <v>0</v>
      </c>
      <c r="AS33" s="116">
        <v>0</v>
      </c>
      <c r="AT33" s="116">
        <v>0</v>
      </c>
      <c r="AU33" s="791">
        <v>0</v>
      </c>
      <c r="AV33" s="6">
        <v>160914</v>
      </c>
    </row>
    <row r="34" spans="1:48" ht="16.5" hidden="1" x14ac:dyDescent="0.25">
      <c r="A34" s="8"/>
      <c r="B34" s="9"/>
      <c r="C34" s="10"/>
      <c r="D34" s="10"/>
      <c r="E34" s="10"/>
      <c r="F34" s="11"/>
      <c r="G34" s="14">
        <v>11</v>
      </c>
      <c r="H34" s="14"/>
      <c r="I34" s="14"/>
      <c r="J34" s="14"/>
      <c r="K34" s="14"/>
      <c r="L34" s="14"/>
      <c r="M34" s="14"/>
      <c r="N34" s="14"/>
      <c r="O34" s="14">
        <v>6</v>
      </c>
      <c r="P34" s="14"/>
      <c r="Q34" s="14"/>
      <c r="R34" s="14"/>
      <c r="S34" s="14"/>
      <c r="T34" s="14"/>
      <c r="U34" s="14"/>
      <c r="V34" s="14"/>
      <c r="W34" s="14">
        <v>3</v>
      </c>
      <c r="X34" s="14"/>
      <c r="Y34" s="14"/>
      <c r="Z34" s="14"/>
      <c r="AA34" s="14"/>
      <c r="AB34" s="14"/>
      <c r="AC34" s="14"/>
      <c r="AD34" s="14"/>
      <c r="AE34" s="10"/>
      <c r="AF34" s="10"/>
      <c r="AG34" s="10"/>
      <c r="AH34" s="10"/>
      <c r="AI34" s="10"/>
      <c r="AJ34" s="10"/>
      <c r="AK34" s="10"/>
      <c r="AL34" s="10"/>
      <c r="AM34" s="10"/>
      <c r="AN34" s="10"/>
      <c r="AO34" s="10"/>
      <c r="AP34" s="10"/>
      <c r="AQ34" s="10"/>
      <c r="AR34" s="10"/>
      <c r="AS34" s="10"/>
      <c r="AT34" s="10"/>
      <c r="AU34" s="10"/>
    </row>
    <row r="35" spans="1:48" ht="33" hidden="1" x14ac:dyDescent="0.25">
      <c r="A35" s="2">
        <v>1</v>
      </c>
      <c r="B35" s="3" t="s">
        <v>74</v>
      </c>
      <c r="C35" s="13">
        <v>73947</v>
      </c>
      <c r="D35" s="3" t="s">
        <v>75</v>
      </c>
      <c r="E35" s="14">
        <v>30613542.322899986</v>
      </c>
      <c r="F35" s="14"/>
      <c r="G35" s="18">
        <v>2</v>
      </c>
      <c r="H35" s="18"/>
      <c r="I35" s="18"/>
      <c r="J35" s="18"/>
      <c r="K35" s="18"/>
      <c r="L35" s="18"/>
      <c r="M35" s="18"/>
      <c r="N35" s="18"/>
      <c r="O35" s="18">
        <v>1</v>
      </c>
      <c r="P35" s="18"/>
      <c r="Q35" s="18"/>
      <c r="R35" s="18"/>
      <c r="S35" s="18"/>
      <c r="T35" s="18"/>
      <c r="U35" s="18"/>
      <c r="V35" s="18"/>
      <c r="W35" s="18">
        <v>2</v>
      </c>
      <c r="X35" s="18"/>
      <c r="Y35" s="18"/>
      <c r="Z35" s="18"/>
      <c r="AA35" s="18"/>
      <c r="AB35" s="18"/>
      <c r="AC35" s="18"/>
      <c r="AD35" s="18"/>
      <c r="AE35" s="14">
        <v>19</v>
      </c>
      <c r="AF35" s="14"/>
      <c r="AG35" s="14"/>
      <c r="AH35" s="14"/>
      <c r="AI35" s="14"/>
      <c r="AJ35" s="14"/>
      <c r="AK35" s="14"/>
      <c r="AL35" s="14"/>
      <c r="AM35" s="14">
        <v>9</v>
      </c>
      <c r="AN35" s="14"/>
      <c r="AO35" s="14"/>
      <c r="AP35" s="14"/>
      <c r="AQ35" s="14"/>
      <c r="AR35" s="14"/>
      <c r="AS35" s="14">
        <v>7</v>
      </c>
      <c r="AT35" s="14"/>
      <c r="AU35" s="14"/>
    </row>
    <row r="36" spans="1:48" ht="16.5" hidden="1" x14ac:dyDescent="0.25">
      <c r="A36" s="4"/>
      <c r="B36" s="15" t="s">
        <v>76</v>
      </c>
      <c r="C36" s="16">
        <v>25455</v>
      </c>
      <c r="D36" s="17" t="s">
        <v>47</v>
      </c>
      <c r="E36" s="18">
        <v>10538196</v>
      </c>
      <c r="F36" s="149"/>
      <c r="G36" s="21">
        <v>5</v>
      </c>
      <c r="H36" s="21"/>
      <c r="I36" s="21"/>
      <c r="J36" s="21"/>
      <c r="K36" s="21"/>
      <c r="L36" s="21"/>
      <c r="M36" s="21"/>
      <c r="N36" s="21"/>
      <c r="O36" s="21">
        <v>3</v>
      </c>
      <c r="P36" s="21"/>
      <c r="Q36" s="21"/>
      <c r="R36" s="21"/>
      <c r="S36" s="21"/>
      <c r="T36" s="21"/>
      <c r="U36" s="21"/>
      <c r="V36" s="21"/>
      <c r="W36" s="21"/>
      <c r="X36" s="21"/>
      <c r="Y36" s="21"/>
      <c r="Z36" s="21"/>
      <c r="AA36" s="21"/>
      <c r="AB36" s="21"/>
      <c r="AC36" s="21"/>
      <c r="AD36" s="21"/>
      <c r="AE36" s="18">
        <v>8</v>
      </c>
      <c r="AF36" s="18"/>
      <c r="AG36" s="18"/>
      <c r="AH36" s="18"/>
      <c r="AI36" s="18"/>
      <c r="AJ36" s="18"/>
      <c r="AK36" s="18"/>
      <c r="AL36" s="18"/>
      <c r="AM36" s="18">
        <v>4</v>
      </c>
      <c r="AN36" s="18"/>
      <c r="AO36" s="18"/>
      <c r="AP36" s="18"/>
      <c r="AQ36" s="18"/>
      <c r="AR36" s="18"/>
      <c r="AS36" s="18">
        <v>4</v>
      </c>
      <c r="AT36" s="18"/>
      <c r="AU36" s="18"/>
    </row>
    <row r="37" spans="1:48" ht="16.5" hidden="1" x14ac:dyDescent="0.25">
      <c r="A37" s="19"/>
      <c r="B37" s="20" t="s">
        <v>77</v>
      </c>
      <c r="C37" s="21">
        <v>23628</v>
      </c>
      <c r="D37" s="22" t="s">
        <v>54</v>
      </c>
      <c r="E37" s="21">
        <v>9781825.6435180791</v>
      </c>
      <c r="F37" s="150"/>
      <c r="G37" s="25">
        <v>2</v>
      </c>
      <c r="H37" s="25"/>
      <c r="I37" s="25"/>
      <c r="J37" s="25"/>
      <c r="K37" s="25"/>
      <c r="L37" s="25"/>
      <c r="M37" s="25"/>
      <c r="N37" s="25"/>
      <c r="O37" s="25">
        <v>2</v>
      </c>
      <c r="P37" s="25"/>
      <c r="Q37" s="25"/>
      <c r="R37" s="25"/>
      <c r="S37" s="25"/>
      <c r="T37" s="25"/>
      <c r="U37" s="25"/>
      <c r="V37" s="25"/>
      <c r="W37" s="25"/>
      <c r="X37" s="25"/>
      <c r="Y37" s="25"/>
      <c r="Z37" s="25"/>
      <c r="AA37" s="25"/>
      <c r="AB37" s="25"/>
      <c r="AC37" s="25"/>
      <c r="AD37" s="25"/>
      <c r="AE37" s="21">
        <v>6</v>
      </c>
      <c r="AF37" s="21"/>
      <c r="AG37" s="21"/>
      <c r="AH37" s="21"/>
      <c r="AI37" s="21"/>
      <c r="AJ37" s="21"/>
      <c r="AK37" s="21"/>
      <c r="AL37" s="21"/>
      <c r="AM37" s="21">
        <v>4</v>
      </c>
      <c r="AN37" s="21"/>
      <c r="AO37" s="21"/>
      <c r="AP37" s="21"/>
      <c r="AQ37" s="21"/>
      <c r="AR37" s="21"/>
      <c r="AS37" s="21">
        <v>2</v>
      </c>
      <c r="AT37" s="21"/>
      <c r="AU37" s="21">
        <v>1</v>
      </c>
    </row>
    <row r="38" spans="1:48" ht="16.5" hidden="1" x14ac:dyDescent="0.25">
      <c r="A38" s="23"/>
      <c r="B38" s="24" t="s">
        <v>78</v>
      </c>
      <c r="C38" s="25">
        <v>12668</v>
      </c>
      <c r="D38" s="26" t="s">
        <v>79</v>
      </c>
      <c r="E38" s="25">
        <v>5244462.7163974307</v>
      </c>
      <c r="F38" s="151"/>
      <c r="G38" s="16">
        <v>2</v>
      </c>
      <c r="H38" s="16"/>
      <c r="I38" s="16"/>
      <c r="J38" s="16"/>
      <c r="K38" s="16"/>
      <c r="L38" s="16"/>
      <c r="M38" s="16"/>
      <c r="N38" s="16"/>
      <c r="O38" s="16"/>
      <c r="P38" s="16"/>
      <c r="Q38" s="16"/>
      <c r="R38" s="16"/>
      <c r="S38" s="16"/>
      <c r="T38" s="16"/>
      <c r="U38" s="16"/>
      <c r="V38" s="16"/>
      <c r="W38" s="16">
        <v>1</v>
      </c>
      <c r="X38" s="16"/>
      <c r="Y38" s="16"/>
      <c r="Z38" s="16"/>
      <c r="AA38" s="16"/>
      <c r="AB38" s="16"/>
      <c r="AC38" s="16"/>
      <c r="AD38" s="16"/>
      <c r="AE38" s="25">
        <v>3</v>
      </c>
      <c r="AF38" s="25"/>
      <c r="AG38" s="25"/>
      <c r="AH38" s="25"/>
      <c r="AI38" s="25"/>
      <c r="AJ38" s="25"/>
      <c r="AK38" s="25"/>
      <c r="AL38" s="25"/>
      <c r="AM38" s="25"/>
      <c r="AN38" s="25"/>
      <c r="AO38" s="25"/>
      <c r="AP38" s="25"/>
      <c r="AQ38" s="25"/>
      <c r="AR38" s="25"/>
      <c r="AS38" s="25"/>
      <c r="AT38" s="25"/>
      <c r="AU38" s="25"/>
    </row>
    <row r="39" spans="1:48" ht="16.5" hidden="1" x14ac:dyDescent="0.25">
      <c r="A39" s="27"/>
      <c r="B39" s="28" t="s">
        <v>80</v>
      </c>
      <c r="C39" s="16">
        <v>12196</v>
      </c>
      <c r="D39" s="29" t="s">
        <v>81</v>
      </c>
      <c r="E39" s="16">
        <v>5049057.96298448</v>
      </c>
      <c r="F39" s="152"/>
      <c r="G39" s="32">
        <v>26</v>
      </c>
      <c r="H39" s="32"/>
      <c r="I39" s="32"/>
      <c r="J39" s="32"/>
      <c r="K39" s="32"/>
      <c r="L39" s="32"/>
      <c r="M39" s="32"/>
      <c r="N39" s="32"/>
      <c r="O39" s="32">
        <v>21</v>
      </c>
      <c r="P39" s="32"/>
      <c r="Q39" s="32"/>
      <c r="R39" s="32"/>
      <c r="S39" s="32"/>
      <c r="T39" s="32"/>
      <c r="U39" s="32"/>
      <c r="V39" s="32"/>
      <c r="W39" s="32">
        <v>7</v>
      </c>
      <c r="X39" s="32"/>
      <c r="Y39" s="32"/>
      <c r="Z39" s="32"/>
      <c r="AA39" s="32"/>
      <c r="AB39" s="32"/>
      <c r="AC39" s="32"/>
      <c r="AD39" s="32"/>
      <c r="AE39" s="16">
        <v>2</v>
      </c>
      <c r="AF39" s="16"/>
      <c r="AG39" s="16"/>
      <c r="AH39" s="16"/>
      <c r="AI39" s="16"/>
      <c r="AJ39" s="16"/>
      <c r="AK39" s="16"/>
      <c r="AL39" s="16"/>
      <c r="AM39" s="16">
        <v>1</v>
      </c>
      <c r="AN39" s="16"/>
      <c r="AO39" s="16"/>
      <c r="AP39" s="16"/>
      <c r="AQ39" s="16"/>
      <c r="AR39" s="16"/>
      <c r="AS39" s="16">
        <v>1</v>
      </c>
      <c r="AT39" s="16"/>
      <c r="AU39" s="16"/>
    </row>
    <row r="40" spans="1:48" ht="33" hidden="1" x14ac:dyDescent="0.25">
      <c r="A40" s="3">
        <v>2</v>
      </c>
      <c r="B40" s="30" t="s">
        <v>82</v>
      </c>
      <c r="C40" s="31">
        <v>92628</v>
      </c>
      <c r="D40" s="30" t="s">
        <v>83</v>
      </c>
      <c r="E40" s="32">
        <v>38800088.499000087</v>
      </c>
      <c r="F40" s="14"/>
      <c r="G40" s="16">
        <v>5</v>
      </c>
      <c r="H40" s="16"/>
      <c r="I40" s="16"/>
      <c r="J40" s="16"/>
      <c r="K40" s="16"/>
      <c r="L40" s="16"/>
      <c r="M40" s="16"/>
      <c r="N40" s="16"/>
      <c r="O40" s="16">
        <v>5</v>
      </c>
      <c r="P40" s="16"/>
      <c r="Q40" s="16"/>
      <c r="R40" s="16"/>
      <c r="S40" s="16"/>
      <c r="T40" s="16"/>
      <c r="U40" s="16"/>
      <c r="V40" s="16"/>
      <c r="W40" s="16">
        <v>1</v>
      </c>
      <c r="X40" s="16"/>
      <c r="Y40" s="16"/>
      <c r="Z40" s="16"/>
      <c r="AA40" s="16"/>
      <c r="AB40" s="16"/>
      <c r="AC40" s="16"/>
      <c r="AD40" s="16"/>
      <c r="AE40" s="32">
        <v>22</v>
      </c>
      <c r="AF40" s="32"/>
      <c r="AG40" s="32"/>
      <c r="AH40" s="32"/>
      <c r="AI40" s="32"/>
      <c r="AJ40" s="32"/>
      <c r="AK40" s="32"/>
      <c r="AL40" s="32"/>
      <c r="AM40" s="32">
        <v>17</v>
      </c>
      <c r="AN40" s="32"/>
      <c r="AO40" s="32"/>
      <c r="AP40" s="32"/>
      <c r="AQ40" s="32"/>
      <c r="AR40" s="32"/>
      <c r="AS40" s="32">
        <v>0</v>
      </c>
      <c r="AT40" s="32"/>
      <c r="AU40" s="32"/>
    </row>
    <row r="41" spans="1:48" ht="16.5" hidden="1" x14ac:dyDescent="0.25">
      <c r="A41" s="27"/>
      <c r="B41" s="28" t="s">
        <v>84</v>
      </c>
      <c r="C41" s="16">
        <v>18470</v>
      </c>
      <c r="D41" s="29" t="s">
        <v>85</v>
      </c>
      <c r="E41" s="16">
        <v>7646450</v>
      </c>
      <c r="F41" s="152"/>
      <c r="G41" s="16">
        <v>6</v>
      </c>
      <c r="H41" s="16"/>
      <c r="I41" s="16"/>
      <c r="J41" s="16"/>
      <c r="K41" s="16"/>
      <c r="L41" s="16"/>
      <c r="M41" s="16"/>
      <c r="N41" s="16"/>
      <c r="O41" s="16">
        <v>4</v>
      </c>
      <c r="P41" s="16"/>
      <c r="Q41" s="16"/>
      <c r="R41" s="16"/>
      <c r="S41" s="16"/>
      <c r="T41" s="16"/>
      <c r="U41" s="16"/>
      <c r="V41" s="16"/>
      <c r="W41" s="16">
        <v>2</v>
      </c>
      <c r="X41" s="16"/>
      <c r="Y41" s="16"/>
      <c r="Z41" s="16"/>
      <c r="AA41" s="16"/>
      <c r="AB41" s="16"/>
      <c r="AC41" s="16"/>
      <c r="AD41" s="16"/>
      <c r="AE41" s="16">
        <v>4</v>
      </c>
      <c r="AF41" s="16"/>
      <c r="AG41" s="16"/>
      <c r="AH41" s="16"/>
      <c r="AI41" s="16"/>
      <c r="AJ41" s="16"/>
      <c r="AK41" s="16"/>
      <c r="AL41" s="16"/>
      <c r="AM41" s="16">
        <v>4</v>
      </c>
      <c r="AN41" s="16"/>
      <c r="AO41" s="16"/>
      <c r="AP41" s="16"/>
      <c r="AQ41" s="16"/>
      <c r="AR41" s="16"/>
      <c r="AS41" s="16"/>
      <c r="AT41" s="16"/>
      <c r="AU41" s="16"/>
    </row>
    <row r="42" spans="1:48" ht="16.5" hidden="1" x14ac:dyDescent="0.25">
      <c r="A42" s="27"/>
      <c r="B42" s="28" t="s">
        <v>86</v>
      </c>
      <c r="C42" s="16">
        <v>23826</v>
      </c>
      <c r="D42" s="29" t="s">
        <v>49</v>
      </c>
      <c r="E42" s="16">
        <v>10316545.149932494</v>
      </c>
      <c r="F42" s="152"/>
      <c r="G42" s="16">
        <v>6</v>
      </c>
      <c r="H42" s="16"/>
      <c r="I42" s="16"/>
      <c r="J42" s="16"/>
      <c r="K42" s="16"/>
      <c r="L42" s="16"/>
      <c r="M42" s="16"/>
      <c r="N42" s="16"/>
      <c r="O42" s="16">
        <v>5</v>
      </c>
      <c r="P42" s="16"/>
      <c r="Q42" s="16"/>
      <c r="R42" s="16"/>
      <c r="S42" s="16"/>
      <c r="T42" s="16"/>
      <c r="U42" s="16"/>
      <c r="V42" s="16"/>
      <c r="W42" s="16">
        <v>1</v>
      </c>
      <c r="X42" s="16"/>
      <c r="Y42" s="16"/>
      <c r="Z42" s="16"/>
      <c r="AA42" s="16"/>
      <c r="AB42" s="16"/>
      <c r="AC42" s="16"/>
      <c r="AD42" s="16"/>
      <c r="AE42" s="16">
        <v>5</v>
      </c>
      <c r="AF42" s="16"/>
      <c r="AG42" s="16"/>
      <c r="AH42" s="16"/>
      <c r="AI42" s="16"/>
      <c r="AJ42" s="16"/>
      <c r="AK42" s="16"/>
      <c r="AL42" s="16"/>
      <c r="AM42" s="16">
        <v>3</v>
      </c>
      <c r="AN42" s="16"/>
      <c r="AO42" s="16"/>
      <c r="AP42" s="16"/>
      <c r="AQ42" s="16"/>
      <c r="AR42" s="16"/>
      <c r="AS42" s="16"/>
      <c r="AT42" s="16"/>
      <c r="AU42" s="16"/>
    </row>
    <row r="43" spans="1:48" ht="16.5" hidden="1" x14ac:dyDescent="0.25">
      <c r="A43" s="27"/>
      <c r="B43" s="28" t="s">
        <v>87</v>
      </c>
      <c r="C43" s="16">
        <v>20413</v>
      </c>
      <c r="D43" s="29" t="s">
        <v>39</v>
      </c>
      <c r="E43" s="16">
        <v>8450838.3490675949</v>
      </c>
      <c r="F43" s="152"/>
      <c r="G43" s="16">
        <v>9</v>
      </c>
      <c r="H43" s="16"/>
      <c r="I43" s="16"/>
      <c r="J43" s="16"/>
      <c r="K43" s="16"/>
      <c r="L43" s="16"/>
      <c r="M43" s="16"/>
      <c r="N43" s="16"/>
      <c r="O43" s="16">
        <v>7</v>
      </c>
      <c r="P43" s="16"/>
      <c r="Q43" s="16"/>
      <c r="R43" s="16"/>
      <c r="S43" s="16"/>
      <c r="T43" s="16"/>
      <c r="U43" s="16"/>
      <c r="V43" s="16"/>
      <c r="W43" s="16">
        <v>3</v>
      </c>
      <c r="X43" s="16"/>
      <c r="Y43" s="16"/>
      <c r="Z43" s="16"/>
      <c r="AA43" s="16"/>
      <c r="AB43" s="16"/>
      <c r="AC43" s="16"/>
      <c r="AD43" s="16"/>
      <c r="AE43" s="16">
        <v>5</v>
      </c>
      <c r="AF43" s="16"/>
      <c r="AG43" s="16"/>
      <c r="AH43" s="16"/>
      <c r="AI43" s="16"/>
      <c r="AJ43" s="16"/>
      <c r="AK43" s="16"/>
      <c r="AL43" s="16"/>
      <c r="AM43" s="16">
        <v>3</v>
      </c>
      <c r="AN43" s="16"/>
      <c r="AO43" s="16"/>
      <c r="AP43" s="16"/>
      <c r="AQ43" s="16"/>
      <c r="AR43" s="16"/>
      <c r="AS43" s="16"/>
      <c r="AT43" s="16"/>
      <c r="AU43" s="16"/>
    </row>
    <row r="44" spans="1:48" ht="16.5" hidden="1" x14ac:dyDescent="0.25">
      <c r="A44" s="27"/>
      <c r="B44" s="28" t="s">
        <v>88</v>
      </c>
      <c r="C44" s="16">
        <v>29919</v>
      </c>
      <c r="D44" s="29" t="s">
        <v>47</v>
      </c>
      <c r="E44" s="16">
        <v>12386255</v>
      </c>
      <c r="F44" s="152"/>
      <c r="G44" s="32">
        <v>13</v>
      </c>
      <c r="H44" s="32"/>
      <c r="I44" s="32"/>
      <c r="J44" s="32"/>
      <c r="K44" s="32"/>
      <c r="L44" s="32"/>
      <c r="M44" s="32"/>
      <c r="N44" s="32"/>
      <c r="O44" s="32">
        <v>10</v>
      </c>
      <c r="P44" s="32"/>
      <c r="Q44" s="32"/>
      <c r="R44" s="32"/>
      <c r="S44" s="32"/>
      <c r="T44" s="32"/>
      <c r="U44" s="32"/>
      <c r="V44" s="32"/>
      <c r="W44" s="32">
        <v>6</v>
      </c>
      <c r="X44" s="32"/>
      <c r="Y44" s="32"/>
      <c r="Z44" s="32"/>
      <c r="AA44" s="32"/>
      <c r="AB44" s="32"/>
      <c r="AC44" s="32"/>
      <c r="AD44" s="32"/>
      <c r="AE44" s="16">
        <v>8</v>
      </c>
      <c r="AF44" s="16"/>
      <c r="AG44" s="16"/>
      <c r="AH44" s="16"/>
      <c r="AI44" s="16"/>
      <c r="AJ44" s="16"/>
      <c r="AK44" s="16"/>
      <c r="AL44" s="16"/>
      <c r="AM44" s="16">
        <v>7</v>
      </c>
      <c r="AN44" s="16"/>
      <c r="AO44" s="16"/>
      <c r="AP44" s="16"/>
      <c r="AQ44" s="16"/>
      <c r="AR44" s="16"/>
      <c r="AS44" s="16"/>
      <c r="AT44" s="16"/>
      <c r="AU44" s="16"/>
    </row>
    <row r="45" spans="1:48" ht="33" hidden="1" x14ac:dyDescent="0.25">
      <c r="A45" s="30">
        <v>3</v>
      </c>
      <c r="B45" s="30" t="s">
        <v>89</v>
      </c>
      <c r="C45" s="31">
        <v>51184</v>
      </c>
      <c r="D45" s="30" t="s">
        <v>90</v>
      </c>
      <c r="E45" s="32">
        <v>21189815.855677471</v>
      </c>
      <c r="F45" s="14"/>
      <c r="G45" s="16">
        <v>6</v>
      </c>
      <c r="H45" s="16"/>
      <c r="I45" s="16"/>
      <c r="J45" s="16"/>
      <c r="K45" s="16"/>
      <c r="L45" s="16"/>
      <c r="M45" s="16"/>
      <c r="N45" s="16"/>
      <c r="O45" s="16">
        <v>5</v>
      </c>
      <c r="P45" s="16"/>
      <c r="Q45" s="16"/>
      <c r="R45" s="16"/>
      <c r="S45" s="16"/>
      <c r="T45" s="16"/>
      <c r="U45" s="16"/>
      <c r="V45" s="16"/>
      <c r="W45" s="16">
        <v>4</v>
      </c>
      <c r="X45" s="16"/>
      <c r="Y45" s="16"/>
      <c r="Z45" s="16"/>
      <c r="AA45" s="16"/>
      <c r="AB45" s="16"/>
      <c r="AC45" s="16"/>
      <c r="AD45" s="16"/>
      <c r="AE45" s="32">
        <v>15</v>
      </c>
      <c r="AF45" s="32"/>
      <c r="AG45" s="32"/>
      <c r="AH45" s="32"/>
      <c r="AI45" s="32"/>
      <c r="AJ45" s="32"/>
      <c r="AK45" s="32"/>
      <c r="AL45" s="32"/>
      <c r="AM45" s="32">
        <v>3</v>
      </c>
      <c r="AN45" s="32"/>
      <c r="AO45" s="32"/>
      <c r="AP45" s="32"/>
      <c r="AQ45" s="32"/>
      <c r="AR45" s="32"/>
      <c r="AS45" s="32">
        <v>1</v>
      </c>
      <c r="AT45" s="32"/>
      <c r="AU45" s="32"/>
    </row>
    <row r="46" spans="1:48" ht="16.5" hidden="1" x14ac:dyDescent="0.25">
      <c r="A46" s="28"/>
      <c r="B46" s="28" t="s">
        <v>91</v>
      </c>
      <c r="C46" s="16">
        <v>25436</v>
      </c>
      <c r="D46" s="29" t="s">
        <v>92</v>
      </c>
      <c r="E46" s="16">
        <v>10530325</v>
      </c>
      <c r="F46" s="152"/>
      <c r="G46" s="16">
        <v>7</v>
      </c>
      <c r="H46" s="16"/>
      <c r="I46" s="16"/>
      <c r="J46" s="16"/>
      <c r="K46" s="16"/>
      <c r="L46" s="16"/>
      <c r="M46" s="16"/>
      <c r="N46" s="16"/>
      <c r="O46" s="16">
        <v>5</v>
      </c>
      <c r="P46" s="16"/>
      <c r="Q46" s="16"/>
      <c r="R46" s="16"/>
      <c r="S46" s="16"/>
      <c r="T46" s="16"/>
      <c r="U46" s="16"/>
      <c r="V46" s="16"/>
      <c r="W46" s="16">
        <v>2</v>
      </c>
      <c r="X46" s="16"/>
      <c r="Y46" s="16"/>
      <c r="Z46" s="16"/>
      <c r="AA46" s="16"/>
      <c r="AB46" s="16"/>
      <c r="AC46" s="16"/>
      <c r="AD46" s="16"/>
      <c r="AE46" s="16">
        <v>7</v>
      </c>
      <c r="AF46" s="16"/>
      <c r="AG46" s="16"/>
      <c r="AH46" s="16"/>
      <c r="AI46" s="16"/>
      <c r="AJ46" s="16"/>
      <c r="AK46" s="16"/>
      <c r="AL46" s="16"/>
      <c r="AM46" s="16">
        <v>3</v>
      </c>
      <c r="AN46" s="16"/>
      <c r="AO46" s="16"/>
      <c r="AP46" s="16"/>
      <c r="AQ46" s="16"/>
      <c r="AR46" s="16"/>
      <c r="AS46" s="16">
        <v>1</v>
      </c>
      <c r="AT46" s="16"/>
      <c r="AU46" s="16"/>
    </row>
    <row r="47" spans="1:48" ht="16.5" hidden="1" x14ac:dyDescent="0.25">
      <c r="A47" s="28"/>
      <c r="B47" s="28" t="s">
        <v>93</v>
      </c>
      <c r="C47" s="16">
        <v>25748</v>
      </c>
      <c r="D47" s="29" t="s">
        <v>47</v>
      </c>
      <c r="E47" s="16">
        <v>10659490.855677469</v>
      </c>
      <c r="F47" s="152"/>
      <c r="G47" s="32">
        <v>13</v>
      </c>
      <c r="H47" s="32"/>
      <c r="I47" s="32"/>
      <c r="J47" s="32"/>
      <c r="K47" s="32"/>
      <c r="L47" s="32"/>
      <c r="M47" s="32"/>
      <c r="N47" s="32"/>
      <c r="O47" s="32">
        <v>6</v>
      </c>
      <c r="P47" s="32"/>
      <c r="Q47" s="32"/>
      <c r="R47" s="32"/>
      <c r="S47" s="32"/>
      <c r="T47" s="32"/>
      <c r="U47" s="32"/>
      <c r="V47" s="32"/>
      <c r="W47" s="32">
        <v>3</v>
      </c>
      <c r="X47" s="32"/>
      <c r="Y47" s="32"/>
      <c r="Z47" s="32"/>
      <c r="AA47" s="32"/>
      <c r="AB47" s="32"/>
      <c r="AC47" s="32"/>
      <c r="AD47" s="32"/>
      <c r="AE47" s="16">
        <v>8</v>
      </c>
      <c r="AF47" s="16"/>
      <c r="AG47" s="16"/>
      <c r="AH47" s="16"/>
      <c r="AI47" s="16"/>
      <c r="AJ47" s="16"/>
      <c r="AK47" s="16"/>
      <c r="AL47" s="16"/>
      <c r="AM47" s="16"/>
      <c r="AN47" s="16"/>
      <c r="AO47" s="16"/>
      <c r="AP47" s="16"/>
      <c r="AQ47" s="16"/>
      <c r="AR47" s="16"/>
      <c r="AS47" s="16"/>
      <c r="AT47" s="16"/>
      <c r="AU47" s="16"/>
    </row>
    <row r="48" spans="1:48" ht="33" hidden="1" x14ac:dyDescent="0.25">
      <c r="A48" s="30">
        <v>4</v>
      </c>
      <c r="B48" s="30" t="s">
        <v>94</v>
      </c>
      <c r="C48" s="31">
        <v>74738</v>
      </c>
      <c r="D48" s="30" t="s">
        <v>95</v>
      </c>
      <c r="E48" s="32">
        <v>30941005</v>
      </c>
      <c r="F48" s="14"/>
      <c r="G48" s="16">
        <v>1</v>
      </c>
      <c r="H48" s="16"/>
      <c r="I48" s="16"/>
      <c r="J48" s="16"/>
      <c r="K48" s="16"/>
      <c r="L48" s="16"/>
      <c r="M48" s="16"/>
      <c r="N48" s="16"/>
      <c r="O48" s="16">
        <v>2</v>
      </c>
      <c r="P48" s="16"/>
      <c r="Q48" s="16"/>
      <c r="R48" s="16"/>
      <c r="S48" s="16"/>
      <c r="T48" s="16"/>
      <c r="U48" s="16"/>
      <c r="V48" s="16"/>
      <c r="W48" s="16"/>
      <c r="X48" s="16"/>
      <c r="Y48" s="16"/>
      <c r="Z48" s="16"/>
      <c r="AA48" s="16"/>
      <c r="AB48" s="16"/>
      <c r="AC48" s="16"/>
      <c r="AD48" s="16"/>
      <c r="AE48" s="32">
        <v>21</v>
      </c>
      <c r="AF48" s="32"/>
      <c r="AG48" s="32"/>
      <c r="AH48" s="32"/>
      <c r="AI48" s="32"/>
      <c r="AJ48" s="32"/>
      <c r="AK48" s="32"/>
      <c r="AL48" s="32"/>
      <c r="AM48" s="32">
        <v>13</v>
      </c>
      <c r="AN48" s="32"/>
      <c r="AO48" s="32"/>
      <c r="AP48" s="32"/>
      <c r="AQ48" s="32"/>
      <c r="AR48" s="32"/>
      <c r="AS48" s="32">
        <v>3</v>
      </c>
      <c r="AT48" s="32"/>
      <c r="AU48" s="32"/>
    </row>
    <row r="49" spans="1:48" ht="16.5" hidden="1" x14ac:dyDescent="0.25">
      <c r="A49" s="28"/>
      <c r="B49" s="28" t="s">
        <v>96</v>
      </c>
      <c r="C49" s="16">
        <v>8053</v>
      </c>
      <c r="D49" s="29" t="s">
        <v>59</v>
      </c>
      <c r="E49" s="16">
        <v>3333885</v>
      </c>
      <c r="F49" s="152"/>
      <c r="G49" s="16">
        <v>6</v>
      </c>
      <c r="H49" s="16"/>
      <c r="I49" s="16"/>
      <c r="J49" s="16"/>
      <c r="K49" s="16"/>
      <c r="L49" s="16"/>
      <c r="M49" s="16"/>
      <c r="N49" s="16"/>
      <c r="O49" s="16">
        <v>1</v>
      </c>
      <c r="P49" s="16"/>
      <c r="Q49" s="16"/>
      <c r="R49" s="16"/>
      <c r="S49" s="16"/>
      <c r="T49" s="16"/>
      <c r="U49" s="16"/>
      <c r="V49" s="16"/>
      <c r="W49" s="16">
        <v>2</v>
      </c>
      <c r="X49" s="16"/>
      <c r="Y49" s="16"/>
      <c r="Z49" s="16"/>
      <c r="AA49" s="16"/>
      <c r="AB49" s="16"/>
      <c r="AC49" s="16"/>
      <c r="AD49" s="16"/>
      <c r="AE49" s="16">
        <v>4</v>
      </c>
      <c r="AF49" s="16"/>
      <c r="AG49" s="16"/>
      <c r="AH49" s="16"/>
      <c r="AI49" s="16"/>
      <c r="AJ49" s="16"/>
      <c r="AK49" s="16"/>
      <c r="AL49" s="16"/>
      <c r="AM49" s="16">
        <v>3</v>
      </c>
      <c r="AN49" s="16"/>
      <c r="AO49" s="16"/>
      <c r="AP49" s="16"/>
      <c r="AQ49" s="16"/>
      <c r="AR49" s="16"/>
      <c r="AS49" s="16"/>
      <c r="AT49" s="16"/>
      <c r="AU49" s="16"/>
    </row>
    <row r="50" spans="1:48" ht="16.5" hidden="1" x14ac:dyDescent="0.25">
      <c r="A50" s="28"/>
      <c r="B50" s="28" t="s">
        <v>97</v>
      </c>
      <c r="C50" s="16">
        <v>42739</v>
      </c>
      <c r="D50" s="29" t="s">
        <v>73</v>
      </c>
      <c r="E50" s="16">
        <v>17693645</v>
      </c>
      <c r="F50" s="152"/>
      <c r="G50" s="16">
        <v>6</v>
      </c>
      <c r="H50" s="16"/>
      <c r="I50" s="16"/>
      <c r="J50" s="16"/>
      <c r="K50" s="16"/>
      <c r="L50" s="16"/>
      <c r="M50" s="16"/>
      <c r="N50" s="16"/>
      <c r="O50" s="16">
        <v>3</v>
      </c>
      <c r="P50" s="16"/>
      <c r="Q50" s="16"/>
      <c r="R50" s="16"/>
      <c r="S50" s="16"/>
      <c r="T50" s="16"/>
      <c r="U50" s="16"/>
      <c r="V50" s="16"/>
      <c r="W50" s="16">
        <v>1</v>
      </c>
      <c r="X50" s="16"/>
      <c r="Y50" s="16"/>
      <c r="Z50" s="16"/>
      <c r="AA50" s="16"/>
      <c r="AB50" s="16"/>
      <c r="AC50" s="16"/>
      <c r="AD50" s="16"/>
      <c r="AE50" s="16">
        <v>8</v>
      </c>
      <c r="AF50" s="16"/>
      <c r="AG50" s="16"/>
      <c r="AH50" s="16"/>
      <c r="AI50" s="16"/>
      <c r="AJ50" s="16"/>
      <c r="AK50" s="16"/>
      <c r="AL50" s="16"/>
      <c r="AM50" s="16">
        <v>7</v>
      </c>
      <c r="AN50" s="16"/>
      <c r="AO50" s="16"/>
      <c r="AP50" s="16"/>
      <c r="AQ50" s="16"/>
      <c r="AR50" s="16"/>
      <c r="AS50" s="16">
        <v>1</v>
      </c>
      <c r="AT50" s="16"/>
      <c r="AU50" s="16"/>
    </row>
    <row r="51" spans="1:48" ht="16.5" hidden="1" x14ac:dyDescent="0.25">
      <c r="A51" s="28"/>
      <c r="B51" s="28" t="s">
        <v>98</v>
      </c>
      <c r="C51" s="16">
        <v>23946</v>
      </c>
      <c r="D51" s="29" t="s">
        <v>99</v>
      </c>
      <c r="E51" s="16">
        <v>9913475</v>
      </c>
      <c r="F51" s="152"/>
      <c r="AE51" s="16">
        <v>9</v>
      </c>
      <c r="AF51" s="16"/>
      <c r="AG51" s="16"/>
      <c r="AH51" s="16"/>
      <c r="AI51" s="16"/>
      <c r="AJ51" s="16"/>
      <c r="AK51" s="16"/>
      <c r="AL51" s="16"/>
      <c r="AM51" s="16">
        <v>3</v>
      </c>
      <c r="AN51" s="16"/>
      <c r="AO51" s="16"/>
      <c r="AP51" s="16"/>
      <c r="AQ51" s="16"/>
      <c r="AR51" s="16"/>
      <c r="AS51" s="16">
        <v>2</v>
      </c>
      <c r="AT51" s="16"/>
      <c r="AU51" s="16"/>
    </row>
    <row r="52" spans="1:48" hidden="1" x14ac:dyDescent="0.25"/>
    <row r="53" spans="1:48" hidden="1" x14ac:dyDescent="0.25"/>
    <row r="54" spans="1:48" hidden="1" x14ac:dyDescent="0.25"/>
    <row r="56" spans="1:48" x14ac:dyDescent="0.25">
      <c r="AV56" s="949"/>
    </row>
    <row r="57" spans="1:48" x14ac:dyDescent="0.25">
      <c r="AV57" s="946"/>
    </row>
  </sheetData>
  <protectedRanges>
    <protectedRange algorithmName="SHA-512" hashValue="nBGU288j1rmCQCKm4lYq8HxJpoG758t4+5d0GhRhEWzlgmYqs9v8wC34pYxnok7ot4hV1LHLg94EzR3NyFmCiw==" saltValue="gpK7Whqb+7KokjAra+PSxw==" spinCount="100000" sqref="F9:F10 F24:F33" name="Range1"/>
    <protectedRange algorithmName="SHA-512" hashValue="Rv9b4hRkEcZRlZwyBbup/y47per0d9t0wf31yd5JeuNsx7RDISg4wkjDLSpwYKNS1w4hvIuGz403UERFs/hFZw==" saltValue="WY8BdXfywPRGS0rgafdlyw==" spinCount="100000" sqref="AE9:AU9" name="Range2"/>
    <protectedRange algorithmName="SHA-512" hashValue="ds+DKHRT/jOJKK12Y3S5xhHrF7pWNIZkSIpe2E+7+QlTM60N7FJmogPqoasgVsYVBPYdF5Fr2cDo/Dl2QUvAag==" saltValue="YbUa3D47HsO4bgcTbba9oQ==" spinCount="100000" sqref="G16:AU16" name="Range3"/>
    <protectedRange algorithmName="SHA-512" hashValue="0U1ach2/4iVVzXZ/A0MnPmMeijPOfVzH9eaxhyNUQwUoPz3uZSGfPXWokJXXJSdGs8X40cbL7conoLQ+RZYylw==" saltValue="WYVtZvWKDSiCFANQPxN7fQ==" spinCount="100000" sqref="H23:AU23" name="Range4"/>
    <protectedRange algorithmName="SHA-512" hashValue="nBGU288j1rmCQCKm4lYq8HxJpoG758t4+5d0GhRhEWzlgmYqs9v8wC34pYxnok7ot4hV1LHLg94EzR3NyFmCiw==" saltValue="gpK7Whqb+7KokjAra+PSxw==" spinCount="100000" sqref="F11:F23" name="Range1_1"/>
  </protectedRanges>
  <mergeCells count="33">
    <mergeCell ref="A1:AU1"/>
    <mergeCell ref="A2:AU2"/>
    <mergeCell ref="A4:A8"/>
    <mergeCell ref="B4:B8"/>
    <mergeCell ref="C4:C8"/>
    <mergeCell ref="D4:D8"/>
    <mergeCell ref="E4:E8"/>
    <mergeCell ref="F4:F8"/>
    <mergeCell ref="G4:AU4"/>
    <mergeCell ref="AE5:AF7"/>
    <mergeCell ref="AG5:AI7"/>
    <mergeCell ref="G6:N6"/>
    <mergeCell ref="AU5:AU7"/>
    <mergeCell ref="W6:AD6"/>
    <mergeCell ref="AJ5:AL7"/>
    <mergeCell ref="I7:J7"/>
    <mergeCell ref="AR5:AT7"/>
    <mergeCell ref="AO5:AQ7"/>
    <mergeCell ref="O6:V6"/>
    <mergeCell ref="AM5:AN7"/>
    <mergeCell ref="G7:H7"/>
    <mergeCell ref="AV4:AV8"/>
    <mergeCell ref="G5:AD5"/>
    <mergeCell ref="U7:V7"/>
    <mergeCell ref="W7:X7"/>
    <mergeCell ref="Y7:Z7"/>
    <mergeCell ref="AA7:AB7"/>
    <mergeCell ref="AC7:AD7"/>
    <mergeCell ref="K7:L7"/>
    <mergeCell ref="M7:N7"/>
    <mergeCell ref="O7:P7"/>
    <mergeCell ref="Q7:R7"/>
    <mergeCell ref="S7:T7"/>
  </mergeCells>
  <printOptions horizontalCentered="1"/>
  <pageMargins left="0.11811023622047245" right="0.11811023622047245" top="0.39370078740157483" bottom="0.27559055118110237" header="0.31496062992125984" footer="0.31496062992125984"/>
  <pageSetup paperSize="9" scale="52" orientation="landscape" horizontalDpi="300" verticalDpi="300" r:id="rId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FA918E9-ACB0-49AD-B8A6-EE6CADD10CEC}">
  <dimension ref="A1:XCP1186"/>
  <sheetViews>
    <sheetView tabSelected="1" topLeftCell="B1" zoomScale="55" zoomScaleNormal="55" zoomScaleSheetLayoutView="70" zoomScalePageLayoutView="10" workbookViewId="0">
      <selection activeCell="I815" sqref="I815"/>
    </sheetView>
  </sheetViews>
  <sheetFormatPr defaultColWidth="8.85546875" defaultRowHeight="20.25" customHeight="1" x14ac:dyDescent="0.25"/>
  <cols>
    <col min="1" max="1" width="13.5703125" style="44" customWidth="1"/>
    <col min="2" max="2" width="25" style="36" customWidth="1"/>
    <col min="3" max="3" width="24.85546875" style="36" bestFit="1" customWidth="1"/>
    <col min="4" max="4" width="24.85546875" style="380" customWidth="1"/>
    <col min="5" max="5" width="29.28515625" style="36" customWidth="1"/>
    <col min="6" max="6" width="16.42578125" style="36" customWidth="1"/>
    <col min="7" max="7" width="77.5703125" style="73" customWidth="1"/>
    <col min="8" max="8" width="19.7109375" style="73" customWidth="1"/>
    <col min="9" max="9" width="13.28515625" style="36" customWidth="1"/>
    <col min="10" max="10" width="11.85546875" style="133" bestFit="1" customWidth="1"/>
    <col min="11" max="12" width="33" style="43" customWidth="1"/>
    <col min="13" max="13" width="26" style="207" customWidth="1"/>
    <col min="14" max="14" width="68.85546875" style="36" customWidth="1"/>
    <col min="15" max="16384" width="8.85546875" style="36"/>
  </cols>
  <sheetData>
    <row r="1" spans="1:13" ht="20.25" customHeight="1" x14ac:dyDescent="0.25">
      <c r="D1" s="379"/>
    </row>
    <row r="2" spans="1:13" ht="115.5" customHeight="1" x14ac:dyDescent="0.25">
      <c r="A2" s="1337" t="s">
        <v>105</v>
      </c>
      <c r="B2" s="1338"/>
      <c r="C2" s="1338"/>
      <c r="D2" s="1338"/>
      <c r="E2" s="1338"/>
      <c r="F2" s="1338"/>
      <c r="G2" s="1338"/>
      <c r="H2" s="1338"/>
      <c r="I2" s="1338"/>
      <c r="J2" s="1338"/>
      <c r="K2" s="1338"/>
      <c r="L2" s="1338"/>
    </row>
    <row r="3" spans="1:13" s="37" customFormat="1" ht="36.75" customHeight="1" x14ac:dyDescent="0.25">
      <c r="A3" s="76" t="s">
        <v>106</v>
      </c>
      <c r="B3" s="1237" t="s">
        <v>107</v>
      </c>
      <c r="C3" s="1238"/>
      <c r="D3" s="1239" t="s">
        <v>108</v>
      </c>
      <c r="E3" s="1241" t="s">
        <v>109</v>
      </c>
      <c r="F3" s="1243" t="s">
        <v>110</v>
      </c>
      <c r="G3" s="1237" t="s">
        <v>111</v>
      </c>
      <c r="H3" s="1245"/>
      <c r="I3" s="1245"/>
      <c r="J3" s="1245"/>
      <c r="K3" s="1238"/>
      <c r="L3" s="1305" t="s">
        <v>112</v>
      </c>
    </row>
    <row r="4" spans="1:13" s="37" customFormat="1" ht="42" customHeight="1" x14ac:dyDescent="0.25">
      <c r="A4" s="76"/>
      <c r="B4" s="76" t="s">
        <v>113</v>
      </c>
      <c r="C4" s="76" t="s">
        <v>114</v>
      </c>
      <c r="D4" s="1240"/>
      <c r="E4" s="1242"/>
      <c r="F4" s="1244"/>
      <c r="G4" s="76" t="s">
        <v>115</v>
      </c>
      <c r="H4" s="76" t="s">
        <v>116</v>
      </c>
      <c r="I4" s="301" t="s">
        <v>117</v>
      </c>
      <c r="J4" s="302" t="s">
        <v>118</v>
      </c>
      <c r="K4" s="281" t="s">
        <v>119</v>
      </c>
      <c r="L4" s="1305"/>
    </row>
    <row r="5" spans="1:13" s="227" customFormat="1" ht="46.5" customHeight="1" x14ac:dyDescent="0.25">
      <c r="A5" s="229">
        <f>+A7+A428+A825</f>
        <v>157</v>
      </c>
      <c r="B5" s="1543" t="s">
        <v>31</v>
      </c>
      <c r="C5" s="1544"/>
      <c r="D5" s="229">
        <f>+D7+D428+D825</f>
        <v>415589</v>
      </c>
      <c r="E5" s="229">
        <f>+E7+E428+E825</f>
        <v>231999998.98300287</v>
      </c>
      <c r="F5" s="229">
        <f>+F7+F428+F825</f>
        <v>779</v>
      </c>
      <c r="G5" s="303"/>
      <c r="H5" s="229"/>
      <c r="I5" s="229"/>
      <c r="J5" s="229"/>
      <c r="K5" s="229">
        <f>+K7+K428+K825</f>
        <v>2981923.1</v>
      </c>
      <c r="L5" s="229"/>
    </row>
    <row r="6" spans="1:13" s="227" customFormat="1" ht="46.5" customHeight="1" x14ac:dyDescent="0.25">
      <c r="A6" s="753"/>
      <c r="B6" s="1537" t="s">
        <v>33</v>
      </c>
      <c r="C6" s="1538"/>
      <c r="D6" s="1538"/>
      <c r="E6" s="1538"/>
      <c r="F6" s="1538"/>
      <c r="G6" s="1538"/>
      <c r="H6" s="1538"/>
      <c r="I6" s="1538"/>
      <c r="J6" s="1538"/>
      <c r="K6" s="1539"/>
      <c r="L6" s="230"/>
    </row>
    <row r="7" spans="1:13" s="228" customFormat="1" ht="40.5" customHeight="1" x14ac:dyDescent="0.25">
      <c r="A7" s="922">
        <f>+A8+A67+A132+A170+A324</f>
        <v>60</v>
      </c>
      <c r="B7" s="1306" t="s">
        <v>33</v>
      </c>
      <c r="C7" s="1306"/>
      <c r="D7" s="922">
        <f>+D8+D67+D132+D170+D324</f>
        <v>232499</v>
      </c>
      <c r="E7" s="922">
        <f>+E8+E67+E132+E170+E324</f>
        <v>86633251.900403351</v>
      </c>
      <c r="F7" s="922">
        <f>+F8+F67+F132+F170+F324</f>
        <v>278</v>
      </c>
      <c r="G7" s="923"/>
      <c r="H7" s="922"/>
      <c r="I7" s="922"/>
      <c r="J7" s="922"/>
      <c r="K7" s="954">
        <f>+K8+K67+K132+K170+K324</f>
        <v>1118081.1000000001</v>
      </c>
      <c r="L7" s="922"/>
    </row>
    <row r="8" spans="1:13" s="228" customFormat="1" ht="44.25" customHeight="1" x14ac:dyDescent="0.25">
      <c r="A8" s="924">
        <f>+A62</f>
        <v>9</v>
      </c>
      <c r="B8" s="1546" t="s">
        <v>120</v>
      </c>
      <c r="C8" s="1546"/>
      <c r="D8" s="924">
        <f>+D9+D16+D21+D28+D35+D41+D49+D54+D62</f>
        <v>32406</v>
      </c>
      <c r="E8" s="924">
        <f>+E9+E16+E21+E28+E35+E41+E49+E54+E62</f>
        <v>12074771.71551048</v>
      </c>
      <c r="F8" s="924">
        <f>+F15+F20+F27+F34+F40+F48+F53+F61+F66</f>
        <v>38</v>
      </c>
      <c r="G8" s="925"/>
      <c r="H8" s="924"/>
      <c r="I8" s="924"/>
      <c r="J8" s="924"/>
      <c r="K8" s="924">
        <f>+K15+K20+K27+K34+K40+K48+K53+K61+K66</f>
        <v>155301</v>
      </c>
      <c r="L8" s="924"/>
      <c r="M8" s="800"/>
    </row>
    <row r="9" spans="1:13" ht="51.75" customHeight="1" x14ac:dyDescent="0.25">
      <c r="A9" s="1283">
        <v>1</v>
      </c>
      <c r="B9" s="1283" t="s">
        <v>121</v>
      </c>
      <c r="C9" s="1283" t="s">
        <v>122</v>
      </c>
      <c r="D9" s="1283" t="s">
        <v>123</v>
      </c>
      <c r="E9" s="1283">
        <v>1773992.1044727999</v>
      </c>
      <c r="F9" s="1483"/>
      <c r="G9" s="970" t="s">
        <v>124</v>
      </c>
      <c r="H9" s="413" t="s">
        <v>125</v>
      </c>
      <c r="I9" s="135" t="s">
        <v>25</v>
      </c>
      <c r="J9" s="136">
        <v>14.4</v>
      </c>
      <c r="K9" s="135">
        <f>+J9*700</f>
        <v>10080</v>
      </c>
      <c r="L9" s="135">
        <v>1</v>
      </c>
      <c r="M9" s="751" t="s">
        <v>126</v>
      </c>
    </row>
    <row r="10" spans="1:13" ht="56.25" customHeight="1" x14ac:dyDescent="0.25">
      <c r="A10" s="1284"/>
      <c r="B10" s="1284"/>
      <c r="C10" s="1284"/>
      <c r="D10" s="1284"/>
      <c r="E10" s="1284"/>
      <c r="F10" s="1547"/>
      <c r="G10" s="1071" t="s">
        <v>127</v>
      </c>
      <c r="H10" s="737" t="s">
        <v>30</v>
      </c>
      <c r="I10" s="820" t="s">
        <v>128</v>
      </c>
      <c r="J10" s="853">
        <v>2</v>
      </c>
      <c r="K10" s="701">
        <f>500+300</f>
        <v>800</v>
      </c>
      <c r="L10" s="1299">
        <v>2</v>
      </c>
      <c r="M10" s="705" t="s">
        <v>129</v>
      </c>
    </row>
    <row r="11" spans="1:13" ht="56.25" customHeight="1" x14ac:dyDescent="0.25">
      <c r="A11" s="1285"/>
      <c r="B11" s="1285"/>
      <c r="C11" s="1285"/>
      <c r="D11" s="1285"/>
      <c r="E11" s="1285"/>
      <c r="F11" s="1548"/>
      <c r="G11" s="1072"/>
      <c r="H11" s="414" t="s">
        <v>101</v>
      </c>
      <c r="I11" s="137" t="s">
        <v>25</v>
      </c>
      <c r="J11" s="138">
        <v>26.9</v>
      </c>
      <c r="K11" s="135">
        <f>+J11*320</f>
        <v>8608</v>
      </c>
      <c r="L11" s="1246"/>
      <c r="M11" s="705" t="s">
        <v>130</v>
      </c>
    </row>
    <row r="12" spans="1:13" ht="42.75" customHeight="1" x14ac:dyDescent="0.25">
      <c r="A12" s="1283"/>
      <c r="B12" s="1283"/>
      <c r="C12" s="1283"/>
      <c r="D12" s="1283"/>
      <c r="E12" s="1283"/>
      <c r="F12" s="1483"/>
      <c r="G12" s="1072" t="s">
        <v>131</v>
      </c>
      <c r="H12" s="414" t="s">
        <v>132</v>
      </c>
      <c r="I12" s="137" t="s">
        <v>133</v>
      </c>
      <c r="J12" s="138">
        <v>4</v>
      </c>
      <c r="K12" s="135">
        <f>+J12*150</f>
        <v>600</v>
      </c>
      <c r="L12" s="1246">
        <v>3</v>
      </c>
      <c r="M12" s="705" t="s">
        <v>27</v>
      </c>
    </row>
    <row r="13" spans="1:13" ht="42.75" customHeight="1" x14ac:dyDescent="0.25">
      <c r="A13" s="1283"/>
      <c r="B13" s="1283"/>
      <c r="C13" s="1283"/>
      <c r="D13" s="1283"/>
      <c r="E13" s="1283"/>
      <c r="F13" s="1483"/>
      <c r="G13" s="1072"/>
      <c r="H13" s="414" t="s">
        <v>134</v>
      </c>
      <c r="I13" s="137" t="s">
        <v>25</v>
      </c>
      <c r="J13" s="138">
        <v>18.399999999999999</v>
      </c>
      <c r="K13" s="135">
        <f>+J13*140</f>
        <v>2576</v>
      </c>
      <c r="L13" s="1246"/>
      <c r="M13" s="705" t="s">
        <v>135</v>
      </c>
    </row>
    <row r="14" spans="1:13" ht="40.5" customHeight="1" x14ac:dyDescent="0.25">
      <c r="A14" s="1283"/>
      <c r="B14" s="1283"/>
      <c r="C14" s="1283"/>
      <c r="D14" s="1283"/>
      <c r="E14" s="1283"/>
      <c r="F14" s="1483"/>
      <c r="G14" s="970" t="s">
        <v>136</v>
      </c>
      <c r="H14" s="414" t="s">
        <v>101</v>
      </c>
      <c r="I14" s="137" t="s">
        <v>25</v>
      </c>
      <c r="J14" s="702">
        <v>1</v>
      </c>
      <c r="K14" s="135">
        <v>350</v>
      </c>
      <c r="L14" s="137">
        <v>4</v>
      </c>
      <c r="M14" s="705" t="s">
        <v>137</v>
      </c>
    </row>
    <row r="15" spans="1:13" ht="32.25" customHeight="1" x14ac:dyDescent="0.25">
      <c r="A15" s="870"/>
      <c r="B15" s="1043" t="s">
        <v>138</v>
      </c>
      <c r="C15" s="1044"/>
      <c r="D15" s="871"/>
      <c r="E15" s="872">
        <f>+E9*12.9</f>
        <v>22884498.147699121</v>
      </c>
      <c r="F15" s="873">
        <v>4</v>
      </c>
      <c r="G15" s="874"/>
      <c r="H15" s="875"/>
      <c r="I15" s="876"/>
      <c r="J15" s="873"/>
      <c r="K15" s="873">
        <f>+K14+K13+K12+K11+K10+K9</f>
        <v>23014</v>
      </c>
      <c r="L15" s="876"/>
      <c r="M15" s="705"/>
    </row>
    <row r="16" spans="1:13" ht="61.5" customHeight="1" x14ac:dyDescent="0.25">
      <c r="A16" s="1283">
        <v>2</v>
      </c>
      <c r="B16" s="1283" t="s">
        <v>120</v>
      </c>
      <c r="C16" s="1283" t="s">
        <v>139</v>
      </c>
      <c r="D16" s="1283" t="s">
        <v>140</v>
      </c>
      <c r="E16" s="1283">
        <v>1155088.32679388</v>
      </c>
      <c r="F16" s="1283"/>
      <c r="G16" s="970" t="s">
        <v>141</v>
      </c>
      <c r="H16" s="413" t="s">
        <v>125</v>
      </c>
      <c r="I16" s="135" t="s">
        <v>25</v>
      </c>
      <c r="J16" s="141">
        <v>7.01</v>
      </c>
      <c r="K16" s="135">
        <f>+J16*700</f>
        <v>4907</v>
      </c>
      <c r="L16" s="135">
        <v>1</v>
      </c>
      <c r="M16" s="705" t="s">
        <v>126</v>
      </c>
    </row>
    <row r="17" spans="1:14" ht="41.25" customHeight="1" x14ac:dyDescent="0.25">
      <c r="A17" s="1284"/>
      <c r="B17" s="1284"/>
      <c r="C17" s="1284"/>
      <c r="D17" s="1284"/>
      <c r="E17" s="1284"/>
      <c r="F17" s="1284"/>
      <c r="G17" s="1071" t="s">
        <v>142</v>
      </c>
      <c r="H17" s="737" t="s">
        <v>101</v>
      </c>
      <c r="I17" s="820" t="s">
        <v>128</v>
      </c>
      <c r="J17" s="702">
        <v>1</v>
      </c>
      <c r="K17" s="721">
        <v>1000</v>
      </c>
      <c r="L17" s="1299">
        <v>2</v>
      </c>
      <c r="M17" s="705" t="s">
        <v>129</v>
      </c>
    </row>
    <row r="18" spans="1:14" ht="41.25" customHeight="1" x14ac:dyDescent="0.25">
      <c r="A18" s="1285"/>
      <c r="B18" s="1285"/>
      <c r="C18" s="1285"/>
      <c r="D18" s="1285"/>
      <c r="E18" s="1285"/>
      <c r="F18" s="1285"/>
      <c r="G18" s="1072"/>
      <c r="H18" s="414" t="s">
        <v>101</v>
      </c>
      <c r="I18" s="137" t="s">
        <v>25</v>
      </c>
      <c r="J18" s="138">
        <v>27.5</v>
      </c>
      <c r="K18" s="135">
        <f>+J18*320</f>
        <v>8800</v>
      </c>
      <c r="L18" s="1246"/>
      <c r="M18" s="705" t="s">
        <v>130</v>
      </c>
    </row>
    <row r="19" spans="1:14" ht="45" customHeight="1" x14ac:dyDescent="0.25">
      <c r="A19" s="1283"/>
      <c r="B19" s="1283"/>
      <c r="C19" s="1283"/>
      <c r="D19" s="1283"/>
      <c r="E19" s="1283"/>
      <c r="F19" s="1283"/>
      <c r="G19" s="970" t="s">
        <v>136</v>
      </c>
      <c r="H19" s="414" t="s">
        <v>101</v>
      </c>
      <c r="I19" s="137" t="s">
        <v>25</v>
      </c>
      <c r="J19" s="702">
        <v>1</v>
      </c>
      <c r="K19" s="135">
        <v>350</v>
      </c>
      <c r="L19" s="137">
        <v>3</v>
      </c>
      <c r="M19" s="705" t="s">
        <v>137</v>
      </c>
    </row>
    <row r="20" spans="1:14" ht="27.75" customHeight="1" x14ac:dyDescent="0.25">
      <c r="A20" s="872"/>
      <c r="B20" s="1043" t="s">
        <v>138</v>
      </c>
      <c r="C20" s="1044"/>
      <c r="D20" s="877"/>
      <c r="E20" s="872">
        <f>+E16*12.9</f>
        <v>14900639.415641053</v>
      </c>
      <c r="F20" s="872">
        <v>3</v>
      </c>
      <c r="G20" s="865"/>
      <c r="H20" s="875"/>
      <c r="I20" s="876"/>
      <c r="J20" s="878"/>
      <c r="K20" s="873">
        <f>+K19+K18+K17+K16</f>
        <v>15057</v>
      </c>
      <c r="L20" s="876"/>
      <c r="M20" s="705"/>
    </row>
    <row r="21" spans="1:14" ht="59.25" customHeight="1" x14ac:dyDescent="0.25">
      <c r="A21" s="1074">
        <v>3</v>
      </c>
      <c r="B21" s="1074" t="s">
        <v>120</v>
      </c>
      <c r="C21" s="1074" t="s">
        <v>143</v>
      </c>
      <c r="D21" s="1316" t="s">
        <v>144</v>
      </c>
      <c r="E21" s="1283">
        <v>1100314.7835555901</v>
      </c>
      <c r="F21" s="1074"/>
      <c r="G21" s="970" t="s">
        <v>145</v>
      </c>
      <c r="H21" s="413" t="s">
        <v>102</v>
      </c>
      <c r="I21" s="135" t="s">
        <v>25</v>
      </c>
      <c r="J21" s="932">
        <v>6.7</v>
      </c>
      <c r="K21" s="137">
        <f>+J21*700</f>
        <v>4690</v>
      </c>
      <c r="L21" s="848">
        <v>1</v>
      </c>
      <c r="M21" s="705" t="s">
        <v>126</v>
      </c>
      <c r="N21" s="799"/>
    </row>
    <row r="22" spans="1:14" ht="48" customHeight="1" x14ac:dyDescent="0.25">
      <c r="A22" s="1073"/>
      <c r="B22" s="1073"/>
      <c r="C22" s="1073"/>
      <c r="D22" s="1317"/>
      <c r="E22" s="1319"/>
      <c r="F22" s="1073"/>
      <c r="G22" s="1071" t="s">
        <v>146</v>
      </c>
      <c r="H22" s="734" t="s">
        <v>132</v>
      </c>
      <c r="I22" s="721" t="s">
        <v>133</v>
      </c>
      <c r="J22" s="735">
        <v>4</v>
      </c>
      <c r="K22" s="721">
        <v>600</v>
      </c>
      <c r="L22" s="1299">
        <v>2</v>
      </c>
      <c r="M22" s="705" t="s">
        <v>27</v>
      </c>
      <c r="N22" s="73"/>
    </row>
    <row r="23" spans="1:14" ht="48" customHeight="1" x14ac:dyDescent="0.25">
      <c r="A23" s="1074"/>
      <c r="B23" s="1074"/>
      <c r="C23" s="1074"/>
      <c r="D23" s="1316"/>
      <c r="E23" s="1283"/>
      <c r="F23" s="1074"/>
      <c r="G23" s="1072"/>
      <c r="H23" s="414" t="s">
        <v>134</v>
      </c>
      <c r="I23" s="137" t="s">
        <v>25</v>
      </c>
      <c r="J23" s="138">
        <v>16</v>
      </c>
      <c r="K23" s="137">
        <f>+J23*140</f>
        <v>2240</v>
      </c>
      <c r="L23" s="1246"/>
      <c r="M23" s="705" t="s">
        <v>135</v>
      </c>
    </row>
    <row r="24" spans="1:14" ht="50.25" customHeight="1" x14ac:dyDescent="0.25">
      <c r="A24" s="1286"/>
      <c r="B24" s="1286"/>
      <c r="C24" s="1286"/>
      <c r="D24" s="1318"/>
      <c r="E24" s="1285"/>
      <c r="F24" s="1286"/>
      <c r="G24" s="970" t="s">
        <v>147</v>
      </c>
      <c r="H24" s="414" t="s">
        <v>101</v>
      </c>
      <c r="I24" s="137" t="s">
        <v>25</v>
      </c>
      <c r="J24" s="138">
        <v>8.1999999999999993</v>
      </c>
      <c r="K24" s="137">
        <f>+J24*320</f>
        <v>2624</v>
      </c>
      <c r="L24" s="137">
        <v>3</v>
      </c>
      <c r="M24" s="705" t="s">
        <v>130</v>
      </c>
    </row>
    <row r="25" spans="1:14" ht="41.25" customHeight="1" x14ac:dyDescent="0.25">
      <c r="A25" s="1074"/>
      <c r="B25" s="1074"/>
      <c r="C25" s="1074"/>
      <c r="D25" s="1316"/>
      <c r="E25" s="1283"/>
      <c r="F25" s="1074"/>
      <c r="G25" s="972" t="s">
        <v>148</v>
      </c>
      <c r="H25" s="414" t="s">
        <v>101</v>
      </c>
      <c r="I25" s="821" t="s">
        <v>149</v>
      </c>
      <c r="J25" s="822">
        <v>90</v>
      </c>
      <c r="K25" s="137">
        <f>+J25*46</f>
        <v>4140</v>
      </c>
      <c r="L25" s="137">
        <v>4</v>
      </c>
      <c r="M25" s="705" t="s">
        <v>150</v>
      </c>
    </row>
    <row r="26" spans="1:14" ht="33" customHeight="1" x14ac:dyDescent="0.25">
      <c r="A26" s="1074"/>
      <c r="B26" s="1074"/>
      <c r="C26" s="1074"/>
      <c r="D26" s="1316"/>
      <c r="E26" s="1283"/>
      <c r="F26" s="1074"/>
      <c r="G26" s="972" t="s">
        <v>136</v>
      </c>
      <c r="H26" s="414" t="s">
        <v>101</v>
      </c>
      <c r="I26" s="821" t="s">
        <v>25</v>
      </c>
      <c r="J26" s="702">
        <v>1</v>
      </c>
      <c r="K26" s="137">
        <v>350</v>
      </c>
      <c r="L26" s="137">
        <v>5</v>
      </c>
      <c r="M26" s="705" t="s">
        <v>137</v>
      </c>
    </row>
    <row r="27" spans="1:14" ht="27.75" customHeight="1" x14ac:dyDescent="0.25">
      <c r="A27" s="862"/>
      <c r="B27" s="1043" t="s">
        <v>138</v>
      </c>
      <c r="C27" s="1044"/>
      <c r="D27" s="879"/>
      <c r="E27" s="880">
        <f>+E21*12.9</f>
        <v>14194060.707867112</v>
      </c>
      <c r="F27" s="862">
        <v>5</v>
      </c>
      <c r="G27" s="881"/>
      <c r="H27" s="860"/>
      <c r="I27" s="882"/>
      <c r="J27" s="883"/>
      <c r="K27" s="858">
        <f>+K26+K25+K24+K23+K22+K21</f>
        <v>14644</v>
      </c>
      <c r="L27" s="876"/>
      <c r="M27" s="705"/>
    </row>
    <row r="28" spans="1:14" ht="44.25" customHeight="1" x14ac:dyDescent="0.25">
      <c r="A28" s="1283">
        <v>4</v>
      </c>
      <c r="B28" s="1283" t="s">
        <v>120</v>
      </c>
      <c r="C28" s="1087" t="s">
        <v>151</v>
      </c>
      <c r="D28" s="1522">
        <v>3264</v>
      </c>
      <c r="E28" s="1074">
        <v>1216196.22537265</v>
      </c>
      <c r="F28" s="1283"/>
      <c r="G28" s="1072" t="s">
        <v>152</v>
      </c>
      <c r="H28" s="413" t="s">
        <v>132</v>
      </c>
      <c r="I28" s="135" t="s">
        <v>133</v>
      </c>
      <c r="J28" s="136">
        <v>3</v>
      </c>
      <c r="K28" s="137">
        <f>J28*150</f>
        <v>450</v>
      </c>
      <c r="L28" s="1074">
        <v>1</v>
      </c>
      <c r="M28" s="705" t="s">
        <v>27</v>
      </c>
    </row>
    <row r="29" spans="1:14" ht="44.25" customHeight="1" x14ac:dyDescent="0.25">
      <c r="A29" s="1482"/>
      <c r="B29" s="1482"/>
      <c r="C29" s="1094"/>
      <c r="D29" s="1527"/>
      <c r="E29" s="1108"/>
      <c r="F29" s="1482"/>
      <c r="G29" s="1096"/>
      <c r="H29" s="725" t="s">
        <v>134</v>
      </c>
      <c r="I29" s="720" t="s">
        <v>25</v>
      </c>
      <c r="J29" s="733">
        <v>13</v>
      </c>
      <c r="K29" s="720">
        <f>J29*140</f>
        <v>1820</v>
      </c>
      <c r="L29" s="1108"/>
      <c r="M29" s="705" t="s">
        <v>135</v>
      </c>
    </row>
    <row r="30" spans="1:14" ht="69" customHeight="1" x14ac:dyDescent="0.25">
      <c r="A30" s="1283"/>
      <c r="B30" s="1283"/>
      <c r="C30" s="1074"/>
      <c r="D30" s="1522"/>
      <c r="E30" s="1074"/>
      <c r="F30" s="1283"/>
      <c r="G30" s="970" t="s">
        <v>153</v>
      </c>
      <c r="H30" s="414" t="s">
        <v>125</v>
      </c>
      <c r="I30" s="137" t="s">
        <v>25</v>
      </c>
      <c r="J30" s="138">
        <v>6.4</v>
      </c>
      <c r="K30" s="137">
        <f>+J30*700</f>
        <v>4480</v>
      </c>
      <c r="L30" s="137">
        <v>2</v>
      </c>
      <c r="M30" s="705" t="s">
        <v>126</v>
      </c>
    </row>
    <row r="31" spans="1:14" ht="53.25" customHeight="1" x14ac:dyDescent="0.25">
      <c r="A31" s="1284"/>
      <c r="B31" s="1284"/>
      <c r="C31" s="1532"/>
      <c r="D31" s="1534"/>
      <c r="E31" s="1535"/>
      <c r="F31" s="1284"/>
      <c r="G31" s="1071" t="s">
        <v>154</v>
      </c>
      <c r="H31" s="734" t="s">
        <v>101</v>
      </c>
      <c r="I31" s="721" t="s">
        <v>128</v>
      </c>
      <c r="J31" s="702">
        <v>1</v>
      </c>
      <c r="K31" s="721">
        <v>500</v>
      </c>
      <c r="L31" s="1307">
        <v>3</v>
      </c>
      <c r="M31" s="705" t="s">
        <v>129</v>
      </c>
    </row>
    <row r="32" spans="1:14" ht="53.25" customHeight="1" x14ac:dyDescent="0.25">
      <c r="A32" s="1285"/>
      <c r="B32" s="1285"/>
      <c r="C32" s="1533"/>
      <c r="D32" s="1529"/>
      <c r="E32" s="1286"/>
      <c r="F32" s="1285"/>
      <c r="G32" s="1072"/>
      <c r="H32" s="414" t="s">
        <v>101</v>
      </c>
      <c r="I32" s="137" t="s">
        <v>25</v>
      </c>
      <c r="J32" s="138">
        <v>26.1</v>
      </c>
      <c r="K32" s="137">
        <f>+J32*320</f>
        <v>8352</v>
      </c>
      <c r="L32" s="1299"/>
      <c r="M32" s="705" t="s">
        <v>130</v>
      </c>
    </row>
    <row r="33" spans="1:12288 12369:13311 13392:14334 14415:15357 15438:16287" ht="60.75" customHeight="1" x14ac:dyDescent="0.25">
      <c r="A33" s="1283"/>
      <c r="B33" s="1283"/>
      <c r="C33" s="1087"/>
      <c r="D33" s="1522"/>
      <c r="E33" s="1074"/>
      <c r="F33" s="1283"/>
      <c r="G33" s="974" t="s">
        <v>136</v>
      </c>
      <c r="H33" s="414" t="s">
        <v>101</v>
      </c>
      <c r="I33" s="137" t="s">
        <v>25</v>
      </c>
      <c r="J33" s="702">
        <v>1</v>
      </c>
      <c r="K33" s="137">
        <v>350</v>
      </c>
      <c r="L33" s="137">
        <v>4</v>
      </c>
      <c r="M33" s="705" t="s">
        <v>137</v>
      </c>
    </row>
    <row r="34" spans="1:12288 12369:13311 13392:14334 14415:15357 15438:16287" ht="27" customHeight="1" x14ac:dyDescent="0.25">
      <c r="A34" s="880"/>
      <c r="B34" s="1043" t="s">
        <v>138</v>
      </c>
      <c r="C34" s="1044"/>
      <c r="D34" s="884"/>
      <c r="E34" s="862">
        <f>+E28*12.9</f>
        <v>15688931.307307186</v>
      </c>
      <c r="F34" s="880">
        <v>4</v>
      </c>
      <c r="G34" s="885"/>
      <c r="H34" s="860"/>
      <c r="I34" s="858"/>
      <c r="J34" s="861"/>
      <c r="K34" s="858">
        <f>+K33+K32+K31+K30+K29+K28</f>
        <v>15952</v>
      </c>
      <c r="L34" s="876"/>
      <c r="M34" s="705"/>
    </row>
    <row r="35" spans="1:12288 12369:13311 13392:14334 14415:15357 15438:16287" ht="49.5" customHeight="1" x14ac:dyDescent="0.25">
      <c r="A35" s="1108">
        <v>5</v>
      </c>
      <c r="B35" s="1108" t="s">
        <v>120</v>
      </c>
      <c r="C35" s="1108" t="s">
        <v>155</v>
      </c>
      <c r="D35" s="1536">
        <v>2865</v>
      </c>
      <c r="E35" s="1108">
        <v>1067525.17944015</v>
      </c>
      <c r="F35" s="1108"/>
      <c r="G35" s="973" t="s">
        <v>156</v>
      </c>
      <c r="H35" s="823" t="s">
        <v>30</v>
      </c>
      <c r="I35" s="700" t="s">
        <v>157</v>
      </c>
      <c r="J35" s="700">
        <v>240</v>
      </c>
      <c r="K35" s="700">
        <f>240*13</f>
        <v>3120</v>
      </c>
      <c r="L35" s="700">
        <v>1</v>
      </c>
      <c r="M35" s="705" t="s">
        <v>158</v>
      </c>
    </row>
    <row r="36" spans="1:12288 12369:13311 13392:14334 14415:15357 15438:16287" ht="54" customHeight="1" x14ac:dyDescent="0.25">
      <c r="A36" s="1074"/>
      <c r="B36" s="1074"/>
      <c r="C36" s="1074"/>
      <c r="D36" s="1316"/>
      <c r="E36" s="1074"/>
      <c r="F36" s="1074"/>
      <c r="G36" s="970" t="s">
        <v>159</v>
      </c>
      <c r="H36" s="413" t="s">
        <v>125</v>
      </c>
      <c r="I36" s="135" t="s">
        <v>25</v>
      </c>
      <c r="J36" s="135">
        <v>14</v>
      </c>
      <c r="K36" s="135">
        <f>+J36*700</f>
        <v>9800</v>
      </c>
      <c r="L36" s="135">
        <v>2</v>
      </c>
      <c r="M36" s="705" t="s">
        <v>126</v>
      </c>
    </row>
    <row r="37" spans="1:12288 12369:13311 13392:14334 14415:15357 15438:16287" ht="54" customHeight="1" x14ac:dyDescent="0.25">
      <c r="A37" s="1073"/>
      <c r="B37" s="1073"/>
      <c r="C37" s="1073"/>
      <c r="D37" s="1317"/>
      <c r="E37" s="1073"/>
      <c r="F37" s="1073"/>
      <c r="G37" s="1071" t="s">
        <v>160</v>
      </c>
      <c r="H37" s="749" t="s">
        <v>132</v>
      </c>
      <c r="I37" s="701" t="s">
        <v>133</v>
      </c>
      <c r="J37" s="702">
        <v>1</v>
      </c>
      <c r="K37" s="701">
        <v>150</v>
      </c>
      <c r="L37" s="1129">
        <v>3</v>
      </c>
      <c r="M37" s="723" t="s">
        <v>27</v>
      </c>
    </row>
    <row r="38" spans="1:12288 12369:13311 13392:14334 14415:15357 15438:16287" ht="54" customHeight="1" x14ac:dyDescent="0.25">
      <c r="A38" s="1074"/>
      <c r="B38" s="1074"/>
      <c r="C38" s="1074"/>
      <c r="D38" s="1316"/>
      <c r="E38" s="1074"/>
      <c r="F38" s="1074"/>
      <c r="G38" s="1072"/>
      <c r="H38" s="413" t="s">
        <v>134</v>
      </c>
      <c r="I38" s="135" t="s">
        <v>25</v>
      </c>
      <c r="J38" s="136">
        <v>5</v>
      </c>
      <c r="K38" s="135">
        <v>700</v>
      </c>
      <c r="L38" s="1073"/>
      <c r="M38" s="705" t="s">
        <v>135</v>
      </c>
    </row>
    <row r="39" spans="1:12288 12369:13311 13392:14334 14415:15357 15438:16287" ht="44.25" customHeight="1" x14ac:dyDescent="0.25">
      <c r="A39" s="1074"/>
      <c r="B39" s="1074"/>
      <c r="C39" s="1074"/>
      <c r="D39" s="1316"/>
      <c r="E39" s="1074"/>
      <c r="F39" s="1074"/>
      <c r="G39" s="974" t="s">
        <v>136</v>
      </c>
      <c r="H39" s="413" t="s">
        <v>101</v>
      </c>
      <c r="I39" s="135" t="s">
        <v>25</v>
      </c>
      <c r="J39" s="702">
        <v>1</v>
      </c>
      <c r="K39" s="135">
        <v>350</v>
      </c>
      <c r="L39" s="135">
        <v>4</v>
      </c>
      <c r="M39" s="705" t="s">
        <v>137</v>
      </c>
    </row>
    <row r="40" spans="1:12288 12369:13311 13392:14334 14415:15357 15438:16287" ht="29.25" customHeight="1" x14ac:dyDescent="0.25">
      <c r="A40" s="873"/>
      <c r="B40" s="1043" t="s">
        <v>138</v>
      </c>
      <c r="C40" s="1044"/>
      <c r="D40" s="886"/>
      <c r="E40" s="873">
        <f>+E35*12.9</f>
        <v>13771074.814777937</v>
      </c>
      <c r="F40" s="873">
        <v>4</v>
      </c>
      <c r="G40" s="865"/>
      <c r="H40" s="874"/>
      <c r="I40" s="873"/>
      <c r="J40" s="887"/>
      <c r="K40" s="873">
        <f>+K39+K38+K37+K36+K35</f>
        <v>14120</v>
      </c>
      <c r="L40" s="876"/>
      <c r="M40" s="705"/>
    </row>
    <row r="41" spans="1:12288 12369:13311 13392:14334 14415:15357 15438:16287" ht="51.75" customHeight="1" x14ac:dyDescent="0.25">
      <c r="A41" s="1074">
        <v>6</v>
      </c>
      <c r="B41" s="1074" t="s">
        <v>120</v>
      </c>
      <c r="C41" s="1074" t="s">
        <v>161</v>
      </c>
      <c r="D41" s="1316">
        <v>4005</v>
      </c>
      <c r="E41" s="1074">
        <v>1492299.59639016</v>
      </c>
      <c r="F41" s="1074"/>
      <c r="G41" s="975" t="s">
        <v>162</v>
      </c>
      <c r="H41" s="413" t="s">
        <v>125</v>
      </c>
      <c r="I41" s="142" t="s">
        <v>25</v>
      </c>
      <c r="J41" s="135">
        <v>16</v>
      </c>
      <c r="K41" s="139">
        <f>+J41*700</f>
        <v>11200</v>
      </c>
      <c r="L41" s="135">
        <v>1</v>
      </c>
      <c r="M41" s="705" t="s">
        <v>126</v>
      </c>
    </row>
    <row r="42" spans="1:12288 12369:13311 13392:14334 14415:15357 15438:16287" ht="39.75" customHeight="1" x14ac:dyDescent="0.25">
      <c r="A42" s="1073"/>
      <c r="B42" s="1073"/>
      <c r="C42" s="1073"/>
      <c r="D42" s="1317"/>
      <c r="E42" s="1073"/>
      <c r="F42" s="1073"/>
      <c r="G42" s="1095" t="s">
        <v>163</v>
      </c>
      <c r="H42" s="749" t="s">
        <v>132</v>
      </c>
      <c r="I42" s="701" t="s">
        <v>133</v>
      </c>
      <c r="J42" s="736">
        <v>3</v>
      </c>
      <c r="K42" s="721">
        <v>450</v>
      </c>
      <c r="L42" s="1073">
        <v>2</v>
      </c>
      <c r="M42" s="723" t="s">
        <v>27</v>
      </c>
    </row>
    <row r="43" spans="1:12288 12369:13311 13392:14334 14415:15357 15438:16287" ht="39.75" customHeight="1" x14ac:dyDescent="0.25">
      <c r="A43" s="1074"/>
      <c r="B43" s="1074"/>
      <c r="C43" s="1074"/>
      <c r="D43" s="1316"/>
      <c r="E43" s="1074"/>
      <c r="F43" s="1074"/>
      <c r="G43" s="1084"/>
      <c r="H43" s="413" t="s">
        <v>30</v>
      </c>
      <c r="I43" s="135" t="s">
        <v>25</v>
      </c>
      <c r="J43" s="136">
        <v>11</v>
      </c>
      <c r="K43" s="137">
        <v>1540</v>
      </c>
      <c r="L43" s="1074"/>
      <c r="M43" s="705" t="s">
        <v>135</v>
      </c>
    </row>
    <row r="44" spans="1:12288 12369:13311 13392:14334 14415:15357 15438:16287" ht="75" customHeight="1" x14ac:dyDescent="0.25">
      <c r="A44" s="1074"/>
      <c r="B44" s="1074"/>
      <c r="C44" s="1074"/>
      <c r="D44" s="1316"/>
      <c r="E44" s="1074"/>
      <c r="F44" s="1074"/>
      <c r="G44" s="972" t="s">
        <v>164</v>
      </c>
      <c r="H44" s="413" t="s">
        <v>30</v>
      </c>
      <c r="I44" s="135" t="s">
        <v>128</v>
      </c>
      <c r="J44" s="702">
        <v>1</v>
      </c>
      <c r="K44" s="137">
        <v>2000</v>
      </c>
      <c r="L44" s="135">
        <v>3</v>
      </c>
      <c r="M44" s="705" t="s">
        <v>165</v>
      </c>
    </row>
    <row r="45" spans="1:12288 12369:13311 13392:14334 14415:15357 15438:16287" ht="40.5" customHeight="1" x14ac:dyDescent="0.25">
      <c r="A45" s="1286"/>
      <c r="B45" s="1286"/>
      <c r="C45" s="1286"/>
      <c r="D45" s="1318"/>
      <c r="E45" s="1286"/>
      <c r="F45" s="1286"/>
      <c r="G45" s="1093" t="s">
        <v>166</v>
      </c>
      <c r="H45" s="413" t="s">
        <v>101</v>
      </c>
      <c r="I45" s="135" t="s">
        <v>128</v>
      </c>
      <c r="J45" s="136">
        <v>3</v>
      </c>
      <c r="K45" s="137">
        <v>1200</v>
      </c>
      <c r="L45" s="1108">
        <v>4</v>
      </c>
      <c r="M45" s="705" t="s">
        <v>129</v>
      </c>
    </row>
    <row r="46" spans="1:12288 12369:13311 13392:14334 14415:15357 15438:16287" ht="40.5" customHeight="1" x14ac:dyDescent="0.25">
      <c r="A46" s="1286"/>
      <c r="B46" s="1286"/>
      <c r="C46" s="1286"/>
      <c r="D46" s="1318"/>
      <c r="E46" s="1286"/>
      <c r="F46" s="1286"/>
      <c r="G46" s="1520"/>
      <c r="H46" s="823" t="s">
        <v>101</v>
      </c>
      <c r="I46" s="700" t="s">
        <v>25</v>
      </c>
      <c r="J46" s="824">
        <v>10.5</v>
      </c>
      <c r="K46" s="700">
        <v>2720</v>
      </c>
      <c r="L46" s="1073"/>
      <c r="M46" s="705" t="s">
        <v>130</v>
      </c>
    </row>
    <row r="47" spans="1:12288 12369:13311 13392:14334 14415:15357 15438:16287" ht="51.75" customHeight="1" x14ac:dyDescent="0.25">
      <c r="A47" s="1074"/>
      <c r="B47" s="1074"/>
      <c r="C47" s="1074"/>
      <c r="D47" s="1316"/>
      <c r="E47" s="1074"/>
      <c r="F47" s="1519"/>
      <c r="G47" s="978" t="s">
        <v>136</v>
      </c>
      <c r="H47" s="304" t="s">
        <v>101</v>
      </c>
      <c r="I47" s="304" t="s">
        <v>25</v>
      </c>
      <c r="J47" s="702">
        <v>1</v>
      </c>
      <c r="K47" s="304">
        <v>350</v>
      </c>
      <c r="L47" s="135">
        <v>5</v>
      </c>
      <c r="M47" s="705" t="s">
        <v>137</v>
      </c>
    </row>
    <row r="48" spans="1:12288 12369:13311 13392:14334 14415:15357 15438:16287" ht="31.5" customHeight="1" x14ac:dyDescent="0.25">
      <c r="A48" s="862"/>
      <c r="B48" s="1043" t="s">
        <v>138</v>
      </c>
      <c r="C48" s="1044"/>
      <c r="D48" s="879"/>
      <c r="E48" s="862">
        <f>+E41*12.9</f>
        <v>19250664.793433066</v>
      </c>
      <c r="F48" s="862">
        <v>5</v>
      </c>
      <c r="G48" s="859"/>
      <c r="H48" s="888"/>
      <c r="I48" s="862"/>
      <c r="J48" s="889"/>
      <c r="K48" s="862">
        <f>+K47+K46+K45+K44+K43+K42+K41</f>
        <v>19460</v>
      </c>
      <c r="L48" s="876"/>
      <c r="M48" s="705"/>
      <c r="CO48" s="728"/>
      <c r="CP48" s="728"/>
      <c r="CQ48" s="728"/>
      <c r="CR48" s="752"/>
      <c r="CS48" s="728"/>
      <c r="CT48" s="728"/>
      <c r="CU48" s="729"/>
      <c r="CV48" s="730"/>
      <c r="CW48" s="728"/>
      <c r="CX48" s="750"/>
      <c r="CY48" s="728"/>
      <c r="CZ48" s="724"/>
      <c r="DA48" s="705"/>
      <c r="GD48" s="728"/>
      <c r="GE48" s="728"/>
      <c r="GF48" s="728"/>
      <c r="GG48" s="752"/>
      <c r="GH48" s="728"/>
      <c r="GI48" s="728"/>
      <c r="GJ48" s="729"/>
      <c r="GK48" s="730"/>
      <c r="GL48" s="728"/>
      <c r="GM48" s="750"/>
      <c r="GN48" s="728"/>
      <c r="GO48" s="724"/>
      <c r="GP48" s="705"/>
      <c r="JS48" s="728"/>
      <c r="JT48" s="728"/>
      <c r="JU48" s="728"/>
      <c r="JV48" s="752"/>
      <c r="JW48" s="728"/>
      <c r="JX48" s="728"/>
      <c r="JY48" s="729"/>
      <c r="JZ48" s="730"/>
      <c r="KA48" s="728"/>
      <c r="KB48" s="750"/>
      <c r="KC48" s="728"/>
      <c r="KD48" s="724"/>
      <c r="KE48" s="705"/>
      <c r="NH48" s="728"/>
      <c r="NI48" s="728"/>
      <c r="NJ48" s="728"/>
      <c r="NK48" s="752"/>
      <c r="NL48" s="728"/>
      <c r="NM48" s="728"/>
      <c r="NN48" s="729"/>
      <c r="NO48" s="730"/>
      <c r="NP48" s="728"/>
      <c r="NQ48" s="750"/>
      <c r="NR48" s="728"/>
      <c r="NS48" s="724"/>
      <c r="NT48" s="705"/>
      <c r="QW48" s="728"/>
      <c r="QX48" s="728"/>
      <c r="QY48" s="728"/>
      <c r="QZ48" s="752"/>
      <c r="RA48" s="728"/>
      <c r="RB48" s="728"/>
      <c r="RC48" s="729"/>
      <c r="RD48" s="730"/>
      <c r="RE48" s="728"/>
      <c r="RF48" s="750"/>
      <c r="RG48" s="728"/>
      <c r="RH48" s="724"/>
      <c r="RI48" s="705"/>
      <c r="UL48" s="728"/>
      <c r="UM48" s="728"/>
      <c r="UN48" s="728"/>
      <c r="UO48" s="752"/>
      <c r="UP48" s="728"/>
      <c r="UQ48" s="728"/>
      <c r="UR48" s="729"/>
      <c r="US48" s="730"/>
      <c r="UT48" s="728"/>
      <c r="UU48" s="750"/>
      <c r="UV48" s="728"/>
      <c r="UW48" s="724"/>
      <c r="UX48" s="705"/>
      <c r="YA48" s="728"/>
      <c r="YB48" s="728"/>
      <c r="YC48" s="728"/>
      <c r="YD48" s="752"/>
      <c r="YE48" s="728"/>
      <c r="YF48" s="728"/>
      <c r="YG48" s="729"/>
      <c r="YH48" s="730"/>
      <c r="YI48" s="728"/>
      <c r="YJ48" s="750"/>
      <c r="YK48" s="728"/>
      <c r="YL48" s="724"/>
      <c r="YM48" s="705"/>
      <c r="ABP48" s="728"/>
      <c r="ABQ48" s="728"/>
      <c r="ABR48" s="728"/>
      <c r="ABS48" s="752"/>
      <c r="ABT48" s="728"/>
      <c r="ABU48" s="728"/>
      <c r="ABV48" s="729"/>
      <c r="ABW48" s="730"/>
      <c r="ABX48" s="728"/>
      <c r="ABY48" s="750"/>
      <c r="ABZ48" s="728"/>
      <c r="ACA48" s="724"/>
      <c r="ACB48" s="705"/>
      <c r="AFE48" s="728"/>
      <c r="AFF48" s="728"/>
      <c r="AFG48" s="728"/>
      <c r="AFH48" s="752"/>
      <c r="AFI48" s="728"/>
      <c r="AFJ48" s="728"/>
      <c r="AFK48" s="729"/>
      <c r="AFL48" s="730"/>
      <c r="AFM48" s="728"/>
      <c r="AFN48" s="750"/>
      <c r="AFO48" s="728"/>
      <c r="AFP48" s="724"/>
      <c r="AFQ48" s="705"/>
      <c r="AIT48" s="728"/>
      <c r="AIU48" s="728"/>
      <c r="AIV48" s="728"/>
      <c r="AIW48" s="752"/>
      <c r="AIX48" s="728"/>
      <c r="AIY48" s="728"/>
      <c r="AIZ48" s="729"/>
      <c r="AJA48" s="730"/>
      <c r="AJB48" s="728"/>
      <c r="AJC48" s="750"/>
      <c r="AJD48" s="728"/>
      <c r="AJE48" s="724"/>
      <c r="AJF48" s="705"/>
      <c r="AMI48" s="728"/>
      <c r="AMJ48" s="728"/>
      <c r="AMK48" s="728"/>
      <c r="AML48" s="752"/>
      <c r="AMM48" s="728"/>
      <c r="AMN48" s="728"/>
      <c r="AMO48" s="729"/>
      <c r="AMP48" s="730"/>
      <c r="AMQ48" s="728"/>
      <c r="AMR48" s="750"/>
      <c r="AMS48" s="728"/>
      <c r="AMT48" s="724"/>
      <c r="AMU48" s="705"/>
      <c r="APX48" s="728"/>
      <c r="APY48" s="728"/>
      <c r="APZ48" s="728"/>
      <c r="AQA48" s="752"/>
      <c r="AQB48" s="728"/>
      <c r="AQC48" s="728"/>
      <c r="AQD48" s="729"/>
      <c r="AQE48" s="730"/>
      <c r="AQF48" s="728"/>
      <c r="AQG48" s="750"/>
      <c r="AQH48" s="728"/>
      <c r="AQI48" s="724"/>
      <c r="AQJ48" s="705"/>
      <c r="ATM48" s="728"/>
      <c r="ATN48" s="728"/>
      <c r="ATO48" s="728"/>
      <c r="ATP48" s="752"/>
      <c r="ATQ48" s="728"/>
      <c r="ATR48" s="728"/>
      <c r="ATS48" s="729"/>
      <c r="ATT48" s="730"/>
      <c r="ATU48" s="728"/>
      <c r="ATV48" s="750"/>
      <c r="ATW48" s="728"/>
      <c r="ATX48" s="724"/>
      <c r="ATY48" s="705"/>
      <c r="AXB48" s="728"/>
      <c r="AXC48" s="728"/>
      <c r="AXD48" s="728"/>
      <c r="AXE48" s="752"/>
      <c r="AXF48" s="728"/>
      <c r="AXG48" s="728"/>
      <c r="AXH48" s="729"/>
      <c r="AXI48" s="730"/>
      <c r="AXJ48" s="728"/>
      <c r="AXK48" s="750"/>
      <c r="AXL48" s="728"/>
      <c r="AXM48" s="724"/>
      <c r="AXN48" s="705"/>
      <c r="BAQ48" s="728"/>
      <c r="BAR48" s="728"/>
      <c r="BAS48" s="728"/>
      <c r="BAT48" s="752"/>
      <c r="BAU48" s="728"/>
      <c r="BAV48" s="728"/>
      <c r="BAW48" s="729"/>
      <c r="BAX48" s="730"/>
      <c r="BAY48" s="728"/>
      <c r="BAZ48" s="750"/>
      <c r="BBA48" s="728"/>
      <c r="BBB48" s="724"/>
      <c r="BBC48" s="705"/>
      <c r="BEF48" s="728"/>
      <c r="BEG48" s="728"/>
      <c r="BEH48" s="728"/>
      <c r="BEI48" s="752"/>
      <c r="BEJ48" s="728"/>
      <c r="BEK48" s="728"/>
      <c r="BEL48" s="729"/>
      <c r="BEM48" s="730"/>
      <c r="BEN48" s="728"/>
      <c r="BEO48" s="750"/>
      <c r="BEP48" s="728"/>
      <c r="BEQ48" s="724"/>
      <c r="BER48" s="705"/>
      <c r="BHU48" s="728"/>
      <c r="BHV48" s="728"/>
      <c r="BHW48" s="728"/>
      <c r="BHX48" s="752"/>
      <c r="BHY48" s="728"/>
      <c r="BHZ48" s="728"/>
      <c r="BIA48" s="729"/>
      <c r="BIB48" s="730"/>
      <c r="BIC48" s="728"/>
      <c r="BID48" s="750"/>
      <c r="BIE48" s="728"/>
      <c r="BIF48" s="724"/>
      <c r="BIG48" s="705"/>
      <c r="BLJ48" s="728"/>
      <c r="BLK48" s="728"/>
      <c r="BLL48" s="728"/>
      <c r="BLM48" s="752"/>
      <c r="BLN48" s="728"/>
      <c r="BLO48" s="728"/>
      <c r="BLP48" s="729"/>
      <c r="BLQ48" s="730"/>
      <c r="BLR48" s="728"/>
      <c r="BLS48" s="750"/>
      <c r="BLT48" s="728"/>
      <c r="BLU48" s="724"/>
      <c r="BLV48" s="705"/>
      <c r="BOY48" s="728"/>
      <c r="BOZ48" s="728"/>
      <c r="BPA48" s="728"/>
      <c r="BPB48" s="752"/>
      <c r="BPC48" s="728"/>
      <c r="BPD48" s="728"/>
      <c r="BPE48" s="729"/>
      <c r="BPF48" s="730"/>
      <c r="BPG48" s="728"/>
      <c r="BPH48" s="750"/>
      <c r="BPI48" s="728"/>
      <c r="BPJ48" s="724"/>
      <c r="BPK48" s="705"/>
      <c r="BSN48" s="728"/>
      <c r="BSO48" s="728"/>
      <c r="BSP48" s="728"/>
      <c r="BSQ48" s="752"/>
      <c r="BSR48" s="728"/>
      <c r="BSS48" s="728"/>
      <c r="BST48" s="729"/>
      <c r="BSU48" s="730"/>
      <c r="BSV48" s="728"/>
      <c r="BSW48" s="750"/>
      <c r="BSX48" s="728"/>
      <c r="BSY48" s="724"/>
      <c r="BSZ48" s="705"/>
      <c r="BWC48" s="728"/>
      <c r="BWD48" s="728"/>
      <c r="BWE48" s="728"/>
      <c r="BWF48" s="752"/>
      <c r="BWG48" s="728"/>
      <c r="BWH48" s="728"/>
      <c r="BWI48" s="729"/>
      <c r="BWJ48" s="730"/>
      <c r="BWK48" s="728"/>
      <c r="BWL48" s="750"/>
      <c r="BWM48" s="728"/>
      <c r="BWN48" s="724"/>
      <c r="BWO48" s="705"/>
      <c r="BZR48" s="728"/>
      <c r="BZS48" s="728"/>
      <c r="BZT48" s="728"/>
      <c r="BZU48" s="752"/>
      <c r="BZV48" s="728"/>
      <c r="BZW48" s="728"/>
      <c r="BZX48" s="729"/>
      <c r="BZY48" s="730"/>
      <c r="BZZ48" s="728"/>
      <c r="CAA48" s="750"/>
      <c r="CAB48" s="728"/>
      <c r="CAC48" s="724"/>
      <c r="CAD48" s="705"/>
      <c r="CDG48" s="728"/>
      <c r="CDH48" s="728"/>
      <c r="CDI48" s="728"/>
      <c r="CDJ48" s="752"/>
      <c r="CDK48" s="728"/>
      <c r="CDL48" s="728"/>
      <c r="CDM48" s="729"/>
      <c r="CDN48" s="730"/>
      <c r="CDO48" s="728"/>
      <c r="CDP48" s="750"/>
      <c r="CDQ48" s="728"/>
      <c r="CDR48" s="724"/>
      <c r="CDS48" s="705"/>
      <c r="CGV48" s="728"/>
      <c r="CGW48" s="728"/>
      <c r="CGX48" s="728"/>
      <c r="CGY48" s="752"/>
      <c r="CGZ48" s="728"/>
      <c r="CHA48" s="728"/>
      <c r="CHB48" s="729"/>
      <c r="CHC48" s="730"/>
      <c r="CHD48" s="728"/>
      <c r="CHE48" s="750"/>
      <c r="CHF48" s="728"/>
      <c r="CHG48" s="724"/>
      <c r="CHH48" s="705"/>
      <c r="CKK48" s="728"/>
      <c r="CKL48" s="728"/>
      <c r="CKM48" s="728"/>
      <c r="CKN48" s="752"/>
      <c r="CKO48" s="728"/>
      <c r="CKP48" s="728"/>
      <c r="CKQ48" s="729"/>
      <c r="CKR48" s="730"/>
      <c r="CKS48" s="728"/>
      <c r="CKT48" s="750"/>
      <c r="CKU48" s="728"/>
      <c r="CKV48" s="724"/>
      <c r="CKW48" s="705"/>
      <c r="CNZ48" s="728"/>
      <c r="COA48" s="728"/>
      <c r="COB48" s="728"/>
      <c r="COC48" s="752"/>
      <c r="COD48" s="728"/>
      <c r="COE48" s="728"/>
      <c r="COF48" s="729"/>
      <c r="COG48" s="730"/>
      <c r="COH48" s="728"/>
      <c r="COI48" s="750"/>
      <c r="COJ48" s="728"/>
      <c r="COK48" s="724"/>
      <c r="COL48" s="705"/>
      <c r="CRO48" s="728"/>
      <c r="CRP48" s="728"/>
      <c r="CRQ48" s="728"/>
      <c r="CRR48" s="752"/>
      <c r="CRS48" s="728"/>
      <c r="CRT48" s="728"/>
      <c r="CRU48" s="729"/>
      <c r="CRV48" s="730"/>
      <c r="CRW48" s="728"/>
      <c r="CRX48" s="750"/>
      <c r="CRY48" s="728"/>
      <c r="CRZ48" s="724"/>
      <c r="CSA48" s="705"/>
      <c r="CVD48" s="728"/>
      <c r="CVE48" s="728"/>
      <c r="CVF48" s="728"/>
      <c r="CVG48" s="752"/>
      <c r="CVH48" s="728"/>
      <c r="CVI48" s="728"/>
      <c r="CVJ48" s="729"/>
      <c r="CVK48" s="730"/>
      <c r="CVL48" s="728"/>
      <c r="CVM48" s="750"/>
      <c r="CVN48" s="728"/>
      <c r="CVO48" s="724"/>
      <c r="CVP48" s="705"/>
      <c r="CYS48" s="728"/>
      <c r="CYT48" s="728"/>
      <c r="CYU48" s="728"/>
      <c r="CYV48" s="752"/>
      <c r="CYW48" s="728"/>
      <c r="CYX48" s="728"/>
      <c r="CYY48" s="729"/>
      <c r="CYZ48" s="730"/>
      <c r="CZA48" s="728"/>
      <c r="CZB48" s="750"/>
      <c r="CZC48" s="728"/>
      <c r="CZD48" s="724"/>
      <c r="CZE48" s="705"/>
      <c r="DCH48" s="728"/>
      <c r="DCI48" s="728"/>
      <c r="DCJ48" s="728"/>
      <c r="DCK48" s="752"/>
      <c r="DCL48" s="728"/>
      <c r="DCM48" s="728"/>
      <c r="DCN48" s="729"/>
      <c r="DCO48" s="730"/>
      <c r="DCP48" s="728"/>
      <c r="DCQ48" s="750"/>
      <c r="DCR48" s="728"/>
      <c r="DCS48" s="724"/>
      <c r="DCT48" s="705"/>
      <c r="DFW48" s="728"/>
      <c r="DFX48" s="728"/>
      <c r="DFY48" s="728"/>
      <c r="DFZ48" s="752"/>
      <c r="DGA48" s="728"/>
      <c r="DGB48" s="728"/>
      <c r="DGC48" s="729"/>
      <c r="DGD48" s="730"/>
      <c r="DGE48" s="728"/>
      <c r="DGF48" s="750"/>
      <c r="DGG48" s="728"/>
      <c r="DGH48" s="724"/>
      <c r="DGI48" s="705"/>
      <c r="DJL48" s="728"/>
      <c r="DJM48" s="728"/>
      <c r="DJN48" s="728"/>
      <c r="DJO48" s="752"/>
      <c r="DJP48" s="728"/>
      <c r="DJQ48" s="728"/>
      <c r="DJR48" s="729"/>
      <c r="DJS48" s="730"/>
      <c r="DJT48" s="728"/>
      <c r="DJU48" s="750"/>
      <c r="DJV48" s="728"/>
      <c r="DJW48" s="724"/>
      <c r="DJX48" s="705"/>
      <c r="DNA48" s="728"/>
      <c r="DNB48" s="728"/>
      <c r="DNC48" s="728"/>
      <c r="DND48" s="752"/>
      <c r="DNE48" s="728"/>
      <c r="DNF48" s="728"/>
      <c r="DNG48" s="729"/>
      <c r="DNH48" s="730"/>
      <c r="DNI48" s="728"/>
      <c r="DNJ48" s="750"/>
      <c r="DNK48" s="728"/>
      <c r="DNL48" s="724"/>
      <c r="DNM48" s="705"/>
      <c r="DQP48" s="728"/>
      <c r="DQQ48" s="728"/>
      <c r="DQR48" s="728"/>
      <c r="DQS48" s="752"/>
      <c r="DQT48" s="728"/>
      <c r="DQU48" s="728"/>
      <c r="DQV48" s="729"/>
      <c r="DQW48" s="730"/>
      <c r="DQX48" s="728"/>
      <c r="DQY48" s="750"/>
      <c r="DQZ48" s="728"/>
      <c r="DRA48" s="724"/>
      <c r="DRB48" s="705"/>
      <c r="DUE48" s="728"/>
      <c r="DUF48" s="728"/>
      <c r="DUG48" s="728"/>
      <c r="DUH48" s="752"/>
      <c r="DUI48" s="728"/>
      <c r="DUJ48" s="728"/>
      <c r="DUK48" s="729"/>
      <c r="DUL48" s="730"/>
      <c r="DUM48" s="728"/>
      <c r="DUN48" s="750"/>
      <c r="DUO48" s="728"/>
      <c r="DUP48" s="724"/>
      <c r="DUQ48" s="705"/>
      <c r="DXT48" s="728"/>
      <c r="DXU48" s="728"/>
      <c r="DXV48" s="728"/>
      <c r="DXW48" s="752"/>
      <c r="DXX48" s="728"/>
      <c r="DXY48" s="728"/>
      <c r="DXZ48" s="729"/>
      <c r="DYA48" s="730"/>
      <c r="DYB48" s="728"/>
      <c r="DYC48" s="750"/>
      <c r="DYD48" s="728"/>
      <c r="DYE48" s="724"/>
      <c r="DYF48" s="705"/>
      <c r="EBI48" s="728"/>
      <c r="EBJ48" s="728"/>
      <c r="EBK48" s="728"/>
      <c r="EBL48" s="752"/>
      <c r="EBM48" s="728"/>
      <c r="EBN48" s="728"/>
      <c r="EBO48" s="729"/>
      <c r="EBP48" s="730"/>
      <c r="EBQ48" s="728"/>
      <c r="EBR48" s="750"/>
      <c r="EBS48" s="728"/>
      <c r="EBT48" s="724"/>
      <c r="EBU48" s="705"/>
      <c r="EEX48" s="728"/>
      <c r="EEY48" s="728"/>
      <c r="EEZ48" s="728"/>
      <c r="EFA48" s="752"/>
      <c r="EFB48" s="728"/>
      <c r="EFC48" s="728"/>
      <c r="EFD48" s="729"/>
      <c r="EFE48" s="730"/>
      <c r="EFF48" s="728"/>
      <c r="EFG48" s="750"/>
      <c r="EFH48" s="728"/>
      <c r="EFI48" s="724"/>
      <c r="EFJ48" s="705"/>
      <c r="EIM48" s="728"/>
      <c r="EIN48" s="728"/>
      <c r="EIO48" s="728"/>
      <c r="EIP48" s="752"/>
      <c r="EIQ48" s="728"/>
      <c r="EIR48" s="728"/>
      <c r="EIS48" s="729"/>
      <c r="EIT48" s="730"/>
      <c r="EIU48" s="728"/>
      <c r="EIV48" s="750"/>
      <c r="EIW48" s="728"/>
      <c r="EIX48" s="724"/>
      <c r="EIY48" s="705"/>
      <c r="EMB48" s="728"/>
      <c r="EMC48" s="728"/>
      <c r="EMD48" s="728"/>
      <c r="EME48" s="752"/>
      <c r="EMF48" s="728"/>
      <c r="EMG48" s="728"/>
      <c r="EMH48" s="729"/>
      <c r="EMI48" s="730"/>
      <c r="EMJ48" s="728"/>
      <c r="EMK48" s="750"/>
      <c r="EML48" s="728"/>
      <c r="EMM48" s="724"/>
      <c r="EMN48" s="705"/>
      <c r="EPQ48" s="728"/>
      <c r="EPR48" s="728"/>
      <c r="EPS48" s="728"/>
      <c r="EPT48" s="752"/>
      <c r="EPU48" s="728"/>
      <c r="EPV48" s="728"/>
      <c r="EPW48" s="729"/>
      <c r="EPX48" s="730"/>
      <c r="EPY48" s="728"/>
      <c r="EPZ48" s="750"/>
      <c r="EQA48" s="728"/>
      <c r="EQB48" s="724"/>
      <c r="EQC48" s="705"/>
      <c r="ETF48" s="728"/>
      <c r="ETG48" s="728"/>
      <c r="ETH48" s="728"/>
      <c r="ETI48" s="752"/>
      <c r="ETJ48" s="728"/>
      <c r="ETK48" s="728"/>
      <c r="ETL48" s="729"/>
      <c r="ETM48" s="730"/>
      <c r="ETN48" s="728"/>
      <c r="ETO48" s="750"/>
      <c r="ETP48" s="728"/>
      <c r="ETQ48" s="724"/>
      <c r="ETR48" s="705"/>
      <c r="EWU48" s="728"/>
      <c r="EWV48" s="728"/>
      <c r="EWW48" s="728"/>
      <c r="EWX48" s="752"/>
      <c r="EWY48" s="728"/>
      <c r="EWZ48" s="728"/>
      <c r="EXA48" s="729"/>
      <c r="EXB48" s="730"/>
      <c r="EXC48" s="728"/>
      <c r="EXD48" s="750"/>
      <c r="EXE48" s="728"/>
      <c r="EXF48" s="724"/>
      <c r="EXG48" s="705"/>
      <c r="FAJ48" s="728"/>
      <c r="FAK48" s="728"/>
      <c r="FAL48" s="728"/>
      <c r="FAM48" s="752"/>
      <c r="FAN48" s="728"/>
      <c r="FAO48" s="728"/>
      <c r="FAP48" s="729"/>
      <c r="FAQ48" s="730"/>
      <c r="FAR48" s="728"/>
      <c r="FAS48" s="750"/>
      <c r="FAT48" s="728"/>
      <c r="FAU48" s="724"/>
      <c r="FAV48" s="705"/>
      <c r="FDY48" s="728"/>
      <c r="FDZ48" s="728"/>
      <c r="FEA48" s="728"/>
      <c r="FEB48" s="752"/>
      <c r="FEC48" s="728"/>
      <c r="FED48" s="728"/>
      <c r="FEE48" s="729"/>
      <c r="FEF48" s="730"/>
      <c r="FEG48" s="728"/>
      <c r="FEH48" s="750"/>
      <c r="FEI48" s="728"/>
      <c r="FEJ48" s="724"/>
      <c r="FEK48" s="705"/>
      <c r="FHN48" s="728"/>
      <c r="FHO48" s="728"/>
      <c r="FHP48" s="728"/>
      <c r="FHQ48" s="752"/>
      <c r="FHR48" s="728"/>
      <c r="FHS48" s="728"/>
      <c r="FHT48" s="729"/>
      <c r="FHU48" s="730"/>
      <c r="FHV48" s="728"/>
      <c r="FHW48" s="750"/>
      <c r="FHX48" s="728"/>
      <c r="FHY48" s="724"/>
      <c r="FHZ48" s="705"/>
      <c r="FLC48" s="728"/>
      <c r="FLD48" s="728"/>
      <c r="FLE48" s="728"/>
      <c r="FLF48" s="752"/>
      <c r="FLG48" s="728"/>
      <c r="FLH48" s="728"/>
      <c r="FLI48" s="729"/>
      <c r="FLJ48" s="730"/>
      <c r="FLK48" s="728"/>
      <c r="FLL48" s="750"/>
      <c r="FLM48" s="728"/>
      <c r="FLN48" s="724"/>
      <c r="FLO48" s="705"/>
      <c r="FOR48" s="728"/>
      <c r="FOS48" s="728"/>
      <c r="FOT48" s="728"/>
      <c r="FOU48" s="752"/>
      <c r="FOV48" s="728"/>
      <c r="FOW48" s="728"/>
      <c r="FOX48" s="729"/>
      <c r="FOY48" s="730"/>
      <c r="FOZ48" s="728"/>
      <c r="FPA48" s="750"/>
      <c r="FPB48" s="728"/>
      <c r="FPC48" s="724"/>
      <c r="FPD48" s="705"/>
      <c r="FSG48" s="728"/>
      <c r="FSH48" s="728"/>
      <c r="FSI48" s="728"/>
      <c r="FSJ48" s="752"/>
      <c r="FSK48" s="728"/>
      <c r="FSL48" s="728"/>
      <c r="FSM48" s="729"/>
      <c r="FSN48" s="730"/>
      <c r="FSO48" s="728"/>
      <c r="FSP48" s="750"/>
      <c r="FSQ48" s="728"/>
      <c r="FSR48" s="724"/>
      <c r="FSS48" s="705"/>
      <c r="FVV48" s="728"/>
      <c r="FVW48" s="728"/>
      <c r="FVX48" s="728"/>
      <c r="FVY48" s="752"/>
      <c r="FVZ48" s="728"/>
      <c r="FWA48" s="728"/>
      <c r="FWB48" s="729"/>
      <c r="FWC48" s="730"/>
      <c r="FWD48" s="728"/>
      <c r="FWE48" s="750"/>
      <c r="FWF48" s="728"/>
      <c r="FWG48" s="724"/>
      <c r="FWH48" s="705"/>
      <c r="FZK48" s="728"/>
      <c r="FZL48" s="728"/>
      <c r="FZM48" s="728"/>
      <c r="FZN48" s="752"/>
      <c r="FZO48" s="728"/>
      <c r="FZP48" s="728"/>
      <c r="FZQ48" s="729"/>
      <c r="FZR48" s="730"/>
      <c r="FZS48" s="728"/>
      <c r="FZT48" s="750"/>
      <c r="FZU48" s="728"/>
      <c r="FZV48" s="724"/>
      <c r="FZW48" s="705"/>
      <c r="GCZ48" s="728"/>
      <c r="GDA48" s="728"/>
      <c r="GDB48" s="728"/>
      <c r="GDC48" s="752"/>
      <c r="GDD48" s="728"/>
      <c r="GDE48" s="728"/>
      <c r="GDF48" s="729"/>
      <c r="GDG48" s="730"/>
      <c r="GDH48" s="728"/>
      <c r="GDI48" s="750"/>
      <c r="GDJ48" s="728"/>
      <c r="GDK48" s="724"/>
      <c r="GDL48" s="705"/>
      <c r="GGO48" s="728"/>
      <c r="GGP48" s="728"/>
      <c r="GGQ48" s="728"/>
      <c r="GGR48" s="752"/>
      <c r="GGS48" s="728"/>
      <c r="GGT48" s="728"/>
      <c r="GGU48" s="729"/>
      <c r="GGV48" s="730"/>
      <c r="GGW48" s="728"/>
      <c r="GGX48" s="750"/>
      <c r="GGY48" s="728"/>
      <c r="GGZ48" s="724"/>
      <c r="GHA48" s="705"/>
      <c r="GKD48" s="728"/>
      <c r="GKE48" s="728"/>
      <c r="GKF48" s="728"/>
      <c r="GKG48" s="752"/>
      <c r="GKH48" s="728"/>
      <c r="GKI48" s="728"/>
      <c r="GKJ48" s="729"/>
      <c r="GKK48" s="730"/>
      <c r="GKL48" s="728"/>
      <c r="GKM48" s="750"/>
      <c r="GKN48" s="728"/>
      <c r="GKO48" s="724"/>
      <c r="GKP48" s="705"/>
      <c r="GNS48" s="728"/>
      <c r="GNT48" s="728"/>
      <c r="GNU48" s="728"/>
      <c r="GNV48" s="752"/>
      <c r="GNW48" s="728"/>
      <c r="GNX48" s="728"/>
      <c r="GNY48" s="729"/>
      <c r="GNZ48" s="730"/>
      <c r="GOA48" s="728"/>
      <c r="GOB48" s="750"/>
      <c r="GOC48" s="728"/>
      <c r="GOD48" s="724"/>
      <c r="GOE48" s="705"/>
      <c r="GRH48" s="728"/>
      <c r="GRI48" s="728"/>
      <c r="GRJ48" s="728"/>
      <c r="GRK48" s="752"/>
      <c r="GRL48" s="728"/>
      <c r="GRM48" s="728"/>
      <c r="GRN48" s="729"/>
      <c r="GRO48" s="730"/>
      <c r="GRP48" s="728"/>
      <c r="GRQ48" s="750"/>
      <c r="GRR48" s="728"/>
      <c r="GRS48" s="724"/>
      <c r="GRT48" s="705"/>
      <c r="GUW48" s="728"/>
      <c r="GUX48" s="728"/>
      <c r="GUY48" s="728"/>
      <c r="GUZ48" s="752"/>
      <c r="GVA48" s="728"/>
      <c r="GVB48" s="728"/>
      <c r="GVC48" s="729"/>
      <c r="GVD48" s="730"/>
      <c r="GVE48" s="728"/>
      <c r="GVF48" s="750"/>
      <c r="GVG48" s="728"/>
      <c r="GVH48" s="724"/>
      <c r="GVI48" s="705"/>
      <c r="GYL48" s="728"/>
      <c r="GYM48" s="728"/>
      <c r="GYN48" s="728"/>
      <c r="GYO48" s="752"/>
      <c r="GYP48" s="728"/>
      <c r="GYQ48" s="728"/>
      <c r="GYR48" s="729"/>
      <c r="GYS48" s="730"/>
      <c r="GYT48" s="728"/>
      <c r="GYU48" s="750"/>
      <c r="GYV48" s="728"/>
      <c r="GYW48" s="724"/>
      <c r="GYX48" s="705"/>
      <c r="HCA48" s="728"/>
      <c r="HCB48" s="728"/>
      <c r="HCC48" s="728"/>
      <c r="HCD48" s="752"/>
      <c r="HCE48" s="728"/>
      <c r="HCF48" s="728"/>
      <c r="HCG48" s="729"/>
      <c r="HCH48" s="730"/>
      <c r="HCI48" s="728"/>
      <c r="HCJ48" s="750"/>
      <c r="HCK48" s="728"/>
      <c r="HCL48" s="724"/>
      <c r="HCM48" s="705"/>
      <c r="HFP48" s="728"/>
      <c r="HFQ48" s="728"/>
      <c r="HFR48" s="728"/>
      <c r="HFS48" s="752"/>
      <c r="HFT48" s="728"/>
      <c r="HFU48" s="728"/>
      <c r="HFV48" s="729"/>
      <c r="HFW48" s="730"/>
      <c r="HFX48" s="728"/>
      <c r="HFY48" s="750"/>
      <c r="HFZ48" s="728"/>
      <c r="HGA48" s="724"/>
      <c r="HGB48" s="705"/>
      <c r="HJE48" s="728"/>
      <c r="HJF48" s="728"/>
      <c r="HJG48" s="728"/>
      <c r="HJH48" s="752"/>
      <c r="HJI48" s="728"/>
      <c r="HJJ48" s="728"/>
      <c r="HJK48" s="729"/>
      <c r="HJL48" s="730"/>
      <c r="HJM48" s="728"/>
      <c r="HJN48" s="750"/>
      <c r="HJO48" s="728"/>
      <c r="HJP48" s="724"/>
      <c r="HJQ48" s="705"/>
      <c r="HMT48" s="728"/>
      <c r="HMU48" s="728"/>
      <c r="HMV48" s="728"/>
      <c r="HMW48" s="752"/>
      <c r="HMX48" s="728"/>
      <c r="HMY48" s="728"/>
      <c r="HMZ48" s="729"/>
      <c r="HNA48" s="730"/>
      <c r="HNB48" s="728"/>
      <c r="HNC48" s="750"/>
      <c r="HND48" s="728"/>
      <c r="HNE48" s="724"/>
      <c r="HNF48" s="705"/>
      <c r="HQI48" s="728"/>
      <c r="HQJ48" s="728"/>
      <c r="HQK48" s="728"/>
      <c r="HQL48" s="752"/>
      <c r="HQM48" s="728"/>
      <c r="HQN48" s="728"/>
      <c r="HQO48" s="729"/>
      <c r="HQP48" s="730"/>
      <c r="HQQ48" s="728"/>
      <c r="HQR48" s="750"/>
      <c r="HQS48" s="728"/>
      <c r="HQT48" s="724"/>
      <c r="HQU48" s="705"/>
      <c r="HTX48" s="728"/>
      <c r="HTY48" s="728"/>
      <c r="HTZ48" s="728"/>
      <c r="HUA48" s="752"/>
      <c r="HUB48" s="728"/>
      <c r="HUC48" s="728"/>
      <c r="HUD48" s="729"/>
      <c r="HUE48" s="730"/>
      <c r="HUF48" s="728"/>
      <c r="HUG48" s="750"/>
      <c r="HUH48" s="728"/>
      <c r="HUI48" s="724"/>
      <c r="HUJ48" s="705"/>
      <c r="HXM48" s="728"/>
      <c r="HXN48" s="728"/>
      <c r="HXO48" s="728"/>
      <c r="HXP48" s="752"/>
      <c r="HXQ48" s="728"/>
      <c r="HXR48" s="728"/>
      <c r="HXS48" s="729"/>
      <c r="HXT48" s="730"/>
      <c r="HXU48" s="728"/>
      <c r="HXV48" s="750"/>
      <c r="HXW48" s="728"/>
      <c r="HXX48" s="724"/>
      <c r="HXY48" s="705"/>
      <c r="IBB48" s="728"/>
      <c r="IBC48" s="728"/>
      <c r="IBD48" s="728"/>
      <c r="IBE48" s="752"/>
      <c r="IBF48" s="728"/>
      <c r="IBG48" s="728"/>
      <c r="IBH48" s="729"/>
      <c r="IBI48" s="730"/>
      <c r="IBJ48" s="728"/>
      <c r="IBK48" s="750"/>
      <c r="IBL48" s="728"/>
      <c r="IBM48" s="724"/>
      <c r="IBN48" s="705"/>
      <c r="IEQ48" s="728"/>
      <c r="IER48" s="728"/>
      <c r="IES48" s="728"/>
      <c r="IET48" s="752"/>
      <c r="IEU48" s="728"/>
      <c r="IEV48" s="728"/>
      <c r="IEW48" s="729"/>
      <c r="IEX48" s="730"/>
      <c r="IEY48" s="728"/>
      <c r="IEZ48" s="750"/>
      <c r="IFA48" s="728"/>
      <c r="IFB48" s="724"/>
      <c r="IFC48" s="705"/>
      <c r="IIF48" s="728"/>
      <c r="IIG48" s="728"/>
      <c r="IIH48" s="728"/>
      <c r="III48" s="752"/>
      <c r="IIJ48" s="728"/>
      <c r="IIK48" s="728"/>
      <c r="IIL48" s="729"/>
      <c r="IIM48" s="730"/>
      <c r="IIN48" s="728"/>
      <c r="IIO48" s="750"/>
      <c r="IIP48" s="728"/>
      <c r="IIQ48" s="724"/>
      <c r="IIR48" s="705"/>
      <c r="ILU48" s="728"/>
      <c r="ILV48" s="728"/>
      <c r="ILW48" s="728"/>
      <c r="ILX48" s="752"/>
      <c r="ILY48" s="728"/>
      <c r="ILZ48" s="728"/>
      <c r="IMA48" s="729"/>
      <c r="IMB48" s="730"/>
      <c r="IMC48" s="728"/>
      <c r="IMD48" s="750"/>
      <c r="IME48" s="728"/>
      <c r="IMF48" s="724"/>
      <c r="IMG48" s="705"/>
      <c r="IPJ48" s="728"/>
      <c r="IPK48" s="728"/>
      <c r="IPL48" s="728"/>
      <c r="IPM48" s="752"/>
      <c r="IPN48" s="728"/>
      <c r="IPO48" s="728"/>
      <c r="IPP48" s="729"/>
      <c r="IPQ48" s="730"/>
      <c r="IPR48" s="728"/>
      <c r="IPS48" s="750"/>
      <c r="IPT48" s="728"/>
      <c r="IPU48" s="724"/>
      <c r="IPV48" s="705"/>
      <c r="ISY48" s="728"/>
      <c r="ISZ48" s="728"/>
      <c r="ITA48" s="728"/>
      <c r="ITB48" s="752"/>
      <c r="ITC48" s="728"/>
      <c r="ITD48" s="728"/>
      <c r="ITE48" s="729"/>
      <c r="ITF48" s="730"/>
      <c r="ITG48" s="728"/>
      <c r="ITH48" s="750"/>
      <c r="ITI48" s="728"/>
      <c r="ITJ48" s="724"/>
      <c r="ITK48" s="705"/>
      <c r="IWN48" s="728"/>
      <c r="IWO48" s="728"/>
      <c r="IWP48" s="728"/>
      <c r="IWQ48" s="752"/>
      <c r="IWR48" s="728"/>
      <c r="IWS48" s="728"/>
      <c r="IWT48" s="729"/>
      <c r="IWU48" s="730"/>
      <c r="IWV48" s="728"/>
      <c r="IWW48" s="750"/>
      <c r="IWX48" s="728"/>
      <c r="IWY48" s="724"/>
      <c r="IWZ48" s="705"/>
      <c r="JAC48" s="728"/>
      <c r="JAD48" s="728"/>
      <c r="JAE48" s="728"/>
      <c r="JAF48" s="752"/>
      <c r="JAG48" s="728"/>
      <c r="JAH48" s="728"/>
      <c r="JAI48" s="729"/>
      <c r="JAJ48" s="730"/>
      <c r="JAK48" s="728"/>
      <c r="JAL48" s="750"/>
      <c r="JAM48" s="728"/>
      <c r="JAN48" s="724"/>
      <c r="JAO48" s="705"/>
      <c r="JDR48" s="728"/>
      <c r="JDS48" s="728"/>
      <c r="JDT48" s="728"/>
      <c r="JDU48" s="752"/>
      <c r="JDV48" s="728"/>
      <c r="JDW48" s="728"/>
      <c r="JDX48" s="729"/>
      <c r="JDY48" s="730"/>
      <c r="JDZ48" s="728"/>
      <c r="JEA48" s="750"/>
      <c r="JEB48" s="728"/>
      <c r="JEC48" s="724"/>
      <c r="JED48" s="705"/>
      <c r="JHG48" s="728"/>
      <c r="JHH48" s="728"/>
      <c r="JHI48" s="728"/>
      <c r="JHJ48" s="752"/>
      <c r="JHK48" s="728"/>
      <c r="JHL48" s="728"/>
      <c r="JHM48" s="729"/>
      <c r="JHN48" s="730"/>
      <c r="JHO48" s="728"/>
      <c r="JHP48" s="750"/>
      <c r="JHQ48" s="728"/>
      <c r="JHR48" s="724"/>
      <c r="JHS48" s="705"/>
      <c r="JKV48" s="728"/>
      <c r="JKW48" s="728"/>
      <c r="JKX48" s="728"/>
      <c r="JKY48" s="752"/>
      <c r="JKZ48" s="728"/>
      <c r="JLA48" s="728"/>
      <c r="JLB48" s="729"/>
      <c r="JLC48" s="730"/>
      <c r="JLD48" s="728"/>
      <c r="JLE48" s="750"/>
      <c r="JLF48" s="728"/>
      <c r="JLG48" s="724"/>
      <c r="JLH48" s="705"/>
      <c r="JOK48" s="728"/>
      <c r="JOL48" s="728"/>
      <c r="JOM48" s="728"/>
      <c r="JON48" s="752"/>
      <c r="JOO48" s="728"/>
      <c r="JOP48" s="728"/>
      <c r="JOQ48" s="729"/>
      <c r="JOR48" s="730"/>
      <c r="JOS48" s="728"/>
      <c r="JOT48" s="750"/>
      <c r="JOU48" s="728"/>
      <c r="JOV48" s="724"/>
      <c r="JOW48" s="705"/>
      <c r="JRZ48" s="728"/>
      <c r="JSA48" s="728"/>
      <c r="JSB48" s="728"/>
      <c r="JSC48" s="752"/>
      <c r="JSD48" s="728"/>
      <c r="JSE48" s="728"/>
      <c r="JSF48" s="729"/>
      <c r="JSG48" s="730"/>
      <c r="JSH48" s="728"/>
      <c r="JSI48" s="750"/>
      <c r="JSJ48" s="728"/>
      <c r="JSK48" s="724"/>
      <c r="JSL48" s="705"/>
      <c r="JVO48" s="728"/>
      <c r="JVP48" s="728"/>
      <c r="JVQ48" s="728"/>
      <c r="JVR48" s="752"/>
      <c r="JVS48" s="728"/>
      <c r="JVT48" s="728"/>
      <c r="JVU48" s="729"/>
      <c r="JVV48" s="730"/>
      <c r="JVW48" s="728"/>
      <c r="JVX48" s="750"/>
      <c r="JVY48" s="728"/>
      <c r="JVZ48" s="724"/>
      <c r="JWA48" s="705"/>
      <c r="JZD48" s="728"/>
      <c r="JZE48" s="728"/>
      <c r="JZF48" s="728"/>
      <c r="JZG48" s="752"/>
      <c r="JZH48" s="728"/>
      <c r="JZI48" s="728"/>
      <c r="JZJ48" s="729"/>
      <c r="JZK48" s="730"/>
      <c r="JZL48" s="728"/>
      <c r="JZM48" s="750"/>
      <c r="JZN48" s="728"/>
      <c r="JZO48" s="724"/>
      <c r="JZP48" s="705"/>
      <c r="KCS48" s="728"/>
      <c r="KCT48" s="728"/>
      <c r="KCU48" s="728"/>
      <c r="KCV48" s="752"/>
      <c r="KCW48" s="728"/>
      <c r="KCX48" s="728"/>
      <c r="KCY48" s="729"/>
      <c r="KCZ48" s="730"/>
      <c r="KDA48" s="728"/>
      <c r="KDB48" s="750"/>
      <c r="KDC48" s="728"/>
      <c r="KDD48" s="724"/>
      <c r="KDE48" s="705"/>
      <c r="KGH48" s="728"/>
      <c r="KGI48" s="728"/>
      <c r="KGJ48" s="728"/>
      <c r="KGK48" s="752"/>
      <c r="KGL48" s="728"/>
      <c r="KGM48" s="728"/>
      <c r="KGN48" s="729"/>
      <c r="KGO48" s="730"/>
      <c r="KGP48" s="728"/>
      <c r="KGQ48" s="750"/>
      <c r="KGR48" s="728"/>
      <c r="KGS48" s="724"/>
      <c r="KGT48" s="705"/>
      <c r="KJW48" s="728"/>
      <c r="KJX48" s="728"/>
      <c r="KJY48" s="728"/>
      <c r="KJZ48" s="752"/>
      <c r="KKA48" s="728"/>
      <c r="KKB48" s="728"/>
      <c r="KKC48" s="729"/>
      <c r="KKD48" s="730"/>
      <c r="KKE48" s="728"/>
      <c r="KKF48" s="750"/>
      <c r="KKG48" s="728"/>
      <c r="KKH48" s="724"/>
      <c r="KKI48" s="705"/>
      <c r="KNL48" s="728"/>
      <c r="KNM48" s="728"/>
      <c r="KNN48" s="728"/>
      <c r="KNO48" s="752"/>
      <c r="KNP48" s="728"/>
      <c r="KNQ48" s="728"/>
      <c r="KNR48" s="729"/>
      <c r="KNS48" s="730"/>
      <c r="KNT48" s="728"/>
      <c r="KNU48" s="750"/>
      <c r="KNV48" s="728"/>
      <c r="KNW48" s="724"/>
      <c r="KNX48" s="705"/>
      <c r="KRA48" s="728"/>
      <c r="KRB48" s="728"/>
      <c r="KRC48" s="728"/>
      <c r="KRD48" s="752"/>
      <c r="KRE48" s="728"/>
      <c r="KRF48" s="728"/>
      <c r="KRG48" s="729"/>
      <c r="KRH48" s="730"/>
      <c r="KRI48" s="728"/>
      <c r="KRJ48" s="750"/>
      <c r="KRK48" s="728"/>
      <c r="KRL48" s="724"/>
      <c r="KRM48" s="705"/>
      <c r="KUP48" s="728"/>
      <c r="KUQ48" s="728"/>
      <c r="KUR48" s="728"/>
      <c r="KUS48" s="752"/>
      <c r="KUT48" s="728"/>
      <c r="KUU48" s="728"/>
      <c r="KUV48" s="729"/>
      <c r="KUW48" s="730"/>
      <c r="KUX48" s="728"/>
      <c r="KUY48" s="750"/>
      <c r="KUZ48" s="728"/>
      <c r="KVA48" s="724"/>
      <c r="KVB48" s="705"/>
      <c r="KYE48" s="728"/>
      <c r="KYF48" s="728"/>
      <c r="KYG48" s="728"/>
      <c r="KYH48" s="752"/>
      <c r="KYI48" s="728"/>
      <c r="KYJ48" s="728"/>
      <c r="KYK48" s="729"/>
      <c r="KYL48" s="730"/>
      <c r="KYM48" s="728"/>
      <c r="KYN48" s="750"/>
      <c r="KYO48" s="728"/>
      <c r="KYP48" s="724"/>
      <c r="KYQ48" s="705"/>
      <c r="LBT48" s="728"/>
      <c r="LBU48" s="728"/>
      <c r="LBV48" s="728"/>
      <c r="LBW48" s="752"/>
      <c r="LBX48" s="728"/>
      <c r="LBY48" s="728"/>
      <c r="LBZ48" s="729"/>
      <c r="LCA48" s="730"/>
      <c r="LCB48" s="728"/>
      <c r="LCC48" s="750"/>
      <c r="LCD48" s="728"/>
      <c r="LCE48" s="724"/>
      <c r="LCF48" s="705"/>
      <c r="LFI48" s="728"/>
      <c r="LFJ48" s="728"/>
      <c r="LFK48" s="728"/>
      <c r="LFL48" s="752"/>
      <c r="LFM48" s="728"/>
      <c r="LFN48" s="728"/>
      <c r="LFO48" s="729"/>
      <c r="LFP48" s="730"/>
      <c r="LFQ48" s="728"/>
      <c r="LFR48" s="750"/>
      <c r="LFS48" s="728"/>
      <c r="LFT48" s="724"/>
      <c r="LFU48" s="705"/>
      <c r="LIX48" s="728"/>
      <c r="LIY48" s="728"/>
      <c r="LIZ48" s="728"/>
      <c r="LJA48" s="752"/>
      <c r="LJB48" s="728"/>
      <c r="LJC48" s="728"/>
      <c r="LJD48" s="729"/>
      <c r="LJE48" s="730"/>
      <c r="LJF48" s="728"/>
      <c r="LJG48" s="750"/>
      <c r="LJH48" s="728"/>
      <c r="LJI48" s="724"/>
      <c r="LJJ48" s="705"/>
      <c r="LMM48" s="728"/>
      <c r="LMN48" s="728"/>
      <c r="LMO48" s="728"/>
      <c r="LMP48" s="752"/>
      <c r="LMQ48" s="728"/>
      <c r="LMR48" s="728"/>
      <c r="LMS48" s="729"/>
      <c r="LMT48" s="730"/>
      <c r="LMU48" s="728"/>
      <c r="LMV48" s="750"/>
      <c r="LMW48" s="728"/>
      <c r="LMX48" s="724"/>
      <c r="LMY48" s="705"/>
      <c r="LQB48" s="728"/>
      <c r="LQC48" s="728"/>
      <c r="LQD48" s="728"/>
      <c r="LQE48" s="752"/>
      <c r="LQF48" s="728"/>
      <c r="LQG48" s="728"/>
      <c r="LQH48" s="729"/>
      <c r="LQI48" s="730"/>
      <c r="LQJ48" s="728"/>
      <c r="LQK48" s="750"/>
      <c r="LQL48" s="728"/>
      <c r="LQM48" s="724"/>
      <c r="LQN48" s="705"/>
      <c r="LTQ48" s="728"/>
      <c r="LTR48" s="728"/>
      <c r="LTS48" s="728"/>
      <c r="LTT48" s="752"/>
      <c r="LTU48" s="728"/>
      <c r="LTV48" s="728"/>
      <c r="LTW48" s="729"/>
      <c r="LTX48" s="730"/>
      <c r="LTY48" s="728"/>
      <c r="LTZ48" s="750"/>
      <c r="LUA48" s="728"/>
      <c r="LUB48" s="724"/>
      <c r="LUC48" s="705"/>
      <c r="LXF48" s="728"/>
      <c r="LXG48" s="728"/>
      <c r="LXH48" s="728"/>
      <c r="LXI48" s="752"/>
      <c r="LXJ48" s="728"/>
      <c r="LXK48" s="728"/>
      <c r="LXL48" s="729"/>
      <c r="LXM48" s="730"/>
      <c r="LXN48" s="728"/>
      <c r="LXO48" s="750"/>
      <c r="LXP48" s="728"/>
      <c r="LXQ48" s="724"/>
      <c r="LXR48" s="705"/>
      <c r="MAU48" s="728"/>
      <c r="MAV48" s="728"/>
      <c r="MAW48" s="728"/>
      <c r="MAX48" s="752"/>
      <c r="MAY48" s="728"/>
      <c r="MAZ48" s="728"/>
      <c r="MBA48" s="729"/>
      <c r="MBB48" s="730"/>
      <c r="MBC48" s="728"/>
      <c r="MBD48" s="750"/>
      <c r="MBE48" s="728"/>
      <c r="MBF48" s="724"/>
      <c r="MBG48" s="705"/>
      <c r="MEJ48" s="728"/>
      <c r="MEK48" s="728"/>
      <c r="MEL48" s="728"/>
      <c r="MEM48" s="752"/>
      <c r="MEN48" s="728"/>
      <c r="MEO48" s="728"/>
      <c r="MEP48" s="729"/>
      <c r="MEQ48" s="730"/>
      <c r="MER48" s="728"/>
      <c r="MES48" s="750"/>
      <c r="MET48" s="728"/>
      <c r="MEU48" s="724"/>
      <c r="MEV48" s="705"/>
      <c r="MHY48" s="728"/>
      <c r="MHZ48" s="728"/>
      <c r="MIA48" s="728"/>
      <c r="MIB48" s="752"/>
      <c r="MIC48" s="728"/>
      <c r="MID48" s="728"/>
      <c r="MIE48" s="729"/>
      <c r="MIF48" s="730"/>
      <c r="MIG48" s="728"/>
      <c r="MIH48" s="750"/>
      <c r="MII48" s="728"/>
      <c r="MIJ48" s="724"/>
      <c r="MIK48" s="705"/>
      <c r="MLN48" s="728"/>
      <c r="MLO48" s="728"/>
      <c r="MLP48" s="728"/>
      <c r="MLQ48" s="752"/>
      <c r="MLR48" s="728"/>
      <c r="MLS48" s="728"/>
      <c r="MLT48" s="729"/>
      <c r="MLU48" s="730"/>
      <c r="MLV48" s="728"/>
      <c r="MLW48" s="750"/>
      <c r="MLX48" s="728"/>
      <c r="MLY48" s="724"/>
      <c r="MLZ48" s="705"/>
      <c r="MPC48" s="728"/>
      <c r="MPD48" s="728"/>
      <c r="MPE48" s="728"/>
      <c r="MPF48" s="752"/>
      <c r="MPG48" s="728"/>
      <c r="MPH48" s="728"/>
      <c r="MPI48" s="729"/>
      <c r="MPJ48" s="730"/>
      <c r="MPK48" s="728"/>
      <c r="MPL48" s="750"/>
      <c r="MPM48" s="728"/>
      <c r="MPN48" s="724"/>
      <c r="MPO48" s="705"/>
      <c r="MSR48" s="728"/>
      <c r="MSS48" s="728"/>
      <c r="MST48" s="728"/>
      <c r="MSU48" s="752"/>
      <c r="MSV48" s="728"/>
      <c r="MSW48" s="728"/>
      <c r="MSX48" s="729"/>
      <c r="MSY48" s="730"/>
      <c r="MSZ48" s="728"/>
      <c r="MTA48" s="750"/>
      <c r="MTB48" s="728"/>
      <c r="MTC48" s="724"/>
      <c r="MTD48" s="705"/>
      <c r="MWG48" s="728"/>
      <c r="MWH48" s="728"/>
      <c r="MWI48" s="728"/>
      <c r="MWJ48" s="752"/>
      <c r="MWK48" s="728"/>
      <c r="MWL48" s="728"/>
      <c r="MWM48" s="729"/>
      <c r="MWN48" s="730"/>
      <c r="MWO48" s="728"/>
      <c r="MWP48" s="750"/>
      <c r="MWQ48" s="728"/>
      <c r="MWR48" s="724"/>
      <c r="MWS48" s="705"/>
      <c r="MZV48" s="728"/>
      <c r="MZW48" s="728"/>
      <c r="MZX48" s="728"/>
      <c r="MZY48" s="752"/>
      <c r="MZZ48" s="728"/>
      <c r="NAA48" s="728"/>
      <c r="NAB48" s="729"/>
      <c r="NAC48" s="730"/>
      <c r="NAD48" s="728"/>
      <c r="NAE48" s="750"/>
      <c r="NAF48" s="728"/>
      <c r="NAG48" s="724"/>
      <c r="NAH48" s="705"/>
      <c r="NDK48" s="728"/>
      <c r="NDL48" s="728"/>
      <c r="NDM48" s="728"/>
      <c r="NDN48" s="752"/>
      <c r="NDO48" s="728"/>
      <c r="NDP48" s="728"/>
      <c r="NDQ48" s="729"/>
      <c r="NDR48" s="730"/>
      <c r="NDS48" s="728"/>
      <c r="NDT48" s="750"/>
      <c r="NDU48" s="728"/>
      <c r="NDV48" s="724"/>
      <c r="NDW48" s="705"/>
      <c r="NGZ48" s="728"/>
      <c r="NHA48" s="728"/>
      <c r="NHB48" s="728"/>
      <c r="NHC48" s="752"/>
      <c r="NHD48" s="728"/>
      <c r="NHE48" s="728"/>
      <c r="NHF48" s="729"/>
      <c r="NHG48" s="730"/>
      <c r="NHH48" s="728"/>
      <c r="NHI48" s="750"/>
      <c r="NHJ48" s="728"/>
      <c r="NHK48" s="724"/>
      <c r="NHL48" s="705"/>
      <c r="NKO48" s="728"/>
      <c r="NKP48" s="728"/>
      <c r="NKQ48" s="728"/>
      <c r="NKR48" s="752"/>
      <c r="NKS48" s="728"/>
      <c r="NKT48" s="728"/>
      <c r="NKU48" s="729"/>
      <c r="NKV48" s="730"/>
      <c r="NKW48" s="728"/>
      <c r="NKX48" s="750"/>
      <c r="NKY48" s="728"/>
      <c r="NKZ48" s="724"/>
      <c r="NLA48" s="705"/>
      <c r="NOD48" s="728"/>
      <c r="NOE48" s="728"/>
      <c r="NOF48" s="728"/>
      <c r="NOG48" s="752"/>
      <c r="NOH48" s="728"/>
      <c r="NOI48" s="728"/>
      <c r="NOJ48" s="729"/>
      <c r="NOK48" s="730"/>
      <c r="NOL48" s="728"/>
      <c r="NOM48" s="750"/>
      <c r="NON48" s="728"/>
      <c r="NOO48" s="724"/>
      <c r="NOP48" s="705"/>
      <c r="NRS48" s="728"/>
      <c r="NRT48" s="728"/>
      <c r="NRU48" s="728"/>
      <c r="NRV48" s="752"/>
      <c r="NRW48" s="728"/>
      <c r="NRX48" s="728"/>
      <c r="NRY48" s="729"/>
      <c r="NRZ48" s="730"/>
      <c r="NSA48" s="728"/>
      <c r="NSB48" s="750"/>
      <c r="NSC48" s="728"/>
      <c r="NSD48" s="724"/>
      <c r="NSE48" s="705"/>
      <c r="NVH48" s="728"/>
      <c r="NVI48" s="728"/>
      <c r="NVJ48" s="728"/>
      <c r="NVK48" s="752"/>
      <c r="NVL48" s="728"/>
      <c r="NVM48" s="728"/>
      <c r="NVN48" s="729"/>
      <c r="NVO48" s="730"/>
      <c r="NVP48" s="728"/>
      <c r="NVQ48" s="750"/>
      <c r="NVR48" s="728"/>
      <c r="NVS48" s="724"/>
      <c r="NVT48" s="705"/>
      <c r="NYW48" s="728"/>
      <c r="NYX48" s="728"/>
      <c r="NYY48" s="728"/>
      <c r="NYZ48" s="752"/>
      <c r="NZA48" s="728"/>
      <c r="NZB48" s="728"/>
      <c r="NZC48" s="729"/>
      <c r="NZD48" s="730"/>
      <c r="NZE48" s="728"/>
      <c r="NZF48" s="750"/>
      <c r="NZG48" s="728"/>
      <c r="NZH48" s="724"/>
      <c r="NZI48" s="705"/>
      <c r="OCL48" s="728"/>
      <c r="OCM48" s="728"/>
      <c r="OCN48" s="728"/>
      <c r="OCO48" s="752"/>
      <c r="OCP48" s="728"/>
      <c r="OCQ48" s="728"/>
      <c r="OCR48" s="729"/>
      <c r="OCS48" s="730"/>
      <c r="OCT48" s="728"/>
      <c r="OCU48" s="750"/>
      <c r="OCV48" s="728"/>
      <c r="OCW48" s="724"/>
      <c r="OCX48" s="705"/>
      <c r="OGA48" s="728"/>
      <c r="OGB48" s="728"/>
      <c r="OGC48" s="728"/>
      <c r="OGD48" s="752"/>
      <c r="OGE48" s="728"/>
      <c r="OGF48" s="728"/>
      <c r="OGG48" s="729"/>
      <c r="OGH48" s="730"/>
      <c r="OGI48" s="728"/>
      <c r="OGJ48" s="750"/>
      <c r="OGK48" s="728"/>
      <c r="OGL48" s="724"/>
      <c r="OGM48" s="705"/>
      <c r="OJP48" s="728"/>
      <c r="OJQ48" s="728"/>
      <c r="OJR48" s="728"/>
      <c r="OJS48" s="752"/>
      <c r="OJT48" s="728"/>
      <c r="OJU48" s="728"/>
      <c r="OJV48" s="729"/>
      <c r="OJW48" s="730"/>
      <c r="OJX48" s="728"/>
      <c r="OJY48" s="750"/>
      <c r="OJZ48" s="728"/>
      <c r="OKA48" s="724"/>
      <c r="OKB48" s="705"/>
      <c r="ONE48" s="728"/>
      <c r="ONF48" s="728"/>
      <c r="ONG48" s="728"/>
      <c r="ONH48" s="752"/>
      <c r="ONI48" s="728"/>
      <c r="ONJ48" s="728"/>
      <c r="ONK48" s="729"/>
      <c r="ONL48" s="730"/>
      <c r="ONM48" s="728"/>
      <c r="ONN48" s="750"/>
      <c r="ONO48" s="728"/>
      <c r="ONP48" s="724"/>
      <c r="ONQ48" s="705"/>
      <c r="OQT48" s="728"/>
      <c r="OQU48" s="728"/>
      <c r="OQV48" s="728"/>
      <c r="OQW48" s="752"/>
      <c r="OQX48" s="728"/>
      <c r="OQY48" s="728"/>
      <c r="OQZ48" s="729"/>
      <c r="ORA48" s="730"/>
      <c r="ORB48" s="728"/>
      <c r="ORC48" s="750"/>
      <c r="ORD48" s="728"/>
      <c r="ORE48" s="724"/>
      <c r="ORF48" s="705"/>
      <c r="OUI48" s="728"/>
      <c r="OUJ48" s="728"/>
      <c r="OUK48" s="728"/>
      <c r="OUL48" s="752"/>
      <c r="OUM48" s="728"/>
      <c r="OUN48" s="728"/>
      <c r="OUO48" s="729"/>
      <c r="OUP48" s="730"/>
      <c r="OUQ48" s="728"/>
      <c r="OUR48" s="750"/>
      <c r="OUS48" s="728"/>
      <c r="OUT48" s="724"/>
      <c r="OUU48" s="705"/>
      <c r="OXX48" s="728"/>
      <c r="OXY48" s="728"/>
      <c r="OXZ48" s="728"/>
      <c r="OYA48" s="752"/>
      <c r="OYB48" s="728"/>
      <c r="OYC48" s="728"/>
      <c r="OYD48" s="729"/>
      <c r="OYE48" s="730"/>
      <c r="OYF48" s="728"/>
      <c r="OYG48" s="750"/>
      <c r="OYH48" s="728"/>
      <c r="OYI48" s="724"/>
      <c r="OYJ48" s="705"/>
      <c r="PBM48" s="728"/>
      <c r="PBN48" s="728"/>
      <c r="PBO48" s="728"/>
      <c r="PBP48" s="752"/>
      <c r="PBQ48" s="728"/>
      <c r="PBR48" s="728"/>
      <c r="PBS48" s="729"/>
      <c r="PBT48" s="730"/>
      <c r="PBU48" s="728"/>
      <c r="PBV48" s="750"/>
      <c r="PBW48" s="728"/>
      <c r="PBX48" s="724"/>
      <c r="PBY48" s="705"/>
      <c r="PFB48" s="728"/>
      <c r="PFC48" s="728"/>
      <c r="PFD48" s="728"/>
      <c r="PFE48" s="752"/>
      <c r="PFF48" s="728"/>
      <c r="PFG48" s="728"/>
      <c r="PFH48" s="729"/>
      <c r="PFI48" s="730"/>
      <c r="PFJ48" s="728"/>
      <c r="PFK48" s="750"/>
      <c r="PFL48" s="728"/>
      <c r="PFM48" s="724"/>
      <c r="PFN48" s="705"/>
      <c r="PIQ48" s="728"/>
      <c r="PIR48" s="728"/>
      <c r="PIS48" s="728"/>
      <c r="PIT48" s="752"/>
      <c r="PIU48" s="728"/>
      <c r="PIV48" s="728"/>
      <c r="PIW48" s="729"/>
      <c r="PIX48" s="730"/>
      <c r="PIY48" s="728"/>
      <c r="PIZ48" s="750"/>
      <c r="PJA48" s="728"/>
      <c r="PJB48" s="724"/>
      <c r="PJC48" s="705"/>
      <c r="PMF48" s="728"/>
      <c r="PMG48" s="728"/>
      <c r="PMH48" s="728"/>
      <c r="PMI48" s="752"/>
      <c r="PMJ48" s="728"/>
      <c r="PMK48" s="728"/>
      <c r="PML48" s="729"/>
      <c r="PMM48" s="730"/>
      <c r="PMN48" s="728"/>
      <c r="PMO48" s="750"/>
      <c r="PMP48" s="728"/>
      <c r="PMQ48" s="724"/>
      <c r="PMR48" s="705"/>
      <c r="PPU48" s="728"/>
      <c r="PPV48" s="728"/>
      <c r="PPW48" s="728"/>
      <c r="PPX48" s="752"/>
      <c r="PPY48" s="728"/>
      <c r="PPZ48" s="728"/>
      <c r="PQA48" s="729"/>
      <c r="PQB48" s="730"/>
      <c r="PQC48" s="728"/>
      <c r="PQD48" s="750"/>
      <c r="PQE48" s="728"/>
      <c r="PQF48" s="724"/>
      <c r="PQG48" s="705"/>
      <c r="PTJ48" s="728"/>
      <c r="PTK48" s="728"/>
      <c r="PTL48" s="728"/>
      <c r="PTM48" s="752"/>
      <c r="PTN48" s="728"/>
      <c r="PTO48" s="728"/>
      <c r="PTP48" s="729"/>
      <c r="PTQ48" s="730"/>
      <c r="PTR48" s="728"/>
      <c r="PTS48" s="750"/>
      <c r="PTT48" s="728"/>
      <c r="PTU48" s="724"/>
      <c r="PTV48" s="705"/>
      <c r="PWY48" s="728"/>
      <c r="PWZ48" s="728"/>
      <c r="PXA48" s="728"/>
      <c r="PXB48" s="752"/>
      <c r="PXC48" s="728"/>
      <c r="PXD48" s="728"/>
      <c r="PXE48" s="729"/>
      <c r="PXF48" s="730"/>
      <c r="PXG48" s="728"/>
      <c r="PXH48" s="750"/>
      <c r="PXI48" s="728"/>
      <c r="PXJ48" s="724"/>
      <c r="PXK48" s="705"/>
      <c r="QAN48" s="728"/>
      <c r="QAO48" s="728"/>
      <c r="QAP48" s="728"/>
      <c r="QAQ48" s="752"/>
      <c r="QAR48" s="728"/>
      <c r="QAS48" s="728"/>
      <c r="QAT48" s="729"/>
      <c r="QAU48" s="730"/>
      <c r="QAV48" s="728"/>
      <c r="QAW48" s="750"/>
      <c r="QAX48" s="728"/>
      <c r="QAY48" s="724"/>
      <c r="QAZ48" s="705"/>
      <c r="QEC48" s="728"/>
      <c r="QED48" s="728"/>
      <c r="QEE48" s="728"/>
      <c r="QEF48" s="752"/>
      <c r="QEG48" s="728"/>
      <c r="QEH48" s="728"/>
      <c r="QEI48" s="729"/>
      <c r="QEJ48" s="730"/>
      <c r="QEK48" s="728"/>
      <c r="QEL48" s="750"/>
      <c r="QEM48" s="728"/>
      <c r="QEN48" s="724"/>
      <c r="QEO48" s="705"/>
      <c r="QHR48" s="728"/>
      <c r="QHS48" s="728"/>
      <c r="QHT48" s="728"/>
      <c r="QHU48" s="752"/>
      <c r="QHV48" s="728"/>
      <c r="QHW48" s="728"/>
      <c r="QHX48" s="729"/>
      <c r="QHY48" s="730"/>
      <c r="QHZ48" s="728"/>
      <c r="QIA48" s="750"/>
      <c r="QIB48" s="728"/>
      <c r="QIC48" s="724"/>
      <c r="QID48" s="705"/>
      <c r="QLG48" s="728"/>
      <c r="QLH48" s="728"/>
      <c r="QLI48" s="728"/>
      <c r="QLJ48" s="752"/>
      <c r="QLK48" s="728"/>
      <c r="QLL48" s="728"/>
      <c r="QLM48" s="729"/>
      <c r="QLN48" s="730"/>
      <c r="QLO48" s="728"/>
      <c r="QLP48" s="750"/>
      <c r="QLQ48" s="728"/>
      <c r="QLR48" s="724"/>
      <c r="QLS48" s="705"/>
      <c r="QOV48" s="728"/>
      <c r="QOW48" s="728"/>
      <c r="QOX48" s="728"/>
      <c r="QOY48" s="752"/>
      <c r="QOZ48" s="728"/>
      <c r="QPA48" s="728"/>
      <c r="QPB48" s="729"/>
      <c r="QPC48" s="730"/>
      <c r="QPD48" s="728"/>
      <c r="QPE48" s="750"/>
      <c r="QPF48" s="728"/>
      <c r="QPG48" s="724"/>
      <c r="QPH48" s="705"/>
      <c r="QSK48" s="728"/>
      <c r="QSL48" s="728"/>
      <c r="QSM48" s="728"/>
      <c r="QSN48" s="752"/>
      <c r="QSO48" s="728"/>
      <c r="QSP48" s="728"/>
      <c r="QSQ48" s="729"/>
      <c r="QSR48" s="730"/>
      <c r="QSS48" s="728"/>
      <c r="QST48" s="750"/>
      <c r="QSU48" s="728"/>
      <c r="QSV48" s="724"/>
      <c r="QSW48" s="705"/>
      <c r="QVZ48" s="728"/>
      <c r="QWA48" s="728"/>
      <c r="QWB48" s="728"/>
      <c r="QWC48" s="752"/>
      <c r="QWD48" s="728"/>
      <c r="QWE48" s="728"/>
      <c r="QWF48" s="729"/>
      <c r="QWG48" s="730"/>
      <c r="QWH48" s="728"/>
      <c r="QWI48" s="750"/>
      <c r="QWJ48" s="728"/>
      <c r="QWK48" s="724"/>
      <c r="QWL48" s="705"/>
      <c r="QZO48" s="728"/>
      <c r="QZP48" s="728"/>
      <c r="QZQ48" s="728"/>
      <c r="QZR48" s="752"/>
      <c r="QZS48" s="728"/>
      <c r="QZT48" s="728"/>
      <c r="QZU48" s="729"/>
      <c r="QZV48" s="730"/>
      <c r="QZW48" s="728"/>
      <c r="QZX48" s="750"/>
      <c r="QZY48" s="728"/>
      <c r="QZZ48" s="724"/>
      <c r="RAA48" s="705"/>
      <c r="RDD48" s="728"/>
      <c r="RDE48" s="728"/>
      <c r="RDF48" s="728"/>
      <c r="RDG48" s="752"/>
      <c r="RDH48" s="728"/>
      <c r="RDI48" s="728"/>
      <c r="RDJ48" s="729"/>
      <c r="RDK48" s="730"/>
      <c r="RDL48" s="728"/>
      <c r="RDM48" s="750"/>
      <c r="RDN48" s="728"/>
      <c r="RDO48" s="724"/>
      <c r="RDP48" s="705"/>
      <c r="RGS48" s="728"/>
      <c r="RGT48" s="728"/>
      <c r="RGU48" s="728"/>
      <c r="RGV48" s="752"/>
      <c r="RGW48" s="728"/>
      <c r="RGX48" s="728"/>
      <c r="RGY48" s="729"/>
      <c r="RGZ48" s="730"/>
      <c r="RHA48" s="728"/>
      <c r="RHB48" s="750"/>
      <c r="RHC48" s="728"/>
      <c r="RHD48" s="724"/>
      <c r="RHE48" s="705"/>
      <c r="RKH48" s="728"/>
      <c r="RKI48" s="728"/>
      <c r="RKJ48" s="728"/>
      <c r="RKK48" s="752"/>
      <c r="RKL48" s="728"/>
      <c r="RKM48" s="728"/>
      <c r="RKN48" s="729"/>
      <c r="RKO48" s="730"/>
      <c r="RKP48" s="728"/>
      <c r="RKQ48" s="750"/>
      <c r="RKR48" s="728"/>
      <c r="RKS48" s="724"/>
      <c r="RKT48" s="705"/>
      <c r="RNW48" s="728"/>
      <c r="RNX48" s="728"/>
      <c r="RNY48" s="728"/>
      <c r="RNZ48" s="752"/>
      <c r="ROA48" s="728"/>
      <c r="ROB48" s="728"/>
      <c r="ROC48" s="729"/>
      <c r="ROD48" s="730"/>
      <c r="ROE48" s="728"/>
      <c r="ROF48" s="750"/>
      <c r="ROG48" s="728"/>
      <c r="ROH48" s="724"/>
      <c r="ROI48" s="705"/>
      <c r="RRL48" s="728"/>
      <c r="RRM48" s="728"/>
      <c r="RRN48" s="728"/>
      <c r="RRO48" s="752"/>
      <c r="RRP48" s="728"/>
      <c r="RRQ48" s="728"/>
      <c r="RRR48" s="729"/>
      <c r="RRS48" s="730"/>
      <c r="RRT48" s="728"/>
      <c r="RRU48" s="750"/>
      <c r="RRV48" s="728"/>
      <c r="RRW48" s="724"/>
      <c r="RRX48" s="705"/>
      <c r="RVA48" s="728"/>
      <c r="RVB48" s="728"/>
      <c r="RVC48" s="728"/>
      <c r="RVD48" s="752"/>
      <c r="RVE48" s="728"/>
      <c r="RVF48" s="728"/>
      <c r="RVG48" s="729"/>
      <c r="RVH48" s="730"/>
      <c r="RVI48" s="728"/>
      <c r="RVJ48" s="750"/>
      <c r="RVK48" s="728"/>
      <c r="RVL48" s="724"/>
      <c r="RVM48" s="705"/>
      <c r="RYP48" s="728"/>
      <c r="RYQ48" s="728"/>
      <c r="RYR48" s="728"/>
      <c r="RYS48" s="752"/>
      <c r="RYT48" s="728"/>
      <c r="RYU48" s="728"/>
      <c r="RYV48" s="729"/>
      <c r="RYW48" s="730"/>
      <c r="RYX48" s="728"/>
      <c r="RYY48" s="750"/>
      <c r="RYZ48" s="728"/>
      <c r="RZA48" s="724"/>
      <c r="RZB48" s="705"/>
      <c r="SCE48" s="728"/>
      <c r="SCF48" s="728"/>
      <c r="SCG48" s="728"/>
      <c r="SCH48" s="752"/>
      <c r="SCI48" s="728"/>
      <c r="SCJ48" s="728"/>
      <c r="SCK48" s="729"/>
      <c r="SCL48" s="730"/>
      <c r="SCM48" s="728"/>
      <c r="SCN48" s="750"/>
      <c r="SCO48" s="728"/>
      <c r="SCP48" s="724"/>
      <c r="SCQ48" s="705"/>
      <c r="SFT48" s="728"/>
      <c r="SFU48" s="728"/>
      <c r="SFV48" s="728"/>
      <c r="SFW48" s="752"/>
      <c r="SFX48" s="728"/>
      <c r="SFY48" s="728"/>
      <c r="SFZ48" s="729"/>
      <c r="SGA48" s="730"/>
      <c r="SGB48" s="728"/>
      <c r="SGC48" s="750"/>
      <c r="SGD48" s="728"/>
      <c r="SGE48" s="724"/>
      <c r="SGF48" s="705"/>
      <c r="SJI48" s="728"/>
      <c r="SJJ48" s="728"/>
      <c r="SJK48" s="728"/>
      <c r="SJL48" s="752"/>
      <c r="SJM48" s="728"/>
      <c r="SJN48" s="728"/>
      <c r="SJO48" s="729"/>
      <c r="SJP48" s="730"/>
      <c r="SJQ48" s="728"/>
      <c r="SJR48" s="750"/>
      <c r="SJS48" s="728"/>
      <c r="SJT48" s="724"/>
      <c r="SJU48" s="705"/>
      <c r="SMX48" s="728"/>
      <c r="SMY48" s="728"/>
      <c r="SMZ48" s="728"/>
      <c r="SNA48" s="752"/>
      <c r="SNB48" s="728"/>
      <c r="SNC48" s="728"/>
      <c r="SND48" s="729"/>
      <c r="SNE48" s="730"/>
      <c r="SNF48" s="728"/>
      <c r="SNG48" s="750"/>
      <c r="SNH48" s="728"/>
      <c r="SNI48" s="724"/>
      <c r="SNJ48" s="705"/>
      <c r="SQM48" s="728"/>
      <c r="SQN48" s="728"/>
      <c r="SQO48" s="728"/>
      <c r="SQP48" s="752"/>
      <c r="SQQ48" s="728"/>
      <c r="SQR48" s="728"/>
      <c r="SQS48" s="729"/>
      <c r="SQT48" s="730"/>
      <c r="SQU48" s="728"/>
      <c r="SQV48" s="750"/>
      <c r="SQW48" s="728"/>
      <c r="SQX48" s="724"/>
      <c r="SQY48" s="705"/>
      <c r="SUB48" s="728"/>
      <c r="SUC48" s="728"/>
      <c r="SUD48" s="728"/>
      <c r="SUE48" s="752"/>
      <c r="SUF48" s="728"/>
      <c r="SUG48" s="728"/>
      <c r="SUH48" s="729"/>
      <c r="SUI48" s="730"/>
      <c r="SUJ48" s="728"/>
      <c r="SUK48" s="750"/>
      <c r="SUL48" s="728"/>
      <c r="SUM48" s="724"/>
      <c r="SUN48" s="705"/>
      <c r="SXQ48" s="728"/>
      <c r="SXR48" s="728"/>
      <c r="SXS48" s="728"/>
      <c r="SXT48" s="752"/>
      <c r="SXU48" s="728"/>
      <c r="SXV48" s="728"/>
      <c r="SXW48" s="729"/>
      <c r="SXX48" s="730"/>
      <c r="SXY48" s="728"/>
      <c r="SXZ48" s="750"/>
      <c r="SYA48" s="728"/>
      <c r="SYB48" s="724"/>
      <c r="SYC48" s="705"/>
      <c r="TBF48" s="728"/>
      <c r="TBG48" s="728"/>
      <c r="TBH48" s="728"/>
      <c r="TBI48" s="752"/>
      <c r="TBJ48" s="728"/>
      <c r="TBK48" s="728"/>
      <c r="TBL48" s="729"/>
      <c r="TBM48" s="730"/>
      <c r="TBN48" s="728"/>
      <c r="TBO48" s="750"/>
      <c r="TBP48" s="728"/>
      <c r="TBQ48" s="724"/>
      <c r="TBR48" s="705"/>
      <c r="TEU48" s="728"/>
      <c r="TEV48" s="728"/>
      <c r="TEW48" s="728"/>
      <c r="TEX48" s="752"/>
      <c r="TEY48" s="728"/>
      <c r="TEZ48" s="728"/>
      <c r="TFA48" s="729"/>
      <c r="TFB48" s="730"/>
      <c r="TFC48" s="728"/>
      <c r="TFD48" s="750"/>
      <c r="TFE48" s="728"/>
      <c r="TFF48" s="724"/>
      <c r="TFG48" s="705"/>
      <c r="TIJ48" s="728"/>
      <c r="TIK48" s="728"/>
      <c r="TIL48" s="728"/>
      <c r="TIM48" s="752"/>
      <c r="TIN48" s="728"/>
      <c r="TIO48" s="728"/>
      <c r="TIP48" s="729"/>
      <c r="TIQ48" s="730"/>
      <c r="TIR48" s="728"/>
      <c r="TIS48" s="750"/>
      <c r="TIT48" s="728"/>
      <c r="TIU48" s="724"/>
      <c r="TIV48" s="705"/>
      <c r="TLY48" s="728"/>
      <c r="TLZ48" s="728"/>
      <c r="TMA48" s="728"/>
      <c r="TMB48" s="752"/>
      <c r="TMC48" s="728"/>
      <c r="TMD48" s="728"/>
      <c r="TME48" s="729"/>
      <c r="TMF48" s="730"/>
      <c r="TMG48" s="728"/>
      <c r="TMH48" s="750"/>
      <c r="TMI48" s="728"/>
      <c r="TMJ48" s="724"/>
      <c r="TMK48" s="705"/>
      <c r="TPN48" s="728"/>
      <c r="TPO48" s="728"/>
      <c r="TPP48" s="728"/>
      <c r="TPQ48" s="752"/>
      <c r="TPR48" s="728"/>
      <c r="TPS48" s="728"/>
      <c r="TPT48" s="729"/>
      <c r="TPU48" s="730"/>
      <c r="TPV48" s="728"/>
      <c r="TPW48" s="750"/>
      <c r="TPX48" s="728"/>
      <c r="TPY48" s="724"/>
      <c r="TPZ48" s="705"/>
      <c r="TTC48" s="728"/>
      <c r="TTD48" s="728"/>
      <c r="TTE48" s="728"/>
      <c r="TTF48" s="752"/>
      <c r="TTG48" s="728"/>
      <c r="TTH48" s="728"/>
      <c r="TTI48" s="729"/>
      <c r="TTJ48" s="730"/>
      <c r="TTK48" s="728"/>
      <c r="TTL48" s="750"/>
      <c r="TTM48" s="728"/>
      <c r="TTN48" s="724"/>
      <c r="TTO48" s="705"/>
      <c r="TWR48" s="728"/>
      <c r="TWS48" s="728"/>
      <c r="TWT48" s="728"/>
      <c r="TWU48" s="752"/>
      <c r="TWV48" s="728"/>
      <c r="TWW48" s="728"/>
      <c r="TWX48" s="729"/>
      <c r="TWY48" s="730"/>
      <c r="TWZ48" s="728"/>
      <c r="TXA48" s="750"/>
      <c r="TXB48" s="728"/>
      <c r="TXC48" s="724"/>
      <c r="TXD48" s="705"/>
      <c r="UAG48" s="728"/>
      <c r="UAH48" s="728"/>
      <c r="UAI48" s="728"/>
      <c r="UAJ48" s="752"/>
      <c r="UAK48" s="728"/>
      <c r="UAL48" s="728"/>
      <c r="UAM48" s="729"/>
      <c r="UAN48" s="730"/>
      <c r="UAO48" s="728"/>
      <c r="UAP48" s="750"/>
      <c r="UAQ48" s="728"/>
      <c r="UAR48" s="724"/>
      <c r="UAS48" s="705"/>
      <c r="UDV48" s="728"/>
      <c r="UDW48" s="728"/>
      <c r="UDX48" s="728"/>
      <c r="UDY48" s="752"/>
      <c r="UDZ48" s="728"/>
      <c r="UEA48" s="728"/>
      <c r="UEB48" s="729"/>
      <c r="UEC48" s="730"/>
      <c r="UED48" s="728"/>
      <c r="UEE48" s="750"/>
      <c r="UEF48" s="728"/>
      <c r="UEG48" s="724"/>
      <c r="UEH48" s="705"/>
      <c r="UHK48" s="728"/>
      <c r="UHL48" s="728"/>
      <c r="UHM48" s="728"/>
      <c r="UHN48" s="752"/>
      <c r="UHO48" s="728"/>
      <c r="UHP48" s="728"/>
      <c r="UHQ48" s="729"/>
      <c r="UHR48" s="730"/>
      <c r="UHS48" s="728"/>
      <c r="UHT48" s="750"/>
      <c r="UHU48" s="728"/>
      <c r="UHV48" s="724"/>
      <c r="UHW48" s="705"/>
      <c r="UKZ48" s="728"/>
      <c r="ULA48" s="728"/>
      <c r="ULB48" s="728"/>
      <c r="ULC48" s="752"/>
      <c r="ULD48" s="728"/>
      <c r="ULE48" s="728"/>
      <c r="ULF48" s="729"/>
      <c r="ULG48" s="730"/>
      <c r="ULH48" s="728"/>
      <c r="ULI48" s="750"/>
      <c r="ULJ48" s="728"/>
      <c r="ULK48" s="724"/>
      <c r="ULL48" s="705"/>
      <c r="UOO48" s="728"/>
      <c r="UOP48" s="728"/>
      <c r="UOQ48" s="728"/>
      <c r="UOR48" s="752"/>
      <c r="UOS48" s="728"/>
      <c r="UOT48" s="728"/>
      <c r="UOU48" s="729"/>
      <c r="UOV48" s="730"/>
      <c r="UOW48" s="728"/>
      <c r="UOX48" s="750"/>
      <c r="UOY48" s="728"/>
      <c r="UOZ48" s="724"/>
      <c r="UPA48" s="705"/>
      <c r="USD48" s="728"/>
      <c r="USE48" s="728"/>
      <c r="USF48" s="728"/>
      <c r="USG48" s="752"/>
      <c r="USH48" s="728"/>
      <c r="USI48" s="728"/>
      <c r="USJ48" s="729"/>
      <c r="USK48" s="730"/>
      <c r="USL48" s="728"/>
      <c r="USM48" s="750"/>
      <c r="USN48" s="728"/>
      <c r="USO48" s="724"/>
      <c r="USP48" s="705"/>
      <c r="UVS48" s="728"/>
      <c r="UVT48" s="728"/>
      <c r="UVU48" s="728"/>
      <c r="UVV48" s="752"/>
      <c r="UVW48" s="728"/>
      <c r="UVX48" s="728"/>
      <c r="UVY48" s="729"/>
      <c r="UVZ48" s="730"/>
      <c r="UWA48" s="728"/>
      <c r="UWB48" s="750"/>
      <c r="UWC48" s="728"/>
      <c r="UWD48" s="724"/>
      <c r="UWE48" s="705"/>
      <c r="UZH48" s="728"/>
      <c r="UZI48" s="728"/>
      <c r="UZJ48" s="728"/>
      <c r="UZK48" s="752"/>
      <c r="UZL48" s="728"/>
      <c r="UZM48" s="728"/>
      <c r="UZN48" s="729"/>
      <c r="UZO48" s="730"/>
      <c r="UZP48" s="728"/>
      <c r="UZQ48" s="750"/>
      <c r="UZR48" s="728"/>
      <c r="UZS48" s="724"/>
      <c r="UZT48" s="705"/>
      <c r="VCW48" s="728"/>
      <c r="VCX48" s="728"/>
      <c r="VCY48" s="728"/>
      <c r="VCZ48" s="752"/>
      <c r="VDA48" s="728"/>
      <c r="VDB48" s="728"/>
      <c r="VDC48" s="729"/>
      <c r="VDD48" s="730"/>
      <c r="VDE48" s="728"/>
      <c r="VDF48" s="750"/>
      <c r="VDG48" s="728"/>
      <c r="VDH48" s="724"/>
      <c r="VDI48" s="705"/>
      <c r="VGL48" s="728"/>
      <c r="VGM48" s="728"/>
      <c r="VGN48" s="728"/>
      <c r="VGO48" s="752"/>
      <c r="VGP48" s="728"/>
      <c r="VGQ48" s="728"/>
      <c r="VGR48" s="729"/>
      <c r="VGS48" s="730"/>
      <c r="VGT48" s="728"/>
      <c r="VGU48" s="750"/>
      <c r="VGV48" s="728"/>
      <c r="VGW48" s="724"/>
      <c r="VGX48" s="705"/>
      <c r="VKA48" s="728"/>
      <c r="VKB48" s="728"/>
      <c r="VKC48" s="728"/>
      <c r="VKD48" s="752"/>
      <c r="VKE48" s="728"/>
      <c r="VKF48" s="728"/>
      <c r="VKG48" s="729"/>
      <c r="VKH48" s="730"/>
      <c r="VKI48" s="728"/>
      <c r="VKJ48" s="750"/>
      <c r="VKK48" s="728"/>
      <c r="VKL48" s="724"/>
      <c r="VKM48" s="705"/>
      <c r="VNP48" s="728"/>
      <c r="VNQ48" s="728"/>
      <c r="VNR48" s="728"/>
      <c r="VNS48" s="752"/>
      <c r="VNT48" s="728"/>
      <c r="VNU48" s="728"/>
      <c r="VNV48" s="729"/>
      <c r="VNW48" s="730"/>
      <c r="VNX48" s="728"/>
      <c r="VNY48" s="750"/>
      <c r="VNZ48" s="728"/>
      <c r="VOA48" s="724"/>
      <c r="VOB48" s="705"/>
      <c r="VRE48" s="728"/>
      <c r="VRF48" s="728"/>
      <c r="VRG48" s="728"/>
      <c r="VRH48" s="752"/>
      <c r="VRI48" s="728"/>
      <c r="VRJ48" s="728"/>
      <c r="VRK48" s="729"/>
      <c r="VRL48" s="730"/>
      <c r="VRM48" s="728"/>
      <c r="VRN48" s="750"/>
      <c r="VRO48" s="728"/>
      <c r="VRP48" s="724"/>
      <c r="VRQ48" s="705"/>
      <c r="VUT48" s="728"/>
      <c r="VUU48" s="728"/>
      <c r="VUV48" s="728"/>
      <c r="VUW48" s="752"/>
      <c r="VUX48" s="728"/>
      <c r="VUY48" s="728"/>
      <c r="VUZ48" s="729"/>
      <c r="VVA48" s="730"/>
      <c r="VVB48" s="728"/>
      <c r="VVC48" s="750"/>
      <c r="VVD48" s="728"/>
      <c r="VVE48" s="724"/>
      <c r="VVF48" s="705"/>
      <c r="VYI48" s="728"/>
      <c r="VYJ48" s="728"/>
      <c r="VYK48" s="728"/>
      <c r="VYL48" s="752"/>
      <c r="VYM48" s="728"/>
      <c r="VYN48" s="728"/>
      <c r="VYO48" s="729"/>
      <c r="VYP48" s="730"/>
      <c r="VYQ48" s="728"/>
      <c r="VYR48" s="750"/>
      <c r="VYS48" s="728"/>
      <c r="VYT48" s="724"/>
      <c r="VYU48" s="705"/>
      <c r="WBX48" s="728"/>
      <c r="WBY48" s="728"/>
      <c r="WBZ48" s="728"/>
      <c r="WCA48" s="752"/>
      <c r="WCB48" s="728"/>
      <c r="WCC48" s="728"/>
      <c r="WCD48" s="729"/>
      <c r="WCE48" s="730"/>
      <c r="WCF48" s="728"/>
      <c r="WCG48" s="750"/>
      <c r="WCH48" s="728"/>
      <c r="WCI48" s="724"/>
      <c r="WCJ48" s="705"/>
      <c r="WFM48" s="728"/>
      <c r="WFN48" s="728"/>
      <c r="WFO48" s="728"/>
      <c r="WFP48" s="752"/>
      <c r="WFQ48" s="728"/>
      <c r="WFR48" s="728"/>
      <c r="WFS48" s="729"/>
      <c r="WFT48" s="730"/>
      <c r="WFU48" s="728"/>
      <c r="WFV48" s="750"/>
      <c r="WFW48" s="728"/>
      <c r="WFX48" s="724"/>
      <c r="WFY48" s="705"/>
      <c r="WJB48" s="728"/>
      <c r="WJC48" s="728"/>
      <c r="WJD48" s="728"/>
      <c r="WJE48" s="752"/>
      <c r="WJF48" s="728"/>
      <c r="WJG48" s="728"/>
      <c r="WJH48" s="729"/>
      <c r="WJI48" s="730"/>
      <c r="WJJ48" s="728"/>
      <c r="WJK48" s="750"/>
      <c r="WJL48" s="728"/>
      <c r="WJM48" s="724"/>
      <c r="WJN48" s="705"/>
      <c r="WMQ48" s="728"/>
      <c r="WMR48" s="728"/>
      <c r="WMS48" s="728"/>
      <c r="WMT48" s="752"/>
      <c r="WMU48" s="728"/>
      <c r="WMV48" s="728"/>
      <c r="WMW48" s="729"/>
      <c r="WMX48" s="730"/>
      <c r="WMY48" s="728"/>
      <c r="WMZ48" s="750"/>
      <c r="WNA48" s="728"/>
      <c r="WNB48" s="724"/>
      <c r="WNC48" s="705"/>
      <c r="WQF48" s="728"/>
      <c r="WQG48" s="728"/>
      <c r="WQH48" s="728"/>
      <c r="WQI48" s="752"/>
      <c r="WQJ48" s="728"/>
      <c r="WQK48" s="728"/>
      <c r="WQL48" s="729"/>
      <c r="WQM48" s="730"/>
      <c r="WQN48" s="728"/>
      <c r="WQO48" s="750"/>
      <c r="WQP48" s="728"/>
      <c r="WQQ48" s="724"/>
      <c r="WQR48" s="705"/>
      <c r="WTU48" s="728"/>
      <c r="WTV48" s="728"/>
      <c r="WTW48" s="728"/>
      <c r="WTX48" s="752"/>
      <c r="WTY48" s="728"/>
      <c r="WTZ48" s="728"/>
      <c r="WUA48" s="729"/>
      <c r="WUB48" s="730"/>
      <c r="WUC48" s="728"/>
      <c r="WUD48" s="750"/>
      <c r="WUE48" s="728"/>
      <c r="WUF48" s="724"/>
      <c r="WUG48" s="705"/>
      <c r="WXJ48" s="728"/>
      <c r="WXK48" s="728"/>
      <c r="WXL48" s="728"/>
      <c r="WXM48" s="752"/>
      <c r="WXN48" s="728"/>
      <c r="WXO48" s="728"/>
      <c r="WXP48" s="729"/>
      <c r="WXQ48" s="730"/>
      <c r="WXR48" s="728"/>
      <c r="WXS48" s="750"/>
      <c r="WXT48" s="728"/>
      <c r="WXU48" s="724"/>
      <c r="WXV48" s="705"/>
      <c r="XAY48" s="728"/>
      <c r="XAZ48" s="728"/>
      <c r="XBA48" s="728"/>
      <c r="XBB48" s="752"/>
      <c r="XBC48" s="728"/>
      <c r="XBD48" s="728"/>
      <c r="XBE48" s="729"/>
      <c r="XBF48" s="730"/>
      <c r="XBG48" s="728"/>
      <c r="XBH48" s="750"/>
      <c r="XBI48" s="728"/>
      <c r="XBJ48" s="724"/>
      <c r="XBK48" s="705"/>
    </row>
    <row r="49" spans="1:14" ht="69.75" customHeight="1" x14ac:dyDescent="0.25">
      <c r="A49" s="1482">
        <v>7</v>
      </c>
      <c r="B49" s="1482" t="s">
        <v>120</v>
      </c>
      <c r="C49" s="1526" t="s">
        <v>167</v>
      </c>
      <c r="D49" s="1527">
        <v>3625</v>
      </c>
      <c r="E49" s="1482">
        <v>1350708.12407349</v>
      </c>
      <c r="F49" s="1526"/>
      <c r="G49" s="973" t="s">
        <v>168</v>
      </c>
      <c r="H49" s="823" t="s">
        <v>30</v>
      </c>
      <c r="I49" s="700" t="s">
        <v>157</v>
      </c>
      <c r="J49" s="700">
        <v>480</v>
      </c>
      <c r="K49" s="700">
        <f>480*13</f>
        <v>6240</v>
      </c>
      <c r="L49" s="700">
        <v>1</v>
      </c>
      <c r="M49" s="705" t="s">
        <v>158</v>
      </c>
    </row>
    <row r="50" spans="1:14" ht="54.75" customHeight="1" x14ac:dyDescent="0.25">
      <c r="A50" s="1283"/>
      <c r="B50" s="1283"/>
      <c r="C50" s="1483"/>
      <c r="D50" s="1522"/>
      <c r="E50" s="1283"/>
      <c r="F50" s="1483"/>
      <c r="G50" s="975" t="s">
        <v>169</v>
      </c>
      <c r="H50" s="413" t="s">
        <v>125</v>
      </c>
      <c r="I50" s="135" t="s">
        <v>25</v>
      </c>
      <c r="J50" s="135">
        <v>10</v>
      </c>
      <c r="K50" s="135">
        <f>+J50*700</f>
        <v>7000</v>
      </c>
      <c r="L50" s="135">
        <v>2</v>
      </c>
      <c r="M50" s="705" t="s">
        <v>126</v>
      </c>
    </row>
    <row r="51" spans="1:14" ht="54.75" customHeight="1" x14ac:dyDescent="0.25">
      <c r="A51" s="1319"/>
      <c r="B51" s="1319"/>
      <c r="C51" s="1484"/>
      <c r="D51" s="1523"/>
      <c r="E51" s="1319"/>
      <c r="F51" s="1484"/>
      <c r="G51" s="976" t="s">
        <v>170</v>
      </c>
      <c r="H51" s="749" t="s">
        <v>101</v>
      </c>
      <c r="I51" s="701" t="s">
        <v>149</v>
      </c>
      <c r="J51" s="701">
        <v>90</v>
      </c>
      <c r="K51" s="721">
        <f>+J51*46</f>
        <v>4140</v>
      </c>
      <c r="L51" s="701">
        <v>3</v>
      </c>
      <c r="M51" s="705" t="s">
        <v>150</v>
      </c>
    </row>
    <row r="52" spans="1:14" ht="54.75" customHeight="1" x14ac:dyDescent="0.25">
      <c r="A52" s="1283"/>
      <c r="B52" s="1283"/>
      <c r="C52" s="1483"/>
      <c r="D52" s="1522"/>
      <c r="E52" s="1283"/>
      <c r="F52" s="1483"/>
      <c r="G52" s="975" t="s">
        <v>136</v>
      </c>
      <c r="H52" s="413" t="s">
        <v>101</v>
      </c>
      <c r="I52" s="135" t="s">
        <v>25</v>
      </c>
      <c r="J52" s="702">
        <v>1</v>
      </c>
      <c r="K52" s="137">
        <v>350</v>
      </c>
      <c r="L52" s="135">
        <v>4</v>
      </c>
      <c r="M52" s="705" t="s">
        <v>137</v>
      </c>
    </row>
    <row r="53" spans="1:14" ht="33.75" customHeight="1" x14ac:dyDescent="0.25">
      <c r="A53" s="862"/>
      <c r="B53" s="1043" t="s">
        <v>138</v>
      </c>
      <c r="C53" s="1044"/>
      <c r="D53" s="879"/>
      <c r="E53" s="862">
        <f>+E49*12.9</f>
        <v>17424134.800548021</v>
      </c>
      <c r="F53" s="862">
        <v>4</v>
      </c>
      <c r="G53" s="859"/>
      <c r="H53" s="888"/>
      <c r="I53" s="862"/>
      <c r="J53" s="889"/>
      <c r="K53" s="862">
        <f>+K52+K51+K50+K49</f>
        <v>17730</v>
      </c>
      <c r="L53" s="876"/>
      <c r="M53" s="705"/>
    </row>
    <row r="54" spans="1:14" ht="54.75" customHeight="1" x14ac:dyDescent="0.25">
      <c r="A54" s="1283">
        <v>8</v>
      </c>
      <c r="B54" s="1283" t="s">
        <v>120</v>
      </c>
      <c r="C54" s="1483" t="s">
        <v>171</v>
      </c>
      <c r="D54" s="1522">
        <v>3822</v>
      </c>
      <c r="E54" s="1283">
        <v>1424112.1241955501</v>
      </c>
      <c r="F54" s="1283"/>
      <c r="G54" s="975" t="s">
        <v>169</v>
      </c>
      <c r="H54" s="413" t="s">
        <v>172</v>
      </c>
      <c r="I54" s="135" t="s">
        <v>25</v>
      </c>
      <c r="J54" s="135">
        <v>10</v>
      </c>
      <c r="K54" s="135">
        <f>+J54*700</f>
        <v>7000</v>
      </c>
      <c r="L54" s="135">
        <v>1</v>
      </c>
      <c r="M54" s="705" t="s">
        <v>126</v>
      </c>
    </row>
    <row r="55" spans="1:14" ht="54.75" customHeight="1" x14ac:dyDescent="0.25">
      <c r="A55" s="1319"/>
      <c r="B55" s="1319"/>
      <c r="C55" s="1319"/>
      <c r="D55" s="1523"/>
      <c r="E55" s="1319"/>
      <c r="F55" s="1319"/>
      <c r="G55" s="1095" t="s">
        <v>173</v>
      </c>
      <c r="H55" s="825" t="s">
        <v>132</v>
      </c>
      <c r="I55" s="819" t="s">
        <v>133</v>
      </c>
      <c r="J55" s="826">
        <v>4</v>
      </c>
      <c r="K55" s="819">
        <v>600</v>
      </c>
      <c r="L55" s="1073">
        <v>2</v>
      </c>
      <c r="M55" s="705" t="s">
        <v>27</v>
      </c>
    </row>
    <row r="56" spans="1:14" ht="54.75" customHeight="1" x14ac:dyDescent="0.25">
      <c r="A56" s="1283"/>
      <c r="B56" s="1283"/>
      <c r="C56" s="1283"/>
      <c r="D56" s="1522"/>
      <c r="E56" s="1283"/>
      <c r="F56" s="1283"/>
      <c r="G56" s="1530"/>
      <c r="H56" s="413" t="s">
        <v>30</v>
      </c>
      <c r="I56" s="135" t="s">
        <v>25</v>
      </c>
      <c r="J56" s="136">
        <v>11</v>
      </c>
      <c r="K56" s="135">
        <f>+J56*140</f>
        <v>1540</v>
      </c>
      <c r="L56" s="1531"/>
      <c r="M56" s="705" t="s">
        <v>135</v>
      </c>
    </row>
    <row r="57" spans="1:14" ht="42" customHeight="1" x14ac:dyDescent="0.25">
      <c r="A57" s="1285"/>
      <c r="B57" s="1285"/>
      <c r="C57" s="1285"/>
      <c r="D57" s="1529"/>
      <c r="E57" s="1285"/>
      <c r="F57" s="1285"/>
      <c r="G57" s="1530" t="s">
        <v>174</v>
      </c>
      <c r="H57" s="413" t="s">
        <v>30</v>
      </c>
      <c r="I57" s="135" t="s">
        <v>128</v>
      </c>
      <c r="J57" s="136">
        <v>2</v>
      </c>
      <c r="K57" s="1074">
        <v>5344</v>
      </c>
      <c r="L57" s="1531">
        <v>3</v>
      </c>
      <c r="M57" s="705" t="s">
        <v>129</v>
      </c>
    </row>
    <row r="58" spans="1:14" ht="42" customHeight="1" x14ac:dyDescent="0.25">
      <c r="A58" s="1285"/>
      <c r="B58" s="1285"/>
      <c r="C58" s="1285"/>
      <c r="D58" s="1529"/>
      <c r="E58" s="1285"/>
      <c r="F58" s="1285"/>
      <c r="G58" s="1530"/>
      <c r="H58" s="413" t="s">
        <v>101</v>
      </c>
      <c r="I58" s="135" t="s">
        <v>25</v>
      </c>
      <c r="J58" s="136">
        <v>16.7</v>
      </c>
      <c r="K58" s="1074"/>
      <c r="L58" s="1531"/>
      <c r="M58" s="705" t="s">
        <v>130</v>
      </c>
    </row>
    <row r="59" spans="1:14" ht="54.75" customHeight="1" x14ac:dyDescent="0.25">
      <c r="A59" s="1283"/>
      <c r="B59" s="1283"/>
      <c r="C59" s="1283"/>
      <c r="D59" s="1522"/>
      <c r="E59" s="1283"/>
      <c r="F59" s="1283"/>
      <c r="G59" s="975" t="s">
        <v>175</v>
      </c>
      <c r="H59" s="749" t="s">
        <v>101</v>
      </c>
      <c r="I59" s="701" t="s">
        <v>25</v>
      </c>
      <c r="J59" s="736">
        <v>2.1</v>
      </c>
      <c r="K59" s="701">
        <v>630</v>
      </c>
      <c r="L59" s="135">
        <v>4</v>
      </c>
      <c r="M59" s="705" t="s">
        <v>137</v>
      </c>
    </row>
    <row r="60" spans="1:14" ht="85.5" customHeight="1" x14ac:dyDescent="0.25">
      <c r="A60" s="1283"/>
      <c r="B60" s="1528"/>
      <c r="C60" s="1528"/>
      <c r="D60" s="1522"/>
      <c r="E60" s="1283"/>
      <c r="F60" s="1283"/>
      <c r="G60" s="975" t="s">
        <v>176</v>
      </c>
      <c r="H60" s="413" t="s">
        <v>30</v>
      </c>
      <c r="I60" s="135" t="s">
        <v>128</v>
      </c>
      <c r="J60" s="135">
        <v>0</v>
      </c>
      <c r="K60" s="135">
        <v>3520</v>
      </c>
      <c r="L60" s="135">
        <v>5</v>
      </c>
      <c r="M60" s="705" t="s">
        <v>158</v>
      </c>
    </row>
    <row r="61" spans="1:14" ht="30" customHeight="1" x14ac:dyDescent="0.25">
      <c r="A61" s="862"/>
      <c r="B61" s="1043" t="s">
        <v>138</v>
      </c>
      <c r="C61" s="1044"/>
      <c r="D61" s="879"/>
      <c r="E61" s="862">
        <f>+E54*12.9</f>
        <v>18371046.402122598</v>
      </c>
      <c r="F61" s="862">
        <v>5</v>
      </c>
      <c r="G61" s="859"/>
      <c r="H61" s="888"/>
      <c r="I61" s="862"/>
      <c r="J61" s="889"/>
      <c r="K61" s="862">
        <f>+K60+K59+K57+K56+K55+K54</f>
        <v>18634</v>
      </c>
      <c r="L61" s="876"/>
      <c r="M61" s="705"/>
    </row>
    <row r="62" spans="1:14" ht="54.75" customHeight="1" x14ac:dyDescent="0.25">
      <c r="A62" s="1074">
        <v>9</v>
      </c>
      <c r="B62" s="1074" t="s">
        <v>120</v>
      </c>
      <c r="C62" s="1074" t="s">
        <v>177</v>
      </c>
      <c r="D62" s="1316">
        <v>4011</v>
      </c>
      <c r="E62" s="1074">
        <v>1494535.25121621</v>
      </c>
      <c r="F62" s="1074"/>
      <c r="G62" s="975" t="s">
        <v>178</v>
      </c>
      <c r="H62" s="974" t="s">
        <v>125</v>
      </c>
      <c r="I62" s="979" t="s">
        <v>25</v>
      </c>
      <c r="J62" s="980">
        <v>9.8000000000000007</v>
      </c>
      <c r="K62" s="979">
        <f>+J62*700</f>
        <v>6860.0000000000009</v>
      </c>
      <c r="L62" s="979">
        <v>1</v>
      </c>
      <c r="M62" s="981" t="s">
        <v>126</v>
      </c>
      <c r="N62" s="451"/>
    </row>
    <row r="63" spans="1:14" ht="116.25" customHeight="1" x14ac:dyDescent="0.25">
      <c r="A63" s="1073"/>
      <c r="B63" s="1073"/>
      <c r="C63" s="1545"/>
      <c r="D63" s="1317"/>
      <c r="E63" s="1073"/>
      <c r="F63" s="1073"/>
      <c r="G63" s="976" t="s">
        <v>179</v>
      </c>
      <c r="H63" s="982" t="s">
        <v>30</v>
      </c>
      <c r="I63" s="983" t="s">
        <v>149</v>
      </c>
      <c r="J63" s="983">
        <v>330</v>
      </c>
      <c r="K63" s="983">
        <f>+J63*13+1600+500</f>
        <v>6390</v>
      </c>
      <c r="L63" s="983">
        <v>2</v>
      </c>
      <c r="M63" s="981" t="s">
        <v>158</v>
      </c>
      <c r="N63" s="451"/>
    </row>
    <row r="64" spans="1:14" ht="86.25" customHeight="1" x14ac:dyDescent="0.25">
      <c r="A64" s="1074"/>
      <c r="B64" s="1074"/>
      <c r="C64" s="1074"/>
      <c r="D64" s="1316"/>
      <c r="E64" s="1074"/>
      <c r="F64" s="1074"/>
      <c r="G64" s="975" t="s">
        <v>180</v>
      </c>
      <c r="H64" s="974" t="s">
        <v>101</v>
      </c>
      <c r="I64" s="979" t="s">
        <v>25</v>
      </c>
      <c r="J64" s="980">
        <v>1.9</v>
      </c>
      <c r="K64" s="979">
        <v>2000</v>
      </c>
      <c r="L64" s="979">
        <v>3</v>
      </c>
      <c r="M64" s="981" t="s">
        <v>137</v>
      </c>
      <c r="N64" s="451"/>
    </row>
    <row r="65" spans="1:92" ht="64.5" customHeight="1" x14ac:dyDescent="0.25">
      <c r="A65" s="1286"/>
      <c r="B65" s="1286"/>
      <c r="C65" s="1286"/>
      <c r="D65" s="1318"/>
      <c r="E65" s="1286"/>
      <c r="F65" s="1286"/>
      <c r="G65" s="975" t="s">
        <v>181</v>
      </c>
      <c r="H65" s="974" t="s">
        <v>101</v>
      </c>
      <c r="I65" s="979" t="s">
        <v>25</v>
      </c>
      <c r="J65" s="980">
        <v>4.5</v>
      </c>
      <c r="K65" s="979">
        <f>+J65*320</f>
        <v>1440</v>
      </c>
      <c r="L65" s="979">
        <v>4</v>
      </c>
      <c r="M65" s="981" t="s">
        <v>130</v>
      </c>
      <c r="N65" s="451"/>
    </row>
    <row r="66" spans="1:92" ht="30" customHeight="1" x14ac:dyDescent="0.25">
      <c r="A66" s="862"/>
      <c r="B66" s="1043" t="s">
        <v>138</v>
      </c>
      <c r="C66" s="1044"/>
      <c r="D66" s="879"/>
      <c r="E66" s="862">
        <f>+E62*12.9</f>
        <v>19279504.74068911</v>
      </c>
      <c r="F66" s="862">
        <v>4</v>
      </c>
      <c r="G66" s="859"/>
      <c r="H66" s="888"/>
      <c r="I66" s="862"/>
      <c r="J66" s="889"/>
      <c r="K66" s="862">
        <f>+K65+K64+K63+K62</f>
        <v>16690</v>
      </c>
      <c r="L66" s="876"/>
      <c r="M66" s="705"/>
    </row>
    <row r="67" spans="1:92" s="44" customFormat="1" ht="69.75" customHeight="1" x14ac:dyDescent="0.25">
      <c r="A67" s="926">
        <f>+A127</f>
        <v>9</v>
      </c>
      <c r="B67" s="1045" t="s">
        <v>182</v>
      </c>
      <c r="C67" s="1045"/>
      <c r="D67" s="922">
        <f>D68+D77+D85+D94+D102+D110+D115+D122+D127</f>
        <v>28208</v>
      </c>
      <c r="E67" s="922">
        <f>+E68+E77+E85+E94+E102+E110+E115+E122+E127</f>
        <v>10510558.555548955</v>
      </c>
      <c r="F67" s="922">
        <f>+F76+F84+F93+F101+F109+F114+F121+F126+F131</f>
        <v>44</v>
      </c>
      <c r="G67" s="927"/>
      <c r="H67" s="922"/>
      <c r="I67" s="922"/>
      <c r="J67" s="922"/>
      <c r="K67" s="922">
        <f>+K76+K84+K93+K101+K109+K114+K121+K126+K131</f>
        <v>136767.5</v>
      </c>
      <c r="L67" s="922"/>
      <c r="M67" s="722"/>
      <c r="N67" s="228"/>
      <c r="O67" s="228"/>
      <c r="P67" s="228"/>
      <c r="Q67" s="228"/>
      <c r="R67" s="228"/>
      <c r="S67" s="228"/>
      <c r="T67" s="228"/>
      <c r="U67" s="228"/>
      <c r="V67" s="228"/>
      <c r="W67" s="228"/>
      <c r="X67" s="228"/>
      <c r="Y67" s="228"/>
      <c r="Z67" s="228"/>
      <c r="AA67" s="228"/>
      <c r="AB67" s="228"/>
      <c r="AC67" s="228"/>
      <c r="AD67" s="228"/>
      <c r="AE67" s="228"/>
      <c r="AF67" s="228"/>
      <c r="AG67" s="228"/>
      <c r="AH67" s="228"/>
      <c r="AI67" s="228"/>
      <c r="AJ67" s="228"/>
      <c r="AK67" s="228"/>
      <c r="AL67" s="228"/>
      <c r="AM67" s="228"/>
      <c r="AN67" s="228"/>
      <c r="AO67" s="228"/>
      <c r="AP67" s="228"/>
      <c r="AQ67" s="228"/>
      <c r="AR67" s="228"/>
      <c r="AS67" s="228"/>
      <c r="AT67" s="228"/>
      <c r="AU67" s="228"/>
      <c r="AV67" s="228"/>
      <c r="AW67" s="228"/>
      <c r="AX67" s="228"/>
      <c r="AY67" s="228"/>
      <c r="AZ67" s="228"/>
      <c r="BA67" s="228"/>
      <c r="BB67" s="228"/>
      <c r="BC67" s="228"/>
      <c r="BD67" s="228"/>
      <c r="BE67" s="228"/>
      <c r="BF67" s="228"/>
      <c r="BG67" s="228"/>
      <c r="BH67" s="228"/>
      <c r="BI67" s="228"/>
      <c r="BJ67" s="228"/>
      <c r="BK67" s="228"/>
      <c r="BL67" s="228"/>
      <c r="BM67" s="228"/>
      <c r="BN67" s="228"/>
      <c r="BO67" s="228"/>
      <c r="BP67" s="228"/>
      <c r="BQ67" s="228"/>
      <c r="BR67" s="228"/>
      <c r="BS67" s="228"/>
      <c r="BT67" s="228"/>
      <c r="BU67" s="228"/>
      <c r="BV67" s="228"/>
      <c r="BW67" s="228"/>
      <c r="BX67" s="228"/>
      <c r="BY67" s="228"/>
      <c r="BZ67" s="228"/>
      <c r="CA67" s="228"/>
      <c r="CB67" s="228"/>
      <c r="CC67" s="228"/>
      <c r="CD67" s="228"/>
      <c r="CE67" s="228"/>
      <c r="CF67" s="228"/>
      <c r="CG67" s="228"/>
      <c r="CH67" s="228"/>
      <c r="CI67" s="228"/>
      <c r="CJ67" s="228"/>
      <c r="CK67" s="228"/>
      <c r="CL67" s="228"/>
      <c r="CM67" s="228"/>
      <c r="CN67" s="228"/>
    </row>
    <row r="68" spans="1:92" ht="43.5" customHeight="1" x14ac:dyDescent="0.25">
      <c r="A68" s="1098">
        <v>1</v>
      </c>
      <c r="B68" s="1098" t="s">
        <v>182</v>
      </c>
      <c r="C68" s="1050" t="s">
        <v>183</v>
      </c>
      <c r="D68" s="1099" t="s">
        <v>184</v>
      </c>
      <c r="E68" s="1098">
        <v>1507576.5710348501</v>
      </c>
      <c r="F68" s="1246"/>
      <c r="G68" s="1084" t="s">
        <v>185</v>
      </c>
      <c r="H68" s="414" t="s">
        <v>101</v>
      </c>
      <c r="I68" s="137" t="s">
        <v>128</v>
      </c>
      <c r="J68" s="137">
        <v>1</v>
      </c>
      <c r="K68" s="1074">
        <v>4704</v>
      </c>
      <c r="L68" s="1246">
        <v>1</v>
      </c>
      <c r="M68" s="705" t="s">
        <v>129</v>
      </c>
    </row>
    <row r="69" spans="1:92" ht="43.5" customHeight="1" x14ac:dyDescent="0.25">
      <c r="A69" s="1098"/>
      <c r="B69" s="1098"/>
      <c r="C69" s="1050"/>
      <c r="D69" s="1099"/>
      <c r="E69" s="1098"/>
      <c r="F69" s="1246"/>
      <c r="G69" s="1084"/>
      <c r="H69" s="414" t="s">
        <v>30</v>
      </c>
      <c r="I69" s="137" t="s">
        <v>25</v>
      </c>
      <c r="J69" s="137">
        <v>33</v>
      </c>
      <c r="K69" s="1074"/>
      <c r="L69" s="1246"/>
      <c r="M69" s="705" t="s">
        <v>130</v>
      </c>
    </row>
    <row r="70" spans="1:92" ht="39.75" customHeight="1" x14ac:dyDescent="0.25">
      <c r="A70" s="1098"/>
      <c r="B70" s="1098"/>
      <c r="C70" s="1050"/>
      <c r="D70" s="1099"/>
      <c r="E70" s="1098"/>
      <c r="F70" s="1246"/>
      <c r="G70" s="1072" t="s">
        <v>186</v>
      </c>
      <c r="H70" s="414" t="s">
        <v>132</v>
      </c>
      <c r="I70" s="137" t="s">
        <v>133</v>
      </c>
      <c r="J70" s="137">
        <v>4</v>
      </c>
      <c r="K70" s="135">
        <v>600</v>
      </c>
      <c r="L70" s="1246">
        <v>2</v>
      </c>
      <c r="M70" s="705" t="s">
        <v>27</v>
      </c>
    </row>
    <row r="71" spans="1:92" ht="39.75" customHeight="1" x14ac:dyDescent="0.25">
      <c r="A71" s="1100"/>
      <c r="B71" s="1100"/>
      <c r="C71" s="1051"/>
      <c r="D71" s="1102"/>
      <c r="E71" s="1100"/>
      <c r="F71" s="1247"/>
      <c r="G71" s="1096"/>
      <c r="H71" s="725" t="s">
        <v>30</v>
      </c>
      <c r="I71" s="720" t="s">
        <v>25</v>
      </c>
      <c r="J71" s="720">
        <v>20</v>
      </c>
      <c r="K71" s="700">
        <v>2800</v>
      </c>
      <c r="L71" s="1247"/>
      <c r="M71" s="705" t="s">
        <v>135</v>
      </c>
    </row>
    <row r="72" spans="1:92" ht="42" customHeight="1" x14ac:dyDescent="0.25">
      <c r="A72" s="1098"/>
      <c r="B72" s="1098"/>
      <c r="C72" s="1050"/>
      <c r="D72" s="1099"/>
      <c r="E72" s="1098"/>
      <c r="F72" s="1246"/>
      <c r="G72" s="975" t="s">
        <v>178</v>
      </c>
      <c r="H72" s="414" t="s">
        <v>125</v>
      </c>
      <c r="I72" s="137" t="s">
        <v>25</v>
      </c>
      <c r="J72" s="138">
        <v>9.8000000000000007</v>
      </c>
      <c r="K72" s="135">
        <f>+J72*700</f>
        <v>6860.0000000000009</v>
      </c>
      <c r="L72" s="137">
        <v>3</v>
      </c>
      <c r="M72" s="705" t="s">
        <v>126</v>
      </c>
    </row>
    <row r="73" spans="1:92" ht="81" customHeight="1" x14ac:dyDescent="0.25">
      <c r="A73" s="1101"/>
      <c r="B73" s="1101"/>
      <c r="C73" s="1052"/>
      <c r="D73" s="1103"/>
      <c r="E73" s="1101"/>
      <c r="F73" s="1299"/>
      <c r="G73" s="971" t="s">
        <v>187</v>
      </c>
      <c r="H73" s="734" t="s">
        <v>30</v>
      </c>
      <c r="I73" s="721" t="s">
        <v>149</v>
      </c>
      <c r="J73" s="721">
        <v>120</v>
      </c>
      <c r="K73" s="701">
        <f>120*13</f>
        <v>1560</v>
      </c>
      <c r="L73" s="721">
        <v>4</v>
      </c>
      <c r="M73" s="705" t="s">
        <v>158</v>
      </c>
    </row>
    <row r="74" spans="1:92" ht="65.25" customHeight="1" x14ac:dyDescent="0.25">
      <c r="A74" s="1098"/>
      <c r="B74" s="1098"/>
      <c r="C74" s="1050"/>
      <c r="D74" s="1099"/>
      <c r="E74" s="1098"/>
      <c r="F74" s="1246"/>
      <c r="G74" s="972" t="s">
        <v>188</v>
      </c>
      <c r="H74" s="414" t="s">
        <v>101</v>
      </c>
      <c r="I74" s="137" t="s">
        <v>128</v>
      </c>
      <c r="J74" s="137">
        <v>1</v>
      </c>
      <c r="K74" s="135">
        <v>3000</v>
      </c>
      <c r="L74" s="137">
        <v>5</v>
      </c>
      <c r="M74" s="705" t="s">
        <v>165</v>
      </c>
    </row>
    <row r="75" spans="1:92" ht="54" customHeight="1" x14ac:dyDescent="0.25">
      <c r="A75" s="1098"/>
      <c r="B75" s="1098"/>
      <c r="C75" s="1050"/>
      <c r="D75" s="1099"/>
      <c r="E75" s="1098"/>
      <c r="F75" s="1246"/>
      <c r="G75" s="972" t="s">
        <v>136</v>
      </c>
      <c r="H75" s="414" t="s">
        <v>101</v>
      </c>
      <c r="I75" s="137" t="s">
        <v>25</v>
      </c>
      <c r="J75" s="137">
        <v>1</v>
      </c>
      <c r="K75" s="135">
        <v>350</v>
      </c>
      <c r="L75" s="137">
        <v>6</v>
      </c>
      <c r="M75" s="705" t="s">
        <v>137</v>
      </c>
    </row>
    <row r="76" spans="1:92" ht="54" customHeight="1" x14ac:dyDescent="0.25">
      <c r="A76" s="856"/>
      <c r="B76" s="1043" t="s">
        <v>138</v>
      </c>
      <c r="C76" s="1044"/>
      <c r="D76" s="857"/>
      <c r="E76" s="856">
        <f>+E68*12.9</f>
        <v>19447737.766349565</v>
      </c>
      <c r="F76" s="858">
        <v>6</v>
      </c>
      <c r="G76" s="881"/>
      <c r="H76" s="860"/>
      <c r="I76" s="858"/>
      <c r="J76" s="858"/>
      <c r="K76" s="862">
        <f>+K75+K74+K73+K72+K71+K70+K68</f>
        <v>19874</v>
      </c>
      <c r="L76" s="876"/>
      <c r="M76" s="705"/>
    </row>
    <row r="77" spans="1:92" ht="54.75" customHeight="1" x14ac:dyDescent="0.25">
      <c r="A77" s="1098">
        <v>2</v>
      </c>
      <c r="B77" s="1098" t="s">
        <v>182</v>
      </c>
      <c r="C77" s="1050" t="s">
        <v>189</v>
      </c>
      <c r="D77" s="1099" t="s">
        <v>190</v>
      </c>
      <c r="E77" s="1098">
        <v>1310093.72806687</v>
      </c>
      <c r="F77" s="1246"/>
      <c r="G77" s="970" t="s">
        <v>191</v>
      </c>
      <c r="H77" s="414" t="s">
        <v>30</v>
      </c>
      <c r="I77" s="137" t="s">
        <v>149</v>
      </c>
      <c r="J77" s="137">
        <v>180</v>
      </c>
      <c r="K77" s="135">
        <f>180*13</f>
        <v>2340</v>
      </c>
      <c r="L77" s="137">
        <v>1</v>
      </c>
      <c r="M77" s="705" t="s">
        <v>158</v>
      </c>
    </row>
    <row r="78" spans="1:92" ht="39" customHeight="1" x14ac:dyDescent="0.25">
      <c r="A78" s="1098"/>
      <c r="B78" s="1098"/>
      <c r="C78" s="1050"/>
      <c r="D78" s="1099"/>
      <c r="E78" s="1098"/>
      <c r="F78" s="1246"/>
      <c r="G78" s="1072" t="s">
        <v>192</v>
      </c>
      <c r="H78" s="414" t="s">
        <v>132</v>
      </c>
      <c r="I78" s="137" t="s">
        <v>133</v>
      </c>
      <c r="J78" s="138">
        <v>2</v>
      </c>
      <c r="K78" s="135">
        <v>300</v>
      </c>
      <c r="L78" s="1246">
        <v>2</v>
      </c>
      <c r="M78" s="723" t="s">
        <v>27</v>
      </c>
    </row>
    <row r="79" spans="1:92" ht="39" customHeight="1" x14ac:dyDescent="0.25">
      <c r="A79" s="1098"/>
      <c r="B79" s="1098"/>
      <c r="C79" s="1050"/>
      <c r="D79" s="1099"/>
      <c r="E79" s="1098"/>
      <c r="F79" s="1246"/>
      <c r="G79" s="1072"/>
      <c r="H79" s="414" t="s">
        <v>30</v>
      </c>
      <c r="I79" s="137" t="s">
        <v>25</v>
      </c>
      <c r="J79" s="138">
        <v>8</v>
      </c>
      <c r="K79" s="135">
        <v>1120</v>
      </c>
      <c r="L79" s="1246"/>
      <c r="M79" s="705" t="s">
        <v>135</v>
      </c>
    </row>
    <row r="80" spans="1:92" ht="30.75" customHeight="1" x14ac:dyDescent="0.25">
      <c r="A80" s="1511"/>
      <c r="B80" s="1511"/>
      <c r="C80" s="1513"/>
      <c r="D80" s="1515"/>
      <c r="E80" s="1511"/>
      <c r="F80" s="1517"/>
      <c r="G80" s="1072" t="s">
        <v>193</v>
      </c>
      <c r="H80" s="414" t="s">
        <v>30</v>
      </c>
      <c r="I80" s="137" t="s">
        <v>128</v>
      </c>
      <c r="J80" s="138">
        <v>2</v>
      </c>
      <c r="K80" s="135">
        <v>1200</v>
      </c>
      <c r="L80" s="1246">
        <v>3</v>
      </c>
      <c r="M80" s="705" t="s">
        <v>129</v>
      </c>
    </row>
    <row r="81" spans="1:13" ht="30.75" customHeight="1" x14ac:dyDescent="0.25">
      <c r="A81" s="1512"/>
      <c r="B81" s="1512"/>
      <c r="C81" s="1514"/>
      <c r="D81" s="1516"/>
      <c r="E81" s="1512"/>
      <c r="F81" s="1518"/>
      <c r="G81" s="1096"/>
      <c r="H81" s="725" t="s">
        <v>101</v>
      </c>
      <c r="I81" s="720" t="s">
        <v>25</v>
      </c>
      <c r="J81" s="733">
        <v>2.9</v>
      </c>
      <c r="K81" s="700">
        <f>+J81*320</f>
        <v>928</v>
      </c>
      <c r="L81" s="1247"/>
      <c r="M81" s="705" t="s">
        <v>130</v>
      </c>
    </row>
    <row r="82" spans="1:13" ht="73.5" customHeight="1" x14ac:dyDescent="0.25">
      <c r="A82" s="1098"/>
      <c r="B82" s="1098"/>
      <c r="C82" s="1050"/>
      <c r="D82" s="1099"/>
      <c r="E82" s="1098"/>
      <c r="F82" s="1246"/>
      <c r="G82" s="975" t="s">
        <v>194</v>
      </c>
      <c r="H82" s="414" t="s">
        <v>125</v>
      </c>
      <c r="I82" s="137" t="s">
        <v>25</v>
      </c>
      <c r="J82" s="138">
        <v>16</v>
      </c>
      <c r="K82" s="135">
        <f>+J82*700</f>
        <v>11200</v>
      </c>
      <c r="L82" s="137">
        <v>4</v>
      </c>
      <c r="M82" s="705" t="s">
        <v>126</v>
      </c>
    </row>
    <row r="83" spans="1:13" ht="58.5" customHeight="1" x14ac:dyDescent="0.25">
      <c r="A83" s="1101"/>
      <c r="B83" s="1101"/>
      <c r="C83" s="1052"/>
      <c r="D83" s="1103"/>
      <c r="E83" s="1101"/>
      <c r="F83" s="1299"/>
      <c r="G83" s="976" t="s">
        <v>136</v>
      </c>
      <c r="H83" s="734" t="s">
        <v>101</v>
      </c>
      <c r="I83" s="721" t="s">
        <v>25</v>
      </c>
      <c r="J83" s="702">
        <v>1</v>
      </c>
      <c r="K83" s="701">
        <v>350</v>
      </c>
      <c r="L83" s="721">
        <v>5</v>
      </c>
      <c r="M83" s="705" t="s">
        <v>137</v>
      </c>
    </row>
    <row r="84" spans="1:13" ht="51.75" customHeight="1" x14ac:dyDescent="0.25">
      <c r="A84" s="856"/>
      <c r="B84" s="1043" t="s">
        <v>138</v>
      </c>
      <c r="C84" s="1044"/>
      <c r="D84" s="857"/>
      <c r="E84" s="856">
        <f>+E77*12.9</f>
        <v>16900209.092062622</v>
      </c>
      <c r="F84" s="858">
        <v>5</v>
      </c>
      <c r="G84" s="859"/>
      <c r="H84" s="860"/>
      <c r="I84" s="858"/>
      <c r="J84" s="861"/>
      <c r="K84" s="862">
        <f>+K83+K82+K81+K80+K79+K78+K77</f>
        <v>17438</v>
      </c>
      <c r="L84" s="876"/>
      <c r="M84" s="705"/>
    </row>
    <row r="85" spans="1:13" ht="51.75" customHeight="1" x14ac:dyDescent="0.25">
      <c r="A85" s="1098">
        <v>3</v>
      </c>
      <c r="B85" s="1098" t="s">
        <v>182</v>
      </c>
      <c r="C85" s="1498" t="s">
        <v>195</v>
      </c>
      <c r="D85" s="1099" t="s">
        <v>196</v>
      </c>
      <c r="E85" s="1098">
        <v>1500869.6065566901</v>
      </c>
      <c r="F85" s="1098"/>
      <c r="G85" s="1084" t="s">
        <v>197</v>
      </c>
      <c r="H85" s="984" t="s">
        <v>101</v>
      </c>
      <c r="I85" s="985" t="s">
        <v>128</v>
      </c>
      <c r="J85" s="986">
        <v>2</v>
      </c>
      <c r="K85" s="979">
        <v>2000</v>
      </c>
      <c r="L85" s="1249">
        <v>1</v>
      </c>
      <c r="M85" s="981" t="s">
        <v>129</v>
      </c>
    </row>
    <row r="86" spans="1:13" ht="51.75" customHeight="1" x14ac:dyDescent="0.25">
      <c r="A86" s="1100"/>
      <c r="B86" s="1100"/>
      <c r="C86" s="1499"/>
      <c r="D86" s="1102"/>
      <c r="E86" s="1100"/>
      <c r="F86" s="1100"/>
      <c r="G86" s="1093"/>
      <c r="H86" s="987" t="s">
        <v>101</v>
      </c>
      <c r="I86" s="988" t="s">
        <v>25</v>
      </c>
      <c r="J86" s="989">
        <v>3</v>
      </c>
      <c r="K86" s="990">
        <v>1500</v>
      </c>
      <c r="L86" s="1298"/>
      <c r="M86" s="981" t="s">
        <v>130</v>
      </c>
    </row>
    <row r="87" spans="1:13" ht="51.75" customHeight="1" x14ac:dyDescent="0.25">
      <c r="A87" s="1098"/>
      <c r="B87" s="1098"/>
      <c r="C87" s="1498"/>
      <c r="D87" s="1099"/>
      <c r="E87" s="1098"/>
      <c r="F87" s="1098"/>
      <c r="G87" s="975" t="s">
        <v>198</v>
      </c>
      <c r="H87" s="984" t="s">
        <v>125</v>
      </c>
      <c r="I87" s="985" t="s">
        <v>25</v>
      </c>
      <c r="J87" s="985">
        <v>17</v>
      </c>
      <c r="K87" s="985">
        <f>+J87*700</f>
        <v>11900</v>
      </c>
      <c r="L87" s="985">
        <v>2</v>
      </c>
      <c r="M87" s="981" t="s">
        <v>126</v>
      </c>
    </row>
    <row r="88" spans="1:13" ht="51.75" customHeight="1" x14ac:dyDescent="0.25">
      <c r="A88" s="1101"/>
      <c r="B88" s="1101"/>
      <c r="C88" s="1500"/>
      <c r="D88" s="1103"/>
      <c r="E88" s="1101"/>
      <c r="F88" s="1101"/>
      <c r="G88" s="1095" t="s">
        <v>199</v>
      </c>
      <c r="H88" s="991" t="s">
        <v>132</v>
      </c>
      <c r="I88" s="992" t="s">
        <v>133</v>
      </c>
      <c r="J88" s="993">
        <v>3</v>
      </c>
      <c r="K88" s="983">
        <v>450</v>
      </c>
      <c r="L88" s="1248">
        <v>3</v>
      </c>
      <c r="M88" s="994" t="s">
        <v>27</v>
      </c>
    </row>
    <row r="89" spans="1:13" ht="69" customHeight="1" x14ac:dyDescent="0.25">
      <c r="A89" s="1098"/>
      <c r="B89" s="1098"/>
      <c r="C89" s="1498"/>
      <c r="D89" s="1099"/>
      <c r="E89" s="1098"/>
      <c r="F89" s="1098"/>
      <c r="G89" s="1084"/>
      <c r="H89" s="984" t="s">
        <v>30</v>
      </c>
      <c r="I89" s="985" t="s">
        <v>25</v>
      </c>
      <c r="J89" s="986">
        <v>8</v>
      </c>
      <c r="K89" s="979">
        <v>1120</v>
      </c>
      <c r="L89" s="1249"/>
      <c r="M89" s="981" t="s">
        <v>135</v>
      </c>
    </row>
    <row r="90" spans="1:13" ht="45.75" customHeight="1" x14ac:dyDescent="0.25">
      <c r="A90" s="1098"/>
      <c r="B90" s="1098"/>
      <c r="C90" s="1498"/>
      <c r="D90" s="1099"/>
      <c r="E90" s="1098"/>
      <c r="F90" s="1098"/>
      <c r="G90" s="975" t="s">
        <v>200</v>
      </c>
      <c r="H90" s="984" t="s">
        <v>101</v>
      </c>
      <c r="I90" s="985" t="s">
        <v>128</v>
      </c>
      <c r="J90" s="995">
        <v>1</v>
      </c>
      <c r="K90" s="979">
        <v>500</v>
      </c>
      <c r="L90" s="985">
        <v>4</v>
      </c>
      <c r="M90" s="981" t="s">
        <v>165</v>
      </c>
    </row>
    <row r="91" spans="1:13" ht="51" customHeight="1" x14ac:dyDescent="0.25">
      <c r="A91" s="1098"/>
      <c r="B91" s="1098"/>
      <c r="C91" s="1498"/>
      <c r="D91" s="1099"/>
      <c r="E91" s="1098"/>
      <c r="F91" s="1098"/>
      <c r="G91" s="975" t="s">
        <v>201</v>
      </c>
      <c r="H91" s="984" t="s">
        <v>101</v>
      </c>
      <c r="I91" s="985" t="s">
        <v>25</v>
      </c>
      <c r="J91" s="986">
        <v>2</v>
      </c>
      <c r="K91" s="985">
        <v>500</v>
      </c>
      <c r="L91" s="985">
        <v>5</v>
      </c>
      <c r="M91" s="981" t="s">
        <v>137</v>
      </c>
    </row>
    <row r="92" spans="1:13" ht="49.5" customHeight="1" x14ac:dyDescent="0.25">
      <c r="A92" s="1098"/>
      <c r="B92" s="1098"/>
      <c r="C92" s="1498"/>
      <c r="D92" s="1099"/>
      <c r="E92" s="1098"/>
      <c r="F92" s="1098"/>
      <c r="G92" s="975" t="s">
        <v>202</v>
      </c>
      <c r="H92" s="984" t="s">
        <v>30</v>
      </c>
      <c r="I92" s="985" t="s">
        <v>25</v>
      </c>
      <c r="J92" s="986">
        <v>2.4300000000000002</v>
      </c>
      <c r="K92" s="985">
        <f>+J92*350</f>
        <v>850.5</v>
      </c>
      <c r="L92" s="985">
        <v>6</v>
      </c>
      <c r="M92" s="981" t="s">
        <v>203</v>
      </c>
    </row>
    <row r="93" spans="1:13" ht="34.5" customHeight="1" x14ac:dyDescent="0.25">
      <c r="A93" s="856"/>
      <c r="B93" s="1043" t="s">
        <v>138</v>
      </c>
      <c r="C93" s="1044"/>
      <c r="D93" s="857"/>
      <c r="E93" s="856">
        <f>+E85*12.9</f>
        <v>19361217.924581304</v>
      </c>
      <c r="F93" s="856">
        <v>6</v>
      </c>
      <c r="G93" s="859"/>
      <c r="H93" s="860"/>
      <c r="I93" s="858"/>
      <c r="J93" s="861"/>
      <c r="K93" s="858">
        <f>+K92+K91+K90+K89+K88+K87+K86+K85</f>
        <v>18820.5</v>
      </c>
      <c r="L93" s="876"/>
      <c r="M93" s="705"/>
    </row>
    <row r="94" spans="1:13" ht="78.75" customHeight="1" x14ac:dyDescent="0.25">
      <c r="A94" s="1098">
        <v>4</v>
      </c>
      <c r="B94" s="1098" t="s">
        <v>182</v>
      </c>
      <c r="C94" s="1050" t="s">
        <v>204</v>
      </c>
      <c r="D94" s="1099" t="s">
        <v>205</v>
      </c>
      <c r="E94" s="1098">
        <v>1097706.51959186</v>
      </c>
      <c r="F94" s="1098"/>
      <c r="G94" s="975" t="s">
        <v>206</v>
      </c>
      <c r="H94" s="414" t="s">
        <v>101</v>
      </c>
      <c r="I94" s="137" t="s">
        <v>25</v>
      </c>
      <c r="J94" s="138">
        <v>1.6</v>
      </c>
      <c r="K94" s="135">
        <f>+J94*320</f>
        <v>512</v>
      </c>
      <c r="L94" s="137">
        <v>1</v>
      </c>
      <c r="M94" s="705" t="s">
        <v>130</v>
      </c>
    </row>
    <row r="95" spans="1:13" ht="69.75" customHeight="1" x14ac:dyDescent="0.25">
      <c r="A95" s="1100"/>
      <c r="B95" s="1100"/>
      <c r="C95" s="1051"/>
      <c r="D95" s="1102"/>
      <c r="E95" s="1100"/>
      <c r="F95" s="1100"/>
      <c r="G95" s="977" t="s">
        <v>207</v>
      </c>
      <c r="H95" s="725" t="s">
        <v>30</v>
      </c>
      <c r="I95" s="720" t="s">
        <v>25</v>
      </c>
      <c r="J95" s="733">
        <v>10.5</v>
      </c>
      <c r="K95" s="720">
        <f>+J95*350</f>
        <v>3675</v>
      </c>
      <c r="L95" s="720">
        <v>2</v>
      </c>
      <c r="M95" s="705" t="s">
        <v>203</v>
      </c>
    </row>
    <row r="96" spans="1:13" ht="69.75" customHeight="1" x14ac:dyDescent="0.25">
      <c r="A96" s="1098"/>
      <c r="B96" s="1098"/>
      <c r="C96" s="1050"/>
      <c r="D96" s="1099"/>
      <c r="E96" s="1098"/>
      <c r="F96" s="1098"/>
      <c r="G96" s="975" t="s">
        <v>208</v>
      </c>
      <c r="H96" s="413" t="s">
        <v>125</v>
      </c>
      <c r="I96" s="135" t="s">
        <v>25</v>
      </c>
      <c r="J96" s="136">
        <v>8.5</v>
      </c>
      <c r="K96" s="137">
        <f>+J96*700</f>
        <v>5950</v>
      </c>
      <c r="L96" s="137">
        <v>3</v>
      </c>
      <c r="M96" s="705" t="s">
        <v>126</v>
      </c>
    </row>
    <row r="97" spans="1:13" ht="63" customHeight="1" x14ac:dyDescent="0.25">
      <c r="A97" s="1101"/>
      <c r="B97" s="1101"/>
      <c r="C97" s="1052"/>
      <c r="D97" s="1103"/>
      <c r="E97" s="1101"/>
      <c r="F97" s="1101"/>
      <c r="G97" s="1071" t="s">
        <v>209</v>
      </c>
      <c r="H97" s="734" t="s">
        <v>132</v>
      </c>
      <c r="I97" s="721" t="s">
        <v>133</v>
      </c>
      <c r="J97" s="735">
        <v>3</v>
      </c>
      <c r="K97" s="701">
        <v>450</v>
      </c>
      <c r="L97" s="1299">
        <v>4</v>
      </c>
      <c r="M97" s="705" t="s">
        <v>27</v>
      </c>
    </row>
    <row r="98" spans="1:13" ht="31.5" customHeight="1" x14ac:dyDescent="0.25">
      <c r="A98" s="1098"/>
      <c r="B98" s="1098"/>
      <c r="C98" s="1050"/>
      <c r="D98" s="1099"/>
      <c r="E98" s="1098"/>
      <c r="F98" s="1098"/>
      <c r="G98" s="1072"/>
      <c r="H98" s="414" t="s">
        <v>30</v>
      </c>
      <c r="I98" s="137" t="s">
        <v>25</v>
      </c>
      <c r="J98" s="138">
        <v>8</v>
      </c>
      <c r="K98" s="135">
        <v>1120</v>
      </c>
      <c r="L98" s="1246"/>
      <c r="M98" s="705" t="s">
        <v>135</v>
      </c>
    </row>
    <row r="99" spans="1:13" ht="66.75" customHeight="1" x14ac:dyDescent="0.25">
      <c r="A99" s="1098"/>
      <c r="B99" s="1098"/>
      <c r="C99" s="1050"/>
      <c r="D99" s="1099"/>
      <c r="E99" s="1098"/>
      <c r="F99" s="1098"/>
      <c r="G99" s="972" t="s">
        <v>210</v>
      </c>
      <c r="H99" s="414" t="s">
        <v>101</v>
      </c>
      <c r="I99" s="137" t="s">
        <v>128</v>
      </c>
      <c r="J99" s="702">
        <v>1</v>
      </c>
      <c r="K99" s="135">
        <v>2300</v>
      </c>
      <c r="L99" s="137">
        <v>5</v>
      </c>
      <c r="M99" s="705" t="s">
        <v>165</v>
      </c>
    </row>
    <row r="100" spans="1:13" ht="45.75" customHeight="1" x14ac:dyDescent="0.25">
      <c r="A100" s="1098"/>
      <c r="B100" s="1098"/>
      <c r="C100" s="1050"/>
      <c r="D100" s="1099"/>
      <c r="E100" s="1098"/>
      <c r="F100" s="1098"/>
      <c r="G100" s="972" t="s">
        <v>136</v>
      </c>
      <c r="H100" s="414" t="s">
        <v>101</v>
      </c>
      <c r="I100" s="137" t="s">
        <v>25</v>
      </c>
      <c r="J100" s="137">
        <v>1</v>
      </c>
      <c r="K100" s="135">
        <v>350</v>
      </c>
      <c r="L100" s="137">
        <v>6</v>
      </c>
      <c r="M100" s="705" t="s">
        <v>137</v>
      </c>
    </row>
    <row r="101" spans="1:13" ht="20.25" customHeight="1" x14ac:dyDescent="0.25">
      <c r="A101" s="890"/>
      <c r="B101" s="1043" t="s">
        <v>138</v>
      </c>
      <c r="C101" s="1044"/>
      <c r="D101" s="891"/>
      <c r="E101" s="890">
        <f>+E94*12.9</f>
        <v>14160414.102734994</v>
      </c>
      <c r="F101" s="890">
        <v>6</v>
      </c>
      <c r="G101" s="892"/>
      <c r="H101" s="875"/>
      <c r="I101" s="876"/>
      <c r="J101" s="878"/>
      <c r="K101" s="873">
        <f>+K100+K99+K98+K97+K96+K95+K94</f>
        <v>14357</v>
      </c>
      <c r="L101" s="876"/>
      <c r="M101" s="705"/>
    </row>
    <row r="102" spans="1:13" ht="74.25" customHeight="1" x14ac:dyDescent="0.25">
      <c r="A102" s="1283">
        <v>5</v>
      </c>
      <c r="B102" s="1283" t="s">
        <v>211</v>
      </c>
      <c r="C102" s="1283" t="s">
        <v>212</v>
      </c>
      <c r="D102" s="1522">
        <v>4105</v>
      </c>
      <c r="E102" s="1283">
        <v>1529560.5101576999</v>
      </c>
      <c r="F102" s="1283"/>
      <c r="G102" s="975" t="s">
        <v>213</v>
      </c>
      <c r="H102" s="974" t="s">
        <v>125</v>
      </c>
      <c r="I102" s="979" t="s">
        <v>25</v>
      </c>
      <c r="J102" s="979">
        <v>12</v>
      </c>
      <c r="K102" s="985">
        <f>+J102*700</f>
        <v>8400</v>
      </c>
      <c r="L102" s="979">
        <v>1</v>
      </c>
      <c r="M102" s="981" t="s">
        <v>126</v>
      </c>
    </row>
    <row r="103" spans="1:13" ht="77.25" customHeight="1" x14ac:dyDescent="0.25">
      <c r="A103" s="1319"/>
      <c r="B103" s="1319"/>
      <c r="C103" s="1319"/>
      <c r="D103" s="1523"/>
      <c r="E103" s="1319"/>
      <c r="F103" s="1319"/>
      <c r="G103" s="976" t="s">
        <v>214</v>
      </c>
      <c r="H103" s="982" t="s">
        <v>101</v>
      </c>
      <c r="I103" s="983" t="s">
        <v>149</v>
      </c>
      <c r="J103" s="983">
        <v>90</v>
      </c>
      <c r="K103" s="992">
        <f>+J103*46</f>
        <v>4140</v>
      </c>
      <c r="L103" s="983">
        <v>2</v>
      </c>
      <c r="M103" s="981" t="s">
        <v>150</v>
      </c>
    </row>
    <row r="104" spans="1:13" ht="56.25" customHeight="1" x14ac:dyDescent="0.25">
      <c r="A104" s="1283"/>
      <c r="B104" s="1283"/>
      <c r="C104" s="1283"/>
      <c r="D104" s="1522"/>
      <c r="E104" s="1283"/>
      <c r="F104" s="1283"/>
      <c r="G104" s="1084" t="s">
        <v>215</v>
      </c>
      <c r="H104" s="984" t="s">
        <v>132</v>
      </c>
      <c r="I104" s="979" t="s">
        <v>133</v>
      </c>
      <c r="J104" s="979">
        <v>4</v>
      </c>
      <c r="K104" s="985">
        <v>600</v>
      </c>
      <c r="L104" s="1524">
        <v>3</v>
      </c>
      <c r="M104" s="981" t="s">
        <v>27</v>
      </c>
    </row>
    <row r="105" spans="1:13" ht="57.75" customHeight="1" x14ac:dyDescent="0.25">
      <c r="A105" s="1283"/>
      <c r="B105" s="1283"/>
      <c r="C105" s="1283"/>
      <c r="D105" s="1522"/>
      <c r="E105" s="1283"/>
      <c r="F105" s="1283"/>
      <c r="G105" s="1084"/>
      <c r="H105" s="984" t="s">
        <v>30</v>
      </c>
      <c r="I105" s="979" t="s">
        <v>25</v>
      </c>
      <c r="J105" s="979">
        <v>15</v>
      </c>
      <c r="K105" s="985">
        <v>2100</v>
      </c>
      <c r="L105" s="1524"/>
      <c r="M105" s="981" t="s">
        <v>135</v>
      </c>
    </row>
    <row r="106" spans="1:13" ht="35.25" customHeight="1" x14ac:dyDescent="0.25">
      <c r="A106" s="1283"/>
      <c r="B106" s="1283"/>
      <c r="C106" s="1283"/>
      <c r="D106" s="1522"/>
      <c r="E106" s="1283"/>
      <c r="F106" s="1283"/>
      <c r="G106" s="970" t="s">
        <v>216</v>
      </c>
      <c r="H106" s="974" t="s">
        <v>217</v>
      </c>
      <c r="I106" s="979" t="s">
        <v>218</v>
      </c>
      <c r="J106" s="979">
        <v>50</v>
      </c>
      <c r="K106" s="985">
        <v>2500</v>
      </c>
      <c r="L106" s="979">
        <v>4</v>
      </c>
      <c r="M106" s="981" t="s">
        <v>219</v>
      </c>
    </row>
    <row r="107" spans="1:13" ht="57" customHeight="1" x14ac:dyDescent="0.25">
      <c r="A107" s="1283"/>
      <c r="B107" s="1283"/>
      <c r="C107" s="1283"/>
      <c r="D107" s="1522"/>
      <c r="E107" s="1283"/>
      <c r="F107" s="1283"/>
      <c r="G107" s="970" t="s">
        <v>220</v>
      </c>
      <c r="H107" s="974" t="s">
        <v>30</v>
      </c>
      <c r="I107" s="985" t="s">
        <v>25</v>
      </c>
      <c r="J107" s="996">
        <v>0.35</v>
      </c>
      <c r="K107" s="985">
        <v>500</v>
      </c>
      <c r="L107" s="979">
        <v>5</v>
      </c>
      <c r="M107" s="981" t="s">
        <v>203</v>
      </c>
    </row>
    <row r="108" spans="1:13" ht="57.75" customHeight="1" x14ac:dyDescent="0.25">
      <c r="A108" s="1283"/>
      <c r="B108" s="1283"/>
      <c r="C108" s="1283"/>
      <c r="D108" s="1522"/>
      <c r="E108" s="1283"/>
      <c r="F108" s="1283"/>
      <c r="G108" s="970" t="s">
        <v>136</v>
      </c>
      <c r="H108" s="974" t="s">
        <v>101</v>
      </c>
      <c r="I108" s="985" t="s">
        <v>25</v>
      </c>
      <c r="J108" s="995">
        <v>1</v>
      </c>
      <c r="K108" s="985">
        <v>350</v>
      </c>
      <c r="L108" s="979">
        <v>6</v>
      </c>
      <c r="M108" s="981" t="s">
        <v>137</v>
      </c>
    </row>
    <row r="109" spans="1:13" ht="57.75" customHeight="1" x14ac:dyDescent="0.25">
      <c r="A109" s="880"/>
      <c r="B109" s="1043" t="s">
        <v>138</v>
      </c>
      <c r="C109" s="1044"/>
      <c r="D109" s="893"/>
      <c r="E109" s="880">
        <f>+E102*12.9</f>
        <v>19731330.581034329</v>
      </c>
      <c r="F109" s="880">
        <v>6</v>
      </c>
      <c r="G109" s="885"/>
      <c r="H109" s="888"/>
      <c r="I109" s="858"/>
      <c r="J109" s="894"/>
      <c r="K109" s="858">
        <f>+K108+K107+K106+K105+K104+K103+K102</f>
        <v>18590</v>
      </c>
      <c r="L109" s="876"/>
      <c r="M109" s="705"/>
    </row>
    <row r="110" spans="1:13" ht="75.75" customHeight="1" x14ac:dyDescent="0.25">
      <c r="A110" s="1525">
        <v>6</v>
      </c>
      <c r="B110" s="1482" t="s">
        <v>182</v>
      </c>
      <c r="C110" s="1526" t="s">
        <v>221</v>
      </c>
      <c r="D110" s="1510" t="s">
        <v>222</v>
      </c>
      <c r="E110" s="1482">
        <v>756396.54948115395</v>
      </c>
      <c r="F110" s="1482"/>
      <c r="G110" s="977" t="s">
        <v>223</v>
      </c>
      <c r="H110" s="823" t="s">
        <v>101</v>
      </c>
      <c r="I110" s="700" t="s">
        <v>128</v>
      </c>
      <c r="J110" s="702">
        <v>1</v>
      </c>
      <c r="K110" s="720">
        <v>2200</v>
      </c>
      <c r="L110" s="700">
        <v>1</v>
      </c>
      <c r="M110" s="705" t="s">
        <v>129</v>
      </c>
    </row>
    <row r="111" spans="1:13" ht="52.5" customHeight="1" x14ac:dyDescent="0.25">
      <c r="A111" s="1283"/>
      <c r="B111" s="1283"/>
      <c r="C111" s="1483"/>
      <c r="D111" s="1485"/>
      <c r="E111" s="1283"/>
      <c r="F111" s="1283"/>
      <c r="G111" s="975" t="s">
        <v>224</v>
      </c>
      <c r="H111" s="413" t="s">
        <v>125</v>
      </c>
      <c r="I111" s="135" t="s">
        <v>25</v>
      </c>
      <c r="J111" s="136">
        <v>4.9000000000000004</v>
      </c>
      <c r="K111" s="137">
        <f>+J111*700</f>
        <v>3430.0000000000005</v>
      </c>
      <c r="L111" s="135">
        <v>2</v>
      </c>
      <c r="M111" s="705" t="s">
        <v>126</v>
      </c>
    </row>
    <row r="112" spans="1:13" ht="54" customHeight="1" x14ac:dyDescent="0.25">
      <c r="A112" s="1319"/>
      <c r="B112" s="1319"/>
      <c r="C112" s="1484"/>
      <c r="D112" s="1486"/>
      <c r="E112" s="1319"/>
      <c r="F112" s="1319"/>
      <c r="G112" s="976" t="s">
        <v>225</v>
      </c>
      <c r="H112" s="749" t="s">
        <v>101</v>
      </c>
      <c r="I112" s="701" t="s">
        <v>149</v>
      </c>
      <c r="J112" s="701">
        <v>90</v>
      </c>
      <c r="K112" s="721">
        <f>+J112*46</f>
        <v>4140</v>
      </c>
      <c r="L112" s="701">
        <v>3</v>
      </c>
      <c r="M112" s="705" t="s">
        <v>150</v>
      </c>
    </row>
    <row r="113" spans="1:13" ht="63" customHeight="1" x14ac:dyDescent="0.25">
      <c r="A113" s="1283"/>
      <c r="B113" s="1283"/>
      <c r="C113" s="1483"/>
      <c r="D113" s="1485"/>
      <c r="E113" s="1283"/>
      <c r="F113" s="1283"/>
      <c r="G113" s="975" t="s">
        <v>136</v>
      </c>
      <c r="H113" s="413" t="s">
        <v>101</v>
      </c>
      <c r="I113" s="135" t="s">
        <v>25</v>
      </c>
      <c r="J113" s="702">
        <v>1</v>
      </c>
      <c r="K113" s="137">
        <v>350</v>
      </c>
      <c r="L113" s="135">
        <v>4</v>
      </c>
      <c r="M113" s="705" t="s">
        <v>137</v>
      </c>
    </row>
    <row r="114" spans="1:13" ht="38.25" customHeight="1" x14ac:dyDescent="0.25">
      <c r="A114" s="872"/>
      <c r="B114" s="1043" t="s">
        <v>138</v>
      </c>
      <c r="C114" s="1044"/>
      <c r="D114" s="895"/>
      <c r="E114" s="872">
        <f>+E110*12.9</f>
        <v>9757515.4883068856</v>
      </c>
      <c r="F114" s="872">
        <v>4</v>
      </c>
      <c r="G114" s="869"/>
      <c r="H114" s="874"/>
      <c r="I114" s="873"/>
      <c r="J114" s="887"/>
      <c r="K114" s="876">
        <f>+K113+K112+K111+K110</f>
        <v>10120</v>
      </c>
      <c r="L114" s="876"/>
      <c r="M114" s="705"/>
    </row>
    <row r="115" spans="1:13" ht="38.25" customHeight="1" x14ac:dyDescent="0.25">
      <c r="A115" s="1283">
        <v>7</v>
      </c>
      <c r="B115" s="1283" t="s">
        <v>182</v>
      </c>
      <c r="C115" s="1483" t="s">
        <v>226</v>
      </c>
      <c r="D115" s="1485" t="s">
        <v>227</v>
      </c>
      <c r="E115" s="1283">
        <v>1526579.6370563</v>
      </c>
      <c r="F115" s="1283"/>
      <c r="G115" s="975" t="s">
        <v>228</v>
      </c>
      <c r="H115" s="413" t="s">
        <v>125</v>
      </c>
      <c r="I115" s="135" t="s">
        <v>25</v>
      </c>
      <c r="J115" s="141">
        <v>17.510000000000002</v>
      </c>
      <c r="K115" s="137">
        <f>+J115*700</f>
        <v>12257.000000000002</v>
      </c>
      <c r="L115" s="135">
        <v>1</v>
      </c>
      <c r="M115" s="705" t="s">
        <v>126</v>
      </c>
    </row>
    <row r="116" spans="1:13" ht="38.25" customHeight="1" x14ac:dyDescent="0.25">
      <c r="A116" s="1319"/>
      <c r="B116" s="1319"/>
      <c r="C116" s="1484"/>
      <c r="D116" s="1486"/>
      <c r="E116" s="1319"/>
      <c r="F116" s="1319"/>
      <c r="G116" s="1095" t="s">
        <v>229</v>
      </c>
      <c r="H116" s="749" t="s">
        <v>132</v>
      </c>
      <c r="I116" s="701" t="s">
        <v>133</v>
      </c>
      <c r="J116" s="701">
        <v>3</v>
      </c>
      <c r="K116" s="1108">
        <v>4030</v>
      </c>
      <c r="L116" s="1073">
        <v>2</v>
      </c>
      <c r="M116" s="723" t="s">
        <v>27</v>
      </c>
    </row>
    <row r="117" spans="1:13" ht="38.25" customHeight="1" x14ac:dyDescent="0.25">
      <c r="A117" s="1283"/>
      <c r="B117" s="1283"/>
      <c r="C117" s="1483"/>
      <c r="D117" s="1485"/>
      <c r="E117" s="1283"/>
      <c r="F117" s="1283"/>
      <c r="G117" s="1084"/>
      <c r="H117" s="414" t="s">
        <v>30</v>
      </c>
      <c r="I117" s="135" t="s">
        <v>25</v>
      </c>
      <c r="J117" s="136">
        <v>25.5</v>
      </c>
      <c r="K117" s="1073"/>
      <c r="L117" s="1074"/>
      <c r="M117" s="705" t="s">
        <v>135</v>
      </c>
    </row>
    <row r="118" spans="1:13" ht="54.75" customHeight="1" x14ac:dyDescent="0.25">
      <c r="A118" s="1283"/>
      <c r="B118" s="1283"/>
      <c r="C118" s="1483"/>
      <c r="D118" s="1485"/>
      <c r="E118" s="1283"/>
      <c r="F118" s="1283"/>
      <c r="G118" s="975" t="s">
        <v>230</v>
      </c>
      <c r="H118" s="413" t="s">
        <v>30</v>
      </c>
      <c r="I118" s="135" t="s">
        <v>128</v>
      </c>
      <c r="J118" s="702">
        <v>1</v>
      </c>
      <c r="K118" s="135">
        <v>2000</v>
      </c>
      <c r="L118" s="135">
        <v>3</v>
      </c>
      <c r="M118" s="705" t="s">
        <v>165</v>
      </c>
    </row>
    <row r="119" spans="1:13" ht="38.25" customHeight="1" x14ac:dyDescent="0.25">
      <c r="A119" s="1283"/>
      <c r="B119" s="1283"/>
      <c r="C119" s="1483"/>
      <c r="D119" s="1485"/>
      <c r="E119" s="1283"/>
      <c r="F119" s="1283"/>
      <c r="G119" s="975" t="s">
        <v>220</v>
      </c>
      <c r="H119" s="413" t="s">
        <v>30</v>
      </c>
      <c r="I119" s="135" t="s">
        <v>25</v>
      </c>
      <c r="J119" s="136">
        <v>0.1</v>
      </c>
      <c r="K119" s="135">
        <v>1253</v>
      </c>
      <c r="L119" s="135">
        <v>4</v>
      </c>
      <c r="M119" s="705" t="s">
        <v>203</v>
      </c>
    </row>
    <row r="120" spans="1:13" ht="38.25" customHeight="1" x14ac:dyDescent="0.25">
      <c r="A120" s="1283"/>
      <c r="B120" s="1283"/>
      <c r="C120" s="1483"/>
      <c r="D120" s="1485"/>
      <c r="E120" s="1283"/>
      <c r="F120" s="1283"/>
      <c r="G120" s="975" t="s">
        <v>136</v>
      </c>
      <c r="H120" s="413" t="s">
        <v>101</v>
      </c>
      <c r="I120" s="135" t="s">
        <v>25</v>
      </c>
      <c r="J120" s="702">
        <v>1</v>
      </c>
      <c r="K120" s="135">
        <v>350</v>
      </c>
      <c r="L120" s="135">
        <v>5</v>
      </c>
      <c r="M120" s="705" t="s">
        <v>137</v>
      </c>
    </row>
    <row r="121" spans="1:13" ht="38.25" customHeight="1" x14ac:dyDescent="0.25">
      <c r="A121" s="880"/>
      <c r="B121" s="1043" t="s">
        <v>138</v>
      </c>
      <c r="C121" s="1044"/>
      <c r="D121" s="893"/>
      <c r="E121" s="880">
        <f>+E115*12.9</f>
        <v>19692877.318026271</v>
      </c>
      <c r="F121" s="880">
        <v>5</v>
      </c>
      <c r="G121" s="859"/>
      <c r="H121" s="888"/>
      <c r="I121" s="862"/>
      <c r="J121" s="889"/>
      <c r="K121" s="862">
        <f>+K120+K119+K118+K117+K116+K115</f>
        <v>19890</v>
      </c>
      <c r="L121" s="876"/>
      <c r="M121" s="705"/>
    </row>
    <row r="122" spans="1:13" ht="38.25" customHeight="1" x14ac:dyDescent="0.25">
      <c r="A122" s="1283">
        <v>8</v>
      </c>
      <c r="B122" s="1283" t="s">
        <v>182</v>
      </c>
      <c r="C122" s="1483" t="s">
        <v>231</v>
      </c>
      <c r="D122" s="1485" t="s">
        <v>232</v>
      </c>
      <c r="E122" s="1283">
        <v>960958.96606497304</v>
      </c>
      <c r="F122" s="1483"/>
      <c r="G122" s="1072" t="s">
        <v>233</v>
      </c>
      <c r="H122" s="413" t="s">
        <v>101</v>
      </c>
      <c r="I122" s="135" t="s">
        <v>128</v>
      </c>
      <c r="J122" s="702">
        <v>1</v>
      </c>
      <c r="K122" s="135">
        <v>500</v>
      </c>
      <c r="L122" s="1074">
        <v>1</v>
      </c>
      <c r="M122" s="705" t="s">
        <v>129</v>
      </c>
    </row>
    <row r="123" spans="1:13" ht="38.25" customHeight="1" x14ac:dyDescent="0.25">
      <c r="A123" s="1283"/>
      <c r="B123" s="1283"/>
      <c r="C123" s="1483"/>
      <c r="D123" s="1485"/>
      <c r="E123" s="1283"/>
      <c r="F123" s="1483"/>
      <c r="G123" s="1072"/>
      <c r="H123" s="413" t="s">
        <v>101</v>
      </c>
      <c r="I123" s="135" t="s">
        <v>25</v>
      </c>
      <c r="J123" s="136">
        <v>27</v>
      </c>
      <c r="K123" s="135">
        <f>+J123*320</f>
        <v>8640</v>
      </c>
      <c r="L123" s="1074"/>
      <c r="M123" s="705" t="s">
        <v>130</v>
      </c>
    </row>
    <row r="124" spans="1:13" ht="38.25" customHeight="1" x14ac:dyDescent="0.25">
      <c r="A124" s="1283"/>
      <c r="B124" s="1283"/>
      <c r="C124" s="1483"/>
      <c r="D124" s="1485"/>
      <c r="E124" s="1283"/>
      <c r="F124" s="1483"/>
      <c r="G124" s="975" t="s">
        <v>148</v>
      </c>
      <c r="H124" s="413" t="s">
        <v>101</v>
      </c>
      <c r="I124" s="135" t="s">
        <v>149</v>
      </c>
      <c r="J124" s="135">
        <v>90</v>
      </c>
      <c r="K124" s="137">
        <f>+J124*46</f>
        <v>4140</v>
      </c>
      <c r="L124" s="135">
        <v>2</v>
      </c>
      <c r="M124" s="705" t="s">
        <v>150</v>
      </c>
    </row>
    <row r="125" spans="1:13" ht="38.25" customHeight="1" x14ac:dyDescent="0.25">
      <c r="A125" s="1283"/>
      <c r="B125" s="1283"/>
      <c r="C125" s="1483"/>
      <c r="D125" s="1485"/>
      <c r="E125" s="1283"/>
      <c r="F125" s="1483"/>
      <c r="G125" s="975" t="s">
        <v>136</v>
      </c>
      <c r="H125" s="413" t="s">
        <v>101</v>
      </c>
      <c r="I125" s="135" t="s">
        <v>25</v>
      </c>
      <c r="J125" s="702">
        <v>1</v>
      </c>
      <c r="K125" s="137">
        <v>350</v>
      </c>
      <c r="L125" s="135">
        <v>3</v>
      </c>
      <c r="M125" s="705" t="s">
        <v>137</v>
      </c>
    </row>
    <row r="126" spans="1:13" ht="38.25" customHeight="1" x14ac:dyDescent="0.25">
      <c r="A126" s="880"/>
      <c r="B126" s="1043" t="s">
        <v>138</v>
      </c>
      <c r="C126" s="1044"/>
      <c r="D126" s="893"/>
      <c r="E126" s="880">
        <f>+E122*12.9</f>
        <v>12396370.662238153</v>
      </c>
      <c r="F126" s="872">
        <v>3</v>
      </c>
      <c r="G126" s="869"/>
      <c r="H126" s="888"/>
      <c r="I126" s="862"/>
      <c r="J126" s="889"/>
      <c r="K126" s="858">
        <f>+K125+K124+K123+K122</f>
        <v>13630</v>
      </c>
      <c r="L126" s="876"/>
      <c r="M126" s="705"/>
    </row>
    <row r="127" spans="1:13" ht="62.25" customHeight="1" x14ac:dyDescent="0.25">
      <c r="A127" s="1283">
        <v>9</v>
      </c>
      <c r="B127" s="1283" t="s">
        <v>211</v>
      </c>
      <c r="C127" s="1483" t="s">
        <v>234</v>
      </c>
      <c r="D127" s="1485">
        <v>861</v>
      </c>
      <c r="E127" s="1521">
        <v>320816.467538558</v>
      </c>
      <c r="F127" s="1483"/>
      <c r="G127" s="975" t="s">
        <v>235</v>
      </c>
      <c r="H127" s="828" t="s">
        <v>101</v>
      </c>
      <c r="I127" s="135" t="s">
        <v>157</v>
      </c>
      <c r="J127" s="821">
        <v>96</v>
      </c>
      <c r="K127" s="137">
        <f>1600+96*13</f>
        <v>2848</v>
      </c>
      <c r="L127" s="135">
        <v>1</v>
      </c>
      <c r="M127" s="705" t="s">
        <v>158</v>
      </c>
    </row>
    <row r="128" spans="1:13" ht="38.25" customHeight="1" x14ac:dyDescent="0.25">
      <c r="A128" s="1283"/>
      <c r="B128" s="1283"/>
      <c r="C128" s="1483"/>
      <c r="D128" s="1485"/>
      <c r="E128" s="1521"/>
      <c r="F128" s="1483"/>
      <c r="G128" s="1084" t="s">
        <v>236</v>
      </c>
      <c r="H128" s="828" t="s">
        <v>132</v>
      </c>
      <c r="I128" s="135" t="s">
        <v>133</v>
      </c>
      <c r="J128" s="702">
        <v>1</v>
      </c>
      <c r="K128" s="137">
        <v>150</v>
      </c>
      <c r="L128" s="1108">
        <v>2</v>
      </c>
      <c r="M128" s="723" t="s">
        <v>27</v>
      </c>
    </row>
    <row r="129" spans="1:92" ht="38.25" customHeight="1" x14ac:dyDescent="0.25">
      <c r="A129" s="1283"/>
      <c r="B129" s="1283"/>
      <c r="C129" s="1483"/>
      <c r="D129" s="1485"/>
      <c r="E129" s="1521"/>
      <c r="F129" s="1483"/>
      <c r="G129" s="1084"/>
      <c r="H129" s="829" t="s">
        <v>125</v>
      </c>
      <c r="I129" s="135" t="s">
        <v>25</v>
      </c>
      <c r="J129" s="136">
        <v>5</v>
      </c>
      <c r="K129" s="137">
        <v>700</v>
      </c>
      <c r="L129" s="1073"/>
      <c r="M129" s="705" t="s">
        <v>135</v>
      </c>
    </row>
    <row r="130" spans="1:92" ht="38.25" customHeight="1" x14ac:dyDescent="0.25">
      <c r="A130" s="1283"/>
      <c r="B130" s="1283"/>
      <c r="C130" s="1483"/>
      <c r="D130" s="1485"/>
      <c r="E130" s="1521"/>
      <c r="F130" s="1483"/>
      <c r="G130" s="978" t="s">
        <v>136</v>
      </c>
      <c r="H130" s="829" t="s">
        <v>101</v>
      </c>
      <c r="I130" s="135" t="s">
        <v>25</v>
      </c>
      <c r="J130" s="702">
        <v>1</v>
      </c>
      <c r="K130" s="137">
        <v>350</v>
      </c>
      <c r="L130" s="135">
        <v>3</v>
      </c>
      <c r="M130" s="705" t="s">
        <v>137</v>
      </c>
    </row>
    <row r="131" spans="1:92" ht="38.25" customHeight="1" x14ac:dyDescent="0.25">
      <c r="A131" s="880"/>
      <c r="B131" s="1043" t="s">
        <v>138</v>
      </c>
      <c r="C131" s="1044"/>
      <c r="D131" s="893"/>
      <c r="E131" s="880">
        <f>+E127*12.9</f>
        <v>4138532.4312473983</v>
      </c>
      <c r="F131" s="896">
        <v>3</v>
      </c>
      <c r="G131" s="897"/>
      <c r="H131" s="860"/>
      <c r="I131" s="862"/>
      <c r="J131" s="889"/>
      <c r="K131" s="858">
        <f>+K130+K129+K128+K127</f>
        <v>4048</v>
      </c>
      <c r="L131" s="876"/>
      <c r="M131" s="705"/>
    </row>
    <row r="132" spans="1:92" s="44" customFormat="1" ht="33.75" customHeight="1" x14ac:dyDescent="0.25">
      <c r="A132" s="928">
        <f>+A161</f>
        <v>5</v>
      </c>
      <c r="B132" s="1045" t="s">
        <v>38</v>
      </c>
      <c r="C132" s="1045"/>
      <c r="D132" s="922">
        <f>+D133+D141+D147+D154+D161</f>
        <v>16996</v>
      </c>
      <c r="E132" s="922">
        <f>+E133+E141+E147+E154+E161</f>
        <v>6334864.9039318692</v>
      </c>
      <c r="F132" s="922">
        <f>+F140+F146+F153+F160+F169</f>
        <v>25</v>
      </c>
      <c r="G132" s="927"/>
      <c r="H132" s="927"/>
      <c r="I132" s="922"/>
      <c r="J132" s="922"/>
      <c r="K132" s="922">
        <f>+K140+K146+K153+K160+K169</f>
        <v>82142.399999999994</v>
      </c>
      <c r="L132" s="922"/>
      <c r="M132" s="722"/>
      <c r="N132" s="228"/>
      <c r="O132" s="228"/>
      <c r="P132" s="228"/>
      <c r="Q132" s="228"/>
      <c r="R132" s="228"/>
      <c r="S132" s="228"/>
      <c r="T132" s="228"/>
      <c r="U132" s="228"/>
      <c r="V132" s="228"/>
      <c r="W132" s="228"/>
      <c r="X132" s="228"/>
      <c r="Y132" s="228"/>
      <c r="Z132" s="228"/>
      <c r="AA132" s="228"/>
      <c r="AB132" s="228"/>
      <c r="AC132" s="228"/>
      <c r="AD132" s="228"/>
      <c r="AE132" s="228"/>
      <c r="AF132" s="228"/>
      <c r="AG132" s="228"/>
      <c r="AH132" s="228"/>
      <c r="AI132" s="228"/>
      <c r="AJ132" s="228"/>
      <c r="AK132" s="228"/>
      <c r="AL132" s="228"/>
      <c r="AM132" s="228"/>
      <c r="AN132" s="228"/>
      <c r="AO132" s="228"/>
      <c r="AP132" s="228"/>
      <c r="AQ132" s="228"/>
      <c r="AR132" s="228"/>
      <c r="AS132" s="228"/>
      <c r="AT132" s="228"/>
      <c r="AU132" s="228"/>
      <c r="AV132" s="228"/>
      <c r="AW132" s="228"/>
      <c r="AX132" s="228"/>
      <c r="AY132" s="228"/>
      <c r="AZ132" s="228"/>
      <c r="BA132" s="228"/>
      <c r="BB132" s="228"/>
      <c r="BC132" s="228"/>
      <c r="BD132" s="228"/>
      <c r="BE132" s="228"/>
      <c r="BF132" s="228"/>
      <c r="BG132" s="228"/>
      <c r="BH132" s="228"/>
      <c r="BI132" s="228"/>
      <c r="BJ132" s="228"/>
      <c r="BK132" s="228"/>
      <c r="BL132" s="228"/>
      <c r="BM132" s="228"/>
      <c r="BN132" s="228"/>
      <c r="BO132" s="228"/>
      <c r="BP132" s="228"/>
      <c r="BQ132" s="228"/>
      <c r="BR132" s="228"/>
      <c r="BS132" s="228"/>
      <c r="BT132" s="228"/>
      <c r="BU132" s="228"/>
      <c r="BV132" s="228"/>
      <c r="BW132" s="228"/>
      <c r="BX132" s="228"/>
      <c r="BY132" s="228"/>
      <c r="BZ132" s="228"/>
      <c r="CA132" s="228"/>
      <c r="CB132" s="228"/>
      <c r="CC132" s="228"/>
      <c r="CD132" s="228"/>
      <c r="CE132" s="228"/>
      <c r="CF132" s="228"/>
      <c r="CG132" s="228"/>
      <c r="CH132" s="228"/>
      <c r="CI132" s="228"/>
      <c r="CJ132" s="228"/>
      <c r="CK132" s="228"/>
      <c r="CL132" s="228"/>
      <c r="CM132" s="228"/>
      <c r="CN132" s="228"/>
    </row>
    <row r="133" spans="1:92" ht="45" customHeight="1" x14ac:dyDescent="0.25">
      <c r="A133" s="1098">
        <v>1</v>
      </c>
      <c r="B133" s="1098" t="s">
        <v>237</v>
      </c>
      <c r="C133" s="1098" t="s">
        <v>238</v>
      </c>
      <c r="D133" s="1326" t="s">
        <v>239</v>
      </c>
      <c r="E133" s="1098">
        <v>1192349.2405614201</v>
      </c>
      <c r="F133" s="1098"/>
      <c r="G133" s="1084" t="s">
        <v>240</v>
      </c>
      <c r="H133" s="997" t="s">
        <v>101</v>
      </c>
      <c r="I133" s="997" t="s">
        <v>128</v>
      </c>
      <c r="J133" s="995">
        <v>1</v>
      </c>
      <c r="K133" s="1249">
        <f>+J134*320</f>
        <v>5824</v>
      </c>
      <c r="L133" s="1249">
        <v>1</v>
      </c>
      <c r="M133" s="981" t="s">
        <v>129</v>
      </c>
      <c r="N133" s="143"/>
      <c r="O133" s="143"/>
      <c r="P133" s="143"/>
      <c r="Q133" s="143"/>
      <c r="R133" s="143"/>
      <c r="S133" s="143"/>
      <c r="T133" s="143"/>
      <c r="U133" s="143"/>
      <c r="V133" s="143"/>
      <c r="W133" s="143"/>
      <c r="X133" s="143"/>
      <c r="Y133" s="143"/>
      <c r="Z133" s="143"/>
      <c r="AA133" s="143"/>
      <c r="AB133" s="143"/>
      <c r="AC133" s="143"/>
      <c r="AD133" s="143"/>
      <c r="AE133" s="143"/>
      <c r="AF133" s="143"/>
      <c r="AG133" s="143"/>
      <c r="AH133" s="143"/>
      <c r="AI133" s="143"/>
      <c r="AJ133" s="143"/>
      <c r="AK133" s="143"/>
      <c r="AL133" s="143"/>
      <c r="AM133" s="143"/>
      <c r="AN133" s="143"/>
      <c r="AO133" s="143"/>
      <c r="AP133" s="143"/>
      <c r="AQ133" s="143"/>
      <c r="AR133" s="143"/>
      <c r="AS133" s="143"/>
      <c r="AT133" s="143"/>
      <c r="AU133" s="143"/>
      <c r="AV133" s="143"/>
      <c r="AW133" s="143"/>
      <c r="AX133" s="143"/>
      <c r="AY133" s="143"/>
      <c r="AZ133" s="143"/>
      <c r="BA133" s="143"/>
      <c r="BB133" s="143"/>
      <c r="BC133" s="143"/>
      <c r="BD133" s="143"/>
      <c r="BE133" s="143"/>
      <c r="BF133" s="143"/>
      <c r="BG133" s="143"/>
      <c r="BH133" s="143"/>
      <c r="BI133" s="143"/>
      <c r="BJ133" s="143"/>
      <c r="BK133" s="143"/>
      <c r="BL133" s="143"/>
      <c r="BM133" s="143"/>
      <c r="BN133" s="143"/>
      <c r="BO133" s="143"/>
      <c r="BP133" s="143"/>
      <c r="BQ133" s="143"/>
      <c r="BR133" s="143"/>
      <c r="BS133" s="143"/>
      <c r="BT133" s="143"/>
      <c r="BU133" s="143"/>
      <c r="BV133" s="143"/>
      <c r="BW133" s="143"/>
      <c r="BX133" s="143"/>
      <c r="BY133" s="143"/>
      <c r="BZ133" s="143"/>
    </row>
    <row r="134" spans="1:92" ht="45" customHeight="1" x14ac:dyDescent="0.25">
      <c r="A134" s="1100"/>
      <c r="B134" s="1100"/>
      <c r="C134" s="1100"/>
      <c r="D134" s="1327"/>
      <c r="E134" s="1100"/>
      <c r="F134" s="1100"/>
      <c r="G134" s="1093"/>
      <c r="H134" s="987" t="s">
        <v>241</v>
      </c>
      <c r="I134" s="990" t="s">
        <v>242</v>
      </c>
      <c r="J134" s="998">
        <v>18.2</v>
      </c>
      <c r="K134" s="1298"/>
      <c r="L134" s="1298"/>
      <c r="M134" s="981" t="s">
        <v>130</v>
      </c>
      <c r="N134" s="143"/>
      <c r="O134" s="143"/>
      <c r="P134" s="143"/>
      <c r="Q134" s="143"/>
      <c r="R134" s="143"/>
      <c r="S134" s="143"/>
      <c r="T134" s="143"/>
      <c r="U134" s="143"/>
      <c r="V134" s="143"/>
      <c r="W134" s="143"/>
      <c r="X134" s="143"/>
      <c r="Y134" s="143"/>
      <c r="Z134" s="143"/>
      <c r="AA134" s="143"/>
      <c r="AB134" s="143"/>
      <c r="AC134" s="143"/>
      <c r="AD134" s="143"/>
      <c r="AE134" s="143"/>
      <c r="AF134" s="143"/>
      <c r="AG134" s="143"/>
      <c r="AH134" s="143"/>
      <c r="AI134" s="143"/>
      <c r="AJ134" s="143"/>
      <c r="AK134" s="143"/>
      <c r="AL134" s="143"/>
      <c r="AM134" s="143"/>
      <c r="AN134" s="143"/>
      <c r="AO134" s="143"/>
      <c r="AP134" s="143"/>
      <c r="AQ134" s="143"/>
      <c r="AR134" s="143"/>
      <c r="AS134" s="143"/>
      <c r="AT134" s="143"/>
      <c r="AU134" s="143"/>
      <c r="AV134" s="143"/>
      <c r="AW134" s="143"/>
      <c r="AX134" s="143"/>
      <c r="AY134" s="143"/>
      <c r="AZ134" s="143"/>
      <c r="BA134" s="143"/>
      <c r="BB134" s="143"/>
      <c r="BC134" s="143"/>
      <c r="BD134" s="143"/>
      <c r="BE134" s="143"/>
      <c r="BF134" s="143"/>
      <c r="BG134" s="143"/>
      <c r="BH134" s="143"/>
      <c r="BI134" s="143"/>
      <c r="BJ134" s="143"/>
      <c r="BK134" s="143"/>
      <c r="BL134" s="143"/>
      <c r="BM134" s="143"/>
      <c r="BN134" s="143"/>
      <c r="BO134" s="143"/>
      <c r="BP134" s="143"/>
      <c r="BQ134" s="143"/>
      <c r="BR134" s="143"/>
      <c r="BS134" s="143"/>
      <c r="BT134" s="143"/>
      <c r="BU134" s="143"/>
      <c r="BV134" s="143"/>
      <c r="BW134" s="143"/>
      <c r="BX134" s="143"/>
      <c r="BY134" s="143"/>
      <c r="BZ134" s="143"/>
    </row>
    <row r="135" spans="1:92" ht="71.25" customHeight="1" x14ac:dyDescent="0.25">
      <c r="A135" s="1098"/>
      <c r="B135" s="1098"/>
      <c r="C135" s="1098"/>
      <c r="D135" s="1328"/>
      <c r="E135" s="1098"/>
      <c r="F135" s="1098"/>
      <c r="G135" s="975" t="s">
        <v>243</v>
      </c>
      <c r="H135" s="984" t="s">
        <v>244</v>
      </c>
      <c r="I135" s="985" t="s">
        <v>242</v>
      </c>
      <c r="J135" s="985">
        <v>7</v>
      </c>
      <c r="K135" s="985">
        <f>+J135*700</f>
        <v>4900</v>
      </c>
      <c r="L135" s="985">
        <v>2</v>
      </c>
      <c r="M135" s="981" t="s">
        <v>126</v>
      </c>
      <c r="N135" s="143"/>
      <c r="O135" s="143"/>
      <c r="P135" s="143"/>
      <c r="Q135" s="143"/>
      <c r="R135" s="143"/>
      <c r="S135" s="143"/>
      <c r="T135" s="143"/>
      <c r="U135" s="143"/>
      <c r="V135" s="143"/>
      <c r="W135" s="143"/>
      <c r="X135" s="143"/>
      <c r="Y135" s="143"/>
      <c r="Z135" s="143"/>
      <c r="AA135" s="143"/>
      <c r="AB135" s="143"/>
      <c r="AC135" s="143"/>
      <c r="AD135" s="143"/>
      <c r="AE135" s="143"/>
      <c r="AF135" s="143"/>
      <c r="AG135" s="143"/>
      <c r="AH135" s="143"/>
      <c r="AI135" s="143"/>
      <c r="AJ135" s="143"/>
      <c r="AK135" s="143"/>
      <c r="AL135" s="143"/>
      <c r="AM135" s="143"/>
      <c r="AN135" s="143"/>
      <c r="AO135" s="143"/>
      <c r="AP135" s="143"/>
      <c r="AQ135" s="143"/>
      <c r="AR135" s="143"/>
      <c r="AS135" s="143"/>
      <c r="AT135" s="143"/>
      <c r="AU135" s="143"/>
      <c r="AV135" s="143"/>
      <c r="AW135" s="143"/>
      <c r="AX135" s="143"/>
      <c r="AY135" s="143"/>
      <c r="AZ135" s="143"/>
      <c r="BA135" s="143"/>
      <c r="BB135" s="143"/>
      <c r="BC135" s="143"/>
      <c r="BD135" s="143"/>
      <c r="BE135" s="143"/>
      <c r="BF135" s="143"/>
      <c r="BG135" s="143"/>
      <c r="BH135" s="143"/>
      <c r="BI135" s="143"/>
      <c r="BJ135" s="143"/>
      <c r="BK135" s="143"/>
      <c r="BL135" s="143"/>
      <c r="BM135" s="143"/>
      <c r="BN135" s="143"/>
      <c r="BO135" s="143"/>
      <c r="BP135" s="143"/>
      <c r="BQ135" s="143"/>
      <c r="BR135" s="143"/>
      <c r="BS135" s="143"/>
      <c r="BT135" s="143"/>
      <c r="BU135" s="143"/>
      <c r="BV135" s="143"/>
      <c r="BW135" s="143"/>
      <c r="BX135" s="143"/>
      <c r="BY135" s="143"/>
      <c r="BZ135" s="143"/>
    </row>
    <row r="136" spans="1:92" ht="42.75" customHeight="1" x14ac:dyDescent="0.25">
      <c r="A136" s="1101"/>
      <c r="B136" s="1101"/>
      <c r="C136" s="1101"/>
      <c r="D136" s="1328"/>
      <c r="E136" s="1101"/>
      <c r="F136" s="1101"/>
      <c r="G136" s="1071" t="s">
        <v>245</v>
      </c>
      <c r="H136" s="982" t="s">
        <v>246</v>
      </c>
      <c r="I136" s="983" t="s">
        <v>247</v>
      </c>
      <c r="J136" s="983">
        <v>3</v>
      </c>
      <c r="K136" s="992">
        <v>450</v>
      </c>
      <c r="L136" s="1248">
        <v>3</v>
      </c>
      <c r="M136" s="994" t="s">
        <v>27</v>
      </c>
      <c r="N136" s="143"/>
      <c r="O136" s="143"/>
      <c r="P136" s="143"/>
      <c r="Q136" s="143"/>
      <c r="R136" s="143"/>
      <c r="S136" s="143"/>
      <c r="T136" s="143"/>
      <c r="U136" s="143"/>
      <c r="V136" s="143"/>
      <c r="W136" s="143"/>
      <c r="X136" s="143"/>
      <c r="Y136" s="143"/>
      <c r="Z136" s="143"/>
      <c r="AA136" s="143"/>
      <c r="AB136" s="143"/>
      <c r="AC136" s="143"/>
      <c r="AD136" s="143"/>
      <c r="AE136" s="143"/>
      <c r="AF136" s="143"/>
      <c r="AG136" s="143"/>
      <c r="AH136" s="143"/>
      <c r="AI136" s="143"/>
      <c r="AJ136" s="143"/>
      <c r="AK136" s="143"/>
      <c r="AL136" s="143"/>
      <c r="AM136" s="143"/>
      <c r="AN136" s="143"/>
      <c r="AO136" s="143"/>
      <c r="AP136" s="143"/>
      <c r="AQ136" s="143"/>
      <c r="AR136" s="143"/>
      <c r="AS136" s="143"/>
      <c r="AT136" s="143"/>
      <c r="AU136" s="143"/>
      <c r="AV136" s="143"/>
      <c r="AW136" s="143"/>
      <c r="AX136" s="143"/>
      <c r="AY136" s="143"/>
      <c r="AZ136" s="143"/>
      <c r="BA136" s="143"/>
      <c r="BB136" s="143"/>
      <c r="BC136" s="143"/>
      <c r="BD136" s="143"/>
      <c r="BE136" s="143"/>
      <c r="BF136" s="143"/>
      <c r="BG136" s="143"/>
      <c r="BH136" s="143"/>
      <c r="BI136" s="143"/>
      <c r="BJ136" s="143"/>
      <c r="BK136" s="143"/>
      <c r="BL136" s="143"/>
      <c r="BM136" s="143"/>
      <c r="BN136" s="143"/>
      <c r="BO136" s="143"/>
      <c r="BP136" s="143"/>
      <c r="BQ136" s="143"/>
      <c r="BR136" s="143"/>
      <c r="BS136" s="143"/>
      <c r="BT136" s="143"/>
      <c r="BU136" s="143"/>
      <c r="BV136" s="143"/>
      <c r="BW136" s="143"/>
      <c r="BX136" s="143"/>
      <c r="BY136" s="143"/>
      <c r="BZ136" s="143"/>
    </row>
    <row r="137" spans="1:92" ht="42.75" customHeight="1" x14ac:dyDescent="0.25">
      <c r="A137" s="1098"/>
      <c r="B137" s="1098"/>
      <c r="C137" s="1098"/>
      <c r="D137" s="1328"/>
      <c r="E137" s="1098"/>
      <c r="F137" s="1098"/>
      <c r="G137" s="1072"/>
      <c r="H137" s="984" t="s">
        <v>125</v>
      </c>
      <c r="I137" s="979" t="s">
        <v>242</v>
      </c>
      <c r="J137" s="980">
        <v>10.3</v>
      </c>
      <c r="K137" s="985">
        <v>1442</v>
      </c>
      <c r="L137" s="1249"/>
      <c r="M137" s="981" t="s">
        <v>135</v>
      </c>
      <c r="N137" s="143"/>
      <c r="O137" s="143"/>
      <c r="P137" s="143"/>
      <c r="Q137" s="143"/>
      <c r="R137" s="143"/>
      <c r="S137" s="143"/>
      <c r="T137" s="143"/>
      <c r="U137" s="143"/>
      <c r="V137" s="143"/>
      <c r="W137" s="143"/>
      <c r="X137" s="143"/>
      <c r="Y137" s="143"/>
      <c r="Z137" s="143"/>
      <c r="AA137" s="143"/>
      <c r="AB137" s="143"/>
      <c r="AC137" s="143"/>
      <c r="AD137" s="143"/>
      <c r="AE137" s="143"/>
      <c r="AF137" s="143"/>
      <c r="AG137" s="143"/>
      <c r="AH137" s="143"/>
      <c r="AI137" s="143"/>
      <c r="AJ137" s="143"/>
      <c r="AK137" s="143"/>
      <c r="AL137" s="143"/>
      <c r="AM137" s="143"/>
      <c r="AN137" s="143"/>
      <c r="AO137" s="143"/>
      <c r="AP137" s="143"/>
      <c r="AQ137" s="143"/>
      <c r="AR137" s="143"/>
      <c r="AS137" s="143"/>
      <c r="AT137" s="143"/>
      <c r="AU137" s="143"/>
      <c r="AV137" s="143"/>
      <c r="AW137" s="143"/>
      <c r="AX137" s="143"/>
      <c r="AY137" s="143"/>
      <c r="AZ137" s="143"/>
      <c r="BA137" s="143"/>
      <c r="BB137" s="143"/>
      <c r="BC137" s="143"/>
      <c r="BD137" s="143"/>
      <c r="BE137" s="143"/>
      <c r="BF137" s="143"/>
      <c r="BG137" s="143"/>
      <c r="BH137" s="143"/>
      <c r="BI137" s="143"/>
      <c r="BJ137" s="143"/>
      <c r="BK137" s="143"/>
      <c r="BL137" s="143"/>
      <c r="BM137" s="143"/>
      <c r="BN137" s="143"/>
      <c r="BO137" s="143"/>
      <c r="BP137" s="143"/>
      <c r="BQ137" s="143"/>
      <c r="BR137" s="143"/>
      <c r="BS137" s="143"/>
      <c r="BT137" s="143"/>
      <c r="BU137" s="143"/>
      <c r="BV137" s="143"/>
      <c r="BW137" s="143"/>
      <c r="BX137" s="143"/>
      <c r="BY137" s="143"/>
      <c r="BZ137" s="143"/>
    </row>
    <row r="138" spans="1:92" ht="72" customHeight="1" x14ac:dyDescent="0.25">
      <c r="A138" s="1098"/>
      <c r="B138" s="1098"/>
      <c r="C138" s="1098"/>
      <c r="D138" s="1328"/>
      <c r="E138" s="1098"/>
      <c r="F138" s="1098"/>
      <c r="G138" s="970" t="s">
        <v>248</v>
      </c>
      <c r="H138" s="984" t="s">
        <v>241</v>
      </c>
      <c r="I138" s="985" t="s">
        <v>128</v>
      </c>
      <c r="J138" s="985">
        <v>0</v>
      </c>
      <c r="K138" s="985">
        <v>2100</v>
      </c>
      <c r="L138" s="985">
        <v>4</v>
      </c>
      <c r="M138" s="981" t="s">
        <v>158</v>
      </c>
      <c r="N138" s="143"/>
      <c r="O138" s="143"/>
      <c r="P138" s="143"/>
      <c r="Q138" s="143"/>
      <c r="R138" s="143"/>
      <c r="S138" s="143"/>
      <c r="T138" s="143"/>
      <c r="U138" s="143"/>
      <c r="V138" s="143"/>
      <c r="W138" s="143"/>
      <c r="X138" s="143"/>
      <c r="Y138" s="143"/>
      <c r="Z138" s="143"/>
      <c r="AA138" s="143"/>
      <c r="AB138" s="143"/>
      <c r="AC138" s="143"/>
      <c r="AD138" s="143"/>
      <c r="AE138" s="143"/>
      <c r="AF138" s="143"/>
      <c r="AG138" s="143"/>
      <c r="AH138" s="143"/>
      <c r="AI138" s="143"/>
      <c r="AJ138" s="143"/>
      <c r="AK138" s="143"/>
      <c r="AL138" s="143"/>
      <c r="AM138" s="143"/>
      <c r="AN138" s="143"/>
      <c r="AO138" s="143"/>
      <c r="AP138" s="143"/>
      <c r="AQ138" s="143"/>
      <c r="AR138" s="143"/>
      <c r="AS138" s="143"/>
      <c r="AT138" s="143"/>
      <c r="AU138" s="143"/>
      <c r="AV138" s="143"/>
      <c r="AW138" s="143"/>
      <c r="AX138" s="143"/>
      <c r="AY138" s="143"/>
      <c r="AZ138" s="143"/>
      <c r="BA138" s="143"/>
      <c r="BB138" s="143"/>
      <c r="BC138" s="143"/>
      <c r="BD138" s="143"/>
      <c r="BE138" s="143"/>
      <c r="BF138" s="143"/>
      <c r="BG138" s="143"/>
      <c r="BH138" s="143"/>
      <c r="BI138" s="143"/>
      <c r="BJ138" s="143"/>
      <c r="BK138" s="143"/>
      <c r="BL138" s="143"/>
      <c r="BM138" s="143"/>
      <c r="BN138" s="143"/>
      <c r="BO138" s="143"/>
      <c r="BP138" s="143"/>
      <c r="BQ138" s="143"/>
      <c r="BR138" s="143"/>
      <c r="BS138" s="143"/>
      <c r="BT138" s="143"/>
      <c r="BU138" s="143"/>
      <c r="BV138" s="143"/>
      <c r="BW138" s="143"/>
      <c r="BX138" s="143"/>
      <c r="BY138" s="143"/>
      <c r="BZ138" s="143"/>
    </row>
    <row r="139" spans="1:92" ht="60.75" customHeight="1" x14ac:dyDescent="0.25">
      <c r="A139" s="1098"/>
      <c r="B139" s="1098"/>
      <c r="C139" s="1098"/>
      <c r="D139" s="1329"/>
      <c r="E139" s="1098"/>
      <c r="F139" s="1098"/>
      <c r="G139" s="975" t="s">
        <v>249</v>
      </c>
      <c r="H139" s="984" t="s">
        <v>101</v>
      </c>
      <c r="I139" s="985" t="s">
        <v>25</v>
      </c>
      <c r="J139" s="986">
        <v>2.6</v>
      </c>
      <c r="K139" s="985">
        <f>+J139*250</f>
        <v>650</v>
      </c>
      <c r="L139" s="985">
        <v>5</v>
      </c>
      <c r="M139" s="981" t="s">
        <v>137</v>
      </c>
      <c r="N139" s="143"/>
      <c r="O139" s="143"/>
      <c r="P139" s="143"/>
      <c r="Q139" s="143"/>
      <c r="R139" s="143"/>
      <c r="S139" s="143"/>
      <c r="T139" s="143"/>
      <c r="U139" s="143"/>
      <c r="V139" s="143"/>
      <c r="W139" s="143"/>
      <c r="X139" s="143"/>
      <c r="Y139" s="143"/>
      <c r="Z139" s="143"/>
      <c r="AA139" s="143"/>
      <c r="AB139" s="143"/>
      <c r="AC139" s="143"/>
      <c r="AD139" s="143"/>
      <c r="AE139" s="143"/>
      <c r="AF139" s="143"/>
      <c r="AG139" s="143"/>
      <c r="AH139" s="143"/>
      <c r="AI139" s="143"/>
      <c r="AJ139" s="143"/>
      <c r="AK139" s="143"/>
      <c r="AL139" s="143"/>
      <c r="AM139" s="143"/>
      <c r="AN139" s="143"/>
      <c r="AO139" s="143"/>
      <c r="AP139" s="143"/>
      <c r="AQ139" s="143"/>
      <c r="AR139" s="143"/>
      <c r="AS139" s="143"/>
      <c r="AT139" s="143"/>
      <c r="AU139" s="143"/>
      <c r="AV139" s="143"/>
      <c r="AW139" s="143"/>
      <c r="AX139" s="143"/>
      <c r="AY139" s="143"/>
      <c r="AZ139" s="143"/>
      <c r="BA139" s="143"/>
      <c r="BB139" s="143"/>
      <c r="BC139" s="143"/>
      <c r="BD139" s="143"/>
      <c r="BE139" s="143"/>
      <c r="BF139" s="143"/>
      <c r="BG139" s="143"/>
      <c r="BH139" s="143"/>
      <c r="BI139" s="143"/>
      <c r="BJ139" s="143"/>
      <c r="BK139" s="143"/>
      <c r="BL139" s="143"/>
      <c r="BM139" s="143"/>
      <c r="BN139" s="143"/>
      <c r="BO139" s="143"/>
      <c r="BP139" s="143"/>
      <c r="BQ139" s="143"/>
      <c r="BR139" s="143"/>
      <c r="BS139" s="143"/>
      <c r="BT139" s="143"/>
      <c r="BU139" s="143"/>
      <c r="BV139" s="143"/>
      <c r="BW139" s="143"/>
      <c r="BX139" s="143"/>
      <c r="BY139" s="143"/>
      <c r="BZ139" s="143"/>
    </row>
    <row r="140" spans="1:92" ht="63" customHeight="1" x14ac:dyDescent="0.25">
      <c r="A140" s="856"/>
      <c r="B140" s="1043" t="s">
        <v>138</v>
      </c>
      <c r="C140" s="1044"/>
      <c r="D140" s="857"/>
      <c r="E140" s="856">
        <f>+E133*12.9</f>
        <v>15381305.203242321</v>
      </c>
      <c r="F140" s="856">
        <v>5</v>
      </c>
      <c r="G140" s="859"/>
      <c r="H140" s="860"/>
      <c r="I140" s="858"/>
      <c r="J140" s="861"/>
      <c r="K140" s="858">
        <f>+K139+K138+K137+K136+K135+K134+K133</f>
        <v>15366</v>
      </c>
      <c r="L140" s="876"/>
      <c r="M140" s="705"/>
      <c r="N140" s="143"/>
      <c r="O140" s="143"/>
      <c r="P140" s="143"/>
      <c r="Q140" s="143"/>
      <c r="R140" s="143"/>
      <c r="S140" s="143"/>
      <c r="T140" s="143"/>
      <c r="U140" s="143"/>
      <c r="V140" s="143"/>
      <c r="W140" s="143"/>
      <c r="X140" s="143"/>
      <c r="Y140" s="143"/>
      <c r="Z140" s="143"/>
      <c r="AA140" s="143"/>
      <c r="AB140" s="143"/>
      <c r="AC140" s="143"/>
      <c r="AD140" s="143"/>
      <c r="AE140" s="143"/>
      <c r="AF140" s="143"/>
      <c r="AG140" s="143"/>
      <c r="AH140" s="143"/>
      <c r="AI140" s="143"/>
      <c r="AJ140" s="143"/>
      <c r="AK140" s="143"/>
      <c r="AL140" s="143"/>
      <c r="AM140" s="143"/>
      <c r="AN140" s="143"/>
      <c r="AO140" s="143"/>
      <c r="AP140" s="143"/>
      <c r="AQ140" s="143"/>
      <c r="AR140" s="143"/>
      <c r="AS140" s="143"/>
      <c r="AT140" s="143"/>
      <c r="AU140" s="143"/>
      <c r="AV140" s="143"/>
      <c r="AW140" s="143"/>
      <c r="AX140" s="143"/>
      <c r="AY140" s="143"/>
      <c r="AZ140" s="143"/>
      <c r="BA140" s="143"/>
      <c r="BB140" s="143"/>
      <c r="BC140" s="143"/>
      <c r="BD140" s="143"/>
      <c r="BE140" s="143"/>
      <c r="BF140" s="143"/>
      <c r="BG140" s="143"/>
      <c r="BH140" s="143"/>
      <c r="BI140" s="143"/>
      <c r="BJ140" s="143"/>
      <c r="BK140" s="143"/>
      <c r="BL140" s="143"/>
      <c r="BM140" s="143"/>
      <c r="BN140" s="143"/>
      <c r="BO140" s="143"/>
      <c r="BP140" s="143"/>
      <c r="BQ140" s="143"/>
      <c r="BR140" s="143"/>
      <c r="BS140" s="143"/>
      <c r="BT140" s="143"/>
      <c r="BU140" s="143"/>
      <c r="BV140" s="143"/>
      <c r="BW140" s="143"/>
      <c r="BX140" s="143"/>
      <c r="BY140" s="143"/>
      <c r="BZ140" s="143"/>
    </row>
    <row r="141" spans="1:92" ht="70.5" customHeight="1" x14ac:dyDescent="0.25">
      <c r="A141" s="1100">
        <v>2</v>
      </c>
      <c r="B141" s="1100" t="s">
        <v>237</v>
      </c>
      <c r="C141" s="1100" t="s">
        <v>250</v>
      </c>
      <c r="D141" s="1503">
        <v>2637</v>
      </c>
      <c r="E141" s="1100">
        <v>982570.29605014902</v>
      </c>
      <c r="F141" s="1100"/>
      <c r="G141" s="973" t="s">
        <v>251</v>
      </c>
      <c r="H141" s="725" t="s">
        <v>241</v>
      </c>
      <c r="I141" s="720" t="s">
        <v>252</v>
      </c>
      <c r="J141" s="720">
        <v>300</v>
      </c>
      <c r="K141" s="720">
        <f>300*13</f>
        <v>3900</v>
      </c>
      <c r="L141" s="720">
        <v>1</v>
      </c>
      <c r="M141" s="705" t="s">
        <v>158</v>
      </c>
      <c r="N141" s="143"/>
      <c r="O141" s="143"/>
      <c r="P141" s="143"/>
      <c r="Q141" s="143"/>
      <c r="R141" s="143"/>
      <c r="S141" s="143"/>
      <c r="T141" s="143"/>
      <c r="U141" s="143"/>
      <c r="V141" s="143"/>
      <c r="W141" s="143"/>
      <c r="X141" s="143"/>
      <c r="Y141" s="143"/>
      <c r="Z141" s="143"/>
      <c r="AA141" s="143"/>
      <c r="AB141" s="143"/>
      <c r="AC141" s="143"/>
      <c r="AD141" s="143"/>
      <c r="AE141" s="143"/>
      <c r="AF141" s="143"/>
      <c r="AG141" s="143"/>
      <c r="AH141" s="143"/>
      <c r="AI141" s="143"/>
      <c r="AJ141" s="143"/>
      <c r="AK141" s="143"/>
      <c r="AL141" s="143"/>
      <c r="AM141" s="143"/>
      <c r="AN141" s="143"/>
      <c r="AO141" s="143"/>
      <c r="AP141" s="143"/>
      <c r="AQ141" s="143"/>
      <c r="AR141" s="143"/>
      <c r="AS141" s="143"/>
      <c r="AT141" s="143"/>
      <c r="AU141" s="143"/>
      <c r="AV141" s="143"/>
      <c r="AW141" s="143"/>
      <c r="AX141" s="143"/>
      <c r="AY141" s="143"/>
      <c r="AZ141" s="143"/>
      <c r="BA141" s="143"/>
      <c r="BB141" s="143"/>
      <c r="BC141" s="143"/>
      <c r="BD141" s="143"/>
      <c r="BE141" s="143"/>
      <c r="BF141" s="143"/>
      <c r="BG141" s="143"/>
      <c r="BH141" s="143"/>
      <c r="BI141" s="143"/>
      <c r="BJ141" s="143"/>
      <c r="BK141" s="143"/>
      <c r="BL141" s="143"/>
      <c r="BM141" s="143"/>
      <c r="BN141" s="143"/>
      <c r="BO141" s="143"/>
      <c r="BP141" s="143"/>
      <c r="BQ141" s="143"/>
      <c r="BR141" s="143"/>
      <c r="BS141" s="143"/>
      <c r="BT141" s="143"/>
      <c r="BU141" s="143"/>
      <c r="BV141" s="143"/>
      <c r="BW141" s="143"/>
      <c r="BX141" s="143"/>
      <c r="BY141" s="143"/>
      <c r="BZ141" s="143"/>
    </row>
    <row r="142" spans="1:92" ht="51" customHeight="1" x14ac:dyDescent="0.25">
      <c r="A142" s="1098"/>
      <c r="B142" s="1098"/>
      <c r="C142" s="1098"/>
      <c r="D142" s="1504"/>
      <c r="E142" s="1098"/>
      <c r="F142" s="1098"/>
      <c r="G142" s="975" t="s">
        <v>253</v>
      </c>
      <c r="H142" s="414" t="s">
        <v>244</v>
      </c>
      <c r="I142" s="137" t="s">
        <v>242</v>
      </c>
      <c r="J142" s="137">
        <v>4</v>
      </c>
      <c r="K142" s="137">
        <f>+J142*700</f>
        <v>2800</v>
      </c>
      <c r="L142" s="137">
        <v>2</v>
      </c>
      <c r="M142" s="705" t="s">
        <v>126</v>
      </c>
      <c r="N142" s="143"/>
      <c r="O142" s="143"/>
      <c r="P142" s="143"/>
      <c r="Q142" s="143"/>
      <c r="R142" s="143"/>
      <c r="S142" s="143"/>
      <c r="T142" s="143"/>
      <c r="U142" s="143"/>
      <c r="V142" s="143"/>
      <c r="W142" s="143"/>
      <c r="X142" s="143"/>
      <c r="Y142" s="143"/>
      <c r="Z142" s="143"/>
      <c r="AA142" s="143"/>
      <c r="AB142" s="143"/>
      <c r="AC142" s="143"/>
      <c r="AD142" s="143"/>
      <c r="AE142" s="143"/>
      <c r="AF142" s="143"/>
      <c r="AG142" s="143"/>
      <c r="AH142" s="143"/>
      <c r="AI142" s="143"/>
      <c r="AJ142" s="143"/>
      <c r="AK142" s="143"/>
      <c r="AL142" s="143"/>
      <c r="AM142" s="143"/>
      <c r="AN142" s="143"/>
      <c r="AO142" s="143"/>
      <c r="AP142" s="143"/>
      <c r="AQ142" s="143"/>
      <c r="AR142" s="143"/>
      <c r="AS142" s="143"/>
      <c r="AT142" s="143"/>
      <c r="AU142" s="143"/>
      <c r="AV142" s="143"/>
      <c r="AW142" s="143"/>
      <c r="AX142" s="143"/>
      <c r="AY142" s="143"/>
      <c r="AZ142" s="143"/>
      <c r="BA142" s="143"/>
      <c r="BB142" s="143"/>
      <c r="BC142" s="143"/>
      <c r="BD142" s="143"/>
      <c r="BE142" s="143"/>
      <c r="BF142" s="143"/>
      <c r="BG142" s="143"/>
      <c r="BH142" s="143"/>
      <c r="BI142" s="143"/>
      <c r="BJ142" s="143"/>
      <c r="BK142" s="143"/>
      <c r="BL142" s="143"/>
      <c r="BM142" s="143"/>
      <c r="BN142" s="143"/>
      <c r="BO142" s="143"/>
      <c r="BP142" s="143"/>
      <c r="BQ142" s="143"/>
      <c r="BR142" s="143"/>
      <c r="BS142" s="143"/>
      <c r="BT142" s="143"/>
      <c r="BU142" s="143"/>
      <c r="BV142" s="143"/>
      <c r="BW142" s="143"/>
      <c r="BX142" s="143"/>
      <c r="BY142" s="143"/>
      <c r="BZ142" s="143"/>
    </row>
    <row r="143" spans="1:92" ht="38.25" customHeight="1" x14ac:dyDescent="0.25">
      <c r="A143" s="1104"/>
      <c r="B143" s="1104"/>
      <c r="C143" s="1104"/>
      <c r="D143" s="1505"/>
      <c r="E143" s="1104"/>
      <c r="F143" s="1104"/>
      <c r="G143" s="1071" t="s">
        <v>254</v>
      </c>
      <c r="H143" s="734" t="s">
        <v>101</v>
      </c>
      <c r="I143" s="721" t="s">
        <v>128</v>
      </c>
      <c r="J143" s="702">
        <v>1</v>
      </c>
      <c r="K143" s="721">
        <v>850</v>
      </c>
      <c r="L143" s="1299">
        <v>3</v>
      </c>
      <c r="M143" s="705" t="s">
        <v>129</v>
      </c>
      <c r="N143" s="143"/>
      <c r="O143" s="143"/>
      <c r="P143" s="143"/>
      <c r="Q143" s="143"/>
      <c r="R143" s="143"/>
      <c r="S143" s="143"/>
      <c r="T143" s="143"/>
      <c r="U143" s="143"/>
      <c r="V143" s="143"/>
      <c r="W143" s="143"/>
      <c r="X143" s="143"/>
      <c r="Y143" s="143"/>
      <c r="Z143" s="143"/>
      <c r="AA143" s="143"/>
      <c r="AB143" s="143"/>
      <c r="AC143" s="143"/>
      <c r="AD143" s="143"/>
      <c r="AE143" s="143"/>
      <c r="AF143" s="143"/>
      <c r="AG143" s="143"/>
      <c r="AH143" s="143"/>
      <c r="AI143" s="143"/>
      <c r="AJ143" s="143"/>
      <c r="AK143" s="143"/>
      <c r="AL143" s="143"/>
      <c r="AM143" s="143"/>
      <c r="AN143" s="143"/>
      <c r="AO143" s="143"/>
      <c r="AP143" s="143"/>
      <c r="AQ143" s="143"/>
      <c r="AR143" s="143"/>
      <c r="AS143" s="143"/>
      <c r="AT143" s="143"/>
      <c r="AU143" s="143"/>
      <c r="AV143" s="143"/>
      <c r="AW143" s="143"/>
      <c r="AX143" s="143"/>
      <c r="AY143" s="143"/>
      <c r="AZ143" s="143"/>
      <c r="BA143" s="143"/>
      <c r="BB143" s="143"/>
      <c r="BC143" s="143"/>
      <c r="BD143" s="143"/>
      <c r="BE143" s="143"/>
      <c r="BF143" s="143"/>
      <c r="BG143" s="143"/>
      <c r="BH143" s="143"/>
      <c r="BI143" s="143"/>
      <c r="BJ143" s="143"/>
      <c r="BK143" s="143"/>
      <c r="BL143" s="143"/>
      <c r="BM143" s="143"/>
      <c r="BN143" s="143"/>
      <c r="BO143" s="143"/>
      <c r="BP143" s="143"/>
      <c r="BQ143" s="143"/>
      <c r="BR143" s="143"/>
      <c r="BS143" s="143"/>
      <c r="BT143" s="143"/>
      <c r="BU143" s="143"/>
      <c r="BV143" s="143"/>
      <c r="BW143" s="143"/>
      <c r="BX143" s="143"/>
      <c r="BY143" s="143"/>
      <c r="BZ143" s="143"/>
    </row>
    <row r="144" spans="1:92" ht="39.75" customHeight="1" x14ac:dyDescent="0.25">
      <c r="A144" s="1104"/>
      <c r="B144" s="1104"/>
      <c r="C144" s="1104"/>
      <c r="D144" s="1505"/>
      <c r="E144" s="1104"/>
      <c r="F144" s="1104"/>
      <c r="G144" s="1072"/>
      <c r="H144" s="414" t="s">
        <v>241</v>
      </c>
      <c r="I144" s="137" t="s">
        <v>242</v>
      </c>
      <c r="J144" s="830">
        <v>15.22</v>
      </c>
      <c r="K144" s="137">
        <f>+J144*320</f>
        <v>4870.4000000000005</v>
      </c>
      <c r="L144" s="1246"/>
      <c r="M144" s="705" t="s">
        <v>130</v>
      </c>
      <c r="N144" s="143"/>
      <c r="O144" s="143"/>
      <c r="P144" s="143"/>
      <c r="Q144" s="143"/>
      <c r="R144" s="143"/>
      <c r="S144" s="143"/>
      <c r="T144" s="143"/>
      <c r="U144" s="143"/>
      <c r="V144" s="143"/>
      <c r="W144" s="143"/>
      <c r="X144" s="143"/>
      <c r="Y144" s="143"/>
      <c r="Z144" s="143"/>
      <c r="AA144" s="143"/>
      <c r="AB144" s="143"/>
      <c r="AC144" s="143"/>
      <c r="AD144" s="143"/>
      <c r="AE144" s="143"/>
      <c r="AF144" s="143"/>
      <c r="AG144" s="143"/>
      <c r="AH144" s="143"/>
      <c r="AI144" s="143"/>
      <c r="AJ144" s="143"/>
      <c r="AK144" s="143"/>
      <c r="AL144" s="143"/>
      <c r="AM144" s="143"/>
      <c r="AN144" s="143"/>
      <c r="AO144" s="143"/>
      <c r="AP144" s="143"/>
      <c r="AQ144" s="143"/>
      <c r="AR144" s="143"/>
      <c r="AS144" s="143"/>
      <c r="AT144" s="143"/>
      <c r="AU144" s="143"/>
      <c r="AV144" s="143"/>
      <c r="AW144" s="143"/>
      <c r="AX144" s="143"/>
      <c r="AY144" s="143"/>
      <c r="AZ144" s="143"/>
      <c r="BA144" s="143"/>
      <c r="BB144" s="143"/>
      <c r="BC144" s="143"/>
      <c r="BD144" s="143"/>
      <c r="BE144" s="143"/>
      <c r="BF144" s="143"/>
      <c r="BG144" s="143"/>
      <c r="BH144" s="143"/>
      <c r="BI144" s="143"/>
      <c r="BJ144" s="143"/>
      <c r="BK144" s="143"/>
      <c r="BL144" s="143"/>
      <c r="BM144" s="143"/>
      <c r="BN144" s="143"/>
      <c r="BO144" s="143"/>
      <c r="BP144" s="143"/>
      <c r="BQ144" s="143"/>
      <c r="BR144" s="143"/>
      <c r="BS144" s="143"/>
      <c r="BT144" s="143"/>
      <c r="BU144" s="143"/>
      <c r="BV144" s="143"/>
      <c r="BW144" s="143"/>
      <c r="BX144" s="143"/>
      <c r="BY144" s="143"/>
      <c r="BZ144" s="143"/>
    </row>
    <row r="145" spans="1:78" ht="36.75" customHeight="1" x14ac:dyDescent="0.25">
      <c r="A145" s="1101"/>
      <c r="B145" s="1101"/>
      <c r="C145" s="1101"/>
      <c r="D145" s="1506"/>
      <c r="E145" s="1101"/>
      <c r="F145" s="1101"/>
      <c r="G145" s="970" t="s">
        <v>255</v>
      </c>
      <c r="H145" s="414" t="s">
        <v>101</v>
      </c>
      <c r="I145" s="137" t="s">
        <v>25</v>
      </c>
      <c r="J145" s="702">
        <v>1</v>
      </c>
      <c r="K145" s="137">
        <v>350</v>
      </c>
      <c r="L145" s="137">
        <v>4</v>
      </c>
      <c r="M145" s="705" t="s">
        <v>137</v>
      </c>
      <c r="N145" s="143"/>
      <c r="O145" s="143"/>
      <c r="P145" s="143"/>
      <c r="Q145" s="143"/>
      <c r="R145" s="143"/>
      <c r="S145" s="143"/>
      <c r="T145" s="143"/>
      <c r="U145" s="143"/>
      <c r="V145" s="143"/>
      <c r="W145" s="143"/>
      <c r="X145" s="143"/>
      <c r="Y145" s="143"/>
      <c r="Z145" s="143"/>
      <c r="AA145" s="143"/>
      <c r="AB145" s="143"/>
      <c r="AC145" s="143"/>
      <c r="AD145" s="143"/>
      <c r="AE145" s="143"/>
      <c r="AF145" s="143"/>
      <c r="AG145" s="143"/>
      <c r="AH145" s="143"/>
      <c r="AI145" s="143"/>
      <c r="AJ145" s="143"/>
      <c r="AK145" s="143"/>
      <c r="AL145" s="143"/>
      <c r="AM145" s="143"/>
      <c r="AN145" s="143"/>
      <c r="AO145" s="143"/>
      <c r="AP145" s="143"/>
      <c r="AQ145" s="143"/>
      <c r="AR145" s="143"/>
      <c r="AS145" s="143"/>
      <c r="AT145" s="143"/>
      <c r="AU145" s="143"/>
      <c r="AV145" s="143"/>
      <c r="AW145" s="143"/>
      <c r="AX145" s="143"/>
      <c r="AY145" s="143"/>
      <c r="AZ145" s="143"/>
      <c r="BA145" s="143"/>
      <c r="BB145" s="143"/>
      <c r="BC145" s="143"/>
      <c r="BD145" s="143"/>
      <c r="BE145" s="143"/>
      <c r="BF145" s="143"/>
      <c r="BG145" s="143"/>
      <c r="BH145" s="143"/>
      <c r="BI145" s="143"/>
      <c r="BJ145" s="143"/>
      <c r="BK145" s="143"/>
      <c r="BL145" s="143"/>
      <c r="BM145" s="143"/>
      <c r="BN145" s="143"/>
      <c r="BO145" s="143"/>
      <c r="BP145" s="143"/>
      <c r="BQ145" s="143"/>
      <c r="BR145" s="143"/>
      <c r="BS145" s="143"/>
      <c r="BT145" s="143"/>
      <c r="BU145" s="143"/>
      <c r="BV145" s="143"/>
      <c r="BW145" s="143"/>
      <c r="BX145" s="143"/>
      <c r="BY145" s="143"/>
      <c r="BZ145" s="143"/>
    </row>
    <row r="146" spans="1:78" ht="36.75" customHeight="1" x14ac:dyDescent="0.25">
      <c r="A146" s="890"/>
      <c r="B146" s="1043" t="s">
        <v>138</v>
      </c>
      <c r="C146" s="1044"/>
      <c r="D146" s="891"/>
      <c r="E146" s="890">
        <f>+E141*12.9</f>
        <v>12675156.819046922</v>
      </c>
      <c r="F146" s="890">
        <v>4</v>
      </c>
      <c r="G146" s="865"/>
      <c r="H146" s="875"/>
      <c r="I146" s="876"/>
      <c r="J146" s="898"/>
      <c r="K146" s="876">
        <f>+K145+K144+K143+K142+K141</f>
        <v>12770.400000000001</v>
      </c>
      <c r="L146" s="876"/>
      <c r="M146" s="705"/>
      <c r="N146" s="143"/>
      <c r="O146" s="143"/>
      <c r="P146" s="143"/>
      <c r="Q146" s="143"/>
      <c r="R146" s="143"/>
      <c r="S146" s="143"/>
      <c r="T146" s="143"/>
      <c r="U146" s="143"/>
      <c r="V146" s="143"/>
      <c r="W146" s="143"/>
      <c r="X146" s="143"/>
      <c r="Y146" s="143"/>
      <c r="Z146" s="143"/>
      <c r="AA146" s="143"/>
      <c r="AB146" s="143"/>
      <c r="AC146" s="143"/>
      <c r="AD146" s="143"/>
      <c r="AE146" s="143"/>
      <c r="AF146" s="143"/>
      <c r="AG146" s="143"/>
      <c r="AH146" s="143"/>
      <c r="AI146" s="143"/>
      <c r="AJ146" s="143"/>
      <c r="AK146" s="143"/>
      <c r="AL146" s="143"/>
      <c r="AM146" s="143"/>
      <c r="AN146" s="143"/>
      <c r="AO146" s="143"/>
      <c r="AP146" s="143"/>
      <c r="AQ146" s="143"/>
      <c r="AR146" s="143"/>
      <c r="AS146" s="143"/>
      <c r="AT146" s="143"/>
      <c r="AU146" s="143"/>
      <c r="AV146" s="143"/>
      <c r="AW146" s="143"/>
      <c r="AX146" s="143"/>
      <c r="AY146" s="143"/>
      <c r="AZ146" s="143"/>
      <c r="BA146" s="143"/>
      <c r="BB146" s="143"/>
      <c r="BC146" s="143"/>
      <c r="BD146" s="143"/>
      <c r="BE146" s="143"/>
      <c r="BF146" s="143"/>
      <c r="BG146" s="143"/>
      <c r="BH146" s="143"/>
      <c r="BI146" s="143"/>
      <c r="BJ146" s="143"/>
      <c r="BK146" s="143"/>
      <c r="BL146" s="143"/>
      <c r="BM146" s="143"/>
      <c r="BN146" s="143"/>
      <c r="BO146" s="143"/>
      <c r="BP146" s="143"/>
      <c r="BQ146" s="143"/>
      <c r="BR146" s="143"/>
      <c r="BS146" s="143"/>
      <c r="BT146" s="143"/>
      <c r="BU146" s="143"/>
      <c r="BV146" s="143"/>
      <c r="BW146" s="143"/>
      <c r="BX146" s="143"/>
      <c r="BY146" s="143"/>
      <c r="BZ146" s="143"/>
    </row>
    <row r="147" spans="1:78" ht="54.75" customHeight="1" x14ac:dyDescent="0.25">
      <c r="A147" s="1098">
        <v>3</v>
      </c>
      <c r="B147" s="1098" t="s">
        <v>237</v>
      </c>
      <c r="C147" s="1098" t="s">
        <v>256</v>
      </c>
      <c r="D147" s="1504">
        <v>2848</v>
      </c>
      <c r="E147" s="1098">
        <v>1061190.8240996699</v>
      </c>
      <c r="F147" s="1050"/>
      <c r="G147" s="975" t="s">
        <v>257</v>
      </c>
      <c r="H147" s="414" t="s">
        <v>125</v>
      </c>
      <c r="I147" s="137" t="s">
        <v>25</v>
      </c>
      <c r="J147" s="138">
        <v>8.5</v>
      </c>
      <c r="K147" s="137">
        <f>+J147*700</f>
        <v>5950</v>
      </c>
      <c r="L147" s="139">
        <v>1</v>
      </c>
      <c r="M147" s="705" t="s">
        <v>126</v>
      </c>
      <c r="N147" s="143"/>
      <c r="O147" s="143"/>
      <c r="P147" s="143"/>
      <c r="Q147" s="143"/>
      <c r="R147" s="143"/>
      <c r="S147" s="143"/>
      <c r="T147" s="143"/>
      <c r="U147" s="143"/>
      <c r="V147" s="143"/>
      <c r="W147" s="143"/>
      <c r="X147" s="143"/>
      <c r="Y147" s="143"/>
      <c r="Z147" s="143"/>
      <c r="AA147" s="143"/>
      <c r="AB147" s="143"/>
      <c r="AC147" s="143"/>
      <c r="AD147" s="143"/>
      <c r="AE147" s="143"/>
      <c r="AF147" s="143"/>
      <c r="AG147" s="143"/>
      <c r="AH147" s="143"/>
      <c r="AI147" s="143"/>
      <c r="AJ147" s="143"/>
      <c r="AK147" s="143"/>
      <c r="AL147" s="143"/>
      <c r="AM147" s="143"/>
      <c r="AN147" s="143"/>
      <c r="AO147" s="143"/>
      <c r="AP147" s="143"/>
      <c r="AQ147" s="143"/>
      <c r="AR147" s="143"/>
      <c r="AS147" s="143"/>
      <c r="AT147" s="143"/>
      <c r="AU147" s="143"/>
      <c r="AV147" s="143"/>
      <c r="AW147" s="143"/>
      <c r="AX147" s="143"/>
      <c r="AY147" s="143"/>
      <c r="AZ147" s="143"/>
      <c r="BA147" s="143"/>
      <c r="BB147" s="143"/>
      <c r="BC147" s="143"/>
      <c r="BD147" s="143"/>
      <c r="BE147" s="143"/>
      <c r="BF147" s="143"/>
      <c r="BG147" s="143"/>
      <c r="BH147" s="143"/>
      <c r="BI147" s="143"/>
      <c r="BJ147" s="143"/>
      <c r="BK147" s="143"/>
      <c r="BL147" s="143"/>
      <c r="BM147" s="143"/>
      <c r="BN147" s="143"/>
      <c r="BO147" s="143"/>
      <c r="BP147" s="143"/>
      <c r="BQ147" s="143"/>
      <c r="BR147" s="143"/>
      <c r="BS147" s="143"/>
      <c r="BT147" s="143"/>
      <c r="BU147" s="143"/>
      <c r="BV147" s="143"/>
      <c r="BW147" s="143"/>
      <c r="BX147" s="143"/>
      <c r="BY147" s="143"/>
      <c r="BZ147" s="143"/>
    </row>
    <row r="148" spans="1:78" ht="39.75" customHeight="1" x14ac:dyDescent="0.25">
      <c r="A148" s="1104"/>
      <c r="B148" s="1104"/>
      <c r="C148" s="1104"/>
      <c r="D148" s="1505"/>
      <c r="E148" s="1104"/>
      <c r="F148" s="1507"/>
      <c r="G148" s="1095" t="s">
        <v>258</v>
      </c>
      <c r="H148" s="749" t="s">
        <v>132</v>
      </c>
      <c r="I148" s="701" t="s">
        <v>133</v>
      </c>
      <c r="J148" s="736">
        <v>2</v>
      </c>
      <c r="K148" s="721">
        <f>+J148*150</f>
        <v>300</v>
      </c>
      <c r="L148" s="1508">
        <v>2</v>
      </c>
      <c r="M148" s="723" t="s">
        <v>27</v>
      </c>
      <c r="N148" s="143"/>
      <c r="O148" s="143"/>
      <c r="P148" s="143"/>
      <c r="Q148" s="143"/>
      <c r="R148" s="143"/>
      <c r="S148" s="143"/>
      <c r="T148" s="143"/>
      <c r="U148" s="143"/>
      <c r="V148" s="143"/>
      <c r="W148" s="143"/>
      <c r="X148" s="143"/>
      <c r="Y148" s="143"/>
      <c r="Z148" s="143"/>
      <c r="AA148" s="143"/>
      <c r="AB148" s="143"/>
      <c r="AC148" s="143"/>
      <c r="AD148" s="143"/>
      <c r="AE148" s="143"/>
      <c r="AF148" s="143"/>
      <c r="AG148" s="143"/>
      <c r="AH148" s="143"/>
      <c r="AI148" s="143"/>
      <c r="AJ148" s="143"/>
      <c r="AK148" s="143"/>
      <c r="AL148" s="143"/>
      <c r="AM148" s="143"/>
      <c r="AN148" s="143"/>
      <c r="AO148" s="143"/>
      <c r="AP148" s="143"/>
      <c r="AQ148" s="143"/>
      <c r="AR148" s="143"/>
      <c r="AS148" s="143"/>
      <c r="AT148" s="143"/>
      <c r="AU148" s="143"/>
      <c r="AV148" s="143"/>
      <c r="AW148" s="143"/>
      <c r="AX148" s="143"/>
      <c r="AY148" s="143"/>
      <c r="AZ148" s="143"/>
      <c r="BA148" s="143"/>
      <c r="BB148" s="143"/>
      <c r="BC148" s="143"/>
      <c r="BD148" s="143"/>
      <c r="BE148" s="143"/>
      <c r="BF148" s="143"/>
      <c r="BG148" s="143"/>
      <c r="BH148" s="143"/>
      <c r="BI148" s="143"/>
      <c r="BJ148" s="143"/>
      <c r="BK148" s="143"/>
      <c r="BL148" s="143"/>
      <c r="BM148" s="143"/>
      <c r="BN148" s="143"/>
      <c r="BO148" s="143"/>
      <c r="BP148" s="143"/>
      <c r="BQ148" s="143"/>
      <c r="BR148" s="143"/>
      <c r="BS148" s="143"/>
      <c r="BT148" s="143"/>
      <c r="BU148" s="143"/>
      <c r="BV148" s="143"/>
      <c r="BW148" s="143"/>
      <c r="BX148" s="143"/>
      <c r="BY148" s="143"/>
      <c r="BZ148" s="143"/>
    </row>
    <row r="149" spans="1:78" ht="61.5" customHeight="1" x14ac:dyDescent="0.25">
      <c r="A149" s="1104"/>
      <c r="B149" s="1104"/>
      <c r="C149" s="1104"/>
      <c r="D149" s="1505"/>
      <c r="E149" s="1104"/>
      <c r="F149" s="1507"/>
      <c r="G149" s="1084"/>
      <c r="H149" s="414" t="s">
        <v>125</v>
      </c>
      <c r="I149" s="135" t="s">
        <v>25</v>
      </c>
      <c r="J149" s="136">
        <v>9.5</v>
      </c>
      <c r="K149" s="137">
        <f>+J149*140</f>
        <v>1330</v>
      </c>
      <c r="L149" s="1509"/>
      <c r="M149" s="705" t="s">
        <v>135</v>
      </c>
      <c r="N149" s="143"/>
      <c r="O149" s="143"/>
      <c r="P149" s="143"/>
      <c r="Q149" s="143"/>
      <c r="R149" s="143"/>
      <c r="S149" s="143"/>
      <c r="T149" s="143"/>
      <c r="U149" s="143"/>
      <c r="V149" s="143"/>
      <c r="W149" s="143"/>
      <c r="X149" s="143"/>
      <c r="Y149" s="143"/>
      <c r="Z149" s="143"/>
      <c r="AA149" s="143"/>
      <c r="AB149" s="143"/>
      <c r="AC149" s="143"/>
      <c r="AD149" s="143"/>
      <c r="AE149" s="143"/>
      <c r="AF149" s="143"/>
      <c r="AG149" s="143"/>
      <c r="AH149" s="143"/>
      <c r="AI149" s="143"/>
      <c r="AJ149" s="143"/>
      <c r="AK149" s="143"/>
      <c r="AL149" s="143"/>
      <c r="AM149" s="143"/>
      <c r="AN149" s="143"/>
      <c r="AO149" s="143"/>
      <c r="AP149" s="143"/>
      <c r="AQ149" s="143"/>
      <c r="AR149" s="143"/>
      <c r="AS149" s="143"/>
      <c r="AT149" s="143"/>
      <c r="AU149" s="143"/>
      <c r="AV149" s="143"/>
      <c r="AW149" s="143"/>
      <c r="AX149" s="143"/>
      <c r="AY149" s="143"/>
      <c r="AZ149" s="143"/>
      <c r="BA149" s="143"/>
      <c r="BB149" s="143"/>
      <c r="BC149" s="143"/>
      <c r="BD149" s="143"/>
      <c r="BE149" s="143"/>
      <c r="BF149" s="143"/>
      <c r="BG149" s="143"/>
      <c r="BH149" s="143"/>
      <c r="BI149" s="143"/>
      <c r="BJ149" s="143"/>
      <c r="BK149" s="143"/>
      <c r="BL149" s="143"/>
      <c r="BM149" s="143"/>
      <c r="BN149" s="143"/>
      <c r="BO149" s="143"/>
      <c r="BP149" s="143"/>
      <c r="BQ149" s="143"/>
      <c r="BR149" s="143"/>
      <c r="BS149" s="143"/>
      <c r="BT149" s="143"/>
      <c r="BU149" s="143"/>
      <c r="BV149" s="143"/>
      <c r="BW149" s="143"/>
      <c r="BX149" s="143"/>
      <c r="BY149" s="143"/>
      <c r="BZ149" s="143"/>
    </row>
    <row r="150" spans="1:78" ht="36.75" customHeight="1" x14ac:dyDescent="0.25">
      <c r="A150" s="1104"/>
      <c r="B150" s="1104"/>
      <c r="C150" s="1104"/>
      <c r="D150" s="1505"/>
      <c r="E150" s="1104"/>
      <c r="F150" s="1507"/>
      <c r="G150" s="975" t="s">
        <v>259</v>
      </c>
      <c r="H150" s="414" t="s">
        <v>30</v>
      </c>
      <c r="I150" s="137" t="s">
        <v>25</v>
      </c>
      <c r="J150" s="138">
        <v>8</v>
      </c>
      <c r="K150" s="137">
        <f>+J150*320</f>
        <v>2560</v>
      </c>
      <c r="L150" s="139">
        <v>3</v>
      </c>
      <c r="M150" s="705" t="s">
        <v>130</v>
      </c>
      <c r="N150" s="143"/>
      <c r="O150" s="143"/>
      <c r="P150" s="143"/>
      <c r="Q150" s="143"/>
      <c r="R150" s="143"/>
      <c r="S150" s="143"/>
      <c r="T150" s="143"/>
      <c r="U150" s="143"/>
      <c r="V150" s="143"/>
      <c r="W150" s="143"/>
      <c r="X150" s="143"/>
      <c r="Y150" s="143"/>
      <c r="Z150" s="143"/>
      <c r="AA150" s="143"/>
      <c r="AB150" s="143"/>
      <c r="AC150" s="143"/>
      <c r="AD150" s="143"/>
      <c r="AE150" s="143"/>
      <c r="AF150" s="143"/>
      <c r="AG150" s="143"/>
      <c r="AH150" s="143"/>
      <c r="AI150" s="143"/>
      <c r="AJ150" s="143"/>
      <c r="AK150" s="143"/>
      <c r="AL150" s="143"/>
      <c r="AM150" s="143"/>
      <c r="AN150" s="143"/>
      <c r="AO150" s="143"/>
      <c r="AP150" s="143"/>
      <c r="AQ150" s="143"/>
      <c r="AR150" s="143"/>
      <c r="AS150" s="143"/>
      <c r="AT150" s="143"/>
      <c r="AU150" s="143"/>
      <c r="AV150" s="143"/>
      <c r="AW150" s="143"/>
      <c r="AX150" s="143"/>
      <c r="AY150" s="143"/>
      <c r="AZ150" s="143"/>
      <c r="BA150" s="143"/>
      <c r="BB150" s="143"/>
      <c r="BC150" s="143"/>
      <c r="BD150" s="143"/>
      <c r="BE150" s="143"/>
      <c r="BF150" s="143"/>
      <c r="BG150" s="143"/>
      <c r="BH150" s="143"/>
      <c r="BI150" s="143"/>
      <c r="BJ150" s="143"/>
      <c r="BK150" s="143"/>
      <c r="BL150" s="143"/>
      <c r="BM150" s="143"/>
      <c r="BN150" s="143"/>
      <c r="BO150" s="143"/>
      <c r="BP150" s="143"/>
      <c r="BQ150" s="143"/>
      <c r="BR150" s="143"/>
      <c r="BS150" s="143"/>
      <c r="BT150" s="143"/>
      <c r="BU150" s="143"/>
      <c r="BV150" s="143"/>
      <c r="BW150" s="143"/>
      <c r="BX150" s="143"/>
      <c r="BY150" s="143"/>
      <c r="BZ150" s="143"/>
    </row>
    <row r="151" spans="1:78" ht="65.25" customHeight="1" x14ac:dyDescent="0.25">
      <c r="A151" s="1104"/>
      <c r="B151" s="1104"/>
      <c r="C151" s="1104"/>
      <c r="D151" s="1505"/>
      <c r="E151" s="1104"/>
      <c r="F151" s="1507"/>
      <c r="G151" s="975" t="s">
        <v>260</v>
      </c>
      <c r="H151" s="414" t="s">
        <v>30</v>
      </c>
      <c r="I151" s="137" t="s">
        <v>149</v>
      </c>
      <c r="J151" s="137">
        <v>240</v>
      </c>
      <c r="K151" s="137">
        <f>240*13+180</f>
        <v>3300</v>
      </c>
      <c r="L151" s="139">
        <v>4</v>
      </c>
      <c r="M151" s="705" t="s">
        <v>158</v>
      </c>
      <c r="N151" s="143"/>
      <c r="O151" s="143"/>
      <c r="P151" s="143"/>
      <c r="Q151" s="143"/>
      <c r="R151" s="143"/>
      <c r="S151" s="143"/>
      <c r="T151" s="143"/>
      <c r="U151" s="143"/>
      <c r="V151" s="143"/>
      <c r="W151" s="143"/>
      <c r="X151" s="143"/>
      <c r="Y151" s="143"/>
      <c r="Z151" s="143"/>
      <c r="AA151" s="143"/>
      <c r="AB151" s="143"/>
      <c r="AC151" s="143"/>
      <c r="AD151" s="143"/>
      <c r="AE151" s="143"/>
      <c r="AF151" s="143"/>
      <c r="AG151" s="143"/>
      <c r="AH151" s="143"/>
      <c r="AI151" s="143"/>
      <c r="AJ151" s="143"/>
      <c r="AK151" s="143"/>
      <c r="AL151" s="143"/>
      <c r="AM151" s="143"/>
      <c r="AN151" s="143"/>
      <c r="AO151" s="143"/>
      <c r="AP151" s="143"/>
      <c r="AQ151" s="143"/>
      <c r="AR151" s="143"/>
      <c r="AS151" s="143"/>
      <c r="AT151" s="143"/>
      <c r="AU151" s="143"/>
      <c r="AV151" s="143"/>
      <c r="AW151" s="143"/>
      <c r="AX151" s="143"/>
      <c r="AY151" s="143"/>
      <c r="AZ151" s="143"/>
      <c r="BA151" s="143"/>
      <c r="BB151" s="143"/>
      <c r="BC151" s="143"/>
      <c r="BD151" s="143"/>
      <c r="BE151" s="143"/>
      <c r="BF151" s="143"/>
      <c r="BG151" s="143"/>
      <c r="BH151" s="143"/>
      <c r="BI151" s="143"/>
      <c r="BJ151" s="143"/>
      <c r="BK151" s="143"/>
      <c r="BL151" s="143"/>
      <c r="BM151" s="143"/>
      <c r="BN151" s="143"/>
      <c r="BO151" s="143"/>
      <c r="BP151" s="143"/>
      <c r="BQ151" s="143"/>
      <c r="BR151" s="143"/>
      <c r="BS151" s="143"/>
      <c r="BT151" s="143"/>
      <c r="BU151" s="143"/>
      <c r="BV151" s="143"/>
      <c r="BW151" s="143"/>
      <c r="BX151" s="143"/>
      <c r="BY151" s="143"/>
      <c r="BZ151" s="143"/>
    </row>
    <row r="152" spans="1:78" ht="51.75" customHeight="1" x14ac:dyDescent="0.25">
      <c r="A152" s="1101"/>
      <c r="B152" s="1101"/>
      <c r="C152" s="1101"/>
      <c r="D152" s="1506"/>
      <c r="E152" s="1101"/>
      <c r="F152" s="1052"/>
      <c r="G152" s="975" t="s">
        <v>136</v>
      </c>
      <c r="H152" s="414" t="s">
        <v>101</v>
      </c>
      <c r="I152" s="137" t="s">
        <v>25</v>
      </c>
      <c r="J152" s="702">
        <v>1</v>
      </c>
      <c r="K152" s="137">
        <v>350</v>
      </c>
      <c r="L152" s="139">
        <v>5</v>
      </c>
      <c r="M152" s="705" t="s">
        <v>137</v>
      </c>
      <c r="N152" s="143"/>
      <c r="O152" s="143"/>
      <c r="P152" s="143"/>
      <c r="Q152" s="143"/>
      <c r="R152" s="143"/>
      <c r="S152" s="143"/>
      <c r="T152" s="143"/>
      <c r="U152" s="143"/>
      <c r="V152" s="143"/>
      <c r="W152" s="143"/>
      <c r="X152" s="143"/>
      <c r="Y152" s="143"/>
      <c r="Z152" s="143"/>
      <c r="AA152" s="143"/>
      <c r="AB152" s="143"/>
      <c r="AC152" s="143"/>
      <c r="AD152" s="143"/>
      <c r="AE152" s="143"/>
      <c r="AF152" s="143"/>
      <c r="AG152" s="143"/>
      <c r="AH152" s="143"/>
      <c r="AI152" s="143"/>
      <c r="AJ152" s="143"/>
      <c r="AK152" s="143"/>
      <c r="AL152" s="143"/>
      <c r="AM152" s="143"/>
      <c r="AN152" s="143"/>
      <c r="AO152" s="143"/>
      <c r="AP152" s="143"/>
      <c r="AQ152" s="143"/>
      <c r="AR152" s="143"/>
      <c r="AS152" s="143"/>
      <c r="AT152" s="143"/>
      <c r="AU152" s="143"/>
      <c r="AV152" s="143"/>
      <c r="AW152" s="143"/>
      <c r="AX152" s="143"/>
      <c r="AY152" s="143"/>
      <c r="AZ152" s="143"/>
      <c r="BA152" s="143"/>
      <c r="BB152" s="143"/>
      <c r="BC152" s="143"/>
      <c r="BD152" s="143"/>
      <c r="BE152" s="143"/>
      <c r="BF152" s="143"/>
      <c r="BG152" s="143"/>
      <c r="BH152" s="143"/>
      <c r="BI152" s="143"/>
      <c r="BJ152" s="143"/>
      <c r="BK152" s="143"/>
      <c r="BL152" s="143"/>
      <c r="BM152" s="143"/>
      <c r="BN152" s="143"/>
      <c r="BO152" s="143"/>
      <c r="BP152" s="143"/>
      <c r="BQ152" s="143"/>
      <c r="BR152" s="143"/>
      <c r="BS152" s="143"/>
      <c r="BT152" s="143"/>
      <c r="BU152" s="143"/>
      <c r="BV152" s="143"/>
      <c r="BW152" s="143"/>
      <c r="BX152" s="143"/>
      <c r="BY152" s="143"/>
      <c r="BZ152" s="143"/>
    </row>
    <row r="153" spans="1:78" ht="51.75" customHeight="1" x14ac:dyDescent="0.25">
      <c r="A153" s="899"/>
      <c r="B153" s="1043" t="s">
        <v>138</v>
      </c>
      <c r="C153" s="1044"/>
      <c r="D153" s="891"/>
      <c r="E153" s="890">
        <f>+E147*12.9</f>
        <v>13689361.630885743</v>
      </c>
      <c r="F153" s="890">
        <v>5</v>
      </c>
      <c r="G153" s="869"/>
      <c r="H153" s="875"/>
      <c r="I153" s="876"/>
      <c r="J153" s="878"/>
      <c r="K153" s="876">
        <f>+K152+K151+K150+K149+K148+K147</f>
        <v>13790</v>
      </c>
      <c r="L153" s="876"/>
      <c r="M153" s="705"/>
      <c r="N153" s="143"/>
      <c r="O153" s="143"/>
      <c r="P153" s="143"/>
      <c r="Q153" s="143"/>
      <c r="R153" s="143"/>
      <c r="S153" s="143"/>
      <c r="T153" s="143"/>
      <c r="U153" s="143"/>
      <c r="V153" s="143"/>
      <c r="W153" s="143"/>
      <c r="X153" s="143"/>
      <c r="Y153" s="143"/>
      <c r="Z153" s="143"/>
      <c r="AA153" s="143"/>
      <c r="AB153" s="143"/>
      <c r="AC153" s="143"/>
      <c r="AD153" s="143"/>
      <c r="AE153" s="143"/>
      <c r="AF153" s="143"/>
      <c r="AG153" s="143"/>
      <c r="AH153" s="143"/>
      <c r="AI153" s="143"/>
      <c r="AJ153" s="143"/>
      <c r="AK153" s="143"/>
      <c r="AL153" s="143"/>
      <c r="AM153" s="143"/>
      <c r="AN153" s="143"/>
      <c r="AO153" s="143"/>
      <c r="AP153" s="143"/>
      <c r="AQ153" s="143"/>
      <c r="AR153" s="143"/>
      <c r="AS153" s="143"/>
      <c r="AT153" s="143"/>
      <c r="AU153" s="143"/>
      <c r="AV153" s="143"/>
      <c r="AW153" s="143"/>
      <c r="AX153" s="143"/>
      <c r="AY153" s="143"/>
      <c r="AZ153" s="143"/>
      <c r="BA153" s="143"/>
      <c r="BB153" s="143"/>
      <c r="BC153" s="143"/>
      <c r="BD153" s="143"/>
      <c r="BE153" s="143"/>
      <c r="BF153" s="143"/>
      <c r="BG153" s="143"/>
      <c r="BH153" s="143"/>
      <c r="BI153" s="143"/>
      <c r="BJ153" s="143"/>
      <c r="BK153" s="143"/>
      <c r="BL153" s="143"/>
      <c r="BM153" s="143"/>
      <c r="BN153" s="143"/>
      <c r="BO153" s="143"/>
      <c r="BP153" s="143"/>
      <c r="BQ153" s="143"/>
      <c r="BR153" s="143"/>
      <c r="BS153" s="143"/>
      <c r="BT153" s="143"/>
      <c r="BU153" s="143"/>
      <c r="BV153" s="143"/>
      <c r="BW153" s="143"/>
      <c r="BX153" s="143"/>
      <c r="BY153" s="143"/>
      <c r="BZ153" s="143"/>
    </row>
    <row r="154" spans="1:78" s="38" customFormat="1" ht="51" customHeight="1" x14ac:dyDescent="0.25">
      <c r="A154" s="1098">
        <v>4</v>
      </c>
      <c r="B154" s="1098" t="s">
        <v>237</v>
      </c>
      <c r="C154" s="1050" t="s">
        <v>261</v>
      </c>
      <c r="D154" s="1099" t="s">
        <v>262</v>
      </c>
      <c r="E154" s="1098">
        <v>1556760.9772080099</v>
      </c>
      <c r="F154" s="1098"/>
      <c r="G154" s="975" t="s">
        <v>263</v>
      </c>
      <c r="H154" s="414" t="s">
        <v>125</v>
      </c>
      <c r="I154" s="137" t="s">
        <v>25</v>
      </c>
      <c r="J154" s="830">
        <v>14.55</v>
      </c>
      <c r="K154" s="137">
        <f>+J154*700</f>
        <v>10185</v>
      </c>
      <c r="L154" s="137">
        <v>1</v>
      </c>
      <c r="M154" s="705" t="s">
        <v>126</v>
      </c>
      <c r="N154" s="143"/>
      <c r="O154" s="143"/>
      <c r="P154" s="143"/>
      <c r="Q154" s="143"/>
      <c r="R154" s="143"/>
      <c r="S154" s="143"/>
      <c r="T154" s="143"/>
      <c r="U154" s="143"/>
      <c r="V154" s="143"/>
      <c r="W154" s="143"/>
      <c r="X154" s="143"/>
      <c r="Y154" s="143"/>
      <c r="Z154" s="143"/>
      <c r="AA154" s="143"/>
      <c r="AB154" s="143"/>
      <c r="AC154" s="143"/>
      <c r="AD154" s="143"/>
      <c r="AE154" s="143"/>
      <c r="AF154" s="143"/>
      <c r="AG154" s="143"/>
      <c r="AH154" s="143"/>
      <c r="AI154" s="143"/>
      <c r="AJ154" s="143"/>
      <c r="AK154" s="143"/>
      <c r="AL154" s="143"/>
      <c r="AM154" s="143"/>
      <c r="AN154" s="143"/>
      <c r="AO154" s="143"/>
      <c r="AP154" s="143"/>
      <c r="AQ154" s="143"/>
      <c r="AR154" s="143"/>
      <c r="AS154" s="143"/>
      <c r="AT154" s="143"/>
      <c r="AU154" s="143"/>
      <c r="AV154" s="143"/>
      <c r="AW154" s="143"/>
      <c r="AX154" s="143"/>
      <c r="AY154" s="143"/>
      <c r="AZ154" s="143"/>
      <c r="BA154" s="143"/>
      <c r="BB154" s="143"/>
      <c r="BC154" s="143"/>
      <c r="BD154" s="143"/>
      <c r="BE154" s="143"/>
      <c r="BF154" s="143"/>
      <c r="BG154" s="143"/>
      <c r="BH154" s="143"/>
      <c r="BI154" s="143"/>
      <c r="BJ154" s="143"/>
      <c r="BK154" s="143"/>
      <c r="BL154" s="143"/>
      <c r="BM154" s="143"/>
      <c r="BN154" s="143"/>
      <c r="BO154" s="143"/>
      <c r="BP154" s="143"/>
      <c r="BQ154" s="143"/>
      <c r="BR154" s="143"/>
      <c r="BS154" s="143"/>
      <c r="BT154" s="143"/>
      <c r="BU154" s="143"/>
      <c r="BV154" s="143"/>
      <c r="BW154" s="143"/>
      <c r="BX154" s="143"/>
      <c r="BY154" s="143"/>
      <c r="BZ154" s="143"/>
    </row>
    <row r="155" spans="1:78" ht="51" customHeight="1" x14ac:dyDescent="0.25">
      <c r="A155" s="1101"/>
      <c r="B155" s="1101"/>
      <c r="C155" s="1052"/>
      <c r="D155" s="1103"/>
      <c r="E155" s="1101"/>
      <c r="F155" s="1101"/>
      <c r="G155" s="1071" t="s">
        <v>264</v>
      </c>
      <c r="H155" s="749" t="s">
        <v>132</v>
      </c>
      <c r="I155" s="701" t="s">
        <v>133</v>
      </c>
      <c r="J155" s="736">
        <v>4</v>
      </c>
      <c r="K155" s="721">
        <f>+J155*150</f>
        <v>600</v>
      </c>
      <c r="L155" s="1299">
        <v>2</v>
      </c>
      <c r="M155" s="723" t="s">
        <v>27</v>
      </c>
      <c r="N155" s="143"/>
      <c r="O155" s="143"/>
      <c r="P155" s="143"/>
      <c r="Q155" s="143"/>
      <c r="R155" s="143"/>
      <c r="S155" s="143"/>
      <c r="T155" s="143"/>
      <c r="U155" s="143"/>
      <c r="V155" s="143"/>
      <c r="W155" s="143"/>
      <c r="X155" s="143"/>
      <c r="Y155" s="143"/>
      <c r="Z155" s="143"/>
      <c r="AA155" s="143"/>
      <c r="AB155" s="143"/>
      <c r="AC155" s="143"/>
      <c r="AD155" s="143"/>
      <c r="AE155" s="143"/>
      <c r="AF155" s="143"/>
      <c r="AG155" s="143"/>
      <c r="AH155" s="143"/>
      <c r="AI155" s="143"/>
      <c r="AJ155" s="143"/>
      <c r="AK155" s="143"/>
      <c r="AL155" s="143"/>
      <c r="AM155" s="143"/>
      <c r="AN155" s="143"/>
      <c r="AO155" s="143"/>
      <c r="AP155" s="143"/>
      <c r="AQ155" s="143"/>
      <c r="AR155" s="143"/>
      <c r="AS155" s="143"/>
      <c r="AT155" s="143"/>
      <c r="AU155" s="143"/>
      <c r="AV155" s="143"/>
      <c r="AW155" s="143"/>
      <c r="AX155" s="143"/>
      <c r="AY155" s="143"/>
      <c r="AZ155" s="143"/>
      <c r="BA155" s="143"/>
      <c r="BB155" s="143"/>
      <c r="BC155" s="143"/>
      <c r="BD155" s="143"/>
      <c r="BE155" s="143"/>
      <c r="BF155" s="143"/>
      <c r="BG155" s="143"/>
      <c r="BH155" s="143"/>
      <c r="BI155" s="143"/>
      <c r="BJ155" s="143"/>
      <c r="BK155" s="143"/>
      <c r="BL155" s="143"/>
      <c r="BM155" s="143"/>
      <c r="BN155" s="143"/>
      <c r="BO155" s="143"/>
      <c r="BP155" s="143"/>
      <c r="BQ155" s="143"/>
      <c r="BR155" s="143"/>
      <c r="BS155" s="143"/>
      <c r="BT155" s="143"/>
      <c r="BU155" s="143"/>
      <c r="BV155" s="143"/>
      <c r="BW155" s="143"/>
      <c r="BX155" s="143"/>
      <c r="BY155" s="143"/>
      <c r="BZ155" s="143"/>
    </row>
    <row r="156" spans="1:78" s="38" customFormat="1" ht="41.25" customHeight="1" x14ac:dyDescent="0.25">
      <c r="A156" s="1098"/>
      <c r="B156" s="1098"/>
      <c r="C156" s="1050"/>
      <c r="D156" s="1099"/>
      <c r="E156" s="1098"/>
      <c r="F156" s="1098"/>
      <c r="G156" s="1072"/>
      <c r="H156" s="414" t="s">
        <v>125</v>
      </c>
      <c r="I156" s="135" t="s">
        <v>25</v>
      </c>
      <c r="J156" s="141">
        <v>21.3</v>
      </c>
      <c r="K156" s="137">
        <f>+J156*140</f>
        <v>2982</v>
      </c>
      <c r="L156" s="1246"/>
      <c r="M156" s="705" t="s">
        <v>135</v>
      </c>
      <c r="N156" s="143"/>
      <c r="O156" s="143"/>
      <c r="P156" s="143"/>
      <c r="Q156" s="143"/>
      <c r="R156" s="143"/>
      <c r="S156" s="143"/>
      <c r="T156" s="143"/>
      <c r="U156" s="143"/>
      <c r="V156" s="143"/>
      <c r="W156" s="143"/>
      <c r="X156" s="143"/>
      <c r="Y156" s="143"/>
      <c r="Z156" s="143"/>
      <c r="AA156" s="143"/>
      <c r="AB156" s="143"/>
      <c r="AC156" s="143"/>
      <c r="AD156" s="143"/>
      <c r="AE156" s="143"/>
      <c r="AF156" s="143"/>
      <c r="AG156" s="143"/>
      <c r="AH156" s="143"/>
      <c r="AI156" s="143"/>
      <c r="AJ156" s="143"/>
      <c r="AK156" s="143"/>
      <c r="AL156" s="143"/>
      <c r="AM156" s="143"/>
      <c r="AN156" s="143"/>
      <c r="AO156" s="143"/>
      <c r="AP156" s="143"/>
      <c r="AQ156" s="143"/>
      <c r="AR156" s="143"/>
      <c r="AS156" s="143"/>
      <c r="AT156" s="143"/>
      <c r="AU156" s="143"/>
      <c r="AV156" s="143"/>
      <c r="AW156" s="143"/>
      <c r="AX156" s="143"/>
      <c r="AY156" s="143"/>
      <c r="AZ156" s="143"/>
      <c r="BA156" s="143"/>
      <c r="BB156" s="143"/>
      <c r="BC156" s="143"/>
      <c r="BD156" s="143"/>
      <c r="BE156" s="143"/>
      <c r="BF156" s="143"/>
      <c r="BG156" s="143"/>
      <c r="BH156" s="143"/>
      <c r="BI156" s="143"/>
      <c r="BJ156" s="143"/>
      <c r="BK156" s="143"/>
      <c r="BL156" s="143"/>
      <c r="BM156" s="143"/>
      <c r="BN156" s="143"/>
      <c r="BO156" s="143"/>
      <c r="BP156" s="143"/>
      <c r="BQ156" s="143"/>
      <c r="BR156" s="143"/>
      <c r="BS156" s="143"/>
      <c r="BT156" s="143"/>
      <c r="BU156" s="143"/>
      <c r="BV156" s="143"/>
      <c r="BW156" s="143"/>
      <c r="BX156" s="143"/>
      <c r="BY156" s="143"/>
      <c r="BZ156" s="143"/>
    </row>
    <row r="157" spans="1:78" s="38" customFormat="1" ht="41.25" customHeight="1" x14ac:dyDescent="0.25">
      <c r="A157" s="1098"/>
      <c r="B157" s="1098"/>
      <c r="C157" s="1050"/>
      <c r="D157" s="1099"/>
      <c r="E157" s="1098"/>
      <c r="F157" s="1098"/>
      <c r="G157" s="970" t="s">
        <v>265</v>
      </c>
      <c r="H157" s="414" t="s">
        <v>241</v>
      </c>
      <c r="I157" s="137" t="s">
        <v>242</v>
      </c>
      <c r="J157" s="138">
        <v>16.2</v>
      </c>
      <c r="K157" s="137">
        <v>5184</v>
      </c>
      <c r="L157" s="137">
        <v>3</v>
      </c>
      <c r="M157" s="705" t="s">
        <v>130</v>
      </c>
      <c r="N157" s="143"/>
      <c r="O157" s="143"/>
      <c r="P157" s="143"/>
      <c r="Q157" s="143"/>
      <c r="R157" s="143"/>
      <c r="S157" s="143"/>
      <c r="T157" s="143"/>
      <c r="U157" s="143"/>
      <c r="V157" s="143"/>
      <c r="W157" s="143"/>
      <c r="X157" s="143"/>
      <c r="Y157" s="143"/>
      <c r="Z157" s="143"/>
      <c r="AA157" s="143"/>
      <c r="AB157" s="143"/>
      <c r="AC157" s="143"/>
      <c r="AD157" s="143"/>
      <c r="AE157" s="143"/>
      <c r="AF157" s="143"/>
      <c r="AG157" s="143"/>
      <c r="AH157" s="143"/>
      <c r="AI157" s="143"/>
      <c r="AJ157" s="143"/>
      <c r="AK157" s="143"/>
      <c r="AL157" s="143"/>
      <c r="AM157" s="143"/>
      <c r="AN157" s="143"/>
      <c r="AO157" s="143"/>
      <c r="AP157" s="143"/>
      <c r="AQ157" s="143"/>
      <c r="AR157" s="143"/>
      <c r="AS157" s="143"/>
      <c r="AT157" s="143"/>
      <c r="AU157" s="143"/>
      <c r="AV157" s="143"/>
      <c r="AW157" s="143"/>
      <c r="AX157" s="143"/>
      <c r="AY157" s="143"/>
      <c r="AZ157" s="143"/>
      <c r="BA157" s="143"/>
      <c r="BB157" s="143"/>
      <c r="BC157" s="143"/>
      <c r="BD157" s="143"/>
      <c r="BE157" s="143"/>
      <c r="BF157" s="143"/>
      <c r="BG157" s="143"/>
      <c r="BH157" s="143"/>
      <c r="BI157" s="143"/>
      <c r="BJ157" s="143"/>
      <c r="BK157" s="143"/>
      <c r="BL157" s="143"/>
      <c r="BM157" s="143"/>
      <c r="BN157" s="143"/>
      <c r="BO157" s="143"/>
      <c r="BP157" s="143"/>
      <c r="BQ157" s="143"/>
      <c r="BR157" s="143"/>
      <c r="BS157" s="143"/>
      <c r="BT157" s="143"/>
      <c r="BU157" s="143"/>
      <c r="BV157" s="143"/>
      <c r="BW157" s="143"/>
      <c r="BX157" s="143"/>
      <c r="BY157" s="143"/>
      <c r="BZ157" s="143"/>
    </row>
    <row r="158" spans="1:78" s="38" customFormat="1" ht="51" customHeight="1" x14ac:dyDescent="0.25">
      <c r="A158" s="1098"/>
      <c r="B158" s="1098"/>
      <c r="C158" s="1050"/>
      <c r="D158" s="1099"/>
      <c r="E158" s="1098"/>
      <c r="F158" s="1098"/>
      <c r="G158" s="975" t="s">
        <v>266</v>
      </c>
      <c r="H158" s="414" t="s">
        <v>30</v>
      </c>
      <c r="I158" s="137" t="s">
        <v>25</v>
      </c>
      <c r="J158" s="138">
        <v>2.5</v>
      </c>
      <c r="K158" s="137">
        <f>+J158*350</f>
        <v>875</v>
      </c>
      <c r="L158" s="137">
        <v>4</v>
      </c>
      <c r="M158" s="705" t="s">
        <v>203</v>
      </c>
      <c r="N158" s="143"/>
      <c r="O158" s="143"/>
      <c r="P158" s="143"/>
      <c r="Q158" s="143"/>
      <c r="R158" s="143"/>
      <c r="S158" s="143"/>
      <c r="T158" s="143"/>
      <c r="U158" s="143"/>
      <c r="V158" s="143"/>
      <c r="W158" s="143"/>
      <c r="X158" s="143"/>
      <c r="Y158" s="143"/>
      <c r="Z158" s="143"/>
      <c r="AA158" s="143"/>
      <c r="AB158" s="143"/>
      <c r="AC158" s="143"/>
      <c r="AD158" s="143"/>
      <c r="AE158" s="143"/>
      <c r="AF158" s="143"/>
      <c r="AG158" s="143"/>
      <c r="AH158" s="143"/>
      <c r="AI158" s="143"/>
      <c r="AJ158" s="143"/>
      <c r="AK158" s="143"/>
      <c r="AL158" s="143"/>
      <c r="AM158" s="143"/>
      <c r="AN158" s="143"/>
      <c r="AO158" s="143"/>
      <c r="AP158" s="143"/>
      <c r="AQ158" s="143"/>
      <c r="AR158" s="143"/>
      <c r="AS158" s="143"/>
      <c r="AT158" s="143"/>
      <c r="AU158" s="143"/>
      <c r="AV158" s="143"/>
      <c r="AW158" s="143"/>
      <c r="AX158" s="143"/>
      <c r="AY158" s="143"/>
      <c r="AZ158" s="143"/>
      <c r="BA158" s="143"/>
      <c r="BB158" s="143"/>
      <c r="BC158" s="143"/>
      <c r="BD158" s="143"/>
      <c r="BE158" s="143"/>
      <c r="BF158" s="143"/>
      <c r="BG158" s="143"/>
      <c r="BH158" s="143"/>
      <c r="BI158" s="143"/>
      <c r="BJ158" s="143"/>
      <c r="BK158" s="143"/>
      <c r="BL158" s="143"/>
      <c r="BM158" s="143"/>
      <c r="BN158" s="143"/>
      <c r="BO158" s="143"/>
      <c r="BP158" s="143"/>
      <c r="BQ158" s="143"/>
      <c r="BR158" s="143"/>
      <c r="BS158" s="143"/>
      <c r="BT158" s="143"/>
      <c r="BU158" s="143"/>
      <c r="BV158" s="143"/>
      <c r="BW158" s="143"/>
      <c r="BX158" s="143"/>
      <c r="BY158" s="143"/>
      <c r="BZ158" s="143"/>
    </row>
    <row r="159" spans="1:78" s="38" customFormat="1" ht="39" customHeight="1" x14ac:dyDescent="0.25">
      <c r="A159" s="1098"/>
      <c r="B159" s="1098"/>
      <c r="C159" s="1050"/>
      <c r="D159" s="1099"/>
      <c r="E159" s="1098"/>
      <c r="F159" s="1098"/>
      <c r="G159" s="999" t="s">
        <v>136</v>
      </c>
      <c r="H159" s="414" t="s">
        <v>101</v>
      </c>
      <c r="I159" s="135" t="s">
        <v>25</v>
      </c>
      <c r="J159" s="135">
        <v>1</v>
      </c>
      <c r="K159" s="137">
        <f>+J159*350</f>
        <v>350</v>
      </c>
      <c r="L159" s="137">
        <v>5</v>
      </c>
      <c r="M159" s="705" t="s">
        <v>137</v>
      </c>
      <c r="N159" s="143"/>
      <c r="O159" s="143"/>
      <c r="P159" s="143"/>
      <c r="Q159" s="143"/>
      <c r="R159" s="143"/>
      <c r="S159" s="143"/>
      <c r="T159" s="143"/>
      <c r="U159" s="143"/>
      <c r="V159" s="143"/>
      <c r="W159" s="143"/>
      <c r="X159" s="143"/>
      <c r="Y159" s="143"/>
      <c r="Z159" s="143"/>
      <c r="AA159" s="143"/>
      <c r="AB159" s="143"/>
      <c r="AC159" s="143"/>
      <c r="AD159" s="143"/>
      <c r="AE159" s="143"/>
      <c r="AF159" s="143"/>
      <c r="AG159" s="143"/>
      <c r="AH159" s="143"/>
      <c r="AI159" s="143"/>
      <c r="AJ159" s="143"/>
      <c r="AK159" s="143"/>
      <c r="AL159" s="143"/>
      <c r="AM159" s="143"/>
      <c r="AN159" s="143"/>
      <c r="AO159" s="143"/>
      <c r="AP159" s="143"/>
      <c r="AQ159" s="143"/>
      <c r="AR159" s="143"/>
      <c r="AS159" s="143"/>
      <c r="AT159" s="143"/>
      <c r="AU159" s="143"/>
      <c r="AV159" s="143"/>
      <c r="AW159" s="143"/>
      <c r="AX159" s="143"/>
      <c r="AY159" s="143"/>
      <c r="AZ159" s="143"/>
      <c r="BA159" s="143"/>
      <c r="BB159" s="143"/>
      <c r="BC159" s="143"/>
      <c r="BD159" s="143"/>
      <c r="BE159" s="143"/>
      <c r="BF159" s="143"/>
      <c r="BG159" s="143"/>
      <c r="BH159" s="143"/>
      <c r="BI159" s="143"/>
      <c r="BJ159" s="143"/>
      <c r="BK159" s="143"/>
      <c r="BL159" s="143"/>
      <c r="BM159" s="143"/>
      <c r="BN159" s="143"/>
      <c r="BO159" s="143"/>
      <c r="BP159" s="143"/>
      <c r="BQ159" s="143"/>
      <c r="BR159" s="143"/>
      <c r="BS159" s="143"/>
      <c r="BT159" s="143"/>
      <c r="BU159" s="143"/>
      <c r="BV159" s="143"/>
      <c r="BW159" s="143"/>
      <c r="BX159" s="143"/>
      <c r="BY159" s="143"/>
      <c r="BZ159" s="143"/>
    </row>
    <row r="160" spans="1:78" s="38" customFormat="1" ht="39" customHeight="1" x14ac:dyDescent="0.25">
      <c r="A160" s="890"/>
      <c r="B160" s="1043" t="s">
        <v>138</v>
      </c>
      <c r="C160" s="1044"/>
      <c r="D160" s="891"/>
      <c r="E160" s="890">
        <f>+E154*12.9</f>
        <v>20082216.605983328</v>
      </c>
      <c r="F160" s="890">
        <v>5</v>
      </c>
      <c r="G160" s="869"/>
      <c r="H160" s="875"/>
      <c r="I160" s="876"/>
      <c r="J160" s="878"/>
      <c r="K160" s="876">
        <f>+K159+K158+K157+K156+K155+K154</f>
        <v>20176</v>
      </c>
      <c r="L160" s="876"/>
      <c r="M160" s="705"/>
      <c r="N160" s="143"/>
      <c r="O160" s="143"/>
      <c r="P160" s="143"/>
      <c r="Q160" s="143"/>
      <c r="R160" s="143"/>
      <c r="S160" s="143"/>
      <c r="T160" s="143"/>
      <c r="U160" s="143"/>
      <c r="V160" s="143"/>
      <c r="W160" s="143"/>
      <c r="X160" s="143"/>
      <c r="Y160" s="143"/>
      <c r="Z160" s="143"/>
      <c r="AA160" s="143"/>
      <c r="AB160" s="143"/>
      <c r="AC160" s="143"/>
      <c r="AD160" s="143"/>
      <c r="AE160" s="143"/>
      <c r="AF160" s="143"/>
      <c r="AG160" s="143"/>
      <c r="AH160" s="143"/>
      <c r="AI160" s="143"/>
      <c r="AJ160" s="143"/>
      <c r="AK160" s="143"/>
      <c r="AL160" s="143"/>
      <c r="AM160" s="143"/>
      <c r="AN160" s="143"/>
      <c r="AO160" s="143"/>
      <c r="AP160" s="143"/>
      <c r="AQ160" s="143"/>
      <c r="AR160" s="143"/>
      <c r="AS160" s="143"/>
      <c r="AT160" s="143"/>
      <c r="AU160" s="143"/>
      <c r="AV160" s="143"/>
      <c r="AW160" s="143"/>
      <c r="AX160" s="143"/>
      <c r="AY160" s="143"/>
      <c r="AZ160" s="143"/>
      <c r="BA160" s="143"/>
      <c r="BB160" s="143"/>
      <c r="BC160" s="143"/>
      <c r="BD160" s="143"/>
      <c r="BE160" s="143"/>
      <c r="BF160" s="143"/>
      <c r="BG160" s="143"/>
      <c r="BH160" s="143"/>
      <c r="BI160" s="143"/>
      <c r="BJ160" s="143"/>
      <c r="BK160" s="143"/>
      <c r="BL160" s="143"/>
      <c r="BM160" s="143"/>
      <c r="BN160" s="143"/>
      <c r="BO160" s="143"/>
      <c r="BP160" s="143"/>
      <c r="BQ160" s="143"/>
      <c r="BR160" s="143"/>
      <c r="BS160" s="143"/>
      <c r="BT160" s="143"/>
      <c r="BU160" s="143"/>
      <c r="BV160" s="143"/>
      <c r="BW160" s="143"/>
      <c r="BX160" s="143"/>
      <c r="BY160" s="143"/>
      <c r="BZ160" s="143"/>
    </row>
    <row r="161" spans="1:92" s="38" customFormat="1" ht="51" customHeight="1" x14ac:dyDescent="0.25">
      <c r="A161" s="1098">
        <v>5</v>
      </c>
      <c r="B161" s="1098" t="s">
        <v>237</v>
      </c>
      <c r="C161" s="1050" t="s">
        <v>267</v>
      </c>
      <c r="D161" s="1099" t="s">
        <v>268</v>
      </c>
      <c r="E161" s="1098">
        <v>1541993.56601262</v>
      </c>
      <c r="F161" s="1098"/>
      <c r="G161" s="975" t="s">
        <v>269</v>
      </c>
      <c r="H161" s="414" t="s">
        <v>125</v>
      </c>
      <c r="I161" s="137" t="s">
        <v>25</v>
      </c>
      <c r="J161" s="138">
        <v>13.2</v>
      </c>
      <c r="K161" s="137">
        <f>+J161*700</f>
        <v>9240</v>
      </c>
      <c r="L161" s="137">
        <v>1</v>
      </c>
      <c r="M161" s="705" t="s">
        <v>126</v>
      </c>
      <c r="N161" s="143"/>
      <c r="O161" s="143"/>
      <c r="P161" s="143"/>
      <c r="Q161" s="143"/>
      <c r="R161" s="143"/>
      <c r="S161" s="143"/>
      <c r="T161" s="143"/>
      <c r="U161" s="143"/>
      <c r="V161" s="143"/>
      <c r="W161" s="143"/>
      <c r="X161" s="143"/>
      <c r="Y161" s="143"/>
      <c r="Z161" s="143"/>
      <c r="AA161" s="143"/>
      <c r="AB161" s="143"/>
      <c r="AC161" s="143"/>
      <c r="AD161" s="143"/>
      <c r="AE161" s="143"/>
      <c r="AF161" s="143"/>
      <c r="AG161" s="143"/>
      <c r="AH161" s="143"/>
      <c r="AI161" s="143"/>
      <c r="AJ161" s="143"/>
      <c r="AK161" s="143"/>
      <c r="AL161" s="143"/>
      <c r="AM161" s="143"/>
      <c r="AN161" s="143"/>
      <c r="AO161" s="143"/>
      <c r="AP161" s="143"/>
      <c r="AQ161" s="143"/>
      <c r="AR161" s="143"/>
      <c r="AS161" s="143"/>
      <c r="AT161" s="143"/>
      <c r="AU161" s="143"/>
      <c r="AV161" s="143"/>
      <c r="AW161" s="143"/>
      <c r="AX161" s="143"/>
      <c r="AY161" s="143"/>
      <c r="AZ161" s="143"/>
      <c r="BA161" s="143"/>
      <c r="BB161" s="143"/>
      <c r="BC161" s="143"/>
      <c r="BD161" s="143"/>
      <c r="BE161" s="143"/>
      <c r="BF161" s="143"/>
      <c r="BG161" s="143"/>
      <c r="BH161" s="143"/>
      <c r="BI161" s="143"/>
      <c r="BJ161" s="143"/>
      <c r="BK161" s="143"/>
      <c r="BL161" s="143"/>
      <c r="BM161" s="143"/>
      <c r="BN161" s="143"/>
      <c r="BO161" s="143"/>
      <c r="BP161" s="143"/>
      <c r="BQ161" s="143"/>
      <c r="BR161" s="143"/>
      <c r="BS161" s="143"/>
      <c r="BT161" s="143"/>
      <c r="BU161" s="143"/>
      <c r="BV161" s="143"/>
      <c r="BW161" s="143"/>
      <c r="BX161" s="143"/>
      <c r="BY161" s="143"/>
      <c r="BZ161" s="143"/>
    </row>
    <row r="162" spans="1:92" ht="51" customHeight="1" x14ac:dyDescent="0.25">
      <c r="A162" s="1101"/>
      <c r="B162" s="1101"/>
      <c r="C162" s="1052"/>
      <c r="D162" s="1103"/>
      <c r="E162" s="1101"/>
      <c r="F162" s="1101"/>
      <c r="G162" s="971" t="s">
        <v>270</v>
      </c>
      <c r="H162" s="734" t="s">
        <v>30</v>
      </c>
      <c r="I162" s="721" t="s">
        <v>25</v>
      </c>
      <c r="J162" s="735">
        <v>15</v>
      </c>
      <c r="K162" s="721">
        <f>+J162*320</f>
        <v>4800</v>
      </c>
      <c r="L162" s="721">
        <v>2</v>
      </c>
      <c r="M162" s="705" t="s">
        <v>130</v>
      </c>
      <c r="N162" s="143"/>
      <c r="O162" s="143"/>
      <c r="P162" s="143"/>
      <c r="Q162" s="143"/>
      <c r="R162" s="143"/>
      <c r="S162" s="143"/>
      <c r="T162" s="143"/>
      <c r="U162" s="143"/>
      <c r="V162" s="143"/>
      <c r="W162" s="143"/>
      <c r="X162" s="143"/>
      <c r="Y162" s="143"/>
      <c r="Z162" s="143"/>
      <c r="AA162" s="143"/>
      <c r="AB162" s="143"/>
      <c r="AC162" s="143"/>
      <c r="AD162" s="143"/>
      <c r="AE162" s="143"/>
      <c r="AF162" s="143"/>
      <c r="AG162" s="143"/>
      <c r="AH162" s="143"/>
      <c r="AI162" s="143"/>
      <c r="AJ162" s="143"/>
      <c r="AK162" s="143"/>
      <c r="AL162" s="143"/>
      <c r="AM162" s="143"/>
      <c r="AN162" s="143"/>
      <c r="AO162" s="143"/>
      <c r="AP162" s="143"/>
      <c r="AQ162" s="143"/>
      <c r="AR162" s="143"/>
      <c r="AS162" s="143"/>
      <c r="AT162" s="143"/>
      <c r="AU162" s="143"/>
      <c r="AV162" s="143"/>
      <c r="AW162" s="143"/>
      <c r="AX162" s="143"/>
      <c r="AY162" s="143"/>
      <c r="AZ162" s="143"/>
      <c r="BA162" s="143"/>
      <c r="BB162" s="143"/>
      <c r="BC162" s="143"/>
      <c r="BD162" s="143"/>
      <c r="BE162" s="143"/>
      <c r="BF162" s="143"/>
      <c r="BG162" s="143"/>
      <c r="BH162" s="143"/>
      <c r="BI162" s="143"/>
      <c r="BJ162" s="143"/>
      <c r="BK162" s="143"/>
      <c r="BL162" s="143"/>
      <c r="BM162" s="143"/>
      <c r="BN162" s="143"/>
      <c r="BO162" s="143"/>
      <c r="BP162" s="143"/>
      <c r="BQ162" s="143"/>
      <c r="BR162" s="143"/>
      <c r="BS162" s="143"/>
      <c r="BT162" s="143"/>
      <c r="BU162" s="143"/>
      <c r="BV162" s="143"/>
      <c r="BW162" s="143"/>
      <c r="BX162" s="143"/>
      <c r="BY162" s="143"/>
      <c r="BZ162" s="143"/>
    </row>
    <row r="163" spans="1:92" s="38" customFormat="1" ht="51" customHeight="1" x14ac:dyDescent="0.25">
      <c r="A163" s="1098"/>
      <c r="B163" s="1098"/>
      <c r="C163" s="1050"/>
      <c r="D163" s="1099"/>
      <c r="E163" s="1098"/>
      <c r="F163" s="1098"/>
      <c r="G163" s="1072" t="s">
        <v>271</v>
      </c>
      <c r="H163" s="413" t="s">
        <v>132</v>
      </c>
      <c r="I163" s="135" t="s">
        <v>133</v>
      </c>
      <c r="J163" s="136">
        <v>6</v>
      </c>
      <c r="K163" s="137">
        <f>+J163*150</f>
        <v>900</v>
      </c>
      <c r="L163" s="1246">
        <v>3</v>
      </c>
      <c r="M163" s="723" t="s">
        <v>27</v>
      </c>
      <c r="N163" s="143"/>
      <c r="O163" s="143"/>
      <c r="P163" s="143"/>
      <c r="Q163" s="143"/>
      <c r="R163" s="143"/>
      <c r="S163" s="143"/>
      <c r="T163" s="143"/>
      <c r="U163" s="143"/>
      <c r="V163" s="143"/>
      <c r="W163" s="143"/>
      <c r="X163" s="143"/>
      <c r="Y163" s="143"/>
      <c r="Z163" s="143"/>
      <c r="AA163" s="143"/>
      <c r="AB163" s="143"/>
      <c r="AC163" s="143"/>
      <c r="AD163" s="143"/>
      <c r="AE163" s="143"/>
      <c r="AF163" s="143"/>
      <c r="AG163" s="143"/>
      <c r="AH163" s="143"/>
      <c r="AI163" s="143"/>
      <c r="AJ163" s="143"/>
      <c r="AK163" s="143"/>
      <c r="AL163" s="143"/>
      <c r="AM163" s="143"/>
      <c r="AN163" s="143"/>
      <c r="AO163" s="143"/>
      <c r="AP163" s="143"/>
      <c r="AQ163" s="143"/>
      <c r="AR163" s="143"/>
      <c r="AS163" s="143"/>
      <c r="AT163" s="143"/>
      <c r="AU163" s="143"/>
      <c r="AV163" s="143"/>
      <c r="AW163" s="143"/>
      <c r="AX163" s="143"/>
      <c r="AY163" s="143"/>
      <c r="AZ163" s="143"/>
      <c r="BA163" s="143"/>
      <c r="BB163" s="143"/>
      <c r="BC163" s="143"/>
      <c r="BD163" s="143"/>
      <c r="BE163" s="143"/>
      <c r="BF163" s="143"/>
      <c r="BG163" s="143"/>
      <c r="BH163" s="143"/>
      <c r="BI163" s="143"/>
      <c r="BJ163" s="143"/>
      <c r="BK163" s="143"/>
      <c r="BL163" s="143"/>
      <c r="BM163" s="143"/>
      <c r="BN163" s="143"/>
      <c r="BO163" s="143"/>
      <c r="BP163" s="143"/>
      <c r="BQ163" s="143"/>
      <c r="BR163" s="143"/>
      <c r="BS163" s="143"/>
      <c r="BT163" s="143"/>
      <c r="BU163" s="143"/>
      <c r="BV163" s="143"/>
      <c r="BW163" s="143"/>
      <c r="BX163" s="143"/>
      <c r="BY163" s="143"/>
      <c r="BZ163" s="143"/>
    </row>
    <row r="164" spans="1:92" s="38" customFormat="1" ht="51" customHeight="1" x14ac:dyDescent="0.25">
      <c r="A164" s="1098"/>
      <c r="B164" s="1098"/>
      <c r="C164" s="1050"/>
      <c r="D164" s="1099"/>
      <c r="E164" s="1098"/>
      <c r="F164" s="1098"/>
      <c r="G164" s="1072"/>
      <c r="H164" s="414" t="s">
        <v>125</v>
      </c>
      <c r="I164" s="135" t="s">
        <v>25</v>
      </c>
      <c r="J164" s="136">
        <v>10</v>
      </c>
      <c r="K164" s="137">
        <f>+J164*140</f>
        <v>1400</v>
      </c>
      <c r="L164" s="1246"/>
      <c r="M164" s="705" t="s">
        <v>135</v>
      </c>
      <c r="N164" s="143"/>
      <c r="O164" s="143"/>
      <c r="P164" s="143"/>
      <c r="Q164" s="143"/>
      <c r="R164" s="143"/>
      <c r="S164" s="143"/>
      <c r="T164" s="143"/>
      <c r="U164" s="143"/>
      <c r="V164" s="143"/>
      <c r="W164" s="143"/>
      <c r="X164" s="143"/>
      <c r="Y164" s="143"/>
      <c r="Z164" s="143"/>
      <c r="AA164" s="143"/>
      <c r="AB164" s="143"/>
      <c r="AC164" s="143"/>
      <c r="AD164" s="143"/>
      <c r="AE164" s="143"/>
      <c r="AF164" s="143"/>
      <c r="AG164" s="143"/>
      <c r="AH164" s="143"/>
      <c r="AI164" s="143"/>
      <c r="AJ164" s="143"/>
      <c r="AK164" s="143"/>
      <c r="AL164" s="143"/>
      <c r="AM164" s="143"/>
      <c r="AN164" s="143"/>
      <c r="AO164" s="143"/>
      <c r="AP164" s="143"/>
      <c r="AQ164" s="143"/>
      <c r="AR164" s="143"/>
      <c r="AS164" s="143"/>
      <c r="AT164" s="143"/>
      <c r="AU164" s="143"/>
      <c r="AV164" s="143"/>
      <c r="AW164" s="143"/>
      <c r="AX164" s="143"/>
      <c r="AY164" s="143"/>
      <c r="AZ164" s="143"/>
      <c r="BA164" s="143"/>
      <c r="BB164" s="143"/>
      <c r="BC164" s="143"/>
      <c r="BD164" s="143"/>
      <c r="BE164" s="143"/>
      <c r="BF164" s="143"/>
      <c r="BG164" s="143"/>
      <c r="BH164" s="143"/>
      <c r="BI164" s="143"/>
      <c r="BJ164" s="143"/>
      <c r="BK164" s="143"/>
      <c r="BL164" s="143"/>
      <c r="BM164" s="143"/>
      <c r="BN164" s="143"/>
      <c r="BO164" s="143"/>
      <c r="BP164" s="143"/>
      <c r="BQ164" s="143"/>
      <c r="BR164" s="143"/>
      <c r="BS164" s="143"/>
      <c r="BT164" s="143"/>
      <c r="BU164" s="143"/>
      <c r="BV164" s="143"/>
      <c r="BW164" s="143"/>
      <c r="BX164" s="143"/>
      <c r="BY164" s="143"/>
      <c r="BZ164" s="143"/>
    </row>
    <row r="165" spans="1:92" s="38" customFormat="1" ht="51" customHeight="1" x14ac:dyDescent="0.25">
      <c r="A165" s="1098"/>
      <c r="B165" s="1098"/>
      <c r="C165" s="1050"/>
      <c r="D165" s="1099"/>
      <c r="E165" s="1098"/>
      <c r="F165" s="1098"/>
      <c r="G165" s="975" t="s">
        <v>136</v>
      </c>
      <c r="H165" s="414" t="s">
        <v>101</v>
      </c>
      <c r="I165" s="137" t="s">
        <v>25</v>
      </c>
      <c r="J165" s="138">
        <v>3.2</v>
      </c>
      <c r="K165" s="137">
        <f>+J165*250</f>
        <v>800</v>
      </c>
      <c r="L165" s="137">
        <v>4</v>
      </c>
      <c r="M165" s="981" t="s">
        <v>137</v>
      </c>
      <c r="N165" s="143"/>
      <c r="O165" s="143"/>
      <c r="P165" s="143"/>
      <c r="Q165" s="143"/>
      <c r="R165" s="143"/>
      <c r="S165" s="143"/>
      <c r="T165" s="143"/>
      <c r="U165" s="143"/>
      <c r="V165" s="143"/>
      <c r="W165" s="143"/>
      <c r="X165" s="143"/>
      <c r="Y165" s="143"/>
      <c r="Z165" s="143"/>
      <c r="AA165" s="143"/>
      <c r="AB165" s="143"/>
      <c r="AC165" s="143"/>
      <c r="AD165" s="143"/>
      <c r="AE165" s="143"/>
      <c r="AF165" s="143"/>
      <c r="AG165" s="143"/>
      <c r="AH165" s="143"/>
      <c r="AI165" s="143"/>
      <c r="AJ165" s="143"/>
      <c r="AK165" s="143"/>
      <c r="AL165" s="143"/>
      <c r="AM165" s="143"/>
      <c r="AN165" s="143"/>
      <c r="AO165" s="143"/>
      <c r="AP165" s="143"/>
      <c r="AQ165" s="143"/>
      <c r="AR165" s="143"/>
      <c r="AS165" s="143"/>
      <c r="AT165" s="143"/>
      <c r="AU165" s="143"/>
      <c r="AV165" s="143"/>
      <c r="AW165" s="143"/>
      <c r="AX165" s="143"/>
      <c r="AY165" s="143"/>
      <c r="AZ165" s="143"/>
      <c r="BA165" s="143"/>
      <c r="BB165" s="143"/>
      <c r="BC165" s="143"/>
      <c r="BD165" s="143"/>
      <c r="BE165" s="143"/>
      <c r="BF165" s="143"/>
      <c r="BG165" s="143"/>
      <c r="BH165" s="143"/>
      <c r="BI165" s="143"/>
      <c r="BJ165" s="143"/>
      <c r="BK165" s="143"/>
      <c r="BL165" s="143"/>
      <c r="BM165" s="143"/>
      <c r="BN165" s="143"/>
      <c r="BO165" s="143"/>
      <c r="BP165" s="143"/>
      <c r="BQ165" s="143"/>
      <c r="BR165" s="143"/>
      <c r="BS165" s="143"/>
      <c r="BT165" s="143"/>
      <c r="BU165" s="143"/>
      <c r="BV165" s="143"/>
      <c r="BW165" s="143"/>
      <c r="BX165" s="143"/>
      <c r="BY165" s="143"/>
      <c r="BZ165" s="143"/>
    </row>
    <row r="166" spans="1:92" s="38" customFormat="1" ht="51" customHeight="1" x14ac:dyDescent="0.25">
      <c r="A166" s="1098"/>
      <c r="B166" s="1098"/>
      <c r="C166" s="1050"/>
      <c r="D166" s="1099"/>
      <c r="E166" s="1098"/>
      <c r="F166" s="1098"/>
      <c r="G166" s="1072" t="s">
        <v>272</v>
      </c>
      <c r="H166" s="414" t="s">
        <v>101</v>
      </c>
      <c r="I166" s="139" t="s">
        <v>128</v>
      </c>
      <c r="J166" s="702">
        <v>1</v>
      </c>
      <c r="K166" s="139">
        <v>500</v>
      </c>
      <c r="L166" s="1246">
        <v>5</v>
      </c>
      <c r="M166" s="726" t="s">
        <v>273</v>
      </c>
      <c r="N166" s="143"/>
      <c r="O166" s="143"/>
      <c r="P166" s="143"/>
      <c r="Q166" s="143"/>
      <c r="R166" s="143"/>
      <c r="S166" s="143"/>
      <c r="T166" s="143"/>
      <c r="U166" s="143"/>
      <c r="V166" s="143"/>
      <c r="W166" s="143"/>
      <c r="X166" s="143"/>
      <c r="Y166" s="143"/>
      <c r="Z166" s="143"/>
      <c r="AA166" s="143"/>
      <c r="AB166" s="143"/>
      <c r="AC166" s="143"/>
      <c r="AD166" s="143"/>
      <c r="AE166" s="143"/>
      <c r="AF166" s="143"/>
      <c r="AG166" s="143"/>
      <c r="AH166" s="143"/>
      <c r="AI166" s="143"/>
      <c r="AJ166" s="143"/>
      <c r="AK166" s="143"/>
      <c r="AL166" s="143"/>
      <c r="AM166" s="143"/>
      <c r="AN166" s="143"/>
      <c r="AO166" s="143"/>
      <c r="AP166" s="143"/>
      <c r="AQ166" s="143"/>
      <c r="AR166" s="143"/>
      <c r="AS166" s="143"/>
      <c r="AT166" s="143"/>
      <c r="AU166" s="143"/>
      <c r="AV166" s="143"/>
      <c r="AW166" s="143"/>
      <c r="AX166" s="143"/>
      <c r="AY166" s="143"/>
      <c r="AZ166" s="143"/>
      <c r="BA166" s="143"/>
      <c r="BB166" s="143"/>
      <c r="BC166" s="143"/>
      <c r="BD166" s="143"/>
      <c r="BE166" s="143"/>
      <c r="BF166" s="143"/>
      <c r="BG166" s="143"/>
      <c r="BH166" s="143"/>
      <c r="BI166" s="143"/>
      <c r="BJ166" s="143"/>
      <c r="BK166" s="143"/>
      <c r="BL166" s="143"/>
      <c r="BM166" s="143"/>
      <c r="BN166" s="143"/>
      <c r="BO166" s="143"/>
      <c r="BP166" s="143"/>
      <c r="BQ166" s="143"/>
      <c r="BR166" s="143"/>
      <c r="BS166" s="143"/>
      <c r="BT166" s="143"/>
      <c r="BU166" s="143"/>
      <c r="BV166" s="143"/>
      <c r="BW166" s="143"/>
      <c r="BX166" s="143"/>
      <c r="BY166" s="143"/>
      <c r="BZ166" s="143"/>
    </row>
    <row r="167" spans="1:92" s="38" customFormat="1" ht="51" customHeight="1" x14ac:dyDescent="0.25">
      <c r="A167" s="1098"/>
      <c r="B167" s="1098"/>
      <c r="C167" s="1050"/>
      <c r="D167" s="1099"/>
      <c r="E167" s="1098"/>
      <c r="F167" s="1098"/>
      <c r="G167" s="1072"/>
      <c r="H167" s="414" t="s">
        <v>274</v>
      </c>
      <c r="I167" s="137" t="s">
        <v>242</v>
      </c>
      <c r="J167" s="138">
        <v>2</v>
      </c>
      <c r="K167" s="137">
        <f>J167*450</f>
        <v>900</v>
      </c>
      <c r="L167" s="1246"/>
      <c r="M167" s="705" t="s">
        <v>203</v>
      </c>
      <c r="N167" s="143"/>
      <c r="O167" s="143"/>
      <c r="P167" s="143"/>
      <c r="Q167" s="143"/>
      <c r="R167" s="143"/>
      <c r="S167" s="143"/>
      <c r="T167" s="143"/>
      <c r="U167" s="143"/>
      <c r="V167" s="143"/>
      <c r="W167" s="143"/>
      <c r="X167" s="143"/>
      <c r="Y167" s="143"/>
      <c r="Z167" s="143"/>
      <c r="AA167" s="143"/>
      <c r="AB167" s="143"/>
      <c r="AC167" s="143"/>
      <c r="AD167" s="143"/>
      <c r="AE167" s="143"/>
      <c r="AF167" s="143"/>
      <c r="AG167" s="143"/>
      <c r="AH167" s="143"/>
      <c r="AI167" s="143"/>
      <c r="AJ167" s="143"/>
      <c r="AK167" s="143"/>
      <c r="AL167" s="143"/>
      <c r="AM167" s="143"/>
      <c r="AN167" s="143"/>
      <c r="AO167" s="143"/>
      <c r="AP167" s="143"/>
      <c r="AQ167" s="143"/>
      <c r="AR167" s="143"/>
      <c r="AS167" s="143"/>
      <c r="AT167" s="143"/>
      <c r="AU167" s="143"/>
      <c r="AV167" s="143"/>
      <c r="AW167" s="143"/>
      <c r="AX167" s="143"/>
      <c r="AY167" s="143"/>
      <c r="AZ167" s="143"/>
      <c r="BA167" s="143"/>
      <c r="BB167" s="143"/>
      <c r="BC167" s="143"/>
      <c r="BD167" s="143"/>
      <c r="BE167" s="143"/>
      <c r="BF167" s="143"/>
      <c r="BG167" s="143"/>
      <c r="BH167" s="143"/>
      <c r="BI167" s="143"/>
      <c r="BJ167" s="143"/>
      <c r="BK167" s="143"/>
      <c r="BL167" s="143"/>
      <c r="BM167" s="143"/>
      <c r="BN167" s="143"/>
      <c r="BO167" s="143"/>
      <c r="BP167" s="143"/>
      <c r="BQ167" s="143"/>
      <c r="BR167" s="143"/>
      <c r="BS167" s="143"/>
      <c r="BT167" s="143"/>
      <c r="BU167" s="143"/>
      <c r="BV167" s="143"/>
      <c r="BW167" s="143"/>
      <c r="BX167" s="143"/>
      <c r="BY167" s="143"/>
      <c r="BZ167" s="143"/>
    </row>
    <row r="168" spans="1:92" s="38" customFormat="1" ht="51" customHeight="1" x14ac:dyDescent="0.25">
      <c r="A168" s="1098"/>
      <c r="B168" s="1098"/>
      <c r="C168" s="1050"/>
      <c r="D168" s="1099"/>
      <c r="E168" s="1098"/>
      <c r="F168" s="1098"/>
      <c r="G168" s="975" t="s">
        <v>275</v>
      </c>
      <c r="H168" s="414" t="s">
        <v>101</v>
      </c>
      <c r="I168" s="139" t="s">
        <v>128</v>
      </c>
      <c r="J168" s="702">
        <v>1</v>
      </c>
      <c r="K168" s="139">
        <v>1500</v>
      </c>
      <c r="L168" s="382">
        <v>6</v>
      </c>
      <c r="M168" s="705" t="s">
        <v>165</v>
      </c>
      <c r="N168" s="143"/>
      <c r="O168" s="143"/>
      <c r="P168" s="143"/>
      <c r="Q168" s="143"/>
      <c r="R168" s="143"/>
      <c r="S168" s="143"/>
      <c r="T168" s="143"/>
      <c r="U168" s="143"/>
      <c r="V168" s="143"/>
      <c r="W168" s="143"/>
      <c r="X168" s="143"/>
      <c r="Y168" s="143"/>
      <c r="Z168" s="143"/>
      <c r="AA168" s="143"/>
      <c r="AB168" s="143"/>
      <c r="AC168" s="143"/>
      <c r="AD168" s="143"/>
      <c r="AE168" s="143"/>
      <c r="AF168" s="143"/>
      <c r="AG168" s="143"/>
      <c r="AH168" s="143"/>
      <c r="AI168" s="143"/>
      <c r="AJ168" s="143"/>
      <c r="AK168" s="143"/>
      <c r="AL168" s="143"/>
      <c r="AM168" s="143"/>
      <c r="AN168" s="143"/>
      <c r="AO168" s="143"/>
      <c r="AP168" s="143"/>
      <c r="AQ168" s="143"/>
      <c r="AR168" s="143"/>
      <c r="AS168" s="143"/>
      <c r="AT168" s="143"/>
      <c r="AU168" s="143"/>
      <c r="AV168" s="143"/>
      <c r="AW168" s="143"/>
      <c r="AX168" s="143"/>
      <c r="AY168" s="143"/>
      <c r="AZ168" s="143"/>
      <c r="BA168" s="143"/>
      <c r="BB168" s="143"/>
      <c r="BC168" s="143"/>
      <c r="BD168" s="143"/>
      <c r="BE168" s="143"/>
      <c r="BF168" s="143"/>
      <c r="BG168" s="143"/>
      <c r="BH168" s="143"/>
      <c r="BI168" s="143"/>
      <c r="BJ168" s="143"/>
      <c r="BK168" s="143"/>
      <c r="BL168" s="143"/>
      <c r="BM168" s="143"/>
      <c r="BN168" s="143"/>
      <c r="BO168" s="143"/>
      <c r="BP168" s="143"/>
      <c r="BQ168" s="143"/>
      <c r="BR168" s="143"/>
      <c r="BS168" s="143"/>
      <c r="BT168" s="143"/>
      <c r="BU168" s="143"/>
      <c r="BV168" s="143"/>
      <c r="BW168" s="143"/>
      <c r="BX168" s="143"/>
      <c r="BY168" s="143"/>
      <c r="BZ168" s="143"/>
    </row>
    <row r="169" spans="1:92" s="38" customFormat="1" ht="51" customHeight="1" x14ac:dyDescent="0.25">
      <c r="A169" s="856"/>
      <c r="B169" s="1043" t="s">
        <v>138</v>
      </c>
      <c r="C169" s="1044"/>
      <c r="D169" s="857"/>
      <c r="E169" s="856">
        <f>+E161*12.9</f>
        <v>19891717.0015628</v>
      </c>
      <c r="F169" s="856">
        <v>6</v>
      </c>
      <c r="G169" s="859"/>
      <c r="H169" s="860"/>
      <c r="I169" s="858"/>
      <c r="J169" s="861"/>
      <c r="K169" s="858">
        <f>+K168+K167+K166+K165+K164+K163+K162+K161</f>
        <v>20040</v>
      </c>
      <c r="L169" s="876"/>
      <c r="M169" s="705"/>
      <c r="N169" s="143"/>
      <c r="O169" s="143"/>
      <c r="P169" s="143"/>
      <c r="Q169" s="143"/>
      <c r="R169" s="143"/>
      <c r="S169" s="143"/>
      <c r="T169" s="143"/>
      <c r="U169" s="143"/>
      <c r="V169" s="143"/>
      <c r="W169" s="143"/>
      <c r="X169" s="143"/>
      <c r="Y169" s="143"/>
      <c r="Z169" s="143"/>
      <c r="AA169" s="143"/>
      <c r="AB169" s="143"/>
      <c r="AC169" s="143"/>
      <c r="AD169" s="143"/>
      <c r="AE169" s="143"/>
      <c r="AF169" s="143"/>
      <c r="AG169" s="143"/>
      <c r="AH169" s="143"/>
      <c r="AI169" s="143"/>
      <c r="AJ169" s="143"/>
      <c r="AK169" s="143"/>
      <c r="AL169" s="143"/>
      <c r="AM169" s="143"/>
      <c r="AN169" s="143"/>
      <c r="AO169" s="143"/>
      <c r="AP169" s="143"/>
      <c r="AQ169" s="143"/>
      <c r="AR169" s="143"/>
      <c r="AS169" s="143"/>
      <c r="AT169" s="143"/>
      <c r="AU169" s="143"/>
      <c r="AV169" s="143"/>
      <c r="AW169" s="143"/>
      <c r="AX169" s="143"/>
      <c r="AY169" s="143"/>
      <c r="AZ169" s="143"/>
      <c r="BA169" s="143"/>
      <c r="BB169" s="143"/>
      <c r="BC169" s="143"/>
      <c r="BD169" s="143"/>
      <c r="BE169" s="143"/>
      <c r="BF169" s="143"/>
      <c r="BG169" s="143"/>
      <c r="BH169" s="143"/>
      <c r="BI169" s="143"/>
      <c r="BJ169" s="143"/>
      <c r="BK169" s="143"/>
      <c r="BL169" s="143"/>
      <c r="BM169" s="143"/>
      <c r="BN169" s="143"/>
      <c r="BO169" s="143"/>
      <c r="BP169" s="143"/>
      <c r="BQ169" s="143"/>
      <c r="BR169" s="143"/>
      <c r="BS169" s="143"/>
      <c r="BT169" s="143"/>
      <c r="BU169" s="143"/>
      <c r="BV169" s="143"/>
      <c r="BW169" s="143"/>
      <c r="BX169" s="143"/>
      <c r="BY169" s="143"/>
      <c r="BZ169" s="143"/>
    </row>
    <row r="170" spans="1:92" s="381" customFormat="1" ht="48.75" customHeight="1" x14ac:dyDescent="0.25">
      <c r="A170" s="922">
        <f>+A317</f>
        <v>22</v>
      </c>
      <c r="B170" s="1501" t="s">
        <v>40</v>
      </c>
      <c r="C170" s="1502"/>
      <c r="D170" s="922">
        <f>+D171+D178+D186+D196+D203+D209+D217+D223+D228+D235+D242+D250+D257+D264+D271+D278+D285+D292+D298+D304+D311+D317</f>
        <v>93272</v>
      </c>
      <c r="E170" s="922">
        <f>+E171+E178+E186+E196+E203+E209+E217+E223+E228+E235+E242+E250+E257+E264+E271+E278+E285+E292+E298+E304+E311+E317</f>
        <v>34753999.489264123</v>
      </c>
      <c r="F170" s="922">
        <f>+F177+F185+F195+F202+F208+F216+F222+F227+F234+F241+F249+F256+F263+F270+F277+F284+F291+F297+F303+F310+F316+F323</f>
        <v>103</v>
      </c>
      <c r="G170" s="927"/>
      <c r="H170" s="922"/>
      <c r="I170" s="922"/>
      <c r="J170" s="922"/>
      <c r="K170" s="922">
        <f>+K177+K185+K195+K202+K208+K216+K222+K227+K234+K241+K249+K256+K263+K270+K277+K284+K291+K297+K303+K310+K316+K323</f>
        <v>444805.9</v>
      </c>
      <c r="L170" s="922"/>
      <c r="M170" s="722"/>
      <c r="N170" s="228"/>
      <c r="O170" s="228"/>
      <c r="P170" s="228"/>
      <c r="Q170" s="228"/>
      <c r="R170" s="228"/>
      <c r="S170" s="228"/>
      <c r="T170" s="228"/>
      <c r="U170" s="228"/>
      <c r="V170" s="228"/>
      <c r="W170" s="228"/>
      <c r="X170" s="228"/>
      <c r="Y170" s="228"/>
      <c r="Z170" s="228"/>
      <c r="AA170" s="228"/>
      <c r="AB170" s="228"/>
      <c r="AC170" s="228"/>
      <c r="AD170" s="228"/>
      <c r="AE170" s="228"/>
      <c r="AF170" s="228"/>
      <c r="AG170" s="228"/>
      <c r="AH170" s="228"/>
      <c r="AI170" s="228"/>
      <c r="AJ170" s="228"/>
      <c r="AK170" s="228"/>
      <c r="AL170" s="228"/>
      <c r="AM170" s="228"/>
      <c r="AN170" s="228"/>
      <c r="AO170" s="228"/>
      <c r="AP170" s="228"/>
      <c r="AQ170" s="228"/>
      <c r="AR170" s="228"/>
      <c r="AS170" s="228"/>
      <c r="AT170" s="228"/>
      <c r="AU170" s="228"/>
      <c r="AV170" s="228"/>
      <c r="AW170" s="228"/>
      <c r="AX170" s="228"/>
      <c r="AY170" s="228"/>
      <c r="AZ170" s="228"/>
      <c r="BA170" s="228"/>
      <c r="BB170" s="228"/>
      <c r="BC170" s="228"/>
      <c r="BD170" s="228"/>
      <c r="BE170" s="228"/>
      <c r="BF170" s="228"/>
      <c r="BG170" s="228"/>
      <c r="BH170" s="228"/>
      <c r="BI170" s="228"/>
      <c r="BJ170" s="228"/>
      <c r="BK170" s="228"/>
      <c r="BL170" s="228"/>
      <c r="BM170" s="228"/>
      <c r="BN170" s="228"/>
      <c r="BO170" s="228"/>
      <c r="BP170" s="228"/>
      <c r="BQ170" s="228"/>
      <c r="BR170" s="228"/>
      <c r="BS170" s="228"/>
      <c r="BT170" s="228"/>
      <c r="BU170" s="228"/>
      <c r="BV170" s="228"/>
      <c r="BW170" s="228"/>
      <c r="BX170" s="228"/>
      <c r="BY170" s="228"/>
      <c r="BZ170" s="228"/>
      <c r="CA170" s="228"/>
      <c r="CB170" s="228"/>
      <c r="CC170" s="228"/>
      <c r="CD170" s="228"/>
      <c r="CE170" s="228"/>
      <c r="CF170" s="228"/>
      <c r="CG170" s="228"/>
      <c r="CH170" s="228"/>
      <c r="CI170" s="228"/>
      <c r="CJ170" s="228"/>
      <c r="CK170" s="228"/>
      <c r="CL170" s="228"/>
      <c r="CM170" s="228"/>
      <c r="CN170" s="228"/>
    </row>
    <row r="171" spans="1:92" s="38" customFormat="1" ht="51" customHeight="1" x14ac:dyDescent="0.25">
      <c r="A171" s="1098">
        <v>1</v>
      </c>
      <c r="B171" s="1098" t="s">
        <v>276</v>
      </c>
      <c r="C171" s="1050" t="s">
        <v>277</v>
      </c>
      <c r="D171" s="1099" t="s">
        <v>278</v>
      </c>
      <c r="E171" s="1098">
        <v>1114473.9307872599</v>
      </c>
      <c r="F171" s="1098"/>
      <c r="G171" s="975" t="s">
        <v>279</v>
      </c>
      <c r="H171" s="414" t="s">
        <v>101</v>
      </c>
      <c r="I171" s="137" t="s">
        <v>128</v>
      </c>
      <c r="J171" s="138">
        <v>4</v>
      </c>
      <c r="K171" s="137">
        <v>3000</v>
      </c>
      <c r="L171" s="137">
        <v>1</v>
      </c>
      <c r="M171" s="705" t="s">
        <v>165</v>
      </c>
      <c r="N171" s="143"/>
      <c r="O171" s="143"/>
      <c r="P171" s="143"/>
      <c r="Q171" s="143"/>
      <c r="R171" s="143"/>
      <c r="S171" s="143"/>
      <c r="T171" s="143"/>
      <c r="U171" s="143"/>
      <c r="V171" s="143"/>
      <c r="W171" s="143"/>
      <c r="X171" s="143"/>
      <c r="Y171" s="143"/>
      <c r="Z171" s="143"/>
      <c r="AA171" s="143"/>
      <c r="AB171" s="143"/>
      <c r="AC171" s="143"/>
      <c r="AD171" s="143"/>
      <c r="AE171" s="143"/>
      <c r="AF171" s="143"/>
      <c r="AG171" s="143"/>
      <c r="AH171" s="143"/>
      <c r="AI171" s="143"/>
      <c r="AJ171" s="143"/>
      <c r="AK171" s="143"/>
      <c r="AL171" s="143"/>
      <c r="AM171" s="143"/>
      <c r="AN171" s="143"/>
      <c r="AO171" s="143"/>
      <c r="AP171" s="143"/>
      <c r="AQ171" s="143"/>
      <c r="AR171" s="143"/>
      <c r="AS171" s="143"/>
      <c r="AT171" s="143"/>
      <c r="AU171" s="143"/>
      <c r="AV171" s="143"/>
      <c r="AW171" s="143"/>
      <c r="AX171" s="143"/>
      <c r="AY171" s="143"/>
      <c r="AZ171" s="143"/>
      <c r="BA171" s="143"/>
      <c r="BB171" s="143"/>
      <c r="BC171" s="143"/>
      <c r="BD171" s="143"/>
      <c r="BE171" s="143"/>
      <c r="BF171" s="143"/>
      <c r="BG171" s="143"/>
      <c r="BH171" s="143"/>
      <c r="BI171" s="143"/>
      <c r="BJ171" s="143"/>
      <c r="BK171" s="143"/>
      <c r="BL171" s="143"/>
      <c r="BM171" s="143"/>
      <c r="BN171" s="143"/>
      <c r="BO171" s="143"/>
      <c r="BP171" s="143"/>
      <c r="BQ171" s="143"/>
      <c r="BR171" s="143"/>
      <c r="BS171" s="143"/>
      <c r="BT171" s="143"/>
      <c r="BU171" s="143"/>
      <c r="BV171" s="143"/>
      <c r="BW171" s="143"/>
      <c r="BX171" s="143"/>
      <c r="BY171" s="143"/>
      <c r="BZ171" s="143"/>
    </row>
    <row r="172" spans="1:92" s="38" customFormat="1" ht="51" customHeight="1" x14ac:dyDescent="0.25">
      <c r="A172" s="1098"/>
      <c r="B172" s="1098"/>
      <c r="C172" s="1050"/>
      <c r="D172" s="1099"/>
      <c r="E172" s="1098"/>
      <c r="F172" s="1098"/>
      <c r="G172" s="1084" t="s">
        <v>280</v>
      </c>
      <c r="H172" s="414" t="s">
        <v>132</v>
      </c>
      <c r="I172" s="137" t="s">
        <v>133</v>
      </c>
      <c r="J172" s="138">
        <v>3</v>
      </c>
      <c r="K172" s="137">
        <f>+J172*150</f>
        <v>450</v>
      </c>
      <c r="L172" s="1246">
        <v>2</v>
      </c>
      <c r="M172" s="723" t="s">
        <v>27</v>
      </c>
      <c r="N172" s="143"/>
      <c r="O172" s="143"/>
      <c r="P172" s="143"/>
      <c r="Q172" s="143"/>
      <c r="R172" s="143"/>
      <c r="S172" s="143"/>
      <c r="T172" s="143"/>
      <c r="U172" s="143"/>
      <c r="V172" s="143"/>
      <c r="W172" s="143"/>
      <c r="X172" s="143"/>
      <c r="Y172" s="143"/>
      <c r="Z172" s="143"/>
      <c r="AA172" s="143"/>
      <c r="AB172" s="143"/>
      <c r="AC172" s="143"/>
      <c r="AD172" s="143"/>
      <c r="AE172" s="143"/>
      <c r="AF172" s="143"/>
      <c r="AG172" s="143"/>
      <c r="AH172" s="143"/>
      <c r="AI172" s="143"/>
      <c r="AJ172" s="143"/>
      <c r="AK172" s="143"/>
      <c r="AL172" s="143"/>
      <c r="AM172" s="143"/>
      <c r="AN172" s="143"/>
      <c r="AO172" s="143"/>
      <c r="AP172" s="143"/>
      <c r="AQ172" s="143"/>
      <c r="AR172" s="143"/>
      <c r="AS172" s="143"/>
      <c r="AT172" s="143"/>
      <c r="AU172" s="143"/>
      <c r="AV172" s="143"/>
      <c r="AW172" s="143"/>
      <c r="AX172" s="143"/>
      <c r="AY172" s="143"/>
      <c r="AZ172" s="143"/>
      <c r="BA172" s="143"/>
      <c r="BB172" s="143"/>
      <c r="BC172" s="143"/>
      <c r="BD172" s="143"/>
      <c r="BE172" s="143"/>
      <c r="BF172" s="143"/>
      <c r="BG172" s="143"/>
      <c r="BH172" s="143"/>
      <c r="BI172" s="143"/>
      <c r="BJ172" s="143"/>
      <c r="BK172" s="143"/>
      <c r="BL172" s="143"/>
      <c r="BM172" s="143"/>
      <c r="BN172" s="143"/>
      <c r="BO172" s="143"/>
      <c r="BP172" s="143"/>
      <c r="BQ172" s="143"/>
      <c r="BR172" s="143"/>
      <c r="BS172" s="143"/>
      <c r="BT172" s="143"/>
      <c r="BU172" s="143"/>
      <c r="BV172" s="143"/>
      <c r="BW172" s="143"/>
      <c r="BX172" s="143"/>
      <c r="BY172" s="143"/>
      <c r="BZ172" s="143"/>
    </row>
    <row r="173" spans="1:92" s="38" customFormat="1" ht="51" customHeight="1" x14ac:dyDescent="0.25">
      <c r="A173" s="1098"/>
      <c r="B173" s="1098"/>
      <c r="C173" s="1050"/>
      <c r="D173" s="1099"/>
      <c r="E173" s="1098"/>
      <c r="F173" s="1098"/>
      <c r="G173" s="1084"/>
      <c r="H173" s="414" t="s">
        <v>125</v>
      </c>
      <c r="I173" s="137" t="s">
        <v>25</v>
      </c>
      <c r="J173" s="138">
        <v>20</v>
      </c>
      <c r="K173" s="137">
        <f>+J173*140</f>
        <v>2800</v>
      </c>
      <c r="L173" s="1246"/>
      <c r="M173" s="705" t="s">
        <v>135</v>
      </c>
      <c r="N173" s="143"/>
      <c r="O173" s="143"/>
      <c r="P173" s="143"/>
      <c r="Q173" s="143"/>
      <c r="R173" s="143"/>
      <c r="S173" s="143"/>
      <c r="T173" s="143"/>
      <c r="U173" s="143"/>
      <c r="V173" s="143"/>
      <c r="W173" s="143"/>
      <c r="X173" s="143"/>
      <c r="Y173" s="143"/>
      <c r="Z173" s="143"/>
      <c r="AA173" s="143"/>
      <c r="AB173" s="143"/>
      <c r="AC173" s="143"/>
      <c r="AD173" s="143"/>
      <c r="AE173" s="143"/>
      <c r="AF173" s="143"/>
      <c r="AG173" s="143"/>
      <c r="AH173" s="143"/>
      <c r="AI173" s="143"/>
      <c r="AJ173" s="143"/>
      <c r="AK173" s="143"/>
      <c r="AL173" s="143"/>
      <c r="AM173" s="143"/>
      <c r="AN173" s="143"/>
      <c r="AO173" s="143"/>
      <c r="AP173" s="143"/>
      <c r="AQ173" s="143"/>
      <c r="AR173" s="143"/>
      <c r="AS173" s="143"/>
      <c r="AT173" s="143"/>
      <c r="AU173" s="143"/>
      <c r="AV173" s="143"/>
      <c r="AW173" s="143"/>
      <c r="AX173" s="143"/>
      <c r="AY173" s="143"/>
      <c r="AZ173" s="143"/>
      <c r="BA173" s="143"/>
      <c r="BB173" s="143"/>
      <c r="BC173" s="143"/>
      <c r="BD173" s="143"/>
      <c r="BE173" s="143"/>
      <c r="BF173" s="143"/>
      <c r="BG173" s="143"/>
      <c r="BH173" s="143"/>
      <c r="BI173" s="143"/>
      <c r="BJ173" s="143"/>
      <c r="BK173" s="143"/>
      <c r="BL173" s="143"/>
      <c r="BM173" s="143"/>
      <c r="BN173" s="143"/>
      <c r="BO173" s="143"/>
      <c r="BP173" s="143"/>
      <c r="BQ173" s="143"/>
      <c r="BR173" s="143"/>
      <c r="BS173" s="143"/>
      <c r="BT173" s="143"/>
      <c r="BU173" s="143"/>
      <c r="BV173" s="143"/>
      <c r="BW173" s="143"/>
      <c r="BX173" s="143"/>
      <c r="BY173" s="143"/>
      <c r="BZ173" s="143"/>
    </row>
    <row r="174" spans="1:92" s="38" customFormat="1" ht="51" customHeight="1" x14ac:dyDescent="0.25">
      <c r="A174" s="1098"/>
      <c r="B174" s="1098"/>
      <c r="C174" s="1050"/>
      <c r="D174" s="1099"/>
      <c r="E174" s="1098"/>
      <c r="F174" s="1098"/>
      <c r="G174" s="972" t="s">
        <v>148</v>
      </c>
      <c r="H174" s="414" t="s">
        <v>274</v>
      </c>
      <c r="I174" s="137" t="s">
        <v>252</v>
      </c>
      <c r="J174" s="137">
        <v>90</v>
      </c>
      <c r="K174" s="137">
        <f>+J174*46</f>
        <v>4140</v>
      </c>
      <c r="L174" s="137">
        <v>3</v>
      </c>
      <c r="M174" s="705" t="s">
        <v>150</v>
      </c>
      <c r="N174" s="143"/>
      <c r="O174" s="143"/>
      <c r="P174" s="143"/>
      <c r="Q174" s="143"/>
      <c r="R174" s="143"/>
      <c r="S174" s="143"/>
      <c r="T174" s="143"/>
      <c r="U174" s="143"/>
      <c r="V174" s="143"/>
      <c r="W174" s="143"/>
      <c r="X174" s="143"/>
      <c r="Y174" s="143"/>
      <c r="Z174" s="143"/>
      <c r="AA174" s="143"/>
      <c r="AB174" s="143"/>
      <c r="AC174" s="143"/>
      <c r="AD174" s="143"/>
      <c r="AE174" s="143"/>
      <c r="AF174" s="143"/>
      <c r="AG174" s="143"/>
      <c r="AH174" s="143"/>
      <c r="AI174" s="143"/>
      <c r="AJ174" s="143"/>
      <c r="AK174" s="143"/>
      <c r="AL174" s="143"/>
      <c r="AM174" s="143"/>
      <c r="AN174" s="143"/>
      <c r="AO174" s="143"/>
      <c r="AP174" s="143"/>
      <c r="AQ174" s="143"/>
      <c r="AR174" s="143"/>
      <c r="AS174" s="143"/>
      <c r="AT174" s="143"/>
      <c r="AU174" s="143"/>
      <c r="AV174" s="143"/>
      <c r="AW174" s="143"/>
      <c r="AX174" s="143"/>
      <c r="AY174" s="143"/>
      <c r="AZ174" s="143"/>
      <c r="BA174" s="143"/>
      <c r="BB174" s="143"/>
      <c r="BC174" s="143"/>
      <c r="BD174" s="143"/>
      <c r="BE174" s="143"/>
      <c r="BF174" s="143"/>
      <c r="BG174" s="143"/>
      <c r="BH174" s="143"/>
      <c r="BI174" s="143"/>
      <c r="BJ174" s="143"/>
      <c r="BK174" s="143"/>
      <c r="BL174" s="143"/>
      <c r="BM174" s="143"/>
      <c r="BN174" s="143"/>
      <c r="BO174" s="143"/>
      <c r="BP174" s="143"/>
      <c r="BQ174" s="143"/>
      <c r="BR174" s="143"/>
      <c r="BS174" s="143"/>
      <c r="BT174" s="143"/>
      <c r="BU174" s="143"/>
      <c r="BV174" s="143"/>
      <c r="BW174" s="143"/>
      <c r="BX174" s="143"/>
      <c r="BY174" s="143"/>
      <c r="BZ174" s="143"/>
    </row>
    <row r="175" spans="1:92" s="38" customFormat="1" ht="51" customHeight="1" x14ac:dyDescent="0.25">
      <c r="A175" s="1098"/>
      <c r="B175" s="1098"/>
      <c r="C175" s="1050"/>
      <c r="D175" s="1099"/>
      <c r="E175" s="1098"/>
      <c r="F175" s="1098"/>
      <c r="G175" s="975" t="s">
        <v>281</v>
      </c>
      <c r="H175" s="414" t="s">
        <v>274</v>
      </c>
      <c r="I175" s="137" t="s">
        <v>252</v>
      </c>
      <c r="J175" s="137">
        <v>90</v>
      </c>
      <c r="K175" s="137">
        <f>+J175*46</f>
        <v>4140</v>
      </c>
      <c r="L175" s="137">
        <v>4</v>
      </c>
      <c r="M175" s="705" t="s">
        <v>150</v>
      </c>
      <c r="N175" s="143"/>
      <c r="O175" s="143"/>
      <c r="P175" s="143"/>
      <c r="Q175" s="143"/>
      <c r="R175" s="143"/>
      <c r="S175" s="143"/>
      <c r="T175" s="143"/>
      <c r="U175" s="143"/>
      <c r="V175" s="143"/>
      <c r="W175" s="143"/>
      <c r="X175" s="143"/>
      <c r="Y175" s="143"/>
      <c r="Z175" s="143"/>
      <c r="AA175" s="143"/>
      <c r="AB175" s="143"/>
      <c r="AC175" s="143"/>
      <c r="AD175" s="143"/>
      <c r="AE175" s="143"/>
      <c r="AF175" s="143"/>
      <c r="AG175" s="143"/>
      <c r="AH175" s="143"/>
      <c r="AI175" s="143"/>
      <c r="AJ175" s="143"/>
      <c r="AK175" s="143"/>
      <c r="AL175" s="143"/>
      <c r="AM175" s="143"/>
      <c r="AN175" s="143"/>
      <c r="AO175" s="143"/>
      <c r="AP175" s="143"/>
      <c r="AQ175" s="143"/>
      <c r="AR175" s="143"/>
      <c r="AS175" s="143"/>
      <c r="AT175" s="143"/>
      <c r="AU175" s="143"/>
      <c r="AV175" s="143"/>
      <c r="AW175" s="143"/>
      <c r="AX175" s="143"/>
      <c r="AY175" s="143"/>
      <c r="AZ175" s="143"/>
      <c r="BA175" s="143"/>
      <c r="BB175" s="143"/>
      <c r="BC175" s="143"/>
      <c r="BD175" s="143"/>
      <c r="BE175" s="143"/>
      <c r="BF175" s="143"/>
      <c r="BG175" s="143"/>
      <c r="BH175" s="143"/>
      <c r="BI175" s="143"/>
      <c r="BJ175" s="143"/>
      <c r="BK175" s="143"/>
      <c r="BL175" s="143"/>
      <c r="BM175" s="143"/>
      <c r="BN175" s="143"/>
      <c r="BO175" s="143"/>
      <c r="BP175" s="143"/>
      <c r="BQ175" s="143"/>
      <c r="BR175" s="143"/>
      <c r="BS175" s="143"/>
      <c r="BT175" s="143"/>
      <c r="BU175" s="143"/>
      <c r="BV175" s="143"/>
      <c r="BW175" s="143"/>
      <c r="BX175" s="143"/>
      <c r="BY175" s="143"/>
      <c r="BZ175" s="143"/>
    </row>
    <row r="176" spans="1:92" s="38" customFormat="1" ht="51" customHeight="1" x14ac:dyDescent="0.25">
      <c r="A176" s="1098"/>
      <c r="B176" s="1098"/>
      <c r="C176" s="1050"/>
      <c r="D176" s="1099"/>
      <c r="E176" s="1098"/>
      <c r="F176" s="1098"/>
      <c r="G176" s="975" t="s">
        <v>136</v>
      </c>
      <c r="H176" s="414" t="s">
        <v>274</v>
      </c>
      <c r="I176" s="137" t="s">
        <v>25</v>
      </c>
      <c r="J176" s="702">
        <v>1</v>
      </c>
      <c r="K176" s="137">
        <v>350</v>
      </c>
      <c r="L176" s="137">
        <v>5</v>
      </c>
      <c r="M176" s="705" t="s">
        <v>282</v>
      </c>
      <c r="N176" s="143"/>
      <c r="O176" s="143"/>
      <c r="P176" s="143"/>
      <c r="Q176" s="143"/>
      <c r="R176" s="143"/>
      <c r="S176" s="143"/>
      <c r="T176" s="143"/>
      <c r="U176" s="143"/>
      <c r="V176" s="143"/>
      <c r="W176" s="143"/>
      <c r="X176" s="143"/>
      <c r="Y176" s="143"/>
      <c r="Z176" s="143"/>
      <c r="AA176" s="143"/>
      <c r="AB176" s="143"/>
      <c r="AC176" s="143"/>
      <c r="AD176" s="143"/>
      <c r="AE176" s="143"/>
      <c r="AF176" s="143"/>
      <c r="AG176" s="143"/>
      <c r="AH176" s="143"/>
      <c r="AI176" s="143"/>
      <c r="AJ176" s="143"/>
      <c r="AK176" s="143"/>
      <c r="AL176" s="143"/>
      <c r="AM176" s="143"/>
      <c r="AN176" s="143"/>
      <c r="AO176" s="143"/>
      <c r="AP176" s="143"/>
      <c r="AQ176" s="143"/>
      <c r="AR176" s="143"/>
      <c r="AS176" s="143"/>
      <c r="AT176" s="143"/>
      <c r="AU176" s="143"/>
      <c r="AV176" s="143"/>
      <c r="AW176" s="143"/>
      <c r="AX176" s="143"/>
      <c r="AY176" s="143"/>
      <c r="AZ176" s="143"/>
      <c r="BA176" s="143"/>
      <c r="BB176" s="143"/>
      <c r="BC176" s="143"/>
      <c r="BD176" s="143"/>
      <c r="BE176" s="143"/>
      <c r="BF176" s="143"/>
      <c r="BG176" s="143"/>
      <c r="BH176" s="143"/>
      <c r="BI176" s="143"/>
      <c r="BJ176" s="143"/>
      <c r="BK176" s="143"/>
      <c r="BL176" s="143"/>
      <c r="BM176" s="143"/>
      <c r="BN176" s="143"/>
      <c r="BO176" s="143"/>
      <c r="BP176" s="143"/>
      <c r="BQ176" s="143"/>
      <c r="BR176" s="143"/>
      <c r="BS176" s="143"/>
      <c r="BT176" s="143"/>
      <c r="BU176" s="143"/>
      <c r="BV176" s="143"/>
      <c r="BW176" s="143"/>
      <c r="BX176" s="143"/>
      <c r="BY176" s="143"/>
      <c r="BZ176" s="143"/>
    </row>
    <row r="177" spans="1:78" s="38" customFormat="1" ht="25.5" customHeight="1" x14ac:dyDescent="0.25">
      <c r="A177" s="856"/>
      <c r="B177" s="1043" t="s">
        <v>138</v>
      </c>
      <c r="C177" s="1044"/>
      <c r="D177" s="857"/>
      <c r="E177" s="856">
        <f>+E171*12.9</f>
        <v>14376713.707155654</v>
      </c>
      <c r="F177" s="856">
        <v>5</v>
      </c>
      <c r="G177" s="859"/>
      <c r="H177" s="860"/>
      <c r="I177" s="858"/>
      <c r="J177" s="861"/>
      <c r="K177" s="858">
        <f>+K176+K175+K174+K173+K172+K171</f>
        <v>14880</v>
      </c>
      <c r="L177" s="876"/>
      <c r="M177" s="705"/>
      <c r="N177" s="143"/>
      <c r="O177" s="143"/>
      <c r="P177" s="143"/>
      <c r="Q177" s="143"/>
      <c r="R177" s="143"/>
      <c r="S177" s="143"/>
      <c r="T177" s="143"/>
      <c r="U177" s="143"/>
      <c r="V177" s="143"/>
      <c r="W177" s="143"/>
      <c r="X177" s="143"/>
      <c r="Y177" s="143"/>
      <c r="Z177" s="143"/>
      <c r="AA177" s="143"/>
      <c r="AB177" s="143"/>
      <c r="AC177" s="143"/>
      <c r="AD177" s="143"/>
      <c r="AE177" s="143"/>
      <c r="AF177" s="143"/>
      <c r="AG177" s="143"/>
      <c r="AH177" s="143"/>
      <c r="AI177" s="143"/>
      <c r="AJ177" s="143"/>
      <c r="AK177" s="143"/>
      <c r="AL177" s="143"/>
      <c r="AM177" s="143"/>
      <c r="AN177" s="143"/>
      <c r="AO177" s="143"/>
      <c r="AP177" s="143"/>
      <c r="AQ177" s="143"/>
      <c r="AR177" s="143"/>
      <c r="AS177" s="143"/>
      <c r="AT177" s="143"/>
      <c r="AU177" s="143"/>
      <c r="AV177" s="143"/>
      <c r="AW177" s="143"/>
      <c r="AX177" s="143"/>
      <c r="AY177" s="143"/>
      <c r="AZ177" s="143"/>
      <c r="BA177" s="143"/>
      <c r="BB177" s="143"/>
      <c r="BC177" s="143"/>
      <c r="BD177" s="143"/>
      <c r="BE177" s="143"/>
      <c r="BF177" s="143"/>
      <c r="BG177" s="143"/>
      <c r="BH177" s="143"/>
      <c r="BI177" s="143"/>
      <c r="BJ177" s="143"/>
      <c r="BK177" s="143"/>
      <c r="BL177" s="143"/>
      <c r="BM177" s="143"/>
      <c r="BN177" s="143"/>
      <c r="BO177" s="143"/>
      <c r="BP177" s="143"/>
      <c r="BQ177" s="143"/>
      <c r="BR177" s="143"/>
      <c r="BS177" s="143"/>
      <c r="BT177" s="143"/>
      <c r="BU177" s="143"/>
      <c r="BV177" s="143"/>
      <c r="BW177" s="143"/>
      <c r="BX177" s="143"/>
      <c r="BY177" s="143"/>
      <c r="BZ177" s="143"/>
    </row>
    <row r="178" spans="1:78" s="38" customFormat="1" ht="71.25" customHeight="1" x14ac:dyDescent="0.25">
      <c r="A178" s="1098">
        <v>2</v>
      </c>
      <c r="B178" s="1098" t="s">
        <v>276</v>
      </c>
      <c r="C178" s="1050" t="s">
        <v>283</v>
      </c>
      <c r="D178" s="1099" t="s">
        <v>284</v>
      </c>
      <c r="E178" s="1098">
        <v>1827647.8202980601</v>
      </c>
      <c r="F178" s="1098"/>
      <c r="G178" s="975" t="s">
        <v>285</v>
      </c>
      <c r="H178" s="414" t="s">
        <v>241</v>
      </c>
      <c r="I178" s="137" t="s">
        <v>242</v>
      </c>
      <c r="J178" s="138">
        <v>2</v>
      </c>
      <c r="K178" s="137">
        <f>+J178*350</f>
        <v>700</v>
      </c>
      <c r="L178" s="137">
        <v>1</v>
      </c>
      <c r="M178" s="705" t="s">
        <v>203</v>
      </c>
      <c r="N178" s="143"/>
      <c r="O178" s="143"/>
      <c r="P178" s="143"/>
      <c r="Q178" s="143"/>
      <c r="R178" s="143"/>
      <c r="S178" s="143"/>
      <c r="T178" s="143"/>
      <c r="U178" s="143"/>
      <c r="V178" s="143"/>
      <c r="W178" s="143"/>
      <c r="X178" s="143"/>
      <c r="Y178" s="143"/>
      <c r="Z178" s="143"/>
      <c r="AA178" s="143"/>
      <c r="AB178" s="143"/>
      <c r="AC178" s="143"/>
      <c r="AD178" s="143"/>
      <c r="AE178" s="143"/>
      <c r="AF178" s="143"/>
      <c r="AG178" s="143"/>
      <c r="AH178" s="143"/>
      <c r="AI178" s="143"/>
      <c r="AJ178" s="143"/>
      <c r="AK178" s="143"/>
      <c r="AL178" s="143"/>
      <c r="AM178" s="143"/>
      <c r="AN178" s="143"/>
      <c r="AO178" s="143"/>
      <c r="AP178" s="143"/>
      <c r="AQ178" s="143"/>
      <c r="AR178" s="143"/>
      <c r="AS178" s="143"/>
      <c r="AT178" s="143"/>
      <c r="AU178" s="143"/>
      <c r="AV178" s="143"/>
      <c r="AW178" s="143"/>
      <c r="AX178" s="143"/>
      <c r="AY178" s="143"/>
      <c r="AZ178" s="143"/>
      <c r="BA178" s="143"/>
      <c r="BB178" s="143"/>
      <c r="BC178" s="143"/>
      <c r="BD178" s="143"/>
      <c r="BE178" s="143"/>
      <c r="BF178" s="143"/>
      <c r="BG178" s="143"/>
      <c r="BH178" s="143"/>
      <c r="BI178" s="143"/>
      <c r="BJ178" s="143"/>
      <c r="BK178" s="143"/>
      <c r="BL178" s="143"/>
      <c r="BM178" s="143"/>
      <c r="BN178" s="143"/>
      <c r="BO178" s="143"/>
      <c r="BP178" s="143"/>
      <c r="BQ178" s="143"/>
      <c r="BR178" s="143"/>
      <c r="BS178" s="143"/>
      <c r="BT178" s="143"/>
      <c r="BU178" s="143"/>
      <c r="BV178" s="143"/>
      <c r="BW178" s="143"/>
      <c r="BX178" s="143"/>
      <c r="BY178" s="143"/>
      <c r="BZ178" s="143"/>
    </row>
    <row r="179" spans="1:78" s="38" customFormat="1" ht="71.25" customHeight="1" x14ac:dyDescent="0.25">
      <c r="A179" s="1100"/>
      <c r="B179" s="1100"/>
      <c r="C179" s="1051"/>
      <c r="D179" s="1102"/>
      <c r="E179" s="1100"/>
      <c r="F179" s="1100"/>
      <c r="G179" s="977" t="s">
        <v>286</v>
      </c>
      <c r="H179" s="725" t="s">
        <v>241</v>
      </c>
      <c r="I179" s="720" t="s">
        <v>287</v>
      </c>
      <c r="J179" s="702">
        <v>1</v>
      </c>
      <c r="K179" s="720">
        <v>6000</v>
      </c>
      <c r="L179" s="720">
        <v>2</v>
      </c>
      <c r="M179" s="705" t="s">
        <v>219</v>
      </c>
      <c r="N179" s="143"/>
      <c r="O179" s="143"/>
      <c r="P179" s="143"/>
      <c r="Q179" s="143"/>
      <c r="R179" s="143"/>
      <c r="S179" s="143"/>
      <c r="T179" s="143"/>
      <c r="U179" s="143"/>
      <c r="V179" s="143"/>
      <c r="W179" s="143"/>
      <c r="X179" s="143"/>
      <c r="Y179" s="143"/>
      <c r="Z179" s="143"/>
      <c r="AA179" s="143"/>
      <c r="AB179" s="143"/>
      <c r="AC179" s="143"/>
      <c r="AD179" s="143"/>
      <c r="AE179" s="143"/>
      <c r="AF179" s="143"/>
      <c r="AG179" s="143"/>
      <c r="AH179" s="143"/>
      <c r="AI179" s="143"/>
      <c r="AJ179" s="143"/>
      <c r="AK179" s="143"/>
      <c r="AL179" s="143"/>
      <c r="AM179" s="143"/>
      <c r="AN179" s="143"/>
      <c r="AO179" s="143"/>
      <c r="AP179" s="143"/>
      <c r="AQ179" s="143"/>
      <c r="AR179" s="143"/>
      <c r="AS179" s="143"/>
      <c r="AT179" s="143"/>
      <c r="AU179" s="143"/>
      <c r="AV179" s="143"/>
      <c r="AW179" s="143"/>
      <c r="AX179" s="143"/>
      <c r="AY179" s="143"/>
      <c r="AZ179" s="143"/>
      <c r="BA179" s="143"/>
      <c r="BB179" s="143"/>
      <c r="BC179" s="143"/>
      <c r="BD179" s="143"/>
      <c r="BE179" s="143"/>
      <c r="BF179" s="143"/>
      <c r="BG179" s="143"/>
      <c r="BH179" s="143"/>
      <c r="BI179" s="143"/>
      <c r="BJ179" s="143"/>
      <c r="BK179" s="143"/>
      <c r="BL179" s="143"/>
      <c r="BM179" s="143"/>
      <c r="BN179" s="143"/>
      <c r="BO179" s="143"/>
      <c r="BP179" s="143"/>
      <c r="BQ179" s="143"/>
      <c r="BR179" s="143"/>
      <c r="BS179" s="143"/>
      <c r="BT179" s="143"/>
      <c r="BU179" s="143"/>
      <c r="BV179" s="143"/>
      <c r="BW179" s="143"/>
      <c r="BX179" s="143"/>
      <c r="BY179" s="143"/>
      <c r="BZ179" s="143"/>
    </row>
    <row r="180" spans="1:78" s="38" customFormat="1" ht="71.25" customHeight="1" x14ac:dyDescent="0.25">
      <c r="A180" s="1098"/>
      <c r="B180" s="1098"/>
      <c r="C180" s="1050"/>
      <c r="D180" s="1099"/>
      <c r="E180" s="1098"/>
      <c r="F180" s="1098"/>
      <c r="G180" s="970" t="s">
        <v>288</v>
      </c>
      <c r="H180" s="414" t="s">
        <v>125</v>
      </c>
      <c r="I180" s="137" t="s">
        <v>25</v>
      </c>
      <c r="J180" s="137">
        <v>4</v>
      </c>
      <c r="K180" s="137">
        <f>+J180*700</f>
        <v>2800</v>
      </c>
      <c r="L180" s="137">
        <v>3</v>
      </c>
      <c r="M180" s="705" t="s">
        <v>126</v>
      </c>
      <c r="N180" s="143"/>
      <c r="O180" s="143"/>
      <c r="P180" s="143"/>
      <c r="Q180" s="143"/>
      <c r="R180" s="143"/>
      <c r="S180" s="143"/>
      <c r="T180" s="143"/>
      <c r="U180" s="143"/>
      <c r="V180" s="143"/>
      <c r="W180" s="143"/>
      <c r="X180" s="143"/>
      <c r="Y180" s="143"/>
      <c r="Z180" s="143"/>
      <c r="AA180" s="143"/>
      <c r="AB180" s="143"/>
      <c r="AC180" s="143"/>
      <c r="AD180" s="143"/>
      <c r="AE180" s="143"/>
      <c r="AF180" s="143"/>
      <c r="AG180" s="143"/>
      <c r="AH180" s="143"/>
      <c r="AI180" s="143"/>
      <c r="AJ180" s="143"/>
      <c r="AK180" s="143"/>
      <c r="AL180" s="143"/>
      <c r="AM180" s="143"/>
      <c r="AN180" s="143"/>
      <c r="AO180" s="143"/>
      <c r="AP180" s="143"/>
      <c r="AQ180" s="143"/>
      <c r="AR180" s="143"/>
      <c r="AS180" s="143"/>
      <c r="AT180" s="143"/>
      <c r="AU180" s="143"/>
      <c r="AV180" s="143"/>
      <c r="AW180" s="143"/>
      <c r="AX180" s="143"/>
      <c r="AY180" s="143"/>
      <c r="AZ180" s="143"/>
      <c r="BA180" s="143"/>
      <c r="BB180" s="143"/>
      <c r="BC180" s="143"/>
      <c r="BD180" s="143"/>
      <c r="BE180" s="143"/>
      <c r="BF180" s="143"/>
      <c r="BG180" s="143"/>
      <c r="BH180" s="143"/>
      <c r="BI180" s="143"/>
      <c r="BJ180" s="143"/>
      <c r="BK180" s="143"/>
      <c r="BL180" s="143"/>
      <c r="BM180" s="143"/>
      <c r="BN180" s="143"/>
      <c r="BO180" s="143"/>
      <c r="BP180" s="143"/>
      <c r="BQ180" s="143"/>
      <c r="BR180" s="143"/>
      <c r="BS180" s="143"/>
      <c r="BT180" s="143"/>
      <c r="BU180" s="143"/>
      <c r="BV180" s="143"/>
      <c r="BW180" s="143"/>
      <c r="BX180" s="143"/>
      <c r="BY180" s="143"/>
      <c r="BZ180" s="143"/>
    </row>
    <row r="181" spans="1:78" s="38" customFormat="1" ht="71.25" customHeight="1" x14ac:dyDescent="0.25">
      <c r="A181" s="1101"/>
      <c r="B181" s="1101"/>
      <c r="C181" s="1052"/>
      <c r="D181" s="1103"/>
      <c r="E181" s="1101"/>
      <c r="F181" s="1101"/>
      <c r="G181" s="971" t="s">
        <v>289</v>
      </c>
      <c r="H181" s="734" t="s">
        <v>101</v>
      </c>
      <c r="I181" s="721" t="s">
        <v>128</v>
      </c>
      <c r="J181" s="702">
        <v>1</v>
      </c>
      <c r="K181" s="721">
        <v>6000</v>
      </c>
      <c r="L181" s="721">
        <v>4</v>
      </c>
      <c r="M181" s="705" t="s">
        <v>165</v>
      </c>
      <c r="N181" s="143"/>
      <c r="O181" s="143"/>
      <c r="P181" s="143"/>
      <c r="Q181" s="143"/>
      <c r="R181" s="143"/>
      <c r="S181" s="143"/>
      <c r="T181" s="143"/>
      <c r="U181" s="143"/>
      <c r="V181" s="143"/>
      <c r="W181" s="143"/>
      <c r="X181" s="143"/>
      <c r="Y181" s="143"/>
      <c r="Z181" s="143"/>
      <c r="AA181" s="143"/>
      <c r="AB181" s="143"/>
      <c r="AC181" s="143"/>
      <c r="AD181" s="143"/>
      <c r="AE181" s="143"/>
      <c r="AF181" s="143"/>
      <c r="AG181" s="143"/>
      <c r="AH181" s="143"/>
      <c r="AI181" s="143"/>
      <c r="AJ181" s="143"/>
      <c r="AK181" s="143"/>
      <c r="AL181" s="143"/>
      <c r="AM181" s="143"/>
      <c r="AN181" s="143"/>
      <c r="AO181" s="143"/>
      <c r="AP181" s="143"/>
      <c r="AQ181" s="143"/>
      <c r="AR181" s="143"/>
      <c r="AS181" s="143"/>
      <c r="AT181" s="143"/>
      <c r="AU181" s="143"/>
      <c r="AV181" s="143"/>
      <c r="AW181" s="143"/>
      <c r="AX181" s="143"/>
      <c r="AY181" s="143"/>
      <c r="AZ181" s="143"/>
      <c r="BA181" s="143"/>
      <c r="BB181" s="143"/>
      <c r="BC181" s="143"/>
      <c r="BD181" s="143"/>
      <c r="BE181" s="143"/>
      <c r="BF181" s="143"/>
      <c r="BG181" s="143"/>
      <c r="BH181" s="143"/>
      <c r="BI181" s="143"/>
      <c r="BJ181" s="143"/>
      <c r="BK181" s="143"/>
      <c r="BL181" s="143"/>
      <c r="BM181" s="143"/>
      <c r="BN181" s="143"/>
      <c r="BO181" s="143"/>
      <c r="BP181" s="143"/>
      <c r="BQ181" s="143"/>
      <c r="BR181" s="143"/>
      <c r="BS181" s="143"/>
      <c r="BT181" s="143"/>
      <c r="BU181" s="143"/>
      <c r="BV181" s="143"/>
      <c r="BW181" s="143"/>
      <c r="BX181" s="143"/>
      <c r="BY181" s="143"/>
      <c r="BZ181" s="143"/>
    </row>
    <row r="182" spans="1:78" s="38" customFormat="1" ht="71.25" customHeight="1" x14ac:dyDescent="0.25">
      <c r="A182" s="1098"/>
      <c r="B182" s="1098"/>
      <c r="C182" s="1050"/>
      <c r="D182" s="1099"/>
      <c r="E182" s="1098"/>
      <c r="F182" s="1098"/>
      <c r="G182" s="975" t="s">
        <v>290</v>
      </c>
      <c r="H182" s="414" t="s">
        <v>101</v>
      </c>
      <c r="I182" s="137" t="s">
        <v>149</v>
      </c>
      <c r="J182" s="137">
        <v>90</v>
      </c>
      <c r="K182" s="137">
        <f>+J182*46</f>
        <v>4140</v>
      </c>
      <c r="L182" s="137">
        <v>5</v>
      </c>
      <c r="M182" s="705" t="s">
        <v>150</v>
      </c>
      <c r="N182" s="143"/>
      <c r="O182" s="143"/>
      <c r="P182" s="143"/>
      <c r="Q182" s="143"/>
      <c r="R182" s="143"/>
      <c r="S182" s="143"/>
      <c r="T182" s="143"/>
      <c r="U182" s="143"/>
      <c r="V182" s="143"/>
      <c r="W182" s="143"/>
      <c r="X182" s="143"/>
      <c r="Y182" s="143"/>
      <c r="Z182" s="143"/>
      <c r="AA182" s="143"/>
      <c r="AB182" s="143"/>
      <c r="AC182" s="143"/>
      <c r="AD182" s="143"/>
      <c r="AE182" s="143"/>
      <c r="AF182" s="143"/>
      <c r="AG182" s="143"/>
      <c r="AH182" s="143"/>
      <c r="AI182" s="143"/>
      <c r="AJ182" s="143"/>
      <c r="AK182" s="143"/>
      <c r="AL182" s="143"/>
      <c r="AM182" s="143"/>
      <c r="AN182" s="143"/>
      <c r="AO182" s="143"/>
      <c r="AP182" s="143"/>
      <c r="AQ182" s="143"/>
      <c r="AR182" s="143"/>
      <c r="AS182" s="143"/>
      <c r="AT182" s="143"/>
      <c r="AU182" s="143"/>
      <c r="AV182" s="143"/>
      <c r="AW182" s="143"/>
      <c r="AX182" s="143"/>
      <c r="AY182" s="143"/>
      <c r="AZ182" s="143"/>
      <c r="BA182" s="143"/>
      <c r="BB182" s="143"/>
      <c r="BC182" s="143"/>
      <c r="BD182" s="143"/>
      <c r="BE182" s="143"/>
      <c r="BF182" s="143"/>
      <c r="BG182" s="143"/>
      <c r="BH182" s="143"/>
      <c r="BI182" s="143"/>
      <c r="BJ182" s="143"/>
      <c r="BK182" s="143"/>
      <c r="BL182" s="143"/>
      <c r="BM182" s="143"/>
      <c r="BN182" s="143"/>
      <c r="BO182" s="143"/>
      <c r="BP182" s="143"/>
      <c r="BQ182" s="143"/>
      <c r="BR182" s="143"/>
      <c r="BS182" s="143"/>
      <c r="BT182" s="143"/>
      <c r="BU182" s="143"/>
      <c r="BV182" s="143"/>
      <c r="BW182" s="143"/>
      <c r="BX182" s="143"/>
      <c r="BY182" s="143"/>
      <c r="BZ182" s="143"/>
    </row>
    <row r="183" spans="1:78" s="38" customFormat="1" ht="71.25" customHeight="1" x14ac:dyDescent="0.25">
      <c r="A183" s="1098"/>
      <c r="B183" s="1098"/>
      <c r="C183" s="1050"/>
      <c r="D183" s="1099"/>
      <c r="E183" s="1098"/>
      <c r="F183" s="1098"/>
      <c r="G183" s="975" t="s">
        <v>291</v>
      </c>
      <c r="H183" s="414" t="s">
        <v>101</v>
      </c>
      <c r="I183" s="137" t="s">
        <v>149</v>
      </c>
      <c r="J183" s="137">
        <v>90</v>
      </c>
      <c r="K183" s="137">
        <f>+J183*46</f>
        <v>4140</v>
      </c>
      <c r="L183" s="137">
        <v>6</v>
      </c>
      <c r="M183" s="705" t="s">
        <v>150</v>
      </c>
      <c r="N183" s="143"/>
      <c r="O183" s="143"/>
      <c r="P183" s="143"/>
      <c r="Q183" s="143"/>
      <c r="R183" s="143"/>
      <c r="S183" s="143"/>
      <c r="T183" s="143"/>
      <c r="U183" s="143"/>
      <c r="V183" s="143"/>
      <c r="W183" s="143"/>
      <c r="X183" s="143"/>
      <c r="Y183" s="143"/>
      <c r="Z183" s="143"/>
      <c r="AA183" s="143"/>
      <c r="AB183" s="143"/>
      <c r="AC183" s="143"/>
      <c r="AD183" s="143"/>
      <c r="AE183" s="143"/>
      <c r="AF183" s="143"/>
      <c r="AG183" s="143"/>
      <c r="AH183" s="143"/>
      <c r="AI183" s="143"/>
      <c r="AJ183" s="143"/>
      <c r="AK183" s="143"/>
      <c r="AL183" s="143"/>
      <c r="AM183" s="143"/>
      <c r="AN183" s="143"/>
      <c r="AO183" s="143"/>
      <c r="AP183" s="143"/>
      <c r="AQ183" s="143"/>
      <c r="AR183" s="143"/>
      <c r="AS183" s="143"/>
      <c r="AT183" s="143"/>
      <c r="AU183" s="143"/>
      <c r="AV183" s="143"/>
      <c r="AW183" s="143"/>
      <c r="AX183" s="143"/>
      <c r="AY183" s="143"/>
      <c r="AZ183" s="143"/>
      <c r="BA183" s="143"/>
      <c r="BB183" s="143"/>
      <c r="BC183" s="143"/>
      <c r="BD183" s="143"/>
      <c r="BE183" s="143"/>
      <c r="BF183" s="143"/>
      <c r="BG183" s="143"/>
      <c r="BH183" s="143"/>
      <c r="BI183" s="143"/>
      <c r="BJ183" s="143"/>
      <c r="BK183" s="143"/>
      <c r="BL183" s="143"/>
      <c r="BM183" s="143"/>
      <c r="BN183" s="143"/>
      <c r="BO183" s="143"/>
      <c r="BP183" s="143"/>
      <c r="BQ183" s="143"/>
      <c r="BR183" s="143"/>
      <c r="BS183" s="143"/>
      <c r="BT183" s="143"/>
      <c r="BU183" s="143"/>
      <c r="BV183" s="143"/>
      <c r="BW183" s="143"/>
      <c r="BX183" s="143"/>
      <c r="BY183" s="143"/>
      <c r="BZ183" s="143"/>
    </row>
    <row r="184" spans="1:78" s="38" customFormat="1" ht="71.25" customHeight="1" x14ac:dyDescent="0.25">
      <c r="A184" s="1098"/>
      <c r="B184" s="1098"/>
      <c r="C184" s="1050"/>
      <c r="D184" s="1099"/>
      <c r="E184" s="1098"/>
      <c r="F184" s="1098"/>
      <c r="G184" s="975" t="s">
        <v>136</v>
      </c>
      <c r="H184" s="414" t="s">
        <v>101</v>
      </c>
      <c r="I184" s="137" t="s">
        <v>25</v>
      </c>
      <c r="J184" s="702">
        <v>1</v>
      </c>
      <c r="K184" s="137">
        <v>350</v>
      </c>
      <c r="L184" s="137">
        <v>7</v>
      </c>
      <c r="M184" s="705" t="s">
        <v>137</v>
      </c>
      <c r="N184" s="143"/>
      <c r="O184" s="143"/>
      <c r="P184" s="143"/>
      <c r="Q184" s="143"/>
      <c r="R184" s="143"/>
      <c r="S184" s="143"/>
      <c r="T184" s="143"/>
      <c r="U184" s="143"/>
      <c r="V184" s="143"/>
      <c r="W184" s="143"/>
      <c r="X184" s="143"/>
      <c r="Y184" s="143"/>
      <c r="Z184" s="143"/>
      <c r="AA184" s="143"/>
      <c r="AB184" s="143"/>
      <c r="AC184" s="143"/>
      <c r="AD184" s="143"/>
      <c r="AE184" s="143"/>
      <c r="AF184" s="143"/>
      <c r="AG184" s="143"/>
      <c r="AH184" s="143"/>
      <c r="AI184" s="143"/>
      <c r="AJ184" s="143"/>
      <c r="AK184" s="143"/>
      <c r="AL184" s="143"/>
      <c r="AM184" s="143"/>
      <c r="AN184" s="143"/>
      <c r="AO184" s="143"/>
      <c r="AP184" s="143"/>
      <c r="AQ184" s="143"/>
      <c r="AR184" s="143"/>
      <c r="AS184" s="143"/>
      <c r="AT184" s="143"/>
      <c r="AU184" s="143"/>
      <c r="AV184" s="143"/>
      <c r="AW184" s="143"/>
      <c r="AX184" s="143"/>
      <c r="AY184" s="143"/>
      <c r="AZ184" s="143"/>
      <c r="BA184" s="143"/>
      <c r="BB184" s="143"/>
      <c r="BC184" s="143"/>
      <c r="BD184" s="143"/>
      <c r="BE184" s="143"/>
      <c r="BF184" s="143"/>
      <c r="BG184" s="143"/>
      <c r="BH184" s="143"/>
      <c r="BI184" s="143"/>
      <c r="BJ184" s="143"/>
      <c r="BK184" s="143"/>
      <c r="BL184" s="143"/>
      <c r="BM184" s="143"/>
      <c r="BN184" s="143"/>
      <c r="BO184" s="143"/>
      <c r="BP184" s="143"/>
      <c r="BQ184" s="143"/>
      <c r="BR184" s="143"/>
      <c r="BS184" s="143"/>
      <c r="BT184" s="143"/>
      <c r="BU184" s="143"/>
      <c r="BV184" s="143"/>
      <c r="BW184" s="143"/>
      <c r="BX184" s="143"/>
      <c r="BY184" s="143"/>
      <c r="BZ184" s="143"/>
    </row>
    <row r="185" spans="1:78" s="38" customFormat="1" ht="35.25" customHeight="1" x14ac:dyDescent="0.25">
      <c r="A185" s="856"/>
      <c r="B185" s="1043" t="s">
        <v>138</v>
      </c>
      <c r="C185" s="1044"/>
      <c r="D185" s="857"/>
      <c r="E185" s="856">
        <f>+E178*12.9</f>
        <v>23576656.881844975</v>
      </c>
      <c r="F185" s="856">
        <v>7</v>
      </c>
      <c r="G185" s="859"/>
      <c r="H185" s="860"/>
      <c r="I185" s="858"/>
      <c r="J185" s="861"/>
      <c r="K185" s="858">
        <f>+K184+K183+K182+K181+K180+K179+K178</f>
        <v>24130</v>
      </c>
      <c r="L185" s="876"/>
      <c r="M185" s="705"/>
      <c r="N185" s="143"/>
      <c r="O185" s="143"/>
      <c r="P185" s="143"/>
      <c r="Q185" s="143"/>
      <c r="R185" s="143"/>
      <c r="S185" s="143"/>
      <c r="T185" s="143"/>
      <c r="U185" s="143"/>
      <c r="V185" s="143"/>
      <c r="W185" s="143"/>
      <c r="X185" s="143"/>
      <c r="Y185" s="143"/>
      <c r="Z185" s="143"/>
      <c r="AA185" s="143"/>
      <c r="AB185" s="143"/>
      <c r="AC185" s="143"/>
      <c r="AD185" s="143"/>
      <c r="AE185" s="143"/>
      <c r="AF185" s="143"/>
      <c r="AG185" s="143"/>
      <c r="AH185" s="143"/>
      <c r="AI185" s="143"/>
      <c r="AJ185" s="143"/>
      <c r="AK185" s="143"/>
      <c r="AL185" s="143"/>
      <c r="AM185" s="143"/>
      <c r="AN185" s="143"/>
      <c r="AO185" s="143"/>
      <c r="AP185" s="143"/>
      <c r="AQ185" s="143"/>
      <c r="AR185" s="143"/>
      <c r="AS185" s="143"/>
      <c r="AT185" s="143"/>
      <c r="AU185" s="143"/>
      <c r="AV185" s="143"/>
      <c r="AW185" s="143"/>
      <c r="AX185" s="143"/>
      <c r="AY185" s="143"/>
      <c r="AZ185" s="143"/>
      <c r="BA185" s="143"/>
      <c r="BB185" s="143"/>
      <c r="BC185" s="143"/>
      <c r="BD185" s="143"/>
      <c r="BE185" s="143"/>
      <c r="BF185" s="143"/>
      <c r="BG185" s="143"/>
      <c r="BH185" s="143"/>
      <c r="BI185" s="143"/>
      <c r="BJ185" s="143"/>
      <c r="BK185" s="143"/>
      <c r="BL185" s="143"/>
      <c r="BM185" s="143"/>
      <c r="BN185" s="143"/>
      <c r="BO185" s="143"/>
      <c r="BP185" s="143"/>
      <c r="BQ185" s="143"/>
      <c r="BR185" s="143"/>
      <c r="BS185" s="143"/>
      <c r="BT185" s="143"/>
      <c r="BU185" s="143"/>
      <c r="BV185" s="143"/>
      <c r="BW185" s="143"/>
      <c r="BX185" s="143"/>
      <c r="BY185" s="143"/>
      <c r="BZ185" s="143"/>
    </row>
    <row r="186" spans="1:78" s="38" customFormat="1" ht="93.75" customHeight="1" x14ac:dyDescent="0.25">
      <c r="A186" s="1100">
        <v>3</v>
      </c>
      <c r="B186" s="1105" t="s">
        <v>276</v>
      </c>
      <c r="C186" s="1105" t="s">
        <v>292</v>
      </c>
      <c r="D186" s="1105">
        <v>3795</v>
      </c>
      <c r="E186" s="1250">
        <v>1414051.67747831</v>
      </c>
      <c r="F186" s="1105"/>
      <c r="G186" s="975" t="s">
        <v>293</v>
      </c>
      <c r="H186" s="414" t="s">
        <v>241</v>
      </c>
      <c r="I186" s="137" t="s">
        <v>128</v>
      </c>
      <c r="J186" s="137">
        <v>0</v>
      </c>
      <c r="K186" s="137">
        <v>4240</v>
      </c>
      <c r="L186" s="135">
        <v>2</v>
      </c>
      <c r="M186" s="705" t="s">
        <v>158</v>
      </c>
      <c r="N186" s="143"/>
      <c r="O186" s="143"/>
      <c r="P186" s="143"/>
      <c r="Q186" s="143"/>
      <c r="R186" s="143"/>
      <c r="S186" s="143"/>
      <c r="T186" s="143"/>
      <c r="U186" s="143"/>
      <c r="V186" s="143"/>
      <c r="W186" s="143"/>
      <c r="X186" s="143"/>
      <c r="Y186" s="143"/>
      <c r="Z186" s="143"/>
      <c r="AA186" s="143"/>
      <c r="AB186" s="143"/>
      <c r="AC186" s="143"/>
      <c r="AD186" s="143"/>
      <c r="AE186" s="143"/>
      <c r="AF186" s="143"/>
      <c r="AG186" s="143"/>
      <c r="AH186" s="143"/>
      <c r="AI186" s="143"/>
      <c r="AJ186" s="143"/>
      <c r="AK186" s="143"/>
      <c r="AL186" s="143"/>
      <c r="AM186" s="143"/>
      <c r="AN186" s="143"/>
      <c r="AO186" s="143"/>
      <c r="AP186" s="143"/>
      <c r="AQ186" s="143"/>
      <c r="AR186" s="143"/>
      <c r="AS186" s="143"/>
      <c r="AT186" s="143"/>
      <c r="AU186" s="143"/>
      <c r="AV186" s="143"/>
      <c r="AW186" s="143"/>
      <c r="AX186" s="143"/>
      <c r="AY186" s="143"/>
      <c r="AZ186" s="143"/>
      <c r="BA186" s="143"/>
      <c r="BB186" s="143"/>
      <c r="BC186" s="143"/>
      <c r="BD186" s="143"/>
      <c r="BE186" s="143"/>
      <c r="BF186" s="143"/>
      <c r="BG186" s="143"/>
      <c r="BH186" s="143"/>
      <c r="BI186" s="143"/>
      <c r="BJ186" s="143"/>
      <c r="BK186" s="143"/>
      <c r="BL186" s="143"/>
      <c r="BM186" s="143"/>
      <c r="BN186" s="143"/>
      <c r="BO186" s="143"/>
      <c r="BP186" s="143"/>
      <c r="BQ186" s="143"/>
      <c r="BR186" s="143"/>
      <c r="BS186" s="143"/>
      <c r="BT186" s="143"/>
      <c r="BU186" s="143"/>
      <c r="BV186" s="143"/>
      <c r="BW186" s="143"/>
      <c r="BX186" s="143"/>
      <c r="BY186" s="143"/>
      <c r="BZ186" s="143"/>
    </row>
    <row r="187" spans="1:78" s="38" customFormat="1" ht="67.5" customHeight="1" x14ac:dyDescent="0.25">
      <c r="A187" s="1104"/>
      <c r="B187" s="1106"/>
      <c r="C187" s="1106"/>
      <c r="D187" s="1106"/>
      <c r="E187" s="1106"/>
      <c r="F187" s="1106"/>
      <c r="G187" s="975" t="s">
        <v>294</v>
      </c>
      <c r="H187" s="414" t="s">
        <v>241</v>
      </c>
      <c r="I187" s="137" t="s">
        <v>128</v>
      </c>
      <c r="J187" s="137">
        <v>0</v>
      </c>
      <c r="K187" s="137">
        <v>2656</v>
      </c>
      <c r="L187" s="135">
        <v>3</v>
      </c>
      <c r="M187" s="705" t="s">
        <v>158</v>
      </c>
      <c r="N187" s="143"/>
      <c r="O187" s="143"/>
      <c r="P187" s="143"/>
      <c r="Q187" s="143"/>
      <c r="R187" s="143"/>
      <c r="S187" s="143"/>
      <c r="T187" s="143"/>
      <c r="U187" s="143"/>
      <c r="V187" s="143"/>
      <c r="W187" s="143"/>
      <c r="X187" s="143"/>
      <c r="Y187" s="143"/>
      <c r="Z187" s="143"/>
      <c r="AA187" s="143"/>
      <c r="AB187" s="143"/>
      <c r="AC187" s="143"/>
      <c r="AD187" s="143"/>
      <c r="AE187" s="143"/>
      <c r="AF187" s="143"/>
      <c r="AG187" s="143"/>
      <c r="AH187" s="143"/>
      <c r="AI187" s="143"/>
      <c r="AJ187" s="143"/>
      <c r="AK187" s="143"/>
      <c r="AL187" s="143"/>
      <c r="AM187" s="143"/>
      <c r="AN187" s="143"/>
      <c r="AO187" s="143"/>
      <c r="AP187" s="143"/>
      <c r="AQ187" s="143"/>
      <c r="AR187" s="143"/>
      <c r="AS187" s="143"/>
      <c r="AT187" s="143"/>
      <c r="AU187" s="143"/>
      <c r="AV187" s="143"/>
      <c r="AW187" s="143"/>
      <c r="AX187" s="143"/>
      <c r="AY187" s="143"/>
      <c r="AZ187" s="143"/>
      <c r="BA187" s="143"/>
      <c r="BB187" s="143"/>
      <c r="BC187" s="143"/>
      <c r="BD187" s="143"/>
      <c r="BE187" s="143"/>
      <c r="BF187" s="143"/>
      <c r="BG187" s="143"/>
      <c r="BH187" s="143"/>
      <c r="BI187" s="143"/>
      <c r="BJ187" s="143"/>
      <c r="BK187" s="143"/>
      <c r="BL187" s="143"/>
      <c r="BM187" s="143"/>
      <c r="BN187" s="143"/>
      <c r="BO187" s="143"/>
      <c r="BP187" s="143"/>
      <c r="BQ187" s="143"/>
      <c r="BR187" s="143"/>
      <c r="BS187" s="143"/>
      <c r="BT187" s="143"/>
      <c r="BU187" s="143"/>
      <c r="BV187" s="143"/>
      <c r="BW187" s="143"/>
      <c r="BX187" s="143"/>
      <c r="BY187" s="143"/>
      <c r="BZ187" s="143"/>
    </row>
    <row r="188" spans="1:78" s="38" customFormat="1" ht="67.5" customHeight="1" x14ac:dyDescent="0.25">
      <c r="A188" s="1104"/>
      <c r="B188" s="1106"/>
      <c r="C188" s="1106"/>
      <c r="D188" s="1106"/>
      <c r="E188" s="1106"/>
      <c r="F188" s="1106"/>
      <c r="G188" s="975" t="s">
        <v>295</v>
      </c>
      <c r="H188" s="414" t="s">
        <v>274</v>
      </c>
      <c r="I188" s="137" t="s">
        <v>252</v>
      </c>
      <c r="J188" s="137">
        <v>90</v>
      </c>
      <c r="K188" s="137">
        <f>+J188*46</f>
        <v>4140</v>
      </c>
      <c r="L188" s="135">
        <v>4</v>
      </c>
      <c r="M188" s="705" t="s">
        <v>150</v>
      </c>
      <c r="N188" s="143"/>
      <c r="O188" s="143"/>
      <c r="P188" s="143"/>
      <c r="Q188" s="143"/>
      <c r="R188" s="143"/>
      <c r="S188" s="143"/>
      <c r="T188" s="143"/>
      <c r="U188" s="143"/>
      <c r="V188" s="143"/>
      <c r="W188" s="143"/>
      <c r="X188" s="143"/>
      <c r="Y188" s="143"/>
      <c r="Z188" s="143"/>
      <c r="AA188" s="143"/>
      <c r="AB188" s="143"/>
      <c r="AC188" s="143"/>
      <c r="AD188" s="143"/>
      <c r="AE188" s="143"/>
      <c r="AF188" s="143"/>
      <c r="AG188" s="143"/>
      <c r="AH188" s="143"/>
      <c r="AI188" s="143"/>
      <c r="AJ188" s="143"/>
      <c r="AK188" s="143"/>
      <c r="AL188" s="143"/>
      <c r="AM188" s="143"/>
      <c r="AN188" s="143"/>
      <c r="AO188" s="143"/>
      <c r="AP188" s="143"/>
      <c r="AQ188" s="143"/>
      <c r="AR188" s="143"/>
      <c r="AS188" s="143"/>
      <c r="AT188" s="143"/>
      <c r="AU188" s="143"/>
      <c r="AV188" s="143"/>
      <c r="AW188" s="143"/>
      <c r="AX188" s="143"/>
      <c r="AY188" s="143"/>
      <c r="AZ188" s="143"/>
      <c r="BA188" s="143"/>
      <c r="BB188" s="143"/>
      <c r="BC188" s="143"/>
      <c r="BD188" s="143"/>
      <c r="BE188" s="143"/>
      <c r="BF188" s="143"/>
      <c r="BG188" s="143"/>
      <c r="BH188" s="143"/>
      <c r="BI188" s="143"/>
      <c r="BJ188" s="143"/>
      <c r="BK188" s="143"/>
      <c r="BL188" s="143"/>
      <c r="BM188" s="143"/>
      <c r="BN188" s="143"/>
      <c r="BO188" s="143"/>
      <c r="BP188" s="143"/>
      <c r="BQ188" s="143"/>
      <c r="BR188" s="143"/>
      <c r="BS188" s="143"/>
      <c r="BT188" s="143"/>
      <c r="BU188" s="143"/>
      <c r="BV188" s="143"/>
      <c r="BW188" s="143"/>
      <c r="BX188" s="143"/>
      <c r="BY188" s="143"/>
      <c r="BZ188" s="143"/>
    </row>
    <row r="189" spans="1:78" s="38" customFormat="1" ht="35.25" customHeight="1" x14ac:dyDescent="0.25">
      <c r="A189" s="1104"/>
      <c r="B189" s="1106"/>
      <c r="C189" s="1106"/>
      <c r="D189" s="1106"/>
      <c r="E189" s="1106"/>
      <c r="F189" s="1106"/>
      <c r="G189" s="1084" t="s">
        <v>296</v>
      </c>
      <c r="H189" s="414" t="s">
        <v>101</v>
      </c>
      <c r="I189" s="137" t="s">
        <v>128</v>
      </c>
      <c r="J189" s="137">
        <v>1</v>
      </c>
      <c r="K189" s="137">
        <v>1000</v>
      </c>
      <c r="L189" s="1108">
        <v>5</v>
      </c>
      <c r="M189" s="726" t="s">
        <v>273</v>
      </c>
      <c r="N189" s="143"/>
      <c r="O189" s="143"/>
      <c r="P189" s="143"/>
      <c r="Q189" s="143"/>
      <c r="R189" s="143"/>
      <c r="S189" s="143"/>
      <c r="T189" s="143"/>
      <c r="U189" s="143"/>
      <c r="V189" s="143"/>
      <c r="W189" s="143"/>
      <c r="X189" s="143"/>
      <c r="Y189" s="143"/>
      <c r="Z189" s="143"/>
      <c r="AA189" s="143"/>
      <c r="AB189" s="143"/>
      <c r="AC189" s="143"/>
      <c r="AD189" s="143"/>
      <c r="AE189" s="143"/>
      <c r="AF189" s="143"/>
      <c r="AG189" s="143"/>
      <c r="AH189" s="143"/>
      <c r="AI189" s="143"/>
      <c r="AJ189" s="143"/>
      <c r="AK189" s="143"/>
      <c r="AL189" s="143"/>
      <c r="AM189" s="143"/>
      <c r="AN189" s="143"/>
      <c r="AO189" s="143"/>
      <c r="AP189" s="143"/>
      <c r="AQ189" s="143"/>
      <c r="AR189" s="143"/>
      <c r="AS189" s="143"/>
      <c r="AT189" s="143"/>
      <c r="AU189" s="143"/>
      <c r="AV189" s="143"/>
      <c r="AW189" s="143"/>
      <c r="AX189" s="143"/>
      <c r="AY189" s="143"/>
      <c r="AZ189" s="143"/>
      <c r="BA189" s="143"/>
      <c r="BB189" s="143"/>
      <c r="BC189" s="143"/>
      <c r="BD189" s="143"/>
      <c r="BE189" s="143"/>
      <c r="BF189" s="143"/>
      <c r="BG189" s="143"/>
      <c r="BH189" s="143"/>
      <c r="BI189" s="143"/>
      <c r="BJ189" s="143"/>
      <c r="BK189" s="143"/>
      <c r="BL189" s="143"/>
      <c r="BM189" s="143"/>
      <c r="BN189" s="143"/>
      <c r="BO189" s="143"/>
      <c r="BP189" s="143"/>
      <c r="BQ189" s="143"/>
      <c r="BR189" s="143"/>
      <c r="BS189" s="143"/>
      <c r="BT189" s="143"/>
      <c r="BU189" s="143"/>
      <c r="BV189" s="143"/>
      <c r="BW189" s="143"/>
      <c r="BX189" s="143"/>
      <c r="BY189" s="143"/>
      <c r="BZ189" s="143"/>
    </row>
    <row r="190" spans="1:78" s="38" customFormat="1" ht="35.25" customHeight="1" x14ac:dyDescent="0.25">
      <c r="A190" s="1104"/>
      <c r="B190" s="1106"/>
      <c r="C190" s="1106"/>
      <c r="D190" s="1106"/>
      <c r="E190" s="1106"/>
      <c r="F190" s="1106"/>
      <c r="G190" s="1084"/>
      <c r="H190" s="414" t="s">
        <v>101</v>
      </c>
      <c r="I190" s="137" t="s">
        <v>25</v>
      </c>
      <c r="J190" s="137">
        <v>4</v>
      </c>
      <c r="K190" s="137">
        <f>+J190*350</f>
        <v>1400</v>
      </c>
      <c r="L190" s="1073"/>
      <c r="M190" s="705" t="s">
        <v>203</v>
      </c>
      <c r="N190" s="143"/>
      <c r="O190" s="143"/>
      <c r="P190" s="143"/>
      <c r="Q190" s="143"/>
      <c r="R190" s="143"/>
      <c r="S190" s="143"/>
      <c r="T190" s="143"/>
      <c r="U190" s="143"/>
      <c r="V190" s="143"/>
      <c r="W190" s="143"/>
      <c r="X190" s="143"/>
      <c r="Y190" s="143"/>
      <c r="Z190" s="143"/>
      <c r="AA190" s="143"/>
      <c r="AB190" s="143"/>
      <c r="AC190" s="143"/>
      <c r="AD190" s="143"/>
      <c r="AE190" s="143"/>
      <c r="AF190" s="143"/>
      <c r="AG190" s="143"/>
      <c r="AH190" s="143"/>
      <c r="AI190" s="143"/>
      <c r="AJ190" s="143"/>
      <c r="AK190" s="143"/>
      <c r="AL190" s="143"/>
      <c r="AM190" s="143"/>
      <c r="AN190" s="143"/>
      <c r="AO190" s="143"/>
      <c r="AP190" s="143"/>
      <c r="AQ190" s="143"/>
      <c r="AR190" s="143"/>
      <c r="AS190" s="143"/>
      <c r="AT190" s="143"/>
      <c r="AU190" s="143"/>
      <c r="AV190" s="143"/>
      <c r="AW190" s="143"/>
      <c r="AX190" s="143"/>
      <c r="AY190" s="143"/>
      <c r="AZ190" s="143"/>
      <c r="BA190" s="143"/>
      <c r="BB190" s="143"/>
      <c r="BC190" s="143"/>
      <c r="BD190" s="143"/>
      <c r="BE190" s="143"/>
      <c r="BF190" s="143"/>
      <c r="BG190" s="143"/>
      <c r="BH190" s="143"/>
      <c r="BI190" s="143"/>
      <c r="BJ190" s="143"/>
      <c r="BK190" s="143"/>
      <c r="BL190" s="143"/>
      <c r="BM190" s="143"/>
      <c r="BN190" s="143"/>
      <c r="BO190" s="143"/>
      <c r="BP190" s="143"/>
      <c r="BQ190" s="143"/>
      <c r="BR190" s="143"/>
      <c r="BS190" s="143"/>
      <c r="BT190" s="143"/>
      <c r="BU190" s="143"/>
      <c r="BV190" s="143"/>
      <c r="BW190" s="143"/>
      <c r="BX190" s="143"/>
      <c r="BY190" s="143"/>
      <c r="BZ190" s="143"/>
    </row>
    <row r="191" spans="1:78" s="38" customFormat="1" ht="52.5" customHeight="1" x14ac:dyDescent="0.25">
      <c r="A191" s="1104"/>
      <c r="B191" s="1106"/>
      <c r="C191" s="1106"/>
      <c r="D191" s="1106"/>
      <c r="E191" s="1106"/>
      <c r="F191" s="1106"/>
      <c r="G191" s="975" t="s">
        <v>297</v>
      </c>
      <c r="H191" s="414" t="s">
        <v>30</v>
      </c>
      <c r="I191" s="137" t="s">
        <v>128</v>
      </c>
      <c r="J191" s="137">
        <v>1</v>
      </c>
      <c r="K191" s="137">
        <v>1200</v>
      </c>
      <c r="L191" s="135">
        <v>6</v>
      </c>
      <c r="M191" s="705" t="s">
        <v>165</v>
      </c>
      <c r="N191" s="143"/>
      <c r="O191" s="143"/>
      <c r="P191" s="143"/>
      <c r="Q191" s="143"/>
      <c r="R191" s="143"/>
      <c r="S191" s="143"/>
      <c r="T191" s="143"/>
      <c r="U191" s="143"/>
      <c r="V191" s="143"/>
      <c r="W191" s="143"/>
      <c r="X191" s="143"/>
      <c r="Y191" s="143"/>
      <c r="Z191" s="143"/>
      <c r="AA191" s="143"/>
      <c r="AB191" s="143"/>
      <c r="AC191" s="143"/>
      <c r="AD191" s="143"/>
      <c r="AE191" s="143"/>
      <c r="AF191" s="143"/>
      <c r="AG191" s="143"/>
      <c r="AH191" s="143"/>
      <c r="AI191" s="143"/>
      <c r="AJ191" s="143"/>
      <c r="AK191" s="143"/>
      <c r="AL191" s="143"/>
      <c r="AM191" s="143"/>
      <c r="AN191" s="143"/>
      <c r="AO191" s="143"/>
      <c r="AP191" s="143"/>
      <c r="AQ191" s="143"/>
      <c r="AR191" s="143"/>
      <c r="AS191" s="143"/>
      <c r="AT191" s="143"/>
      <c r="AU191" s="143"/>
      <c r="AV191" s="143"/>
      <c r="AW191" s="143"/>
      <c r="AX191" s="143"/>
      <c r="AY191" s="143"/>
      <c r="AZ191" s="143"/>
      <c r="BA191" s="143"/>
      <c r="BB191" s="143"/>
      <c r="BC191" s="143"/>
      <c r="BD191" s="143"/>
      <c r="BE191" s="143"/>
      <c r="BF191" s="143"/>
      <c r="BG191" s="143"/>
      <c r="BH191" s="143"/>
      <c r="BI191" s="143"/>
      <c r="BJ191" s="143"/>
      <c r="BK191" s="143"/>
      <c r="BL191" s="143"/>
      <c r="BM191" s="143"/>
      <c r="BN191" s="143"/>
      <c r="BO191" s="143"/>
      <c r="BP191" s="143"/>
      <c r="BQ191" s="143"/>
      <c r="BR191" s="143"/>
      <c r="BS191" s="143"/>
      <c r="BT191" s="143"/>
      <c r="BU191" s="143"/>
      <c r="BV191" s="143"/>
      <c r="BW191" s="143"/>
      <c r="BX191" s="143"/>
      <c r="BY191" s="143"/>
      <c r="BZ191" s="143"/>
    </row>
    <row r="192" spans="1:78" s="38" customFormat="1" ht="42.75" customHeight="1" x14ac:dyDescent="0.25">
      <c r="A192" s="1104"/>
      <c r="B192" s="1106"/>
      <c r="C192" s="1106"/>
      <c r="D192" s="1106"/>
      <c r="E192" s="1106"/>
      <c r="F192" s="1106"/>
      <c r="G192" s="1072" t="s">
        <v>298</v>
      </c>
      <c r="H192" s="414" t="s">
        <v>246</v>
      </c>
      <c r="I192" s="137" t="s">
        <v>247</v>
      </c>
      <c r="J192" s="137">
        <v>3</v>
      </c>
      <c r="K192" s="137">
        <f>+J192*150</f>
        <v>450</v>
      </c>
      <c r="L192" s="1108">
        <v>7</v>
      </c>
      <c r="M192" s="723" t="s">
        <v>27</v>
      </c>
      <c r="N192" s="143"/>
      <c r="O192" s="143"/>
      <c r="P192" s="143"/>
      <c r="Q192" s="143"/>
      <c r="R192" s="143"/>
      <c r="S192" s="143"/>
      <c r="T192" s="143"/>
      <c r="U192" s="143"/>
      <c r="V192" s="143"/>
      <c r="W192" s="143"/>
      <c r="X192" s="143"/>
      <c r="Y192" s="143"/>
      <c r="Z192" s="143"/>
      <c r="AA192" s="143"/>
      <c r="AB192" s="143"/>
      <c r="AC192" s="143"/>
      <c r="AD192" s="143"/>
      <c r="AE192" s="143"/>
      <c r="AF192" s="143"/>
      <c r="AG192" s="143"/>
      <c r="AH192" s="143"/>
      <c r="AI192" s="143"/>
      <c r="AJ192" s="143"/>
      <c r="AK192" s="143"/>
      <c r="AL192" s="143"/>
      <c r="AM192" s="143"/>
      <c r="AN192" s="143"/>
      <c r="AO192" s="143"/>
      <c r="AP192" s="143"/>
      <c r="AQ192" s="143"/>
      <c r="AR192" s="143"/>
      <c r="AS192" s="143"/>
      <c r="AT192" s="143"/>
      <c r="AU192" s="143"/>
      <c r="AV192" s="143"/>
      <c r="AW192" s="143"/>
      <c r="AX192" s="143"/>
      <c r="AY192" s="143"/>
      <c r="AZ192" s="143"/>
      <c r="BA192" s="143"/>
      <c r="BB192" s="143"/>
      <c r="BC192" s="143"/>
      <c r="BD192" s="143"/>
      <c r="BE192" s="143"/>
      <c r="BF192" s="143"/>
      <c r="BG192" s="143"/>
      <c r="BH192" s="143"/>
      <c r="BI192" s="143"/>
      <c r="BJ192" s="143"/>
      <c r="BK192" s="143"/>
      <c r="BL192" s="143"/>
      <c r="BM192" s="143"/>
      <c r="BN192" s="143"/>
      <c r="BO192" s="143"/>
      <c r="BP192" s="143"/>
      <c r="BQ192" s="143"/>
      <c r="BR192" s="143"/>
      <c r="BS192" s="143"/>
      <c r="BT192" s="143"/>
      <c r="BU192" s="143"/>
      <c r="BV192" s="143"/>
      <c r="BW192" s="143"/>
      <c r="BX192" s="143"/>
      <c r="BY192" s="143"/>
      <c r="BZ192" s="143"/>
    </row>
    <row r="193" spans="1:78" s="38" customFormat="1" ht="42.75" customHeight="1" x14ac:dyDescent="0.25">
      <c r="A193" s="1104"/>
      <c r="B193" s="1106"/>
      <c r="C193" s="1106"/>
      <c r="D193" s="1106"/>
      <c r="E193" s="1106"/>
      <c r="F193" s="1106"/>
      <c r="G193" s="1072"/>
      <c r="H193" s="414" t="s">
        <v>30</v>
      </c>
      <c r="I193" s="137" t="s">
        <v>242</v>
      </c>
      <c r="J193" s="137">
        <v>24</v>
      </c>
      <c r="K193" s="137">
        <f>+J193*140</f>
        <v>3360</v>
      </c>
      <c r="L193" s="1073"/>
      <c r="M193" s="705" t="s">
        <v>135</v>
      </c>
      <c r="N193" s="143"/>
      <c r="O193" s="143"/>
      <c r="P193" s="143"/>
      <c r="Q193" s="143"/>
      <c r="R193" s="143"/>
      <c r="S193" s="143"/>
      <c r="T193" s="143"/>
      <c r="U193" s="143"/>
      <c r="V193" s="143"/>
      <c r="W193" s="143"/>
      <c r="X193" s="143"/>
      <c r="Y193" s="143"/>
      <c r="Z193" s="143"/>
      <c r="AA193" s="143"/>
      <c r="AB193" s="143"/>
      <c r="AC193" s="143"/>
      <c r="AD193" s="143"/>
      <c r="AE193" s="143"/>
      <c r="AF193" s="143"/>
      <c r="AG193" s="143"/>
      <c r="AH193" s="143"/>
      <c r="AI193" s="143"/>
      <c r="AJ193" s="143"/>
      <c r="AK193" s="143"/>
      <c r="AL193" s="143"/>
      <c r="AM193" s="143"/>
      <c r="AN193" s="143"/>
      <c r="AO193" s="143"/>
      <c r="AP193" s="143"/>
      <c r="AQ193" s="143"/>
      <c r="AR193" s="143"/>
      <c r="AS193" s="143"/>
      <c r="AT193" s="143"/>
      <c r="AU193" s="143"/>
      <c r="AV193" s="143"/>
      <c r="AW193" s="143"/>
      <c r="AX193" s="143"/>
      <c r="AY193" s="143"/>
      <c r="AZ193" s="143"/>
      <c r="BA193" s="143"/>
      <c r="BB193" s="143"/>
      <c r="BC193" s="143"/>
      <c r="BD193" s="143"/>
      <c r="BE193" s="143"/>
      <c r="BF193" s="143"/>
      <c r="BG193" s="143"/>
      <c r="BH193" s="143"/>
      <c r="BI193" s="143"/>
      <c r="BJ193" s="143"/>
      <c r="BK193" s="143"/>
      <c r="BL193" s="143"/>
      <c r="BM193" s="143"/>
      <c r="BN193" s="143"/>
      <c r="BO193" s="143"/>
      <c r="BP193" s="143"/>
      <c r="BQ193" s="143"/>
      <c r="BR193" s="143"/>
      <c r="BS193" s="143"/>
      <c r="BT193" s="143"/>
      <c r="BU193" s="143"/>
      <c r="BV193" s="143"/>
      <c r="BW193" s="143"/>
      <c r="BX193" s="143"/>
      <c r="BY193" s="143"/>
      <c r="BZ193" s="143"/>
    </row>
    <row r="194" spans="1:78" s="38" customFormat="1" ht="42.75" customHeight="1" x14ac:dyDescent="0.25">
      <c r="A194" s="1101"/>
      <c r="B194" s="1107"/>
      <c r="C194" s="1107"/>
      <c r="D194" s="1107"/>
      <c r="E194" s="1107"/>
      <c r="F194" s="1107"/>
      <c r="G194" s="970" t="s">
        <v>136</v>
      </c>
      <c r="H194" s="414" t="s">
        <v>101</v>
      </c>
      <c r="I194" s="137" t="s">
        <v>25</v>
      </c>
      <c r="J194" s="702">
        <v>1</v>
      </c>
      <c r="K194" s="137">
        <v>350</v>
      </c>
      <c r="L194" s="135">
        <v>8</v>
      </c>
      <c r="M194" s="705" t="s">
        <v>137</v>
      </c>
      <c r="N194" s="143"/>
      <c r="O194" s="143"/>
      <c r="P194" s="143"/>
      <c r="Q194" s="143"/>
      <c r="R194" s="143"/>
      <c r="S194" s="143"/>
      <c r="T194" s="143"/>
      <c r="U194" s="143"/>
      <c r="V194" s="143"/>
      <c r="W194" s="143"/>
      <c r="X194" s="143"/>
      <c r="Y194" s="143"/>
      <c r="Z194" s="143"/>
      <c r="AA194" s="143"/>
      <c r="AB194" s="143"/>
      <c r="AC194" s="143"/>
      <c r="AD194" s="143"/>
      <c r="AE194" s="143"/>
      <c r="AF194" s="143"/>
      <c r="AG194" s="143"/>
      <c r="AH194" s="143"/>
      <c r="AI194" s="143"/>
      <c r="AJ194" s="143"/>
      <c r="AK194" s="143"/>
      <c r="AL194" s="143"/>
      <c r="AM194" s="143"/>
      <c r="AN194" s="143"/>
      <c r="AO194" s="143"/>
      <c r="AP194" s="143"/>
      <c r="AQ194" s="143"/>
      <c r="AR194" s="143"/>
      <c r="AS194" s="143"/>
      <c r="AT194" s="143"/>
      <c r="AU194" s="143"/>
      <c r="AV194" s="143"/>
      <c r="AW194" s="143"/>
      <c r="AX194" s="143"/>
      <c r="AY194" s="143"/>
      <c r="AZ194" s="143"/>
      <c r="BA194" s="143"/>
      <c r="BB194" s="143"/>
      <c r="BC194" s="143"/>
      <c r="BD194" s="143"/>
      <c r="BE194" s="143"/>
      <c r="BF194" s="143"/>
      <c r="BG194" s="143"/>
      <c r="BH194" s="143"/>
      <c r="BI194" s="143"/>
      <c r="BJ194" s="143"/>
      <c r="BK194" s="143"/>
      <c r="BL194" s="143"/>
      <c r="BM194" s="143"/>
      <c r="BN194" s="143"/>
      <c r="BO194" s="143"/>
      <c r="BP194" s="143"/>
      <c r="BQ194" s="143"/>
      <c r="BR194" s="143"/>
      <c r="BS194" s="143"/>
      <c r="BT194" s="143"/>
      <c r="BU194" s="143"/>
      <c r="BV194" s="143"/>
      <c r="BW194" s="143"/>
      <c r="BX194" s="143"/>
      <c r="BY194" s="143"/>
      <c r="BZ194" s="143"/>
    </row>
    <row r="195" spans="1:78" s="38" customFormat="1" ht="52.5" customHeight="1" x14ac:dyDescent="0.25">
      <c r="A195" s="856"/>
      <c r="B195" s="1043" t="s">
        <v>138</v>
      </c>
      <c r="C195" s="1044"/>
      <c r="D195" s="857"/>
      <c r="E195" s="856">
        <f>+E186*12.9</f>
        <v>18241266.639470197</v>
      </c>
      <c r="F195" s="856">
        <v>7</v>
      </c>
      <c r="G195" s="885"/>
      <c r="H195" s="860"/>
      <c r="I195" s="858"/>
      <c r="J195" s="861"/>
      <c r="K195" s="858">
        <f>+K194+K193+K192+K191+K190+K189+K188+K187+K186</f>
        <v>18796</v>
      </c>
      <c r="L195" s="876"/>
      <c r="M195" s="705"/>
      <c r="N195" s="143"/>
      <c r="O195" s="143"/>
      <c r="P195" s="143"/>
      <c r="Q195" s="143"/>
      <c r="R195" s="143"/>
      <c r="S195" s="143"/>
      <c r="T195" s="143"/>
      <c r="U195" s="143"/>
      <c r="V195" s="143"/>
      <c r="W195" s="143"/>
      <c r="X195" s="143"/>
      <c r="Y195" s="143"/>
      <c r="Z195" s="143"/>
      <c r="AA195" s="143"/>
      <c r="AB195" s="143"/>
      <c r="AC195" s="143"/>
      <c r="AD195" s="143"/>
      <c r="AE195" s="143"/>
      <c r="AF195" s="143"/>
      <c r="AG195" s="143"/>
      <c r="AH195" s="143"/>
      <c r="AI195" s="143"/>
      <c r="AJ195" s="143"/>
      <c r="AK195" s="143"/>
      <c r="AL195" s="143"/>
      <c r="AM195" s="143"/>
      <c r="AN195" s="143"/>
      <c r="AO195" s="143"/>
      <c r="AP195" s="143"/>
      <c r="AQ195" s="143"/>
      <c r="AR195" s="143"/>
      <c r="AS195" s="143"/>
      <c r="AT195" s="143"/>
      <c r="AU195" s="143"/>
      <c r="AV195" s="143"/>
      <c r="AW195" s="143"/>
      <c r="AX195" s="143"/>
      <c r="AY195" s="143"/>
      <c r="AZ195" s="143"/>
      <c r="BA195" s="143"/>
      <c r="BB195" s="143"/>
      <c r="BC195" s="143"/>
      <c r="BD195" s="143"/>
      <c r="BE195" s="143"/>
      <c r="BF195" s="143"/>
      <c r="BG195" s="143"/>
      <c r="BH195" s="143"/>
      <c r="BI195" s="143"/>
      <c r="BJ195" s="143"/>
      <c r="BK195" s="143"/>
      <c r="BL195" s="143"/>
      <c r="BM195" s="143"/>
      <c r="BN195" s="143"/>
      <c r="BO195" s="143"/>
      <c r="BP195" s="143"/>
      <c r="BQ195" s="143"/>
      <c r="BR195" s="143"/>
      <c r="BS195" s="143"/>
      <c r="BT195" s="143"/>
      <c r="BU195" s="143"/>
      <c r="BV195" s="143"/>
      <c r="BW195" s="143"/>
      <c r="BX195" s="143"/>
      <c r="BY195" s="143"/>
      <c r="BZ195" s="143"/>
    </row>
    <row r="196" spans="1:78" s="38" customFormat="1" ht="33.75" customHeight="1" x14ac:dyDescent="0.25">
      <c r="A196" s="1098">
        <v>4</v>
      </c>
      <c r="B196" s="1098" t="s">
        <v>276</v>
      </c>
      <c r="C196" s="1050" t="s">
        <v>299</v>
      </c>
      <c r="D196" s="1099" t="s">
        <v>300</v>
      </c>
      <c r="E196" s="1098">
        <v>1195702.7228005</v>
      </c>
      <c r="F196" s="1098"/>
      <c r="G196" s="1072" t="s">
        <v>301</v>
      </c>
      <c r="H196" s="414" t="s">
        <v>101</v>
      </c>
      <c r="I196" s="137" t="s">
        <v>128</v>
      </c>
      <c r="J196" s="702">
        <v>1</v>
      </c>
      <c r="K196" s="137">
        <v>2000</v>
      </c>
      <c r="L196" s="1074">
        <v>1</v>
      </c>
      <c r="M196" s="705" t="s">
        <v>129</v>
      </c>
      <c r="N196" s="143"/>
      <c r="O196" s="143"/>
      <c r="P196" s="143"/>
      <c r="Q196" s="143"/>
      <c r="R196" s="143"/>
      <c r="S196" s="143"/>
      <c r="T196" s="143"/>
      <c r="U196" s="143"/>
      <c r="V196" s="143"/>
      <c r="W196" s="143"/>
      <c r="X196" s="143"/>
      <c r="Y196" s="143"/>
      <c r="Z196" s="143"/>
      <c r="AA196" s="143"/>
      <c r="AB196" s="143"/>
      <c r="AC196" s="143"/>
      <c r="AD196" s="143"/>
      <c r="AE196" s="143"/>
      <c r="AF196" s="143"/>
      <c r="AG196" s="143"/>
      <c r="AH196" s="143"/>
      <c r="AI196" s="143"/>
      <c r="AJ196" s="143"/>
      <c r="AK196" s="143"/>
      <c r="AL196" s="143"/>
      <c r="AM196" s="143"/>
      <c r="AN196" s="143"/>
      <c r="AO196" s="143"/>
      <c r="AP196" s="143"/>
      <c r="AQ196" s="143"/>
      <c r="AR196" s="143"/>
      <c r="AS196" s="143"/>
      <c r="AT196" s="143"/>
      <c r="AU196" s="143"/>
      <c r="AV196" s="143"/>
      <c r="AW196" s="143"/>
      <c r="AX196" s="143"/>
      <c r="AY196" s="143"/>
      <c r="AZ196" s="143"/>
      <c r="BA196" s="143"/>
      <c r="BB196" s="143"/>
      <c r="BC196" s="143"/>
      <c r="BD196" s="143"/>
      <c r="BE196" s="143"/>
      <c r="BF196" s="143"/>
      <c r="BG196" s="143"/>
      <c r="BH196" s="143"/>
      <c r="BI196" s="143"/>
      <c r="BJ196" s="143"/>
      <c r="BK196" s="143"/>
      <c r="BL196" s="143"/>
      <c r="BM196" s="143"/>
      <c r="BN196" s="143"/>
      <c r="BO196" s="143"/>
      <c r="BP196" s="143"/>
      <c r="BQ196" s="143"/>
      <c r="BR196" s="143"/>
      <c r="BS196" s="143"/>
      <c r="BT196" s="143"/>
      <c r="BU196" s="143"/>
      <c r="BV196" s="143"/>
      <c r="BW196" s="143"/>
      <c r="BX196" s="143"/>
      <c r="BY196" s="143"/>
      <c r="BZ196" s="143"/>
    </row>
    <row r="197" spans="1:78" s="38" customFormat="1" ht="33.75" customHeight="1" x14ac:dyDescent="0.25">
      <c r="A197" s="1100"/>
      <c r="B197" s="1100"/>
      <c r="C197" s="1051"/>
      <c r="D197" s="1102"/>
      <c r="E197" s="1100"/>
      <c r="F197" s="1100"/>
      <c r="G197" s="1096"/>
      <c r="H197" s="725" t="s">
        <v>101</v>
      </c>
      <c r="I197" s="720" t="s">
        <v>25</v>
      </c>
      <c r="J197" s="733">
        <v>25</v>
      </c>
      <c r="K197" s="720">
        <f>+J197*320</f>
        <v>8000</v>
      </c>
      <c r="L197" s="1108"/>
      <c r="M197" s="705" t="s">
        <v>130</v>
      </c>
      <c r="N197" s="143"/>
      <c r="O197" s="143"/>
      <c r="P197" s="143"/>
      <c r="Q197" s="143"/>
      <c r="R197" s="143"/>
      <c r="S197" s="143"/>
      <c r="T197" s="143"/>
      <c r="U197" s="143"/>
      <c r="V197" s="143"/>
      <c r="W197" s="143"/>
      <c r="X197" s="143"/>
      <c r="Y197" s="143"/>
      <c r="Z197" s="143"/>
      <c r="AA197" s="143"/>
      <c r="AB197" s="143"/>
      <c r="AC197" s="143"/>
      <c r="AD197" s="143"/>
      <c r="AE197" s="143"/>
      <c r="AF197" s="143"/>
      <c r="AG197" s="143"/>
      <c r="AH197" s="143"/>
      <c r="AI197" s="143"/>
      <c r="AJ197" s="143"/>
      <c r="AK197" s="143"/>
      <c r="AL197" s="143"/>
      <c r="AM197" s="143"/>
      <c r="AN197" s="143"/>
      <c r="AO197" s="143"/>
      <c r="AP197" s="143"/>
      <c r="AQ197" s="143"/>
      <c r="AR197" s="143"/>
      <c r="AS197" s="143"/>
      <c r="AT197" s="143"/>
      <c r="AU197" s="143"/>
      <c r="AV197" s="143"/>
      <c r="AW197" s="143"/>
      <c r="AX197" s="143"/>
      <c r="AY197" s="143"/>
      <c r="AZ197" s="143"/>
      <c r="BA197" s="143"/>
      <c r="BB197" s="143"/>
      <c r="BC197" s="143"/>
      <c r="BD197" s="143"/>
      <c r="BE197" s="143"/>
      <c r="BF197" s="143"/>
      <c r="BG197" s="143"/>
      <c r="BH197" s="143"/>
      <c r="BI197" s="143"/>
      <c r="BJ197" s="143"/>
      <c r="BK197" s="143"/>
      <c r="BL197" s="143"/>
      <c r="BM197" s="143"/>
      <c r="BN197" s="143"/>
      <c r="BO197" s="143"/>
      <c r="BP197" s="143"/>
      <c r="BQ197" s="143"/>
      <c r="BR197" s="143"/>
      <c r="BS197" s="143"/>
      <c r="BT197" s="143"/>
      <c r="BU197" s="143"/>
      <c r="BV197" s="143"/>
      <c r="BW197" s="143"/>
      <c r="BX197" s="143"/>
      <c r="BY197" s="143"/>
      <c r="BZ197" s="143"/>
    </row>
    <row r="198" spans="1:78" s="38" customFormat="1" ht="40.5" customHeight="1" x14ac:dyDescent="0.25">
      <c r="A198" s="1098"/>
      <c r="B198" s="1098"/>
      <c r="C198" s="1050"/>
      <c r="D198" s="1099"/>
      <c r="E198" s="1098"/>
      <c r="F198" s="1098"/>
      <c r="G198" s="975" t="s">
        <v>302</v>
      </c>
      <c r="H198" s="414" t="s">
        <v>125</v>
      </c>
      <c r="I198" s="137" t="s">
        <v>25</v>
      </c>
      <c r="J198" s="138">
        <v>2.2999999999999998</v>
      </c>
      <c r="K198" s="137">
        <f>+J198*700</f>
        <v>1609.9999999999998</v>
      </c>
      <c r="L198" s="135">
        <v>2</v>
      </c>
      <c r="M198" s="705" t="s">
        <v>126</v>
      </c>
      <c r="N198" s="143"/>
      <c r="O198" s="143"/>
      <c r="P198" s="143"/>
      <c r="Q198" s="143"/>
      <c r="R198" s="143"/>
      <c r="S198" s="143"/>
      <c r="T198" s="143"/>
      <c r="U198" s="143"/>
      <c r="V198" s="143"/>
      <c r="W198" s="143"/>
      <c r="X198" s="143"/>
      <c r="Y198" s="143"/>
      <c r="Z198" s="143"/>
      <c r="AA198" s="143"/>
      <c r="AB198" s="143"/>
      <c r="AC198" s="143"/>
      <c r="AD198" s="143"/>
      <c r="AE198" s="143"/>
      <c r="AF198" s="143"/>
      <c r="AG198" s="143"/>
      <c r="AH198" s="143"/>
      <c r="AI198" s="143"/>
      <c r="AJ198" s="143"/>
      <c r="AK198" s="143"/>
      <c r="AL198" s="143"/>
      <c r="AM198" s="143"/>
      <c r="AN198" s="143"/>
      <c r="AO198" s="143"/>
      <c r="AP198" s="143"/>
      <c r="AQ198" s="143"/>
      <c r="AR198" s="143"/>
      <c r="AS198" s="143"/>
      <c r="AT198" s="143"/>
      <c r="AU198" s="143"/>
      <c r="AV198" s="143"/>
      <c r="AW198" s="143"/>
      <c r="AX198" s="143"/>
      <c r="AY198" s="143"/>
      <c r="AZ198" s="143"/>
      <c r="BA198" s="143"/>
      <c r="BB198" s="143"/>
      <c r="BC198" s="143"/>
      <c r="BD198" s="143"/>
      <c r="BE198" s="143"/>
      <c r="BF198" s="143"/>
      <c r="BG198" s="143"/>
      <c r="BH198" s="143"/>
      <c r="BI198" s="143"/>
      <c r="BJ198" s="143"/>
      <c r="BK198" s="143"/>
      <c r="BL198" s="143"/>
      <c r="BM198" s="143"/>
      <c r="BN198" s="143"/>
      <c r="BO198" s="143"/>
      <c r="BP198" s="143"/>
      <c r="BQ198" s="143"/>
      <c r="BR198" s="143"/>
      <c r="BS198" s="143"/>
      <c r="BT198" s="143"/>
      <c r="BU198" s="143"/>
      <c r="BV198" s="143"/>
      <c r="BW198" s="143"/>
      <c r="BX198" s="143"/>
      <c r="BY198" s="143"/>
      <c r="BZ198" s="143"/>
    </row>
    <row r="199" spans="1:78" s="38" customFormat="1" ht="33.75" customHeight="1" x14ac:dyDescent="0.25">
      <c r="A199" s="1101"/>
      <c r="B199" s="1101"/>
      <c r="C199" s="1052"/>
      <c r="D199" s="1103"/>
      <c r="E199" s="1101"/>
      <c r="F199" s="1101"/>
      <c r="G199" s="1093" t="s">
        <v>303</v>
      </c>
      <c r="H199" s="734" t="s">
        <v>132</v>
      </c>
      <c r="I199" s="721" t="s">
        <v>133</v>
      </c>
      <c r="J199" s="735">
        <v>4</v>
      </c>
      <c r="K199" s="721">
        <f>+J199*150</f>
        <v>600</v>
      </c>
      <c r="L199" s="1108">
        <v>3</v>
      </c>
      <c r="M199" s="723" t="s">
        <v>27</v>
      </c>
      <c r="N199" s="143"/>
      <c r="O199" s="143"/>
      <c r="P199" s="143"/>
      <c r="Q199" s="143"/>
      <c r="R199" s="143"/>
      <c r="S199" s="143"/>
      <c r="T199" s="143"/>
      <c r="U199" s="143"/>
      <c r="V199" s="143"/>
      <c r="W199" s="143"/>
      <c r="X199" s="143"/>
      <c r="Y199" s="143"/>
      <c r="Z199" s="143"/>
      <c r="AA199" s="143"/>
      <c r="AB199" s="143"/>
      <c r="AC199" s="143"/>
      <c r="AD199" s="143"/>
      <c r="AE199" s="143"/>
      <c r="AF199" s="143"/>
      <c r="AG199" s="143"/>
      <c r="AH199" s="143"/>
      <c r="AI199" s="143"/>
      <c r="AJ199" s="143"/>
      <c r="AK199" s="143"/>
      <c r="AL199" s="143"/>
      <c r="AM199" s="143"/>
      <c r="AN199" s="143"/>
      <c r="AO199" s="143"/>
      <c r="AP199" s="143"/>
      <c r="AQ199" s="143"/>
      <c r="AR199" s="143"/>
      <c r="AS199" s="143"/>
      <c r="AT199" s="143"/>
      <c r="AU199" s="143"/>
      <c r="AV199" s="143"/>
      <c r="AW199" s="143"/>
      <c r="AX199" s="143"/>
      <c r="AY199" s="143"/>
      <c r="AZ199" s="143"/>
      <c r="BA199" s="143"/>
      <c r="BB199" s="143"/>
      <c r="BC199" s="143"/>
      <c r="BD199" s="143"/>
      <c r="BE199" s="143"/>
      <c r="BF199" s="143"/>
      <c r="BG199" s="143"/>
      <c r="BH199" s="143"/>
      <c r="BI199" s="143"/>
      <c r="BJ199" s="143"/>
      <c r="BK199" s="143"/>
      <c r="BL199" s="143"/>
      <c r="BM199" s="143"/>
      <c r="BN199" s="143"/>
      <c r="BO199" s="143"/>
      <c r="BP199" s="143"/>
      <c r="BQ199" s="143"/>
      <c r="BR199" s="143"/>
      <c r="BS199" s="143"/>
      <c r="BT199" s="143"/>
      <c r="BU199" s="143"/>
      <c r="BV199" s="143"/>
      <c r="BW199" s="143"/>
      <c r="BX199" s="143"/>
      <c r="BY199" s="143"/>
      <c r="BZ199" s="143"/>
    </row>
    <row r="200" spans="1:78" s="38" customFormat="1" ht="33.75" customHeight="1" x14ac:dyDescent="0.25">
      <c r="A200" s="1101"/>
      <c r="B200" s="1101"/>
      <c r="C200" s="1052"/>
      <c r="D200" s="1103"/>
      <c r="E200" s="1101"/>
      <c r="F200" s="1101"/>
      <c r="G200" s="1095"/>
      <c r="H200" s="414" t="s">
        <v>125</v>
      </c>
      <c r="I200" s="137" t="s">
        <v>25</v>
      </c>
      <c r="J200" s="138">
        <v>22</v>
      </c>
      <c r="K200" s="137">
        <f>+J200*140</f>
        <v>3080</v>
      </c>
      <c r="L200" s="1073"/>
      <c r="M200" s="723" t="s">
        <v>135</v>
      </c>
      <c r="N200" s="143"/>
      <c r="O200" s="143"/>
      <c r="P200" s="143"/>
      <c r="Q200" s="143"/>
      <c r="R200" s="143"/>
      <c r="S200" s="143"/>
      <c r="T200" s="143"/>
      <c r="U200" s="143"/>
      <c r="V200" s="143"/>
      <c r="W200" s="143"/>
      <c r="X200" s="143"/>
      <c r="Y200" s="143"/>
      <c r="Z200" s="143"/>
      <c r="AA200" s="143"/>
      <c r="AB200" s="143"/>
      <c r="AC200" s="143"/>
      <c r="AD200" s="143"/>
      <c r="AE200" s="143"/>
      <c r="AF200" s="143"/>
      <c r="AG200" s="143"/>
      <c r="AH200" s="143"/>
      <c r="AI200" s="143"/>
      <c r="AJ200" s="143"/>
      <c r="AK200" s="143"/>
      <c r="AL200" s="143"/>
      <c r="AM200" s="143"/>
      <c r="AN200" s="143"/>
      <c r="AO200" s="143"/>
      <c r="AP200" s="143"/>
      <c r="AQ200" s="143"/>
      <c r="AR200" s="143"/>
      <c r="AS200" s="143"/>
      <c r="AT200" s="143"/>
      <c r="AU200" s="143"/>
      <c r="AV200" s="143"/>
      <c r="AW200" s="143"/>
      <c r="AX200" s="143"/>
      <c r="AY200" s="143"/>
      <c r="AZ200" s="143"/>
      <c r="BA200" s="143"/>
      <c r="BB200" s="143"/>
      <c r="BC200" s="143"/>
      <c r="BD200" s="143"/>
      <c r="BE200" s="143"/>
      <c r="BF200" s="143"/>
      <c r="BG200" s="143"/>
      <c r="BH200" s="143"/>
      <c r="BI200" s="143"/>
      <c r="BJ200" s="143"/>
      <c r="BK200" s="143"/>
      <c r="BL200" s="143"/>
      <c r="BM200" s="143"/>
      <c r="BN200" s="143"/>
      <c r="BO200" s="143"/>
      <c r="BP200" s="143"/>
      <c r="BQ200" s="143"/>
      <c r="BR200" s="143"/>
      <c r="BS200" s="143"/>
      <c r="BT200" s="143"/>
      <c r="BU200" s="143"/>
      <c r="BV200" s="143"/>
      <c r="BW200" s="143"/>
      <c r="BX200" s="143"/>
      <c r="BY200" s="143"/>
      <c r="BZ200" s="143"/>
    </row>
    <row r="201" spans="1:78" s="38" customFormat="1" ht="45" customHeight="1" x14ac:dyDescent="0.25">
      <c r="A201" s="1098"/>
      <c r="B201" s="1098"/>
      <c r="C201" s="1050"/>
      <c r="D201" s="1099"/>
      <c r="E201" s="1098"/>
      <c r="F201" s="1098"/>
      <c r="G201" s="978" t="s">
        <v>136</v>
      </c>
      <c r="H201" s="414" t="s">
        <v>101</v>
      </c>
      <c r="I201" s="137" t="s">
        <v>25</v>
      </c>
      <c r="J201" s="702">
        <v>1</v>
      </c>
      <c r="K201" s="137">
        <v>350</v>
      </c>
      <c r="L201" s="135">
        <v>4</v>
      </c>
      <c r="M201" s="705" t="s">
        <v>282</v>
      </c>
      <c r="N201" s="143"/>
      <c r="O201" s="143"/>
      <c r="P201" s="143"/>
      <c r="Q201" s="143"/>
      <c r="R201" s="143"/>
      <c r="S201" s="143"/>
      <c r="T201" s="143"/>
      <c r="U201" s="143"/>
      <c r="V201" s="143"/>
      <c r="W201" s="143"/>
      <c r="X201" s="143"/>
      <c r="Y201" s="143"/>
      <c r="Z201" s="143"/>
      <c r="AA201" s="143"/>
      <c r="AB201" s="143"/>
      <c r="AC201" s="143"/>
      <c r="AD201" s="143"/>
      <c r="AE201" s="143"/>
      <c r="AF201" s="143"/>
      <c r="AG201" s="143"/>
      <c r="AH201" s="143"/>
      <c r="AI201" s="143"/>
      <c r="AJ201" s="143"/>
      <c r="AK201" s="143"/>
      <c r="AL201" s="143"/>
      <c r="AM201" s="143"/>
      <c r="AN201" s="143"/>
      <c r="AO201" s="143"/>
      <c r="AP201" s="143"/>
      <c r="AQ201" s="143"/>
      <c r="AR201" s="143"/>
      <c r="AS201" s="143"/>
      <c r="AT201" s="143"/>
      <c r="AU201" s="143"/>
      <c r="AV201" s="143"/>
      <c r="AW201" s="143"/>
      <c r="AX201" s="143"/>
      <c r="AY201" s="143"/>
      <c r="AZ201" s="143"/>
      <c r="BA201" s="143"/>
      <c r="BB201" s="143"/>
      <c r="BC201" s="143"/>
      <c r="BD201" s="143"/>
      <c r="BE201" s="143"/>
      <c r="BF201" s="143"/>
      <c r="BG201" s="143"/>
      <c r="BH201" s="143"/>
      <c r="BI201" s="143"/>
      <c r="BJ201" s="143"/>
      <c r="BK201" s="143"/>
      <c r="BL201" s="143"/>
      <c r="BM201" s="143"/>
      <c r="BN201" s="143"/>
      <c r="BO201" s="143"/>
      <c r="BP201" s="143"/>
      <c r="BQ201" s="143"/>
      <c r="BR201" s="143"/>
      <c r="BS201" s="143"/>
      <c r="BT201" s="143"/>
      <c r="BU201" s="143"/>
      <c r="BV201" s="143"/>
      <c r="BW201" s="143"/>
      <c r="BX201" s="143"/>
      <c r="BY201" s="143"/>
      <c r="BZ201" s="143"/>
    </row>
    <row r="202" spans="1:78" s="38" customFormat="1" ht="33.75" customHeight="1" x14ac:dyDescent="0.25">
      <c r="A202" s="856"/>
      <c r="B202" s="1043" t="s">
        <v>138</v>
      </c>
      <c r="C202" s="1044"/>
      <c r="D202" s="857"/>
      <c r="E202" s="856">
        <f>+E196*12.9</f>
        <v>15424565.124126451</v>
      </c>
      <c r="F202" s="856">
        <v>4</v>
      </c>
      <c r="G202" s="859"/>
      <c r="H202" s="860"/>
      <c r="I202" s="858"/>
      <c r="J202" s="861"/>
      <c r="K202" s="858">
        <f>+K201+K200+K199+K198+K197+K196</f>
        <v>15640</v>
      </c>
      <c r="L202" s="876"/>
      <c r="M202" s="705"/>
      <c r="N202" s="143"/>
      <c r="O202" s="143"/>
      <c r="P202" s="143"/>
      <c r="Q202" s="143"/>
      <c r="R202" s="143"/>
      <c r="S202" s="143"/>
      <c r="T202" s="143"/>
      <c r="U202" s="143"/>
      <c r="V202" s="143"/>
      <c r="W202" s="143"/>
      <c r="X202" s="143"/>
      <c r="Y202" s="143"/>
      <c r="Z202" s="143"/>
      <c r="AA202" s="143"/>
      <c r="AB202" s="143"/>
      <c r="AC202" s="143"/>
      <c r="AD202" s="143"/>
      <c r="AE202" s="143"/>
      <c r="AF202" s="143"/>
      <c r="AG202" s="143"/>
      <c r="AH202" s="143"/>
      <c r="AI202" s="143"/>
      <c r="AJ202" s="143"/>
      <c r="AK202" s="143"/>
      <c r="AL202" s="143"/>
      <c r="AM202" s="143"/>
      <c r="AN202" s="143"/>
      <c r="AO202" s="143"/>
      <c r="AP202" s="143"/>
      <c r="AQ202" s="143"/>
      <c r="AR202" s="143"/>
      <c r="AS202" s="143"/>
      <c r="AT202" s="143"/>
      <c r="AU202" s="143"/>
      <c r="AV202" s="143"/>
      <c r="AW202" s="143"/>
      <c r="AX202" s="143"/>
      <c r="AY202" s="143"/>
      <c r="AZ202" s="143"/>
      <c r="BA202" s="143"/>
      <c r="BB202" s="143"/>
      <c r="BC202" s="143"/>
      <c r="BD202" s="143"/>
      <c r="BE202" s="143"/>
      <c r="BF202" s="143"/>
      <c r="BG202" s="143"/>
      <c r="BH202" s="143"/>
      <c r="BI202" s="143"/>
      <c r="BJ202" s="143"/>
      <c r="BK202" s="143"/>
      <c r="BL202" s="143"/>
      <c r="BM202" s="143"/>
      <c r="BN202" s="143"/>
      <c r="BO202" s="143"/>
      <c r="BP202" s="143"/>
      <c r="BQ202" s="143"/>
      <c r="BR202" s="143"/>
      <c r="BS202" s="143"/>
      <c r="BT202" s="143"/>
      <c r="BU202" s="143"/>
      <c r="BV202" s="143"/>
      <c r="BW202" s="143"/>
      <c r="BX202" s="143"/>
      <c r="BY202" s="143"/>
      <c r="BZ202" s="143"/>
    </row>
    <row r="203" spans="1:78" s="38" customFormat="1" ht="39" customHeight="1" x14ac:dyDescent="0.25">
      <c r="A203" s="1478">
        <v>5</v>
      </c>
      <c r="B203" s="1049" t="s">
        <v>276</v>
      </c>
      <c r="C203" s="1049" t="s">
        <v>177</v>
      </c>
      <c r="D203" s="1116">
        <v>4494</v>
      </c>
      <c r="E203" s="1049">
        <v>1674505.4647134501</v>
      </c>
      <c r="F203" s="1049"/>
      <c r="G203" s="1072" t="s">
        <v>304</v>
      </c>
      <c r="H203" s="415" t="s">
        <v>274</v>
      </c>
      <c r="I203" s="140" t="s">
        <v>287</v>
      </c>
      <c r="J203" s="145">
        <v>3</v>
      </c>
      <c r="K203" s="135">
        <f>2*450+800</f>
        <v>1700</v>
      </c>
      <c r="L203" s="1074">
        <v>1</v>
      </c>
      <c r="M203" s="705" t="s">
        <v>129</v>
      </c>
      <c r="N203" s="143"/>
      <c r="O203" s="143"/>
      <c r="P203" s="143"/>
      <c r="Q203" s="143"/>
      <c r="R203" s="143"/>
      <c r="S203" s="143"/>
      <c r="T203" s="143"/>
      <c r="U203" s="143"/>
      <c r="V203" s="143"/>
      <c r="W203" s="143"/>
      <c r="X203" s="143"/>
      <c r="Y203" s="143"/>
      <c r="Z203" s="143"/>
      <c r="AA203" s="143"/>
      <c r="AB203" s="143"/>
      <c r="AC203" s="143"/>
      <c r="AD203" s="143"/>
      <c r="AE203" s="143"/>
      <c r="AF203" s="143"/>
      <c r="AG203" s="143"/>
      <c r="AH203" s="143"/>
      <c r="AI203" s="143"/>
      <c r="AJ203" s="143"/>
      <c r="AK203" s="143"/>
      <c r="AL203" s="143"/>
      <c r="AM203" s="143"/>
      <c r="AN203" s="143"/>
      <c r="AO203" s="143"/>
      <c r="AP203" s="143"/>
      <c r="AQ203" s="143"/>
      <c r="AR203" s="143"/>
      <c r="AS203" s="143"/>
      <c r="AT203" s="143"/>
      <c r="AU203" s="143"/>
      <c r="AV203" s="143"/>
      <c r="AW203" s="143"/>
      <c r="AX203" s="143"/>
      <c r="AY203" s="143"/>
      <c r="AZ203" s="143"/>
      <c r="BA203" s="143"/>
      <c r="BB203" s="143"/>
      <c r="BC203" s="143"/>
      <c r="BD203" s="143"/>
      <c r="BE203" s="143"/>
      <c r="BF203" s="143"/>
      <c r="BG203" s="143"/>
      <c r="BH203" s="143"/>
      <c r="BI203" s="143"/>
      <c r="BJ203" s="143"/>
      <c r="BK203" s="143"/>
      <c r="BL203" s="143"/>
      <c r="BM203" s="143"/>
      <c r="BN203" s="143"/>
      <c r="BO203" s="143"/>
      <c r="BP203" s="143"/>
      <c r="BQ203" s="143"/>
      <c r="BR203" s="143"/>
      <c r="BS203" s="143"/>
      <c r="BT203" s="143"/>
      <c r="BU203" s="143"/>
      <c r="BV203" s="143"/>
      <c r="BW203" s="143"/>
      <c r="BX203" s="143"/>
      <c r="BY203" s="143"/>
      <c r="BZ203" s="143"/>
    </row>
    <row r="204" spans="1:78" s="38" customFormat="1" ht="39" customHeight="1" x14ac:dyDescent="0.25">
      <c r="A204" s="1114"/>
      <c r="B204" s="1049"/>
      <c r="C204" s="1049"/>
      <c r="D204" s="1116"/>
      <c r="E204" s="1049"/>
      <c r="F204" s="1049"/>
      <c r="G204" s="1072"/>
      <c r="H204" s="415" t="s">
        <v>274</v>
      </c>
      <c r="I204" s="140" t="s">
        <v>242</v>
      </c>
      <c r="J204" s="832">
        <v>36.869999999999997</v>
      </c>
      <c r="K204" s="135">
        <f>+J204*320</f>
        <v>11798.4</v>
      </c>
      <c r="L204" s="1074"/>
      <c r="M204" s="705" t="s">
        <v>130</v>
      </c>
      <c r="N204" s="143"/>
      <c r="O204" s="143"/>
      <c r="P204" s="143"/>
      <c r="Q204" s="143"/>
      <c r="R204" s="143"/>
      <c r="S204" s="143"/>
      <c r="T204" s="143"/>
      <c r="U204" s="143"/>
      <c r="V204" s="143"/>
      <c r="W204" s="143"/>
      <c r="X204" s="143"/>
      <c r="Y204" s="143"/>
      <c r="Z204" s="143"/>
      <c r="AA204" s="143"/>
      <c r="AB204" s="143"/>
      <c r="AC204" s="143"/>
      <c r="AD204" s="143"/>
      <c r="AE204" s="143"/>
      <c r="AF204" s="143"/>
      <c r="AG204" s="143"/>
      <c r="AH204" s="143"/>
      <c r="AI204" s="143"/>
      <c r="AJ204" s="143"/>
      <c r="AK204" s="143"/>
      <c r="AL204" s="143"/>
      <c r="AM204" s="143"/>
      <c r="AN204" s="143"/>
      <c r="AO204" s="143"/>
      <c r="AP204" s="143"/>
      <c r="AQ204" s="143"/>
      <c r="AR204" s="143"/>
      <c r="AS204" s="143"/>
      <c r="AT204" s="143"/>
      <c r="AU204" s="143"/>
      <c r="AV204" s="143"/>
      <c r="AW204" s="143"/>
      <c r="AX204" s="143"/>
      <c r="AY204" s="143"/>
      <c r="AZ204" s="143"/>
      <c r="BA204" s="143"/>
      <c r="BB204" s="143"/>
      <c r="BC204" s="143"/>
      <c r="BD204" s="143"/>
      <c r="BE204" s="143"/>
      <c r="BF204" s="143"/>
      <c r="BG204" s="143"/>
      <c r="BH204" s="143"/>
      <c r="BI204" s="143"/>
      <c r="BJ204" s="143"/>
      <c r="BK204" s="143"/>
      <c r="BL204" s="143"/>
      <c r="BM204" s="143"/>
      <c r="BN204" s="143"/>
      <c r="BO204" s="143"/>
      <c r="BP204" s="143"/>
      <c r="BQ204" s="143"/>
      <c r="BR204" s="143"/>
      <c r="BS204" s="143"/>
      <c r="BT204" s="143"/>
      <c r="BU204" s="143"/>
      <c r="BV204" s="143"/>
      <c r="BW204" s="143"/>
      <c r="BX204" s="143"/>
      <c r="BY204" s="143"/>
      <c r="BZ204" s="143"/>
    </row>
    <row r="205" spans="1:78" s="38" customFormat="1" ht="98.25" customHeight="1" x14ac:dyDescent="0.25">
      <c r="A205" s="1114"/>
      <c r="B205" s="1049"/>
      <c r="C205" s="1049"/>
      <c r="D205" s="1116"/>
      <c r="E205" s="1049"/>
      <c r="F205" s="1049"/>
      <c r="G205" s="970" t="s">
        <v>305</v>
      </c>
      <c r="H205" s="415" t="s">
        <v>241</v>
      </c>
      <c r="I205" s="140" t="s">
        <v>128</v>
      </c>
      <c r="J205" s="140">
        <v>0</v>
      </c>
      <c r="K205" s="135">
        <v>2760</v>
      </c>
      <c r="L205" s="135">
        <v>2</v>
      </c>
      <c r="M205" s="705" t="s">
        <v>158</v>
      </c>
      <c r="N205" s="143"/>
      <c r="O205" s="143"/>
      <c r="P205" s="143"/>
      <c r="Q205" s="143"/>
      <c r="R205" s="143"/>
      <c r="S205" s="143"/>
      <c r="T205" s="143"/>
      <c r="U205" s="143"/>
      <c r="V205" s="143"/>
      <c r="W205" s="143"/>
      <c r="X205" s="143"/>
      <c r="Y205" s="143"/>
      <c r="Z205" s="143"/>
      <c r="AA205" s="143"/>
      <c r="AB205" s="143"/>
      <c r="AC205" s="143"/>
      <c r="AD205" s="143"/>
      <c r="AE205" s="143"/>
      <c r="AF205" s="143"/>
      <c r="AG205" s="143"/>
      <c r="AH205" s="143"/>
      <c r="AI205" s="143"/>
      <c r="AJ205" s="143"/>
      <c r="AK205" s="143"/>
      <c r="AL205" s="143"/>
      <c r="AM205" s="143"/>
      <c r="AN205" s="143"/>
      <c r="AO205" s="143"/>
      <c r="AP205" s="143"/>
      <c r="AQ205" s="143"/>
      <c r="AR205" s="143"/>
      <c r="AS205" s="143"/>
      <c r="AT205" s="143"/>
      <c r="AU205" s="143"/>
      <c r="AV205" s="143"/>
      <c r="AW205" s="143"/>
      <c r="AX205" s="143"/>
      <c r="AY205" s="143"/>
      <c r="AZ205" s="143"/>
      <c r="BA205" s="143"/>
      <c r="BB205" s="143"/>
      <c r="BC205" s="143"/>
      <c r="BD205" s="143"/>
      <c r="BE205" s="143"/>
      <c r="BF205" s="143"/>
      <c r="BG205" s="143"/>
      <c r="BH205" s="143"/>
      <c r="BI205" s="143"/>
      <c r="BJ205" s="143"/>
      <c r="BK205" s="143"/>
      <c r="BL205" s="143"/>
      <c r="BM205" s="143"/>
      <c r="BN205" s="143"/>
      <c r="BO205" s="143"/>
      <c r="BP205" s="143"/>
      <c r="BQ205" s="143"/>
      <c r="BR205" s="143"/>
      <c r="BS205" s="143"/>
      <c r="BT205" s="143"/>
      <c r="BU205" s="143"/>
      <c r="BV205" s="143"/>
      <c r="BW205" s="143"/>
      <c r="BX205" s="143"/>
      <c r="BY205" s="143"/>
      <c r="BZ205" s="143"/>
    </row>
    <row r="206" spans="1:78" s="38" customFormat="1" ht="119.25" customHeight="1" x14ac:dyDescent="0.25">
      <c r="A206" s="1114"/>
      <c r="B206" s="1049"/>
      <c r="C206" s="1049"/>
      <c r="D206" s="1116"/>
      <c r="E206" s="1049"/>
      <c r="F206" s="1049"/>
      <c r="G206" s="975" t="s">
        <v>306</v>
      </c>
      <c r="H206" s="415" t="s">
        <v>241</v>
      </c>
      <c r="I206" s="140" t="s">
        <v>252</v>
      </c>
      <c r="J206" s="140">
        <v>96</v>
      </c>
      <c r="K206" s="135">
        <f>96*13+1600+500</f>
        <v>3348</v>
      </c>
      <c r="L206" s="135">
        <v>3</v>
      </c>
      <c r="M206" s="705" t="s">
        <v>158</v>
      </c>
      <c r="N206" s="143"/>
      <c r="O206" s="143"/>
      <c r="P206" s="143"/>
      <c r="Q206" s="143"/>
      <c r="R206" s="143"/>
      <c r="S206" s="143"/>
      <c r="T206" s="143"/>
      <c r="U206" s="143"/>
      <c r="V206" s="143"/>
      <c r="W206" s="143"/>
      <c r="X206" s="143"/>
      <c r="Y206" s="143"/>
      <c r="Z206" s="143"/>
      <c r="AA206" s="143"/>
      <c r="AB206" s="143"/>
      <c r="AC206" s="143"/>
      <c r="AD206" s="143"/>
      <c r="AE206" s="143"/>
      <c r="AF206" s="143"/>
      <c r="AG206" s="143"/>
      <c r="AH206" s="143"/>
      <c r="AI206" s="143"/>
      <c r="AJ206" s="143"/>
      <c r="AK206" s="143"/>
      <c r="AL206" s="143"/>
      <c r="AM206" s="143"/>
      <c r="AN206" s="143"/>
      <c r="AO206" s="143"/>
      <c r="AP206" s="143"/>
      <c r="AQ206" s="143"/>
      <c r="AR206" s="143"/>
      <c r="AS206" s="143"/>
      <c r="AT206" s="143"/>
      <c r="AU206" s="143"/>
      <c r="AV206" s="143"/>
      <c r="AW206" s="143"/>
      <c r="AX206" s="143"/>
      <c r="AY206" s="143"/>
      <c r="AZ206" s="143"/>
      <c r="BA206" s="143"/>
      <c r="BB206" s="143"/>
      <c r="BC206" s="143"/>
      <c r="BD206" s="143"/>
      <c r="BE206" s="143"/>
      <c r="BF206" s="143"/>
      <c r="BG206" s="143"/>
      <c r="BH206" s="143"/>
      <c r="BI206" s="143"/>
      <c r="BJ206" s="143"/>
      <c r="BK206" s="143"/>
      <c r="BL206" s="143"/>
      <c r="BM206" s="143"/>
      <c r="BN206" s="143"/>
      <c r="BO206" s="143"/>
      <c r="BP206" s="143"/>
      <c r="BQ206" s="143"/>
      <c r="BR206" s="143"/>
      <c r="BS206" s="143"/>
      <c r="BT206" s="143"/>
      <c r="BU206" s="143"/>
      <c r="BV206" s="143"/>
      <c r="BW206" s="143"/>
      <c r="BX206" s="143"/>
      <c r="BY206" s="143"/>
      <c r="BZ206" s="143"/>
    </row>
    <row r="207" spans="1:78" s="38" customFormat="1" ht="46.5" customHeight="1" x14ac:dyDescent="0.25">
      <c r="A207" s="1115"/>
      <c r="B207" s="1049"/>
      <c r="C207" s="1049"/>
      <c r="D207" s="1116"/>
      <c r="E207" s="1049"/>
      <c r="F207" s="1049"/>
      <c r="G207" s="975" t="s">
        <v>136</v>
      </c>
      <c r="H207" s="415" t="s">
        <v>101</v>
      </c>
      <c r="I207" s="140" t="s">
        <v>25</v>
      </c>
      <c r="J207" s="702">
        <v>1</v>
      </c>
      <c r="K207" s="135">
        <v>350</v>
      </c>
      <c r="L207" s="135">
        <v>4</v>
      </c>
      <c r="M207" s="705" t="s">
        <v>137</v>
      </c>
      <c r="N207" s="143"/>
      <c r="O207" s="143"/>
      <c r="P207" s="143"/>
      <c r="Q207" s="143"/>
      <c r="R207" s="143"/>
      <c r="S207" s="143"/>
      <c r="T207" s="143"/>
      <c r="U207" s="143"/>
      <c r="V207" s="143"/>
      <c r="W207" s="143"/>
      <c r="X207" s="143"/>
      <c r="Y207" s="143"/>
      <c r="Z207" s="143"/>
      <c r="AA207" s="143"/>
      <c r="AB207" s="143"/>
      <c r="AC207" s="143"/>
      <c r="AD207" s="143"/>
      <c r="AE207" s="143"/>
      <c r="AF207" s="143"/>
      <c r="AG207" s="143"/>
      <c r="AH207" s="143"/>
      <c r="AI207" s="143"/>
      <c r="AJ207" s="143"/>
      <c r="AK207" s="143"/>
      <c r="AL207" s="143"/>
      <c r="AM207" s="143"/>
      <c r="AN207" s="143"/>
      <c r="AO207" s="143"/>
      <c r="AP207" s="143"/>
      <c r="AQ207" s="143"/>
      <c r="AR207" s="143"/>
      <c r="AS207" s="143"/>
      <c r="AT207" s="143"/>
      <c r="AU207" s="143"/>
      <c r="AV207" s="143"/>
      <c r="AW207" s="143"/>
      <c r="AX207" s="143"/>
      <c r="AY207" s="143"/>
      <c r="AZ207" s="143"/>
      <c r="BA207" s="143"/>
      <c r="BB207" s="143"/>
      <c r="BC207" s="143"/>
      <c r="BD207" s="143"/>
      <c r="BE207" s="143"/>
      <c r="BF207" s="143"/>
      <c r="BG207" s="143"/>
      <c r="BH207" s="143"/>
      <c r="BI207" s="143"/>
      <c r="BJ207" s="143"/>
      <c r="BK207" s="143"/>
      <c r="BL207" s="143"/>
      <c r="BM207" s="143"/>
      <c r="BN207" s="143"/>
      <c r="BO207" s="143"/>
      <c r="BP207" s="143"/>
      <c r="BQ207" s="143"/>
      <c r="BR207" s="143"/>
      <c r="BS207" s="143"/>
      <c r="BT207" s="143"/>
      <c r="BU207" s="143"/>
      <c r="BV207" s="143"/>
      <c r="BW207" s="143"/>
      <c r="BX207" s="143"/>
      <c r="BY207" s="143"/>
      <c r="BZ207" s="143"/>
    </row>
    <row r="208" spans="1:78" s="38" customFormat="1" ht="42.75" customHeight="1" x14ac:dyDescent="0.25">
      <c r="A208" s="899"/>
      <c r="B208" s="1043" t="s">
        <v>138</v>
      </c>
      <c r="C208" s="1044"/>
      <c r="D208" s="900"/>
      <c r="E208" s="899">
        <f>+E203*12.9</f>
        <v>21601120.494803507</v>
      </c>
      <c r="F208" s="899">
        <v>4</v>
      </c>
      <c r="G208" s="869"/>
      <c r="H208" s="866"/>
      <c r="I208" s="867"/>
      <c r="J208" s="901"/>
      <c r="K208" s="873">
        <f>+K207+K206+K205+K204+K203</f>
        <v>19956.400000000001</v>
      </c>
      <c r="L208" s="876"/>
      <c r="M208" s="705"/>
      <c r="N208" s="143"/>
      <c r="O208" s="143"/>
      <c r="P208" s="143"/>
      <c r="Q208" s="143"/>
      <c r="R208" s="143"/>
      <c r="S208" s="143"/>
      <c r="T208" s="143"/>
      <c r="U208" s="143"/>
      <c r="V208" s="143"/>
      <c r="W208" s="143"/>
      <c r="X208" s="143"/>
      <c r="Y208" s="143"/>
      <c r="Z208" s="143"/>
      <c r="AA208" s="143"/>
      <c r="AB208" s="143"/>
      <c r="AC208" s="143"/>
      <c r="AD208" s="143"/>
      <c r="AE208" s="143"/>
      <c r="AF208" s="143"/>
      <c r="AG208" s="143"/>
      <c r="AH208" s="143"/>
      <c r="AI208" s="143"/>
      <c r="AJ208" s="143"/>
      <c r="AK208" s="143"/>
      <c r="AL208" s="143"/>
      <c r="AM208" s="143"/>
      <c r="AN208" s="143"/>
      <c r="AO208" s="143"/>
      <c r="AP208" s="143"/>
      <c r="AQ208" s="143"/>
      <c r="AR208" s="143"/>
      <c r="AS208" s="143"/>
      <c r="AT208" s="143"/>
      <c r="AU208" s="143"/>
      <c r="AV208" s="143"/>
      <c r="AW208" s="143"/>
      <c r="AX208" s="143"/>
      <c r="AY208" s="143"/>
      <c r="AZ208" s="143"/>
      <c r="BA208" s="143"/>
      <c r="BB208" s="143"/>
      <c r="BC208" s="143"/>
      <c r="BD208" s="143"/>
      <c r="BE208" s="143"/>
      <c r="BF208" s="143"/>
      <c r="BG208" s="143"/>
      <c r="BH208" s="143"/>
      <c r="BI208" s="143"/>
      <c r="BJ208" s="143"/>
      <c r="BK208" s="143"/>
      <c r="BL208" s="143"/>
      <c r="BM208" s="143"/>
      <c r="BN208" s="143"/>
      <c r="BO208" s="143"/>
      <c r="BP208" s="143"/>
      <c r="BQ208" s="143"/>
      <c r="BR208" s="143"/>
      <c r="BS208" s="143"/>
      <c r="BT208" s="143"/>
      <c r="BU208" s="143"/>
      <c r="BV208" s="143"/>
      <c r="BW208" s="143"/>
      <c r="BX208" s="143"/>
      <c r="BY208" s="143"/>
      <c r="BZ208" s="143"/>
    </row>
    <row r="209" spans="1:78" s="38" customFormat="1" ht="46.5" customHeight="1" x14ac:dyDescent="0.25">
      <c r="A209" s="1049">
        <v>6</v>
      </c>
      <c r="B209" s="1049" t="s">
        <v>276</v>
      </c>
      <c r="C209" s="1049" t="s">
        <v>307</v>
      </c>
      <c r="D209" s="1116">
        <v>3499</v>
      </c>
      <c r="E209" s="1049">
        <v>1303759.3727263799</v>
      </c>
      <c r="F209" s="1049"/>
      <c r="G209" s="975" t="s">
        <v>243</v>
      </c>
      <c r="H209" s="415" t="s">
        <v>244</v>
      </c>
      <c r="I209" s="140" t="s">
        <v>242</v>
      </c>
      <c r="J209" s="140">
        <v>7</v>
      </c>
      <c r="K209" s="135">
        <f>+J209*700</f>
        <v>4900</v>
      </c>
      <c r="L209" s="135">
        <v>1</v>
      </c>
      <c r="M209" s="705" t="s">
        <v>126</v>
      </c>
      <c r="N209" s="143"/>
      <c r="O209" s="143"/>
      <c r="P209" s="143"/>
      <c r="Q209" s="143"/>
      <c r="R209" s="143"/>
      <c r="S209" s="143"/>
      <c r="T209" s="143"/>
      <c r="U209" s="143"/>
      <c r="V209" s="143"/>
      <c r="W209" s="143"/>
      <c r="X209" s="143"/>
      <c r="Y209" s="143"/>
      <c r="Z209" s="143"/>
      <c r="AA209" s="143"/>
      <c r="AB209" s="143"/>
      <c r="AC209" s="143"/>
      <c r="AD209" s="143"/>
      <c r="AE209" s="143"/>
      <c r="AF209" s="143"/>
      <c r="AG209" s="143"/>
      <c r="AH209" s="143"/>
      <c r="AI209" s="143"/>
      <c r="AJ209" s="143"/>
      <c r="AK209" s="143"/>
      <c r="AL209" s="143"/>
      <c r="AM209" s="143"/>
      <c r="AN209" s="143"/>
      <c r="AO209" s="143"/>
      <c r="AP209" s="143"/>
      <c r="AQ209" s="143"/>
      <c r="AR209" s="143"/>
      <c r="AS209" s="143"/>
      <c r="AT209" s="143"/>
      <c r="AU209" s="143"/>
      <c r="AV209" s="143"/>
      <c r="AW209" s="143"/>
      <c r="AX209" s="143"/>
      <c r="AY209" s="143"/>
      <c r="AZ209" s="143"/>
      <c r="BA209" s="143"/>
      <c r="BB209" s="143"/>
      <c r="BC209" s="143"/>
      <c r="BD209" s="143"/>
      <c r="BE209" s="143"/>
      <c r="BF209" s="143"/>
      <c r="BG209" s="143"/>
      <c r="BH209" s="143"/>
      <c r="BI209" s="143"/>
      <c r="BJ209" s="143"/>
      <c r="BK209" s="143"/>
      <c r="BL209" s="143"/>
      <c r="BM209" s="143"/>
      <c r="BN209" s="143"/>
      <c r="BO209" s="143"/>
      <c r="BP209" s="143"/>
      <c r="BQ209" s="143"/>
      <c r="BR209" s="143"/>
      <c r="BS209" s="143"/>
      <c r="BT209" s="143"/>
      <c r="BU209" s="143"/>
      <c r="BV209" s="143"/>
      <c r="BW209" s="143"/>
      <c r="BX209" s="143"/>
      <c r="BY209" s="143"/>
      <c r="BZ209" s="143"/>
    </row>
    <row r="210" spans="1:78" s="38" customFormat="1" ht="46.5" customHeight="1" x14ac:dyDescent="0.25">
      <c r="A210" s="1114"/>
      <c r="B210" s="1114"/>
      <c r="C210" s="1114"/>
      <c r="D210" s="1117"/>
      <c r="E210" s="1114"/>
      <c r="F210" s="1114"/>
      <c r="G210" s="1071" t="s">
        <v>308</v>
      </c>
      <c r="H210" s="727" t="s">
        <v>132</v>
      </c>
      <c r="I210" s="703" t="s">
        <v>133</v>
      </c>
      <c r="J210" s="833">
        <v>4</v>
      </c>
      <c r="K210" s="701">
        <f>+J210*150</f>
        <v>600</v>
      </c>
      <c r="L210" s="1073">
        <v>2</v>
      </c>
      <c r="M210" s="723" t="s">
        <v>27</v>
      </c>
      <c r="N210" s="143"/>
      <c r="O210" s="143"/>
      <c r="P210" s="143"/>
      <c r="Q210" s="143"/>
      <c r="R210" s="143"/>
      <c r="S210" s="143"/>
      <c r="T210" s="143"/>
      <c r="U210" s="143"/>
      <c r="V210" s="143"/>
      <c r="W210" s="143"/>
      <c r="X210" s="143"/>
      <c r="Y210" s="143"/>
      <c r="Z210" s="143"/>
      <c r="AA210" s="143"/>
      <c r="AB210" s="143"/>
      <c r="AC210" s="143"/>
      <c r="AD210" s="143"/>
      <c r="AE210" s="143"/>
      <c r="AF210" s="143"/>
      <c r="AG210" s="143"/>
      <c r="AH210" s="143"/>
      <c r="AI210" s="143"/>
      <c r="AJ210" s="143"/>
      <c r="AK210" s="143"/>
      <c r="AL210" s="143"/>
      <c r="AM210" s="143"/>
      <c r="AN210" s="143"/>
      <c r="AO210" s="143"/>
      <c r="AP210" s="143"/>
      <c r="AQ210" s="143"/>
      <c r="AR210" s="143"/>
      <c r="AS210" s="143"/>
      <c r="AT210" s="143"/>
      <c r="AU210" s="143"/>
      <c r="AV210" s="143"/>
      <c r="AW210" s="143"/>
      <c r="AX210" s="143"/>
      <c r="AY210" s="143"/>
      <c r="AZ210" s="143"/>
      <c r="BA210" s="143"/>
      <c r="BB210" s="143"/>
      <c r="BC210" s="143"/>
      <c r="BD210" s="143"/>
      <c r="BE210" s="143"/>
      <c r="BF210" s="143"/>
      <c r="BG210" s="143"/>
      <c r="BH210" s="143"/>
      <c r="BI210" s="143"/>
      <c r="BJ210" s="143"/>
      <c r="BK210" s="143"/>
      <c r="BL210" s="143"/>
      <c r="BM210" s="143"/>
      <c r="BN210" s="143"/>
      <c r="BO210" s="143"/>
      <c r="BP210" s="143"/>
      <c r="BQ210" s="143"/>
      <c r="BR210" s="143"/>
      <c r="BS210" s="143"/>
      <c r="BT210" s="143"/>
      <c r="BU210" s="143"/>
      <c r="BV210" s="143"/>
      <c r="BW210" s="143"/>
      <c r="BX210" s="143"/>
      <c r="BY210" s="143"/>
      <c r="BZ210" s="143"/>
    </row>
    <row r="211" spans="1:78" s="38" customFormat="1" ht="46.5" customHeight="1" x14ac:dyDescent="0.25">
      <c r="A211" s="1114"/>
      <c r="B211" s="1114"/>
      <c r="C211" s="1114"/>
      <c r="D211" s="1117"/>
      <c r="E211" s="1114"/>
      <c r="F211" s="1114"/>
      <c r="G211" s="1072"/>
      <c r="H211" s="414" t="s">
        <v>125</v>
      </c>
      <c r="I211" s="140" t="s">
        <v>25</v>
      </c>
      <c r="J211" s="145">
        <v>8</v>
      </c>
      <c r="K211" s="135">
        <f>+J211*140</f>
        <v>1120</v>
      </c>
      <c r="L211" s="1074"/>
      <c r="M211" s="705" t="s">
        <v>135</v>
      </c>
      <c r="N211" s="143"/>
      <c r="O211" s="143"/>
      <c r="P211" s="143"/>
      <c r="Q211" s="143"/>
      <c r="R211" s="143"/>
      <c r="S211" s="143"/>
      <c r="T211" s="143"/>
      <c r="U211" s="143"/>
      <c r="V211" s="143"/>
      <c r="W211" s="143"/>
      <c r="X211" s="143"/>
      <c r="Y211" s="143"/>
      <c r="Z211" s="143"/>
      <c r="AA211" s="143"/>
      <c r="AB211" s="143"/>
      <c r="AC211" s="143"/>
      <c r="AD211" s="143"/>
      <c r="AE211" s="143"/>
      <c r="AF211" s="143"/>
      <c r="AG211" s="143"/>
      <c r="AH211" s="143"/>
      <c r="AI211" s="143"/>
      <c r="AJ211" s="143"/>
      <c r="AK211" s="143"/>
      <c r="AL211" s="143"/>
      <c r="AM211" s="143"/>
      <c r="AN211" s="143"/>
      <c r="AO211" s="143"/>
      <c r="AP211" s="143"/>
      <c r="AQ211" s="143"/>
      <c r="AR211" s="143"/>
      <c r="AS211" s="143"/>
      <c r="AT211" s="143"/>
      <c r="AU211" s="143"/>
      <c r="AV211" s="143"/>
      <c r="AW211" s="143"/>
      <c r="AX211" s="143"/>
      <c r="AY211" s="143"/>
      <c r="AZ211" s="143"/>
      <c r="BA211" s="143"/>
      <c r="BB211" s="143"/>
      <c r="BC211" s="143"/>
      <c r="BD211" s="143"/>
      <c r="BE211" s="143"/>
      <c r="BF211" s="143"/>
      <c r="BG211" s="143"/>
      <c r="BH211" s="143"/>
      <c r="BI211" s="143"/>
      <c r="BJ211" s="143"/>
      <c r="BK211" s="143"/>
      <c r="BL211" s="143"/>
      <c r="BM211" s="143"/>
      <c r="BN211" s="143"/>
      <c r="BO211" s="143"/>
      <c r="BP211" s="143"/>
      <c r="BQ211" s="143"/>
      <c r="BR211" s="143"/>
      <c r="BS211" s="143"/>
      <c r="BT211" s="143"/>
      <c r="BU211" s="143"/>
      <c r="BV211" s="143"/>
      <c r="BW211" s="143"/>
      <c r="BX211" s="143"/>
      <c r="BY211" s="143"/>
      <c r="BZ211" s="143"/>
    </row>
    <row r="212" spans="1:78" s="38" customFormat="1" ht="46.5" customHeight="1" x14ac:dyDescent="0.25">
      <c r="A212" s="1479"/>
      <c r="B212" s="1479"/>
      <c r="C212" s="1479"/>
      <c r="D212" s="1480"/>
      <c r="E212" s="1479"/>
      <c r="F212" s="1479"/>
      <c r="G212" s="1072" t="s">
        <v>309</v>
      </c>
      <c r="H212" s="415" t="s">
        <v>30</v>
      </c>
      <c r="I212" s="140" t="s">
        <v>128</v>
      </c>
      <c r="J212" s="145">
        <v>4</v>
      </c>
      <c r="K212" s="135">
        <f>1000+900+400</f>
        <v>2300</v>
      </c>
      <c r="L212" s="1074">
        <v>3</v>
      </c>
      <c r="M212" s="705" t="s">
        <v>129</v>
      </c>
      <c r="N212" s="143"/>
      <c r="O212" s="143"/>
      <c r="P212" s="143"/>
      <c r="Q212" s="143"/>
      <c r="R212" s="143"/>
      <c r="S212" s="143"/>
      <c r="T212" s="143"/>
      <c r="U212" s="143"/>
      <c r="V212" s="143"/>
      <c r="W212" s="143"/>
      <c r="X212" s="143"/>
      <c r="Y212" s="143"/>
      <c r="Z212" s="143"/>
      <c r="AA212" s="143"/>
      <c r="AB212" s="143"/>
      <c r="AC212" s="143"/>
      <c r="AD212" s="143"/>
      <c r="AE212" s="143"/>
      <c r="AF212" s="143"/>
      <c r="AG212" s="143"/>
      <c r="AH212" s="143"/>
      <c r="AI212" s="143"/>
      <c r="AJ212" s="143"/>
      <c r="AK212" s="143"/>
      <c r="AL212" s="143"/>
      <c r="AM212" s="143"/>
      <c r="AN212" s="143"/>
      <c r="AO212" s="143"/>
      <c r="AP212" s="143"/>
      <c r="AQ212" s="143"/>
      <c r="AR212" s="143"/>
      <c r="AS212" s="143"/>
      <c r="AT212" s="143"/>
      <c r="AU212" s="143"/>
      <c r="AV212" s="143"/>
      <c r="AW212" s="143"/>
      <c r="AX212" s="143"/>
      <c r="AY212" s="143"/>
      <c r="AZ212" s="143"/>
      <c r="BA212" s="143"/>
      <c r="BB212" s="143"/>
      <c r="BC212" s="143"/>
      <c r="BD212" s="143"/>
      <c r="BE212" s="143"/>
      <c r="BF212" s="143"/>
      <c r="BG212" s="143"/>
      <c r="BH212" s="143"/>
      <c r="BI212" s="143"/>
      <c r="BJ212" s="143"/>
      <c r="BK212" s="143"/>
      <c r="BL212" s="143"/>
      <c r="BM212" s="143"/>
      <c r="BN212" s="143"/>
      <c r="BO212" s="143"/>
      <c r="BP212" s="143"/>
      <c r="BQ212" s="143"/>
      <c r="BR212" s="143"/>
      <c r="BS212" s="143"/>
      <c r="BT212" s="143"/>
      <c r="BU212" s="143"/>
      <c r="BV212" s="143"/>
      <c r="BW212" s="143"/>
      <c r="BX212" s="143"/>
      <c r="BY212" s="143"/>
      <c r="BZ212" s="143"/>
    </row>
    <row r="213" spans="1:78" s="38" customFormat="1" ht="69.75" customHeight="1" x14ac:dyDescent="0.25">
      <c r="A213" s="1479"/>
      <c r="B213" s="1479"/>
      <c r="C213" s="1479"/>
      <c r="D213" s="1480"/>
      <c r="E213" s="1479"/>
      <c r="F213" s="1479"/>
      <c r="G213" s="1072"/>
      <c r="H213" s="415" t="s">
        <v>101</v>
      </c>
      <c r="I213" s="140" t="s">
        <v>25</v>
      </c>
      <c r="J213" s="145">
        <v>21</v>
      </c>
      <c r="K213" s="135">
        <f>+J213*320</f>
        <v>6720</v>
      </c>
      <c r="L213" s="1074"/>
      <c r="M213" s="705" t="s">
        <v>130</v>
      </c>
      <c r="N213" s="143"/>
      <c r="O213" s="143"/>
      <c r="P213" s="143"/>
      <c r="Q213" s="143"/>
      <c r="R213" s="143"/>
      <c r="S213" s="143"/>
      <c r="T213" s="143"/>
      <c r="U213" s="143"/>
      <c r="V213" s="143"/>
      <c r="W213" s="143"/>
      <c r="X213" s="143"/>
      <c r="Y213" s="143"/>
      <c r="Z213" s="143"/>
      <c r="AA213" s="143"/>
      <c r="AB213" s="143"/>
      <c r="AC213" s="143"/>
      <c r="AD213" s="143"/>
      <c r="AE213" s="143"/>
      <c r="AF213" s="143"/>
      <c r="AG213" s="143"/>
      <c r="AH213" s="143"/>
      <c r="AI213" s="143"/>
      <c r="AJ213" s="143"/>
      <c r="AK213" s="143"/>
      <c r="AL213" s="143"/>
      <c r="AM213" s="143"/>
      <c r="AN213" s="143"/>
      <c r="AO213" s="143"/>
      <c r="AP213" s="143"/>
      <c r="AQ213" s="143"/>
      <c r="AR213" s="143"/>
      <c r="AS213" s="143"/>
      <c r="AT213" s="143"/>
      <c r="AU213" s="143"/>
      <c r="AV213" s="143"/>
      <c r="AW213" s="143"/>
      <c r="AX213" s="143"/>
      <c r="AY213" s="143"/>
      <c r="AZ213" s="143"/>
      <c r="BA213" s="143"/>
      <c r="BB213" s="143"/>
      <c r="BC213" s="143"/>
      <c r="BD213" s="143"/>
      <c r="BE213" s="143"/>
      <c r="BF213" s="143"/>
      <c r="BG213" s="143"/>
      <c r="BH213" s="143"/>
      <c r="BI213" s="143"/>
      <c r="BJ213" s="143"/>
      <c r="BK213" s="143"/>
      <c r="BL213" s="143"/>
      <c r="BM213" s="143"/>
      <c r="BN213" s="143"/>
      <c r="BO213" s="143"/>
      <c r="BP213" s="143"/>
      <c r="BQ213" s="143"/>
      <c r="BR213" s="143"/>
      <c r="BS213" s="143"/>
      <c r="BT213" s="143"/>
      <c r="BU213" s="143"/>
      <c r="BV213" s="143"/>
      <c r="BW213" s="143"/>
      <c r="BX213" s="143"/>
      <c r="BY213" s="143"/>
      <c r="BZ213" s="143"/>
    </row>
    <row r="214" spans="1:78" s="38" customFormat="1" ht="46.5" customHeight="1" x14ac:dyDescent="0.25">
      <c r="A214" s="1114"/>
      <c r="B214" s="1114"/>
      <c r="C214" s="1114"/>
      <c r="D214" s="1117"/>
      <c r="E214" s="1114"/>
      <c r="F214" s="1114"/>
      <c r="G214" s="975" t="s">
        <v>310</v>
      </c>
      <c r="H214" s="415" t="s">
        <v>101</v>
      </c>
      <c r="I214" s="140" t="s">
        <v>128</v>
      </c>
      <c r="J214" s="145">
        <v>2</v>
      </c>
      <c r="K214" s="135">
        <v>1000</v>
      </c>
      <c r="L214" s="135">
        <v>4</v>
      </c>
      <c r="M214" s="705" t="s">
        <v>165</v>
      </c>
      <c r="N214" s="143"/>
      <c r="O214" s="143"/>
      <c r="P214" s="143"/>
      <c r="Q214" s="143"/>
      <c r="R214" s="143"/>
      <c r="S214" s="143"/>
      <c r="T214" s="143"/>
      <c r="U214" s="143"/>
      <c r="V214" s="143"/>
      <c r="W214" s="143"/>
      <c r="X214" s="143"/>
      <c r="Y214" s="143"/>
      <c r="Z214" s="143"/>
      <c r="AA214" s="143"/>
      <c r="AB214" s="143"/>
      <c r="AC214" s="143"/>
      <c r="AD214" s="143"/>
      <c r="AE214" s="143"/>
      <c r="AF214" s="143"/>
      <c r="AG214" s="143"/>
      <c r="AH214" s="143"/>
      <c r="AI214" s="143"/>
      <c r="AJ214" s="143"/>
      <c r="AK214" s="143"/>
      <c r="AL214" s="143"/>
      <c r="AM214" s="143"/>
      <c r="AN214" s="143"/>
      <c r="AO214" s="143"/>
      <c r="AP214" s="143"/>
      <c r="AQ214" s="143"/>
      <c r="AR214" s="143"/>
      <c r="AS214" s="143"/>
      <c r="AT214" s="143"/>
      <c r="AU214" s="143"/>
      <c r="AV214" s="143"/>
      <c r="AW214" s="143"/>
      <c r="AX214" s="143"/>
      <c r="AY214" s="143"/>
      <c r="AZ214" s="143"/>
      <c r="BA214" s="143"/>
      <c r="BB214" s="143"/>
      <c r="BC214" s="143"/>
      <c r="BD214" s="143"/>
      <c r="BE214" s="143"/>
      <c r="BF214" s="143"/>
      <c r="BG214" s="143"/>
      <c r="BH214" s="143"/>
      <c r="BI214" s="143"/>
      <c r="BJ214" s="143"/>
      <c r="BK214" s="143"/>
      <c r="BL214" s="143"/>
      <c r="BM214" s="143"/>
      <c r="BN214" s="143"/>
      <c r="BO214" s="143"/>
      <c r="BP214" s="143"/>
      <c r="BQ214" s="143"/>
      <c r="BR214" s="143"/>
      <c r="BS214" s="143"/>
      <c r="BT214" s="143"/>
      <c r="BU214" s="143"/>
      <c r="BV214" s="143"/>
      <c r="BW214" s="143"/>
      <c r="BX214" s="143"/>
      <c r="BY214" s="143"/>
      <c r="BZ214" s="143"/>
    </row>
    <row r="215" spans="1:78" s="38" customFormat="1" ht="46.5" customHeight="1" x14ac:dyDescent="0.25">
      <c r="A215" s="1115"/>
      <c r="B215" s="1115"/>
      <c r="C215" s="1115"/>
      <c r="D215" s="1118"/>
      <c r="E215" s="1115"/>
      <c r="F215" s="1115"/>
      <c r="G215" s="975" t="s">
        <v>136</v>
      </c>
      <c r="H215" s="415" t="s">
        <v>101</v>
      </c>
      <c r="I215" s="140" t="s">
        <v>25</v>
      </c>
      <c r="J215" s="702">
        <v>1</v>
      </c>
      <c r="K215" s="135">
        <v>350</v>
      </c>
      <c r="L215" s="135">
        <v>5</v>
      </c>
      <c r="M215" s="705" t="s">
        <v>137</v>
      </c>
      <c r="N215" s="143"/>
      <c r="O215" s="143"/>
      <c r="P215" s="143"/>
      <c r="Q215" s="143"/>
      <c r="R215" s="143"/>
      <c r="S215" s="143"/>
      <c r="T215" s="143"/>
      <c r="U215" s="143"/>
      <c r="V215" s="143"/>
      <c r="W215" s="143"/>
      <c r="X215" s="143"/>
      <c r="Y215" s="143"/>
      <c r="Z215" s="143"/>
      <c r="AA215" s="143"/>
      <c r="AB215" s="143"/>
      <c r="AC215" s="143"/>
      <c r="AD215" s="143"/>
      <c r="AE215" s="143"/>
      <c r="AF215" s="143"/>
      <c r="AG215" s="143"/>
      <c r="AH215" s="143"/>
      <c r="AI215" s="143"/>
      <c r="AJ215" s="143"/>
      <c r="AK215" s="143"/>
      <c r="AL215" s="143"/>
      <c r="AM215" s="143"/>
      <c r="AN215" s="143"/>
      <c r="AO215" s="143"/>
      <c r="AP215" s="143"/>
      <c r="AQ215" s="143"/>
      <c r="AR215" s="143"/>
      <c r="AS215" s="143"/>
      <c r="AT215" s="143"/>
      <c r="AU215" s="143"/>
      <c r="AV215" s="143"/>
      <c r="AW215" s="143"/>
      <c r="AX215" s="143"/>
      <c r="AY215" s="143"/>
      <c r="AZ215" s="143"/>
      <c r="BA215" s="143"/>
      <c r="BB215" s="143"/>
      <c r="BC215" s="143"/>
      <c r="BD215" s="143"/>
      <c r="BE215" s="143"/>
      <c r="BF215" s="143"/>
      <c r="BG215" s="143"/>
      <c r="BH215" s="143"/>
      <c r="BI215" s="143"/>
      <c r="BJ215" s="143"/>
      <c r="BK215" s="143"/>
      <c r="BL215" s="143"/>
      <c r="BM215" s="143"/>
      <c r="BN215" s="143"/>
      <c r="BO215" s="143"/>
      <c r="BP215" s="143"/>
      <c r="BQ215" s="143"/>
      <c r="BR215" s="143"/>
      <c r="BS215" s="143"/>
      <c r="BT215" s="143"/>
      <c r="BU215" s="143"/>
      <c r="BV215" s="143"/>
      <c r="BW215" s="143"/>
      <c r="BX215" s="143"/>
      <c r="BY215" s="143"/>
      <c r="BZ215" s="143"/>
    </row>
    <row r="216" spans="1:78" s="38" customFormat="1" ht="46.5" customHeight="1" x14ac:dyDescent="0.25">
      <c r="A216" s="899"/>
      <c r="B216" s="1043" t="s">
        <v>138</v>
      </c>
      <c r="C216" s="1044"/>
      <c r="D216" s="900"/>
      <c r="E216" s="899">
        <f>+E209*12.9</f>
        <v>16818495.908170301</v>
      </c>
      <c r="F216" s="899">
        <v>5</v>
      </c>
      <c r="G216" s="869"/>
      <c r="H216" s="866"/>
      <c r="I216" s="867"/>
      <c r="J216" s="901"/>
      <c r="K216" s="873">
        <f>+K215+K214+K213+K212+K211+K210+K209</f>
        <v>16990</v>
      </c>
      <c r="L216" s="876"/>
      <c r="M216" s="705"/>
      <c r="N216" s="143"/>
      <c r="O216" s="143"/>
      <c r="P216" s="143"/>
      <c r="Q216" s="143"/>
      <c r="R216" s="143"/>
      <c r="S216" s="143"/>
      <c r="T216" s="143"/>
      <c r="U216" s="143"/>
      <c r="V216" s="143"/>
      <c r="W216" s="143"/>
      <c r="X216" s="143"/>
      <c r="Y216" s="143"/>
      <c r="Z216" s="143"/>
      <c r="AA216" s="143"/>
      <c r="AB216" s="143"/>
      <c r="AC216" s="143"/>
      <c r="AD216" s="143"/>
      <c r="AE216" s="143"/>
      <c r="AF216" s="143"/>
      <c r="AG216" s="143"/>
      <c r="AH216" s="143"/>
      <c r="AI216" s="143"/>
      <c r="AJ216" s="143"/>
      <c r="AK216" s="143"/>
      <c r="AL216" s="143"/>
      <c r="AM216" s="143"/>
      <c r="AN216" s="143"/>
      <c r="AO216" s="143"/>
      <c r="AP216" s="143"/>
      <c r="AQ216" s="143"/>
      <c r="AR216" s="143"/>
      <c r="AS216" s="143"/>
      <c r="AT216" s="143"/>
      <c r="AU216" s="143"/>
      <c r="AV216" s="143"/>
      <c r="AW216" s="143"/>
      <c r="AX216" s="143"/>
      <c r="AY216" s="143"/>
      <c r="AZ216" s="143"/>
      <c r="BA216" s="143"/>
      <c r="BB216" s="143"/>
      <c r="BC216" s="143"/>
      <c r="BD216" s="143"/>
      <c r="BE216" s="143"/>
      <c r="BF216" s="143"/>
      <c r="BG216" s="143"/>
      <c r="BH216" s="143"/>
      <c r="BI216" s="143"/>
      <c r="BJ216" s="143"/>
      <c r="BK216" s="143"/>
      <c r="BL216" s="143"/>
      <c r="BM216" s="143"/>
      <c r="BN216" s="143"/>
      <c r="BO216" s="143"/>
      <c r="BP216" s="143"/>
      <c r="BQ216" s="143"/>
      <c r="BR216" s="143"/>
      <c r="BS216" s="143"/>
      <c r="BT216" s="143"/>
      <c r="BU216" s="143"/>
      <c r="BV216" s="143"/>
      <c r="BW216" s="143"/>
      <c r="BX216" s="143"/>
      <c r="BY216" s="143"/>
      <c r="BZ216" s="143"/>
    </row>
    <row r="217" spans="1:78" s="38" customFormat="1" ht="54" customHeight="1" x14ac:dyDescent="0.25">
      <c r="A217" s="1046">
        <v>7</v>
      </c>
      <c r="B217" s="1046" t="s">
        <v>276</v>
      </c>
      <c r="C217" s="1046" t="s">
        <v>311</v>
      </c>
      <c r="D217" s="1075" t="s">
        <v>312</v>
      </c>
      <c r="E217" s="1046">
        <v>1358160.3068270001</v>
      </c>
      <c r="F217" s="1046"/>
      <c r="G217" s="975" t="s">
        <v>313</v>
      </c>
      <c r="H217" s="415" t="s">
        <v>125</v>
      </c>
      <c r="I217" s="140" t="s">
        <v>25</v>
      </c>
      <c r="J217" s="834">
        <v>7.5250000000000004</v>
      </c>
      <c r="K217" s="135">
        <f>+J217*700</f>
        <v>5267.5</v>
      </c>
      <c r="L217" s="140">
        <v>1</v>
      </c>
      <c r="M217" s="705" t="s">
        <v>126</v>
      </c>
      <c r="N217" s="143"/>
      <c r="O217" s="143"/>
      <c r="P217" s="143"/>
      <c r="Q217" s="143"/>
      <c r="R217" s="143"/>
      <c r="S217" s="143"/>
      <c r="T217" s="143"/>
      <c r="U217" s="143"/>
      <c r="V217" s="143"/>
      <c r="W217" s="143"/>
      <c r="X217" s="143"/>
      <c r="Y217" s="143"/>
      <c r="Z217" s="143"/>
      <c r="AA217" s="143"/>
      <c r="AB217" s="143"/>
      <c r="AC217" s="143"/>
      <c r="AD217" s="143"/>
      <c r="AE217" s="143"/>
      <c r="AF217" s="143"/>
      <c r="AG217" s="143"/>
      <c r="AH217" s="143"/>
      <c r="AI217" s="143"/>
      <c r="AJ217" s="143"/>
      <c r="AK217" s="143"/>
      <c r="AL217" s="143"/>
      <c r="AM217" s="143"/>
      <c r="AN217" s="143"/>
      <c r="AO217" s="143"/>
      <c r="AP217" s="143"/>
      <c r="AQ217" s="143"/>
      <c r="AR217" s="143"/>
      <c r="AS217" s="143"/>
      <c r="AT217" s="143"/>
      <c r="AU217" s="143"/>
      <c r="AV217" s="143"/>
      <c r="AW217" s="143"/>
      <c r="AX217" s="143"/>
      <c r="AY217" s="143"/>
      <c r="AZ217" s="143"/>
      <c r="BA217" s="143"/>
      <c r="BB217" s="143"/>
      <c r="BC217" s="143"/>
      <c r="BD217" s="143"/>
      <c r="BE217" s="143"/>
      <c r="BF217" s="143"/>
      <c r="BG217" s="143"/>
      <c r="BH217" s="143"/>
      <c r="BI217" s="143"/>
      <c r="BJ217" s="143"/>
      <c r="BK217" s="143"/>
      <c r="BL217" s="143"/>
      <c r="BM217" s="143"/>
      <c r="BN217" s="143"/>
      <c r="BO217" s="143"/>
      <c r="BP217" s="143"/>
      <c r="BQ217" s="143"/>
      <c r="BR217" s="143"/>
      <c r="BS217" s="143"/>
      <c r="BT217" s="143"/>
      <c r="BU217" s="143"/>
      <c r="BV217" s="143"/>
      <c r="BW217" s="143"/>
      <c r="BX217" s="143"/>
      <c r="BY217" s="143"/>
      <c r="BZ217" s="143"/>
    </row>
    <row r="218" spans="1:78" s="38" customFormat="1" ht="108.75" customHeight="1" x14ac:dyDescent="0.25">
      <c r="A218" s="1047"/>
      <c r="B218" s="1047"/>
      <c r="C218" s="1047"/>
      <c r="D218" s="1076"/>
      <c r="E218" s="1047"/>
      <c r="F218" s="1047"/>
      <c r="G218" s="976" t="s">
        <v>314</v>
      </c>
      <c r="H218" s="727" t="s">
        <v>30</v>
      </c>
      <c r="I218" s="703" t="s">
        <v>128</v>
      </c>
      <c r="J218" s="703">
        <v>0</v>
      </c>
      <c r="K218" s="703">
        <v>3640</v>
      </c>
      <c r="L218" s="701">
        <v>2</v>
      </c>
      <c r="M218" s="705" t="s">
        <v>158</v>
      </c>
      <c r="N218" s="143"/>
      <c r="O218" s="143"/>
      <c r="P218" s="143"/>
      <c r="Q218" s="143"/>
      <c r="R218" s="143"/>
      <c r="S218" s="143"/>
      <c r="T218" s="143"/>
      <c r="U218" s="143"/>
      <c r="V218" s="143"/>
      <c r="W218" s="143"/>
      <c r="X218" s="143"/>
      <c r="Y218" s="143"/>
      <c r="Z218" s="143"/>
      <c r="AA218" s="143"/>
      <c r="AB218" s="143"/>
      <c r="AC218" s="143"/>
      <c r="AD218" s="143"/>
      <c r="AE218" s="143"/>
      <c r="AF218" s="143"/>
      <c r="AG218" s="143"/>
      <c r="AH218" s="143"/>
      <c r="AI218" s="143"/>
      <c r="AJ218" s="143"/>
      <c r="AK218" s="143"/>
      <c r="AL218" s="143"/>
      <c r="AM218" s="143"/>
      <c r="AN218" s="143"/>
      <c r="AO218" s="143"/>
      <c r="AP218" s="143"/>
      <c r="AQ218" s="143"/>
      <c r="AR218" s="143"/>
      <c r="AS218" s="143"/>
      <c r="AT218" s="143"/>
      <c r="AU218" s="143"/>
      <c r="AV218" s="143"/>
      <c r="AW218" s="143"/>
      <c r="AX218" s="143"/>
      <c r="AY218" s="143"/>
      <c r="AZ218" s="143"/>
      <c r="BA218" s="143"/>
      <c r="BB218" s="143"/>
      <c r="BC218" s="143"/>
      <c r="BD218" s="143"/>
      <c r="BE218" s="143"/>
      <c r="BF218" s="143"/>
      <c r="BG218" s="143"/>
      <c r="BH218" s="143"/>
      <c r="BI218" s="143"/>
      <c r="BJ218" s="143"/>
      <c r="BK218" s="143"/>
      <c r="BL218" s="143"/>
      <c r="BM218" s="143"/>
      <c r="BN218" s="143"/>
      <c r="BO218" s="143"/>
      <c r="BP218" s="143"/>
      <c r="BQ218" s="143"/>
      <c r="BR218" s="143"/>
      <c r="BS218" s="143"/>
      <c r="BT218" s="143"/>
      <c r="BU218" s="143"/>
      <c r="BV218" s="143"/>
      <c r="BW218" s="143"/>
      <c r="BX218" s="143"/>
      <c r="BY218" s="143"/>
      <c r="BZ218" s="143"/>
    </row>
    <row r="219" spans="1:78" s="38" customFormat="1" ht="35.25" customHeight="1" x14ac:dyDescent="0.25">
      <c r="A219" s="1048"/>
      <c r="B219" s="1048"/>
      <c r="C219" s="1048"/>
      <c r="D219" s="1097"/>
      <c r="E219" s="1048"/>
      <c r="F219" s="1048"/>
      <c r="G219" s="1300" t="s">
        <v>315</v>
      </c>
      <c r="H219" s="415" t="s">
        <v>30</v>
      </c>
      <c r="I219" s="140" t="s">
        <v>128</v>
      </c>
      <c r="J219" s="145">
        <v>2</v>
      </c>
      <c r="K219" s="135">
        <v>2000</v>
      </c>
      <c r="L219" s="1083">
        <v>3</v>
      </c>
      <c r="M219" s="705" t="s">
        <v>129</v>
      </c>
      <c r="N219" s="143"/>
      <c r="O219" s="143"/>
      <c r="P219" s="143"/>
      <c r="Q219" s="143"/>
      <c r="R219" s="143"/>
      <c r="S219" s="143"/>
      <c r="T219" s="143"/>
      <c r="U219" s="143"/>
      <c r="V219" s="143"/>
      <c r="W219" s="143"/>
      <c r="X219" s="143"/>
      <c r="Y219" s="143"/>
      <c r="Z219" s="143"/>
      <c r="AA219" s="143"/>
      <c r="AB219" s="143"/>
      <c r="AC219" s="143"/>
      <c r="AD219" s="143"/>
      <c r="AE219" s="143"/>
      <c r="AF219" s="143"/>
      <c r="AG219" s="143"/>
      <c r="AH219" s="143"/>
      <c r="AI219" s="143"/>
      <c r="AJ219" s="143"/>
      <c r="AK219" s="143"/>
      <c r="AL219" s="143"/>
      <c r="AM219" s="143"/>
      <c r="AN219" s="143"/>
      <c r="AO219" s="143"/>
      <c r="AP219" s="143"/>
      <c r="AQ219" s="143"/>
      <c r="AR219" s="143"/>
      <c r="AS219" s="143"/>
      <c r="AT219" s="143"/>
      <c r="AU219" s="143"/>
      <c r="AV219" s="143"/>
      <c r="AW219" s="143"/>
      <c r="AX219" s="143"/>
      <c r="AY219" s="143"/>
      <c r="AZ219" s="143"/>
      <c r="BA219" s="143"/>
      <c r="BB219" s="143"/>
      <c r="BC219" s="143"/>
      <c r="BD219" s="143"/>
      <c r="BE219" s="143"/>
      <c r="BF219" s="143"/>
      <c r="BG219" s="143"/>
      <c r="BH219" s="143"/>
      <c r="BI219" s="143"/>
      <c r="BJ219" s="143"/>
      <c r="BK219" s="143"/>
      <c r="BL219" s="143"/>
      <c r="BM219" s="143"/>
      <c r="BN219" s="143"/>
      <c r="BO219" s="143"/>
      <c r="BP219" s="143"/>
      <c r="BQ219" s="143"/>
      <c r="BR219" s="143"/>
      <c r="BS219" s="143"/>
      <c r="BT219" s="143"/>
      <c r="BU219" s="143"/>
      <c r="BV219" s="143"/>
      <c r="BW219" s="143"/>
      <c r="BX219" s="143"/>
      <c r="BY219" s="143"/>
      <c r="BZ219" s="143"/>
    </row>
    <row r="220" spans="1:78" s="38" customFormat="1" ht="35.25" customHeight="1" x14ac:dyDescent="0.25">
      <c r="A220" s="1048"/>
      <c r="B220" s="1048"/>
      <c r="C220" s="1048"/>
      <c r="D220" s="1097"/>
      <c r="E220" s="1048"/>
      <c r="F220" s="1048"/>
      <c r="G220" s="1301"/>
      <c r="H220" s="415" t="s">
        <v>101</v>
      </c>
      <c r="I220" s="140" t="s">
        <v>25</v>
      </c>
      <c r="J220" s="145">
        <v>20</v>
      </c>
      <c r="K220" s="135">
        <f>+J220*320</f>
        <v>6400</v>
      </c>
      <c r="L220" s="1059"/>
      <c r="M220" s="705" t="s">
        <v>130</v>
      </c>
      <c r="N220" s="143"/>
      <c r="O220" s="143"/>
      <c r="P220" s="143"/>
      <c r="Q220" s="143"/>
      <c r="R220" s="143"/>
      <c r="S220" s="143"/>
      <c r="T220" s="143"/>
      <c r="U220" s="143"/>
      <c r="V220" s="143"/>
      <c r="W220" s="143"/>
      <c r="X220" s="143"/>
      <c r="Y220" s="143"/>
      <c r="Z220" s="143"/>
      <c r="AA220" s="143"/>
      <c r="AB220" s="143"/>
      <c r="AC220" s="143"/>
      <c r="AD220" s="143"/>
      <c r="AE220" s="143"/>
      <c r="AF220" s="143"/>
      <c r="AG220" s="143"/>
      <c r="AH220" s="143"/>
      <c r="AI220" s="143"/>
      <c r="AJ220" s="143"/>
      <c r="AK220" s="143"/>
      <c r="AL220" s="143"/>
      <c r="AM220" s="143"/>
      <c r="AN220" s="143"/>
      <c r="AO220" s="143"/>
      <c r="AP220" s="143"/>
      <c r="AQ220" s="143"/>
      <c r="AR220" s="143"/>
      <c r="AS220" s="143"/>
      <c r="AT220" s="143"/>
      <c r="AU220" s="143"/>
      <c r="AV220" s="143"/>
      <c r="AW220" s="143"/>
      <c r="AX220" s="143"/>
      <c r="AY220" s="143"/>
      <c r="AZ220" s="143"/>
      <c r="BA220" s="143"/>
      <c r="BB220" s="143"/>
      <c r="BC220" s="143"/>
      <c r="BD220" s="143"/>
      <c r="BE220" s="143"/>
      <c r="BF220" s="143"/>
      <c r="BG220" s="143"/>
      <c r="BH220" s="143"/>
      <c r="BI220" s="143"/>
      <c r="BJ220" s="143"/>
      <c r="BK220" s="143"/>
      <c r="BL220" s="143"/>
      <c r="BM220" s="143"/>
      <c r="BN220" s="143"/>
      <c r="BO220" s="143"/>
      <c r="BP220" s="143"/>
      <c r="BQ220" s="143"/>
      <c r="BR220" s="143"/>
      <c r="BS220" s="143"/>
      <c r="BT220" s="143"/>
      <c r="BU220" s="143"/>
      <c r="BV220" s="143"/>
      <c r="BW220" s="143"/>
      <c r="BX220" s="143"/>
      <c r="BY220" s="143"/>
      <c r="BZ220" s="143"/>
    </row>
    <row r="221" spans="1:78" s="38" customFormat="1" ht="35.25" customHeight="1" x14ac:dyDescent="0.25">
      <c r="A221" s="1046"/>
      <c r="B221" s="1046"/>
      <c r="C221" s="1046"/>
      <c r="D221" s="1075"/>
      <c r="E221" s="1046"/>
      <c r="F221" s="1046"/>
      <c r="G221" s="978" t="s">
        <v>136</v>
      </c>
      <c r="H221" s="415" t="s">
        <v>101</v>
      </c>
      <c r="I221" s="140" t="s">
        <v>25</v>
      </c>
      <c r="J221" s="702">
        <v>1</v>
      </c>
      <c r="K221" s="135">
        <v>350</v>
      </c>
      <c r="L221" s="140">
        <v>4</v>
      </c>
      <c r="M221" s="705" t="s">
        <v>137</v>
      </c>
      <c r="N221" s="143"/>
      <c r="O221" s="143"/>
      <c r="P221" s="143"/>
      <c r="Q221" s="143"/>
      <c r="R221" s="143"/>
      <c r="S221" s="143"/>
      <c r="T221" s="143"/>
      <c r="U221" s="143"/>
      <c r="V221" s="143"/>
      <c r="W221" s="143"/>
      <c r="X221" s="143"/>
      <c r="Y221" s="143"/>
      <c r="Z221" s="143"/>
      <c r="AA221" s="143"/>
      <c r="AB221" s="143"/>
      <c r="AC221" s="143"/>
      <c r="AD221" s="143"/>
      <c r="AE221" s="143"/>
      <c r="AF221" s="143"/>
      <c r="AG221" s="143"/>
      <c r="AH221" s="143"/>
      <c r="AI221" s="143"/>
      <c r="AJ221" s="143"/>
      <c r="AK221" s="143"/>
      <c r="AL221" s="143"/>
      <c r="AM221" s="143"/>
      <c r="AN221" s="143"/>
      <c r="AO221" s="143"/>
      <c r="AP221" s="143"/>
      <c r="AQ221" s="143"/>
      <c r="AR221" s="143"/>
      <c r="AS221" s="143"/>
      <c r="AT221" s="143"/>
      <c r="AU221" s="143"/>
      <c r="AV221" s="143"/>
      <c r="AW221" s="143"/>
      <c r="AX221" s="143"/>
      <c r="AY221" s="143"/>
      <c r="AZ221" s="143"/>
      <c r="BA221" s="143"/>
      <c r="BB221" s="143"/>
      <c r="BC221" s="143"/>
      <c r="BD221" s="143"/>
      <c r="BE221" s="143"/>
      <c r="BF221" s="143"/>
      <c r="BG221" s="143"/>
      <c r="BH221" s="143"/>
      <c r="BI221" s="143"/>
      <c r="BJ221" s="143"/>
      <c r="BK221" s="143"/>
      <c r="BL221" s="143"/>
      <c r="BM221" s="143"/>
      <c r="BN221" s="143"/>
      <c r="BO221" s="143"/>
      <c r="BP221" s="143"/>
      <c r="BQ221" s="143"/>
      <c r="BR221" s="143"/>
      <c r="BS221" s="143"/>
      <c r="BT221" s="143"/>
      <c r="BU221" s="143"/>
      <c r="BV221" s="143"/>
      <c r="BW221" s="143"/>
      <c r="BX221" s="143"/>
      <c r="BY221" s="143"/>
      <c r="BZ221" s="143"/>
    </row>
    <row r="222" spans="1:78" s="38" customFormat="1" ht="35.25" customHeight="1" x14ac:dyDescent="0.25">
      <c r="A222" s="899"/>
      <c r="B222" s="1043" t="s">
        <v>138</v>
      </c>
      <c r="C222" s="1044"/>
      <c r="D222" s="868"/>
      <c r="E222" s="867">
        <f>+E217*12.9</f>
        <v>17520267.9580683</v>
      </c>
      <c r="F222" s="867">
        <v>4</v>
      </c>
      <c r="G222" s="869"/>
      <c r="H222" s="866"/>
      <c r="I222" s="867"/>
      <c r="J222" s="901"/>
      <c r="K222" s="873">
        <f>+K221+K220+K219+K218+K217</f>
        <v>17657.5</v>
      </c>
      <c r="L222" s="876"/>
      <c r="M222" s="705"/>
      <c r="N222" s="143"/>
      <c r="O222" s="143"/>
      <c r="P222" s="143"/>
      <c r="Q222" s="143"/>
      <c r="R222" s="143"/>
      <c r="S222" s="143"/>
      <c r="T222" s="143"/>
      <c r="U222" s="143"/>
      <c r="V222" s="143"/>
      <c r="W222" s="143"/>
      <c r="X222" s="143"/>
      <c r="Y222" s="143"/>
      <c r="Z222" s="143"/>
      <c r="AA222" s="143"/>
      <c r="AB222" s="143"/>
      <c r="AC222" s="143"/>
      <c r="AD222" s="143"/>
      <c r="AE222" s="143"/>
      <c r="AF222" s="143"/>
      <c r="AG222" s="143"/>
      <c r="AH222" s="143"/>
      <c r="AI222" s="143"/>
      <c r="AJ222" s="143"/>
      <c r="AK222" s="143"/>
      <c r="AL222" s="143"/>
      <c r="AM222" s="143"/>
      <c r="AN222" s="143"/>
      <c r="AO222" s="143"/>
      <c r="AP222" s="143"/>
      <c r="AQ222" s="143"/>
      <c r="AR222" s="143"/>
      <c r="AS222" s="143"/>
      <c r="AT222" s="143"/>
      <c r="AU222" s="143"/>
      <c r="AV222" s="143"/>
      <c r="AW222" s="143"/>
      <c r="AX222" s="143"/>
      <c r="AY222" s="143"/>
      <c r="AZ222" s="143"/>
      <c r="BA222" s="143"/>
      <c r="BB222" s="143"/>
      <c r="BC222" s="143"/>
      <c r="BD222" s="143"/>
      <c r="BE222" s="143"/>
      <c r="BF222" s="143"/>
      <c r="BG222" s="143"/>
      <c r="BH222" s="143"/>
      <c r="BI222" s="143"/>
      <c r="BJ222" s="143"/>
      <c r="BK222" s="143"/>
      <c r="BL222" s="143"/>
      <c r="BM222" s="143"/>
      <c r="BN222" s="143"/>
      <c r="BO222" s="143"/>
      <c r="BP222" s="143"/>
      <c r="BQ222" s="143"/>
      <c r="BR222" s="143"/>
      <c r="BS222" s="143"/>
      <c r="BT222" s="143"/>
      <c r="BU222" s="143"/>
      <c r="BV222" s="143"/>
      <c r="BW222" s="143"/>
      <c r="BX222" s="143"/>
      <c r="BY222" s="143"/>
      <c r="BZ222" s="143"/>
    </row>
    <row r="223" spans="1:78" s="38" customFormat="1" ht="39.75" customHeight="1" x14ac:dyDescent="0.25">
      <c r="A223" s="1046">
        <v>8</v>
      </c>
      <c r="B223" s="1046" t="s">
        <v>276</v>
      </c>
      <c r="C223" s="1046" t="s">
        <v>316</v>
      </c>
      <c r="D223" s="1077">
        <v>2931</v>
      </c>
      <c r="E223" s="1046">
        <v>1092117.38252673</v>
      </c>
      <c r="F223" s="1046"/>
      <c r="G223" s="975" t="s">
        <v>208</v>
      </c>
      <c r="H223" s="415" t="s">
        <v>244</v>
      </c>
      <c r="I223" s="140" t="s">
        <v>242</v>
      </c>
      <c r="J223" s="136">
        <v>8.5</v>
      </c>
      <c r="K223" s="135">
        <f>+J223*700</f>
        <v>5950</v>
      </c>
      <c r="L223" s="140">
        <v>1</v>
      </c>
      <c r="M223" s="705" t="s">
        <v>126</v>
      </c>
      <c r="N223" s="143"/>
      <c r="O223" s="143"/>
      <c r="P223" s="143"/>
      <c r="Q223" s="143"/>
      <c r="R223" s="143"/>
      <c r="S223" s="143"/>
      <c r="T223" s="143"/>
      <c r="U223" s="143"/>
      <c r="V223" s="143"/>
      <c r="W223" s="143"/>
      <c r="X223" s="143"/>
      <c r="Y223" s="143"/>
      <c r="Z223" s="143"/>
      <c r="AA223" s="143"/>
      <c r="AB223" s="143"/>
      <c r="AC223" s="143"/>
      <c r="AD223" s="143"/>
      <c r="AE223" s="143"/>
      <c r="AF223" s="143"/>
      <c r="AG223" s="143"/>
      <c r="AH223" s="143"/>
      <c r="AI223" s="143"/>
      <c r="AJ223" s="143"/>
      <c r="AK223" s="143"/>
      <c r="AL223" s="143"/>
      <c r="AM223" s="143"/>
      <c r="AN223" s="143"/>
      <c r="AO223" s="143"/>
      <c r="AP223" s="143"/>
      <c r="AQ223" s="143"/>
      <c r="AR223" s="143"/>
      <c r="AS223" s="143"/>
      <c r="AT223" s="143"/>
      <c r="AU223" s="143"/>
      <c r="AV223" s="143"/>
      <c r="AW223" s="143"/>
      <c r="AX223" s="143"/>
      <c r="AY223" s="143"/>
      <c r="AZ223" s="143"/>
      <c r="BA223" s="143"/>
      <c r="BB223" s="143"/>
      <c r="BC223" s="143"/>
      <c r="BD223" s="143"/>
      <c r="BE223" s="143"/>
      <c r="BF223" s="143"/>
      <c r="BG223" s="143"/>
      <c r="BH223" s="143"/>
      <c r="BI223" s="143"/>
      <c r="BJ223" s="143"/>
      <c r="BK223" s="143"/>
      <c r="BL223" s="143"/>
      <c r="BM223" s="143"/>
      <c r="BN223" s="143"/>
      <c r="BO223" s="143"/>
      <c r="BP223" s="143"/>
      <c r="BQ223" s="143"/>
      <c r="BR223" s="143"/>
      <c r="BS223" s="143"/>
      <c r="BT223" s="143"/>
      <c r="BU223" s="143"/>
      <c r="BV223" s="143"/>
      <c r="BW223" s="143"/>
      <c r="BX223" s="143"/>
      <c r="BY223" s="143"/>
      <c r="BZ223" s="143"/>
    </row>
    <row r="224" spans="1:78" s="38" customFormat="1" ht="39.75" customHeight="1" x14ac:dyDescent="0.25">
      <c r="A224" s="1070"/>
      <c r="B224" s="1070"/>
      <c r="C224" s="1070"/>
      <c r="D224" s="1085"/>
      <c r="E224" s="1070"/>
      <c r="F224" s="1070"/>
      <c r="G224" s="1071" t="s">
        <v>317</v>
      </c>
      <c r="H224" s="727" t="s">
        <v>274</v>
      </c>
      <c r="I224" s="703" t="s">
        <v>287</v>
      </c>
      <c r="J224" s="702">
        <v>1</v>
      </c>
      <c r="K224" s="701">
        <v>1000</v>
      </c>
      <c r="L224" s="1073">
        <v>2</v>
      </c>
      <c r="M224" s="705" t="s">
        <v>129</v>
      </c>
      <c r="N224" s="143"/>
      <c r="O224" s="143"/>
      <c r="P224" s="143"/>
      <c r="Q224" s="143"/>
      <c r="R224" s="143"/>
      <c r="S224" s="143"/>
      <c r="T224" s="143"/>
      <c r="U224" s="143"/>
      <c r="V224" s="143"/>
      <c r="W224" s="143"/>
      <c r="X224" s="143"/>
      <c r="Y224" s="143"/>
      <c r="Z224" s="143"/>
      <c r="AA224" s="143"/>
      <c r="AB224" s="143"/>
      <c r="AC224" s="143"/>
      <c r="AD224" s="143"/>
      <c r="AE224" s="143"/>
      <c r="AF224" s="143"/>
      <c r="AG224" s="143"/>
      <c r="AH224" s="143"/>
      <c r="AI224" s="143"/>
      <c r="AJ224" s="143"/>
      <c r="AK224" s="143"/>
      <c r="AL224" s="143"/>
      <c r="AM224" s="143"/>
      <c r="AN224" s="143"/>
      <c r="AO224" s="143"/>
      <c r="AP224" s="143"/>
      <c r="AQ224" s="143"/>
      <c r="AR224" s="143"/>
      <c r="AS224" s="143"/>
      <c r="AT224" s="143"/>
      <c r="AU224" s="143"/>
      <c r="AV224" s="143"/>
      <c r="AW224" s="143"/>
      <c r="AX224" s="143"/>
      <c r="AY224" s="143"/>
      <c r="AZ224" s="143"/>
      <c r="BA224" s="143"/>
      <c r="BB224" s="143"/>
      <c r="BC224" s="143"/>
      <c r="BD224" s="143"/>
      <c r="BE224" s="143"/>
      <c r="BF224" s="143"/>
      <c r="BG224" s="143"/>
      <c r="BH224" s="143"/>
      <c r="BI224" s="143"/>
      <c r="BJ224" s="143"/>
      <c r="BK224" s="143"/>
      <c r="BL224" s="143"/>
      <c r="BM224" s="143"/>
      <c r="BN224" s="143"/>
      <c r="BO224" s="143"/>
      <c r="BP224" s="143"/>
      <c r="BQ224" s="143"/>
      <c r="BR224" s="143"/>
      <c r="BS224" s="143"/>
      <c r="BT224" s="143"/>
      <c r="BU224" s="143"/>
      <c r="BV224" s="143"/>
      <c r="BW224" s="143"/>
      <c r="BX224" s="143"/>
      <c r="BY224" s="143"/>
      <c r="BZ224" s="143"/>
    </row>
    <row r="225" spans="1:78" s="38" customFormat="1" ht="39.75" customHeight="1" x14ac:dyDescent="0.25">
      <c r="A225" s="1070"/>
      <c r="B225" s="1070"/>
      <c r="C225" s="1070"/>
      <c r="D225" s="1085"/>
      <c r="E225" s="1070"/>
      <c r="F225" s="1070"/>
      <c r="G225" s="1072"/>
      <c r="H225" s="415" t="s">
        <v>274</v>
      </c>
      <c r="I225" s="140" t="s">
        <v>242</v>
      </c>
      <c r="J225" s="145">
        <v>21.9</v>
      </c>
      <c r="K225" s="135">
        <v>7008</v>
      </c>
      <c r="L225" s="1074"/>
      <c r="M225" s="705" t="s">
        <v>130</v>
      </c>
      <c r="N225" s="143"/>
      <c r="O225" s="143"/>
      <c r="P225" s="143"/>
      <c r="Q225" s="143"/>
      <c r="R225" s="143"/>
      <c r="S225" s="143"/>
      <c r="T225" s="143"/>
      <c r="U225" s="143"/>
      <c r="V225" s="143"/>
      <c r="W225" s="143"/>
      <c r="X225" s="143"/>
      <c r="Y225" s="143"/>
      <c r="Z225" s="143"/>
      <c r="AA225" s="143"/>
      <c r="AB225" s="143"/>
      <c r="AC225" s="143"/>
      <c r="AD225" s="143"/>
      <c r="AE225" s="143"/>
      <c r="AF225" s="143"/>
      <c r="AG225" s="143"/>
      <c r="AH225" s="143"/>
      <c r="AI225" s="143"/>
      <c r="AJ225" s="143"/>
      <c r="AK225" s="143"/>
      <c r="AL225" s="143"/>
      <c r="AM225" s="143"/>
      <c r="AN225" s="143"/>
      <c r="AO225" s="143"/>
      <c r="AP225" s="143"/>
      <c r="AQ225" s="143"/>
      <c r="AR225" s="143"/>
      <c r="AS225" s="143"/>
      <c r="AT225" s="143"/>
      <c r="AU225" s="143"/>
      <c r="AV225" s="143"/>
      <c r="AW225" s="143"/>
      <c r="AX225" s="143"/>
      <c r="AY225" s="143"/>
      <c r="AZ225" s="143"/>
      <c r="BA225" s="143"/>
      <c r="BB225" s="143"/>
      <c r="BC225" s="143"/>
      <c r="BD225" s="143"/>
      <c r="BE225" s="143"/>
      <c r="BF225" s="143"/>
      <c r="BG225" s="143"/>
      <c r="BH225" s="143"/>
      <c r="BI225" s="143"/>
      <c r="BJ225" s="143"/>
      <c r="BK225" s="143"/>
      <c r="BL225" s="143"/>
      <c r="BM225" s="143"/>
      <c r="BN225" s="143"/>
      <c r="BO225" s="143"/>
      <c r="BP225" s="143"/>
      <c r="BQ225" s="143"/>
      <c r="BR225" s="143"/>
      <c r="BS225" s="143"/>
      <c r="BT225" s="143"/>
      <c r="BU225" s="143"/>
      <c r="BV225" s="143"/>
      <c r="BW225" s="143"/>
      <c r="BX225" s="143"/>
      <c r="BY225" s="143"/>
      <c r="BZ225" s="143"/>
    </row>
    <row r="226" spans="1:78" s="38" customFormat="1" ht="39.75" customHeight="1" x14ac:dyDescent="0.25">
      <c r="A226" s="1047"/>
      <c r="B226" s="1047"/>
      <c r="C226" s="1047"/>
      <c r="D226" s="1079"/>
      <c r="E226" s="1047"/>
      <c r="F226" s="1047"/>
      <c r="G226" s="970" t="s">
        <v>136</v>
      </c>
      <c r="H226" s="415" t="s">
        <v>101</v>
      </c>
      <c r="I226" s="140" t="s">
        <v>25</v>
      </c>
      <c r="J226" s="702">
        <v>1</v>
      </c>
      <c r="K226" s="135">
        <v>350</v>
      </c>
      <c r="L226" s="135">
        <v>3</v>
      </c>
      <c r="M226" s="705" t="s">
        <v>137</v>
      </c>
      <c r="N226" s="143"/>
      <c r="O226" s="143"/>
      <c r="P226" s="143"/>
      <c r="Q226" s="143"/>
      <c r="R226" s="143"/>
      <c r="S226" s="143"/>
      <c r="T226" s="143"/>
      <c r="U226" s="143"/>
      <c r="V226" s="143"/>
      <c r="W226" s="143"/>
      <c r="X226" s="143"/>
      <c r="Y226" s="143"/>
      <c r="Z226" s="143"/>
      <c r="AA226" s="143"/>
      <c r="AB226" s="143"/>
      <c r="AC226" s="143"/>
      <c r="AD226" s="143"/>
      <c r="AE226" s="143"/>
      <c r="AF226" s="143"/>
      <c r="AG226" s="143"/>
      <c r="AH226" s="143"/>
      <c r="AI226" s="143"/>
      <c r="AJ226" s="143"/>
      <c r="AK226" s="143"/>
      <c r="AL226" s="143"/>
      <c r="AM226" s="143"/>
      <c r="AN226" s="143"/>
      <c r="AO226" s="143"/>
      <c r="AP226" s="143"/>
      <c r="AQ226" s="143"/>
      <c r="AR226" s="143"/>
      <c r="AS226" s="143"/>
      <c r="AT226" s="143"/>
      <c r="AU226" s="143"/>
      <c r="AV226" s="143"/>
      <c r="AW226" s="143"/>
      <c r="AX226" s="143"/>
      <c r="AY226" s="143"/>
      <c r="AZ226" s="143"/>
      <c r="BA226" s="143"/>
      <c r="BB226" s="143"/>
      <c r="BC226" s="143"/>
      <c r="BD226" s="143"/>
      <c r="BE226" s="143"/>
      <c r="BF226" s="143"/>
      <c r="BG226" s="143"/>
      <c r="BH226" s="143"/>
      <c r="BI226" s="143"/>
      <c r="BJ226" s="143"/>
      <c r="BK226" s="143"/>
      <c r="BL226" s="143"/>
      <c r="BM226" s="143"/>
      <c r="BN226" s="143"/>
      <c r="BO226" s="143"/>
      <c r="BP226" s="143"/>
      <c r="BQ226" s="143"/>
      <c r="BR226" s="143"/>
      <c r="BS226" s="143"/>
      <c r="BT226" s="143"/>
      <c r="BU226" s="143"/>
      <c r="BV226" s="143"/>
      <c r="BW226" s="143"/>
      <c r="BX226" s="143"/>
      <c r="BY226" s="143"/>
      <c r="BZ226" s="143"/>
    </row>
    <row r="227" spans="1:78" s="38" customFormat="1" ht="39.75" customHeight="1" x14ac:dyDescent="0.25">
      <c r="A227" s="902"/>
      <c r="B227" s="1043" t="s">
        <v>138</v>
      </c>
      <c r="C227" s="1044"/>
      <c r="D227" s="903"/>
      <c r="E227" s="902">
        <f>+E223*12.9</f>
        <v>14088314.234594816</v>
      </c>
      <c r="F227" s="902">
        <v>3</v>
      </c>
      <c r="G227" s="885"/>
      <c r="H227" s="904"/>
      <c r="I227" s="902"/>
      <c r="J227" s="905"/>
      <c r="K227" s="862">
        <f>+K226+K225+K224+K223</f>
        <v>14308</v>
      </c>
      <c r="L227" s="876"/>
      <c r="M227" s="705"/>
      <c r="N227" s="143"/>
      <c r="O227" s="143"/>
      <c r="P227" s="143"/>
      <c r="Q227" s="143"/>
      <c r="R227" s="143"/>
      <c r="S227" s="143"/>
      <c r="T227" s="143"/>
      <c r="U227" s="143"/>
      <c r="V227" s="143"/>
      <c r="W227" s="143"/>
      <c r="X227" s="143"/>
      <c r="Y227" s="143"/>
      <c r="Z227" s="143"/>
      <c r="AA227" s="143"/>
      <c r="AB227" s="143"/>
      <c r="AC227" s="143"/>
      <c r="AD227" s="143"/>
      <c r="AE227" s="143"/>
      <c r="AF227" s="143"/>
      <c r="AG227" s="143"/>
      <c r="AH227" s="143"/>
      <c r="AI227" s="143"/>
      <c r="AJ227" s="143"/>
      <c r="AK227" s="143"/>
      <c r="AL227" s="143"/>
      <c r="AM227" s="143"/>
      <c r="AN227" s="143"/>
      <c r="AO227" s="143"/>
      <c r="AP227" s="143"/>
      <c r="AQ227" s="143"/>
      <c r="AR227" s="143"/>
      <c r="AS227" s="143"/>
      <c r="AT227" s="143"/>
      <c r="AU227" s="143"/>
      <c r="AV227" s="143"/>
      <c r="AW227" s="143"/>
      <c r="AX227" s="143"/>
      <c r="AY227" s="143"/>
      <c r="AZ227" s="143"/>
      <c r="BA227" s="143"/>
      <c r="BB227" s="143"/>
      <c r="BC227" s="143"/>
      <c r="BD227" s="143"/>
      <c r="BE227" s="143"/>
      <c r="BF227" s="143"/>
      <c r="BG227" s="143"/>
      <c r="BH227" s="143"/>
      <c r="BI227" s="143"/>
      <c r="BJ227" s="143"/>
      <c r="BK227" s="143"/>
      <c r="BL227" s="143"/>
      <c r="BM227" s="143"/>
      <c r="BN227" s="143"/>
      <c r="BO227" s="143"/>
      <c r="BP227" s="143"/>
      <c r="BQ227" s="143"/>
      <c r="BR227" s="143"/>
      <c r="BS227" s="143"/>
      <c r="BT227" s="143"/>
      <c r="BU227" s="143"/>
      <c r="BV227" s="143"/>
      <c r="BW227" s="143"/>
      <c r="BX227" s="143"/>
      <c r="BY227" s="143"/>
      <c r="BZ227" s="143"/>
    </row>
    <row r="228" spans="1:78" s="57" customFormat="1" ht="33" customHeight="1" x14ac:dyDescent="0.25">
      <c r="A228" s="1081">
        <v>9</v>
      </c>
      <c r="B228" s="1081" t="s">
        <v>276</v>
      </c>
      <c r="C228" s="1081" t="s">
        <v>318</v>
      </c>
      <c r="D228" s="1092">
        <v>4807</v>
      </c>
      <c r="E228" s="1081">
        <v>1791132.12480587</v>
      </c>
      <c r="F228" s="1083"/>
      <c r="G228" s="1072" t="s">
        <v>319</v>
      </c>
      <c r="H228" s="415" t="s">
        <v>246</v>
      </c>
      <c r="I228" s="140" t="s">
        <v>247</v>
      </c>
      <c r="J228" s="145">
        <v>8</v>
      </c>
      <c r="K228" s="135">
        <f>+J228*150</f>
        <v>1200</v>
      </c>
      <c r="L228" s="1058">
        <v>1</v>
      </c>
      <c r="M228" s="723" t="s">
        <v>27</v>
      </c>
      <c r="N228" s="143"/>
      <c r="O228" s="143"/>
      <c r="P228" s="143"/>
      <c r="Q228" s="143"/>
      <c r="R228" s="143"/>
      <c r="S228" s="143"/>
      <c r="T228" s="143"/>
      <c r="U228" s="143"/>
      <c r="V228" s="143"/>
      <c r="W228" s="143"/>
      <c r="X228" s="143"/>
      <c r="Y228" s="143"/>
      <c r="Z228" s="143"/>
      <c r="AA228" s="143"/>
      <c r="AB228" s="143"/>
      <c r="AC228" s="143"/>
      <c r="AD228" s="143"/>
      <c r="AE228" s="143"/>
      <c r="AF228" s="143"/>
      <c r="AG228" s="143"/>
      <c r="AH228" s="143"/>
      <c r="AI228" s="143"/>
      <c r="AJ228" s="143"/>
      <c r="AK228" s="143"/>
      <c r="AL228" s="143"/>
      <c r="AM228" s="143"/>
      <c r="AN228" s="143"/>
      <c r="AO228" s="143"/>
      <c r="AP228" s="143"/>
      <c r="AQ228" s="143"/>
      <c r="AR228" s="143"/>
      <c r="AS228" s="143"/>
      <c r="AT228" s="143"/>
      <c r="AU228" s="143"/>
      <c r="AV228" s="143"/>
      <c r="AW228" s="143"/>
      <c r="AX228" s="143"/>
      <c r="AY228" s="143"/>
      <c r="AZ228" s="143"/>
      <c r="BA228" s="143"/>
      <c r="BB228" s="143"/>
      <c r="BC228" s="143"/>
      <c r="BD228" s="143"/>
      <c r="BE228" s="143"/>
      <c r="BF228" s="143"/>
      <c r="BG228" s="143"/>
      <c r="BH228" s="143"/>
      <c r="BI228" s="143"/>
      <c r="BJ228" s="143"/>
      <c r="BK228" s="143"/>
      <c r="BL228" s="143"/>
      <c r="BM228" s="143"/>
      <c r="BN228" s="143"/>
      <c r="BO228" s="143"/>
      <c r="BP228" s="143"/>
      <c r="BQ228" s="143"/>
      <c r="BR228" s="143"/>
      <c r="BS228" s="143"/>
      <c r="BT228" s="143"/>
      <c r="BU228" s="143"/>
      <c r="BV228" s="143"/>
      <c r="BW228" s="143"/>
      <c r="BX228" s="143"/>
      <c r="BY228" s="143"/>
      <c r="BZ228" s="143"/>
    </row>
    <row r="229" spans="1:78" s="57" customFormat="1" ht="33" customHeight="1" x14ac:dyDescent="0.25">
      <c r="A229" s="1069"/>
      <c r="B229" s="1069"/>
      <c r="C229" s="1069"/>
      <c r="D229" s="1078"/>
      <c r="E229" s="1069"/>
      <c r="F229" s="1080"/>
      <c r="G229" s="1096"/>
      <c r="H229" s="725" t="s">
        <v>30</v>
      </c>
      <c r="I229" s="702" t="s">
        <v>242</v>
      </c>
      <c r="J229" s="835">
        <v>12</v>
      </c>
      <c r="K229" s="700">
        <f>+J229*140</f>
        <v>1680</v>
      </c>
      <c r="L229" s="1083"/>
      <c r="M229" s="705" t="s">
        <v>135</v>
      </c>
      <c r="N229" s="143"/>
      <c r="O229" s="143"/>
      <c r="P229" s="143"/>
      <c r="Q229" s="143"/>
      <c r="R229" s="143"/>
      <c r="S229" s="143"/>
      <c r="T229" s="143"/>
      <c r="U229" s="143"/>
      <c r="V229" s="143"/>
      <c r="W229" s="143"/>
      <c r="X229" s="143"/>
      <c r="Y229" s="143"/>
      <c r="Z229" s="143"/>
      <c r="AA229" s="143"/>
      <c r="AB229" s="143"/>
      <c r="AC229" s="143"/>
      <c r="AD229" s="143"/>
      <c r="AE229" s="143"/>
      <c r="AF229" s="143"/>
      <c r="AG229" s="143"/>
      <c r="AH229" s="143"/>
      <c r="AI229" s="143"/>
      <c r="AJ229" s="143"/>
      <c r="AK229" s="143"/>
      <c r="AL229" s="143"/>
      <c r="AM229" s="143"/>
      <c r="AN229" s="143"/>
      <c r="AO229" s="143"/>
      <c r="AP229" s="143"/>
      <c r="AQ229" s="143"/>
      <c r="AR229" s="143"/>
      <c r="AS229" s="143"/>
      <c r="AT229" s="143"/>
      <c r="AU229" s="143"/>
      <c r="AV229" s="143"/>
      <c r="AW229" s="143"/>
      <c r="AX229" s="143"/>
      <c r="AY229" s="143"/>
      <c r="AZ229" s="143"/>
      <c r="BA229" s="143"/>
      <c r="BB229" s="143"/>
      <c r="BC229" s="143"/>
      <c r="BD229" s="143"/>
      <c r="BE229" s="143"/>
      <c r="BF229" s="143"/>
      <c r="BG229" s="143"/>
      <c r="BH229" s="143"/>
      <c r="BI229" s="143"/>
      <c r="BJ229" s="143"/>
      <c r="BK229" s="143"/>
      <c r="BL229" s="143"/>
      <c r="BM229" s="143"/>
      <c r="BN229" s="143"/>
      <c r="BO229" s="143"/>
      <c r="BP229" s="143"/>
      <c r="BQ229" s="143"/>
      <c r="BR229" s="143"/>
      <c r="BS229" s="143"/>
      <c r="BT229" s="143"/>
      <c r="BU229" s="143"/>
      <c r="BV229" s="143"/>
      <c r="BW229" s="143"/>
      <c r="BX229" s="143"/>
      <c r="BY229" s="143"/>
      <c r="BZ229" s="143"/>
    </row>
    <row r="230" spans="1:78" s="38" customFormat="1" ht="45.75" customHeight="1" x14ac:dyDescent="0.25">
      <c r="A230" s="1046"/>
      <c r="B230" s="1046"/>
      <c r="C230" s="1046"/>
      <c r="D230" s="1077"/>
      <c r="E230" s="1046"/>
      <c r="F230" s="1058"/>
      <c r="G230" s="975" t="s">
        <v>320</v>
      </c>
      <c r="H230" s="415" t="s">
        <v>244</v>
      </c>
      <c r="I230" s="140" t="s">
        <v>242</v>
      </c>
      <c r="J230" s="145">
        <v>11</v>
      </c>
      <c r="K230" s="146">
        <f>+J230*700</f>
        <v>7700</v>
      </c>
      <c r="L230" s="135">
        <v>2</v>
      </c>
      <c r="M230" s="705" t="s">
        <v>126</v>
      </c>
      <c r="N230" s="143"/>
      <c r="O230" s="143"/>
      <c r="P230" s="143"/>
      <c r="Q230" s="143"/>
      <c r="R230" s="143"/>
      <c r="S230" s="143"/>
      <c r="T230" s="143"/>
      <c r="U230" s="143"/>
      <c r="V230" s="143"/>
      <c r="W230" s="143"/>
      <c r="X230" s="143"/>
      <c r="Y230" s="143"/>
      <c r="Z230" s="143"/>
      <c r="AA230" s="143"/>
      <c r="AB230" s="143"/>
      <c r="AC230" s="143"/>
      <c r="AD230" s="143"/>
      <c r="AE230" s="143"/>
      <c r="AF230" s="143"/>
      <c r="AG230" s="143"/>
      <c r="AH230" s="143"/>
      <c r="AI230" s="143"/>
      <c r="AJ230" s="143"/>
      <c r="AK230" s="143"/>
      <c r="AL230" s="143"/>
      <c r="AM230" s="143"/>
      <c r="AN230" s="143"/>
      <c r="AO230" s="143"/>
      <c r="AP230" s="143"/>
      <c r="AQ230" s="143"/>
      <c r="AR230" s="143"/>
      <c r="AS230" s="143"/>
      <c r="AT230" s="143"/>
      <c r="AU230" s="143"/>
      <c r="AV230" s="143"/>
      <c r="AW230" s="143"/>
      <c r="AX230" s="143"/>
      <c r="AY230" s="143"/>
      <c r="AZ230" s="143"/>
      <c r="BA230" s="143"/>
      <c r="BB230" s="143"/>
      <c r="BC230" s="143"/>
      <c r="BD230" s="143"/>
      <c r="BE230" s="143"/>
      <c r="BF230" s="143"/>
      <c r="BG230" s="143"/>
      <c r="BH230" s="143"/>
      <c r="BI230" s="143"/>
      <c r="BJ230" s="143"/>
      <c r="BK230" s="143"/>
      <c r="BL230" s="143"/>
      <c r="BM230" s="143"/>
      <c r="BN230" s="143"/>
      <c r="BO230" s="143"/>
      <c r="BP230" s="143"/>
      <c r="BQ230" s="143"/>
      <c r="BR230" s="143"/>
      <c r="BS230" s="143"/>
      <c r="BT230" s="143"/>
      <c r="BU230" s="143"/>
      <c r="BV230" s="143"/>
      <c r="BW230" s="143"/>
      <c r="BX230" s="143"/>
      <c r="BY230" s="143"/>
      <c r="BZ230" s="143"/>
    </row>
    <row r="231" spans="1:78" s="38" customFormat="1" ht="33" customHeight="1" x14ac:dyDescent="0.25">
      <c r="A231" s="1070"/>
      <c r="B231" s="1070"/>
      <c r="C231" s="1070"/>
      <c r="D231" s="1085"/>
      <c r="E231" s="1070"/>
      <c r="F231" s="1481"/>
      <c r="G231" s="1071" t="s">
        <v>321</v>
      </c>
      <c r="H231" s="727" t="s">
        <v>274</v>
      </c>
      <c r="I231" s="703" t="s">
        <v>322</v>
      </c>
      <c r="J231" s="702">
        <v>1</v>
      </c>
      <c r="K231" s="701">
        <v>1000</v>
      </c>
      <c r="L231" s="1073">
        <v>3</v>
      </c>
      <c r="M231" s="705" t="s">
        <v>129</v>
      </c>
      <c r="N231" s="143"/>
      <c r="O231" s="143"/>
      <c r="P231" s="143"/>
      <c r="Q231" s="143"/>
      <c r="R231" s="143"/>
      <c r="S231" s="143"/>
      <c r="T231" s="143"/>
      <c r="U231" s="143"/>
      <c r="V231" s="143"/>
      <c r="W231" s="143"/>
      <c r="X231" s="143"/>
      <c r="Y231" s="143"/>
      <c r="Z231" s="143"/>
      <c r="AA231" s="143"/>
      <c r="AB231" s="143"/>
      <c r="AC231" s="143"/>
      <c r="AD231" s="143"/>
      <c r="AE231" s="143"/>
      <c r="AF231" s="143"/>
      <c r="AG231" s="143"/>
      <c r="AH231" s="143"/>
      <c r="AI231" s="143"/>
      <c r="AJ231" s="143"/>
      <c r="AK231" s="143"/>
      <c r="AL231" s="143"/>
      <c r="AM231" s="143"/>
      <c r="AN231" s="143"/>
      <c r="AO231" s="143"/>
      <c r="AP231" s="143"/>
      <c r="AQ231" s="143"/>
      <c r="AR231" s="143"/>
      <c r="AS231" s="143"/>
      <c r="AT231" s="143"/>
      <c r="AU231" s="143"/>
      <c r="AV231" s="143"/>
      <c r="AW231" s="143"/>
      <c r="AX231" s="143"/>
      <c r="AY231" s="143"/>
      <c r="AZ231" s="143"/>
      <c r="BA231" s="143"/>
      <c r="BB231" s="143"/>
      <c r="BC231" s="143"/>
      <c r="BD231" s="143"/>
      <c r="BE231" s="143"/>
      <c r="BF231" s="143"/>
      <c r="BG231" s="143"/>
      <c r="BH231" s="143"/>
      <c r="BI231" s="143"/>
      <c r="BJ231" s="143"/>
      <c r="BK231" s="143"/>
      <c r="BL231" s="143"/>
      <c r="BM231" s="143"/>
      <c r="BN231" s="143"/>
      <c r="BO231" s="143"/>
      <c r="BP231" s="143"/>
      <c r="BQ231" s="143"/>
      <c r="BR231" s="143"/>
      <c r="BS231" s="143"/>
      <c r="BT231" s="143"/>
      <c r="BU231" s="143"/>
      <c r="BV231" s="143"/>
      <c r="BW231" s="143"/>
      <c r="BX231" s="143"/>
      <c r="BY231" s="143"/>
      <c r="BZ231" s="143"/>
    </row>
    <row r="232" spans="1:78" s="38" customFormat="1" ht="33" customHeight="1" x14ac:dyDescent="0.25">
      <c r="A232" s="1070"/>
      <c r="B232" s="1070"/>
      <c r="C232" s="1070"/>
      <c r="D232" s="1085"/>
      <c r="E232" s="1070"/>
      <c r="F232" s="1481"/>
      <c r="G232" s="1072"/>
      <c r="H232" s="415" t="s">
        <v>274</v>
      </c>
      <c r="I232" s="140" t="s">
        <v>242</v>
      </c>
      <c r="J232" s="145">
        <v>35.200000000000003</v>
      </c>
      <c r="K232" s="135">
        <f>+J232*320</f>
        <v>11264</v>
      </c>
      <c r="L232" s="1074"/>
      <c r="M232" s="705" t="s">
        <v>130</v>
      </c>
      <c r="N232" s="143"/>
      <c r="O232" s="143"/>
      <c r="P232" s="143"/>
      <c r="Q232" s="143"/>
      <c r="R232" s="143"/>
      <c r="S232" s="143"/>
      <c r="T232" s="143"/>
      <c r="U232" s="143"/>
      <c r="V232" s="143"/>
      <c r="W232" s="143"/>
      <c r="X232" s="143"/>
      <c r="Y232" s="143"/>
      <c r="Z232" s="143"/>
      <c r="AA232" s="143"/>
      <c r="AB232" s="143"/>
      <c r="AC232" s="143"/>
      <c r="AD232" s="143"/>
      <c r="AE232" s="143"/>
      <c r="AF232" s="143"/>
      <c r="AG232" s="143"/>
      <c r="AH232" s="143"/>
      <c r="AI232" s="143"/>
      <c r="AJ232" s="143"/>
      <c r="AK232" s="143"/>
      <c r="AL232" s="143"/>
      <c r="AM232" s="143"/>
      <c r="AN232" s="143"/>
      <c r="AO232" s="143"/>
      <c r="AP232" s="143"/>
      <c r="AQ232" s="143"/>
      <c r="AR232" s="143"/>
      <c r="AS232" s="143"/>
      <c r="AT232" s="143"/>
      <c r="AU232" s="143"/>
      <c r="AV232" s="143"/>
      <c r="AW232" s="143"/>
      <c r="AX232" s="143"/>
      <c r="AY232" s="143"/>
      <c r="AZ232" s="143"/>
      <c r="BA232" s="143"/>
      <c r="BB232" s="143"/>
      <c r="BC232" s="143"/>
      <c r="BD232" s="143"/>
      <c r="BE232" s="143"/>
      <c r="BF232" s="143"/>
      <c r="BG232" s="143"/>
      <c r="BH232" s="143"/>
      <c r="BI232" s="143"/>
      <c r="BJ232" s="143"/>
      <c r="BK232" s="143"/>
      <c r="BL232" s="143"/>
      <c r="BM232" s="143"/>
      <c r="BN232" s="143"/>
      <c r="BO232" s="143"/>
      <c r="BP232" s="143"/>
      <c r="BQ232" s="143"/>
      <c r="BR232" s="143"/>
      <c r="BS232" s="143"/>
      <c r="BT232" s="143"/>
      <c r="BU232" s="143"/>
      <c r="BV232" s="143"/>
      <c r="BW232" s="143"/>
      <c r="BX232" s="143"/>
      <c r="BY232" s="143"/>
      <c r="BZ232" s="143"/>
    </row>
    <row r="233" spans="1:78" s="38" customFormat="1" ht="33" customHeight="1" x14ac:dyDescent="0.25">
      <c r="A233" s="1047"/>
      <c r="B233" s="1047"/>
      <c r="C233" s="1047"/>
      <c r="D233" s="1079"/>
      <c r="E233" s="1047"/>
      <c r="F233" s="1059"/>
      <c r="G233" s="970" t="s">
        <v>136</v>
      </c>
      <c r="H233" s="415" t="s">
        <v>101</v>
      </c>
      <c r="I233" s="140" t="s">
        <v>25</v>
      </c>
      <c r="J233" s="702">
        <v>1</v>
      </c>
      <c r="K233" s="135">
        <v>350</v>
      </c>
      <c r="L233" s="135">
        <v>4</v>
      </c>
      <c r="M233" s="705" t="s">
        <v>137</v>
      </c>
      <c r="N233" s="143"/>
      <c r="O233" s="143"/>
      <c r="P233" s="143"/>
      <c r="Q233" s="143"/>
      <c r="R233" s="143"/>
      <c r="S233" s="143"/>
      <c r="T233" s="143"/>
      <c r="U233" s="143"/>
      <c r="V233" s="143"/>
      <c r="W233" s="143"/>
      <c r="X233" s="143"/>
      <c r="Y233" s="143"/>
      <c r="Z233" s="143"/>
      <c r="AA233" s="143"/>
      <c r="AB233" s="143"/>
      <c r="AC233" s="143"/>
      <c r="AD233" s="143"/>
      <c r="AE233" s="143"/>
      <c r="AF233" s="143"/>
      <c r="AG233" s="143"/>
      <c r="AH233" s="143"/>
      <c r="AI233" s="143"/>
      <c r="AJ233" s="143"/>
      <c r="AK233" s="143"/>
      <c r="AL233" s="143"/>
      <c r="AM233" s="143"/>
      <c r="AN233" s="143"/>
      <c r="AO233" s="143"/>
      <c r="AP233" s="143"/>
      <c r="AQ233" s="143"/>
      <c r="AR233" s="143"/>
      <c r="AS233" s="143"/>
      <c r="AT233" s="143"/>
      <c r="AU233" s="143"/>
      <c r="AV233" s="143"/>
      <c r="AW233" s="143"/>
      <c r="AX233" s="143"/>
      <c r="AY233" s="143"/>
      <c r="AZ233" s="143"/>
      <c r="BA233" s="143"/>
      <c r="BB233" s="143"/>
      <c r="BC233" s="143"/>
      <c r="BD233" s="143"/>
      <c r="BE233" s="143"/>
      <c r="BF233" s="143"/>
      <c r="BG233" s="143"/>
      <c r="BH233" s="143"/>
      <c r="BI233" s="143"/>
      <c r="BJ233" s="143"/>
      <c r="BK233" s="143"/>
      <c r="BL233" s="143"/>
      <c r="BM233" s="143"/>
      <c r="BN233" s="143"/>
      <c r="BO233" s="143"/>
      <c r="BP233" s="143"/>
      <c r="BQ233" s="143"/>
      <c r="BR233" s="143"/>
      <c r="BS233" s="143"/>
      <c r="BT233" s="143"/>
      <c r="BU233" s="143"/>
      <c r="BV233" s="143"/>
      <c r="BW233" s="143"/>
      <c r="BX233" s="143"/>
      <c r="BY233" s="143"/>
      <c r="BZ233" s="143"/>
    </row>
    <row r="234" spans="1:78" s="38" customFormat="1" ht="33" customHeight="1" x14ac:dyDescent="0.25">
      <c r="A234" s="867"/>
      <c r="B234" s="1043" t="s">
        <v>138</v>
      </c>
      <c r="C234" s="1044"/>
      <c r="D234" s="868"/>
      <c r="E234" s="867">
        <f>+E228*12.9</f>
        <v>23105604.409995724</v>
      </c>
      <c r="F234" s="867">
        <v>4</v>
      </c>
      <c r="G234" s="865"/>
      <c r="H234" s="866"/>
      <c r="I234" s="867"/>
      <c r="J234" s="901"/>
      <c r="K234" s="873">
        <f>+K233+K232+K231+K230+K229+K228</f>
        <v>23194</v>
      </c>
      <c r="L234" s="876"/>
      <c r="M234" s="705"/>
      <c r="N234" s="143"/>
      <c r="O234" s="143"/>
      <c r="P234" s="143"/>
      <c r="Q234" s="143"/>
      <c r="R234" s="143"/>
      <c r="S234" s="143"/>
      <c r="T234" s="143"/>
      <c r="U234" s="143"/>
      <c r="V234" s="143"/>
      <c r="W234" s="143"/>
      <c r="X234" s="143"/>
      <c r="Y234" s="143"/>
      <c r="Z234" s="143"/>
      <c r="AA234" s="143"/>
      <c r="AB234" s="143"/>
      <c r="AC234" s="143"/>
      <c r="AD234" s="143"/>
      <c r="AE234" s="143"/>
      <c r="AF234" s="143"/>
      <c r="AG234" s="143"/>
      <c r="AH234" s="143"/>
      <c r="AI234" s="143"/>
      <c r="AJ234" s="143"/>
      <c r="AK234" s="143"/>
      <c r="AL234" s="143"/>
      <c r="AM234" s="143"/>
      <c r="AN234" s="143"/>
      <c r="AO234" s="143"/>
      <c r="AP234" s="143"/>
      <c r="AQ234" s="143"/>
      <c r="AR234" s="143"/>
      <c r="AS234" s="143"/>
      <c r="AT234" s="143"/>
      <c r="AU234" s="143"/>
      <c r="AV234" s="143"/>
      <c r="AW234" s="143"/>
      <c r="AX234" s="143"/>
      <c r="AY234" s="143"/>
      <c r="AZ234" s="143"/>
      <c r="BA234" s="143"/>
      <c r="BB234" s="143"/>
      <c r="BC234" s="143"/>
      <c r="BD234" s="143"/>
      <c r="BE234" s="143"/>
      <c r="BF234" s="143"/>
      <c r="BG234" s="143"/>
      <c r="BH234" s="143"/>
      <c r="BI234" s="143"/>
      <c r="BJ234" s="143"/>
      <c r="BK234" s="143"/>
      <c r="BL234" s="143"/>
      <c r="BM234" s="143"/>
      <c r="BN234" s="143"/>
      <c r="BO234" s="143"/>
      <c r="BP234" s="143"/>
      <c r="BQ234" s="143"/>
      <c r="BR234" s="143"/>
      <c r="BS234" s="143"/>
      <c r="BT234" s="143"/>
      <c r="BU234" s="143"/>
      <c r="BV234" s="143"/>
      <c r="BW234" s="143"/>
      <c r="BX234" s="143"/>
      <c r="BY234" s="143"/>
      <c r="BZ234" s="143"/>
    </row>
    <row r="235" spans="1:78" s="38" customFormat="1" ht="60.75" customHeight="1" x14ac:dyDescent="0.25">
      <c r="A235" s="1046">
        <v>10</v>
      </c>
      <c r="B235" s="1046" t="s">
        <v>276</v>
      </c>
      <c r="C235" s="1046" t="s">
        <v>323</v>
      </c>
      <c r="D235" s="1088">
        <v>6443</v>
      </c>
      <c r="E235" s="1058">
        <v>2400720.6740428898</v>
      </c>
      <c r="F235" s="1058"/>
      <c r="G235" s="975" t="s">
        <v>324</v>
      </c>
      <c r="H235" s="415" t="s">
        <v>125</v>
      </c>
      <c r="I235" s="140" t="s">
        <v>25</v>
      </c>
      <c r="J235" s="140">
        <v>20</v>
      </c>
      <c r="K235" s="146">
        <f>+J235*700</f>
        <v>14000</v>
      </c>
      <c r="L235" s="142">
        <v>1</v>
      </c>
      <c r="M235" s="705" t="s">
        <v>126</v>
      </c>
      <c r="N235" s="143"/>
      <c r="O235" s="143"/>
      <c r="P235" s="143"/>
      <c r="Q235" s="143"/>
      <c r="R235" s="143"/>
      <c r="S235" s="143"/>
      <c r="T235" s="143"/>
      <c r="U235" s="143"/>
      <c r="V235" s="143"/>
      <c r="W235" s="143"/>
      <c r="X235" s="143"/>
      <c r="Y235" s="143"/>
      <c r="Z235" s="143"/>
      <c r="AA235" s="143"/>
      <c r="AB235" s="143"/>
      <c r="AC235" s="143"/>
      <c r="AD235" s="143"/>
      <c r="AE235" s="143"/>
      <c r="AF235" s="143"/>
      <c r="AG235" s="143"/>
      <c r="AH235" s="143"/>
      <c r="AI235" s="143"/>
      <c r="AJ235" s="143"/>
      <c r="AK235" s="143"/>
      <c r="AL235" s="143"/>
      <c r="AM235" s="143"/>
      <c r="AN235" s="143"/>
      <c r="AO235" s="143"/>
      <c r="AP235" s="143"/>
      <c r="AQ235" s="143"/>
      <c r="AR235" s="143"/>
      <c r="AS235" s="143"/>
      <c r="AT235" s="143"/>
      <c r="AU235" s="143"/>
      <c r="AV235" s="143"/>
      <c r="AW235" s="143"/>
      <c r="AX235" s="143"/>
      <c r="AY235" s="143"/>
      <c r="AZ235" s="143"/>
      <c r="BA235" s="143"/>
      <c r="BB235" s="143"/>
      <c r="BC235" s="143"/>
      <c r="BD235" s="143"/>
      <c r="BE235" s="143"/>
      <c r="BF235" s="143"/>
      <c r="BG235" s="143"/>
      <c r="BH235" s="143"/>
      <c r="BI235" s="143"/>
      <c r="BJ235" s="143"/>
      <c r="BK235" s="143"/>
      <c r="BL235" s="143"/>
      <c r="BM235" s="143"/>
      <c r="BN235" s="143"/>
      <c r="BO235" s="143"/>
      <c r="BP235" s="143"/>
      <c r="BQ235" s="143"/>
      <c r="BR235" s="143"/>
      <c r="BS235" s="143"/>
      <c r="BT235" s="143"/>
      <c r="BU235" s="143"/>
      <c r="BV235" s="143"/>
      <c r="BW235" s="143"/>
      <c r="BX235" s="143"/>
      <c r="BY235" s="143"/>
      <c r="BZ235" s="143"/>
    </row>
    <row r="236" spans="1:78" s="38" customFormat="1" ht="78.75" customHeight="1" x14ac:dyDescent="0.25">
      <c r="A236" s="1069"/>
      <c r="B236" s="1069"/>
      <c r="C236" s="1069"/>
      <c r="D236" s="1089"/>
      <c r="E236" s="1080"/>
      <c r="F236" s="1080"/>
      <c r="G236" s="976" t="s">
        <v>325</v>
      </c>
      <c r="H236" s="727" t="s">
        <v>30</v>
      </c>
      <c r="I236" s="703" t="s">
        <v>149</v>
      </c>
      <c r="J236" s="703">
        <v>240</v>
      </c>
      <c r="K236" s="719">
        <v>3120</v>
      </c>
      <c r="L236" s="704">
        <v>2</v>
      </c>
      <c r="M236" s="705" t="s">
        <v>158</v>
      </c>
      <c r="N236" s="143"/>
      <c r="O236" s="143"/>
      <c r="P236" s="143"/>
      <c r="Q236" s="143"/>
      <c r="R236" s="143"/>
      <c r="S236" s="143"/>
      <c r="T236" s="143"/>
      <c r="U236" s="143"/>
      <c r="V236" s="143"/>
      <c r="W236" s="143"/>
      <c r="X236" s="143"/>
      <c r="Y236" s="143"/>
      <c r="Z236" s="143"/>
      <c r="AA236" s="143"/>
      <c r="AB236" s="143"/>
      <c r="AC236" s="143"/>
      <c r="AD236" s="143"/>
      <c r="AE236" s="143"/>
      <c r="AF236" s="143"/>
      <c r="AG236" s="143"/>
      <c r="AH236" s="143"/>
      <c r="AI236" s="143"/>
      <c r="AJ236" s="143"/>
      <c r="AK236" s="143"/>
      <c r="AL236" s="143"/>
      <c r="AM236" s="143"/>
      <c r="AN236" s="143"/>
      <c r="AO236" s="143"/>
      <c r="AP236" s="143"/>
      <c r="AQ236" s="143"/>
      <c r="AR236" s="143"/>
      <c r="AS236" s="143"/>
      <c r="AT236" s="143"/>
      <c r="AU236" s="143"/>
      <c r="AV236" s="143"/>
      <c r="AW236" s="143"/>
      <c r="AX236" s="143"/>
      <c r="AY236" s="143"/>
      <c r="AZ236" s="143"/>
      <c r="BA236" s="143"/>
      <c r="BB236" s="143"/>
      <c r="BC236" s="143"/>
      <c r="BD236" s="143"/>
      <c r="BE236" s="143"/>
      <c r="BF236" s="143"/>
      <c r="BG236" s="143"/>
      <c r="BH236" s="143"/>
      <c r="BI236" s="143"/>
      <c r="BJ236" s="143"/>
      <c r="BK236" s="143"/>
      <c r="BL236" s="143"/>
      <c r="BM236" s="143"/>
      <c r="BN236" s="143"/>
      <c r="BO236" s="143"/>
      <c r="BP236" s="143"/>
      <c r="BQ236" s="143"/>
      <c r="BR236" s="143"/>
      <c r="BS236" s="143"/>
      <c r="BT236" s="143"/>
      <c r="BU236" s="143"/>
      <c r="BV236" s="143"/>
      <c r="BW236" s="143"/>
      <c r="BX236" s="143"/>
      <c r="BY236" s="143"/>
      <c r="BZ236" s="143"/>
    </row>
    <row r="237" spans="1:78" s="38" customFormat="1" ht="109.5" customHeight="1" x14ac:dyDescent="0.25">
      <c r="A237" s="1069"/>
      <c r="B237" s="1069"/>
      <c r="C237" s="1069"/>
      <c r="D237" s="1089"/>
      <c r="E237" s="1080"/>
      <c r="F237" s="1080"/>
      <c r="G237" s="975" t="s">
        <v>326</v>
      </c>
      <c r="H237" s="415" t="s">
        <v>241</v>
      </c>
      <c r="I237" s="140" t="s">
        <v>242</v>
      </c>
      <c r="J237" s="832">
        <v>0.55000000000000004</v>
      </c>
      <c r="K237" s="146">
        <v>6600</v>
      </c>
      <c r="L237" s="142">
        <v>3</v>
      </c>
      <c r="M237" s="705" t="s">
        <v>203</v>
      </c>
      <c r="N237" s="143"/>
      <c r="O237" s="143"/>
      <c r="P237" s="143"/>
      <c r="Q237" s="143"/>
      <c r="R237" s="143"/>
      <c r="S237" s="143"/>
      <c r="T237" s="143"/>
      <c r="U237" s="143"/>
      <c r="V237" s="143"/>
      <c r="W237" s="143"/>
      <c r="X237" s="143"/>
      <c r="Y237" s="143"/>
      <c r="Z237" s="143"/>
      <c r="AA237" s="143"/>
      <c r="AB237" s="143"/>
      <c r="AC237" s="143"/>
      <c r="AD237" s="143"/>
      <c r="AE237" s="143"/>
      <c r="AF237" s="143"/>
      <c r="AG237" s="143"/>
      <c r="AH237" s="143"/>
      <c r="AI237" s="143"/>
      <c r="AJ237" s="143"/>
      <c r="AK237" s="143"/>
      <c r="AL237" s="143"/>
      <c r="AM237" s="143"/>
      <c r="AN237" s="143"/>
      <c r="AO237" s="143"/>
      <c r="AP237" s="143"/>
      <c r="AQ237" s="143"/>
      <c r="AR237" s="143"/>
      <c r="AS237" s="143"/>
      <c r="AT237" s="143"/>
      <c r="AU237" s="143"/>
      <c r="AV237" s="143"/>
      <c r="AW237" s="143"/>
      <c r="AX237" s="143"/>
      <c r="AY237" s="143"/>
      <c r="AZ237" s="143"/>
      <c r="BA237" s="143"/>
      <c r="BB237" s="143"/>
      <c r="BC237" s="143"/>
      <c r="BD237" s="143"/>
      <c r="BE237" s="143"/>
      <c r="BF237" s="143"/>
      <c r="BG237" s="143"/>
      <c r="BH237" s="143"/>
      <c r="BI237" s="143"/>
      <c r="BJ237" s="143"/>
      <c r="BK237" s="143"/>
      <c r="BL237" s="143"/>
      <c r="BM237" s="143"/>
      <c r="BN237" s="143"/>
      <c r="BO237" s="143"/>
      <c r="BP237" s="143"/>
      <c r="BQ237" s="143"/>
      <c r="BR237" s="143"/>
      <c r="BS237" s="143"/>
      <c r="BT237" s="143"/>
      <c r="BU237" s="143"/>
      <c r="BV237" s="143"/>
      <c r="BW237" s="143"/>
      <c r="BX237" s="143"/>
      <c r="BY237" s="143"/>
      <c r="BZ237" s="143"/>
    </row>
    <row r="238" spans="1:78" s="38" customFormat="1" ht="60.75" customHeight="1" x14ac:dyDescent="0.25">
      <c r="A238" s="1069"/>
      <c r="B238" s="1069"/>
      <c r="C238" s="1069"/>
      <c r="D238" s="1089"/>
      <c r="E238" s="1080"/>
      <c r="F238" s="1080"/>
      <c r="G238" s="975" t="s">
        <v>327</v>
      </c>
      <c r="H238" s="415" t="s">
        <v>30</v>
      </c>
      <c r="I238" s="140" t="s">
        <v>25</v>
      </c>
      <c r="J238" s="145">
        <v>6.2</v>
      </c>
      <c r="K238" s="146">
        <v>2790</v>
      </c>
      <c r="L238" s="142">
        <v>4</v>
      </c>
      <c r="M238" s="705" t="s">
        <v>203</v>
      </c>
      <c r="N238" s="143"/>
      <c r="O238" s="143"/>
      <c r="P238" s="143"/>
      <c r="Q238" s="143"/>
      <c r="R238" s="143"/>
      <c r="S238" s="143"/>
      <c r="T238" s="143"/>
      <c r="U238" s="143"/>
      <c r="V238" s="143"/>
      <c r="W238" s="143"/>
      <c r="X238" s="143"/>
      <c r="Y238" s="143"/>
      <c r="Z238" s="143"/>
      <c r="AA238" s="143"/>
      <c r="AB238" s="143"/>
      <c r="AC238" s="143"/>
      <c r="AD238" s="143"/>
      <c r="AE238" s="143"/>
      <c r="AF238" s="143"/>
      <c r="AG238" s="143"/>
      <c r="AH238" s="143"/>
      <c r="AI238" s="143"/>
      <c r="AJ238" s="143"/>
      <c r="AK238" s="143"/>
      <c r="AL238" s="143"/>
      <c r="AM238" s="143"/>
      <c r="AN238" s="143"/>
      <c r="AO238" s="143"/>
      <c r="AP238" s="143"/>
      <c r="AQ238" s="143"/>
      <c r="AR238" s="143"/>
      <c r="AS238" s="143"/>
      <c r="AT238" s="143"/>
      <c r="AU238" s="143"/>
      <c r="AV238" s="143"/>
      <c r="AW238" s="143"/>
      <c r="AX238" s="143"/>
      <c r="AY238" s="143"/>
      <c r="AZ238" s="143"/>
      <c r="BA238" s="143"/>
      <c r="BB238" s="143"/>
      <c r="BC238" s="143"/>
      <c r="BD238" s="143"/>
      <c r="BE238" s="143"/>
      <c r="BF238" s="143"/>
      <c r="BG238" s="143"/>
      <c r="BH238" s="143"/>
      <c r="BI238" s="143"/>
      <c r="BJ238" s="143"/>
      <c r="BK238" s="143"/>
      <c r="BL238" s="143"/>
      <c r="BM238" s="143"/>
      <c r="BN238" s="143"/>
      <c r="BO238" s="143"/>
      <c r="BP238" s="143"/>
      <c r="BQ238" s="143"/>
      <c r="BR238" s="143"/>
      <c r="BS238" s="143"/>
      <c r="BT238" s="143"/>
      <c r="BU238" s="143"/>
      <c r="BV238" s="143"/>
      <c r="BW238" s="143"/>
      <c r="BX238" s="143"/>
      <c r="BY238" s="143"/>
      <c r="BZ238" s="143"/>
    </row>
    <row r="239" spans="1:78" s="58" customFormat="1" ht="60.75" customHeight="1" x14ac:dyDescent="0.25">
      <c r="A239" s="1069"/>
      <c r="B239" s="1069"/>
      <c r="C239" s="1069"/>
      <c r="D239" s="1089"/>
      <c r="E239" s="1080"/>
      <c r="F239" s="1080"/>
      <c r="G239" s="975" t="s">
        <v>328</v>
      </c>
      <c r="H239" s="414" t="s">
        <v>30</v>
      </c>
      <c r="I239" s="140" t="s">
        <v>242</v>
      </c>
      <c r="J239" s="145">
        <v>6</v>
      </c>
      <c r="K239" s="146">
        <f>+J239*140</f>
        <v>840</v>
      </c>
      <c r="L239" s="142">
        <v>5</v>
      </c>
      <c r="M239" s="705" t="s">
        <v>135</v>
      </c>
      <c r="N239" s="73"/>
      <c r="O239" s="73"/>
      <c r="P239" s="73"/>
      <c r="Q239" s="73"/>
      <c r="R239" s="73"/>
      <c r="S239" s="73"/>
      <c r="T239" s="73"/>
      <c r="U239" s="73"/>
      <c r="V239" s="73"/>
      <c r="W239" s="73"/>
      <c r="X239" s="73"/>
      <c r="Y239" s="73"/>
      <c r="Z239" s="73"/>
      <c r="AA239" s="73"/>
      <c r="AB239" s="73"/>
      <c r="AC239" s="73"/>
      <c r="AD239" s="73"/>
      <c r="AE239" s="73"/>
      <c r="AF239" s="73"/>
      <c r="AG239" s="73"/>
      <c r="AH239" s="73"/>
      <c r="AI239" s="73"/>
      <c r="AJ239" s="73"/>
      <c r="AK239" s="73"/>
      <c r="AL239" s="73"/>
      <c r="AM239" s="73"/>
      <c r="AN239" s="73"/>
      <c r="AO239" s="73"/>
      <c r="AP239" s="73"/>
      <c r="AQ239" s="73"/>
      <c r="AR239" s="73"/>
      <c r="AS239" s="73"/>
      <c r="AT239" s="73"/>
      <c r="AU239" s="73"/>
      <c r="AV239" s="73"/>
      <c r="AW239" s="73"/>
      <c r="AX239" s="73"/>
      <c r="AY239" s="73"/>
      <c r="AZ239" s="73"/>
      <c r="BA239" s="73"/>
      <c r="BB239" s="73"/>
      <c r="BC239" s="73"/>
      <c r="BD239" s="73"/>
      <c r="BE239" s="73"/>
      <c r="BF239" s="73"/>
      <c r="BG239" s="73"/>
      <c r="BH239" s="73"/>
      <c r="BI239" s="73"/>
      <c r="BJ239" s="73"/>
      <c r="BK239" s="73"/>
      <c r="BL239" s="73"/>
      <c r="BM239" s="73"/>
      <c r="BN239" s="73"/>
      <c r="BO239" s="73"/>
      <c r="BP239" s="73"/>
      <c r="BQ239" s="73"/>
      <c r="BR239" s="73"/>
      <c r="BS239" s="73"/>
      <c r="BT239" s="73"/>
      <c r="BU239" s="73"/>
      <c r="BV239" s="73"/>
      <c r="BW239" s="73"/>
      <c r="BX239" s="73"/>
      <c r="BY239" s="73"/>
      <c r="BZ239" s="73"/>
    </row>
    <row r="240" spans="1:78" s="58" customFormat="1" ht="60.75" customHeight="1" x14ac:dyDescent="0.25">
      <c r="A240" s="1047"/>
      <c r="B240" s="1047"/>
      <c r="C240" s="1047"/>
      <c r="D240" s="1090"/>
      <c r="E240" s="1059"/>
      <c r="F240" s="1059"/>
      <c r="G240" s="975" t="s">
        <v>136</v>
      </c>
      <c r="H240" s="414" t="s">
        <v>101</v>
      </c>
      <c r="I240" s="140" t="s">
        <v>25</v>
      </c>
      <c r="J240" s="702">
        <v>1</v>
      </c>
      <c r="K240" s="146">
        <v>350</v>
      </c>
      <c r="L240" s="142">
        <v>6</v>
      </c>
      <c r="M240" s="705" t="s">
        <v>137</v>
      </c>
      <c r="N240" s="73"/>
      <c r="O240" s="73"/>
      <c r="P240" s="73"/>
      <c r="Q240" s="73"/>
      <c r="R240" s="73"/>
      <c r="S240" s="73"/>
      <c r="T240" s="73"/>
      <c r="U240" s="73"/>
      <c r="V240" s="73"/>
      <c r="W240" s="73"/>
      <c r="X240" s="73"/>
      <c r="Y240" s="73"/>
      <c r="Z240" s="73"/>
      <c r="AA240" s="73"/>
      <c r="AB240" s="73"/>
      <c r="AC240" s="73"/>
      <c r="AD240" s="73"/>
      <c r="AE240" s="73"/>
      <c r="AF240" s="73"/>
      <c r="AG240" s="73"/>
      <c r="AH240" s="73"/>
      <c r="AI240" s="73"/>
      <c r="AJ240" s="73"/>
      <c r="AK240" s="73"/>
      <c r="AL240" s="73"/>
      <c r="AM240" s="73"/>
      <c r="AN240" s="73"/>
      <c r="AO240" s="73"/>
      <c r="AP240" s="73"/>
      <c r="AQ240" s="73"/>
      <c r="AR240" s="73"/>
      <c r="AS240" s="73"/>
      <c r="AT240" s="73"/>
      <c r="AU240" s="73"/>
      <c r="AV240" s="73"/>
      <c r="AW240" s="73"/>
      <c r="AX240" s="73"/>
      <c r="AY240" s="73"/>
      <c r="AZ240" s="73"/>
      <c r="BA240" s="73"/>
      <c r="BB240" s="73"/>
      <c r="BC240" s="73"/>
      <c r="BD240" s="73"/>
      <c r="BE240" s="73"/>
      <c r="BF240" s="73"/>
      <c r="BG240" s="73"/>
      <c r="BH240" s="73"/>
      <c r="BI240" s="73"/>
      <c r="BJ240" s="73"/>
      <c r="BK240" s="73"/>
      <c r="BL240" s="73"/>
      <c r="BM240" s="73"/>
      <c r="BN240" s="73"/>
      <c r="BO240" s="73"/>
      <c r="BP240" s="73"/>
      <c r="BQ240" s="73"/>
      <c r="BR240" s="73"/>
      <c r="BS240" s="73"/>
      <c r="BT240" s="73"/>
      <c r="BU240" s="73"/>
      <c r="BV240" s="73"/>
      <c r="BW240" s="73"/>
      <c r="BX240" s="73"/>
      <c r="BY240" s="73"/>
      <c r="BZ240" s="73"/>
    </row>
    <row r="241" spans="1:78" s="58" customFormat="1" ht="36" customHeight="1" x14ac:dyDescent="0.25">
      <c r="A241" s="899"/>
      <c r="B241" s="1043" t="s">
        <v>138</v>
      </c>
      <c r="C241" s="1044"/>
      <c r="D241" s="868"/>
      <c r="E241" s="867">
        <f>+E235*12.9</f>
        <v>30969296.695153281</v>
      </c>
      <c r="F241" s="867">
        <v>6</v>
      </c>
      <c r="G241" s="869"/>
      <c r="H241" s="875"/>
      <c r="I241" s="867"/>
      <c r="J241" s="901"/>
      <c r="K241" s="863">
        <f>+K240+K239+K238+K237+K236+K235</f>
        <v>27700</v>
      </c>
      <c r="L241" s="876"/>
      <c r="M241" s="705"/>
      <c r="N241" s="73"/>
      <c r="O241" s="73"/>
      <c r="P241" s="73"/>
      <c r="Q241" s="73"/>
      <c r="R241" s="73"/>
      <c r="S241" s="73"/>
      <c r="T241" s="73"/>
      <c r="U241" s="73"/>
      <c r="V241" s="73"/>
      <c r="W241" s="73"/>
      <c r="X241" s="73"/>
      <c r="Y241" s="73"/>
      <c r="Z241" s="73"/>
      <c r="AA241" s="73"/>
      <c r="AB241" s="73"/>
      <c r="AC241" s="73"/>
      <c r="AD241" s="73"/>
      <c r="AE241" s="73"/>
      <c r="AF241" s="73"/>
      <c r="AG241" s="73"/>
      <c r="AH241" s="73"/>
      <c r="AI241" s="73"/>
      <c r="AJ241" s="73"/>
      <c r="AK241" s="73"/>
      <c r="AL241" s="73"/>
      <c r="AM241" s="73"/>
      <c r="AN241" s="73"/>
      <c r="AO241" s="73"/>
      <c r="AP241" s="73"/>
      <c r="AQ241" s="73"/>
      <c r="AR241" s="73"/>
      <c r="AS241" s="73"/>
      <c r="AT241" s="73"/>
      <c r="AU241" s="73"/>
      <c r="AV241" s="73"/>
      <c r="AW241" s="73"/>
      <c r="AX241" s="73"/>
      <c r="AY241" s="73"/>
      <c r="AZ241" s="73"/>
      <c r="BA241" s="73"/>
      <c r="BB241" s="73"/>
      <c r="BC241" s="73"/>
      <c r="BD241" s="73"/>
      <c r="BE241" s="73"/>
      <c r="BF241" s="73"/>
      <c r="BG241" s="73"/>
      <c r="BH241" s="73"/>
      <c r="BI241" s="73"/>
      <c r="BJ241" s="73"/>
      <c r="BK241" s="73"/>
      <c r="BL241" s="73"/>
      <c r="BM241" s="73"/>
      <c r="BN241" s="73"/>
      <c r="BO241" s="73"/>
      <c r="BP241" s="73"/>
      <c r="BQ241" s="73"/>
      <c r="BR241" s="73"/>
      <c r="BS241" s="73"/>
      <c r="BT241" s="73"/>
      <c r="BU241" s="73"/>
      <c r="BV241" s="73"/>
      <c r="BW241" s="73"/>
      <c r="BX241" s="73"/>
      <c r="BY241" s="73"/>
      <c r="BZ241" s="73"/>
    </row>
    <row r="242" spans="1:78" s="38" customFormat="1" ht="65.25" customHeight="1" x14ac:dyDescent="0.25">
      <c r="A242" s="1046">
        <v>11</v>
      </c>
      <c r="B242" s="1046" t="s">
        <v>276</v>
      </c>
      <c r="C242" s="1046" t="s">
        <v>329</v>
      </c>
      <c r="D242" s="1075" t="s">
        <v>330</v>
      </c>
      <c r="E242" s="1046">
        <v>1526207.02791862</v>
      </c>
      <c r="F242" s="1058"/>
      <c r="G242" s="975" t="s">
        <v>331</v>
      </c>
      <c r="H242" s="415" t="s">
        <v>244</v>
      </c>
      <c r="I242" s="140" t="s">
        <v>242</v>
      </c>
      <c r="J242" s="145">
        <v>11.5</v>
      </c>
      <c r="K242" s="140">
        <f>+J242*700</f>
        <v>8050</v>
      </c>
      <c r="L242" s="135">
        <v>1</v>
      </c>
      <c r="M242" s="705" t="s">
        <v>126</v>
      </c>
      <c r="N242" s="143"/>
      <c r="O242" s="143"/>
      <c r="P242" s="143"/>
      <c r="Q242" s="143"/>
      <c r="R242" s="143"/>
      <c r="S242" s="143"/>
      <c r="T242" s="143"/>
      <c r="U242" s="143"/>
      <c r="V242" s="143"/>
      <c r="W242" s="143"/>
      <c r="X242" s="143"/>
      <c r="Y242" s="143"/>
      <c r="Z242" s="143"/>
      <c r="AA242" s="143"/>
      <c r="AB242" s="143"/>
      <c r="AC242" s="143"/>
      <c r="AD242" s="143"/>
      <c r="AE242" s="143"/>
      <c r="AF242" s="143"/>
      <c r="AG242" s="143"/>
      <c r="AH242" s="143"/>
      <c r="AI242" s="143"/>
      <c r="AJ242" s="143"/>
      <c r="AK242" s="143"/>
      <c r="AL242" s="143"/>
      <c r="AM242" s="143"/>
      <c r="AN242" s="143"/>
      <c r="AO242" s="143"/>
      <c r="AP242" s="143"/>
      <c r="AQ242" s="143"/>
      <c r="AR242" s="143"/>
      <c r="AS242" s="143"/>
      <c r="AT242" s="143"/>
      <c r="AU242" s="143"/>
      <c r="AV242" s="143"/>
      <c r="AW242" s="143"/>
      <c r="AX242" s="143"/>
      <c r="AY242" s="143"/>
      <c r="AZ242" s="143"/>
      <c r="BA242" s="143"/>
      <c r="BB242" s="143"/>
      <c r="BC242" s="143"/>
      <c r="BD242" s="143"/>
      <c r="BE242" s="143"/>
      <c r="BF242" s="143"/>
      <c r="BG242" s="143"/>
      <c r="BH242" s="143"/>
      <c r="BI242" s="143"/>
      <c r="BJ242" s="143"/>
      <c r="BK242" s="143"/>
      <c r="BL242" s="143"/>
      <c r="BM242" s="143"/>
      <c r="BN242" s="143"/>
      <c r="BO242" s="143"/>
      <c r="BP242" s="143"/>
      <c r="BQ242" s="143"/>
      <c r="BR242" s="143"/>
      <c r="BS242" s="143"/>
      <c r="BT242" s="143"/>
      <c r="BU242" s="143"/>
      <c r="BV242" s="143"/>
      <c r="BW242" s="143"/>
      <c r="BX242" s="143"/>
      <c r="BY242" s="143"/>
      <c r="BZ242" s="143"/>
    </row>
    <row r="243" spans="1:78" s="38" customFormat="1" ht="30" customHeight="1" x14ac:dyDescent="0.25">
      <c r="A243" s="1047"/>
      <c r="B243" s="1047"/>
      <c r="C243" s="1047"/>
      <c r="D243" s="1076"/>
      <c r="E243" s="1047"/>
      <c r="F243" s="1059"/>
      <c r="G243" s="1095" t="s">
        <v>332</v>
      </c>
      <c r="H243" s="727" t="s">
        <v>246</v>
      </c>
      <c r="I243" s="703" t="s">
        <v>247</v>
      </c>
      <c r="J243" s="833">
        <v>2</v>
      </c>
      <c r="K243" s="719">
        <v>300</v>
      </c>
      <c r="L243" s="1086">
        <v>2</v>
      </c>
      <c r="M243" s="723" t="s">
        <v>27</v>
      </c>
      <c r="N243" s="143"/>
      <c r="O243" s="143"/>
      <c r="P243" s="143"/>
      <c r="Q243" s="143"/>
      <c r="R243" s="143"/>
      <c r="S243" s="143"/>
      <c r="T243" s="143"/>
      <c r="U243" s="143"/>
      <c r="V243" s="143"/>
      <c r="W243" s="143"/>
      <c r="X243" s="143"/>
      <c r="Y243" s="143"/>
      <c r="Z243" s="143"/>
      <c r="AA243" s="143"/>
      <c r="AB243" s="143"/>
      <c r="AC243" s="143"/>
      <c r="AD243" s="143"/>
      <c r="AE243" s="143"/>
      <c r="AF243" s="143"/>
      <c r="AG243" s="143"/>
      <c r="AH243" s="143"/>
      <c r="AI243" s="143"/>
      <c r="AJ243" s="143"/>
      <c r="AK243" s="143"/>
      <c r="AL243" s="143"/>
      <c r="AM243" s="143"/>
      <c r="AN243" s="143"/>
      <c r="AO243" s="143"/>
      <c r="AP243" s="143"/>
      <c r="AQ243" s="143"/>
      <c r="AR243" s="143"/>
      <c r="AS243" s="143"/>
      <c r="AT243" s="143"/>
      <c r="AU243" s="143"/>
      <c r="AV243" s="143"/>
      <c r="AW243" s="143"/>
      <c r="AX243" s="143"/>
      <c r="AY243" s="143"/>
      <c r="AZ243" s="143"/>
      <c r="BA243" s="143"/>
      <c r="BB243" s="143"/>
      <c r="BC243" s="143"/>
      <c r="BD243" s="143"/>
      <c r="BE243" s="143"/>
      <c r="BF243" s="143"/>
      <c r="BG243" s="143"/>
      <c r="BH243" s="143"/>
      <c r="BI243" s="143"/>
      <c r="BJ243" s="143"/>
      <c r="BK243" s="143"/>
      <c r="BL243" s="143"/>
      <c r="BM243" s="143"/>
      <c r="BN243" s="143"/>
      <c r="BO243" s="143"/>
      <c r="BP243" s="143"/>
      <c r="BQ243" s="143"/>
      <c r="BR243" s="143"/>
      <c r="BS243" s="143"/>
      <c r="BT243" s="143"/>
      <c r="BU243" s="143"/>
      <c r="BV243" s="143"/>
      <c r="BW243" s="143"/>
      <c r="BX243" s="143"/>
      <c r="BY243" s="143"/>
      <c r="BZ243" s="143"/>
    </row>
    <row r="244" spans="1:78" s="38" customFormat="1" ht="47.25" customHeight="1" x14ac:dyDescent="0.25">
      <c r="A244" s="1046"/>
      <c r="B244" s="1046"/>
      <c r="C244" s="1046"/>
      <c r="D244" s="1075"/>
      <c r="E244" s="1046"/>
      <c r="F244" s="1058"/>
      <c r="G244" s="1084"/>
      <c r="H244" s="414" t="s">
        <v>125</v>
      </c>
      <c r="I244" s="140" t="s">
        <v>242</v>
      </c>
      <c r="J244" s="145">
        <v>16</v>
      </c>
      <c r="K244" s="146">
        <f>+J244*140</f>
        <v>2240</v>
      </c>
      <c r="L244" s="1087"/>
      <c r="M244" s="705" t="s">
        <v>135</v>
      </c>
      <c r="N244" s="143"/>
      <c r="O244" s="143"/>
      <c r="P244" s="143"/>
      <c r="Q244" s="143"/>
      <c r="R244" s="143"/>
      <c r="S244" s="143"/>
      <c r="T244" s="143"/>
      <c r="U244" s="143"/>
      <c r="V244" s="143"/>
      <c r="W244" s="143"/>
      <c r="X244" s="143"/>
      <c r="Y244" s="143"/>
      <c r="Z244" s="143"/>
      <c r="AA244" s="143"/>
      <c r="AB244" s="143"/>
      <c r="AC244" s="143"/>
      <c r="AD244" s="143"/>
      <c r="AE244" s="143"/>
      <c r="AF244" s="143"/>
      <c r="AG244" s="143"/>
      <c r="AH244" s="143"/>
      <c r="AI244" s="143"/>
      <c r="AJ244" s="143"/>
      <c r="AK244" s="143"/>
      <c r="AL244" s="143"/>
      <c r="AM244" s="143"/>
      <c r="AN244" s="143"/>
      <c r="AO244" s="143"/>
      <c r="AP244" s="143"/>
      <c r="AQ244" s="143"/>
      <c r="AR244" s="143"/>
      <c r="AS244" s="143"/>
      <c r="AT244" s="143"/>
      <c r="AU244" s="143"/>
      <c r="AV244" s="143"/>
      <c r="AW244" s="143"/>
      <c r="AX244" s="143"/>
      <c r="AY244" s="143"/>
      <c r="AZ244" s="143"/>
      <c r="BA244" s="143"/>
      <c r="BB244" s="143"/>
      <c r="BC244" s="143"/>
      <c r="BD244" s="143"/>
      <c r="BE244" s="143"/>
      <c r="BF244" s="143"/>
      <c r="BG244" s="143"/>
      <c r="BH244" s="143"/>
      <c r="BI244" s="143"/>
      <c r="BJ244" s="143"/>
      <c r="BK244" s="143"/>
      <c r="BL244" s="143"/>
      <c r="BM244" s="143"/>
      <c r="BN244" s="143"/>
      <c r="BO244" s="143"/>
      <c r="BP244" s="143"/>
      <c r="BQ244" s="143"/>
      <c r="BR244" s="143"/>
      <c r="BS244" s="143"/>
      <c r="BT244" s="143"/>
      <c r="BU244" s="143"/>
      <c r="BV244" s="143"/>
      <c r="BW244" s="143"/>
      <c r="BX244" s="143"/>
      <c r="BY244" s="143"/>
      <c r="BZ244" s="143"/>
    </row>
    <row r="245" spans="1:78" s="38" customFormat="1" ht="109.5" customHeight="1" x14ac:dyDescent="0.25">
      <c r="A245" s="1046"/>
      <c r="B245" s="1046"/>
      <c r="C245" s="1046"/>
      <c r="D245" s="1075"/>
      <c r="E245" s="1046"/>
      <c r="F245" s="1058"/>
      <c r="G245" s="975" t="s">
        <v>333</v>
      </c>
      <c r="H245" s="415" t="s">
        <v>241</v>
      </c>
      <c r="I245" s="140" t="s">
        <v>242</v>
      </c>
      <c r="J245" s="145">
        <v>2.2999999999999998</v>
      </c>
      <c r="K245" s="135">
        <f>+J245*450</f>
        <v>1035</v>
      </c>
      <c r="L245" s="142">
        <v>3</v>
      </c>
      <c r="M245" s="705" t="s">
        <v>203</v>
      </c>
      <c r="N245" s="143"/>
      <c r="O245" s="143"/>
      <c r="P245" s="143"/>
      <c r="Q245" s="143"/>
      <c r="R245" s="143"/>
      <c r="S245" s="143"/>
      <c r="T245" s="143"/>
      <c r="U245" s="143"/>
      <c r="V245" s="143"/>
      <c r="W245" s="143"/>
      <c r="X245" s="143"/>
      <c r="Y245" s="143"/>
      <c r="Z245" s="143"/>
      <c r="AA245" s="143"/>
      <c r="AB245" s="143"/>
      <c r="AC245" s="143"/>
      <c r="AD245" s="143"/>
      <c r="AE245" s="143"/>
      <c r="AF245" s="143"/>
      <c r="AG245" s="143"/>
      <c r="AH245" s="143"/>
      <c r="AI245" s="143"/>
      <c r="AJ245" s="143"/>
      <c r="AK245" s="143"/>
      <c r="AL245" s="143"/>
      <c r="AM245" s="143"/>
      <c r="AN245" s="143"/>
      <c r="AO245" s="143"/>
      <c r="AP245" s="143"/>
      <c r="AQ245" s="143"/>
      <c r="AR245" s="143"/>
      <c r="AS245" s="143"/>
      <c r="AT245" s="143"/>
      <c r="AU245" s="143"/>
      <c r="AV245" s="143"/>
      <c r="AW245" s="143"/>
      <c r="AX245" s="143"/>
      <c r="AY245" s="143"/>
      <c r="AZ245" s="143"/>
      <c r="BA245" s="143"/>
      <c r="BB245" s="143"/>
      <c r="BC245" s="143"/>
      <c r="BD245" s="143"/>
      <c r="BE245" s="143"/>
      <c r="BF245" s="143"/>
      <c r="BG245" s="143"/>
      <c r="BH245" s="143"/>
      <c r="BI245" s="143"/>
      <c r="BJ245" s="143"/>
      <c r="BK245" s="143"/>
      <c r="BL245" s="143"/>
      <c r="BM245" s="143"/>
      <c r="BN245" s="143"/>
      <c r="BO245" s="143"/>
      <c r="BP245" s="143"/>
      <c r="BQ245" s="143"/>
      <c r="BR245" s="143"/>
      <c r="BS245" s="143"/>
      <c r="BT245" s="143"/>
      <c r="BU245" s="143"/>
      <c r="BV245" s="143"/>
      <c r="BW245" s="143"/>
      <c r="BX245" s="143"/>
      <c r="BY245" s="143"/>
      <c r="BZ245" s="143"/>
    </row>
    <row r="246" spans="1:78" s="38" customFormat="1" ht="75" customHeight="1" x14ac:dyDescent="0.25">
      <c r="A246" s="1048"/>
      <c r="B246" s="1048"/>
      <c r="C246" s="1048"/>
      <c r="D246" s="1097"/>
      <c r="E246" s="1048"/>
      <c r="F246" s="1060"/>
      <c r="G246" s="975" t="s">
        <v>334</v>
      </c>
      <c r="H246" s="415" t="s">
        <v>101</v>
      </c>
      <c r="I246" s="140" t="s">
        <v>25</v>
      </c>
      <c r="J246" s="145">
        <v>3</v>
      </c>
      <c r="K246" s="135">
        <f>+J246*320</f>
        <v>960</v>
      </c>
      <c r="L246" s="135">
        <v>4</v>
      </c>
      <c r="M246" s="705" t="s">
        <v>130</v>
      </c>
      <c r="N246" s="143"/>
      <c r="O246" s="143"/>
      <c r="P246" s="143"/>
      <c r="Q246" s="143"/>
      <c r="R246" s="143"/>
      <c r="S246" s="143"/>
      <c r="T246" s="143"/>
      <c r="U246" s="143"/>
      <c r="V246" s="143"/>
      <c r="W246" s="143"/>
      <c r="X246" s="143"/>
      <c r="Y246" s="143"/>
      <c r="Z246" s="143"/>
      <c r="AA246" s="143"/>
      <c r="AB246" s="143"/>
      <c r="AC246" s="143"/>
      <c r="AD246" s="143"/>
      <c r="AE246" s="143"/>
      <c r="AF246" s="143"/>
      <c r="AG246" s="143"/>
      <c r="AH246" s="143"/>
      <c r="AI246" s="143"/>
      <c r="AJ246" s="143"/>
      <c r="AK246" s="143"/>
      <c r="AL246" s="143"/>
      <c r="AM246" s="143"/>
      <c r="AN246" s="143"/>
      <c r="AO246" s="143"/>
      <c r="AP246" s="143"/>
      <c r="AQ246" s="143"/>
      <c r="AR246" s="143"/>
      <c r="AS246" s="143"/>
      <c r="AT246" s="143"/>
      <c r="AU246" s="143"/>
      <c r="AV246" s="143"/>
      <c r="AW246" s="143"/>
      <c r="AX246" s="143"/>
      <c r="AY246" s="143"/>
      <c r="AZ246" s="143"/>
      <c r="BA246" s="143"/>
      <c r="BB246" s="143"/>
      <c r="BC246" s="143"/>
      <c r="BD246" s="143"/>
      <c r="BE246" s="143"/>
      <c r="BF246" s="143"/>
      <c r="BG246" s="143"/>
      <c r="BH246" s="143"/>
      <c r="BI246" s="143"/>
      <c r="BJ246" s="143"/>
      <c r="BK246" s="143"/>
      <c r="BL246" s="143"/>
      <c r="BM246" s="143"/>
      <c r="BN246" s="143"/>
      <c r="BO246" s="143"/>
      <c r="BP246" s="143"/>
      <c r="BQ246" s="143"/>
      <c r="BR246" s="143"/>
      <c r="BS246" s="143"/>
      <c r="BT246" s="143"/>
      <c r="BU246" s="143"/>
      <c r="BV246" s="143"/>
      <c r="BW246" s="143"/>
      <c r="BX246" s="143"/>
      <c r="BY246" s="143"/>
      <c r="BZ246" s="143"/>
    </row>
    <row r="247" spans="1:78" s="38" customFormat="1" ht="96" customHeight="1" x14ac:dyDescent="0.25">
      <c r="A247" s="1046"/>
      <c r="B247" s="1046"/>
      <c r="C247" s="1046"/>
      <c r="D247" s="1075"/>
      <c r="E247" s="1046"/>
      <c r="F247" s="1058"/>
      <c r="G247" s="975" t="s">
        <v>335</v>
      </c>
      <c r="H247" s="415" t="s">
        <v>274</v>
      </c>
      <c r="I247" s="140" t="s">
        <v>242</v>
      </c>
      <c r="J247" s="145">
        <v>4</v>
      </c>
      <c r="K247" s="135">
        <f>+J247*300</f>
        <v>1200</v>
      </c>
      <c r="L247" s="135">
        <v>5</v>
      </c>
      <c r="M247" s="705" t="s">
        <v>137</v>
      </c>
      <c r="N247" s="143"/>
      <c r="O247" s="143"/>
      <c r="P247" s="143"/>
      <c r="Q247" s="143"/>
      <c r="R247" s="143"/>
      <c r="S247" s="143"/>
      <c r="T247" s="143"/>
      <c r="U247" s="143"/>
      <c r="V247" s="143"/>
      <c r="W247" s="143"/>
      <c r="X247" s="143"/>
      <c r="Y247" s="143"/>
      <c r="Z247" s="143"/>
      <c r="AA247" s="143"/>
      <c r="AB247" s="143"/>
      <c r="AC247" s="143"/>
      <c r="AD247" s="143"/>
      <c r="AE247" s="143"/>
      <c r="AF247" s="143"/>
      <c r="AG247" s="143"/>
      <c r="AH247" s="143"/>
      <c r="AI247" s="143"/>
      <c r="AJ247" s="143"/>
      <c r="AK247" s="143"/>
      <c r="AL247" s="143"/>
      <c r="AM247" s="143"/>
      <c r="AN247" s="143"/>
      <c r="AO247" s="143"/>
      <c r="AP247" s="143"/>
      <c r="AQ247" s="143"/>
      <c r="AR247" s="143"/>
      <c r="AS247" s="143"/>
      <c r="AT247" s="143"/>
      <c r="AU247" s="143"/>
      <c r="AV247" s="143"/>
      <c r="AW247" s="143"/>
      <c r="AX247" s="143"/>
      <c r="AY247" s="143"/>
      <c r="AZ247" s="143"/>
      <c r="BA247" s="143"/>
      <c r="BB247" s="143"/>
      <c r="BC247" s="143"/>
      <c r="BD247" s="143"/>
      <c r="BE247" s="143"/>
      <c r="BF247" s="143"/>
      <c r="BG247" s="143"/>
      <c r="BH247" s="143"/>
      <c r="BI247" s="143"/>
      <c r="BJ247" s="143"/>
      <c r="BK247" s="143"/>
      <c r="BL247" s="143"/>
      <c r="BM247" s="143"/>
      <c r="BN247" s="143"/>
      <c r="BO247" s="143"/>
      <c r="BP247" s="143"/>
      <c r="BQ247" s="143"/>
      <c r="BR247" s="143"/>
      <c r="BS247" s="143"/>
      <c r="BT247" s="143"/>
      <c r="BU247" s="143"/>
      <c r="BV247" s="143"/>
      <c r="BW247" s="143"/>
      <c r="BX247" s="143"/>
      <c r="BY247" s="143"/>
      <c r="BZ247" s="143"/>
    </row>
    <row r="248" spans="1:78" s="38" customFormat="1" ht="114" customHeight="1" x14ac:dyDescent="0.25">
      <c r="A248" s="1046"/>
      <c r="B248" s="1046"/>
      <c r="C248" s="1046"/>
      <c r="D248" s="1075"/>
      <c r="E248" s="1046"/>
      <c r="F248" s="1058"/>
      <c r="G248" s="1000" t="s">
        <v>336</v>
      </c>
      <c r="H248" s="415" t="s">
        <v>30</v>
      </c>
      <c r="I248" s="140" t="s">
        <v>252</v>
      </c>
      <c r="J248" s="140">
        <v>120</v>
      </c>
      <c r="K248" s="135">
        <f>120*13+360*11+500</f>
        <v>6020</v>
      </c>
      <c r="L248" s="135">
        <v>6</v>
      </c>
      <c r="M248" s="705" t="s">
        <v>158</v>
      </c>
      <c r="N248" s="143"/>
      <c r="O248" s="143"/>
      <c r="P248" s="143"/>
      <c r="Q248" s="143"/>
      <c r="R248" s="143"/>
      <c r="S248" s="143"/>
      <c r="T248" s="143"/>
      <c r="U248" s="143"/>
      <c r="V248" s="143"/>
      <c r="W248" s="143"/>
      <c r="X248" s="143"/>
      <c r="Y248" s="143"/>
      <c r="Z248" s="143"/>
      <c r="AA248" s="143"/>
      <c r="AB248" s="143"/>
      <c r="AC248" s="143"/>
      <c r="AD248" s="143"/>
      <c r="AE248" s="143"/>
      <c r="AF248" s="143"/>
      <c r="AG248" s="143"/>
      <c r="AH248" s="143"/>
      <c r="AI248" s="143"/>
      <c r="AJ248" s="143"/>
      <c r="AK248" s="143"/>
      <c r="AL248" s="143"/>
      <c r="AM248" s="143"/>
      <c r="AN248" s="143"/>
      <c r="AO248" s="143"/>
      <c r="AP248" s="143"/>
      <c r="AQ248" s="143"/>
      <c r="AR248" s="143"/>
      <c r="AS248" s="143"/>
      <c r="AT248" s="143"/>
      <c r="AU248" s="143"/>
      <c r="AV248" s="143"/>
      <c r="AW248" s="143"/>
      <c r="AX248" s="143"/>
      <c r="AY248" s="143"/>
      <c r="AZ248" s="143"/>
      <c r="BA248" s="143"/>
      <c r="BB248" s="143"/>
      <c r="BC248" s="143"/>
      <c r="BD248" s="143"/>
      <c r="BE248" s="143"/>
      <c r="BF248" s="143"/>
      <c r="BG248" s="143"/>
      <c r="BH248" s="143"/>
      <c r="BI248" s="143"/>
      <c r="BJ248" s="143"/>
      <c r="BK248" s="143"/>
      <c r="BL248" s="143"/>
      <c r="BM248" s="143"/>
      <c r="BN248" s="143"/>
      <c r="BO248" s="143"/>
      <c r="BP248" s="143"/>
      <c r="BQ248" s="143"/>
      <c r="BR248" s="143"/>
      <c r="BS248" s="143"/>
      <c r="BT248" s="143"/>
      <c r="BU248" s="143"/>
      <c r="BV248" s="143"/>
      <c r="BW248" s="143"/>
      <c r="BX248" s="143"/>
      <c r="BY248" s="143"/>
      <c r="BZ248" s="143"/>
    </row>
    <row r="249" spans="1:78" s="38" customFormat="1" ht="36" customHeight="1" x14ac:dyDescent="0.25">
      <c r="A249" s="899"/>
      <c r="B249" s="1043" t="s">
        <v>138</v>
      </c>
      <c r="C249" s="1044"/>
      <c r="D249" s="868"/>
      <c r="E249" s="867">
        <f>+E242*12.9</f>
        <v>19688070.6601502</v>
      </c>
      <c r="F249" s="867">
        <v>6</v>
      </c>
      <c r="G249" s="956"/>
      <c r="H249" s="866"/>
      <c r="I249" s="867"/>
      <c r="J249" s="901"/>
      <c r="K249" s="873">
        <f>+K248+K247+K246+K245+K244+K243+K242</f>
        <v>19805</v>
      </c>
      <c r="L249" s="876"/>
      <c r="M249" s="705"/>
      <c r="N249" s="143"/>
      <c r="O249" s="143"/>
      <c r="P249" s="143"/>
      <c r="Q249" s="143"/>
      <c r="R249" s="143"/>
      <c r="S249" s="143"/>
      <c r="T249" s="143"/>
      <c r="U249" s="143"/>
      <c r="V249" s="143"/>
      <c r="W249" s="143"/>
      <c r="X249" s="143"/>
      <c r="Y249" s="143"/>
      <c r="Z249" s="143"/>
      <c r="AA249" s="143"/>
      <c r="AB249" s="143"/>
      <c r="AC249" s="143"/>
      <c r="AD249" s="143"/>
      <c r="AE249" s="143"/>
      <c r="AF249" s="143"/>
      <c r="AG249" s="143"/>
      <c r="AH249" s="143"/>
      <c r="AI249" s="143"/>
      <c r="AJ249" s="143"/>
      <c r="AK249" s="143"/>
      <c r="AL249" s="143"/>
      <c r="AM249" s="143"/>
      <c r="AN249" s="143"/>
      <c r="AO249" s="143"/>
      <c r="AP249" s="143"/>
      <c r="AQ249" s="143"/>
      <c r="AR249" s="143"/>
      <c r="AS249" s="143"/>
      <c r="AT249" s="143"/>
      <c r="AU249" s="143"/>
      <c r="AV249" s="143"/>
      <c r="AW249" s="143"/>
      <c r="AX249" s="143"/>
      <c r="AY249" s="143"/>
      <c r="AZ249" s="143"/>
      <c r="BA249" s="143"/>
      <c r="BB249" s="143"/>
      <c r="BC249" s="143"/>
      <c r="BD249" s="143"/>
      <c r="BE249" s="143"/>
      <c r="BF249" s="143"/>
      <c r="BG249" s="143"/>
      <c r="BH249" s="143"/>
      <c r="BI249" s="143"/>
      <c r="BJ249" s="143"/>
      <c r="BK249" s="143"/>
      <c r="BL249" s="143"/>
      <c r="BM249" s="143"/>
      <c r="BN249" s="143"/>
      <c r="BO249" s="143"/>
      <c r="BP249" s="143"/>
      <c r="BQ249" s="143"/>
      <c r="BR249" s="143"/>
      <c r="BS249" s="143"/>
      <c r="BT249" s="143"/>
      <c r="BU249" s="143"/>
      <c r="BV249" s="143"/>
      <c r="BW249" s="143"/>
      <c r="BX249" s="143"/>
      <c r="BY249" s="143"/>
      <c r="BZ249" s="143"/>
    </row>
    <row r="250" spans="1:78" s="38" customFormat="1" ht="57.75" customHeight="1" x14ac:dyDescent="0.25">
      <c r="A250" s="1046">
        <v>12</v>
      </c>
      <c r="B250" s="1046" t="s">
        <v>276</v>
      </c>
      <c r="C250" s="1046" t="s">
        <v>337</v>
      </c>
      <c r="D250" s="1077">
        <v>4134</v>
      </c>
      <c r="E250" s="1046">
        <v>1540366.1751502899</v>
      </c>
      <c r="F250" s="1058"/>
      <c r="G250" s="975" t="s">
        <v>338</v>
      </c>
      <c r="H250" s="415" t="s">
        <v>339</v>
      </c>
      <c r="I250" s="140" t="s">
        <v>242</v>
      </c>
      <c r="J250" s="140">
        <v>21</v>
      </c>
      <c r="K250" s="140">
        <f>+J250*700</f>
        <v>14700</v>
      </c>
      <c r="L250" s="135">
        <v>1</v>
      </c>
      <c r="M250" s="705" t="s">
        <v>126</v>
      </c>
      <c r="N250" s="143"/>
      <c r="O250" s="143"/>
      <c r="P250" s="143"/>
      <c r="Q250" s="143"/>
      <c r="R250" s="143"/>
      <c r="S250" s="143"/>
      <c r="T250" s="143"/>
      <c r="U250" s="143"/>
      <c r="V250" s="143"/>
      <c r="W250" s="143"/>
      <c r="X250" s="143"/>
      <c r="Y250" s="143"/>
      <c r="Z250" s="143"/>
      <c r="AA250" s="143"/>
      <c r="AB250" s="143"/>
      <c r="AC250" s="143"/>
      <c r="AD250" s="143"/>
      <c r="AE250" s="143"/>
      <c r="AF250" s="143"/>
      <c r="AG250" s="143"/>
      <c r="AH250" s="143"/>
      <c r="AI250" s="143"/>
      <c r="AJ250" s="143"/>
      <c r="AK250" s="143"/>
      <c r="AL250" s="143"/>
      <c r="AM250" s="143"/>
      <c r="AN250" s="143"/>
      <c r="AO250" s="143"/>
      <c r="AP250" s="143"/>
      <c r="AQ250" s="143"/>
      <c r="AR250" s="143"/>
      <c r="AS250" s="143"/>
      <c r="AT250" s="143"/>
      <c r="AU250" s="143"/>
      <c r="AV250" s="143"/>
      <c r="AW250" s="143"/>
      <c r="AX250" s="143"/>
      <c r="AY250" s="143"/>
      <c r="AZ250" s="143"/>
      <c r="BA250" s="143"/>
      <c r="BB250" s="143"/>
      <c r="BC250" s="143"/>
      <c r="BD250" s="143"/>
      <c r="BE250" s="143"/>
      <c r="BF250" s="143"/>
      <c r="BG250" s="143"/>
      <c r="BH250" s="143"/>
      <c r="BI250" s="143"/>
      <c r="BJ250" s="143"/>
      <c r="BK250" s="143"/>
      <c r="BL250" s="143"/>
      <c r="BM250" s="143"/>
      <c r="BN250" s="143"/>
      <c r="BO250" s="143"/>
      <c r="BP250" s="143"/>
      <c r="BQ250" s="143"/>
      <c r="BR250" s="143"/>
      <c r="BS250" s="143"/>
      <c r="BT250" s="143"/>
      <c r="BU250" s="143"/>
      <c r="BV250" s="143"/>
      <c r="BW250" s="143"/>
      <c r="BX250" s="143"/>
      <c r="BY250" s="143"/>
      <c r="BZ250" s="143"/>
    </row>
    <row r="251" spans="1:78" s="38" customFormat="1" ht="87.75" customHeight="1" x14ac:dyDescent="0.25">
      <c r="A251" s="1069"/>
      <c r="B251" s="1069"/>
      <c r="C251" s="1069"/>
      <c r="D251" s="1078"/>
      <c r="E251" s="1069"/>
      <c r="F251" s="1080"/>
      <c r="G251" s="976" t="s">
        <v>340</v>
      </c>
      <c r="H251" s="727" t="s">
        <v>30</v>
      </c>
      <c r="I251" s="703" t="s">
        <v>25</v>
      </c>
      <c r="J251" s="833">
        <v>4</v>
      </c>
      <c r="K251" s="701">
        <f>+J251*350</f>
        <v>1400</v>
      </c>
      <c r="L251" s="701">
        <v>2</v>
      </c>
      <c r="M251" s="705" t="s">
        <v>203</v>
      </c>
      <c r="N251" s="143"/>
      <c r="O251" s="143"/>
      <c r="P251" s="143"/>
      <c r="Q251" s="143"/>
      <c r="R251" s="143"/>
      <c r="S251" s="143"/>
      <c r="T251" s="143"/>
      <c r="U251" s="143"/>
      <c r="V251" s="143"/>
      <c r="W251" s="143"/>
      <c r="X251" s="143"/>
      <c r="Y251" s="143"/>
      <c r="Z251" s="143"/>
      <c r="AA251" s="143"/>
      <c r="AB251" s="143"/>
      <c r="AC251" s="143"/>
      <c r="AD251" s="143"/>
      <c r="AE251" s="143"/>
      <c r="AF251" s="143"/>
      <c r="AG251" s="143"/>
      <c r="AH251" s="143"/>
      <c r="AI251" s="143"/>
      <c r="AJ251" s="143"/>
      <c r="AK251" s="143"/>
      <c r="AL251" s="143"/>
      <c r="AM251" s="143"/>
      <c r="AN251" s="143"/>
      <c r="AO251" s="143"/>
      <c r="AP251" s="143"/>
      <c r="AQ251" s="143"/>
      <c r="AR251" s="143"/>
      <c r="AS251" s="143"/>
      <c r="AT251" s="143"/>
      <c r="AU251" s="143"/>
      <c r="AV251" s="143"/>
      <c r="AW251" s="143"/>
      <c r="AX251" s="143"/>
      <c r="AY251" s="143"/>
      <c r="AZ251" s="143"/>
      <c r="BA251" s="143"/>
      <c r="BB251" s="143"/>
      <c r="BC251" s="143"/>
      <c r="BD251" s="143"/>
      <c r="BE251" s="143"/>
      <c r="BF251" s="143"/>
      <c r="BG251" s="143"/>
      <c r="BH251" s="143"/>
      <c r="BI251" s="143"/>
      <c r="BJ251" s="143"/>
      <c r="BK251" s="143"/>
      <c r="BL251" s="143"/>
      <c r="BM251" s="143"/>
      <c r="BN251" s="143"/>
      <c r="BO251" s="143"/>
      <c r="BP251" s="143"/>
      <c r="BQ251" s="143"/>
      <c r="BR251" s="143"/>
      <c r="BS251" s="143"/>
      <c r="BT251" s="143"/>
      <c r="BU251" s="143"/>
      <c r="BV251" s="143"/>
      <c r="BW251" s="143"/>
      <c r="BX251" s="143"/>
      <c r="BY251" s="143"/>
      <c r="BZ251" s="143"/>
    </row>
    <row r="252" spans="1:78" s="38" customFormat="1" ht="35.25" customHeight="1" x14ac:dyDescent="0.25">
      <c r="A252" s="1069"/>
      <c r="B252" s="1069"/>
      <c r="C252" s="1069"/>
      <c r="D252" s="1078"/>
      <c r="E252" s="1069"/>
      <c r="F252" s="1080"/>
      <c r="G252" s="1084" t="s">
        <v>341</v>
      </c>
      <c r="H252" s="415" t="s">
        <v>132</v>
      </c>
      <c r="I252" s="140" t="s">
        <v>133</v>
      </c>
      <c r="J252" s="145">
        <v>6</v>
      </c>
      <c r="K252" s="135">
        <f>+J252*150</f>
        <v>900</v>
      </c>
      <c r="L252" s="1074">
        <v>3</v>
      </c>
      <c r="M252" s="723" t="s">
        <v>27</v>
      </c>
      <c r="N252" s="143"/>
      <c r="O252" s="143"/>
      <c r="P252" s="143"/>
      <c r="Q252" s="143"/>
      <c r="R252" s="143"/>
      <c r="S252" s="143"/>
      <c r="T252" s="143"/>
      <c r="U252" s="143"/>
      <c r="V252" s="143"/>
      <c r="W252" s="143"/>
      <c r="X252" s="143"/>
      <c r="Y252" s="143"/>
      <c r="Z252" s="143"/>
      <c r="AA252" s="143"/>
      <c r="AB252" s="143"/>
      <c r="AC252" s="143"/>
      <c r="AD252" s="143"/>
      <c r="AE252" s="143"/>
      <c r="AF252" s="143"/>
      <c r="AG252" s="143"/>
      <c r="AH252" s="143"/>
      <c r="AI252" s="143"/>
      <c r="AJ252" s="143"/>
      <c r="AK252" s="143"/>
      <c r="AL252" s="143"/>
      <c r="AM252" s="143"/>
      <c r="AN252" s="143"/>
      <c r="AO252" s="143"/>
      <c r="AP252" s="143"/>
      <c r="AQ252" s="143"/>
      <c r="AR252" s="143"/>
      <c r="AS252" s="143"/>
      <c r="AT252" s="143"/>
      <c r="AU252" s="143"/>
      <c r="AV252" s="143"/>
      <c r="AW252" s="143"/>
      <c r="AX252" s="143"/>
      <c r="AY252" s="143"/>
      <c r="AZ252" s="143"/>
      <c r="BA252" s="143"/>
      <c r="BB252" s="143"/>
      <c r="BC252" s="143"/>
      <c r="BD252" s="143"/>
      <c r="BE252" s="143"/>
      <c r="BF252" s="143"/>
      <c r="BG252" s="143"/>
      <c r="BH252" s="143"/>
      <c r="BI252" s="143"/>
      <c r="BJ252" s="143"/>
      <c r="BK252" s="143"/>
      <c r="BL252" s="143"/>
      <c r="BM252" s="143"/>
      <c r="BN252" s="143"/>
      <c r="BO252" s="143"/>
      <c r="BP252" s="143"/>
      <c r="BQ252" s="143"/>
      <c r="BR252" s="143"/>
      <c r="BS252" s="143"/>
      <c r="BT252" s="143"/>
      <c r="BU252" s="143"/>
      <c r="BV252" s="143"/>
      <c r="BW252" s="143"/>
      <c r="BX252" s="143"/>
      <c r="BY252" s="143"/>
      <c r="BZ252" s="143"/>
    </row>
    <row r="253" spans="1:78" s="38" customFormat="1" ht="35.25" customHeight="1" x14ac:dyDescent="0.25">
      <c r="A253" s="1069"/>
      <c r="B253" s="1069"/>
      <c r="C253" s="1069"/>
      <c r="D253" s="1078"/>
      <c r="E253" s="1069"/>
      <c r="F253" s="1080"/>
      <c r="G253" s="1084"/>
      <c r="H253" s="414" t="s">
        <v>125</v>
      </c>
      <c r="I253" s="140" t="s">
        <v>25</v>
      </c>
      <c r="J253" s="145">
        <v>12</v>
      </c>
      <c r="K253" s="135">
        <f>+J253*140</f>
        <v>1680</v>
      </c>
      <c r="L253" s="1074"/>
      <c r="M253" s="705" t="s">
        <v>135</v>
      </c>
      <c r="N253" s="143"/>
      <c r="O253" s="143"/>
      <c r="P253" s="143"/>
      <c r="Q253" s="143"/>
      <c r="R253" s="143"/>
      <c r="S253" s="143"/>
      <c r="T253" s="143"/>
      <c r="U253" s="143"/>
      <c r="V253" s="143"/>
      <c r="W253" s="143"/>
      <c r="X253" s="143"/>
      <c r="Y253" s="143"/>
      <c r="Z253" s="143"/>
      <c r="AA253" s="143"/>
      <c r="AB253" s="143"/>
      <c r="AC253" s="143"/>
      <c r="AD253" s="143"/>
      <c r="AE253" s="143"/>
      <c r="AF253" s="143"/>
      <c r="AG253" s="143"/>
      <c r="AH253" s="143"/>
      <c r="AI253" s="143"/>
      <c r="AJ253" s="143"/>
      <c r="AK253" s="143"/>
      <c r="AL253" s="143"/>
      <c r="AM253" s="143"/>
      <c r="AN253" s="143"/>
      <c r="AO253" s="143"/>
      <c r="AP253" s="143"/>
      <c r="AQ253" s="143"/>
      <c r="AR253" s="143"/>
      <c r="AS253" s="143"/>
      <c r="AT253" s="143"/>
      <c r="AU253" s="143"/>
      <c r="AV253" s="143"/>
      <c r="AW253" s="143"/>
      <c r="AX253" s="143"/>
      <c r="AY253" s="143"/>
      <c r="AZ253" s="143"/>
      <c r="BA253" s="143"/>
      <c r="BB253" s="143"/>
      <c r="BC253" s="143"/>
      <c r="BD253" s="143"/>
      <c r="BE253" s="143"/>
      <c r="BF253" s="143"/>
      <c r="BG253" s="143"/>
      <c r="BH253" s="143"/>
      <c r="BI253" s="143"/>
      <c r="BJ253" s="143"/>
      <c r="BK253" s="143"/>
      <c r="BL253" s="143"/>
      <c r="BM253" s="143"/>
      <c r="BN253" s="143"/>
      <c r="BO253" s="143"/>
      <c r="BP253" s="143"/>
      <c r="BQ253" s="143"/>
      <c r="BR253" s="143"/>
      <c r="BS253" s="143"/>
      <c r="BT253" s="143"/>
      <c r="BU253" s="143"/>
      <c r="BV253" s="143"/>
      <c r="BW253" s="143"/>
      <c r="BX253" s="143"/>
      <c r="BY253" s="143"/>
      <c r="BZ253" s="143"/>
    </row>
    <row r="254" spans="1:78" s="38" customFormat="1" ht="46.5" customHeight="1" x14ac:dyDescent="0.25">
      <c r="A254" s="1069"/>
      <c r="B254" s="1069"/>
      <c r="C254" s="1069"/>
      <c r="D254" s="1078"/>
      <c r="E254" s="1069"/>
      <c r="F254" s="1080"/>
      <c r="G254" s="970" t="s">
        <v>342</v>
      </c>
      <c r="H254" s="415" t="s">
        <v>274</v>
      </c>
      <c r="I254" s="140" t="s">
        <v>287</v>
      </c>
      <c r="J254" s="702">
        <v>1</v>
      </c>
      <c r="K254" s="135">
        <v>1000</v>
      </c>
      <c r="L254" s="135">
        <v>4</v>
      </c>
      <c r="M254" s="705" t="s">
        <v>343</v>
      </c>
      <c r="N254" s="143"/>
      <c r="O254" s="143"/>
      <c r="P254" s="143"/>
      <c r="Q254" s="143"/>
      <c r="R254" s="143"/>
      <c r="S254" s="143"/>
      <c r="T254" s="143"/>
      <c r="U254" s="143"/>
      <c r="V254" s="143"/>
      <c r="W254" s="143"/>
      <c r="X254" s="143"/>
      <c r="Y254" s="143"/>
      <c r="Z254" s="143"/>
      <c r="AA254" s="143"/>
      <c r="AB254" s="143"/>
      <c r="AC254" s="143"/>
      <c r="AD254" s="143"/>
      <c r="AE254" s="143"/>
      <c r="AF254" s="143"/>
      <c r="AG254" s="143"/>
      <c r="AH254" s="143"/>
      <c r="AI254" s="143"/>
      <c r="AJ254" s="143"/>
      <c r="AK254" s="143"/>
      <c r="AL254" s="143"/>
      <c r="AM254" s="143"/>
      <c r="AN254" s="143"/>
      <c r="AO254" s="143"/>
      <c r="AP254" s="143"/>
      <c r="AQ254" s="143"/>
      <c r="AR254" s="143"/>
      <c r="AS254" s="143"/>
      <c r="AT254" s="143"/>
      <c r="AU254" s="143"/>
      <c r="AV254" s="143"/>
      <c r="AW254" s="143"/>
      <c r="AX254" s="143"/>
      <c r="AY254" s="143"/>
      <c r="AZ254" s="143"/>
      <c r="BA254" s="143"/>
      <c r="BB254" s="143"/>
      <c r="BC254" s="143"/>
      <c r="BD254" s="143"/>
      <c r="BE254" s="143"/>
      <c r="BF254" s="143"/>
      <c r="BG254" s="143"/>
      <c r="BH254" s="143"/>
      <c r="BI254" s="143"/>
      <c r="BJ254" s="143"/>
      <c r="BK254" s="143"/>
      <c r="BL254" s="143"/>
      <c r="BM254" s="143"/>
      <c r="BN254" s="143"/>
      <c r="BO254" s="143"/>
      <c r="BP254" s="143"/>
      <c r="BQ254" s="143"/>
      <c r="BR254" s="143"/>
      <c r="BS254" s="143"/>
      <c r="BT254" s="143"/>
      <c r="BU254" s="143"/>
      <c r="BV254" s="143"/>
      <c r="BW254" s="143"/>
      <c r="BX254" s="143"/>
      <c r="BY254" s="143"/>
      <c r="BZ254" s="143"/>
    </row>
    <row r="255" spans="1:78" s="38" customFormat="1" ht="46.5" customHeight="1" x14ac:dyDescent="0.25">
      <c r="A255" s="1047"/>
      <c r="B255" s="1047"/>
      <c r="C255" s="1047"/>
      <c r="D255" s="1079"/>
      <c r="E255" s="1047"/>
      <c r="F255" s="1059"/>
      <c r="G255" s="970" t="s">
        <v>136</v>
      </c>
      <c r="H255" s="415" t="s">
        <v>101</v>
      </c>
      <c r="I255" s="140" t="s">
        <v>25</v>
      </c>
      <c r="J255" s="702">
        <v>1</v>
      </c>
      <c r="K255" s="135">
        <v>350</v>
      </c>
      <c r="L255" s="135">
        <v>5</v>
      </c>
      <c r="M255" s="705" t="s">
        <v>137</v>
      </c>
      <c r="N255" s="143"/>
      <c r="O255" s="143"/>
      <c r="P255" s="143"/>
      <c r="Q255" s="143"/>
      <c r="R255" s="143"/>
      <c r="S255" s="143"/>
      <c r="T255" s="143"/>
      <c r="U255" s="143"/>
      <c r="V255" s="143"/>
      <c r="W255" s="143"/>
      <c r="X255" s="143"/>
      <c r="Y255" s="143"/>
      <c r="Z255" s="143"/>
      <c r="AA255" s="143"/>
      <c r="AB255" s="143"/>
      <c r="AC255" s="143"/>
      <c r="AD255" s="143"/>
      <c r="AE255" s="143"/>
      <c r="AF255" s="143"/>
      <c r="AG255" s="143"/>
      <c r="AH255" s="143"/>
      <c r="AI255" s="143"/>
      <c r="AJ255" s="143"/>
      <c r="AK255" s="143"/>
      <c r="AL255" s="143"/>
      <c r="AM255" s="143"/>
      <c r="AN255" s="143"/>
      <c r="AO255" s="143"/>
      <c r="AP255" s="143"/>
      <c r="AQ255" s="143"/>
      <c r="AR255" s="143"/>
      <c r="AS255" s="143"/>
      <c r="AT255" s="143"/>
      <c r="AU255" s="143"/>
      <c r="AV255" s="143"/>
      <c r="AW255" s="143"/>
      <c r="AX255" s="143"/>
      <c r="AY255" s="143"/>
      <c r="AZ255" s="143"/>
      <c r="BA255" s="143"/>
      <c r="BB255" s="143"/>
      <c r="BC255" s="143"/>
      <c r="BD255" s="143"/>
      <c r="BE255" s="143"/>
      <c r="BF255" s="143"/>
      <c r="BG255" s="143"/>
      <c r="BH255" s="143"/>
      <c r="BI255" s="143"/>
      <c r="BJ255" s="143"/>
      <c r="BK255" s="143"/>
      <c r="BL255" s="143"/>
      <c r="BM255" s="143"/>
      <c r="BN255" s="143"/>
      <c r="BO255" s="143"/>
      <c r="BP255" s="143"/>
      <c r="BQ255" s="143"/>
      <c r="BR255" s="143"/>
      <c r="BS255" s="143"/>
      <c r="BT255" s="143"/>
      <c r="BU255" s="143"/>
      <c r="BV255" s="143"/>
      <c r="BW255" s="143"/>
      <c r="BX255" s="143"/>
      <c r="BY255" s="143"/>
      <c r="BZ255" s="143"/>
    </row>
    <row r="256" spans="1:78" s="38" customFormat="1" ht="46.5" customHeight="1" x14ac:dyDescent="0.25">
      <c r="A256" s="902"/>
      <c r="B256" s="1043" t="s">
        <v>138</v>
      </c>
      <c r="C256" s="1044"/>
      <c r="D256" s="903"/>
      <c r="E256" s="902">
        <f>+E250*12.9</f>
        <v>19870723.65943874</v>
      </c>
      <c r="F256" s="902">
        <v>5</v>
      </c>
      <c r="G256" s="885"/>
      <c r="H256" s="904"/>
      <c r="I256" s="902"/>
      <c r="J256" s="905"/>
      <c r="K256" s="862">
        <f>+K255+K254+K253+K252+K251+K250</f>
        <v>20030</v>
      </c>
      <c r="L256" s="876"/>
      <c r="M256" s="705"/>
      <c r="N256" s="143"/>
      <c r="O256" s="143"/>
      <c r="P256" s="143"/>
      <c r="Q256" s="143"/>
      <c r="R256" s="143"/>
      <c r="S256" s="143"/>
      <c r="T256" s="143"/>
      <c r="U256" s="143"/>
      <c r="V256" s="143"/>
      <c r="W256" s="143"/>
      <c r="X256" s="143"/>
      <c r="Y256" s="143"/>
      <c r="Z256" s="143"/>
      <c r="AA256" s="143"/>
      <c r="AB256" s="143"/>
      <c r="AC256" s="143"/>
      <c r="AD256" s="143"/>
      <c r="AE256" s="143"/>
      <c r="AF256" s="143"/>
      <c r="AG256" s="143"/>
      <c r="AH256" s="143"/>
      <c r="AI256" s="143"/>
      <c r="AJ256" s="143"/>
      <c r="AK256" s="143"/>
      <c r="AL256" s="143"/>
      <c r="AM256" s="143"/>
      <c r="AN256" s="143"/>
      <c r="AO256" s="143"/>
      <c r="AP256" s="143"/>
      <c r="AQ256" s="143"/>
      <c r="AR256" s="143"/>
      <c r="AS256" s="143"/>
      <c r="AT256" s="143"/>
      <c r="AU256" s="143"/>
      <c r="AV256" s="143"/>
      <c r="AW256" s="143"/>
      <c r="AX256" s="143"/>
      <c r="AY256" s="143"/>
      <c r="AZ256" s="143"/>
      <c r="BA256" s="143"/>
      <c r="BB256" s="143"/>
      <c r="BC256" s="143"/>
      <c r="BD256" s="143"/>
      <c r="BE256" s="143"/>
      <c r="BF256" s="143"/>
      <c r="BG256" s="143"/>
      <c r="BH256" s="143"/>
      <c r="BI256" s="143"/>
      <c r="BJ256" s="143"/>
      <c r="BK256" s="143"/>
      <c r="BL256" s="143"/>
      <c r="BM256" s="143"/>
      <c r="BN256" s="143"/>
      <c r="BO256" s="143"/>
      <c r="BP256" s="143"/>
      <c r="BQ256" s="143"/>
      <c r="BR256" s="143"/>
      <c r="BS256" s="143"/>
      <c r="BT256" s="143"/>
      <c r="BU256" s="143"/>
      <c r="BV256" s="143"/>
      <c r="BW256" s="143"/>
      <c r="BX256" s="143"/>
      <c r="BY256" s="143"/>
      <c r="BZ256" s="143"/>
    </row>
    <row r="257" spans="1:78" s="38" customFormat="1" ht="46.5" customHeight="1" x14ac:dyDescent="0.25">
      <c r="A257" s="1091">
        <v>13</v>
      </c>
      <c r="B257" s="1482" t="s">
        <v>276</v>
      </c>
      <c r="C257" s="1081" t="s">
        <v>344</v>
      </c>
      <c r="D257" s="1082" t="s">
        <v>345</v>
      </c>
      <c r="E257" s="1081">
        <v>1507949.18017253</v>
      </c>
      <c r="F257" s="1091"/>
      <c r="G257" s="977" t="s">
        <v>346</v>
      </c>
      <c r="H257" s="836" t="s">
        <v>274</v>
      </c>
      <c r="I257" s="702" t="s">
        <v>242</v>
      </c>
      <c r="J257" s="835">
        <v>30</v>
      </c>
      <c r="K257" s="700">
        <v>8080</v>
      </c>
      <c r="L257" s="700">
        <v>1</v>
      </c>
      <c r="M257" s="705" t="s">
        <v>130</v>
      </c>
      <c r="N257" s="143"/>
      <c r="O257" s="143"/>
      <c r="P257" s="143"/>
      <c r="Q257" s="143"/>
      <c r="R257" s="143"/>
      <c r="S257" s="143"/>
      <c r="T257" s="143"/>
      <c r="U257" s="143"/>
      <c r="V257" s="143"/>
      <c r="W257" s="143"/>
      <c r="X257" s="143"/>
      <c r="Y257" s="143"/>
      <c r="Z257" s="143"/>
      <c r="AA257" s="143"/>
      <c r="AB257" s="143"/>
      <c r="AC257" s="143"/>
      <c r="AD257" s="143"/>
      <c r="AE257" s="143"/>
      <c r="AF257" s="143"/>
      <c r="AG257" s="143"/>
      <c r="AH257" s="143"/>
      <c r="AI257" s="143"/>
      <c r="AJ257" s="143"/>
      <c r="AK257" s="143"/>
      <c r="AL257" s="143"/>
      <c r="AM257" s="143"/>
      <c r="AN257" s="143"/>
      <c r="AO257" s="143"/>
      <c r="AP257" s="143"/>
      <c r="AQ257" s="143"/>
      <c r="AR257" s="143"/>
      <c r="AS257" s="143"/>
      <c r="AT257" s="143"/>
      <c r="AU257" s="143"/>
      <c r="AV257" s="143"/>
      <c r="AW257" s="143"/>
      <c r="AX257" s="143"/>
      <c r="AY257" s="143"/>
      <c r="AZ257" s="143"/>
      <c r="BA257" s="143"/>
      <c r="BB257" s="143"/>
      <c r="BC257" s="143"/>
      <c r="BD257" s="143"/>
      <c r="BE257" s="143"/>
      <c r="BF257" s="143"/>
      <c r="BG257" s="143"/>
      <c r="BH257" s="143"/>
      <c r="BI257" s="143"/>
      <c r="BJ257" s="143"/>
      <c r="BK257" s="143"/>
      <c r="BL257" s="143"/>
      <c r="BM257" s="143"/>
      <c r="BN257" s="143"/>
      <c r="BO257" s="143"/>
      <c r="BP257" s="143"/>
      <c r="BQ257" s="143"/>
      <c r="BR257" s="143"/>
      <c r="BS257" s="143"/>
      <c r="BT257" s="143"/>
      <c r="BU257" s="143"/>
      <c r="BV257" s="143"/>
      <c r="BW257" s="143"/>
      <c r="BX257" s="143"/>
      <c r="BY257" s="143"/>
      <c r="BZ257" s="143"/>
    </row>
    <row r="258" spans="1:78" s="38" customFormat="1" ht="46.5" customHeight="1" x14ac:dyDescent="0.25">
      <c r="A258" s="1091"/>
      <c r="B258" s="1482"/>
      <c r="C258" s="1081"/>
      <c r="D258" s="1082"/>
      <c r="E258" s="1081"/>
      <c r="F258" s="1091"/>
      <c r="G258" s="975" t="s">
        <v>347</v>
      </c>
      <c r="H258" s="415" t="s">
        <v>274</v>
      </c>
      <c r="I258" s="140" t="s">
        <v>252</v>
      </c>
      <c r="J258" s="140">
        <v>330</v>
      </c>
      <c r="K258" s="140">
        <v>5500</v>
      </c>
      <c r="L258" s="700"/>
      <c r="M258" s="705"/>
      <c r="N258" s="143"/>
      <c r="O258" s="143"/>
      <c r="P258" s="143"/>
      <c r="Q258" s="143"/>
      <c r="R258" s="143"/>
      <c r="S258" s="143"/>
      <c r="T258" s="143"/>
      <c r="U258" s="143"/>
      <c r="V258" s="143"/>
      <c r="W258" s="143"/>
      <c r="X258" s="143"/>
      <c r="Y258" s="143"/>
      <c r="Z258" s="143"/>
      <c r="AA258" s="143"/>
      <c r="AB258" s="143"/>
      <c r="AC258" s="143"/>
      <c r="AD258" s="143"/>
      <c r="AE258" s="143"/>
      <c r="AF258" s="143"/>
      <c r="AG258" s="143"/>
      <c r="AH258" s="143"/>
      <c r="AI258" s="143"/>
      <c r="AJ258" s="143"/>
      <c r="AK258" s="143"/>
      <c r="AL258" s="143"/>
      <c r="AM258" s="143"/>
      <c r="AN258" s="143"/>
      <c r="AO258" s="143"/>
      <c r="AP258" s="143"/>
      <c r="AQ258" s="143"/>
      <c r="AR258" s="143"/>
      <c r="AS258" s="143"/>
      <c r="AT258" s="143"/>
      <c r="AU258" s="143"/>
      <c r="AV258" s="143"/>
      <c r="AW258" s="143"/>
      <c r="AX258" s="143"/>
      <c r="AY258" s="143"/>
      <c r="AZ258" s="143"/>
      <c r="BA258" s="143"/>
      <c r="BB258" s="143"/>
      <c r="BC258" s="143"/>
      <c r="BD258" s="143"/>
      <c r="BE258" s="143"/>
      <c r="BF258" s="143"/>
      <c r="BG258" s="143"/>
      <c r="BH258" s="143"/>
      <c r="BI258" s="143"/>
      <c r="BJ258" s="143"/>
      <c r="BK258" s="143"/>
      <c r="BL258" s="143"/>
      <c r="BM258" s="143"/>
      <c r="BN258" s="143"/>
      <c r="BO258" s="143"/>
      <c r="BP258" s="143"/>
      <c r="BQ258" s="143"/>
      <c r="BR258" s="143"/>
      <c r="BS258" s="143"/>
      <c r="BT258" s="143"/>
      <c r="BU258" s="143"/>
      <c r="BV258" s="143"/>
      <c r="BW258" s="143"/>
      <c r="BX258" s="143"/>
      <c r="BY258" s="143"/>
      <c r="BZ258" s="143"/>
    </row>
    <row r="259" spans="1:78" s="38" customFormat="1" ht="51.75" customHeight="1" x14ac:dyDescent="0.25">
      <c r="A259" s="1046"/>
      <c r="B259" s="1283"/>
      <c r="C259" s="1046"/>
      <c r="D259" s="1075"/>
      <c r="E259" s="1046"/>
      <c r="F259" s="1046"/>
      <c r="G259" s="975" t="s">
        <v>348</v>
      </c>
      <c r="H259" s="415" t="s">
        <v>339</v>
      </c>
      <c r="I259" s="140" t="s">
        <v>349</v>
      </c>
      <c r="J259" s="140">
        <v>5</v>
      </c>
      <c r="K259" s="135">
        <f>+J259*700</f>
        <v>3500</v>
      </c>
      <c r="L259" s="135">
        <v>2</v>
      </c>
      <c r="M259" s="705" t="s">
        <v>126</v>
      </c>
      <c r="N259" s="143"/>
      <c r="O259" s="143"/>
      <c r="P259" s="143"/>
      <c r="Q259" s="143"/>
      <c r="R259" s="143"/>
      <c r="S259" s="143"/>
      <c r="T259" s="143"/>
      <c r="U259" s="143"/>
      <c r="V259" s="143"/>
      <c r="W259" s="143"/>
      <c r="X259" s="143"/>
      <c r="Y259" s="143"/>
      <c r="Z259" s="143"/>
      <c r="AA259" s="143"/>
      <c r="AB259" s="143"/>
      <c r="AC259" s="143"/>
      <c r="AD259" s="143"/>
      <c r="AE259" s="143"/>
      <c r="AF259" s="143"/>
      <c r="AG259" s="143"/>
      <c r="AH259" s="143"/>
      <c r="AI259" s="143"/>
      <c r="AJ259" s="143"/>
      <c r="AK259" s="143"/>
      <c r="AL259" s="143"/>
      <c r="AM259" s="143"/>
      <c r="AN259" s="143"/>
      <c r="AO259" s="143"/>
      <c r="AP259" s="143"/>
      <c r="AQ259" s="143"/>
      <c r="AR259" s="143"/>
      <c r="AS259" s="143"/>
      <c r="AT259" s="143"/>
      <c r="AU259" s="143"/>
      <c r="AV259" s="143"/>
      <c r="AW259" s="143"/>
      <c r="AX259" s="143"/>
      <c r="AY259" s="143"/>
      <c r="AZ259" s="143"/>
      <c r="BA259" s="143"/>
      <c r="BB259" s="143"/>
      <c r="BC259" s="143"/>
      <c r="BD259" s="143"/>
      <c r="BE259" s="143"/>
      <c r="BF259" s="143"/>
      <c r="BG259" s="143"/>
      <c r="BH259" s="143"/>
      <c r="BI259" s="143"/>
      <c r="BJ259" s="143"/>
      <c r="BK259" s="143"/>
      <c r="BL259" s="143"/>
      <c r="BM259" s="143"/>
      <c r="BN259" s="143"/>
      <c r="BO259" s="143"/>
      <c r="BP259" s="143"/>
      <c r="BQ259" s="143"/>
      <c r="BR259" s="143"/>
      <c r="BS259" s="143"/>
      <c r="BT259" s="143"/>
      <c r="BU259" s="143"/>
      <c r="BV259" s="143"/>
      <c r="BW259" s="143"/>
      <c r="BX259" s="143"/>
      <c r="BY259" s="143"/>
      <c r="BZ259" s="143"/>
    </row>
    <row r="260" spans="1:78" s="57" customFormat="1" ht="35.25" customHeight="1" x14ac:dyDescent="0.25">
      <c r="A260" s="1047"/>
      <c r="B260" s="1319"/>
      <c r="C260" s="1047"/>
      <c r="D260" s="1076"/>
      <c r="E260" s="1047"/>
      <c r="F260" s="1047"/>
      <c r="G260" s="1071" t="s">
        <v>350</v>
      </c>
      <c r="H260" s="727" t="s">
        <v>246</v>
      </c>
      <c r="I260" s="703" t="s">
        <v>247</v>
      </c>
      <c r="J260" s="833">
        <v>4</v>
      </c>
      <c r="K260" s="701">
        <f>2*150+2*200</f>
        <v>700</v>
      </c>
      <c r="L260" s="1073">
        <v>3</v>
      </c>
      <c r="M260" s="723" t="s">
        <v>27</v>
      </c>
      <c r="N260" s="143"/>
      <c r="O260" s="143"/>
      <c r="P260" s="143"/>
      <c r="Q260" s="143"/>
      <c r="R260" s="143"/>
      <c r="S260" s="143"/>
      <c r="T260" s="143"/>
      <c r="U260" s="143"/>
      <c r="V260" s="143"/>
      <c r="W260" s="143"/>
      <c r="X260" s="143"/>
      <c r="Y260" s="143"/>
      <c r="Z260" s="143"/>
      <c r="AA260" s="143"/>
      <c r="AB260" s="143"/>
      <c r="AC260" s="143"/>
      <c r="AD260" s="143"/>
      <c r="AE260" s="143"/>
      <c r="AF260" s="143"/>
      <c r="AG260" s="143"/>
      <c r="AH260" s="143"/>
      <c r="AI260" s="143"/>
      <c r="AJ260" s="143"/>
      <c r="AK260" s="143"/>
      <c r="AL260" s="143"/>
      <c r="AM260" s="143"/>
      <c r="AN260" s="143"/>
      <c r="AO260" s="143"/>
      <c r="AP260" s="143"/>
      <c r="AQ260" s="143"/>
      <c r="AR260" s="143"/>
      <c r="AS260" s="143"/>
      <c r="AT260" s="143"/>
      <c r="AU260" s="143"/>
      <c r="AV260" s="143"/>
      <c r="AW260" s="143"/>
      <c r="AX260" s="143"/>
      <c r="AY260" s="143"/>
      <c r="AZ260" s="143"/>
      <c r="BA260" s="143"/>
      <c r="BB260" s="143"/>
      <c r="BC260" s="143"/>
      <c r="BD260" s="143"/>
      <c r="BE260" s="143"/>
      <c r="BF260" s="143"/>
      <c r="BG260" s="143"/>
      <c r="BH260" s="143"/>
      <c r="BI260" s="143"/>
      <c r="BJ260" s="143"/>
      <c r="BK260" s="143"/>
      <c r="BL260" s="143"/>
      <c r="BM260" s="143"/>
      <c r="BN260" s="143"/>
      <c r="BO260" s="143"/>
      <c r="BP260" s="143"/>
      <c r="BQ260" s="143"/>
      <c r="BR260" s="143"/>
      <c r="BS260" s="143"/>
      <c r="BT260" s="143"/>
      <c r="BU260" s="143"/>
      <c r="BV260" s="143"/>
      <c r="BW260" s="143"/>
      <c r="BX260" s="143"/>
      <c r="BY260" s="143"/>
      <c r="BZ260" s="143"/>
    </row>
    <row r="261" spans="1:78" s="57" customFormat="1" ht="35.25" customHeight="1" x14ac:dyDescent="0.25">
      <c r="A261" s="1046"/>
      <c r="B261" s="1283"/>
      <c r="C261" s="1046"/>
      <c r="D261" s="1075"/>
      <c r="E261" s="1046"/>
      <c r="F261" s="1046"/>
      <c r="G261" s="1072"/>
      <c r="H261" s="415" t="s">
        <v>241</v>
      </c>
      <c r="I261" s="140" t="s">
        <v>242</v>
      </c>
      <c r="J261" s="145">
        <v>8</v>
      </c>
      <c r="K261" s="135">
        <f>+J261*140</f>
        <v>1120</v>
      </c>
      <c r="L261" s="1074"/>
      <c r="M261" s="705" t="s">
        <v>135</v>
      </c>
      <c r="N261" s="143"/>
      <c r="O261" s="143"/>
      <c r="P261" s="143"/>
      <c r="Q261" s="143"/>
      <c r="R261" s="143"/>
      <c r="S261" s="143"/>
      <c r="T261" s="143"/>
      <c r="U261" s="143"/>
      <c r="V261" s="143"/>
      <c r="W261" s="143"/>
      <c r="X261" s="143"/>
      <c r="Y261" s="143"/>
      <c r="Z261" s="143"/>
      <c r="AA261" s="143"/>
      <c r="AB261" s="143"/>
      <c r="AC261" s="143"/>
      <c r="AD261" s="143"/>
      <c r="AE261" s="143"/>
      <c r="AF261" s="143"/>
      <c r="AG261" s="143"/>
      <c r="AH261" s="143"/>
      <c r="AI261" s="143"/>
      <c r="AJ261" s="143"/>
      <c r="AK261" s="143"/>
      <c r="AL261" s="143"/>
      <c r="AM261" s="143"/>
      <c r="AN261" s="143"/>
      <c r="AO261" s="143"/>
      <c r="AP261" s="143"/>
      <c r="AQ261" s="143"/>
      <c r="AR261" s="143"/>
      <c r="AS261" s="143"/>
      <c r="AT261" s="143"/>
      <c r="AU261" s="143"/>
      <c r="AV261" s="143"/>
      <c r="AW261" s="143"/>
      <c r="AX261" s="143"/>
      <c r="AY261" s="143"/>
      <c r="AZ261" s="143"/>
      <c r="BA261" s="143"/>
      <c r="BB261" s="143"/>
      <c r="BC261" s="143"/>
      <c r="BD261" s="143"/>
      <c r="BE261" s="143"/>
      <c r="BF261" s="143"/>
      <c r="BG261" s="143"/>
      <c r="BH261" s="143"/>
      <c r="BI261" s="143"/>
      <c r="BJ261" s="143"/>
      <c r="BK261" s="143"/>
      <c r="BL261" s="143"/>
      <c r="BM261" s="143"/>
      <c r="BN261" s="143"/>
      <c r="BO261" s="143"/>
      <c r="BP261" s="143"/>
      <c r="BQ261" s="143"/>
      <c r="BR261" s="143"/>
      <c r="BS261" s="143"/>
      <c r="BT261" s="143"/>
      <c r="BU261" s="143"/>
      <c r="BV261" s="143"/>
      <c r="BW261" s="143"/>
      <c r="BX261" s="143"/>
      <c r="BY261" s="143"/>
      <c r="BZ261" s="143"/>
    </row>
    <row r="262" spans="1:78" s="57" customFormat="1" ht="51" customHeight="1" x14ac:dyDescent="0.25">
      <c r="A262" s="1046"/>
      <c r="B262" s="1283"/>
      <c r="C262" s="1046"/>
      <c r="D262" s="1075"/>
      <c r="E262" s="1046"/>
      <c r="F262" s="1046"/>
      <c r="G262" s="975" t="s">
        <v>136</v>
      </c>
      <c r="H262" s="415" t="s">
        <v>101</v>
      </c>
      <c r="I262" s="140" t="s">
        <v>351</v>
      </c>
      <c r="J262" s="702">
        <v>1</v>
      </c>
      <c r="K262" s="135">
        <f>+J262*350</f>
        <v>350</v>
      </c>
      <c r="L262" s="135">
        <v>4</v>
      </c>
      <c r="M262" s="705" t="s">
        <v>137</v>
      </c>
      <c r="N262" s="143"/>
      <c r="O262" s="143"/>
      <c r="P262" s="143"/>
      <c r="Q262" s="143"/>
      <c r="R262" s="143"/>
      <c r="S262" s="143"/>
      <c r="T262" s="143"/>
      <c r="U262" s="143"/>
      <c r="V262" s="143"/>
      <c r="W262" s="143"/>
      <c r="X262" s="143"/>
      <c r="Y262" s="143"/>
      <c r="Z262" s="143"/>
      <c r="AA262" s="143"/>
      <c r="AB262" s="143"/>
      <c r="AC262" s="143"/>
      <c r="AD262" s="143"/>
      <c r="AE262" s="143"/>
      <c r="AF262" s="143"/>
      <c r="AG262" s="143"/>
      <c r="AH262" s="143"/>
      <c r="AI262" s="143"/>
      <c r="AJ262" s="143"/>
      <c r="AK262" s="143"/>
      <c r="AL262" s="143"/>
      <c r="AM262" s="143"/>
      <c r="AN262" s="143"/>
      <c r="AO262" s="143"/>
      <c r="AP262" s="143"/>
      <c r="AQ262" s="143"/>
      <c r="AR262" s="143"/>
      <c r="AS262" s="143"/>
      <c r="AT262" s="143"/>
      <c r="AU262" s="143"/>
      <c r="AV262" s="143"/>
      <c r="AW262" s="143"/>
      <c r="AX262" s="143"/>
      <c r="AY262" s="143"/>
      <c r="AZ262" s="143"/>
      <c r="BA262" s="143"/>
      <c r="BB262" s="143"/>
      <c r="BC262" s="143"/>
      <c r="BD262" s="143"/>
      <c r="BE262" s="143"/>
      <c r="BF262" s="143"/>
      <c r="BG262" s="143"/>
      <c r="BH262" s="143"/>
      <c r="BI262" s="143"/>
      <c r="BJ262" s="143"/>
      <c r="BK262" s="143"/>
      <c r="BL262" s="143"/>
      <c r="BM262" s="143"/>
      <c r="BN262" s="143"/>
      <c r="BO262" s="143"/>
      <c r="BP262" s="143"/>
      <c r="BQ262" s="143"/>
      <c r="BR262" s="143"/>
      <c r="BS262" s="143"/>
      <c r="BT262" s="143"/>
      <c r="BU262" s="143"/>
      <c r="BV262" s="143"/>
      <c r="BW262" s="143"/>
      <c r="BX262" s="143"/>
      <c r="BY262" s="143"/>
      <c r="BZ262" s="143"/>
    </row>
    <row r="263" spans="1:78" s="57" customFormat="1" ht="31.5" customHeight="1" x14ac:dyDescent="0.25">
      <c r="A263" s="867"/>
      <c r="B263" s="1043" t="s">
        <v>138</v>
      </c>
      <c r="C263" s="1044"/>
      <c r="D263" s="868"/>
      <c r="E263" s="867">
        <f>+E257*12.9</f>
        <v>19452544.424225636</v>
      </c>
      <c r="F263" s="867">
        <v>4</v>
      </c>
      <c r="G263" s="869"/>
      <c r="H263" s="866"/>
      <c r="I263" s="867"/>
      <c r="J263" s="901"/>
      <c r="K263" s="873">
        <f>+K262+K261+K260+K259+K258+K257</f>
        <v>19250</v>
      </c>
      <c r="L263" s="876"/>
      <c r="M263" s="705"/>
      <c r="N263" s="143"/>
      <c r="O263" s="143"/>
      <c r="P263" s="143"/>
      <c r="Q263" s="143"/>
      <c r="R263" s="143"/>
      <c r="S263" s="143"/>
      <c r="T263" s="143"/>
      <c r="U263" s="143"/>
      <c r="V263" s="143"/>
      <c r="W263" s="143"/>
      <c r="X263" s="143"/>
      <c r="Y263" s="143"/>
      <c r="Z263" s="143"/>
      <c r="AA263" s="143"/>
      <c r="AB263" s="143"/>
      <c r="AC263" s="143"/>
      <c r="AD263" s="143"/>
      <c r="AE263" s="143"/>
      <c r="AF263" s="143"/>
      <c r="AG263" s="143"/>
      <c r="AH263" s="143"/>
      <c r="AI263" s="143"/>
      <c r="AJ263" s="143"/>
      <c r="AK263" s="143"/>
      <c r="AL263" s="143"/>
      <c r="AM263" s="143"/>
      <c r="AN263" s="143"/>
      <c r="AO263" s="143"/>
      <c r="AP263" s="143"/>
      <c r="AQ263" s="143"/>
      <c r="AR263" s="143"/>
      <c r="AS263" s="143"/>
      <c r="AT263" s="143"/>
      <c r="AU263" s="143"/>
      <c r="AV263" s="143"/>
      <c r="AW263" s="143"/>
      <c r="AX263" s="143"/>
      <c r="AY263" s="143"/>
      <c r="AZ263" s="143"/>
      <c r="BA263" s="143"/>
      <c r="BB263" s="143"/>
      <c r="BC263" s="143"/>
      <c r="BD263" s="143"/>
      <c r="BE263" s="143"/>
      <c r="BF263" s="143"/>
      <c r="BG263" s="143"/>
      <c r="BH263" s="143"/>
      <c r="BI263" s="143"/>
      <c r="BJ263" s="143"/>
      <c r="BK263" s="143"/>
      <c r="BL263" s="143"/>
      <c r="BM263" s="143"/>
      <c r="BN263" s="143"/>
      <c r="BO263" s="143"/>
      <c r="BP263" s="143"/>
      <c r="BQ263" s="143"/>
      <c r="BR263" s="143"/>
      <c r="BS263" s="143"/>
      <c r="BT263" s="143"/>
      <c r="BU263" s="143"/>
      <c r="BV263" s="143"/>
      <c r="BW263" s="143"/>
      <c r="BX263" s="143"/>
      <c r="BY263" s="143"/>
      <c r="BZ263" s="143"/>
    </row>
    <row r="264" spans="1:78" s="38" customFormat="1" ht="51.75" customHeight="1" x14ac:dyDescent="0.25">
      <c r="A264" s="1046">
        <v>14</v>
      </c>
      <c r="B264" s="1046" t="s">
        <v>276</v>
      </c>
      <c r="C264" s="1046" t="s">
        <v>352</v>
      </c>
      <c r="D264" s="1077">
        <v>2807</v>
      </c>
      <c r="E264" s="1046">
        <v>1045913.84945497</v>
      </c>
      <c r="F264" s="1046"/>
      <c r="G264" s="975" t="s">
        <v>353</v>
      </c>
      <c r="H264" s="415" t="s">
        <v>339</v>
      </c>
      <c r="I264" s="140" t="s">
        <v>242</v>
      </c>
      <c r="J264" s="145">
        <v>8.3000000000000007</v>
      </c>
      <c r="K264" s="140">
        <f>+J264*700</f>
        <v>5810.0000000000009</v>
      </c>
      <c r="L264" s="142">
        <v>1</v>
      </c>
      <c r="M264" s="705" t="s">
        <v>126</v>
      </c>
      <c r="N264" s="143"/>
      <c r="O264" s="143"/>
      <c r="P264" s="143"/>
      <c r="Q264" s="143"/>
      <c r="R264" s="143"/>
      <c r="S264" s="143"/>
      <c r="T264" s="143"/>
      <c r="U264" s="143"/>
      <c r="V264" s="143"/>
      <c r="W264" s="143"/>
      <c r="X264" s="143"/>
      <c r="Y264" s="143"/>
      <c r="Z264" s="143"/>
      <c r="AA264" s="143"/>
      <c r="AB264" s="143"/>
      <c r="AC264" s="143"/>
      <c r="AD264" s="143"/>
      <c r="AE264" s="143"/>
      <c r="AF264" s="143"/>
      <c r="AG264" s="143"/>
      <c r="AH264" s="143"/>
      <c r="AI264" s="143"/>
      <c r="AJ264" s="143"/>
      <c r="AK264" s="143"/>
      <c r="AL264" s="143"/>
      <c r="AM264" s="143"/>
      <c r="AN264" s="143"/>
      <c r="AO264" s="143"/>
      <c r="AP264" s="143"/>
      <c r="AQ264" s="143"/>
      <c r="AR264" s="143"/>
      <c r="AS264" s="143"/>
      <c r="AT264" s="143"/>
      <c r="AU264" s="143"/>
      <c r="AV264" s="143"/>
      <c r="AW264" s="143"/>
      <c r="AX264" s="143"/>
      <c r="AY264" s="143"/>
      <c r="AZ264" s="143"/>
      <c r="BA264" s="143"/>
      <c r="BB264" s="143"/>
      <c r="BC264" s="143"/>
      <c r="BD264" s="143"/>
      <c r="BE264" s="143"/>
      <c r="BF264" s="143"/>
      <c r="BG264" s="143"/>
      <c r="BH264" s="143"/>
      <c r="BI264" s="143"/>
      <c r="BJ264" s="143"/>
      <c r="BK264" s="143"/>
      <c r="BL264" s="143"/>
      <c r="BM264" s="143"/>
      <c r="BN264" s="143"/>
      <c r="BO264" s="143"/>
      <c r="BP264" s="143"/>
      <c r="BQ264" s="143"/>
      <c r="BR264" s="143"/>
      <c r="BS264" s="143"/>
      <c r="BT264" s="143"/>
      <c r="BU264" s="143"/>
      <c r="BV264" s="143"/>
      <c r="BW264" s="143"/>
      <c r="BX264" s="143"/>
      <c r="BY264" s="143"/>
      <c r="BZ264" s="143"/>
    </row>
    <row r="265" spans="1:78" s="38" customFormat="1" ht="34.5" customHeight="1" x14ac:dyDescent="0.25">
      <c r="A265" s="1069"/>
      <c r="B265" s="1069"/>
      <c r="C265" s="1069"/>
      <c r="D265" s="1078"/>
      <c r="E265" s="1069"/>
      <c r="F265" s="1069"/>
      <c r="G265" s="1071" t="s">
        <v>354</v>
      </c>
      <c r="H265" s="737" t="s">
        <v>246</v>
      </c>
      <c r="I265" s="703" t="s">
        <v>133</v>
      </c>
      <c r="J265" s="833">
        <v>4</v>
      </c>
      <c r="K265" s="703">
        <v>600</v>
      </c>
      <c r="L265" s="1086">
        <v>2</v>
      </c>
      <c r="M265" s="723" t="s">
        <v>27</v>
      </c>
      <c r="N265" s="143"/>
      <c r="O265" s="143"/>
      <c r="P265" s="143"/>
      <c r="Q265" s="143"/>
      <c r="R265" s="143"/>
      <c r="S265" s="143"/>
      <c r="T265" s="143"/>
      <c r="U265" s="143"/>
      <c r="V265" s="143"/>
      <c r="W265" s="143"/>
      <c r="X265" s="143"/>
      <c r="Y265" s="143"/>
      <c r="Z265" s="143"/>
      <c r="AA265" s="143"/>
      <c r="AB265" s="143"/>
      <c r="AC265" s="143"/>
      <c r="AD265" s="143"/>
      <c r="AE265" s="143"/>
      <c r="AF265" s="143"/>
      <c r="AG265" s="143"/>
      <c r="AH265" s="143"/>
      <c r="AI265" s="143"/>
      <c r="AJ265" s="143"/>
      <c r="AK265" s="143"/>
      <c r="AL265" s="143"/>
      <c r="AM265" s="143"/>
      <c r="AN265" s="143"/>
      <c r="AO265" s="143"/>
      <c r="AP265" s="143"/>
      <c r="AQ265" s="143"/>
      <c r="AR265" s="143"/>
      <c r="AS265" s="143"/>
      <c r="AT265" s="143"/>
      <c r="AU265" s="143"/>
      <c r="AV265" s="143"/>
      <c r="AW265" s="143"/>
      <c r="AX265" s="143"/>
      <c r="AY265" s="143"/>
      <c r="AZ265" s="143"/>
      <c r="BA265" s="143"/>
      <c r="BB265" s="143"/>
      <c r="BC265" s="143"/>
      <c r="BD265" s="143"/>
      <c r="BE265" s="143"/>
      <c r="BF265" s="143"/>
      <c r="BG265" s="143"/>
      <c r="BH265" s="143"/>
      <c r="BI265" s="143"/>
      <c r="BJ265" s="143"/>
      <c r="BK265" s="143"/>
      <c r="BL265" s="143"/>
      <c r="BM265" s="143"/>
      <c r="BN265" s="143"/>
      <c r="BO265" s="143"/>
      <c r="BP265" s="143"/>
      <c r="BQ265" s="143"/>
      <c r="BR265" s="143"/>
      <c r="BS265" s="143"/>
      <c r="BT265" s="143"/>
      <c r="BU265" s="143"/>
      <c r="BV265" s="143"/>
      <c r="BW265" s="143"/>
      <c r="BX265" s="143"/>
      <c r="BY265" s="143"/>
      <c r="BZ265" s="143"/>
    </row>
    <row r="266" spans="1:78" s="38" customFormat="1" ht="34.5" customHeight="1" x14ac:dyDescent="0.25">
      <c r="A266" s="1069"/>
      <c r="B266" s="1069"/>
      <c r="C266" s="1069"/>
      <c r="D266" s="1078"/>
      <c r="E266" s="1069"/>
      <c r="F266" s="1069"/>
      <c r="G266" s="1072"/>
      <c r="H266" s="415" t="s">
        <v>241</v>
      </c>
      <c r="I266" s="140" t="s">
        <v>351</v>
      </c>
      <c r="J266" s="145">
        <v>10.6</v>
      </c>
      <c r="K266" s="140">
        <v>1484</v>
      </c>
      <c r="L266" s="1087"/>
      <c r="M266" s="705" t="s">
        <v>135</v>
      </c>
      <c r="N266" s="143"/>
      <c r="O266" s="143"/>
      <c r="P266" s="143"/>
      <c r="Q266" s="143"/>
      <c r="R266" s="143"/>
      <c r="S266" s="143"/>
      <c r="T266" s="143"/>
      <c r="U266" s="143"/>
      <c r="V266" s="143"/>
      <c r="W266" s="143"/>
      <c r="X266" s="143"/>
      <c r="Y266" s="143"/>
      <c r="Z266" s="143"/>
      <c r="AA266" s="143"/>
      <c r="AB266" s="143"/>
      <c r="AC266" s="143"/>
      <c r="AD266" s="143"/>
      <c r="AE266" s="143"/>
      <c r="AF266" s="143"/>
      <c r="AG266" s="143"/>
      <c r="AH266" s="143"/>
      <c r="AI266" s="143"/>
      <c r="AJ266" s="143"/>
      <c r="AK266" s="143"/>
      <c r="AL266" s="143"/>
      <c r="AM266" s="143"/>
      <c r="AN266" s="143"/>
      <c r="AO266" s="143"/>
      <c r="AP266" s="143"/>
      <c r="AQ266" s="143"/>
      <c r="AR266" s="143"/>
      <c r="AS266" s="143"/>
      <c r="AT266" s="143"/>
      <c r="AU266" s="143"/>
      <c r="AV266" s="143"/>
      <c r="AW266" s="143"/>
      <c r="AX266" s="143"/>
      <c r="AY266" s="143"/>
      <c r="AZ266" s="143"/>
      <c r="BA266" s="143"/>
      <c r="BB266" s="143"/>
      <c r="BC266" s="143"/>
      <c r="BD266" s="143"/>
      <c r="BE266" s="143"/>
      <c r="BF266" s="143"/>
      <c r="BG266" s="143"/>
      <c r="BH266" s="143"/>
      <c r="BI266" s="143"/>
      <c r="BJ266" s="143"/>
      <c r="BK266" s="143"/>
      <c r="BL266" s="143"/>
      <c r="BM266" s="143"/>
      <c r="BN266" s="143"/>
      <c r="BO266" s="143"/>
      <c r="BP266" s="143"/>
      <c r="BQ266" s="143"/>
      <c r="BR266" s="143"/>
      <c r="BS266" s="143"/>
      <c r="BT266" s="143"/>
      <c r="BU266" s="143"/>
      <c r="BV266" s="143"/>
      <c r="BW266" s="143"/>
      <c r="BX266" s="143"/>
      <c r="BY266" s="143"/>
      <c r="BZ266" s="143"/>
    </row>
    <row r="267" spans="1:78" s="38" customFormat="1" ht="50.25" customHeight="1" x14ac:dyDescent="0.25">
      <c r="A267" s="1070"/>
      <c r="B267" s="1070"/>
      <c r="C267" s="1070"/>
      <c r="D267" s="1085"/>
      <c r="E267" s="1070"/>
      <c r="F267" s="1070"/>
      <c r="G267" s="1084" t="s">
        <v>355</v>
      </c>
      <c r="H267" s="415" t="s">
        <v>241</v>
      </c>
      <c r="I267" s="140" t="s">
        <v>287</v>
      </c>
      <c r="J267" s="702">
        <v>1</v>
      </c>
      <c r="K267" s="140">
        <v>900</v>
      </c>
      <c r="L267" s="1087">
        <v>3</v>
      </c>
      <c r="M267" s="705" t="s">
        <v>129</v>
      </c>
      <c r="N267" s="143"/>
      <c r="O267" s="143"/>
      <c r="P267" s="143"/>
      <c r="Q267" s="143"/>
      <c r="R267" s="143"/>
      <c r="S267" s="143"/>
      <c r="T267" s="143"/>
      <c r="U267" s="143"/>
      <c r="V267" s="143"/>
      <c r="W267" s="143"/>
      <c r="X267" s="143"/>
      <c r="Y267" s="143"/>
      <c r="Z267" s="143"/>
      <c r="AA267" s="143"/>
      <c r="AB267" s="143"/>
      <c r="AC267" s="143"/>
      <c r="AD267" s="143"/>
      <c r="AE267" s="143"/>
      <c r="AF267" s="143"/>
      <c r="AG267" s="143"/>
      <c r="AH267" s="143"/>
      <c r="AI267" s="143"/>
      <c r="AJ267" s="143"/>
      <c r="AK267" s="143"/>
      <c r="AL267" s="143"/>
      <c r="AM267" s="143"/>
      <c r="AN267" s="143"/>
      <c r="AO267" s="143"/>
      <c r="AP267" s="143"/>
      <c r="AQ267" s="143"/>
      <c r="AR267" s="143"/>
      <c r="AS267" s="143"/>
      <c r="AT267" s="143"/>
      <c r="AU267" s="143"/>
      <c r="AV267" s="143"/>
      <c r="AW267" s="143"/>
      <c r="AX267" s="143"/>
      <c r="AY267" s="143"/>
      <c r="AZ267" s="143"/>
      <c r="BA267" s="143"/>
      <c r="BB267" s="143"/>
      <c r="BC267" s="143"/>
      <c r="BD267" s="143"/>
      <c r="BE267" s="143"/>
      <c r="BF267" s="143"/>
      <c r="BG267" s="143"/>
      <c r="BH267" s="143"/>
      <c r="BI267" s="143"/>
      <c r="BJ267" s="143"/>
      <c r="BK267" s="143"/>
      <c r="BL267" s="143"/>
      <c r="BM267" s="143"/>
      <c r="BN267" s="143"/>
      <c r="BO267" s="143"/>
      <c r="BP267" s="143"/>
      <c r="BQ267" s="143"/>
      <c r="BR267" s="143"/>
      <c r="BS267" s="143"/>
      <c r="BT267" s="143"/>
      <c r="BU267" s="143"/>
      <c r="BV267" s="143"/>
      <c r="BW267" s="143"/>
      <c r="BX267" s="143"/>
      <c r="BY267" s="143"/>
      <c r="BZ267" s="143"/>
    </row>
    <row r="268" spans="1:78" s="38" customFormat="1" ht="50.25" customHeight="1" x14ac:dyDescent="0.25">
      <c r="A268" s="1070"/>
      <c r="B268" s="1070"/>
      <c r="C268" s="1070"/>
      <c r="D268" s="1085"/>
      <c r="E268" s="1070"/>
      <c r="F268" s="1070"/>
      <c r="G268" s="1084"/>
      <c r="H268" s="415" t="s">
        <v>274</v>
      </c>
      <c r="I268" s="140" t="s">
        <v>242</v>
      </c>
      <c r="J268" s="145">
        <v>14.3</v>
      </c>
      <c r="K268" s="140">
        <v>4576</v>
      </c>
      <c r="L268" s="1087"/>
      <c r="M268" s="705" t="s">
        <v>130</v>
      </c>
      <c r="N268" s="143"/>
      <c r="O268" s="143"/>
      <c r="P268" s="143"/>
      <c r="Q268" s="143"/>
      <c r="R268" s="143"/>
      <c r="S268" s="143"/>
      <c r="T268" s="143"/>
      <c r="U268" s="143"/>
      <c r="V268" s="143"/>
      <c r="W268" s="143"/>
      <c r="X268" s="143"/>
      <c r="Y268" s="143"/>
      <c r="Z268" s="143"/>
      <c r="AA268" s="143"/>
      <c r="AB268" s="143"/>
      <c r="AC268" s="143"/>
      <c r="AD268" s="143"/>
      <c r="AE268" s="143"/>
      <c r="AF268" s="143"/>
      <c r="AG268" s="143"/>
      <c r="AH268" s="143"/>
      <c r="AI268" s="143"/>
      <c r="AJ268" s="143"/>
      <c r="AK268" s="143"/>
      <c r="AL268" s="143"/>
      <c r="AM268" s="143"/>
      <c r="AN268" s="143"/>
      <c r="AO268" s="143"/>
      <c r="AP268" s="143"/>
      <c r="AQ268" s="143"/>
      <c r="AR268" s="143"/>
      <c r="AS268" s="143"/>
      <c r="AT268" s="143"/>
      <c r="AU268" s="143"/>
      <c r="AV268" s="143"/>
      <c r="AW268" s="143"/>
      <c r="AX268" s="143"/>
      <c r="AY268" s="143"/>
      <c r="AZ268" s="143"/>
      <c r="BA268" s="143"/>
      <c r="BB268" s="143"/>
      <c r="BC268" s="143"/>
      <c r="BD268" s="143"/>
      <c r="BE268" s="143"/>
      <c r="BF268" s="143"/>
      <c r="BG268" s="143"/>
      <c r="BH268" s="143"/>
      <c r="BI268" s="143"/>
      <c r="BJ268" s="143"/>
      <c r="BK268" s="143"/>
      <c r="BL268" s="143"/>
      <c r="BM268" s="143"/>
      <c r="BN268" s="143"/>
      <c r="BO268" s="143"/>
      <c r="BP268" s="143"/>
      <c r="BQ268" s="143"/>
      <c r="BR268" s="143"/>
      <c r="BS268" s="143"/>
      <c r="BT268" s="143"/>
      <c r="BU268" s="143"/>
      <c r="BV268" s="143"/>
      <c r="BW268" s="143"/>
      <c r="BX268" s="143"/>
      <c r="BY268" s="143"/>
      <c r="BZ268" s="143"/>
    </row>
    <row r="269" spans="1:78" s="38" customFormat="1" ht="50.25" customHeight="1" x14ac:dyDescent="0.25">
      <c r="A269" s="1047"/>
      <c r="B269" s="1047"/>
      <c r="C269" s="1047"/>
      <c r="D269" s="1079"/>
      <c r="E269" s="1047"/>
      <c r="F269" s="1047"/>
      <c r="G269" s="975" t="s">
        <v>136</v>
      </c>
      <c r="H269" s="415" t="s">
        <v>101</v>
      </c>
      <c r="I269" s="140" t="s">
        <v>351</v>
      </c>
      <c r="J269" s="702">
        <v>1</v>
      </c>
      <c r="K269" s="140">
        <v>350</v>
      </c>
      <c r="L269" s="142">
        <v>4</v>
      </c>
      <c r="M269" s="705" t="s">
        <v>137</v>
      </c>
      <c r="N269" s="143"/>
      <c r="O269" s="143"/>
      <c r="P269" s="143"/>
      <c r="Q269" s="143"/>
      <c r="R269" s="143"/>
      <c r="S269" s="143"/>
      <c r="T269" s="143"/>
      <c r="U269" s="143"/>
      <c r="V269" s="143"/>
      <c r="W269" s="143"/>
      <c r="X269" s="143"/>
      <c r="Y269" s="143"/>
      <c r="Z269" s="143"/>
      <c r="AA269" s="143"/>
      <c r="AB269" s="143"/>
      <c r="AC269" s="143"/>
      <c r="AD269" s="143"/>
      <c r="AE269" s="143"/>
      <c r="AF269" s="143"/>
      <c r="AG269" s="143"/>
      <c r="AH269" s="143"/>
      <c r="AI269" s="143"/>
      <c r="AJ269" s="143"/>
      <c r="AK269" s="143"/>
      <c r="AL269" s="143"/>
      <c r="AM269" s="143"/>
      <c r="AN269" s="143"/>
      <c r="AO269" s="143"/>
      <c r="AP269" s="143"/>
      <c r="AQ269" s="143"/>
      <c r="AR269" s="143"/>
      <c r="AS269" s="143"/>
      <c r="AT269" s="143"/>
      <c r="AU269" s="143"/>
      <c r="AV269" s="143"/>
      <c r="AW269" s="143"/>
      <c r="AX269" s="143"/>
      <c r="AY269" s="143"/>
      <c r="AZ269" s="143"/>
      <c r="BA269" s="143"/>
      <c r="BB269" s="143"/>
      <c r="BC269" s="143"/>
      <c r="BD269" s="143"/>
      <c r="BE269" s="143"/>
      <c r="BF269" s="143"/>
      <c r="BG269" s="143"/>
      <c r="BH269" s="143"/>
      <c r="BI269" s="143"/>
      <c r="BJ269" s="143"/>
      <c r="BK269" s="143"/>
      <c r="BL269" s="143"/>
      <c r="BM269" s="143"/>
      <c r="BN269" s="143"/>
      <c r="BO269" s="143"/>
      <c r="BP269" s="143"/>
      <c r="BQ269" s="143"/>
      <c r="BR269" s="143"/>
      <c r="BS269" s="143"/>
      <c r="BT269" s="143"/>
      <c r="BU269" s="143"/>
      <c r="BV269" s="143"/>
      <c r="BW269" s="143"/>
      <c r="BX269" s="143"/>
      <c r="BY269" s="143"/>
      <c r="BZ269" s="143"/>
    </row>
    <row r="270" spans="1:78" s="38" customFormat="1" ht="50.25" customHeight="1" x14ac:dyDescent="0.25">
      <c r="A270" s="902"/>
      <c r="B270" s="1043" t="s">
        <v>138</v>
      </c>
      <c r="C270" s="1044"/>
      <c r="D270" s="903"/>
      <c r="E270" s="902">
        <f>+E264*12.9</f>
        <v>13492288.657969113</v>
      </c>
      <c r="F270" s="902">
        <v>4</v>
      </c>
      <c r="G270" s="859"/>
      <c r="H270" s="904"/>
      <c r="I270" s="902"/>
      <c r="J270" s="905"/>
      <c r="K270" s="902">
        <f>+K269+K268+K267+K266+K265+K264</f>
        <v>13720</v>
      </c>
      <c r="L270" s="876"/>
      <c r="M270" s="705"/>
      <c r="N270" s="143"/>
      <c r="O270" s="143"/>
      <c r="P270" s="143"/>
      <c r="Q270" s="143"/>
      <c r="R270" s="143"/>
      <c r="S270" s="143"/>
      <c r="T270" s="143"/>
      <c r="U270" s="143"/>
      <c r="V270" s="143"/>
      <c r="W270" s="143"/>
      <c r="X270" s="143"/>
      <c r="Y270" s="143"/>
      <c r="Z270" s="143"/>
      <c r="AA270" s="143"/>
      <c r="AB270" s="143"/>
      <c r="AC270" s="143"/>
      <c r="AD270" s="143"/>
      <c r="AE270" s="143"/>
      <c r="AF270" s="143"/>
      <c r="AG270" s="143"/>
      <c r="AH270" s="143"/>
      <c r="AI270" s="143"/>
      <c r="AJ270" s="143"/>
      <c r="AK270" s="143"/>
      <c r="AL270" s="143"/>
      <c r="AM270" s="143"/>
      <c r="AN270" s="143"/>
      <c r="AO270" s="143"/>
      <c r="AP270" s="143"/>
      <c r="AQ270" s="143"/>
      <c r="AR270" s="143"/>
      <c r="AS270" s="143"/>
      <c r="AT270" s="143"/>
      <c r="AU270" s="143"/>
      <c r="AV270" s="143"/>
      <c r="AW270" s="143"/>
      <c r="AX270" s="143"/>
      <c r="AY270" s="143"/>
      <c r="AZ270" s="143"/>
      <c r="BA270" s="143"/>
      <c r="BB270" s="143"/>
      <c r="BC270" s="143"/>
      <c r="BD270" s="143"/>
      <c r="BE270" s="143"/>
      <c r="BF270" s="143"/>
      <c r="BG270" s="143"/>
      <c r="BH270" s="143"/>
      <c r="BI270" s="143"/>
      <c r="BJ270" s="143"/>
      <c r="BK270" s="143"/>
      <c r="BL270" s="143"/>
      <c r="BM270" s="143"/>
      <c r="BN270" s="143"/>
      <c r="BO270" s="143"/>
      <c r="BP270" s="143"/>
      <c r="BQ270" s="143"/>
      <c r="BR270" s="143"/>
      <c r="BS270" s="143"/>
      <c r="BT270" s="143"/>
      <c r="BU270" s="143"/>
      <c r="BV270" s="143"/>
      <c r="BW270" s="143"/>
      <c r="BX270" s="143"/>
      <c r="BY270" s="143"/>
      <c r="BZ270" s="143"/>
    </row>
    <row r="271" spans="1:78" s="38" customFormat="1" ht="43.5" customHeight="1" x14ac:dyDescent="0.25">
      <c r="A271" s="1091">
        <v>15</v>
      </c>
      <c r="B271" s="1081" t="s">
        <v>276</v>
      </c>
      <c r="C271" s="1081" t="s">
        <v>356</v>
      </c>
      <c r="D271" s="1092">
        <v>3395</v>
      </c>
      <c r="E271" s="1081">
        <v>1265008.0224081399</v>
      </c>
      <c r="F271" s="1091"/>
      <c r="G271" s="1084" t="s">
        <v>357</v>
      </c>
      <c r="H271" s="415" t="s">
        <v>241</v>
      </c>
      <c r="I271" s="140" t="s">
        <v>287</v>
      </c>
      <c r="J271" s="702">
        <v>1</v>
      </c>
      <c r="K271" s="140">
        <f>1000+200</f>
        <v>1200</v>
      </c>
      <c r="L271" s="1087">
        <v>1</v>
      </c>
      <c r="M271" s="705" t="s">
        <v>129</v>
      </c>
      <c r="N271" s="143"/>
      <c r="O271" s="143"/>
      <c r="P271" s="143"/>
      <c r="Q271" s="143"/>
      <c r="R271" s="143"/>
      <c r="S271" s="143"/>
      <c r="T271" s="143"/>
      <c r="U271" s="143"/>
      <c r="V271" s="143"/>
      <c r="W271" s="143"/>
      <c r="X271" s="143"/>
      <c r="Y271" s="143"/>
      <c r="Z271" s="143"/>
      <c r="AA271" s="143"/>
      <c r="AB271" s="143"/>
      <c r="AC271" s="143"/>
      <c r="AD271" s="143"/>
      <c r="AE271" s="143"/>
      <c r="AF271" s="143"/>
      <c r="AG271" s="143"/>
      <c r="AH271" s="143"/>
      <c r="AI271" s="143"/>
      <c r="AJ271" s="143"/>
      <c r="AK271" s="143"/>
      <c r="AL271" s="143"/>
      <c r="AM271" s="143"/>
      <c r="AN271" s="143"/>
      <c r="AO271" s="143"/>
      <c r="AP271" s="143"/>
      <c r="AQ271" s="143"/>
      <c r="AR271" s="143"/>
      <c r="AS271" s="143"/>
      <c r="AT271" s="143"/>
      <c r="AU271" s="143"/>
      <c r="AV271" s="143"/>
      <c r="AW271" s="143"/>
      <c r="AX271" s="143"/>
      <c r="AY271" s="143"/>
      <c r="AZ271" s="143"/>
      <c r="BA271" s="143"/>
      <c r="BB271" s="143"/>
      <c r="BC271" s="143"/>
      <c r="BD271" s="143"/>
      <c r="BE271" s="143"/>
      <c r="BF271" s="143"/>
      <c r="BG271" s="143"/>
      <c r="BH271" s="143"/>
      <c r="BI271" s="143"/>
      <c r="BJ271" s="143"/>
      <c r="BK271" s="143"/>
      <c r="BL271" s="143"/>
      <c r="BM271" s="143"/>
      <c r="BN271" s="143"/>
      <c r="BO271" s="143"/>
      <c r="BP271" s="143"/>
      <c r="BQ271" s="143"/>
      <c r="BR271" s="143"/>
      <c r="BS271" s="143"/>
      <c r="BT271" s="143"/>
      <c r="BU271" s="143"/>
      <c r="BV271" s="143"/>
      <c r="BW271" s="143"/>
      <c r="BX271" s="143"/>
      <c r="BY271" s="143"/>
      <c r="BZ271" s="143"/>
    </row>
    <row r="272" spans="1:78" s="38" customFormat="1" ht="43.5" customHeight="1" x14ac:dyDescent="0.25">
      <c r="A272" s="1070"/>
      <c r="B272" s="1069"/>
      <c r="C272" s="1069"/>
      <c r="D272" s="1078"/>
      <c r="E272" s="1069"/>
      <c r="F272" s="1070"/>
      <c r="G272" s="1093"/>
      <c r="H272" s="836" t="s">
        <v>274</v>
      </c>
      <c r="I272" s="702" t="s">
        <v>242</v>
      </c>
      <c r="J272" s="837">
        <v>21.55</v>
      </c>
      <c r="K272" s="702">
        <f>+J272*320</f>
        <v>6896</v>
      </c>
      <c r="L272" s="1094"/>
      <c r="M272" s="705" t="s">
        <v>130</v>
      </c>
      <c r="N272" s="143"/>
      <c r="O272" s="143"/>
      <c r="P272" s="143"/>
      <c r="Q272" s="143"/>
      <c r="R272" s="143"/>
      <c r="S272" s="143"/>
      <c r="T272" s="143"/>
      <c r="U272" s="143"/>
      <c r="V272" s="143"/>
      <c r="W272" s="143"/>
      <c r="X272" s="143"/>
      <c r="Y272" s="143"/>
      <c r="Z272" s="143"/>
      <c r="AA272" s="143"/>
      <c r="AB272" s="143"/>
      <c r="AC272" s="143"/>
      <c r="AD272" s="143"/>
      <c r="AE272" s="143"/>
      <c r="AF272" s="143"/>
      <c r="AG272" s="143"/>
      <c r="AH272" s="143"/>
      <c r="AI272" s="143"/>
      <c r="AJ272" s="143"/>
      <c r="AK272" s="143"/>
      <c r="AL272" s="143"/>
      <c r="AM272" s="143"/>
      <c r="AN272" s="143"/>
      <c r="AO272" s="143"/>
      <c r="AP272" s="143"/>
      <c r="AQ272" s="143"/>
      <c r="AR272" s="143"/>
      <c r="AS272" s="143"/>
      <c r="AT272" s="143"/>
      <c r="AU272" s="143"/>
      <c r="AV272" s="143"/>
      <c r="AW272" s="143"/>
      <c r="AX272" s="143"/>
      <c r="AY272" s="143"/>
      <c r="AZ272" s="143"/>
      <c r="BA272" s="143"/>
      <c r="BB272" s="143"/>
      <c r="BC272" s="143"/>
      <c r="BD272" s="143"/>
      <c r="BE272" s="143"/>
      <c r="BF272" s="143"/>
      <c r="BG272" s="143"/>
      <c r="BH272" s="143"/>
      <c r="BI272" s="143"/>
      <c r="BJ272" s="143"/>
      <c r="BK272" s="143"/>
      <c r="BL272" s="143"/>
      <c r="BM272" s="143"/>
      <c r="BN272" s="143"/>
      <c r="BO272" s="143"/>
      <c r="BP272" s="143"/>
      <c r="BQ272" s="143"/>
      <c r="BR272" s="143"/>
      <c r="BS272" s="143"/>
      <c r="BT272" s="143"/>
      <c r="BU272" s="143"/>
      <c r="BV272" s="143"/>
      <c r="BW272" s="143"/>
      <c r="BX272" s="143"/>
      <c r="BY272" s="143"/>
      <c r="BZ272" s="143"/>
    </row>
    <row r="273" spans="1:78" s="38" customFormat="1" ht="43.5" customHeight="1" x14ac:dyDescent="0.25">
      <c r="A273" s="1046"/>
      <c r="B273" s="1046"/>
      <c r="C273" s="1046"/>
      <c r="D273" s="1077"/>
      <c r="E273" s="1046"/>
      <c r="F273" s="1046"/>
      <c r="G273" s="975" t="s">
        <v>208</v>
      </c>
      <c r="H273" s="415" t="s">
        <v>339</v>
      </c>
      <c r="I273" s="140" t="s">
        <v>242</v>
      </c>
      <c r="J273" s="145">
        <v>8.5</v>
      </c>
      <c r="K273" s="140">
        <f>+J273*700</f>
        <v>5950</v>
      </c>
      <c r="L273" s="135">
        <v>2</v>
      </c>
      <c r="M273" s="705" t="s">
        <v>126</v>
      </c>
      <c r="N273" s="143"/>
      <c r="O273" s="143"/>
      <c r="P273" s="143"/>
      <c r="Q273" s="143"/>
      <c r="R273" s="143"/>
      <c r="S273" s="143"/>
      <c r="T273" s="143"/>
      <c r="U273" s="143"/>
      <c r="V273" s="143"/>
      <c r="W273" s="143"/>
      <c r="X273" s="143"/>
      <c r="Y273" s="143"/>
      <c r="Z273" s="143"/>
      <c r="AA273" s="143"/>
      <c r="AB273" s="143"/>
      <c r="AC273" s="143"/>
      <c r="AD273" s="143"/>
      <c r="AE273" s="143"/>
      <c r="AF273" s="143"/>
      <c r="AG273" s="143"/>
      <c r="AH273" s="143"/>
      <c r="AI273" s="143"/>
      <c r="AJ273" s="143"/>
      <c r="AK273" s="143"/>
      <c r="AL273" s="143"/>
      <c r="AM273" s="143"/>
      <c r="AN273" s="143"/>
      <c r="AO273" s="143"/>
      <c r="AP273" s="143"/>
      <c r="AQ273" s="143"/>
      <c r="AR273" s="143"/>
      <c r="AS273" s="143"/>
      <c r="AT273" s="143"/>
      <c r="AU273" s="143"/>
      <c r="AV273" s="143"/>
      <c r="AW273" s="143"/>
      <c r="AX273" s="143"/>
      <c r="AY273" s="143"/>
      <c r="AZ273" s="143"/>
      <c r="BA273" s="143"/>
      <c r="BB273" s="143"/>
      <c r="BC273" s="143"/>
      <c r="BD273" s="143"/>
      <c r="BE273" s="143"/>
      <c r="BF273" s="143"/>
      <c r="BG273" s="143"/>
      <c r="BH273" s="143"/>
      <c r="BI273" s="143"/>
      <c r="BJ273" s="143"/>
      <c r="BK273" s="143"/>
      <c r="BL273" s="143"/>
      <c r="BM273" s="143"/>
      <c r="BN273" s="143"/>
      <c r="BO273" s="143"/>
      <c r="BP273" s="143"/>
      <c r="BQ273" s="143"/>
      <c r="BR273" s="143"/>
      <c r="BS273" s="143"/>
      <c r="BT273" s="143"/>
      <c r="BU273" s="143"/>
      <c r="BV273" s="143"/>
      <c r="BW273" s="143"/>
      <c r="BX273" s="143"/>
      <c r="BY273" s="143"/>
      <c r="BZ273" s="143"/>
    </row>
    <row r="274" spans="1:78" s="38" customFormat="1" ht="33" customHeight="1" x14ac:dyDescent="0.25">
      <c r="A274" s="1069"/>
      <c r="B274" s="1069"/>
      <c r="C274" s="1069"/>
      <c r="D274" s="1078"/>
      <c r="E274" s="1069"/>
      <c r="F274" s="1069"/>
      <c r="G274" s="1095" t="s">
        <v>358</v>
      </c>
      <c r="H274" s="727" t="s">
        <v>246</v>
      </c>
      <c r="I274" s="703" t="s">
        <v>247</v>
      </c>
      <c r="J274" s="833">
        <v>3</v>
      </c>
      <c r="K274" s="703">
        <v>450</v>
      </c>
      <c r="L274" s="1086">
        <v>3</v>
      </c>
      <c r="M274" s="723" t="s">
        <v>27</v>
      </c>
      <c r="N274" s="143"/>
      <c r="O274" s="143"/>
      <c r="P274" s="143"/>
      <c r="Q274" s="143"/>
      <c r="R274" s="143"/>
      <c r="S274" s="143"/>
      <c r="T274" s="143"/>
      <c r="U274" s="143"/>
      <c r="V274" s="143"/>
      <c r="W274" s="143"/>
      <c r="X274" s="143"/>
      <c r="Y274" s="143"/>
      <c r="Z274" s="143"/>
      <c r="AA274" s="143"/>
      <c r="AB274" s="143"/>
      <c r="AC274" s="143"/>
      <c r="AD274" s="143"/>
      <c r="AE274" s="143"/>
      <c r="AF274" s="143"/>
      <c r="AG274" s="143"/>
      <c r="AH274" s="143"/>
      <c r="AI274" s="143"/>
      <c r="AJ274" s="143"/>
      <c r="AK274" s="143"/>
      <c r="AL274" s="143"/>
      <c r="AM274" s="143"/>
      <c r="AN274" s="143"/>
      <c r="AO274" s="143"/>
      <c r="AP274" s="143"/>
      <c r="AQ274" s="143"/>
      <c r="AR274" s="143"/>
      <c r="AS274" s="143"/>
      <c r="AT274" s="143"/>
      <c r="AU274" s="143"/>
      <c r="AV274" s="143"/>
      <c r="AW274" s="143"/>
      <c r="AX274" s="143"/>
      <c r="AY274" s="143"/>
      <c r="AZ274" s="143"/>
      <c r="BA274" s="143"/>
      <c r="BB274" s="143"/>
      <c r="BC274" s="143"/>
      <c r="BD274" s="143"/>
      <c r="BE274" s="143"/>
      <c r="BF274" s="143"/>
      <c r="BG274" s="143"/>
      <c r="BH274" s="143"/>
      <c r="BI274" s="143"/>
      <c r="BJ274" s="143"/>
      <c r="BK274" s="143"/>
      <c r="BL274" s="143"/>
      <c r="BM274" s="143"/>
      <c r="BN274" s="143"/>
      <c r="BO274" s="143"/>
      <c r="BP274" s="143"/>
      <c r="BQ274" s="143"/>
      <c r="BR274" s="143"/>
      <c r="BS274" s="143"/>
      <c r="BT274" s="143"/>
      <c r="BU274" s="143"/>
      <c r="BV274" s="143"/>
      <c r="BW274" s="143"/>
      <c r="BX274" s="143"/>
      <c r="BY274" s="143"/>
      <c r="BZ274" s="143"/>
    </row>
    <row r="275" spans="1:78" s="38" customFormat="1" ht="33" customHeight="1" x14ac:dyDescent="0.25">
      <c r="A275" s="1069"/>
      <c r="B275" s="1069"/>
      <c r="C275" s="1069"/>
      <c r="D275" s="1078"/>
      <c r="E275" s="1069"/>
      <c r="F275" s="1069"/>
      <c r="G275" s="1084"/>
      <c r="H275" s="414" t="s">
        <v>30</v>
      </c>
      <c r="I275" s="140" t="s">
        <v>351</v>
      </c>
      <c r="J275" s="145">
        <v>12</v>
      </c>
      <c r="K275" s="140">
        <v>1680</v>
      </c>
      <c r="L275" s="1087"/>
      <c r="M275" s="705" t="s">
        <v>135</v>
      </c>
      <c r="N275" s="143"/>
      <c r="O275" s="143"/>
      <c r="P275" s="143"/>
      <c r="Q275" s="143"/>
      <c r="R275" s="143"/>
      <c r="S275" s="143"/>
      <c r="T275" s="143"/>
      <c r="U275" s="143"/>
      <c r="V275" s="143"/>
      <c r="W275" s="143"/>
      <c r="X275" s="143"/>
      <c r="Y275" s="143"/>
      <c r="Z275" s="143"/>
      <c r="AA275" s="143"/>
      <c r="AB275" s="143"/>
      <c r="AC275" s="143"/>
      <c r="AD275" s="143"/>
      <c r="AE275" s="143"/>
      <c r="AF275" s="143"/>
      <c r="AG275" s="143"/>
      <c r="AH275" s="143"/>
      <c r="AI275" s="143"/>
      <c r="AJ275" s="143"/>
      <c r="AK275" s="143"/>
      <c r="AL275" s="143"/>
      <c r="AM275" s="143"/>
      <c r="AN275" s="143"/>
      <c r="AO275" s="143"/>
      <c r="AP275" s="143"/>
      <c r="AQ275" s="143"/>
      <c r="AR275" s="143"/>
      <c r="AS275" s="143"/>
      <c r="AT275" s="143"/>
      <c r="AU275" s="143"/>
      <c r="AV275" s="143"/>
      <c r="AW275" s="143"/>
      <c r="AX275" s="143"/>
      <c r="AY275" s="143"/>
      <c r="AZ275" s="143"/>
      <c r="BA275" s="143"/>
      <c r="BB275" s="143"/>
      <c r="BC275" s="143"/>
      <c r="BD275" s="143"/>
      <c r="BE275" s="143"/>
      <c r="BF275" s="143"/>
      <c r="BG275" s="143"/>
      <c r="BH275" s="143"/>
      <c r="BI275" s="143"/>
      <c r="BJ275" s="143"/>
      <c r="BK275" s="143"/>
      <c r="BL275" s="143"/>
      <c r="BM275" s="143"/>
      <c r="BN275" s="143"/>
      <c r="BO275" s="143"/>
      <c r="BP275" s="143"/>
      <c r="BQ275" s="143"/>
      <c r="BR275" s="143"/>
      <c r="BS275" s="143"/>
      <c r="BT275" s="143"/>
      <c r="BU275" s="143"/>
      <c r="BV275" s="143"/>
      <c r="BW275" s="143"/>
      <c r="BX275" s="143"/>
      <c r="BY275" s="143"/>
      <c r="BZ275" s="143"/>
    </row>
    <row r="276" spans="1:78" s="38" customFormat="1" ht="33" customHeight="1" x14ac:dyDescent="0.25">
      <c r="A276" s="1047"/>
      <c r="B276" s="1047"/>
      <c r="C276" s="1047"/>
      <c r="D276" s="1079"/>
      <c r="E276" s="1047"/>
      <c r="F276" s="1047"/>
      <c r="G276" s="977" t="s">
        <v>136</v>
      </c>
      <c r="H276" s="725" t="s">
        <v>101</v>
      </c>
      <c r="I276" s="702" t="s">
        <v>351</v>
      </c>
      <c r="J276" s="702">
        <v>1</v>
      </c>
      <c r="K276" s="140">
        <v>350</v>
      </c>
      <c r="L276" s="142">
        <v>4</v>
      </c>
      <c r="M276" s="705" t="s">
        <v>137</v>
      </c>
      <c r="N276" s="143"/>
      <c r="O276" s="143"/>
      <c r="P276" s="143"/>
      <c r="Q276" s="143"/>
      <c r="R276" s="143"/>
      <c r="S276" s="143"/>
      <c r="T276" s="143"/>
      <c r="U276" s="143"/>
      <c r="V276" s="143"/>
      <c r="W276" s="143"/>
      <c r="X276" s="143"/>
      <c r="Y276" s="143"/>
      <c r="Z276" s="143"/>
      <c r="AA276" s="143"/>
      <c r="AB276" s="143"/>
      <c r="AC276" s="143"/>
      <c r="AD276" s="143"/>
      <c r="AE276" s="143"/>
      <c r="AF276" s="143"/>
      <c r="AG276" s="143"/>
      <c r="AH276" s="143"/>
      <c r="AI276" s="143"/>
      <c r="AJ276" s="143"/>
      <c r="AK276" s="143"/>
      <c r="AL276" s="143"/>
      <c r="AM276" s="143"/>
      <c r="AN276" s="143"/>
      <c r="AO276" s="143"/>
      <c r="AP276" s="143"/>
      <c r="AQ276" s="143"/>
      <c r="AR276" s="143"/>
      <c r="AS276" s="143"/>
      <c r="AT276" s="143"/>
      <c r="AU276" s="143"/>
      <c r="AV276" s="143"/>
      <c r="AW276" s="143"/>
      <c r="AX276" s="143"/>
      <c r="AY276" s="143"/>
      <c r="AZ276" s="143"/>
      <c r="BA276" s="143"/>
      <c r="BB276" s="143"/>
      <c r="BC276" s="143"/>
      <c r="BD276" s="143"/>
      <c r="BE276" s="143"/>
      <c r="BF276" s="143"/>
      <c r="BG276" s="143"/>
      <c r="BH276" s="143"/>
      <c r="BI276" s="143"/>
      <c r="BJ276" s="143"/>
      <c r="BK276" s="143"/>
      <c r="BL276" s="143"/>
      <c r="BM276" s="143"/>
      <c r="BN276" s="143"/>
      <c r="BO276" s="143"/>
      <c r="BP276" s="143"/>
      <c r="BQ276" s="143"/>
      <c r="BR276" s="143"/>
      <c r="BS276" s="143"/>
      <c r="BT276" s="143"/>
      <c r="BU276" s="143"/>
      <c r="BV276" s="143"/>
      <c r="BW276" s="143"/>
      <c r="BX276" s="143"/>
      <c r="BY276" s="143"/>
      <c r="BZ276" s="143"/>
    </row>
    <row r="277" spans="1:78" s="38" customFormat="1" ht="43.5" customHeight="1" x14ac:dyDescent="0.25">
      <c r="A277" s="867"/>
      <c r="B277" s="1043" t="s">
        <v>138</v>
      </c>
      <c r="C277" s="1044"/>
      <c r="D277" s="868"/>
      <c r="E277" s="867">
        <f>+E271*12.9</f>
        <v>16318603.489065005</v>
      </c>
      <c r="F277" s="906">
        <v>4</v>
      </c>
      <c r="G277" s="859"/>
      <c r="H277" s="860"/>
      <c r="I277" s="902"/>
      <c r="J277" s="907"/>
      <c r="K277" s="867">
        <f>+K276+K275+K274+K273+K272+K271</f>
        <v>16526</v>
      </c>
      <c r="L277" s="876"/>
      <c r="M277" s="705"/>
      <c r="N277" s="143"/>
      <c r="O277" s="143"/>
      <c r="P277" s="143"/>
      <c r="Q277" s="143"/>
      <c r="R277" s="143"/>
      <c r="S277" s="143"/>
      <c r="T277" s="143"/>
      <c r="U277" s="143"/>
      <c r="V277" s="143"/>
      <c r="W277" s="143"/>
      <c r="X277" s="143"/>
      <c r="Y277" s="143"/>
      <c r="Z277" s="143"/>
      <c r="AA277" s="143"/>
      <c r="AB277" s="143"/>
      <c r="AC277" s="143"/>
      <c r="AD277" s="143"/>
      <c r="AE277" s="143"/>
      <c r="AF277" s="143"/>
      <c r="AG277" s="143"/>
      <c r="AH277" s="143"/>
      <c r="AI277" s="143"/>
      <c r="AJ277" s="143"/>
      <c r="AK277" s="143"/>
      <c r="AL277" s="143"/>
      <c r="AM277" s="143"/>
      <c r="AN277" s="143"/>
      <c r="AO277" s="143"/>
      <c r="AP277" s="143"/>
      <c r="AQ277" s="143"/>
      <c r="AR277" s="143"/>
      <c r="AS277" s="143"/>
      <c r="AT277" s="143"/>
      <c r="AU277" s="143"/>
      <c r="AV277" s="143"/>
      <c r="AW277" s="143"/>
      <c r="AX277" s="143"/>
      <c r="AY277" s="143"/>
      <c r="AZ277" s="143"/>
      <c r="BA277" s="143"/>
      <c r="BB277" s="143"/>
      <c r="BC277" s="143"/>
      <c r="BD277" s="143"/>
      <c r="BE277" s="143"/>
      <c r="BF277" s="143"/>
      <c r="BG277" s="143"/>
      <c r="BH277" s="143"/>
      <c r="BI277" s="143"/>
      <c r="BJ277" s="143"/>
      <c r="BK277" s="143"/>
      <c r="BL277" s="143"/>
      <c r="BM277" s="143"/>
      <c r="BN277" s="143"/>
      <c r="BO277" s="143"/>
      <c r="BP277" s="143"/>
      <c r="BQ277" s="143"/>
      <c r="BR277" s="143"/>
      <c r="BS277" s="143"/>
      <c r="BT277" s="143"/>
      <c r="BU277" s="143"/>
      <c r="BV277" s="143"/>
      <c r="BW277" s="143"/>
      <c r="BX277" s="143"/>
      <c r="BY277" s="143"/>
      <c r="BZ277" s="143"/>
    </row>
    <row r="278" spans="1:78" s="38" customFormat="1" ht="57" customHeight="1" x14ac:dyDescent="0.25">
      <c r="A278" s="1046">
        <v>16</v>
      </c>
      <c r="B278" s="1046" t="s">
        <v>276</v>
      </c>
      <c r="C278" s="1046" t="s">
        <v>359</v>
      </c>
      <c r="D278" s="1075" t="s">
        <v>360</v>
      </c>
      <c r="E278" s="1046">
        <v>1627929.3225040201</v>
      </c>
      <c r="F278" s="1493"/>
      <c r="G278" s="975" t="s">
        <v>361</v>
      </c>
      <c r="H278" s="415" t="s">
        <v>339</v>
      </c>
      <c r="I278" s="140" t="s">
        <v>242</v>
      </c>
      <c r="J278" s="739">
        <v>10</v>
      </c>
      <c r="K278" s="740">
        <f>+J278*700</f>
        <v>7000</v>
      </c>
      <c r="L278" s="135">
        <v>1</v>
      </c>
      <c r="M278" s="705" t="s">
        <v>126</v>
      </c>
      <c r="N278" s="143"/>
      <c r="O278" s="143"/>
      <c r="P278" s="143"/>
      <c r="Q278" s="143"/>
      <c r="R278" s="143"/>
      <c r="S278" s="143"/>
      <c r="T278" s="143"/>
      <c r="U278" s="143"/>
      <c r="V278" s="143"/>
      <c r="W278" s="143"/>
      <c r="X278" s="143"/>
      <c r="Y278" s="143"/>
      <c r="Z278" s="143"/>
      <c r="AA278" s="143"/>
      <c r="AB278" s="143"/>
      <c r="AC278" s="143"/>
      <c r="AD278" s="143"/>
      <c r="AE278" s="143"/>
      <c r="AF278" s="143"/>
      <c r="AG278" s="143"/>
      <c r="AH278" s="143"/>
      <c r="AI278" s="143"/>
      <c r="AJ278" s="143"/>
      <c r="AK278" s="143"/>
      <c r="AL278" s="143"/>
      <c r="AM278" s="143"/>
      <c r="AN278" s="143"/>
      <c r="AO278" s="143"/>
      <c r="AP278" s="143"/>
      <c r="AQ278" s="143"/>
      <c r="AR278" s="143"/>
      <c r="AS278" s="143"/>
      <c r="AT278" s="143"/>
      <c r="AU278" s="143"/>
      <c r="AV278" s="143"/>
      <c r="AW278" s="143"/>
      <c r="AX278" s="143"/>
      <c r="AY278" s="143"/>
      <c r="AZ278" s="143"/>
      <c r="BA278" s="143"/>
      <c r="BB278" s="143"/>
      <c r="BC278" s="143"/>
      <c r="BD278" s="143"/>
      <c r="BE278" s="143"/>
      <c r="BF278" s="143"/>
      <c r="BG278" s="143"/>
      <c r="BH278" s="143"/>
      <c r="BI278" s="143"/>
      <c r="BJ278" s="143"/>
      <c r="BK278" s="143"/>
      <c r="BL278" s="143"/>
      <c r="BM278" s="143"/>
      <c r="BN278" s="143"/>
      <c r="BO278" s="143"/>
      <c r="BP278" s="143"/>
      <c r="BQ278" s="143"/>
      <c r="BR278" s="143"/>
      <c r="BS278" s="143"/>
      <c r="BT278" s="143"/>
      <c r="BU278" s="143"/>
      <c r="BV278" s="143"/>
      <c r="BW278" s="143"/>
      <c r="BX278" s="143"/>
      <c r="BY278" s="143"/>
      <c r="BZ278" s="143"/>
    </row>
    <row r="279" spans="1:78" s="38" customFormat="1" ht="28.5" customHeight="1" x14ac:dyDescent="0.25">
      <c r="A279" s="1047"/>
      <c r="B279" s="1047"/>
      <c r="C279" s="1047"/>
      <c r="D279" s="1076"/>
      <c r="E279" s="1047"/>
      <c r="F279" s="1494"/>
      <c r="G279" s="1084" t="s">
        <v>362</v>
      </c>
      <c r="H279" s="415" t="s">
        <v>246</v>
      </c>
      <c r="I279" s="140" t="s">
        <v>247</v>
      </c>
      <c r="J279" s="741">
        <v>5</v>
      </c>
      <c r="K279" s="742">
        <f>+J279*150</f>
        <v>750</v>
      </c>
      <c r="L279" s="1074">
        <v>2</v>
      </c>
      <c r="M279" s="723" t="s">
        <v>27</v>
      </c>
      <c r="N279" s="143"/>
      <c r="O279" s="143"/>
      <c r="P279" s="143"/>
      <c r="Q279" s="143"/>
      <c r="R279" s="143"/>
      <c r="S279" s="143"/>
      <c r="T279" s="143"/>
      <c r="U279" s="143"/>
      <c r="V279" s="143"/>
      <c r="W279" s="143"/>
      <c r="X279" s="143"/>
      <c r="Y279" s="143"/>
      <c r="Z279" s="143"/>
      <c r="AA279" s="143"/>
      <c r="AB279" s="143"/>
      <c r="AC279" s="143"/>
      <c r="AD279" s="143"/>
      <c r="AE279" s="143"/>
      <c r="AF279" s="143"/>
      <c r="AG279" s="143"/>
      <c r="AH279" s="143"/>
      <c r="AI279" s="143"/>
      <c r="AJ279" s="143"/>
      <c r="AK279" s="143"/>
      <c r="AL279" s="143"/>
      <c r="AM279" s="143"/>
      <c r="AN279" s="143"/>
      <c r="AO279" s="143"/>
      <c r="AP279" s="143"/>
      <c r="AQ279" s="143"/>
      <c r="AR279" s="143"/>
      <c r="AS279" s="143"/>
      <c r="AT279" s="143"/>
      <c r="AU279" s="143"/>
      <c r="AV279" s="143"/>
      <c r="AW279" s="143"/>
      <c r="AX279" s="143"/>
      <c r="AY279" s="143"/>
      <c r="AZ279" s="143"/>
      <c r="BA279" s="143"/>
      <c r="BB279" s="143"/>
      <c r="BC279" s="143"/>
      <c r="BD279" s="143"/>
      <c r="BE279" s="143"/>
      <c r="BF279" s="143"/>
      <c r="BG279" s="143"/>
      <c r="BH279" s="143"/>
      <c r="BI279" s="143"/>
      <c r="BJ279" s="143"/>
      <c r="BK279" s="143"/>
      <c r="BL279" s="143"/>
      <c r="BM279" s="143"/>
      <c r="BN279" s="143"/>
      <c r="BO279" s="143"/>
      <c r="BP279" s="143"/>
      <c r="BQ279" s="143"/>
      <c r="BR279" s="143"/>
      <c r="BS279" s="143"/>
      <c r="BT279" s="143"/>
      <c r="BU279" s="143"/>
      <c r="BV279" s="143"/>
      <c r="BW279" s="143"/>
      <c r="BX279" s="143"/>
      <c r="BY279" s="143"/>
      <c r="BZ279" s="143"/>
    </row>
    <row r="280" spans="1:78" s="38" customFormat="1" ht="28.5" customHeight="1" x14ac:dyDescent="0.25">
      <c r="A280" s="1046"/>
      <c r="B280" s="1046"/>
      <c r="C280" s="1046"/>
      <c r="D280" s="1075"/>
      <c r="E280" s="1046"/>
      <c r="F280" s="1493"/>
      <c r="G280" s="1084"/>
      <c r="H280" s="414" t="s">
        <v>30</v>
      </c>
      <c r="I280" s="140" t="s">
        <v>363</v>
      </c>
      <c r="J280" s="743">
        <v>25</v>
      </c>
      <c r="K280" s="744">
        <f>+J280*140</f>
        <v>3500</v>
      </c>
      <c r="L280" s="1074"/>
      <c r="M280" s="705" t="s">
        <v>135</v>
      </c>
      <c r="N280" s="143"/>
      <c r="O280" s="143"/>
      <c r="P280" s="143"/>
      <c r="Q280" s="143"/>
      <c r="R280" s="143"/>
      <c r="S280" s="143"/>
      <c r="T280" s="143"/>
      <c r="U280" s="143"/>
      <c r="V280" s="143"/>
      <c r="W280" s="143"/>
      <c r="X280" s="143"/>
      <c r="Y280" s="143"/>
      <c r="Z280" s="143"/>
      <c r="AA280" s="143"/>
      <c r="AB280" s="143"/>
      <c r="AC280" s="143"/>
      <c r="AD280" s="143"/>
      <c r="AE280" s="143"/>
      <c r="AF280" s="143"/>
      <c r="AG280" s="143"/>
      <c r="AH280" s="143"/>
      <c r="AI280" s="143"/>
      <c r="AJ280" s="143"/>
      <c r="AK280" s="143"/>
      <c r="AL280" s="143"/>
      <c r="AM280" s="143"/>
      <c r="AN280" s="143"/>
      <c r="AO280" s="143"/>
      <c r="AP280" s="143"/>
      <c r="AQ280" s="143"/>
      <c r="AR280" s="143"/>
      <c r="AS280" s="143"/>
      <c r="AT280" s="143"/>
      <c r="AU280" s="143"/>
      <c r="AV280" s="143"/>
      <c r="AW280" s="143"/>
      <c r="AX280" s="143"/>
      <c r="AY280" s="143"/>
      <c r="AZ280" s="143"/>
      <c r="BA280" s="143"/>
      <c r="BB280" s="143"/>
      <c r="BC280" s="143"/>
      <c r="BD280" s="143"/>
      <c r="BE280" s="143"/>
      <c r="BF280" s="143"/>
      <c r="BG280" s="143"/>
      <c r="BH280" s="143"/>
      <c r="BI280" s="143"/>
      <c r="BJ280" s="143"/>
      <c r="BK280" s="143"/>
      <c r="BL280" s="143"/>
      <c r="BM280" s="143"/>
      <c r="BN280" s="143"/>
      <c r="BO280" s="143"/>
      <c r="BP280" s="143"/>
      <c r="BQ280" s="143"/>
      <c r="BR280" s="143"/>
      <c r="BS280" s="143"/>
      <c r="BT280" s="143"/>
      <c r="BU280" s="143"/>
      <c r="BV280" s="143"/>
      <c r="BW280" s="143"/>
      <c r="BX280" s="143"/>
      <c r="BY280" s="143"/>
      <c r="BZ280" s="143"/>
    </row>
    <row r="281" spans="1:78" s="57" customFormat="1" ht="42.75" customHeight="1" x14ac:dyDescent="0.25">
      <c r="A281" s="1046"/>
      <c r="B281" s="1046"/>
      <c r="C281" s="1046"/>
      <c r="D281" s="1075"/>
      <c r="E281" s="1046"/>
      <c r="F281" s="1493"/>
      <c r="G281" s="975" t="s">
        <v>364</v>
      </c>
      <c r="H281" s="415" t="s">
        <v>241</v>
      </c>
      <c r="I281" s="140" t="s">
        <v>363</v>
      </c>
      <c r="J281" s="743">
        <v>9.3000000000000007</v>
      </c>
      <c r="K281" s="744">
        <f>+J281*350</f>
        <v>3255.0000000000005</v>
      </c>
      <c r="L281" s="135">
        <v>3</v>
      </c>
      <c r="M281" s="705" t="s">
        <v>203</v>
      </c>
      <c r="N281" s="143"/>
      <c r="O281" s="143"/>
      <c r="P281" s="143"/>
      <c r="Q281" s="143"/>
      <c r="R281" s="143"/>
      <c r="S281" s="143"/>
      <c r="T281" s="143"/>
      <c r="U281" s="143"/>
      <c r="V281" s="143"/>
      <c r="W281" s="143"/>
      <c r="X281" s="143"/>
      <c r="Y281" s="143"/>
      <c r="Z281" s="143"/>
      <c r="AA281" s="143"/>
      <c r="AB281" s="143"/>
      <c r="AC281" s="143"/>
      <c r="AD281" s="143"/>
      <c r="AE281" s="143"/>
      <c r="AF281" s="143"/>
      <c r="AG281" s="143"/>
      <c r="AH281" s="143"/>
      <c r="AI281" s="143"/>
      <c r="AJ281" s="143"/>
      <c r="AK281" s="143"/>
      <c r="AL281" s="143"/>
      <c r="AM281" s="143"/>
      <c r="AN281" s="143"/>
      <c r="AO281" s="143"/>
      <c r="AP281" s="143"/>
      <c r="AQ281" s="143"/>
      <c r="AR281" s="143"/>
      <c r="AS281" s="143"/>
      <c r="AT281" s="143"/>
      <c r="AU281" s="143"/>
      <c r="AV281" s="143"/>
      <c r="AW281" s="143"/>
      <c r="AX281" s="143"/>
      <c r="AY281" s="143"/>
      <c r="AZ281" s="143"/>
      <c r="BA281" s="143"/>
      <c r="BB281" s="143"/>
      <c r="BC281" s="143"/>
      <c r="BD281" s="143"/>
      <c r="BE281" s="143"/>
      <c r="BF281" s="143"/>
      <c r="BG281" s="143"/>
      <c r="BH281" s="143"/>
      <c r="BI281" s="143"/>
      <c r="BJ281" s="143"/>
      <c r="BK281" s="143"/>
      <c r="BL281" s="143"/>
      <c r="BM281" s="143"/>
      <c r="BN281" s="143"/>
      <c r="BO281" s="143"/>
      <c r="BP281" s="143"/>
      <c r="BQ281" s="143"/>
      <c r="BR281" s="143"/>
      <c r="BS281" s="143"/>
      <c r="BT281" s="143"/>
      <c r="BU281" s="143"/>
      <c r="BV281" s="143"/>
      <c r="BW281" s="143"/>
      <c r="BX281" s="143"/>
      <c r="BY281" s="143"/>
      <c r="BZ281" s="143"/>
    </row>
    <row r="282" spans="1:78" s="57" customFormat="1" ht="42" customHeight="1" x14ac:dyDescent="0.25">
      <c r="A282" s="1046"/>
      <c r="B282" s="1046"/>
      <c r="C282" s="1046"/>
      <c r="D282" s="1075"/>
      <c r="E282" s="1046"/>
      <c r="F282" s="1493"/>
      <c r="G282" s="975" t="s">
        <v>365</v>
      </c>
      <c r="H282" s="415" t="s">
        <v>274</v>
      </c>
      <c r="I282" s="144" t="s">
        <v>363</v>
      </c>
      <c r="J282" s="745">
        <v>3.6</v>
      </c>
      <c r="K282" s="738">
        <f>+J282*300</f>
        <v>1080</v>
      </c>
      <c r="L282" s="142">
        <v>4</v>
      </c>
      <c r="M282" s="705" t="s">
        <v>137</v>
      </c>
      <c r="N282" s="143"/>
      <c r="O282" s="143"/>
      <c r="P282" s="143"/>
      <c r="Q282" s="143"/>
      <c r="R282" s="143"/>
      <c r="S282" s="143"/>
      <c r="T282" s="143"/>
      <c r="U282" s="143"/>
      <c r="V282" s="143"/>
      <c r="W282" s="143"/>
      <c r="X282" s="143"/>
      <c r="Y282" s="143"/>
      <c r="Z282" s="143"/>
      <c r="AA282" s="143"/>
      <c r="AB282" s="143"/>
      <c r="AC282" s="143"/>
      <c r="AD282" s="143"/>
      <c r="AE282" s="143"/>
      <c r="AF282" s="143"/>
      <c r="AG282" s="143"/>
      <c r="AH282" s="143"/>
      <c r="AI282" s="143"/>
      <c r="AJ282" s="143"/>
      <c r="AK282" s="143"/>
      <c r="AL282" s="143"/>
      <c r="AM282" s="143"/>
      <c r="AN282" s="143"/>
      <c r="AO282" s="143"/>
      <c r="AP282" s="143"/>
      <c r="AQ282" s="143"/>
      <c r="AR282" s="143"/>
      <c r="AS282" s="143"/>
      <c r="AT282" s="143"/>
      <c r="AU282" s="143"/>
      <c r="AV282" s="143"/>
      <c r="AW282" s="143"/>
      <c r="AX282" s="143"/>
      <c r="AY282" s="143"/>
      <c r="AZ282" s="143"/>
      <c r="BA282" s="143"/>
      <c r="BB282" s="143"/>
      <c r="BC282" s="143"/>
      <c r="BD282" s="143"/>
      <c r="BE282" s="143"/>
      <c r="BF282" s="143"/>
      <c r="BG282" s="143"/>
      <c r="BH282" s="143"/>
      <c r="BI282" s="143"/>
      <c r="BJ282" s="143"/>
      <c r="BK282" s="143"/>
      <c r="BL282" s="143"/>
      <c r="BM282" s="143"/>
      <c r="BN282" s="143"/>
      <c r="BO282" s="143"/>
      <c r="BP282" s="143"/>
      <c r="BQ282" s="143"/>
      <c r="BR282" s="143"/>
      <c r="BS282" s="143"/>
      <c r="BT282" s="143"/>
      <c r="BU282" s="143"/>
      <c r="BV282" s="143"/>
      <c r="BW282" s="143"/>
      <c r="BX282" s="143"/>
      <c r="BY282" s="143"/>
      <c r="BZ282" s="143"/>
    </row>
    <row r="283" spans="1:78" s="38" customFormat="1" ht="35.25" customHeight="1" x14ac:dyDescent="0.25">
      <c r="A283" s="1048"/>
      <c r="B283" s="1048"/>
      <c r="C283" s="1048"/>
      <c r="D283" s="1097"/>
      <c r="E283" s="1048"/>
      <c r="F283" s="1495"/>
      <c r="G283" s="975" t="s">
        <v>366</v>
      </c>
      <c r="H283" s="415" t="s">
        <v>367</v>
      </c>
      <c r="I283" s="140" t="s">
        <v>242</v>
      </c>
      <c r="J283" s="745">
        <v>16.5</v>
      </c>
      <c r="K283" s="740">
        <v>5280</v>
      </c>
      <c r="L283" s="135">
        <v>5</v>
      </c>
      <c r="M283" s="705" t="s">
        <v>130</v>
      </c>
      <c r="N283" s="143"/>
      <c r="O283" s="143"/>
      <c r="P283" s="143"/>
      <c r="Q283" s="143"/>
      <c r="R283" s="143"/>
      <c r="S283" s="143"/>
      <c r="T283" s="143"/>
      <c r="U283" s="143"/>
      <c r="V283" s="143"/>
      <c r="W283" s="143"/>
      <c r="X283" s="143"/>
      <c r="Y283" s="143"/>
      <c r="Z283" s="143"/>
      <c r="AA283" s="143"/>
      <c r="AB283" s="143"/>
      <c r="AC283" s="143"/>
      <c r="AD283" s="143"/>
      <c r="AE283" s="143"/>
      <c r="AF283" s="143"/>
      <c r="AG283" s="143"/>
      <c r="AH283" s="143"/>
      <c r="AI283" s="143"/>
      <c r="AJ283" s="143"/>
      <c r="AK283" s="143"/>
      <c r="AL283" s="143"/>
      <c r="AM283" s="143"/>
      <c r="AN283" s="143"/>
      <c r="AO283" s="143"/>
      <c r="AP283" s="143"/>
      <c r="AQ283" s="143"/>
      <c r="AR283" s="143"/>
      <c r="AS283" s="143"/>
      <c r="AT283" s="143"/>
      <c r="AU283" s="143"/>
      <c r="AV283" s="143"/>
      <c r="AW283" s="143"/>
      <c r="AX283" s="143"/>
      <c r="AY283" s="143"/>
      <c r="AZ283" s="143"/>
      <c r="BA283" s="143"/>
      <c r="BB283" s="143"/>
      <c r="BC283" s="143"/>
      <c r="BD283" s="143"/>
      <c r="BE283" s="143"/>
      <c r="BF283" s="143"/>
      <c r="BG283" s="143"/>
      <c r="BH283" s="143"/>
      <c r="BI283" s="143"/>
      <c r="BJ283" s="143"/>
      <c r="BK283" s="143"/>
      <c r="BL283" s="143"/>
      <c r="BM283" s="143"/>
      <c r="BN283" s="143"/>
      <c r="BO283" s="143"/>
      <c r="BP283" s="143"/>
      <c r="BQ283" s="143"/>
      <c r="BR283" s="143"/>
      <c r="BS283" s="143"/>
      <c r="BT283" s="143"/>
      <c r="BU283" s="143"/>
      <c r="BV283" s="143"/>
      <c r="BW283" s="143"/>
      <c r="BX283" s="143"/>
      <c r="BY283" s="143"/>
      <c r="BZ283" s="143"/>
    </row>
    <row r="284" spans="1:78" s="38" customFormat="1" ht="35.25" customHeight="1" x14ac:dyDescent="0.25">
      <c r="A284" s="867"/>
      <c r="B284" s="1043" t="s">
        <v>138</v>
      </c>
      <c r="C284" s="1044"/>
      <c r="D284" s="868"/>
      <c r="E284" s="867">
        <f>+E278*12.9</f>
        <v>21000288.260301858</v>
      </c>
      <c r="F284" s="867">
        <v>5</v>
      </c>
      <c r="G284" s="908"/>
      <c r="H284" s="909"/>
      <c r="I284" s="910"/>
      <c r="J284" s="911"/>
      <c r="K284" s="912">
        <f>+K283+K282+K281+K280+K279+K278</f>
        <v>20865</v>
      </c>
      <c r="L284" s="876"/>
      <c r="M284" s="705"/>
      <c r="N284" s="143"/>
      <c r="O284" s="143"/>
      <c r="P284" s="143"/>
      <c r="Q284" s="143"/>
      <c r="R284" s="143"/>
      <c r="S284" s="143"/>
      <c r="T284" s="143"/>
      <c r="U284" s="143"/>
      <c r="V284" s="143"/>
      <c r="W284" s="143"/>
      <c r="X284" s="143"/>
      <c r="Y284" s="143"/>
      <c r="Z284" s="143"/>
      <c r="AA284" s="143"/>
      <c r="AB284" s="143"/>
      <c r="AC284" s="143"/>
      <c r="AD284" s="143"/>
      <c r="AE284" s="143"/>
      <c r="AF284" s="143"/>
      <c r="AG284" s="143"/>
      <c r="AH284" s="143"/>
      <c r="AI284" s="143"/>
      <c r="AJ284" s="143"/>
      <c r="AK284" s="143"/>
      <c r="AL284" s="143"/>
      <c r="AM284" s="143"/>
      <c r="AN284" s="143"/>
      <c r="AO284" s="143"/>
      <c r="AP284" s="143"/>
      <c r="AQ284" s="143"/>
      <c r="AR284" s="143"/>
      <c r="AS284" s="143"/>
      <c r="AT284" s="143"/>
      <c r="AU284" s="143"/>
      <c r="AV284" s="143"/>
      <c r="AW284" s="143"/>
      <c r="AX284" s="143"/>
      <c r="AY284" s="143"/>
      <c r="AZ284" s="143"/>
      <c r="BA284" s="143"/>
      <c r="BB284" s="143"/>
      <c r="BC284" s="143"/>
      <c r="BD284" s="143"/>
      <c r="BE284" s="143"/>
      <c r="BF284" s="143"/>
      <c r="BG284" s="143"/>
      <c r="BH284" s="143"/>
      <c r="BI284" s="143"/>
      <c r="BJ284" s="143"/>
      <c r="BK284" s="143"/>
      <c r="BL284" s="143"/>
      <c r="BM284" s="143"/>
      <c r="BN284" s="143"/>
      <c r="BO284" s="143"/>
      <c r="BP284" s="143"/>
      <c r="BQ284" s="143"/>
      <c r="BR284" s="143"/>
      <c r="BS284" s="143"/>
      <c r="BT284" s="143"/>
      <c r="BU284" s="143"/>
      <c r="BV284" s="143"/>
      <c r="BW284" s="143"/>
      <c r="BX284" s="143"/>
      <c r="BY284" s="143"/>
      <c r="BZ284" s="143"/>
    </row>
    <row r="285" spans="1:78" s="57" customFormat="1" ht="57" customHeight="1" x14ac:dyDescent="0.25">
      <c r="A285" s="1046">
        <v>17</v>
      </c>
      <c r="B285" s="1046" t="s">
        <v>276</v>
      </c>
      <c r="C285" s="1046" t="s">
        <v>368</v>
      </c>
      <c r="D285" s="1077">
        <v>5643</v>
      </c>
      <c r="E285" s="1046">
        <v>2102633.3639025399</v>
      </c>
      <c r="F285" s="1046"/>
      <c r="G285" s="975" t="s">
        <v>213</v>
      </c>
      <c r="H285" s="413" t="s">
        <v>339</v>
      </c>
      <c r="I285" s="135" t="s">
        <v>242</v>
      </c>
      <c r="J285" s="135">
        <v>12</v>
      </c>
      <c r="K285" s="740">
        <f>+J285*700</f>
        <v>8400</v>
      </c>
      <c r="L285" s="135">
        <v>1</v>
      </c>
      <c r="M285" s="705" t="s">
        <v>126</v>
      </c>
      <c r="N285" s="143"/>
      <c r="O285" s="143"/>
      <c r="P285" s="143"/>
      <c r="Q285" s="143"/>
      <c r="R285" s="143"/>
      <c r="S285" s="143"/>
      <c r="T285" s="143"/>
      <c r="U285" s="143"/>
      <c r="V285" s="143"/>
      <c r="W285" s="143"/>
      <c r="X285" s="143"/>
      <c r="Y285" s="143"/>
      <c r="Z285" s="143"/>
      <c r="AA285" s="143"/>
      <c r="AB285" s="143"/>
      <c r="AC285" s="143"/>
      <c r="AD285" s="143"/>
      <c r="AE285" s="143"/>
      <c r="AF285" s="143"/>
      <c r="AG285" s="143"/>
      <c r="AH285" s="143"/>
      <c r="AI285" s="143"/>
      <c r="AJ285" s="143"/>
      <c r="AK285" s="143"/>
      <c r="AL285" s="143"/>
      <c r="AM285" s="143"/>
      <c r="AN285" s="143"/>
      <c r="AO285" s="143"/>
      <c r="AP285" s="143"/>
      <c r="AQ285" s="143"/>
      <c r="AR285" s="143"/>
      <c r="AS285" s="143"/>
      <c r="AT285" s="143"/>
      <c r="AU285" s="143"/>
      <c r="AV285" s="143"/>
      <c r="AW285" s="143"/>
      <c r="AX285" s="143"/>
      <c r="AY285" s="143"/>
      <c r="AZ285" s="143"/>
      <c r="BA285" s="143"/>
      <c r="BB285" s="143"/>
      <c r="BC285" s="143"/>
      <c r="BD285" s="143"/>
      <c r="BE285" s="143"/>
      <c r="BF285" s="143"/>
      <c r="BG285" s="143"/>
      <c r="BH285" s="143"/>
      <c r="BI285" s="143"/>
      <c r="BJ285" s="143"/>
      <c r="BK285" s="143"/>
      <c r="BL285" s="143"/>
      <c r="BM285" s="143"/>
      <c r="BN285" s="143"/>
      <c r="BO285" s="143"/>
      <c r="BP285" s="143"/>
      <c r="BQ285" s="143"/>
      <c r="BR285" s="143"/>
      <c r="BS285" s="143"/>
      <c r="BT285" s="143"/>
      <c r="BU285" s="143"/>
      <c r="BV285" s="143"/>
      <c r="BW285" s="143"/>
      <c r="BX285" s="143"/>
      <c r="BY285" s="143"/>
      <c r="BZ285" s="143"/>
    </row>
    <row r="286" spans="1:78" s="57" customFormat="1" ht="39.75" customHeight="1" x14ac:dyDescent="0.25">
      <c r="A286" s="1070"/>
      <c r="B286" s="1070"/>
      <c r="C286" s="1070"/>
      <c r="D286" s="1085"/>
      <c r="E286" s="1070"/>
      <c r="F286" s="1070"/>
      <c r="G286" s="976" t="s">
        <v>369</v>
      </c>
      <c r="H286" s="701" t="s">
        <v>274</v>
      </c>
      <c r="I286" s="701" t="s">
        <v>242</v>
      </c>
      <c r="J286" s="736">
        <v>24.7</v>
      </c>
      <c r="K286" s="838">
        <f>+J286*320</f>
        <v>7904</v>
      </c>
      <c r="L286" s="135">
        <v>2</v>
      </c>
      <c r="M286" s="705" t="s">
        <v>130</v>
      </c>
      <c r="N286" s="143"/>
      <c r="O286" s="143"/>
      <c r="P286" s="143"/>
      <c r="Q286" s="143"/>
      <c r="R286" s="143"/>
      <c r="S286" s="143"/>
      <c r="T286" s="143"/>
      <c r="U286" s="143"/>
      <c r="V286" s="143"/>
      <c r="W286" s="143"/>
      <c r="X286" s="143"/>
      <c r="Y286" s="143"/>
      <c r="Z286" s="143"/>
      <c r="AA286" s="143"/>
      <c r="AB286" s="143"/>
      <c r="AC286" s="143"/>
      <c r="AD286" s="143"/>
      <c r="AE286" s="143"/>
      <c r="AF286" s="143"/>
      <c r="AG286" s="143"/>
      <c r="AH286" s="143"/>
      <c r="AI286" s="143"/>
      <c r="AJ286" s="143"/>
      <c r="AK286" s="143"/>
      <c r="AL286" s="143"/>
      <c r="AM286" s="143"/>
      <c r="AN286" s="143"/>
      <c r="AO286" s="143"/>
      <c r="AP286" s="143"/>
      <c r="AQ286" s="143"/>
      <c r="AR286" s="143"/>
      <c r="AS286" s="143"/>
      <c r="AT286" s="143"/>
      <c r="AU286" s="143"/>
      <c r="AV286" s="143"/>
      <c r="AW286" s="143"/>
      <c r="AX286" s="143"/>
      <c r="AY286" s="143"/>
      <c r="AZ286" s="143"/>
      <c r="BA286" s="143"/>
      <c r="BB286" s="143"/>
      <c r="BC286" s="143"/>
      <c r="BD286" s="143"/>
      <c r="BE286" s="143"/>
      <c r="BF286" s="143"/>
      <c r="BG286" s="143"/>
      <c r="BH286" s="143"/>
      <c r="BI286" s="143"/>
      <c r="BJ286" s="143"/>
      <c r="BK286" s="143"/>
      <c r="BL286" s="143"/>
      <c r="BM286" s="143"/>
      <c r="BN286" s="143"/>
      <c r="BO286" s="143"/>
      <c r="BP286" s="143"/>
      <c r="BQ286" s="143"/>
      <c r="BR286" s="143"/>
      <c r="BS286" s="143"/>
      <c r="BT286" s="143"/>
      <c r="BU286" s="143"/>
      <c r="BV286" s="143"/>
      <c r="BW286" s="143"/>
      <c r="BX286" s="143"/>
      <c r="BY286" s="143"/>
      <c r="BZ286" s="143"/>
    </row>
    <row r="287" spans="1:78" s="38" customFormat="1" ht="32.25" customHeight="1" x14ac:dyDescent="0.25">
      <c r="A287" s="1069"/>
      <c r="B287" s="1069"/>
      <c r="C287" s="1069"/>
      <c r="D287" s="1078"/>
      <c r="E287" s="1069"/>
      <c r="F287" s="1069"/>
      <c r="G287" s="1084" t="s">
        <v>370</v>
      </c>
      <c r="H287" s="415" t="s">
        <v>246</v>
      </c>
      <c r="I287" s="140" t="s">
        <v>247</v>
      </c>
      <c r="J287" s="145">
        <v>6</v>
      </c>
      <c r="K287" s="140">
        <v>900</v>
      </c>
      <c r="L287" s="1086">
        <v>3</v>
      </c>
      <c r="M287" s="723" t="s">
        <v>27</v>
      </c>
      <c r="N287" s="143"/>
      <c r="O287" s="143"/>
      <c r="P287" s="143"/>
      <c r="Q287" s="143"/>
      <c r="R287" s="143"/>
      <c r="S287" s="143"/>
      <c r="T287" s="143"/>
      <c r="U287" s="143"/>
      <c r="V287" s="143"/>
      <c r="W287" s="143"/>
      <c r="X287" s="143"/>
      <c r="Y287" s="143"/>
      <c r="Z287" s="143"/>
      <c r="AA287" s="143"/>
      <c r="AB287" s="143"/>
      <c r="AC287" s="143"/>
      <c r="AD287" s="143"/>
      <c r="AE287" s="143"/>
      <c r="AF287" s="143"/>
      <c r="AG287" s="143"/>
      <c r="AH287" s="143"/>
      <c r="AI287" s="143"/>
      <c r="AJ287" s="143"/>
      <c r="AK287" s="143"/>
      <c r="AL287" s="143"/>
      <c r="AM287" s="143"/>
      <c r="AN287" s="143"/>
      <c r="AO287" s="143"/>
      <c r="AP287" s="143"/>
      <c r="AQ287" s="143"/>
      <c r="AR287" s="143"/>
      <c r="AS287" s="143"/>
      <c r="AT287" s="143"/>
      <c r="AU287" s="143"/>
      <c r="AV287" s="143"/>
      <c r="AW287" s="143"/>
      <c r="AX287" s="143"/>
      <c r="AY287" s="143"/>
      <c r="AZ287" s="143"/>
      <c r="BA287" s="143"/>
      <c r="BB287" s="143"/>
      <c r="BC287" s="143"/>
      <c r="BD287" s="143"/>
      <c r="BE287" s="143"/>
      <c r="BF287" s="143"/>
      <c r="BG287" s="143"/>
      <c r="BH287" s="143"/>
      <c r="BI287" s="143"/>
      <c r="BJ287" s="143"/>
      <c r="BK287" s="143"/>
      <c r="BL287" s="143"/>
      <c r="BM287" s="143"/>
      <c r="BN287" s="143"/>
      <c r="BO287" s="143"/>
      <c r="BP287" s="143"/>
      <c r="BQ287" s="143"/>
      <c r="BR287" s="143"/>
      <c r="BS287" s="143"/>
      <c r="BT287" s="143"/>
      <c r="BU287" s="143"/>
      <c r="BV287" s="143"/>
      <c r="BW287" s="143"/>
      <c r="BX287" s="143"/>
      <c r="BY287" s="143"/>
      <c r="BZ287" s="143"/>
    </row>
    <row r="288" spans="1:78" s="38" customFormat="1" ht="32.25" customHeight="1" x14ac:dyDescent="0.25">
      <c r="A288" s="1069"/>
      <c r="B288" s="1069"/>
      <c r="C288" s="1069"/>
      <c r="D288" s="1078"/>
      <c r="E288" s="1069"/>
      <c r="F288" s="1069"/>
      <c r="G288" s="1084"/>
      <c r="H288" s="414" t="s">
        <v>125</v>
      </c>
      <c r="I288" s="140" t="s">
        <v>363</v>
      </c>
      <c r="J288" s="145">
        <v>16</v>
      </c>
      <c r="K288" s="140">
        <v>2240</v>
      </c>
      <c r="L288" s="1087"/>
      <c r="M288" s="705" t="s">
        <v>135</v>
      </c>
      <c r="N288" s="143"/>
      <c r="O288" s="143"/>
      <c r="P288" s="143"/>
      <c r="Q288" s="143"/>
      <c r="R288" s="143"/>
      <c r="S288" s="143"/>
      <c r="T288" s="143"/>
      <c r="U288" s="143"/>
      <c r="V288" s="143"/>
      <c r="W288" s="143"/>
      <c r="X288" s="143"/>
      <c r="Y288" s="143"/>
      <c r="Z288" s="143"/>
      <c r="AA288" s="143"/>
      <c r="AB288" s="143"/>
      <c r="AC288" s="143"/>
      <c r="AD288" s="143"/>
      <c r="AE288" s="143"/>
      <c r="AF288" s="143"/>
      <c r="AG288" s="143"/>
      <c r="AH288" s="143"/>
      <c r="AI288" s="143"/>
      <c r="AJ288" s="143"/>
      <c r="AK288" s="143"/>
      <c r="AL288" s="143"/>
      <c r="AM288" s="143"/>
      <c r="AN288" s="143"/>
      <c r="AO288" s="143"/>
      <c r="AP288" s="143"/>
      <c r="AQ288" s="143"/>
      <c r="AR288" s="143"/>
      <c r="AS288" s="143"/>
      <c r="AT288" s="143"/>
      <c r="AU288" s="143"/>
      <c r="AV288" s="143"/>
      <c r="AW288" s="143"/>
      <c r="AX288" s="143"/>
      <c r="AY288" s="143"/>
      <c r="AZ288" s="143"/>
      <c r="BA288" s="143"/>
      <c r="BB288" s="143"/>
      <c r="BC288" s="143"/>
      <c r="BD288" s="143"/>
      <c r="BE288" s="143"/>
      <c r="BF288" s="143"/>
      <c r="BG288" s="143"/>
      <c r="BH288" s="143"/>
      <c r="BI288" s="143"/>
      <c r="BJ288" s="143"/>
      <c r="BK288" s="143"/>
      <c r="BL288" s="143"/>
      <c r="BM288" s="143"/>
      <c r="BN288" s="143"/>
      <c r="BO288" s="143"/>
      <c r="BP288" s="143"/>
      <c r="BQ288" s="143"/>
      <c r="BR288" s="143"/>
      <c r="BS288" s="143"/>
      <c r="BT288" s="143"/>
      <c r="BU288" s="143"/>
      <c r="BV288" s="143"/>
      <c r="BW288" s="143"/>
      <c r="BX288" s="143"/>
      <c r="BY288" s="143"/>
      <c r="BZ288" s="143"/>
    </row>
    <row r="289" spans="1:78" s="57" customFormat="1" ht="108" customHeight="1" x14ac:dyDescent="0.25">
      <c r="A289" s="1069"/>
      <c r="B289" s="1069"/>
      <c r="C289" s="1069"/>
      <c r="D289" s="1078"/>
      <c r="E289" s="1069"/>
      <c r="F289" s="1069"/>
      <c r="G289" s="975" t="s">
        <v>371</v>
      </c>
      <c r="H289" s="415" t="s">
        <v>274</v>
      </c>
      <c r="I289" s="140" t="s">
        <v>252</v>
      </c>
      <c r="J289" s="140">
        <v>330</v>
      </c>
      <c r="K289" s="140">
        <v>7000</v>
      </c>
      <c r="L289" s="135">
        <v>4</v>
      </c>
      <c r="M289" s="705" t="s">
        <v>158</v>
      </c>
      <c r="N289" s="143"/>
      <c r="O289" s="143"/>
      <c r="P289" s="143"/>
      <c r="Q289" s="143"/>
      <c r="R289" s="143"/>
      <c r="S289" s="143"/>
      <c r="T289" s="143"/>
      <c r="U289" s="143"/>
      <c r="V289" s="143"/>
      <c r="W289" s="143"/>
      <c r="X289" s="143"/>
      <c r="Y289" s="143"/>
      <c r="Z289" s="143"/>
      <c r="AA289" s="143"/>
      <c r="AB289" s="143"/>
      <c r="AC289" s="143"/>
      <c r="AD289" s="143"/>
      <c r="AE289" s="143"/>
      <c r="AF289" s="143"/>
      <c r="AG289" s="143"/>
      <c r="AH289" s="143"/>
      <c r="AI289" s="143"/>
      <c r="AJ289" s="143"/>
      <c r="AK289" s="143"/>
      <c r="AL289" s="143"/>
      <c r="AM289" s="143"/>
      <c r="AN289" s="143"/>
      <c r="AO289" s="143"/>
      <c r="AP289" s="143"/>
      <c r="AQ289" s="143"/>
      <c r="AR289" s="143"/>
      <c r="AS289" s="143"/>
      <c r="AT289" s="143"/>
      <c r="AU289" s="143"/>
      <c r="AV289" s="143"/>
      <c r="AW289" s="143"/>
      <c r="AX289" s="143"/>
      <c r="AY289" s="143"/>
      <c r="AZ289" s="143"/>
      <c r="BA289" s="143"/>
      <c r="BB289" s="143"/>
      <c r="BC289" s="143"/>
      <c r="BD289" s="143"/>
      <c r="BE289" s="143"/>
      <c r="BF289" s="143"/>
      <c r="BG289" s="143"/>
      <c r="BH289" s="143"/>
      <c r="BI289" s="143"/>
      <c r="BJ289" s="143"/>
      <c r="BK289" s="143"/>
      <c r="BL289" s="143"/>
      <c r="BM289" s="143"/>
      <c r="BN289" s="143"/>
      <c r="BO289" s="143"/>
      <c r="BP289" s="143"/>
      <c r="BQ289" s="143"/>
      <c r="BR289" s="143"/>
      <c r="BS289" s="143"/>
      <c r="BT289" s="143"/>
      <c r="BU289" s="143"/>
      <c r="BV289" s="143"/>
      <c r="BW289" s="143"/>
      <c r="BX289" s="143"/>
      <c r="BY289" s="143"/>
      <c r="BZ289" s="143"/>
    </row>
    <row r="290" spans="1:78" s="57" customFormat="1" ht="42.75" customHeight="1" x14ac:dyDescent="0.25">
      <c r="A290" s="1047"/>
      <c r="B290" s="1047"/>
      <c r="C290" s="1047"/>
      <c r="D290" s="1079"/>
      <c r="E290" s="1047"/>
      <c r="F290" s="1047"/>
      <c r="G290" s="975" t="s">
        <v>136</v>
      </c>
      <c r="H290" s="415" t="s">
        <v>101</v>
      </c>
      <c r="I290" s="140" t="s">
        <v>351</v>
      </c>
      <c r="J290" s="702">
        <v>1</v>
      </c>
      <c r="K290" s="140">
        <f>+J290*350</f>
        <v>350</v>
      </c>
      <c r="L290" s="135">
        <v>5</v>
      </c>
      <c r="M290" s="818" t="s">
        <v>137</v>
      </c>
      <c r="N290" s="143"/>
      <c r="O290" s="143"/>
      <c r="P290" s="143"/>
      <c r="Q290" s="143"/>
      <c r="R290" s="143"/>
      <c r="S290" s="143"/>
      <c r="T290" s="143"/>
      <c r="U290" s="143"/>
      <c r="V290" s="143"/>
      <c r="W290" s="143"/>
      <c r="X290" s="143"/>
      <c r="Y290" s="143"/>
      <c r="Z290" s="143"/>
      <c r="AA290" s="143"/>
      <c r="AB290" s="143"/>
      <c r="AC290" s="143"/>
      <c r="AD290" s="143"/>
      <c r="AE290" s="143"/>
      <c r="AF290" s="143"/>
      <c r="AG290" s="143"/>
      <c r="AH290" s="143"/>
      <c r="AI290" s="143"/>
      <c r="AJ290" s="143"/>
      <c r="AK290" s="143"/>
      <c r="AL290" s="143"/>
      <c r="AM290" s="143"/>
      <c r="AN290" s="143"/>
      <c r="AO290" s="143"/>
      <c r="AP290" s="143"/>
      <c r="AQ290" s="143"/>
      <c r="AR290" s="143"/>
      <c r="AS290" s="143"/>
      <c r="AT290" s="143"/>
      <c r="AU290" s="143"/>
      <c r="AV290" s="143"/>
      <c r="AW290" s="143"/>
      <c r="AX290" s="143"/>
      <c r="AY290" s="143"/>
      <c r="AZ290" s="143"/>
      <c r="BA290" s="143"/>
      <c r="BB290" s="143"/>
      <c r="BC290" s="143"/>
      <c r="BD290" s="143"/>
      <c r="BE290" s="143"/>
      <c r="BF290" s="143"/>
      <c r="BG290" s="143"/>
      <c r="BH290" s="143"/>
      <c r="BI290" s="143"/>
      <c r="BJ290" s="143"/>
      <c r="BK290" s="143"/>
      <c r="BL290" s="143"/>
      <c r="BM290" s="143"/>
      <c r="BN290" s="143"/>
      <c r="BO290" s="143"/>
      <c r="BP290" s="143"/>
      <c r="BQ290" s="143"/>
      <c r="BR290" s="143"/>
      <c r="BS290" s="143"/>
      <c r="BT290" s="143"/>
      <c r="BU290" s="143"/>
      <c r="BV290" s="143"/>
      <c r="BW290" s="143"/>
      <c r="BX290" s="143"/>
      <c r="BY290" s="143"/>
      <c r="BZ290" s="143"/>
    </row>
    <row r="291" spans="1:78" s="57" customFormat="1" ht="42" customHeight="1" x14ac:dyDescent="0.25">
      <c r="A291" s="867"/>
      <c r="B291" s="1043" t="s">
        <v>138</v>
      </c>
      <c r="C291" s="1044"/>
      <c r="D291" s="868"/>
      <c r="E291" s="867">
        <f>+E285*12.9</f>
        <v>27123970.394342765</v>
      </c>
      <c r="F291" s="867">
        <v>5</v>
      </c>
      <c r="G291" s="869"/>
      <c r="H291" s="866"/>
      <c r="I291" s="867"/>
      <c r="J291" s="901"/>
      <c r="K291" s="867">
        <f>+K290+K289+K288+K287+K286+K285</f>
        <v>26794</v>
      </c>
      <c r="L291" s="876"/>
      <c r="M291" s="705"/>
      <c r="N291" s="143"/>
      <c r="O291" s="143"/>
      <c r="P291" s="143"/>
      <c r="Q291" s="143"/>
      <c r="R291" s="143"/>
      <c r="S291" s="143"/>
      <c r="T291" s="143"/>
      <c r="U291" s="143"/>
      <c r="V291" s="143"/>
      <c r="W291" s="143"/>
      <c r="X291" s="143"/>
      <c r="Y291" s="143"/>
      <c r="Z291" s="143"/>
      <c r="AA291" s="143"/>
      <c r="AB291" s="143"/>
      <c r="AC291" s="143"/>
      <c r="AD291" s="143"/>
      <c r="AE291" s="143"/>
      <c r="AF291" s="143"/>
      <c r="AG291" s="143"/>
      <c r="AH291" s="143"/>
      <c r="AI291" s="143"/>
      <c r="AJ291" s="143"/>
      <c r="AK291" s="143"/>
      <c r="AL291" s="143"/>
      <c r="AM291" s="143"/>
      <c r="AN291" s="143"/>
      <c r="AO291" s="143"/>
      <c r="AP291" s="143"/>
      <c r="AQ291" s="143"/>
      <c r="AR291" s="143"/>
      <c r="AS291" s="143"/>
      <c r="AT291" s="143"/>
      <c r="AU291" s="143"/>
      <c r="AV291" s="143"/>
      <c r="AW291" s="143"/>
      <c r="AX291" s="143"/>
      <c r="AY291" s="143"/>
      <c r="AZ291" s="143"/>
      <c r="BA291" s="143"/>
      <c r="BB291" s="143"/>
      <c r="BC291" s="143"/>
      <c r="BD291" s="143"/>
      <c r="BE291" s="143"/>
      <c r="BF291" s="143"/>
      <c r="BG291" s="143"/>
      <c r="BH291" s="143"/>
      <c r="BI291" s="143"/>
      <c r="BJ291" s="143"/>
      <c r="BK291" s="143"/>
      <c r="BL291" s="143"/>
      <c r="BM291" s="143"/>
      <c r="BN291" s="143"/>
      <c r="BO291" s="143"/>
      <c r="BP291" s="143"/>
      <c r="BQ291" s="143"/>
      <c r="BR291" s="143"/>
      <c r="BS291" s="143"/>
      <c r="BT291" s="143"/>
      <c r="BU291" s="143"/>
      <c r="BV291" s="143"/>
      <c r="BW291" s="143"/>
      <c r="BX291" s="143"/>
      <c r="BY291" s="143"/>
      <c r="BZ291" s="143"/>
    </row>
    <row r="292" spans="1:78" s="57" customFormat="1" ht="51" customHeight="1" x14ac:dyDescent="0.25">
      <c r="A292" s="1058">
        <v>18</v>
      </c>
      <c r="B292" s="1058" t="s">
        <v>276</v>
      </c>
      <c r="C292" s="1058" t="s">
        <v>372</v>
      </c>
      <c r="D292" s="1088">
        <v>3970</v>
      </c>
      <c r="E292" s="1058">
        <v>1479258.2765715199</v>
      </c>
      <c r="F292" s="1058"/>
      <c r="G292" s="975" t="s">
        <v>373</v>
      </c>
      <c r="H292" s="415" t="s">
        <v>339</v>
      </c>
      <c r="I292" s="140" t="s">
        <v>242</v>
      </c>
      <c r="J292" s="145">
        <v>6.1</v>
      </c>
      <c r="K292" s="140">
        <f>+J292*700</f>
        <v>4270</v>
      </c>
      <c r="L292" s="135">
        <v>1</v>
      </c>
      <c r="M292" s="705" t="s">
        <v>126</v>
      </c>
      <c r="N292" s="143"/>
      <c r="O292" s="143"/>
      <c r="P292" s="143"/>
      <c r="Q292" s="143"/>
      <c r="R292" s="143"/>
      <c r="S292" s="143"/>
      <c r="T292" s="143"/>
      <c r="U292" s="143"/>
      <c r="V292" s="143"/>
      <c r="W292" s="143"/>
      <c r="X292" s="143"/>
      <c r="Y292" s="143"/>
      <c r="Z292" s="143"/>
      <c r="AA292" s="143"/>
      <c r="AB292" s="143"/>
      <c r="AC292" s="143"/>
      <c r="AD292" s="143"/>
      <c r="AE292" s="143"/>
      <c r="AF292" s="143"/>
      <c r="AG292" s="143"/>
      <c r="AH292" s="143"/>
      <c r="AI292" s="143"/>
      <c r="AJ292" s="143"/>
      <c r="AK292" s="143"/>
      <c r="AL292" s="143"/>
      <c r="AM292" s="143"/>
      <c r="AN292" s="143"/>
      <c r="AO292" s="143"/>
      <c r="AP292" s="143"/>
      <c r="AQ292" s="143"/>
      <c r="AR292" s="143"/>
      <c r="AS292" s="143"/>
      <c r="AT292" s="143"/>
      <c r="AU292" s="143"/>
      <c r="AV292" s="143"/>
      <c r="AW292" s="143"/>
      <c r="AX292" s="143"/>
      <c r="AY292" s="143"/>
      <c r="AZ292" s="143"/>
      <c r="BA292" s="143"/>
      <c r="BB292" s="143"/>
      <c r="BC292" s="143"/>
      <c r="BD292" s="143"/>
      <c r="BE292" s="143"/>
      <c r="BF292" s="143"/>
      <c r="BG292" s="143"/>
      <c r="BH292" s="143"/>
      <c r="BI292" s="143"/>
      <c r="BJ292" s="143"/>
      <c r="BK292" s="143"/>
      <c r="BL292" s="143"/>
      <c r="BM292" s="143"/>
      <c r="BN292" s="143"/>
      <c r="BO292" s="143"/>
      <c r="BP292" s="143"/>
      <c r="BQ292" s="143"/>
      <c r="BR292" s="143"/>
      <c r="BS292" s="143"/>
      <c r="BT292" s="143"/>
      <c r="BU292" s="143"/>
      <c r="BV292" s="143"/>
      <c r="BW292" s="143"/>
      <c r="BX292" s="143"/>
      <c r="BY292" s="143"/>
      <c r="BZ292" s="143"/>
    </row>
    <row r="293" spans="1:78" s="57" customFormat="1" ht="51" customHeight="1" x14ac:dyDescent="0.25">
      <c r="A293" s="1080"/>
      <c r="B293" s="1080"/>
      <c r="C293" s="1080"/>
      <c r="D293" s="1089"/>
      <c r="E293" s="1080"/>
      <c r="F293" s="1080"/>
      <c r="G293" s="971" t="s">
        <v>374</v>
      </c>
      <c r="H293" s="727" t="s">
        <v>274</v>
      </c>
      <c r="I293" s="703" t="s">
        <v>252</v>
      </c>
      <c r="J293" s="703">
        <v>330</v>
      </c>
      <c r="K293" s="703">
        <v>12500</v>
      </c>
      <c r="L293" s="701">
        <v>2</v>
      </c>
      <c r="M293" s="705" t="s">
        <v>158</v>
      </c>
      <c r="N293" s="143"/>
      <c r="O293" s="143"/>
      <c r="P293" s="143"/>
      <c r="Q293" s="143"/>
      <c r="R293" s="143"/>
      <c r="S293" s="143"/>
      <c r="T293" s="143"/>
      <c r="U293" s="143"/>
      <c r="V293" s="143"/>
      <c r="W293" s="143"/>
      <c r="X293" s="143"/>
      <c r="Y293" s="143"/>
      <c r="Z293" s="143"/>
      <c r="AA293" s="143"/>
      <c r="AB293" s="143"/>
      <c r="AC293" s="143"/>
      <c r="AD293" s="143"/>
      <c r="AE293" s="143"/>
      <c r="AF293" s="143"/>
      <c r="AG293" s="143"/>
      <c r="AH293" s="143"/>
      <c r="AI293" s="143"/>
      <c r="AJ293" s="143"/>
      <c r="AK293" s="143"/>
      <c r="AL293" s="143"/>
      <c r="AM293" s="143"/>
      <c r="AN293" s="143"/>
      <c r="AO293" s="143"/>
      <c r="AP293" s="143"/>
      <c r="AQ293" s="143"/>
      <c r="AR293" s="143"/>
      <c r="AS293" s="143"/>
      <c r="AT293" s="143"/>
      <c r="AU293" s="143"/>
      <c r="AV293" s="143"/>
      <c r="AW293" s="143"/>
      <c r="AX293" s="143"/>
      <c r="AY293" s="143"/>
      <c r="AZ293" s="143"/>
      <c r="BA293" s="143"/>
      <c r="BB293" s="143"/>
      <c r="BC293" s="143"/>
      <c r="BD293" s="143"/>
      <c r="BE293" s="143"/>
      <c r="BF293" s="143"/>
      <c r="BG293" s="143"/>
      <c r="BH293" s="143"/>
      <c r="BI293" s="143"/>
      <c r="BJ293" s="143"/>
      <c r="BK293" s="143"/>
      <c r="BL293" s="143"/>
      <c r="BM293" s="143"/>
      <c r="BN293" s="143"/>
      <c r="BO293" s="143"/>
      <c r="BP293" s="143"/>
      <c r="BQ293" s="143"/>
      <c r="BR293" s="143"/>
      <c r="BS293" s="143"/>
      <c r="BT293" s="143"/>
      <c r="BU293" s="143"/>
      <c r="BV293" s="143"/>
      <c r="BW293" s="143"/>
      <c r="BX293" s="143"/>
      <c r="BY293" s="143"/>
      <c r="BZ293" s="143"/>
    </row>
    <row r="294" spans="1:78" s="57" customFormat="1" ht="39" customHeight="1" x14ac:dyDescent="0.25">
      <c r="A294" s="1080"/>
      <c r="B294" s="1080"/>
      <c r="C294" s="1080"/>
      <c r="D294" s="1089"/>
      <c r="E294" s="1080"/>
      <c r="F294" s="1080"/>
      <c r="G294" s="1084" t="s">
        <v>375</v>
      </c>
      <c r="H294" s="415" t="s">
        <v>246</v>
      </c>
      <c r="I294" s="140" t="s">
        <v>247</v>
      </c>
      <c r="J294" s="145">
        <v>5</v>
      </c>
      <c r="K294" s="140">
        <f>+J294*150</f>
        <v>750</v>
      </c>
      <c r="L294" s="1074">
        <v>3</v>
      </c>
      <c r="M294" s="723" t="s">
        <v>27</v>
      </c>
      <c r="N294" s="143"/>
      <c r="O294" s="143"/>
      <c r="P294" s="143"/>
      <c r="Q294" s="143"/>
      <c r="R294" s="143"/>
      <c r="S294" s="143"/>
      <c r="T294" s="143"/>
      <c r="U294" s="143"/>
      <c r="V294" s="143"/>
      <c r="W294" s="143"/>
      <c r="X294" s="143"/>
      <c r="Y294" s="143"/>
      <c r="Z294" s="143"/>
      <c r="AA294" s="143"/>
      <c r="AB294" s="143"/>
      <c r="AC294" s="143"/>
      <c r="AD294" s="143"/>
      <c r="AE294" s="143"/>
      <c r="AF294" s="143"/>
      <c r="AG294" s="143"/>
      <c r="AH294" s="143"/>
      <c r="AI294" s="143"/>
      <c r="AJ294" s="143"/>
      <c r="AK294" s="143"/>
      <c r="AL294" s="143"/>
      <c r="AM294" s="143"/>
      <c r="AN294" s="143"/>
      <c r="AO294" s="143"/>
      <c r="AP294" s="143"/>
      <c r="AQ294" s="143"/>
      <c r="AR294" s="143"/>
      <c r="AS294" s="143"/>
      <c r="AT294" s="143"/>
      <c r="AU294" s="143"/>
      <c r="AV294" s="143"/>
      <c r="AW294" s="143"/>
      <c r="AX294" s="143"/>
      <c r="AY294" s="143"/>
      <c r="AZ294" s="143"/>
      <c r="BA294" s="143"/>
      <c r="BB294" s="143"/>
      <c r="BC294" s="143"/>
      <c r="BD294" s="143"/>
      <c r="BE294" s="143"/>
      <c r="BF294" s="143"/>
      <c r="BG294" s="143"/>
      <c r="BH294" s="143"/>
      <c r="BI294" s="143"/>
      <c r="BJ294" s="143"/>
      <c r="BK294" s="143"/>
      <c r="BL294" s="143"/>
      <c r="BM294" s="143"/>
      <c r="BN294" s="143"/>
      <c r="BO294" s="143"/>
      <c r="BP294" s="143"/>
      <c r="BQ294" s="143"/>
      <c r="BR294" s="143"/>
      <c r="BS294" s="143"/>
      <c r="BT294" s="143"/>
      <c r="BU294" s="143"/>
      <c r="BV294" s="143"/>
      <c r="BW294" s="143"/>
      <c r="BX294" s="143"/>
      <c r="BY294" s="143"/>
      <c r="BZ294" s="143"/>
    </row>
    <row r="295" spans="1:78" s="57" customFormat="1" ht="39" customHeight="1" x14ac:dyDescent="0.25">
      <c r="A295" s="1080"/>
      <c r="B295" s="1080"/>
      <c r="C295" s="1080"/>
      <c r="D295" s="1089"/>
      <c r="E295" s="1080"/>
      <c r="F295" s="1080"/>
      <c r="G295" s="1084"/>
      <c r="H295" s="414" t="s">
        <v>125</v>
      </c>
      <c r="I295" s="140" t="s">
        <v>363</v>
      </c>
      <c r="J295" s="145">
        <v>9.5</v>
      </c>
      <c r="K295" s="140">
        <f>+J295*140</f>
        <v>1330</v>
      </c>
      <c r="L295" s="1074"/>
      <c r="M295" s="705" t="s">
        <v>135</v>
      </c>
      <c r="N295" s="143"/>
      <c r="O295" s="143"/>
      <c r="P295" s="143"/>
      <c r="Q295" s="143"/>
      <c r="R295" s="143"/>
      <c r="S295" s="143"/>
      <c r="T295" s="143"/>
      <c r="U295" s="143"/>
      <c r="V295" s="143"/>
      <c r="W295" s="143"/>
      <c r="X295" s="143"/>
      <c r="Y295" s="143"/>
      <c r="Z295" s="143"/>
      <c r="AA295" s="143"/>
      <c r="AB295" s="143"/>
      <c r="AC295" s="143"/>
      <c r="AD295" s="143"/>
      <c r="AE295" s="143"/>
      <c r="AF295" s="143"/>
      <c r="AG295" s="143"/>
      <c r="AH295" s="143"/>
      <c r="AI295" s="143"/>
      <c r="AJ295" s="143"/>
      <c r="AK295" s="143"/>
      <c r="AL295" s="143"/>
      <c r="AM295" s="143"/>
      <c r="AN295" s="143"/>
      <c r="AO295" s="143"/>
      <c r="AP295" s="143"/>
      <c r="AQ295" s="143"/>
      <c r="AR295" s="143"/>
      <c r="AS295" s="143"/>
      <c r="AT295" s="143"/>
      <c r="AU295" s="143"/>
      <c r="AV295" s="143"/>
      <c r="AW295" s="143"/>
      <c r="AX295" s="143"/>
      <c r="AY295" s="143"/>
      <c r="AZ295" s="143"/>
      <c r="BA295" s="143"/>
      <c r="BB295" s="143"/>
      <c r="BC295" s="143"/>
      <c r="BD295" s="143"/>
      <c r="BE295" s="143"/>
      <c r="BF295" s="143"/>
      <c r="BG295" s="143"/>
      <c r="BH295" s="143"/>
      <c r="BI295" s="143"/>
      <c r="BJ295" s="143"/>
      <c r="BK295" s="143"/>
      <c r="BL295" s="143"/>
      <c r="BM295" s="143"/>
      <c r="BN295" s="143"/>
      <c r="BO295" s="143"/>
      <c r="BP295" s="143"/>
      <c r="BQ295" s="143"/>
      <c r="BR295" s="143"/>
      <c r="BS295" s="143"/>
      <c r="BT295" s="143"/>
      <c r="BU295" s="143"/>
      <c r="BV295" s="143"/>
      <c r="BW295" s="143"/>
      <c r="BX295" s="143"/>
      <c r="BY295" s="143"/>
      <c r="BZ295" s="143"/>
    </row>
    <row r="296" spans="1:78" s="57" customFormat="1" ht="39" customHeight="1" x14ac:dyDescent="0.25">
      <c r="A296" s="1059"/>
      <c r="B296" s="1059"/>
      <c r="C296" s="1059"/>
      <c r="D296" s="1090"/>
      <c r="E296" s="1059"/>
      <c r="F296" s="1059"/>
      <c r="G296" s="975" t="s">
        <v>136</v>
      </c>
      <c r="H296" s="414" t="s">
        <v>101</v>
      </c>
      <c r="I296" s="140" t="s">
        <v>351</v>
      </c>
      <c r="J296" s="702">
        <v>1</v>
      </c>
      <c r="K296" s="140">
        <f>+J296*350</f>
        <v>350</v>
      </c>
      <c r="L296" s="135">
        <v>4</v>
      </c>
      <c r="M296" s="705" t="s">
        <v>137</v>
      </c>
      <c r="N296" s="143"/>
      <c r="O296" s="143"/>
      <c r="P296" s="143"/>
      <c r="Q296" s="143"/>
      <c r="R296" s="143"/>
      <c r="S296" s="143"/>
      <c r="T296" s="143"/>
      <c r="U296" s="143"/>
      <c r="V296" s="143"/>
      <c r="W296" s="143"/>
      <c r="X296" s="143"/>
      <c r="Y296" s="143"/>
      <c r="Z296" s="143"/>
      <c r="AA296" s="143"/>
      <c r="AB296" s="143"/>
      <c r="AC296" s="143"/>
      <c r="AD296" s="143"/>
      <c r="AE296" s="143"/>
      <c r="AF296" s="143"/>
      <c r="AG296" s="143"/>
      <c r="AH296" s="143"/>
      <c r="AI296" s="143"/>
      <c r="AJ296" s="143"/>
      <c r="AK296" s="143"/>
      <c r="AL296" s="143"/>
      <c r="AM296" s="143"/>
      <c r="AN296" s="143"/>
      <c r="AO296" s="143"/>
      <c r="AP296" s="143"/>
      <c r="AQ296" s="143"/>
      <c r="AR296" s="143"/>
      <c r="AS296" s="143"/>
      <c r="AT296" s="143"/>
      <c r="AU296" s="143"/>
      <c r="AV296" s="143"/>
      <c r="AW296" s="143"/>
      <c r="AX296" s="143"/>
      <c r="AY296" s="143"/>
      <c r="AZ296" s="143"/>
      <c r="BA296" s="143"/>
      <c r="BB296" s="143"/>
      <c r="BC296" s="143"/>
      <c r="BD296" s="143"/>
      <c r="BE296" s="143"/>
      <c r="BF296" s="143"/>
      <c r="BG296" s="143"/>
      <c r="BH296" s="143"/>
      <c r="BI296" s="143"/>
      <c r="BJ296" s="143"/>
      <c r="BK296" s="143"/>
      <c r="BL296" s="143"/>
      <c r="BM296" s="143"/>
      <c r="BN296" s="143"/>
      <c r="BO296" s="143"/>
      <c r="BP296" s="143"/>
      <c r="BQ296" s="143"/>
      <c r="BR296" s="143"/>
      <c r="BS296" s="143"/>
      <c r="BT296" s="143"/>
      <c r="BU296" s="143"/>
      <c r="BV296" s="143"/>
      <c r="BW296" s="143"/>
      <c r="BX296" s="143"/>
      <c r="BY296" s="143"/>
      <c r="BZ296" s="143"/>
    </row>
    <row r="297" spans="1:78" s="57" customFormat="1" ht="39" customHeight="1" x14ac:dyDescent="0.25">
      <c r="A297" s="867"/>
      <c r="B297" s="1043" t="s">
        <v>138</v>
      </c>
      <c r="C297" s="1044"/>
      <c r="D297" s="868"/>
      <c r="E297" s="867">
        <f>+E292*12.9</f>
        <v>19082431.767772608</v>
      </c>
      <c r="F297" s="867">
        <v>4</v>
      </c>
      <c r="G297" s="869"/>
      <c r="H297" s="875"/>
      <c r="I297" s="867"/>
      <c r="J297" s="901"/>
      <c r="K297" s="867">
        <f>+K296+K295+K294+K293+K292</f>
        <v>19200</v>
      </c>
      <c r="L297" s="876"/>
      <c r="M297" s="705"/>
      <c r="N297" s="143"/>
      <c r="O297" s="143"/>
      <c r="P297" s="143"/>
      <c r="Q297" s="143"/>
      <c r="R297" s="143"/>
      <c r="S297" s="143"/>
      <c r="T297" s="143"/>
      <c r="U297" s="143"/>
      <c r="V297" s="143"/>
      <c r="W297" s="143"/>
      <c r="X297" s="143"/>
      <c r="Y297" s="143"/>
      <c r="Z297" s="143"/>
      <c r="AA297" s="143"/>
      <c r="AB297" s="143"/>
      <c r="AC297" s="143"/>
      <c r="AD297" s="143"/>
      <c r="AE297" s="143"/>
      <c r="AF297" s="143"/>
      <c r="AG297" s="143"/>
      <c r="AH297" s="143"/>
      <c r="AI297" s="143"/>
      <c r="AJ297" s="143"/>
      <c r="AK297" s="143"/>
      <c r="AL297" s="143"/>
      <c r="AM297" s="143"/>
      <c r="AN297" s="143"/>
      <c r="AO297" s="143"/>
      <c r="AP297" s="143"/>
      <c r="AQ297" s="143"/>
      <c r="AR297" s="143"/>
      <c r="AS297" s="143"/>
      <c r="AT297" s="143"/>
      <c r="AU297" s="143"/>
      <c r="AV297" s="143"/>
      <c r="AW297" s="143"/>
      <c r="AX297" s="143"/>
      <c r="AY297" s="143"/>
      <c r="AZ297" s="143"/>
      <c r="BA297" s="143"/>
      <c r="BB297" s="143"/>
      <c r="BC297" s="143"/>
      <c r="BD297" s="143"/>
      <c r="BE297" s="143"/>
      <c r="BF297" s="143"/>
      <c r="BG297" s="143"/>
      <c r="BH297" s="143"/>
      <c r="BI297" s="143"/>
      <c r="BJ297" s="143"/>
      <c r="BK297" s="143"/>
      <c r="BL297" s="143"/>
      <c r="BM297" s="143"/>
      <c r="BN297" s="143"/>
      <c r="BO297" s="143"/>
      <c r="BP297" s="143"/>
      <c r="BQ297" s="143"/>
      <c r="BR297" s="143"/>
      <c r="BS297" s="143"/>
      <c r="BT297" s="143"/>
      <c r="BU297" s="143"/>
      <c r="BV297" s="143"/>
      <c r="BW297" s="143"/>
      <c r="BX297" s="143"/>
      <c r="BY297" s="143"/>
      <c r="BZ297" s="143"/>
    </row>
    <row r="298" spans="1:78" s="57" customFormat="1" ht="53.25" customHeight="1" x14ac:dyDescent="0.25">
      <c r="A298" s="1046">
        <v>19</v>
      </c>
      <c r="B298" s="1046" t="s">
        <v>276</v>
      </c>
      <c r="C298" s="1046" t="s">
        <v>376</v>
      </c>
      <c r="D298" s="1075" t="s">
        <v>377</v>
      </c>
      <c r="E298" s="1046">
        <v>1630537.5864677499</v>
      </c>
      <c r="F298" s="1058"/>
      <c r="G298" s="975" t="s">
        <v>338</v>
      </c>
      <c r="H298" s="415" t="s">
        <v>339</v>
      </c>
      <c r="I298" s="140" t="s">
        <v>242</v>
      </c>
      <c r="J298" s="140">
        <v>21</v>
      </c>
      <c r="K298" s="140">
        <f>+J298*700</f>
        <v>14700</v>
      </c>
      <c r="L298" s="135">
        <v>1</v>
      </c>
      <c r="M298" s="705" t="s">
        <v>126</v>
      </c>
      <c r="N298" s="143"/>
      <c r="O298" s="143"/>
      <c r="P298" s="143"/>
      <c r="Q298" s="143"/>
      <c r="R298" s="143"/>
      <c r="S298" s="143"/>
      <c r="T298" s="143"/>
      <c r="U298" s="143"/>
      <c r="V298" s="143"/>
      <c r="W298" s="143"/>
      <c r="X298" s="143"/>
      <c r="Y298" s="143"/>
      <c r="Z298" s="143"/>
      <c r="AA298" s="143"/>
      <c r="AB298" s="143"/>
      <c r="AC298" s="143"/>
      <c r="AD298" s="143"/>
      <c r="AE298" s="143"/>
      <c r="AF298" s="143"/>
      <c r="AG298" s="143"/>
      <c r="AH298" s="143"/>
      <c r="AI298" s="143"/>
      <c r="AJ298" s="143"/>
      <c r="AK298" s="143"/>
      <c r="AL298" s="143"/>
      <c r="AM298" s="143"/>
      <c r="AN298" s="143"/>
      <c r="AO298" s="143"/>
      <c r="AP298" s="143"/>
      <c r="AQ298" s="143"/>
      <c r="AR298" s="143"/>
      <c r="AS298" s="143"/>
      <c r="AT298" s="143"/>
      <c r="AU298" s="143"/>
      <c r="AV298" s="143"/>
      <c r="AW298" s="143"/>
      <c r="AX298" s="143"/>
      <c r="AY298" s="143"/>
      <c r="AZ298" s="143"/>
      <c r="BA298" s="143"/>
      <c r="BB298" s="143"/>
      <c r="BC298" s="143"/>
      <c r="BD298" s="143"/>
      <c r="BE298" s="143"/>
      <c r="BF298" s="143"/>
      <c r="BG298" s="143"/>
      <c r="BH298" s="143"/>
      <c r="BI298" s="143"/>
      <c r="BJ298" s="143"/>
      <c r="BK298" s="143"/>
      <c r="BL298" s="143"/>
      <c r="BM298" s="143"/>
      <c r="BN298" s="143"/>
      <c r="BO298" s="143"/>
      <c r="BP298" s="143"/>
      <c r="BQ298" s="143"/>
      <c r="BR298" s="143"/>
      <c r="BS298" s="143"/>
      <c r="BT298" s="143"/>
      <c r="BU298" s="143"/>
      <c r="BV298" s="143"/>
      <c r="BW298" s="143"/>
      <c r="BX298" s="143"/>
      <c r="BY298" s="143"/>
      <c r="BZ298" s="143"/>
    </row>
    <row r="299" spans="1:78" s="57" customFormat="1" ht="71.25" customHeight="1" x14ac:dyDescent="0.25">
      <c r="A299" s="1047"/>
      <c r="B299" s="1047"/>
      <c r="C299" s="1047"/>
      <c r="D299" s="1076"/>
      <c r="E299" s="1047"/>
      <c r="F299" s="1059"/>
      <c r="G299" s="971" t="s">
        <v>378</v>
      </c>
      <c r="H299" s="727" t="s">
        <v>241</v>
      </c>
      <c r="I299" s="703" t="s">
        <v>252</v>
      </c>
      <c r="J299" s="703">
        <v>240</v>
      </c>
      <c r="K299" s="701">
        <v>3620</v>
      </c>
      <c r="L299" s="701">
        <v>2</v>
      </c>
      <c r="M299" s="705" t="s">
        <v>158</v>
      </c>
      <c r="N299" s="143"/>
      <c r="O299" s="143"/>
      <c r="P299" s="143"/>
      <c r="Q299" s="143"/>
      <c r="R299" s="143"/>
      <c r="S299" s="143"/>
      <c r="T299" s="143"/>
      <c r="U299" s="143"/>
      <c r="V299" s="143"/>
      <c r="W299" s="143"/>
      <c r="X299" s="143"/>
      <c r="Y299" s="143"/>
      <c r="Z299" s="143"/>
      <c r="AA299" s="143"/>
      <c r="AB299" s="143"/>
      <c r="AC299" s="143"/>
      <c r="AD299" s="143"/>
      <c r="AE299" s="143"/>
      <c r="AF299" s="143"/>
      <c r="AG299" s="143"/>
      <c r="AH299" s="143"/>
      <c r="AI299" s="143"/>
      <c r="AJ299" s="143"/>
      <c r="AK299" s="143"/>
      <c r="AL299" s="143"/>
      <c r="AM299" s="143"/>
      <c r="AN299" s="143"/>
      <c r="AO299" s="143"/>
      <c r="AP299" s="143"/>
      <c r="AQ299" s="143"/>
      <c r="AR299" s="143"/>
      <c r="AS299" s="143"/>
      <c r="AT299" s="143"/>
      <c r="AU299" s="143"/>
      <c r="AV299" s="143"/>
      <c r="AW299" s="143"/>
      <c r="AX299" s="143"/>
      <c r="AY299" s="143"/>
      <c r="AZ299" s="143"/>
      <c r="BA299" s="143"/>
      <c r="BB299" s="143"/>
      <c r="BC299" s="143"/>
      <c r="BD299" s="143"/>
      <c r="BE299" s="143"/>
      <c r="BF299" s="143"/>
      <c r="BG299" s="143"/>
      <c r="BH299" s="143"/>
      <c r="BI299" s="143"/>
      <c r="BJ299" s="143"/>
      <c r="BK299" s="143"/>
      <c r="BL299" s="143"/>
      <c r="BM299" s="143"/>
      <c r="BN299" s="143"/>
      <c r="BO299" s="143"/>
      <c r="BP299" s="143"/>
      <c r="BQ299" s="143"/>
      <c r="BR299" s="143"/>
      <c r="BS299" s="143"/>
      <c r="BT299" s="143"/>
      <c r="BU299" s="143"/>
      <c r="BV299" s="143"/>
      <c r="BW299" s="143"/>
      <c r="BX299" s="143"/>
      <c r="BY299" s="143"/>
      <c r="BZ299" s="143"/>
    </row>
    <row r="300" spans="1:78" s="57" customFormat="1" ht="34.5" customHeight="1" x14ac:dyDescent="0.25">
      <c r="A300" s="1046"/>
      <c r="B300" s="1046"/>
      <c r="C300" s="1046"/>
      <c r="D300" s="1075"/>
      <c r="E300" s="1046"/>
      <c r="F300" s="1058"/>
      <c r="G300" s="1072" t="s">
        <v>379</v>
      </c>
      <c r="H300" s="415" t="s">
        <v>246</v>
      </c>
      <c r="I300" s="140" t="s">
        <v>247</v>
      </c>
      <c r="J300" s="140">
        <v>2</v>
      </c>
      <c r="K300" s="140">
        <f>+J300*150</f>
        <v>300</v>
      </c>
      <c r="L300" s="1074">
        <v>3</v>
      </c>
      <c r="M300" s="723" t="s">
        <v>27</v>
      </c>
      <c r="N300" s="143"/>
      <c r="O300" s="143"/>
      <c r="P300" s="143"/>
      <c r="Q300" s="143"/>
      <c r="R300" s="143"/>
      <c r="S300" s="143"/>
      <c r="T300" s="143"/>
      <c r="U300" s="143"/>
      <c r="V300" s="143"/>
      <c r="W300" s="143"/>
      <c r="X300" s="143"/>
      <c r="Y300" s="143"/>
      <c r="Z300" s="143"/>
      <c r="AA300" s="143"/>
      <c r="AB300" s="143"/>
      <c r="AC300" s="143"/>
      <c r="AD300" s="143"/>
      <c r="AE300" s="143"/>
      <c r="AF300" s="143"/>
      <c r="AG300" s="143"/>
      <c r="AH300" s="143"/>
      <c r="AI300" s="143"/>
      <c r="AJ300" s="143"/>
      <c r="AK300" s="143"/>
      <c r="AL300" s="143"/>
      <c r="AM300" s="143"/>
      <c r="AN300" s="143"/>
      <c r="AO300" s="143"/>
      <c r="AP300" s="143"/>
      <c r="AQ300" s="143"/>
      <c r="AR300" s="143"/>
      <c r="AS300" s="143"/>
      <c r="AT300" s="143"/>
      <c r="AU300" s="143"/>
      <c r="AV300" s="143"/>
      <c r="AW300" s="143"/>
      <c r="AX300" s="143"/>
      <c r="AY300" s="143"/>
      <c r="AZ300" s="143"/>
      <c r="BA300" s="143"/>
      <c r="BB300" s="143"/>
      <c r="BC300" s="143"/>
      <c r="BD300" s="143"/>
      <c r="BE300" s="143"/>
      <c r="BF300" s="143"/>
      <c r="BG300" s="143"/>
      <c r="BH300" s="143"/>
      <c r="BI300" s="143"/>
      <c r="BJ300" s="143"/>
      <c r="BK300" s="143"/>
      <c r="BL300" s="143"/>
      <c r="BM300" s="143"/>
      <c r="BN300" s="143"/>
      <c r="BO300" s="143"/>
      <c r="BP300" s="143"/>
      <c r="BQ300" s="143"/>
      <c r="BR300" s="143"/>
      <c r="BS300" s="143"/>
      <c r="BT300" s="143"/>
      <c r="BU300" s="143"/>
      <c r="BV300" s="143"/>
      <c r="BW300" s="143"/>
      <c r="BX300" s="143"/>
      <c r="BY300" s="143"/>
      <c r="BZ300" s="143"/>
    </row>
    <row r="301" spans="1:78" s="57" customFormat="1" ht="34.5" customHeight="1" x14ac:dyDescent="0.25">
      <c r="A301" s="1046"/>
      <c r="B301" s="1046"/>
      <c r="C301" s="1046"/>
      <c r="D301" s="1075"/>
      <c r="E301" s="1046"/>
      <c r="F301" s="1058"/>
      <c r="G301" s="1072"/>
      <c r="H301" s="414" t="s">
        <v>101</v>
      </c>
      <c r="I301" s="140" t="s">
        <v>242</v>
      </c>
      <c r="J301" s="145">
        <v>2.5</v>
      </c>
      <c r="K301" s="140">
        <f>+J301*140</f>
        <v>350</v>
      </c>
      <c r="L301" s="1074"/>
      <c r="M301" s="705" t="s">
        <v>135</v>
      </c>
      <c r="N301" s="143"/>
      <c r="O301" s="143"/>
      <c r="P301" s="143"/>
      <c r="Q301" s="143"/>
      <c r="R301" s="143"/>
      <c r="S301" s="143"/>
      <c r="T301" s="143"/>
      <c r="U301" s="143"/>
      <c r="V301" s="143"/>
      <c r="W301" s="143"/>
      <c r="X301" s="143"/>
      <c r="Y301" s="143"/>
      <c r="Z301" s="143"/>
      <c r="AA301" s="143"/>
      <c r="AB301" s="143"/>
      <c r="AC301" s="143"/>
      <c r="AD301" s="143"/>
      <c r="AE301" s="143"/>
      <c r="AF301" s="143"/>
      <c r="AG301" s="143"/>
      <c r="AH301" s="143"/>
      <c r="AI301" s="143"/>
      <c r="AJ301" s="143"/>
      <c r="AK301" s="143"/>
      <c r="AL301" s="143"/>
      <c r="AM301" s="143"/>
      <c r="AN301" s="143"/>
      <c r="AO301" s="143"/>
      <c r="AP301" s="143"/>
      <c r="AQ301" s="143"/>
      <c r="AR301" s="143"/>
      <c r="AS301" s="143"/>
      <c r="AT301" s="143"/>
      <c r="AU301" s="143"/>
      <c r="AV301" s="143"/>
      <c r="AW301" s="143"/>
      <c r="AX301" s="143"/>
      <c r="AY301" s="143"/>
      <c r="AZ301" s="143"/>
      <c r="BA301" s="143"/>
      <c r="BB301" s="143"/>
      <c r="BC301" s="143"/>
      <c r="BD301" s="143"/>
      <c r="BE301" s="143"/>
      <c r="BF301" s="143"/>
      <c r="BG301" s="143"/>
      <c r="BH301" s="143"/>
      <c r="BI301" s="143"/>
      <c r="BJ301" s="143"/>
      <c r="BK301" s="143"/>
      <c r="BL301" s="143"/>
      <c r="BM301" s="143"/>
      <c r="BN301" s="143"/>
      <c r="BO301" s="143"/>
      <c r="BP301" s="143"/>
      <c r="BQ301" s="143"/>
      <c r="BR301" s="143"/>
      <c r="BS301" s="143"/>
      <c r="BT301" s="143"/>
      <c r="BU301" s="143"/>
      <c r="BV301" s="143"/>
      <c r="BW301" s="143"/>
      <c r="BX301" s="143"/>
      <c r="BY301" s="143"/>
      <c r="BZ301" s="143"/>
    </row>
    <row r="302" spans="1:78" s="57" customFormat="1" ht="48" customHeight="1" x14ac:dyDescent="0.25">
      <c r="A302" s="1046"/>
      <c r="B302" s="1046"/>
      <c r="C302" s="1046"/>
      <c r="D302" s="1075"/>
      <c r="E302" s="1046"/>
      <c r="F302" s="1058"/>
      <c r="G302" s="975" t="s">
        <v>380</v>
      </c>
      <c r="H302" s="415" t="s">
        <v>274</v>
      </c>
      <c r="I302" s="140" t="s">
        <v>242</v>
      </c>
      <c r="J302" s="140">
        <v>2</v>
      </c>
      <c r="K302" s="140">
        <f>+J302*300</f>
        <v>600</v>
      </c>
      <c r="L302" s="135">
        <v>4</v>
      </c>
      <c r="M302" s="705" t="s">
        <v>137</v>
      </c>
      <c r="N302" s="143"/>
      <c r="O302" s="143"/>
      <c r="P302" s="143"/>
      <c r="Q302" s="143"/>
      <c r="R302" s="143"/>
      <c r="S302" s="143"/>
      <c r="T302" s="143"/>
      <c r="U302" s="143"/>
      <c r="V302" s="143"/>
      <c r="W302" s="143"/>
      <c r="X302" s="143"/>
      <c r="Y302" s="143"/>
      <c r="Z302" s="143"/>
      <c r="AA302" s="143"/>
      <c r="AB302" s="143"/>
      <c r="AC302" s="143"/>
      <c r="AD302" s="143"/>
      <c r="AE302" s="143"/>
      <c r="AF302" s="143"/>
      <c r="AG302" s="143"/>
      <c r="AH302" s="143"/>
      <c r="AI302" s="143"/>
      <c r="AJ302" s="143"/>
      <c r="AK302" s="143"/>
      <c r="AL302" s="143"/>
      <c r="AM302" s="143"/>
      <c r="AN302" s="143"/>
      <c r="AO302" s="143"/>
      <c r="AP302" s="143"/>
      <c r="AQ302" s="143"/>
      <c r="AR302" s="143"/>
      <c r="AS302" s="143"/>
      <c r="AT302" s="143"/>
      <c r="AU302" s="143"/>
      <c r="AV302" s="143"/>
      <c r="AW302" s="143"/>
      <c r="AX302" s="143"/>
      <c r="AY302" s="143"/>
      <c r="AZ302" s="143"/>
      <c r="BA302" s="143"/>
      <c r="BB302" s="143"/>
      <c r="BC302" s="143"/>
      <c r="BD302" s="143"/>
      <c r="BE302" s="143"/>
      <c r="BF302" s="143"/>
      <c r="BG302" s="143"/>
      <c r="BH302" s="143"/>
      <c r="BI302" s="143"/>
      <c r="BJ302" s="143"/>
      <c r="BK302" s="143"/>
      <c r="BL302" s="143"/>
      <c r="BM302" s="143"/>
      <c r="BN302" s="143"/>
      <c r="BO302" s="143"/>
      <c r="BP302" s="143"/>
      <c r="BQ302" s="143"/>
      <c r="BR302" s="143"/>
      <c r="BS302" s="143"/>
      <c r="BT302" s="143"/>
      <c r="BU302" s="143"/>
      <c r="BV302" s="143"/>
      <c r="BW302" s="143"/>
      <c r="BX302" s="143"/>
      <c r="BY302" s="143"/>
      <c r="BZ302" s="143"/>
    </row>
    <row r="303" spans="1:78" s="57" customFormat="1" ht="48" customHeight="1" x14ac:dyDescent="0.25">
      <c r="A303" s="867"/>
      <c r="B303" s="1043" t="s">
        <v>138</v>
      </c>
      <c r="C303" s="1044"/>
      <c r="D303" s="868"/>
      <c r="E303" s="867">
        <f>+E298*12.9</f>
        <v>21033934.865433976</v>
      </c>
      <c r="F303" s="867">
        <v>4</v>
      </c>
      <c r="G303" s="869"/>
      <c r="H303" s="866"/>
      <c r="I303" s="867"/>
      <c r="J303" s="901"/>
      <c r="K303" s="867">
        <f>+K302+K301+K300+K299+K298</f>
        <v>19570</v>
      </c>
      <c r="L303" s="876"/>
      <c r="M303" s="705"/>
      <c r="N303" s="143"/>
      <c r="O303" s="143"/>
      <c r="P303" s="143"/>
      <c r="Q303" s="143"/>
      <c r="R303" s="143"/>
      <c r="S303" s="143"/>
      <c r="T303" s="143"/>
      <c r="U303" s="143"/>
      <c r="V303" s="143"/>
      <c r="W303" s="143"/>
      <c r="X303" s="143"/>
      <c r="Y303" s="143"/>
      <c r="Z303" s="143"/>
      <c r="AA303" s="143"/>
      <c r="AB303" s="143"/>
      <c r="AC303" s="143"/>
      <c r="AD303" s="143"/>
      <c r="AE303" s="143"/>
      <c r="AF303" s="143"/>
      <c r="AG303" s="143"/>
      <c r="AH303" s="143"/>
      <c r="AI303" s="143"/>
      <c r="AJ303" s="143"/>
      <c r="AK303" s="143"/>
      <c r="AL303" s="143"/>
      <c r="AM303" s="143"/>
      <c r="AN303" s="143"/>
      <c r="AO303" s="143"/>
      <c r="AP303" s="143"/>
      <c r="AQ303" s="143"/>
      <c r="AR303" s="143"/>
      <c r="AS303" s="143"/>
      <c r="AT303" s="143"/>
      <c r="AU303" s="143"/>
      <c r="AV303" s="143"/>
      <c r="AW303" s="143"/>
      <c r="AX303" s="143"/>
      <c r="AY303" s="143"/>
      <c r="AZ303" s="143"/>
      <c r="BA303" s="143"/>
      <c r="BB303" s="143"/>
      <c r="BC303" s="143"/>
      <c r="BD303" s="143"/>
      <c r="BE303" s="143"/>
      <c r="BF303" s="143"/>
      <c r="BG303" s="143"/>
      <c r="BH303" s="143"/>
      <c r="BI303" s="143"/>
      <c r="BJ303" s="143"/>
      <c r="BK303" s="143"/>
      <c r="BL303" s="143"/>
      <c r="BM303" s="143"/>
      <c r="BN303" s="143"/>
      <c r="BO303" s="143"/>
      <c r="BP303" s="143"/>
      <c r="BQ303" s="143"/>
      <c r="BR303" s="143"/>
      <c r="BS303" s="143"/>
      <c r="BT303" s="143"/>
      <c r="BU303" s="143"/>
      <c r="BV303" s="143"/>
      <c r="BW303" s="143"/>
      <c r="BX303" s="143"/>
      <c r="BY303" s="143"/>
      <c r="BZ303" s="143"/>
    </row>
    <row r="304" spans="1:78" s="38" customFormat="1" ht="49.5" customHeight="1" x14ac:dyDescent="0.25">
      <c r="A304" s="1046">
        <v>20</v>
      </c>
      <c r="B304" s="1046" t="s">
        <v>276</v>
      </c>
      <c r="C304" s="1046" t="s">
        <v>381</v>
      </c>
      <c r="D304" s="1077">
        <v>4468</v>
      </c>
      <c r="E304" s="1046">
        <v>1664817.6271338901</v>
      </c>
      <c r="F304" s="1058"/>
      <c r="G304" s="975" t="s">
        <v>382</v>
      </c>
      <c r="H304" s="415" t="s">
        <v>339</v>
      </c>
      <c r="I304" s="140" t="s">
        <v>242</v>
      </c>
      <c r="J304" s="145">
        <v>17.5</v>
      </c>
      <c r="K304" s="140">
        <f>+J304*700</f>
        <v>12250</v>
      </c>
      <c r="L304" s="140">
        <v>1</v>
      </c>
      <c r="M304" s="705" t="s">
        <v>126</v>
      </c>
      <c r="N304" s="143"/>
      <c r="O304" s="143"/>
      <c r="P304" s="143"/>
      <c r="Q304" s="143"/>
      <c r="R304" s="143"/>
      <c r="S304" s="143"/>
      <c r="T304" s="143"/>
      <c r="U304" s="143"/>
      <c r="V304" s="143"/>
      <c r="W304" s="143"/>
      <c r="X304" s="143"/>
      <c r="Y304" s="143"/>
      <c r="Z304" s="143"/>
      <c r="AA304" s="143"/>
      <c r="AB304" s="143"/>
      <c r="AC304" s="143"/>
      <c r="AD304" s="143"/>
      <c r="AE304" s="143"/>
      <c r="AF304" s="143"/>
      <c r="AG304" s="143"/>
      <c r="AH304" s="143"/>
      <c r="AI304" s="143"/>
      <c r="AJ304" s="143"/>
      <c r="AK304" s="143"/>
      <c r="AL304" s="143"/>
      <c r="AM304" s="143"/>
      <c r="AN304" s="143"/>
      <c r="AO304" s="143"/>
      <c r="AP304" s="143"/>
      <c r="AQ304" s="143"/>
      <c r="AR304" s="143"/>
      <c r="AS304" s="143"/>
      <c r="AT304" s="143"/>
      <c r="AU304" s="143"/>
      <c r="AV304" s="143"/>
      <c r="AW304" s="143"/>
      <c r="AX304" s="143"/>
      <c r="AY304" s="143"/>
      <c r="AZ304" s="143"/>
      <c r="BA304" s="143"/>
      <c r="BB304" s="143"/>
      <c r="BC304" s="143"/>
      <c r="BD304" s="143"/>
      <c r="BE304" s="143"/>
      <c r="BF304" s="143"/>
      <c r="BG304" s="143"/>
      <c r="BH304" s="143"/>
      <c r="BI304" s="143"/>
      <c r="BJ304" s="143"/>
      <c r="BK304" s="143"/>
      <c r="BL304" s="143"/>
      <c r="BM304" s="143"/>
      <c r="BN304" s="143"/>
      <c r="BO304" s="143"/>
      <c r="BP304" s="143"/>
      <c r="BQ304" s="143"/>
      <c r="BR304" s="143"/>
      <c r="BS304" s="143"/>
      <c r="BT304" s="143"/>
      <c r="BU304" s="143"/>
      <c r="BV304" s="143"/>
      <c r="BW304" s="143"/>
      <c r="BX304" s="143"/>
      <c r="BY304" s="143"/>
      <c r="BZ304" s="143"/>
    </row>
    <row r="305" spans="1:78" s="38" customFormat="1" ht="49.5" customHeight="1" x14ac:dyDescent="0.25">
      <c r="A305" s="1069"/>
      <c r="B305" s="1069"/>
      <c r="C305" s="1069"/>
      <c r="D305" s="1078"/>
      <c r="E305" s="1069"/>
      <c r="F305" s="1080"/>
      <c r="G305" s="976" t="s">
        <v>383</v>
      </c>
      <c r="H305" s="734" t="s">
        <v>274</v>
      </c>
      <c r="I305" s="721" t="s">
        <v>252</v>
      </c>
      <c r="J305" s="721">
        <v>120</v>
      </c>
      <c r="K305" s="721">
        <f>+J305*46</f>
        <v>5520</v>
      </c>
      <c r="L305" s="703">
        <v>2</v>
      </c>
      <c r="M305" s="705" t="s">
        <v>150</v>
      </c>
      <c r="N305" s="143"/>
      <c r="O305" s="143"/>
      <c r="P305" s="143"/>
      <c r="Q305" s="143"/>
      <c r="R305" s="143"/>
      <c r="S305" s="143"/>
      <c r="T305" s="143"/>
      <c r="U305" s="143"/>
      <c r="V305" s="143"/>
      <c r="W305" s="143"/>
      <c r="X305" s="143"/>
      <c r="Y305" s="143"/>
      <c r="Z305" s="143"/>
      <c r="AA305" s="143"/>
      <c r="AB305" s="143"/>
      <c r="AC305" s="143"/>
      <c r="AD305" s="143"/>
      <c r="AE305" s="143"/>
      <c r="AF305" s="143"/>
      <c r="AG305" s="143"/>
      <c r="AH305" s="143"/>
      <c r="AI305" s="143"/>
      <c r="AJ305" s="143"/>
      <c r="AK305" s="143"/>
      <c r="AL305" s="143"/>
      <c r="AM305" s="143"/>
      <c r="AN305" s="143"/>
      <c r="AO305" s="143"/>
      <c r="AP305" s="143"/>
      <c r="AQ305" s="143"/>
      <c r="AR305" s="143"/>
      <c r="AS305" s="143"/>
      <c r="AT305" s="143"/>
      <c r="AU305" s="143"/>
      <c r="AV305" s="143"/>
      <c r="AW305" s="143"/>
      <c r="AX305" s="143"/>
      <c r="AY305" s="143"/>
      <c r="AZ305" s="143"/>
      <c r="BA305" s="143"/>
      <c r="BB305" s="143"/>
      <c r="BC305" s="143"/>
      <c r="BD305" s="143"/>
      <c r="BE305" s="143"/>
      <c r="BF305" s="143"/>
      <c r="BG305" s="143"/>
      <c r="BH305" s="143"/>
      <c r="BI305" s="143"/>
      <c r="BJ305" s="143"/>
      <c r="BK305" s="143"/>
      <c r="BL305" s="143"/>
      <c r="BM305" s="143"/>
      <c r="BN305" s="143"/>
      <c r="BO305" s="143"/>
      <c r="BP305" s="143"/>
      <c r="BQ305" s="143"/>
      <c r="BR305" s="143"/>
      <c r="BS305" s="143"/>
      <c r="BT305" s="143"/>
      <c r="BU305" s="143"/>
      <c r="BV305" s="143"/>
      <c r="BW305" s="143"/>
      <c r="BX305" s="143"/>
      <c r="BY305" s="143"/>
      <c r="BZ305" s="143"/>
    </row>
    <row r="306" spans="1:78" s="38" customFormat="1" ht="49.5" customHeight="1" x14ac:dyDescent="0.25">
      <c r="A306" s="1069"/>
      <c r="B306" s="1069"/>
      <c r="C306" s="1069"/>
      <c r="D306" s="1078"/>
      <c r="E306" s="1069"/>
      <c r="F306" s="1080"/>
      <c r="G306" s="975" t="s">
        <v>384</v>
      </c>
      <c r="H306" s="415" t="s">
        <v>241</v>
      </c>
      <c r="I306" s="140" t="s">
        <v>252</v>
      </c>
      <c r="J306" s="140">
        <v>180</v>
      </c>
      <c r="K306" s="137">
        <f>180*13</f>
        <v>2340</v>
      </c>
      <c r="L306" s="140">
        <v>3</v>
      </c>
      <c r="M306" s="705" t="s">
        <v>158</v>
      </c>
      <c r="N306" s="143"/>
      <c r="O306" s="143"/>
      <c r="P306" s="143"/>
      <c r="Q306" s="143"/>
      <c r="R306" s="143"/>
      <c r="S306" s="143"/>
      <c r="T306" s="143"/>
      <c r="U306" s="143"/>
      <c r="V306" s="143"/>
      <c r="W306" s="143"/>
      <c r="X306" s="143"/>
      <c r="Y306" s="143"/>
      <c r="Z306" s="143"/>
      <c r="AA306" s="143"/>
      <c r="AB306" s="143"/>
      <c r="AC306" s="143"/>
      <c r="AD306" s="143"/>
      <c r="AE306" s="143"/>
      <c r="AF306" s="143"/>
      <c r="AG306" s="143"/>
      <c r="AH306" s="143"/>
      <c r="AI306" s="143"/>
      <c r="AJ306" s="143"/>
      <c r="AK306" s="143"/>
      <c r="AL306" s="143"/>
      <c r="AM306" s="143"/>
      <c r="AN306" s="143"/>
      <c r="AO306" s="143"/>
      <c r="AP306" s="143"/>
      <c r="AQ306" s="143"/>
      <c r="AR306" s="143"/>
      <c r="AS306" s="143"/>
      <c r="AT306" s="143"/>
      <c r="AU306" s="143"/>
      <c r="AV306" s="143"/>
      <c r="AW306" s="143"/>
      <c r="AX306" s="143"/>
      <c r="AY306" s="143"/>
      <c r="AZ306" s="143"/>
      <c r="BA306" s="143"/>
      <c r="BB306" s="143"/>
      <c r="BC306" s="143"/>
      <c r="BD306" s="143"/>
      <c r="BE306" s="143"/>
      <c r="BF306" s="143"/>
      <c r="BG306" s="143"/>
      <c r="BH306" s="143"/>
      <c r="BI306" s="143"/>
      <c r="BJ306" s="143"/>
      <c r="BK306" s="143"/>
      <c r="BL306" s="143"/>
      <c r="BM306" s="143"/>
      <c r="BN306" s="143"/>
      <c r="BO306" s="143"/>
      <c r="BP306" s="143"/>
      <c r="BQ306" s="143"/>
      <c r="BR306" s="143"/>
      <c r="BS306" s="143"/>
      <c r="BT306" s="143"/>
      <c r="BU306" s="143"/>
      <c r="BV306" s="143"/>
      <c r="BW306" s="143"/>
      <c r="BX306" s="143"/>
      <c r="BY306" s="143"/>
      <c r="BZ306" s="143"/>
    </row>
    <row r="307" spans="1:78" s="57" customFormat="1" ht="42.75" customHeight="1" x14ac:dyDescent="0.25">
      <c r="A307" s="1069"/>
      <c r="B307" s="1069"/>
      <c r="C307" s="1069"/>
      <c r="D307" s="1078"/>
      <c r="E307" s="1069"/>
      <c r="F307" s="1080"/>
      <c r="G307" s="1072" t="s">
        <v>385</v>
      </c>
      <c r="H307" s="415" t="s">
        <v>246</v>
      </c>
      <c r="I307" s="140" t="s">
        <v>247</v>
      </c>
      <c r="J307" s="145">
        <v>5</v>
      </c>
      <c r="K307" s="140">
        <f>4*150+200</f>
        <v>800</v>
      </c>
      <c r="L307" s="1074">
        <v>4</v>
      </c>
      <c r="M307" s="723" t="s">
        <v>27</v>
      </c>
      <c r="N307" s="143"/>
      <c r="O307" s="143"/>
      <c r="P307" s="143"/>
      <c r="Q307" s="143"/>
      <c r="R307" s="143"/>
      <c r="S307" s="143"/>
      <c r="T307" s="143"/>
      <c r="U307" s="143"/>
      <c r="V307" s="143"/>
      <c r="W307" s="143"/>
      <c r="X307" s="143"/>
      <c r="Y307" s="143"/>
      <c r="Z307" s="143"/>
      <c r="AA307" s="143"/>
      <c r="AB307" s="143"/>
      <c r="AC307" s="143"/>
      <c r="AD307" s="143"/>
      <c r="AE307" s="143"/>
      <c r="AF307" s="143"/>
      <c r="AG307" s="143"/>
      <c r="AH307" s="143"/>
      <c r="AI307" s="143"/>
      <c r="AJ307" s="143"/>
      <c r="AK307" s="143"/>
      <c r="AL307" s="143"/>
      <c r="AM307" s="143"/>
      <c r="AN307" s="143"/>
      <c r="AO307" s="143"/>
      <c r="AP307" s="143"/>
      <c r="AQ307" s="143"/>
      <c r="AR307" s="143"/>
      <c r="AS307" s="143"/>
      <c r="AT307" s="143"/>
      <c r="AU307" s="143"/>
      <c r="AV307" s="143"/>
      <c r="AW307" s="143"/>
      <c r="AX307" s="143"/>
      <c r="AY307" s="143"/>
      <c r="AZ307" s="143"/>
      <c r="BA307" s="143"/>
      <c r="BB307" s="143"/>
      <c r="BC307" s="143"/>
      <c r="BD307" s="143"/>
      <c r="BE307" s="143"/>
      <c r="BF307" s="143"/>
      <c r="BG307" s="143"/>
      <c r="BH307" s="143"/>
      <c r="BI307" s="143"/>
      <c r="BJ307" s="143"/>
      <c r="BK307" s="143"/>
      <c r="BL307" s="143"/>
      <c r="BM307" s="143"/>
      <c r="BN307" s="143"/>
      <c r="BO307" s="143"/>
      <c r="BP307" s="143"/>
      <c r="BQ307" s="143"/>
      <c r="BR307" s="143"/>
      <c r="BS307" s="143"/>
      <c r="BT307" s="143"/>
      <c r="BU307" s="143"/>
      <c r="BV307" s="143"/>
      <c r="BW307" s="143"/>
      <c r="BX307" s="143"/>
      <c r="BY307" s="143"/>
      <c r="BZ307" s="143"/>
    </row>
    <row r="308" spans="1:78" s="57" customFormat="1" ht="42.75" customHeight="1" x14ac:dyDescent="0.25">
      <c r="A308" s="1069"/>
      <c r="B308" s="1069"/>
      <c r="C308" s="1069"/>
      <c r="D308" s="1078"/>
      <c r="E308" s="1069"/>
      <c r="F308" s="1080"/>
      <c r="G308" s="1072"/>
      <c r="H308" s="414" t="s">
        <v>30</v>
      </c>
      <c r="I308" s="140" t="s">
        <v>363</v>
      </c>
      <c r="J308" s="145">
        <v>8.9</v>
      </c>
      <c r="K308" s="140">
        <f>+J308*140</f>
        <v>1246</v>
      </c>
      <c r="L308" s="1074"/>
      <c r="M308" s="705" t="s">
        <v>135</v>
      </c>
      <c r="N308" s="143"/>
      <c r="O308" s="143"/>
      <c r="P308" s="143"/>
      <c r="Q308" s="143"/>
      <c r="R308" s="143"/>
      <c r="S308" s="143"/>
      <c r="T308" s="143"/>
      <c r="U308" s="143"/>
      <c r="V308" s="143"/>
      <c r="W308" s="143"/>
      <c r="X308" s="143"/>
      <c r="Y308" s="143"/>
      <c r="Z308" s="143"/>
      <c r="AA308" s="143"/>
      <c r="AB308" s="143"/>
      <c r="AC308" s="143"/>
      <c r="AD308" s="143"/>
      <c r="AE308" s="143"/>
      <c r="AF308" s="143"/>
      <c r="AG308" s="143"/>
      <c r="AH308" s="143"/>
      <c r="AI308" s="143"/>
      <c r="AJ308" s="143"/>
      <c r="AK308" s="143"/>
      <c r="AL308" s="143"/>
      <c r="AM308" s="143"/>
      <c r="AN308" s="143"/>
      <c r="AO308" s="143"/>
      <c r="AP308" s="143"/>
      <c r="AQ308" s="143"/>
      <c r="AR308" s="143"/>
      <c r="AS308" s="143"/>
      <c r="AT308" s="143"/>
      <c r="AU308" s="143"/>
      <c r="AV308" s="143"/>
      <c r="AW308" s="143"/>
      <c r="AX308" s="143"/>
      <c r="AY308" s="143"/>
      <c r="AZ308" s="143"/>
      <c r="BA308" s="143"/>
      <c r="BB308" s="143"/>
      <c r="BC308" s="143"/>
      <c r="BD308" s="143"/>
      <c r="BE308" s="143"/>
      <c r="BF308" s="143"/>
      <c r="BG308" s="143"/>
      <c r="BH308" s="143"/>
      <c r="BI308" s="143"/>
      <c r="BJ308" s="143"/>
      <c r="BK308" s="143"/>
      <c r="BL308" s="143"/>
      <c r="BM308" s="143"/>
      <c r="BN308" s="143"/>
      <c r="BO308" s="143"/>
      <c r="BP308" s="143"/>
      <c r="BQ308" s="143"/>
      <c r="BR308" s="143"/>
      <c r="BS308" s="143"/>
      <c r="BT308" s="143"/>
      <c r="BU308" s="143"/>
      <c r="BV308" s="143"/>
      <c r="BW308" s="143"/>
      <c r="BX308" s="143"/>
      <c r="BY308" s="143"/>
      <c r="BZ308" s="143"/>
    </row>
    <row r="309" spans="1:78" s="57" customFormat="1" ht="49.5" customHeight="1" x14ac:dyDescent="0.25">
      <c r="A309" s="1047"/>
      <c r="B309" s="1047"/>
      <c r="C309" s="1047"/>
      <c r="D309" s="1079"/>
      <c r="E309" s="1047"/>
      <c r="F309" s="1059"/>
      <c r="G309" s="970" t="s">
        <v>136</v>
      </c>
      <c r="H309" s="414" t="s">
        <v>101</v>
      </c>
      <c r="I309" s="140" t="s">
        <v>351</v>
      </c>
      <c r="J309" s="702">
        <v>1</v>
      </c>
      <c r="K309" s="140">
        <v>350</v>
      </c>
      <c r="L309" s="135">
        <v>5</v>
      </c>
      <c r="M309" s="705" t="s">
        <v>137</v>
      </c>
      <c r="N309" s="143"/>
      <c r="O309" s="143"/>
      <c r="P309" s="143"/>
      <c r="Q309" s="143"/>
      <c r="R309" s="143"/>
      <c r="S309" s="143"/>
      <c r="T309" s="143"/>
      <c r="U309" s="143"/>
      <c r="V309" s="143"/>
      <c r="W309" s="143"/>
      <c r="X309" s="143"/>
      <c r="Y309" s="143"/>
      <c r="Z309" s="143"/>
      <c r="AA309" s="143"/>
      <c r="AB309" s="143"/>
      <c r="AC309" s="143"/>
      <c r="AD309" s="143"/>
      <c r="AE309" s="143"/>
      <c r="AF309" s="143"/>
      <c r="AG309" s="143"/>
      <c r="AH309" s="143"/>
      <c r="AI309" s="143"/>
      <c r="AJ309" s="143"/>
      <c r="AK309" s="143"/>
      <c r="AL309" s="143"/>
      <c r="AM309" s="143"/>
      <c r="AN309" s="143"/>
      <c r="AO309" s="143"/>
      <c r="AP309" s="143"/>
      <c r="AQ309" s="143"/>
      <c r="AR309" s="143"/>
      <c r="AS309" s="143"/>
      <c r="AT309" s="143"/>
      <c r="AU309" s="143"/>
      <c r="AV309" s="143"/>
      <c r="AW309" s="143"/>
      <c r="AX309" s="143"/>
      <c r="AY309" s="143"/>
      <c r="AZ309" s="143"/>
      <c r="BA309" s="143"/>
      <c r="BB309" s="143"/>
      <c r="BC309" s="143"/>
      <c r="BD309" s="143"/>
      <c r="BE309" s="143"/>
      <c r="BF309" s="143"/>
      <c r="BG309" s="143"/>
      <c r="BH309" s="143"/>
      <c r="BI309" s="143"/>
      <c r="BJ309" s="143"/>
      <c r="BK309" s="143"/>
      <c r="BL309" s="143"/>
      <c r="BM309" s="143"/>
      <c r="BN309" s="143"/>
      <c r="BO309" s="143"/>
      <c r="BP309" s="143"/>
      <c r="BQ309" s="143"/>
      <c r="BR309" s="143"/>
      <c r="BS309" s="143"/>
      <c r="BT309" s="143"/>
      <c r="BU309" s="143"/>
      <c r="BV309" s="143"/>
      <c r="BW309" s="143"/>
      <c r="BX309" s="143"/>
      <c r="BY309" s="143"/>
      <c r="BZ309" s="143"/>
    </row>
    <row r="310" spans="1:78" s="57" customFormat="1" ht="49.5" customHeight="1" x14ac:dyDescent="0.25">
      <c r="A310" s="902"/>
      <c r="B310" s="1043" t="s">
        <v>138</v>
      </c>
      <c r="C310" s="1044"/>
      <c r="D310" s="903"/>
      <c r="E310" s="902">
        <f>+E304*12.9</f>
        <v>21476147.390027184</v>
      </c>
      <c r="F310" s="902">
        <v>5</v>
      </c>
      <c r="G310" s="885"/>
      <c r="H310" s="860"/>
      <c r="I310" s="902"/>
      <c r="J310" s="905"/>
      <c r="K310" s="902">
        <f>+K309+K308+K307+K306+K305+K304</f>
        <v>22506</v>
      </c>
      <c r="L310" s="876"/>
      <c r="M310" s="357"/>
      <c r="N310" s="143"/>
      <c r="O310" s="143"/>
      <c r="P310" s="143"/>
      <c r="Q310" s="143"/>
      <c r="R310" s="143"/>
      <c r="S310" s="143"/>
      <c r="T310" s="143"/>
      <c r="U310" s="143"/>
      <c r="V310" s="143"/>
      <c r="W310" s="143"/>
      <c r="X310" s="143"/>
      <c r="Y310" s="143"/>
      <c r="Z310" s="143"/>
      <c r="AA310" s="143"/>
      <c r="AB310" s="143"/>
      <c r="AC310" s="143"/>
      <c r="AD310" s="143"/>
      <c r="AE310" s="143"/>
      <c r="AF310" s="143"/>
      <c r="AG310" s="143"/>
      <c r="AH310" s="143"/>
      <c r="AI310" s="143"/>
      <c r="AJ310" s="143"/>
      <c r="AK310" s="143"/>
      <c r="AL310" s="143"/>
      <c r="AM310" s="143"/>
      <c r="AN310" s="143"/>
      <c r="AO310" s="143"/>
      <c r="AP310" s="143"/>
      <c r="AQ310" s="143"/>
      <c r="AR310" s="143"/>
      <c r="AS310" s="143"/>
      <c r="AT310" s="143"/>
      <c r="AU310" s="143"/>
      <c r="AV310" s="143"/>
      <c r="AW310" s="143"/>
      <c r="AX310" s="143"/>
      <c r="AY310" s="143"/>
      <c r="AZ310" s="143"/>
      <c r="BA310" s="143"/>
      <c r="BB310" s="143"/>
      <c r="BC310" s="143"/>
      <c r="BD310" s="143"/>
      <c r="BE310" s="143"/>
      <c r="BF310" s="143"/>
      <c r="BG310" s="143"/>
      <c r="BH310" s="143"/>
      <c r="BI310" s="143"/>
      <c r="BJ310" s="143"/>
      <c r="BK310" s="143"/>
      <c r="BL310" s="143"/>
      <c r="BM310" s="143"/>
      <c r="BN310" s="143"/>
      <c r="BO310" s="143"/>
      <c r="BP310" s="143"/>
      <c r="BQ310" s="143"/>
      <c r="BR310" s="143"/>
      <c r="BS310" s="143"/>
      <c r="BT310" s="143"/>
      <c r="BU310" s="143"/>
      <c r="BV310" s="143"/>
      <c r="BW310" s="143"/>
      <c r="BX310" s="143"/>
      <c r="BY310" s="143"/>
      <c r="BZ310" s="143"/>
    </row>
    <row r="311" spans="1:78" s="38" customFormat="1" ht="73.5" customHeight="1" x14ac:dyDescent="0.25">
      <c r="A311" s="1046">
        <v>21</v>
      </c>
      <c r="B311" s="1046" t="s">
        <v>276</v>
      </c>
      <c r="C311" s="1046" t="s">
        <v>386</v>
      </c>
      <c r="D311" s="1075" t="s">
        <v>387</v>
      </c>
      <c r="E311" s="1058">
        <v>2218514.8057196001</v>
      </c>
      <c r="F311" s="1058"/>
      <c r="G311" s="970" t="s">
        <v>388</v>
      </c>
      <c r="H311" s="415" t="s">
        <v>241</v>
      </c>
      <c r="I311" s="140" t="s">
        <v>252</v>
      </c>
      <c r="J311" s="140">
        <v>540</v>
      </c>
      <c r="K311" s="140">
        <f>540*13+300*11</f>
        <v>10320</v>
      </c>
      <c r="L311" s="135">
        <v>1</v>
      </c>
      <c r="M311" s="705" t="s">
        <v>158</v>
      </c>
      <c r="N311" s="143"/>
      <c r="O311" s="143"/>
      <c r="P311" s="143"/>
      <c r="Q311" s="143"/>
      <c r="R311" s="143"/>
      <c r="S311" s="143"/>
      <c r="T311" s="143"/>
      <c r="U311" s="143"/>
      <c r="V311" s="143"/>
      <c r="W311" s="143"/>
      <c r="X311" s="143"/>
      <c r="Y311" s="143"/>
      <c r="Z311" s="143"/>
      <c r="AA311" s="143"/>
      <c r="AB311" s="143"/>
      <c r="AC311" s="143"/>
      <c r="AD311" s="143"/>
      <c r="AE311" s="143"/>
      <c r="AF311" s="143"/>
      <c r="AG311" s="143"/>
      <c r="AH311" s="143"/>
      <c r="AI311" s="143"/>
      <c r="AJ311" s="143"/>
      <c r="AK311" s="143"/>
      <c r="AL311" s="143"/>
      <c r="AM311" s="143"/>
      <c r="AN311" s="143"/>
      <c r="AO311" s="143"/>
      <c r="AP311" s="143"/>
      <c r="AQ311" s="143"/>
      <c r="AR311" s="143"/>
      <c r="AS311" s="143"/>
      <c r="AT311" s="143"/>
      <c r="AU311" s="143"/>
      <c r="AV311" s="143"/>
      <c r="AW311" s="143"/>
      <c r="AX311" s="143"/>
      <c r="AY311" s="143"/>
      <c r="AZ311" s="143"/>
      <c r="BA311" s="143"/>
      <c r="BB311" s="143"/>
      <c r="BC311" s="143"/>
      <c r="BD311" s="143"/>
      <c r="BE311" s="143"/>
      <c r="BF311" s="143"/>
      <c r="BG311" s="143"/>
      <c r="BH311" s="143"/>
      <c r="BI311" s="143"/>
      <c r="BJ311" s="143"/>
      <c r="BK311" s="143"/>
      <c r="BL311" s="143"/>
      <c r="BM311" s="143"/>
      <c r="BN311" s="143"/>
      <c r="BO311" s="143"/>
      <c r="BP311" s="143"/>
      <c r="BQ311" s="143"/>
      <c r="BR311" s="143"/>
      <c r="BS311" s="143"/>
      <c r="BT311" s="143"/>
      <c r="BU311" s="143"/>
      <c r="BV311" s="143"/>
      <c r="BW311" s="143"/>
      <c r="BX311" s="143"/>
      <c r="BY311" s="143"/>
      <c r="BZ311" s="143"/>
    </row>
    <row r="312" spans="1:78" s="38" customFormat="1" ht="42.75" customHeight="1" x14ac:dyDescent="0.25">
      <c r="A312" s="1081"/>
      <c r="B312" s="1081"/>
      <c r="C312" s="1081"/>
      <c r="D312" s="1082"/>
      <c r="E312" s="1083"/>
      <c r="F312" s="1083"/>
      <c r="G312" s="977" t="s">
        <v>389</v>
      </c>
      <c r="H312" s="836" t="s">
        <v>101</v>
      </c>
      <c r="I312" s="702" t="s">
        <v>25</v>
      </c>
      <c r="J312" s="837">
        <v>2.3199999999999998</v>
      </c>
      <c r="K312" s="702">
        <f>+J312*300</f>
        <v>696</v>
      </c>
      <c r="L312" s="702">
        <v>2</v>
      </c>
      <c r="M312" s="705" t="s">
        <v>137</v>
      </c>
      <c r="N312" s="143"/>
      <c r="O312" s="143"/>
      <c r="P312" s="143"/>
      <c r="Q312" s="143"/>
      <c r="R312" s="143"/>
      <c r="S312" s="143"/>
      <c r="T312" s="143"/>
      <c r="U312" s="143"/>
      <c r="V312" s="143"/>
      <c r="W312" s="143"/>
      <c r="X312" s="143"/>
      <c r="Y312" s="143"/>
      <c r="Z312" s="143"/>
      <c r="AA312" s="143"/>
      <c r="AB312" s="143"/>
      <c r="AC312" s="143"/>
      <c r="AD312" s="143"/>
      <c r="AE312" s="143"/>
      <c r="AF312" s="143"/>
      <c r="AG312" s="143"/>
      <c r="AH312" s="143"/>
      <c r="AI312" s="143"/>
      <c r="AJ312" s="143"/>
      <c r="AK312" s="143"/>
      <c r="AL312" s="143"/>
      <c r="AM312" s="143"/>
      <c r="AN312" s="143"/>
      <c r="AO312" s="143"/>
      <c r="AP312" s="143"/>
      <c r="AQ312" s="143"/>
      <c r="AR312" s="143"/>
      <c r="AS312" s="143"/>
      <c r="AT312" s="143"/>
      <c r="AU312" s="143"/>
      <c r="AV312" s="143"/>
      <c r="AW312" s="143"/>
      <c r="AX312" s="143"/>
      <c r="AY312" s="143"/>
      <c r="AZ312" s="143"/>
      <c r="BA312" s="143"/>
      <c r="BB312" s="143"/>
      <c r="BC312" s="143"/>
      <c r="BD312" s="143"/>
      <c r="BE312" s="143"/>
      <c r="BF312" s="143"/>
      <c r="BG312" s="143"/>
      <c r="BH312" s="143"/>
      <c r="BI312" s="143"/>
      <c r="BJ312" s="143"/>
      <c r="BK312" s="143"/>
      <c r="BL312" s="143"/>
      <c r="BM312" s="143"/>
      <c r="BN312" s="143"/>
      <c r="BO312" s="143"/>
      <c r="BP312" s="143"/>
      <c r="BQ312" s="143"/>
      <c r="BR312" s="143"/>
      <c r="BS312" s="143"/>
      <c r="BT312" s="143"/>
      <c r="BU312" s="143"/>
      <c r="BV312" s="143"/>
      <c r="BW312" s="143"/>
      <c r="BX312" s="143"/>
      <c r="BY312" s="143"/>
      <c r="BZ312" s="143"/>
    </row>
    <row r="313" spans="1:78" s="38" customFormat="1" ht="43.5" customHeight="1" x14ac:dyDescent="0.25">
      <c r="A313" s="1046"/>
      <c r="B313" s="1046"/>
      <c r="C313" s="1046"/>
      <c r="D313" s="1075"/>
      <c r="E313" s="1058"/>
      <c r="F313" s="1058"/>
      <c r="G313" s="970" t="s">
        <v>390</v>
      </c>
      <c r="H313" s="415" t="s">
        <v>102</v>
      </c>
      <c r="I313" s="140" t="s">
        <v>25</v>
      </c>
      <c r="J313" s="140">
        <v>22</v>
      </c>
      <c r="K313" s="140">
        <f>+J313*700</f>
        <v>15400</v>
      </c>
      <c r="L313" s="135">
        <v>3</v>
      </c>
      <c r="M313" s="705" t="s">
        <v>126</v>
      </c>
      <c r="N313" s="143"/>
      <c r="O313" s="143"/>
      <c r="P313" s="143"/>
      <c r="Q313" s="143"/>
      <c r="R313" s="143"/>
      <c r="S313" s="143"/>
      <c r="T313" s="143"/>
      <c r="U313" s="143"/>
      <c r="V313" s="143"/>
      <c r="W313" s="143"/>
      <c r="X313" s="143"/>
      <c r="Y313" s="143"/>
      <c r="Z313" s="143"/>
      <c r="AA313" s="143"/>
      <c r="AB313" s="143"/>
      <c r="AC313" s="143"/>
      <c r="AD313" s="143"/>
      <c r="AE313" s="143"/>
      <c r="AF313" s="143"/>
      <c r="AG313" s="143"/>
      <c r="AH313" s="143"/>
      <c r="AI313" s="143"/>
      <c r="AJ313" s="143"/>
      <c r="AK313" s="143"/>
      <c r="AL313" s="143"/>
      <c r="AM313" s="143"/>
      <c r="AN313" s="143"/>
      <c r="AO313" s="143"/>
      <c r="AP313" s="143"/>
      <c r="AQ313" s="143"/>
      <c r="AR313" s="143"/>
      <c r="AS313" s="143"/>
      <c r="AT313" s="143"/>
      <c r="AU313" s="143"/>
      <c r="AV313" s="143"/>
      <c r="AW313" s="143"/>
      <c r="AX313" s="143"/>
      <c r="AY313" s="143"/>
      <c r="AZ313" s="143"/>
      <c r="BA313" s="143"/>
      <c r="BB313" s="143"/>
      <c r="BC313" s="143"/>
      <c r="BD313" s="143"/>
      <c r="BE313" s="143"/>
      <c r="BF313" s="143"/>
      <c r="BG313" s="143"/>
      <c r="BH313" s="143"/>
      <c r="BI313" s="143"/>
      <c r="BJ313" s="143"/>
      <c r="BK313" s="143"/>
      <c r="BL313" s="143"/>
      <c r="BM313" s="143"/>
      <c r="BN313" s="143"/>
      <c r="BO313" s="143"/>
      <c r="BP313" s="143"/>
      <c r="BQ313" s="143"/>
      <c r="BR313" s="143"/>
      <c r="BS313" s="143"/>
      <c r="BT313" s="143"/>
      <c r="BU313" s="143"/>
      <c r="BV313" s="143"/>
      <c r="BW313" s="143"/>
      <c r="BX313" s="143"/>
      <c r="BY313" s="143"/>
      <c r="BZ313" s="143"/>
    </row>
    <row r="314" spans="1:78" s="38" customFormat="1" ht="39.75" customHeight="1" x14ac:dyDescent="0.25">
      <c r="A314" s="1047"/>
      <c r="B314" s="1047"/>
      <c r="C314" s="1047"/>
      <c r="D314" s="1076"/>
      <c r="E314" s="1059"/>
      <c r="F314" s="1059"/>
      <c r="G314" s="1095" t="s">
        <v>391</v>
      </c>
      <c r="H314" s="727" t="s">
        <v>246</v>
      </c>
      <c r="I314" s="703" t="s">
        <v>247</v>
      </c>
      <c r="J314" s="833">
        <v>3</v>
      </c>
      <c r="K314" s="703">
        <f>+J314*150</f>
        <v>450</v>
      </c>
      <c r="L314" s="1047">
        <v>4</v>
      </c>
      <c r="M314" s="723" t="s">
        <v>27</v>
      </c>
      <c r="N314" s="143"/>
      <c r="O314" s="143"/>
      <c r="P314" s="143"/>
      <c r="Q314" s="143"/>
      <c r="R314" s="143"/>
      <c r="S314" s="143"/>
      <c r="T314" s="143"/>
      <c r="U314" s="143"/>
      <c r="V314" s="143"/>
      <c r="W314" s="143"/>
      <c r="X314" s="143"/>
      <c r="Y314" s="143"/>
      <c r="Z314" s="143"/>
      <c r="AA314" s="143"/>
      <c r="AB314" s="143"/>
      <c r="AC314" s="143"/>
      <c r="AD314" s="143"/>
      <c r="AE314" s="143"/>
      <c r="AF314" s="143"/>
      <c r="AG314" s="143"/>
      <c r="AH314" s="143"/>
      <c r="AI314" s="143"/>
      <c r="AJ314" s="143"/>
      <c r="AK314" s="143"/>
      <c r="AL314" s="143"/>
      <c r="AM314" s="143"/>
      <c r="AN314" s="143"/>
      <c r="AO314" s="143"/>
      <c r="AP314" s="143"/>
      <c r="AQ314" s="143"/>
      <c r="AR314" s="143"/>
      <c r="AS314" s="143"/>
      <c r="AT314" s="143"/>
      <c r="AU314" s="143"/>
      <c r="AV314" s="143"/>
      <c r="AW314" s="143"/>
      <c r="AX314" s="143"/>
      <c r="AY314" s="143"/>
      <c r="AZ314" s="143"/>
      <c r="BA314" s="143"/>
      <c r="BB314" s="143"/>
      <c r="BC314" s="143"/>
      <c r="BD314" s="143"/>
      <c r="BE314" s="143"/>
      <c r="BF314" s="143"/>
      <c r="BG314" s="143"/>
      <c r="BH314" s="143"/>
      <c r="BI314" s="143"/>
      <c r="BJ314" s="143"/>
      <c r="BK314" s="143"/>
      <c r="BL314" s="143"/>
      <c r="BM314" s="143"/>
      <c r="BN314" s="143"/>
      <c r="BO314" s="143"/>
      <c r="BP314" s="143"/>
      <c r="BQ314" s="143"/>
      <c r="BR314" s="143"/>
      <c r="BS314" s="143"/>
      <c r="BT314" s="143"/>
      <c r="BU314" s="143"/>
      <c r="BV314" s="143"/>
      <c r="BW314" s="143"/>
      <c r="BX314" s="143"/>
      <c r="BY314" s="143"/>
      <c r="BZ314" s="143"/>
    </row>
    <row r="315" spans="1:78" s="38" customFormat="1" ht="37.5" customHeight="1" x14ac:dyDescent="0.25">
      <c r="A315" s="1046"/>
      <c r="B315" s="1046"/>
      <c r="C315" s="1046"/>
      <c r="D315" s="1075"/>
      <c r="E315" s="1058"/>
      <c r="F315" s="1058"/>
      <c r="G315" s="1084"/>
      <c r="H315" s="414" t="s">
        <v>125</v>
      </c>
      <c r="I315" s="140" t="s">
        <v>363</v>
      </c>
      <c r="J315" s="145">
        <v>6</v>
      </c>
      <c r="K315" s="140">
        <f>+J315*140</f>
        <v>840</v>
      </c>
      <c r="L315" s="1046"/>
      <c r="M315" s="705" t="s">
        <v>135</v>
      </c>
      <c r="N315" s="143"/>
      <c r="O315" s="143"/>
      <c r="P315" s="143"/>
      <c r="Q315" s="143"/>
      <c r="R315" s="143"/>
      <c r="S315" s="143"/>
      <c r="T315" s="143"/>
      <c r="U315" s="143"/>
      <c r="V315" s="143"/>
      <c r="W315" s="143"/>
      <c r="X315" s="143"/>
      <c r="Y315" s="143"/>
      <c r="Z315" s="143"/>
      <c r="AA315" s="143"/>
      <c r="AB315" s="143"/>
      <c r="AC315" s="143"/>
      <c r="AD315" s="143"/>
      <c r="AE315" s="143"/>
      <c r="AF315" s="143"/>
      <c r="AG315" s="143"/>
      <c r="AH315" s="143"/>
      <c r="AI315" s="143"/>
      <c r="AJ315" s="143"/>
      <c r="AK315" s="143"/>
      <c r="AL315" s="143"/>
      <c r="AM315" s="143"/>
      <c r="AN315" s="143"/>
      <c r="AO315" s="143"/>
      <c r="AP315" s="143"/>
      <c r="AQ315" s="143"/>
      <c r="AR315" s="143"/>
      <c r="AS315" s="143"/>
      <c r="AT315" s="143"/>
      <c r="AU315" s="143"/>
      <c r="AV315" s="143"/>
      <c r="AW315" s="143"/>
      <c r="AX315" s="143"/>
      <c r="AY315" s="143"/>
      <c r="AZ315" s="143"/>
      <c r="BA315" s="143"/>
      <c r="BB315" s="143"/>
      <c r="BC315" s="143"/>
      <c r="BD315" s="143"/>
      <c r="BE315" s="143"/>
      <c r="BF315" s="143"/>
      <c r="BG315" s="143"/>
      <c r="BH315" s="143"/>
      <c r="BI315" s="143"/>
      <c r="BJ315" s="143"/>
      <c r="BK315" s="143"/>
      <c r="BL315" s="143"/>
      <c r="BM315" s="143"/>
      <c r="BN315" s="143"/>
      <c r="BO315" s="143"/>
      <c r="BP315" s="143"/>
      <c r="BQ315" s="143"/>
      <c r="BR315" s="143"/>
      <c r="BS315" s="143"/>
      <c r="BT315" s="143"/>
      <c r="BU315" s="143"/>
      <c r="BV315" s="143"/>
      <c r="BW315" s="143"/>
      <c r="BX315" s="143"/>
      <c r="BY315" s="143"/>
      <c r="BZ315" s="143"/>
    </row>
    <row r="316" spans="1:78" s="38" customFormat="1" ht="29.25" customHeight="1" x14ac:dyDescent="0.25">
      <c r="A316" s="867"/>
      <c r="B316" s="1056" t="s">
        <v>138</v>
      </c>
      <c r="C316" s="1057"/>
      <c r="D316" s="868"/>
      <c r="E316" s="867">
        <f>+E311*12.9</f>
        <v>28618840.993782841</v>
      </c>
      <c r="F316" s="867">
        <v>4</v>
      </c>
      <c r="G316" s="869"/>
      <c r="H316" s="875"/>
      <c r="I316" s="867"/>
      <c r="J316" s="901"/>
      <c r="K316" s="867">
        <f>+K315+K314+K313+K312+K311</f>
        <v>27706</v>
      </c>
      <c r="L316" s="876"/>
      <c r="M316" s="705"/>
      <c r="N316" s="143"/>
      <c r="O316" s="143"/>
      <c r="P316" s="143"/>
      <c r="Q316" s="143"/>
      <c r="R316" s="143"/>
      <c r="S316" s="143"/>
      <c r="T316" s="143"/>
      <c r="U316" s="143"/>
      <c r="V316" s="143"/>
      <c r="W316" s="143"/>
      <c r="X316" s="143"/>
      <c r="Y316" s="143"/>
      <c r="Z316" s="143"/>
      <c r="AA316" s="143"/>
      <c r="AB316" s="143"/>
      <c r="AC316" s="143"/>
      <c r="AD316" s="143"/>
      <c r="AE316" s="143"/>
      <c r="AF316" s="143"/>
      <c r="AG316" s="143"/>
      <c r="AH316" s="143"/>
      <c r="AI316" s="143"/>
      <c r="AJ316" s="143"/>
      <c r="AK316" s="143"/>
      <c r="AL316" s="143"/>
      <c r="AM316" s="143"/>
      <c r="AN316" s="143"/>
      <c r="AO316" s="143"/>
      <c r="AP316" s="143"/>
      <c r="AQ316" s="143"/>
      <c r="AR316" s="143"/>
      <c r="AS316" s="143"/>
      <c r="AT316" s="143"/>
      <c r="AU316" s="143"/>
      <c r="AV316" s="143"/>
      <c r="AW316" s="143"/>
      <c r="AX316" s="143"/>
      <c r="AY316" s="143"/>
      <c r="AZ316" s="143"/>
      <c r="BA316" s="143"/>
      <c r="BB316" s="143"/>
      <c r="BC316" s="143"/>
      <c r="BD316" s="143"/>
      <c r="BE316" s="143"/>
      <c r="BF316" s="143"/>
      <c r="BG316" s="143"/>
      <c r="BH316" s="143"/>
      <c r="BI316" s="143"/>
      <c r="BJ316" s="143"/>
      <c r="BK316" s="143"/>
      <c r="BL316" s="143"/>
      <c r="BM316" s="143"/>
      <c r="BN316" s="143"/>
      <c r="BO316" s="143"/>
      <c r="BP316" s="143"/>
      <c r="BQ316" s="143"/>
      <c r="BR316" s="143"/>
      <c r="BS316" s="143"/>
      <c r="BT316" s="143"/>
      <c r="BU316" s="143"/>
      <c r="BV316" s="143"/>
      <c r="BW316" s="143"/>
      <c r="BX316" s="143"/>
      <c r="BY316" s="143"/>
      <c r="BZ316" s="143"/>
    </row>
    <row r="317" spans="1:78" s="38" customFormat="1" ht="47.25" customHeight="1" x14ac:dyDescent="0.25">
      <c r="A317" s="1493">
        <v>22</v>
      </c>
      <c r="B317" s="1046" t="s">
        <v>276</v>
      </c>
      <c r="C317" s="1046" t="s">
        <v>392</v>
      </c>
      <c r="D317" s="1066">
        <v>5294</v>
      </c>
      <c r="E317" s="1046">
        <v>1972592.77485381</v>
      </c>
      <c r="F317" s="1046"/>
      <c r="G317" s="975" t="s">
        <v>393</v>
      </c>
      <c r="H317" s="415" t="s">
        <v>102</v>
      </c>
      <c r="I317" s="140" t="s">
        <v>25</v>
      </c>
      <c r="J317" s="140">
        <v>14</v>
      </c>
      <c r="K317" s="140">
        <f>+J317*700</f>
        <v>9800</v>
      </c>
      <c r="L317" s="144">
        <v>1</v>
      </c>
      <c r="M317" s="705" t="s">
        <v>126</v>
      </c>
      <c r="N317" s="143"/>
      <c r="O317" s="143"/>
      <c r="P317" s="143"/>
      <c r="Q317" s="143"/>
      <c r="R317" s="143"/>
      <c r="S317" s="143"/>
      <c r="T317" s="143"/>
      <c r="U317" s="143"/>
      <c r="V317" s="143"/>
      <c r="W317" s="143"/>
      <c r="X317" s="143"/>
      <c r="Y317" s="143"/>
      <c r="Z317" s="143"/>
      <c r="AA317" s="143"/>
      <c r="AB317" s="143"/>
      <c r="AC317" s="143"/>
      <c r="AD317" s="143"/>
      <c r="AE317" s="143"/>
      <c r="AF317" s="143"/>
      <c r="AG317" s="143"/>
      <c r="AH317" s="143"/>
      <c r="AI317" s="143"/>
      <c r="AJ317" s="143"/>
      <c r="AK317" s="143"/>
      <c r="AL317" s="143"/>
      <c r="AM317" s="143"/>
      <c r="AN317" s="143"/>
      <c r="AO317" s="143"/>
      <c r="AP317" s="143"/>
      <c r="AQ317" s="143"/>
      <c r="AR317" s="143"/>
      <c r="AS317" s="143"/>
      <c r="AT317" s="143"/>
      <c r="AU317" s="143"/>
      <c r="AV317" s="143"/>
      <c r="AW317" s="143"/>
      <c r="AX317" s="143"/>
      <c r="AY317" s="143"/>
      <c r="AZ317" s="143"/>
      <c r="BA317" s="143"/>
      <c r="BB317" s="143"/>
      <c r="BC317" s="143"/>
      <c r="BD317" s="143"/>
      <c r="BE317" s="143"/>
      <c r="BF317" s="143"/>
      <c r="BG317" s="143"/>
      <c r="BH317" s="143"/>
      <c r="BI317" s="143"/>
      <c r="BJ317" s="143"/>
      <c r="BK317" s="143"/>
      <c r="BL317" s="143"/>
      <c r="BM317" s="143"/>
      <c r="BN317" s="143"/>
      <c r="BO317" s="143"/>
      <c r="BP317" s="143"/>
      <c r="BQ317" s="143"/>
      <c r="BR317" s="143"/>
      <c r="BS317" s="143"/>
      <c r="BT317" s="143"/>
      <c r="BU317" s="143"/>
      <c r="BV317" s="143"/>
      <c r="BW317" s="143"/>
      <c r="BX317" s="143"/>
      <c r="BY317" s="143"/>
      <c r="BZ317" s="143"/>
    </row>
    <row r="318" spans="1:78" s="57" customFormat="1" ht="43.5" customHeight="1" x14ac:dyDescent="0.25">
      <c r="A318" s="1496"/>
      <c r="B318" s="1046"/>
      <c r="C318" s="1046"/>
      <c r="D318" s="1067"/>
      <c r="E318" s="1069"/>
      <c r="F318" s="1069"/>
      <c r="G318" s="1071" t="s">
        <v>394</v>
      </c>
      <c r="H318" s="727" t="s">
        <v>246</v>
      </c>
      <c r="I318" s="703" t="s">
        <v>247</v>
      </c>
      <c r="J318" s="833">
        <v>5</v>
      </c>
      <c r="K318" s="703">
        <f>4*150+2*200</f>
        <v>1000</v>
      </c>
      <c r="L318" s="1073">
        <v>2</v>
      </c>
      <c r="M318" s="723" t="s">
        <v>27</v>
      </c>
      <c r="N318" s="143"/>
      <c r="O318" s="143"/>
      <c r="P318" s="143"/>
      <c r="Q318" s="143"/>
      <c r="R318" s="143"/>
      <c r="S318" s="143"/>
      <c r="T318" s="143"/>
      <c r="U318" s="143"/>
      <c r="V318" s="143"/>
      <c r="W318" s="143"/>
      <c r="X318" s="143"/>
      <c r="Y318" s="143"/>
      <c r="Z318" s="143"/>
      <c r="AA318" s="143"/>
      <c r="AB318" s="143"/>
      <c r="AC318" s="143"/>
      <c r="AD318" s="143"/>
      <c r="AE318" s="143"/>
      <c r="AF318" s="143"/>
      <c r="AG318" s="143"/>
      <c r="AH318" s="143"/>
      <c r="AI318" s="143"/>
      <c r="AJ318" s="143"/>
      <c r="AK318" s="143"/>
      <c r="AL318" s="143"/>
      <c r="AM318" s="143"/>
      <c r="AN318" s="143"/>
      <c r="AO318" s="143"/>
      <c r="AP318" s="143"/>
      <c r="AQ318" s="143"/>
      <c r="AR318" s="143"/>
      <c r="AS318" s="143"/>
      <c r="AT318" s="143"/>
      <c r="AU318" s="143"/>
      <c r="AV318" s="143"/>
      <c r="AW318" s="143"/>
      <c r="AX318" s="143"/>
      <c r="AY318" s="143"/>
      <c r="AZ318" s="143"/>
      <c r="BA318" s="143"/>
      <c r="BB318" s="143"/>
      <c r="BC318" s="143"/>
      <c r="BD318" s="143"/>
      <c r="BE318" s="143"/>
      <c r="BF318" s="143"/>
      <c r="BG318" s="143"/>
      <c r="BH318" s="143"/>
      <c r="BI318" s="143"/>
      <c r="BJ318" s="143"/>
      <c r="BK318" s="143"/>
      <c r="BL318" s="143"/>
      <c r="BM318" s="143"/>
      <c r="BN318" s="143"/>
      <c r="BO318" s="143"/>
      <c r="BP318" s="143"/>
      <c r="BQ318" s="143"/>
      <c r="BR318" s="143"/>
      <c r="BS318" s="143"/>
      <c r="BT318" s="143"/>
      <c r="BU318" s="143"/>
      <c r="BV318" s="143"/>
      <c r="BW318" s="143"/>
      <c r="BX318" s="143"/>
      <c r="BY318" s="143"/>
      <c r="BZ318" s="143"/>
    </row>
    <row r="319" spans="1:78" s="57" customFormat="1" ht="43.5" customHeight="1" x14ac:dyDescent="0.25">
      <c r="A319" s="1496"/>
      <c r="B319" s="1046"/>
      <c r="C319" s="1046"/>
      <c r="D319" s="1067"/>
      <c r="E319" s="1069"/>
      <c r="F319" s="1069"/>
      <c r="G319" s="1072"/>
      <c r="H319" s="414" t="s">
        <v>125</v>
      </c>
      <c r="I319" s="140" t="s">
        <v>242</v>
      </c>
      <c r="J319" s="145">
        <v>9.8000000000000007</v>
      </c>
      <c r="K319" s="140">
        <f>+J319*140</f>
        <v>1372</v>
      </c>
      <c r="L319" s="1074"/>
      <c r="M319" s="705" t="s">
        <v>135</v>
      </c>
      <c r="N319" s="143"/>
      <c r="O319" s="143"/>
      <c r="P319" s="143"/>
      <c r="Q319" s="143"/>
      <c r="R319" s="143"/>
      <c r="S319" s="143"/>
      <c r="T319" s="143"/>
      <c r="U319" s="143"/>
      <c r="V319" s="143"/>
      <c r="W319" s="143"/>
      <c r="X319" s="143"/>
      <c r="Y319" s="143"/>
      <c r="Z319" s="143"/>
      <c r="AA319" s="143"/>
      <c r="AB319" s="143"/>
      <c r="AC319" s="143"/>
      <c r="AD319" s="143"/>
      <c r="AE319" s="143"/>
      <c r="AF319" s="143"/>
      <c r="AG319" s="143"/>
      <c r="AH319" s="143"/>
      <c r="AI319" s="143"/>
      <c r="AJ319" s="143"/>
      <c r="AK319" s="143"/>
      <c r="AL319" s="143"/>
      <c r="AM319" s="143"/>
      <c r="AN319" s="143"/>
      <c r="AO319" s="143"/>
      <c r="AP319" s="143"/>
      <c r="AQ319" s="143"/>
      <c r="AR319" s="143"/>
      <c r="AS319" s="143"/>
      <c r="AT319" s="143"/>
      <c r="AU319" s="143"/>
      <c r="AV319" s="143"/>
      <c r="AW319" s="143"/>
      <c r="AX319" s="143"/>
      <c r="AY319" s="143"/>
      <c r="AZ319" s="143"/>
      <c r="BA319" s="143"/>
      <c r="BB319" s="143"/>
      <c r="BC319" s="143"/>
      <c r="BD319" s="143"/>
      <c r="BE319" s="143"/>
      <c r="BF319" s="143"/>
      <c r="BG319" s="143"/>
      <c r="BH319" s="143"/>
      <c r="BI319" s="143"/>
      <c r="BJ319" s="143"/>
      <c r="BK319" s="143"/>
      <c r="BL319" s="143"/>
      <c r="BM319" s="143"/>
      <c r="BN319" s="143"/>
      <c r="BO319" s="143"/>
      <c r="BP319" s="143"/>
      <c r="BQ319" s="143"/>
      <c r="BR319" s="143"/>
      <c r="BS319" s="143"/>
      <c r="BT319" s="143"/>
      <c r="BU319" s="143"/>
      <c r="BV319" s="143"/>
      <c r="BW319" s="143"/>
      <c r="BX319" s="143"/>
      <c r="BY319" s="143"/>
      <c r="BZ319" s="143"/>
    </row>
    <row r="320" spans="1:78" s="57" customFormat="1" ht="45.75" customHeight="1" x14ac:dyDescent="0.25">
      <c r="A320" s="1497"/>
      <c r="B320" s="1048"/>
      <c r="C320" s="1048"/>
      <c r="D320" s="1068"/>
      <c r="E320" s="1070"/>
      <c r="F320" s="1070"/>
      <c r="G320" s="1072" t="s">
        <v>395</v>
      </c>
      <c r="H320" s="415" t="s">
        <v>274</v>
      </c>
      <c r="I320" s="140" t="s">
        <v>287</v>
      </c>
      <c r="J320" s="702">
        <v>1</v>
      </c>
      <c r="K320" s="140">
        <v>900</v>
      </c>
      <c r="L320" s="1074">
        <v>3</v>
      </c>
      <c r="M320" s="705" t="s">
        <v>129</v>
      </c>
      <c r="N320" s="143"/>
      <c r="O320" s="143"/>
      <c r="P320" s="143"/>
      <c r="Q320" s="143"/>
      <c r="R320" s="143"/>
      <c r="S320" s="143"/>
      <c r="T320" s="143"/>
      <c r="U320" s="143"/>
      <c r="V320" s="143"/>
      <c r="W320" s="143"/>
      <c r="X320" s="143"/>
      <c r="Y320" s="143"/>
      <c r="Z320" s="143"/>
      <c r="AA320" s="143"/>
      <c r="AB320" s="143"/>
      <c r="AC320" s="143"/>
      <c r="AD320" s="143"/>
      <c r="AE320" s="143"/>
      <c r="AF320" s="143"/>
      <c r="AG320" s="143"/>
      <c r="AH320" s="143"/>
      <c r="AI320" s="143"/>
      <c r="AJ320" s="143"/>
      <c r="AK320" s="143"/>
      <c r="AL320" s="143"/>
      <c r="AM320" s="143"/>
      <c r="AN320" s="143"/>
      <c r="AO320" s="143"/>
      <c r="AP320" s="143"/>
      <c r="AQ320" s="143"/>
      <c r="AR320" s="143"/>
      <c r="AS320" s="143"/>
      <c r="AT320" s="143"/>
      <c r="AU320" s="143"/>
      <c r="AV320" s="143"/>
      <c r="AW320" s="143"/>
      <c r="AX320" s="143"/>
      <c r="AY320" s="143"/>
      <c r="AZ320" s="143"/>
      <c r="BA320" s="143"/>
      <c r="BB320" s="143"/>
      <c r="BC320" s="143"/>
      <c r="BD320" s="143"/>
      <c r="BE320" s="143"/>
      <c r="BF320" s="143"/>
      <c r="BG320" s="143"/>
      <c r="BH320" s="143"/>
      <c r="BI320" s="143"/>
      <c r="BJ320" s="143"/>
      <c r="BK320" s="143"/>
      <c r="BL320" s="143"/>
      <c r="BM320" s="143"/>
      <c r="BN320" s="143"/>
      <c r="BO320" s="143"/>
      <c r="BP320" s="143"/>
      <c r="BQ320" s="143"/>
      <c r="BR320" s="143"/>
      <c r="BS320" s="143"/>
      <c r="BT320" s="143"/>
      <c r="BU320" s="143"/>
      <c r="BV320" s="143"/>
      <c r="BW320" s="143"/>
      <c r="BX320" s="143"/>
      <c r="BY320" s="143"/>
      <c r="BZ320" s="143"/>
    </row>
    <row r="321" spans="1:92" s="57" customFormat="1" ht="45.75" customHeight="1" x14ac:dyDescent="0.25">
      <c r="A321" s="1497"/>
      <c r="B321" s="1048"/>
      <c r="C321" s="1048"/>
      <c r="D321" s="1068"/>
      <c r="E321" s="1070"/>
      <c r="F321" s="1070"/>
      <c r="G321" s="1072"/>
      <c r="H321" s="415" t="s">
        <v>274</v>
      </c>
      <c r="I321" s="140" t="s">
        <v>242</v>
      </c>
      <c r="J321" s="140">
        <v>38</v>
      </c>
      <c r="K321" s="140">
        <f>+J321*320</f>
        <v>12160</v>
      </c>
      <c r="L321" s="1074"/>
      <c r="M321" s="705" t="s">
        <v>130</v>
      </c>
      <c r="N321" s="143"/>
      <c r="O321" s="143"/>
      <c r="P321" s="143"/>
      <c r="Q321" s="143"/>
      <c r="R321" s="143"/>
      <c r="S321" s="143"/>
      <c r="T321" s="143"/>
      <c r="U321" s="143"/>
      <c r="V321" s="143"/>
      <c r="W321" s="143"/>
      <c r="X321" s="143"/>
      <c r="Y321" s="143"/>
      <c r="Z321" s="143"/>
      <c r="AA321" s="143"/>
      <c r="AB321" s="143"/>
      <c r="AC321" s="143"/>
      <c r="AD321" s="143"/>
      <c r="AE321" s="143"/>
      <c r="AF321" s="143"/>
      <c r="AG321" s="143"/>
      <c r="AH321" s="143"/>
      <c r="AI321" s="143"/>
      <c r="AJ321" s="143"/>
      <c r="AK321" s="143"/>
      <c r="AL321" s="143"/>
      <c r="AM321" s="143"/>
      <c r="AN321" s="143"/>
      <c r="AO321" s="143"/>
      <c r="AP321" s="143"/>
      <c r="AQ321" s="143"/>
      <c r="AR321" s="143"/>
      <c r="AS321" s="143"/>
      <c r="AT321" s="143"/>
      <c r="AU321" s="143"/>
      <c r="AV321" s="143"/>
      <c r="AW321" s="143"/>
      <c r="AX321" s="143"/>
      <c r="AY321" s="143"/>
      <c r="AZ321" s="143"/>
      <c r="BA321" s="143"/>
      <c r="BB321" s="143"/>
      <c r="BC321" s="143"/>
      <c r="BD321" s="143"/>
      <c r="BE321" s="143"/>
      <c r="BF321" s="143"/>
      <c r="BG321" s="143"/>
      <c r="BH321" s="143"/>
      <c r="BI321" s="143"/>
      <c r="BJ321" s="143"/>
      <c r="BK321" s="143"/>
      <c r="BL321" s="143"/>
      <c r="BM321" s="143"/>
      <c r="BN321" s="143"/>
      <c r="BO321" s="143"/>
      <c r="BP321" s="143"/>
      <c r="BQ321" s="143"/>
      <c r="BR321" s="143"/>
      <c r="BS321" s="143"/>
      <c r="BT321" s="143"/>
      <c r="BU321" s="143"/>
      <c r="BV321" s="143"/>
      <c r="BW321" s="143"/>
      <c r="BX321" s="143"/>
      <c r="BY321" s="143"/>
      <c r="BZ321" s="143"/>
    </row>
    <row r="322" spans="1:92" s="57" customFormat="1" ht="45.75" customHeight="1" x14ac:dyDescent="0.25">
      <c r="A322" s="1496"/>
      <c r="B322" s="1046"/>
      <c r="C322" s="1046"/>
      <c r="D322" s="1067"/>
      <c r="E322" s="1069"/>
      <c r="F322" s="1069"/>
      <c r="G322" s="973" t="s">
        <v>136</v>
      </c>
      <c r="H322" s="836" t="s">
        <v>101</v>
      </c>
      <c r="I322" s="702" t="s">
        <v>351</v>
      </c>
      <c r="J322" s="702">
        <v>1</v>
      </c>
      <c r="K322" s="702">
        <v>350</v>
      </c>
      <c r="L322" s="700">
        <v>4</v>
      </c>
      <c r="M322" s="705" t="s">
        <v>137</v>
      </c>
      <c r="N322" s="143"/>
      <c r="O322" s="143"/>
      <c r="P322" s="143"/>
      <c r="Q322" s="143"/>
      <c r="R322" s="143"/>
      <c r="S322" s="143"/>
      <c r="T322" s="143"/>
      <c r="U322" s="143"/>
      <c r="V322" s="143"/>
      <c r="W322" s="143"/>
      <c r="X322" s="143"/>
      <c r="Y322" s="143"/>
      <c r="Z322" s="143"/>
      <c r="AA322" s="143"/>
      <c r="AB322" s="143"/>
      <c r="AC322" s="143"/>
      <c r="AD322" s="143"/>
      <c r="AE322" s="143"/>
      <c r="AF322" s="143"/>
      <c r="AG322" s="143"/>
      <c r="AH322" s="143"/>
      <c r="AI322" s="143"/>
      <c r="AJ322" s="143"/>
      <c r="AK322" s="143"/>
      <c r="AL322" s="143"/>
      <c r="AM322" s="143"/>
      <c r="AN322" s="143"/>
      <c r="AO322" s="143"/>
      <c r="AP322" s="143"/>
      <c r="AQ322" s="143"/>
      <c r="AR322" s="143"/>
      <c r="AS322" s="143"/>
      <c r="AT322" s="143"/>
      <c r="AU322" s="143"/>
      <c r="AV322" s="143"/>
      <c r="AW322" s="143"/>
      <c r="AX322" s="143"/>
      <c r="AY322" s="143"/>
      <c r="AZ322" s="143"/>
      <c r="BA322" s="143"/>
      <c r="BB322" s="143"/>
      <c r="BC322" s="143"/>
      <c r="BD322" s="143"/>
      <c r="BE322" s="143"/>
      <c r="BF322" s="143"/>
      <c r="BG322" s="143"/>
      <c r="BH322" s="143"/>
      <c r="BI322" s="143"/>
      <c r="BJ322" s="143"/>
      <c r="BK322" s="143"/>
      <c r="BL322" s="143"/>
      <c r="BM322" s="143"/>
      <c r="BN322" s="143"/>
      <c r="BO322" s="143"/>
      <c r="BP322" s="143"/>
      <c r="BQ322" s="143"/>
      <c r="BR322" s="143"/>
      <c r="BS322" s="143"/>
      <c r="BT322" s="143"/>
      <c r="BU322" s="143"/>
      <c r="BV322" s="143"/>
      <c r="BW322" s="143"/>
      <c r="BX322" s="143"/>
      <c r="BY322" s="143"/>
      <c r="BZ322" s="143"/>
    </row>
    <row r="323" spans="1:92" s="57" customFormat="1" ht="45.75" customHeight="1" x14ac:dyDescent="0.25">
      <c r="A323" s="968"/>
      <c r="B323" s="1053" t="s">
        <v>138</v>
      </c>
      <c r="C323" s="1053"/>
      <c r="D323" s="969"/>
      <c r="E323" s="902">
        <f>+E317*12.9</f>
        <v>25446446.795614149</v>
      </c>
      <c r="F323" s="902">
        <v>4</v>
      </c>
      <c r="G323" s="885"/>
      <c r="H323" s="904"/>
      <c r="I323" s="902"/>
      <c r="J323" s="902"/>
      <c r="K323" s="902">
        <f>+K322+K321+K320+K319+K318+K317</f>
        <v>25582</v>
      </c>
      <c r="L323" s="858"/>
      <c r="M323" s="705"/>
      <c r="N323" s="800"/>
      <c r="O323" s="143"/>
      <c r="P323" s="143"/>
      <c r="Q323" s="143"/>
      <c r="R323" s="143"/>
      <c r="S323" s="143"/>
      <c r="T323" s="143"/>
      <c r="U323" s="143"/>
      <c r="V323" s="143"/>
      <c r="W323" s="143"/>
      <c r="X323" s="143"/>
      <c r="Y323" s="143"/>
      <c r="Z323" s="143"/>
      <c r="AA323" s="143"/>
      <c r="AB323" s="143"/>
      <c r="AC323" s="143"/>
      <c r="AD323" s="143"/>
      <c r="AE323" s="143"/>
      <c r="AF323" s="143"/>
      <c r="AG323" s="143"/>
      <c r="AH323" s="143"/>
      <c r="AI323" s="143"/>
      <c r="AJ323" s="143"/>
      <c r="AK323" s="143"/>
      <c r="AL323" s="143"/>
      <c r="AM323" s="143"/>
      <c r="AN323" s="143"/>
      <c r="AO323" s="143"/>
      <c r="AP323" s="143"/>
      <c r="AQ323" s="143"/>
      <c r="AR323" s="143"/>
      <c r="AS323" s="143"/>
      <c r="AT323" s="143"/>
      <c r="AU323" s="143"/>
      <c r="AV323" s="143"/>
      <c r="AW323" s="143"/>
      <c r="AX323" s="143"/>
      <c r="AY323" s="143"/>
      <c r="AZ323" s="143"/>
      <c r="BA323" s="143"/>
      <c r="BB323" s="143"/>
      <c r="BC323" s="143"/>
      <c r="BD323" s="143"/>
      <c r="BE323" s="143"/>
      <c r="BF323" s="143"/>
      <c r="BG323" s="143"/>
      <c r="BH323" s="143"/>
      <c r="BI323" s="143"/>
      <c r="BJ323" s="143"/>
      <c r="BK323" s="143"/>
      <c r="BL323" s="143"/>
      <c r="BM323" s="143"/>
      <c r="BN323" s="143"/>
      <c r="BO323" s="143"/>
      <c r="BP323" s="143"/>
      <c r="BQ323" s="143"/>
      <c r="BR323" s="143"/>
      <c r="BS323" s="143"/>
      <c r="BT323" s="143"/>
      <c r="BU323" s="143"/>
      <c r="BV323" s="143"/>
      <c r="BW323" s="143"/>
      <c r="BX323" s="143"/>
      <c r="BY323" s="143"/>
      <c r="BZ323" s="143"/>
    </row>
    <row r="324" spans="1:92" s="746" customFormat="1" ht="45.75" customHeight="1" x14ac:dyDescent="0.25">
      <c r="A324" s="929">
        <f>+A418</f>
        <v>15</v>
      </c>
      <c r="B324" s="1540" t="s">
        <v>42</v>
      </c>
      <c r="C324" s="1541"/>
      <c r="D324" s="930">
        <f>+D325+D330+D336+D343+D350+D358+D365+D373+D379+D386+D393+D399+D405+D412+D418</f>
        <v>61617</v>
      </c>
      <c r="E324" s="930">
        <f>+E325+E330+E336+E343+E350+E358+E365+E373+E379+E386+E393+E399+E405+E412+E418</f>
        <v>22959057.236147933</v>
      </c>
      <c r="F324" s="930">
        <f>+F329+F335+F342+F349+F357+F364+F372+F378+F385+F392+F398+F404+F411+F417+F424</f>
        <v>68</v>
      </c>
      <c r="G324" s="931"/>
      <c r="H324" s="930"/>
      <c r="I324" s="930"/>
      <c r="J324" s="930"/>
      <c r="K324" s="930">
        <f>+K329+K335+K342+K349+K357+K364+K372+K378+K385+K392+K398+K404+K411+K417+K424</f>
        <v>299064.30000000005</v>
      </c>
      <c r="L324" s="930"/>
      <c r="M324" s="722"/>
      <c r="N324" s="797"/>
      <c r="O324" s="228"/>
      <c r="P324" s="228"/>
      <c r="Q324" s="228"/>
      <c r="R324" s="228"/>
      <c r="S324" s="228"/>
      <c r="T324" s="228"/>
      <c r="U324" s="228"/>
      <c r="V324" s="228"/>
      <c r="W324" s="228"/>
      <c r="X324" s="228"/>
      <c r="Y324" s="228"/>
      <c r="Z324" s="228"/>
      <c r="AA324" s="228"/>
      <c r="AB324" s="228"/>
      <c r="AC324" s="228"/>
      <c r="AD324" s="228"/>
      <c r="AE324" s="228"/>
      <c r="AF324" s="228"/>
      <c r="AG324" s="228"/>
      <c r="AH324" s="228"/>
      <c r="AI324" s="228"/>
      <c r="AJ324" s="228"/>
      <c r="AK324" s="228"/>
      <c r="AL324" s="228"/>
      <c r="AM324" s="228"/>
      <c r="AN324" s="228"/>
      <c r="AO324" s="228"/>
      <c r="AP324" s="228"/>
      <c r="AQ324" s="228"/>
      <c r="AR324" s="228"/>
      <c r="AS324" s="228"/>
      <c r="AT324" s="228"/>
      <c r="AU324" s="228"/>
      <c r="AV324" s="228"/>
      <c r="AW324" s="228"/>
      <c r="AX324" s="228"/>
      <c r="AY324" s="228"/>
      <c r="AZ324" s="228"/>
      <c r="BA324" s="228"/>
      <c r="BB324" s="228"/>
      <c r="BC324" s="228"/>
      <c r="BD324" s="228"/>
      <c r="BE324" s="228"/>
      <c r="BF324" s="228"/>
      <c r="BG324" s="228"/>
      <c r="BH324" s="228"/>
      <c r="BI324" s="228"/>
      <c r="BJ324" s="228"/>
      <c r="BK324" s="228"/>
      <c r="BL324" s="228"/>
      <c r="BM324" s="228"/>
      <c r="BN324" s="228"/>
      <c r="BO324" s="228"/>
      <c r="BP324" s="228"/>
      <c r="BQ324" s="228"/>
      <c r="BR324" s="228"/>
      <c r="BS324" s="228"/>
      <c r="BT324" s="228"/>
      <c r="BU324" s="228"/>
      <c r="BV324" s="228"/>
      <c r="BW324" s="228"/>
      <c r="BX324" s="228"/>
      <c r="BY324" s="228"/>
      <c r="BZ324" s="228"/>
      <c r="CA324" s="228"/>
      <c r="CB324" s="228"/>
      <c r="CC324" s="228"/>
      <c r="CD324" s="228"/>
      <c r="CE324" s="228"/>
      <c r="CF324" s="228"/>
      <c r="CG324" s="228"/>
      <c r="CH324" s="228"/>
      <c r="CI324" s="228"/>
      <c r="CJ324" s="228"/>
      <c r="CK324" s="228"/>
      <c r="CL324" s="228"/>
      <c r="CM324" s="228"/>
      <c r="CN324" s="228"/>
    </row>
    <row r="325" spans="1:92" s="38" customFormat="1" ht="45.75" customHeight="1" x14ac:dyDescent="0.3">
      <c r="A325" s="1487">
        <v>1</v>
      </c>
      <c r="B325" s="1487" t="s">
        <v>42</v>
      </c>
      <c r="C325" s="1487" t="s">
        <v>396</v>
      </c>
      <c r="D325" s="1490" t="s">
        <v>397</v>
      </c>
      <c r="E325" s="1487">
        <v>1268361.50464722</v>
      </c>
      <c r="F325" s="1487"/>
      <c r="G325" s="971" t="s">
        <v>398</v>
      </c>
      <c r="H325" s="839" t="s">
        <v>244</v>
      </c>
      <c r="I325" s="747" t="s">
        <v>242</v>
      </c>
      <c r="J325" s="747">
        <v>9</v>
      </c>
      <c r="K325" s="747">
        <f>+J325*700</f>
        <v>6300</v>
      </c>
      <c r="L325" s="747">
        <v>1</v>
      </c>
      <c r="M325" s="705" t="s">
        <v>126</v>
      </c>
      <c r="N325" s="798"/>
      <c r="O325" s="798"/>
      <c r="P325" s="798"/>
      <c r="Q325" s="143"/>
      <c r="R325" s="143"/>
      <c r="S325" s="143"/>
      <c r="T325" s="143"/>
      <c r="U325" s="143"/>
      <c r="V325" s="143"/>
      <c r="W325" s="143"/>
      <c r="X325" s="143"/>
      <c r="Y325" s="143"/>
      <c r="Z325" s="143"/>
      <c r="AA325" s="143"/>
      <c r="AB325" s="143"/>
      <c r="AC325" s="143"/>
      <c r="AD325" s="143"/>
      <c r="AE325" s="143"/>
      <c r="AF325" s="143"/>
      <c r="AG325" s="143"/>
      <c r="AH325" s="143"/>
      <c r="AI325" s="143"/>
      <c r="AJ325" s="143"/>
      <c r="AK325" s="143"/>
      <c r="AL325" s="143"/>
      <c r="AM325" s="143"/>
      <c r="AN325" s="143"/>
      <c r="AO325" s="143"/>
      <c r="AP325" s="143"/>
      <c r="AQ325" s="143"/>
      <c r="AR325" s="143"/>
      <c r="AS325" s="143"/>
      <c r="AT325" s="143"/>
      <c r="AU325" s="143"/>
      <c r="AV325" s="143"/>
      <c r="AW325" s="143"/>
      <c r="AX325" s="143"/>
      <c r="AY325" s="143"/>
      <c r="AZ325" s="143"/>
      <c r="BA325" s="143"/>
      <c r="BB325" s="143"/>
      <c r="BC325" s="143"/>
      <c r="BD325" s="143"/>
      <c r="BE325" s="143"/>
      <c r="BF325" s="143"/>
      <c r="BG325" s="143"/>
      <c r="BH325" s="143"/>
      <c r="BI325" s="143"/>
      <c r="BJ325" s="143"/>
      <c r="BK325" s="143"/>
      <c r="BL325" s="143"/>
      <c r="BM325" s="143"/>
      <c r="BN325" s="143"/>
      <c r="BO325" s="143"/>
      <c r="BP325" s="143"/>
      <c r="BQ325" s="143"/>
      <c r="BR325" s="143"/>
      <c r="BS325" s="143"/>
      <c r="BT325" s="143"/>
      <c r="BU325" s="143"/>
      <c r="BV325" s="143"/>
      <c r="BW325" s="143"/>
      <c r="BX325" s="143"/>
      <c r="BY325" s="143"/>
      <c r="BZ325" s="143"/>
    </row>
    <row r="326" spans="1:92" s="38" customFormat="1" ht="78.75" customHeight="1" x14ac:dyDescent="0.3">
      <c r="A326" s="1488"/>
      <c r="B326" s="1488"/>
      <c r="C326" s="1488"/>
      <c r="D326" s="1491"/>
      <c r="E326" s="1488"/>
      <c r="F326" s="1488"/>
      <c r="G326" s="971" t="s">
        <v>399</v>
      </c>
      <c r="H326" s="748" t="s">
        <v>274</v>
      </c>
      <c r="I326" s="719" t="s">
        <v>242</v>
      </c>
      <c r="J326" s="853">
        <v>25.1</v>
      </c>
      <c r="K326" s="719">
        <v>8032</v>
      </c>
      <c r="L326" s="719">
        <v>2</v>
      </c>
      <c r="M326" s="705" t="s">
        <v>130</v>
      </c>
      <c r="N326" s="798"/>
      <c r="O326" s="798"/>
      <c r="P326" s="798"/>
      <c r="Q326" s="143"/>
      <c r="R326" s="143"/>
      <c r="S326" s="143"/>
      <c r="T326" s="143"/>
      <c r="U326" s="143"/>
      <c r="V326" s="143"/>
      <c r="W326" s="143"/>
      <c r="X326" s="143"/>
      <c r="Y326" s="143"/>
      <c r="Z326" s="143"/>
      <c r="AA326" s="143"/>
      <c r="AB326" s="143"/>
      <c r="AC326" s="143"/>
      <c r="AD326" s="143"/>
      <c r="AE326" s="143"/>
      <c r="AF326" s="143"/>
      <c r="AG326" s="143"/>
      <c r="AH326" s="143"/>
      <c r="AI326" s="143"/>
      <c r="AJ326" s="143"/>
      <c r="AK326" s="143"/>
      <c r="AL326" s="143"/>
      <c r="AM326" s="143"/>
      <c r="AN326" s="143"/>
      <c r="AO326" s="143"/>
      <c r="AP326" s="143"/>
      <c r="AQ326" s="143"/>
      <c r="AR326" s="143"/>
      <c r="AS326" s="143"/>
      <c r="AT326" s="143"/>
      <c r="AU326" s="143"/>
      <c r="AV326" s="143"/>
      <c r="AW326" s="143"/>
      <c r="AX326" s="143"/>
      <c r="AY326" s="143"/>
      <c r="AZ326" s="143"/>
      <c r="BA326" s="143"/>
      <c r="BB326" s="143"/>
      <c r="BC326" s="143"/>
      <c r="BD326" s="143"/>
      <c r="BE326" s="143"/>
      <c r="BF326" s="143"/>
      <c r="BG326" s="143"/>
      <c r="BH326" s="143"/>
      <c r="BI326" s="143"/>
      <c r="BJ326" s="143"/>
      <c r="BK326" s="143"/>
      <c r="BL326" s="143"/>
      <c r="BM326" s="143"/>
      <c r="BN326" s="143"/>
      <c r="BO326" s="143"/>
      <c r="BP326" s="143"/>
      <c r="BQ326" s="143"/>
      <c r="BR326" s="143"/>
      <c r="BS326" s="143"/>
      <c r="BT326" s="143"/>
      <c r="BU326" s="143"/>
      <c r="BV326" s="143"/>
      <c r="BW326" s="143"/>
      <c r="BX326" s="143"/>
      <c r="BY326" s="143"/>
      <c r="BZ326" s="143"/>
    </row>
    <row r="327" spans="1:92" s="38" customFormat="1" ht="58.5" customHeight="1" x14ac:dyDescent="0.3">
      <c r="A327" s="1489"/>
      <c r="B327" s="1489"/>
      <c r="C327" s="1489"/>
      <c r="D327" s="1492"/>
      <c r="E327" s="1489"/>
      <c r="F327" s="1489"/>
      <c r="G327" s="975" t="s">
        <v>400</v>
      </c>
      <c r="H327" s="416" t="s">
        <v>125</v>
      </c>
      <c r="I327" s="146" t="s">
        <v>401</v>
      </c>
      <c r="J327" s="146">
        <v>0</v>
      </c>
      <c r="K327" s="146">
        <f>192*11</f>
        <v>2112</v>
      </c>
      <c r="L327" s="146">
        <v>3</v>
      </c>
      <c r="M327" s="705" t="s">
        <v>158</v>
      </c>
      <c r="N327" s="798"/>
      <c r="O327" s="798"/>
      <c r="P327" s="798"/>
      <c r="Q327" s="143"/>
      <c r="R327" s="143"/>
      <c r="S327" s="143"/>
      <c r="T327" s="143"/>
      <c r="U327" s="143"/>
      <c r="V327" s="143"/>
      <c r="W327" s="143"/>
      <c r="X327" s="143"/>
      <c r="Y327" s="143"/>
      <c r="Z327" s="143"/>
      <c r="AA327" s="143"/>
      <c r="AB327" s="143"/>
      <c r="AC327" s="143"/>
      <c r="AD327" s="143"/>
      <c r="AE327" s="143"/>
      <c r="AF327" s="143"/>
      <c r="AG327" s="143"/>
      <c r="AH327" s="143"/>
      <c r="AI327" s="143"/>
      <c r="AJ327" s="143"/>
      <c r="AK327" s="143"/>
      <c r="AL327" s="143"/>
      <c r="AM327" s="143"/>
      <c r="AN327" s="143"/>
      <c r="AO327" s="143"/>
      <c r="AP327" s="143"/>
      <c r="AQ327" s="143"/>
      <c r="AR327" s="143"/>
      <c r="AS327" s="143"/>
      <c r="AT327" s="143"/>
      <c r="AU327" s="143"/>
      <c r="AV327" s="143"/>
      <c r="AW327" s="143"/>
      <c r="AX327" s="143"/>
      <c r="AY327" s="143"/>
      <c r="AZ327" s="143"/>
      <c r="BA327" s="143"/>
      <c r="BB327" s="143"/>
      <c r="BC327" s="143"/>
      <c r="BD327" s="143"/>
      <c r="BE327" s="143"/>
      <c r="BF327" s="143"/>
      <c r="BG327" s="143"/>
      <c r="BH327" s="143"/>
      <c r="BI327" s="143"/>
      <c r="BJ327" s="143"/>
      <c r="BK327" s="143"/>
      <c r="BL327" s="143"/>
      <c r="BM327" s="143"/>
      <c r="BN327" s="143"/>
      <c r="BO327" s="143"/>
      <c r="BP327" s="143"/>
      <c r="BQ327" s="143"/>
      <c r="BR327" s="143"/>
      <c r="BS327" s="143"/>
      <c r="BT327" s="143"/>
      <c r="BU327" s="143"/>
      <c r="BV327" s="143"/>
      <c r="BW327" s="143"/>
      <c r="BX327" s="143"/>
      <c r="BY327" s="143"/>
      <c r="BZ327" s="143"/>
    </row>
    <row r="328" spans="1:92" s="38" customFormat="1" ht="45.75" customHeight="1" x14ac:dyDescent="0.3">
      <c r="A328" s="1489"/>
      <c r="B328" s="1489"/>
      <c r="C328" s="1489"/>
      <c r="D328" s="1492"/>
      <c r="E328" s="1489"/>
      <c r="F328" s="1489"/>
      <c r="G328" s="977" t="s">
        <v>136</v>
      </c>
      <c r="H328" s="854" t="s">
        <v>101</v>
      </c>
      <c r="I328" s="831" t="s">
        <v>351</v>
      </c>
      <c r="J328" s="831">
        <v>1</v>
      </c>
      <c r="K328" s="831">
        <v>350</v>
      </c>
      <c r="L328" s="831">
        <v>4</v>
      </c>
      <c r="M328" s="705" t="s">
        <v>137</v>
      </c>
      <c r="N328" s="798"/>
      <c r="O328" s="798"/>
      <c r="P328" s="798"/>
      <c r="Q328" s="143"/>
      <c r="R328" s="143"/>
      <c r="S328" s="143"/>
      <c r="T328" s="143"/>
      <c r="U328" s="143"/>
      <c r="V328" s="143"/>
      <c r="W328" s="143"/>
      <c r="X328" s="143"/>
      <c r="Y328" s="143"/>
      <c r="Z328" s="143"/>
      <c r="AA328" s="143"/>
      <c r="AB328" s="143"/>
      <c r="AC328" s="143"/>
      <c r="AD328" s="143"/>
      <c r="AE328" s="143"/>
      <c r="AF328" s="143"/>
      <c r="AG328" s="143"/>
      <c r="AH328" s="143"/>
      <c r="AI328" s="143"/>
      <c r="AJ328" s="143"/>
      <c r="AK328" s="143"/>
      <c r="AL328" s="143"/>
      <c r="AM328" s="143"/>
      <c r="AN328" s="143"/>
      <c r="AO328" s="143"/>
      <c r="AP328" s="143"/>
      <c r="AQ328" s="143"/>
      <c r="AR328" s="143"/>
      <c r="AS328" s="143"/>
      <c r="AT328" s="143"/>
      <c r="AU328" s="143"/>
      <c r="AV328" s="143"/>
      <c r="AW328" s="143"/>
      <c r="AX328" s="143"/>
      <c r="AY328" s="143"/>
      <c r="AZ328" s="143"/>
      <c r="BA328" s="143"/>
      <c r="BB328" s="143"/>
      <c r="BC328" s="143"/>
      <c r="BD328" s="143"/>
      <c r="BE328" s="143"/>
      <c r="BF328" s="143"/>
      <c r="BG328" s="143"/>
      <c r="BH328" s="143"/>
      <c r="BI328" s="143"/>
      <c r="BJ328" s="143"/>
      <c r="BK328" s="143"/>
      <c r="BL328" s="143"/>
      <c r="BM328" s="143"/>
      <c r="BN328" s="143"/>
      <c r="BO328" s="143"/>
      <c r="BP328" s="143"/>
      <c r="BQ328" s="143"/>
      <c r="BR328" s="143"/>
      <c r="BS328" s="143"/>
      <c r="BT328" s="143"/>
      <c r="BU328" s="143"/>
      <c r="BV328" s="143"/>
      <c r="BW328" s="143"/>
      <c r="BX328" s="143"/>
      <c r="BY328" s="143"/>
      <c r="BZ328" s="143"/>
    </row>
    <row r="329" spans="1:92" s="38" customFormat="1" ht="45.75" customHeight="1" x14ac:dyDescent="0.3">
      <c r="A329" s="913"/>
      <c r="B329" s="1054" t="s">
        <v>138</v>
      </c>
      <c r="C329" s="1054"/>
      <c r="D329" s="914"/>
      <c r="E329" s="913">
        <f>+E325*12.9</f>
        <v>16361863.409949139</v>
      </c>
      <c r="F329" s="913">
        <v>4</v>
      </c>
      <c r="G329" s="859"/>
      <c r="H329" s="915"/>
      <c r="I329" s="916"/>
      <c r="J329" s="916"/>
      <c r="K329" s="916">
        <f>+K328+K327+K326+K325</f>
        <v>16794</v>
      </c>
      <c r="L329" s="858"/>
      <c r="M329" s="705"/>
      <c r="N329" s="798"/>
      <c r="O329" s="798"/>
      <c r="P329" s="798"/>
      <c r="Q329" s="143"/>
      <c r="R329" s="143"/>
      <c r="S329" s="143"/>
      <c r="T329" s="143"/>
      <c r="U329" s="143"/>
      <c r="V329" s="143"/>
      <c r="W329" s="143"/>
      <c r="X329" s="143"/>
      <c r="Y329" s="143"/>
      <c r="Z329" s="143"/>
      <c r="AA329" s="143"/>
      <c r="AB329" s="143"/>
      <c r="AC329" s="143"/>
      <c r="AD329" s="143"/>
      <c r="AE329" s="143"/>
      <c r="AF329" s="143"/>
      <c r="AG329" s="143"/>
      <c r="AH329" s="143"/>
      <c r="AI329" s="143"/>
      <c r="AJ329" s="143"/>
      <c r="AK329" s="143"/>
      <c r="AL329" s="143"/>
      <c r="AM329" s="143"/>
      <c r="AN329" s="143"/>
      <c r="AO329" s="143"/>
      <c r="AP329" s="143"/>
      <c r="AQ329" s="143"/>
      <c r="AR329" s="143"/>
      <c r="AS329" s="143"/>
      <c r="AT329" s="143"/>
      <c r="AU329" s="143"/>
      <c r="AV329" s="143"/>
      <c r="AW329" s="143"/>
      <c r="AX329" s="143"/>
      <c r="AY329" s="143"/>
      <c r="AZ329" s="143"/>
      <c r="BA329" s="143"/>
      <c r="BB329" s="143"/>
      <c r="BC329" s="143"/>
      <c r="BD329" s="143"/>
      <c r="BE329" s="143"/>
      <c r="BF329" s="143"/>
      <c r="BG329" s="143"/>
      <c r="BH329" s="143"/>
      <c r="BI329" s="143"/>
      <c r="BJ329" s="143"/>
      <c r="BK329" s="143"/>
      <c r="BL329" s="143"/>
      <c r="BM329" s="143"/>
      <c r="BN329" s="143"/>
      <c r="BO329" s="143"/>
      <c r="BP329" s="143"/>
      <c r="BQ329" s="143"/>
      <c r="BR329" s="143"/>
      <c r="BS329" s="143"/>
      <c r="BT329" s="143"/>
      <c r="BU329" s="143"/>
      <c r="BV329" s="143"/>
      <c r="BW329" s="143"/>
      <c r="BX329" s="143"/>
      <c r="BY329" s="143"/>
      <c r="BZ329" s="143"/>
    </row>
    <row r="330" spans="1:92" s="38" customFormat="1" ht="45.75" customHeight="1" x14ac:dyDescent="0.25">
      <c r="A330" s="1061">
        <v>2</v>
      </c>
      <c r="B330" s="1061" t="s">
        <v>42</v>
      </c>
      <c r="C330" s="1061" t="s">
        <v>402</v>
      </c>
      <c r="D330" s="1128" t="s">
        <v>403</v>
      </c>
      <c r="E330" s="1061">
        <v>983688.12346317596</v>
      </c>
      <c r="F330" s="1061"/>
      <c r="G330" s="971" t="s">
        <v>404</v>
      </c>
      <c r="H330" s="748" t="s">
        <v>244</v>
      </c>
      <c r="I330" s="719" t="s">
        <v>242</v>
      </c>
      <c r="J330" s="853">
        <v>8.3000000000000007</v>
      </c>
      <c r="K330" s="719">
        <f>+J330*700</f>
        <v>5810.0000000000009</v>
      </c>
      <c r="L330" s="719">
        <v>1</v>
      </c>
      <c r="M330" s="705" t="s">
        <v>126</v>
      </c>
      <c r="N330" s="143"/>
      <c r="O330" s="143"/>
      <c r="P330" s="143"/>
      <c r="Q330" s="143"/>
      <c r="R330" s="143"/>
      <c r="S330" s="143"/>
      <c r="T330" s="143"/>
      <c r="U330" s="143"/>
      <c r="V330" s="143"/>
      <c r="W330" s="143"/>
      <c r="X330" s="143"/>
      <c r="Y330" s="143"/>
      <c r="Z330" s="143"/>
      <c r="AA330" s="143"/>
      <c r="AB330" s="143"/>
      <c r="AC330" s="143"/>
      <c r="AD330" s="143"/>
      <c r="AE330" s="143"/>
      <c r="AF330" s="143"/>
      <c r="AG330" s="143"/>
      <c r="AH330" s="143"/>
      <c r="AI330" s="143"/>
      <c r="AJ330" s="143"/>
      <c r="AK330" s="143"/>
      <c r="AL330" s="143"/>
      <c r="AM330" s="143"/>
      <c r="AN330" s="143"/>
      <c r="AO330" s="143"/>
      <c r="AP330" s="143"/>
      <c r="AQ330" s="143"/>
      <c r="AR330" s="143"/>
      <c r="AS330" s="143"/>
      <c r="AT330" s="143"/>
      <c r="AU330" s="143"/>
      <c r="AV330" s="143"/>
      <c r="AW330" s="143"/>
      <c r="AX330" s="143"/>
      <c r="AY330" s="143"/>
      <c r="AZ330" s="143"/>
      <c r="BA330" s="143"/>
      <c r="BB330" s="143"/>
      <c r="BC330" s="143"/>
      <c r="BD330" s="143"/>
      <c r="BE330" s="143"/>
      <c r="BF330" s="143"/>
      <c r="BG330" s="143"/>
      <c r="BH330" s="143"/>
      <c r="BI330" s="143"/>
      <c r="BJ330" s="143"/>
      <c r="BK330" s="143"/>
      <c r="BL330" s="143"/>
      <c r="BM330" s="143"/>
      <c r="BN330" s="143"/>
      <c r="BO330" s="143"/>
      <c r="BP330" s="143"/>
      <c r="BQ330" s="143"/>
      <c r="BR330" s="143"/>
      <c r="BS330" s="143"/>
      <c r="BT330" s="143"/>
      <c r="BU330" s="143"/>
      <c r="BV330" s="143"/>
      <c r="BW330" s="143"/>
      <c r="BX330" s="143"/>
      <c r="BY330" s="143"/>
      <c r="BZ330" s="143"/>
    </row>
    <row r="331" spans="1:92" s="38" customFormat="1" ht="45.75" customHeight="1" x14ac:dyDescent="0.25">
      <c r="A331" s="1061"/>
      <c r="B331" s="1061"/>
      <c r="C331" s="1061"/>
      <c r="D331" s="1128"/>
      <c r="E331" s="1061"/>
      <c r="F331" s="1061"/>
      <c r="G331" s="1071" t="s">
        <v>405</v>
      </c>
      <c r="H331" s="748" t="s">
        <v>246</v>
      </c>
      <c r="I331" s="719" t="s">
        <v>247</v>
      </c>
      <c r="J331" s="719">
        <v>2</v>
      </c>
      <c r="K331" s="719">
        <v>300</v>
      </c>
      <c r="L331" s="1061">
        <v>2</v>
      </c>
      <c r="M331" s="723" t="s">
        <v>27</v>
      </c>
      <c r="N331" s="143"/>
      <c r="O331" s="143"/>
      <c r="P331" s="143"/>
      <c r="Q331" s="143"/>
      <c r="R331" s="143"/>
      <c r="S331" s="143"/>
      <c r="T331" s="143"/>
      <c r="U331" s="143"/>
      <c r="V331" s="143"/>
      <c r="W331" s="143"/>
      <c r="X331" s="143"/>
      <c r="Y331" s="143"/>
      <c r="Z331" s="143"/>
      <c r="AA331" s="143"/>
      <c r="AB331" s="143"/>
      <c r="AC331" s="143"/>
      <c r="AD331" s="143"/>
      <c r="AE331" s="143"/>
      <c r="AF331" s="143"/>
      <c r="AG331" s="143"/>
      <c r="AH331" s="143"/>
      <c r="AI331" s="143"/>
      <c r="AJ331" s="143"/>
      <c r="AK331" s="143"/>
      <c r="AL331" s="143"/>
      <c r="AM331" s="143"/>
      <c r="AN331" s="143"/>
      <c r="AO331" s="143"/>
      <c r="AP331" s="143"/>
      <c r="AQ331" s="143"/>
      <c r="AR331" s="143"/>
      <c r="AS331" s="143"/>
      <c r="AT331" s="143"/>
      <c r="AU331" s="143"/>
      <c r="AV331" s="143"/>
      <c r="AW331" s="143"/>
      <c r="AX331" s="143"/>
      <c r="AY331" s="143"/>
      <c r="AZ331" s="143"/>
      <c r="BA331" s="143"/>
      <c r="BB331" s="143"/>
      <c r="BC331" s="143"/>
      <c r="BD331" s="143"/>
      <c r="BE331" s="143"/>
      <c r="BF331" s="143"/>
      <c r="BG331" s="143"/>
      <c r="BH331" s="143"/>
      <c r="BI331" s="143"/>
      <c r="BJ331" s="143"/>
      <c r="BK331" s="143"/>
      <c r="BL331" s="143"/>
      <c r="BM331" s="143"/>
      <c r="BN331" s="143"/>
      <c r="BO331" s="143"/>
      <c r="BP331" s="143"/>
      <c r="BQ331" s="143"/>
      <c r="BR331" s="143"/>
      <c r="BS331" s="143"/>
      <c r="BT331" s="143"/>
      <c r="BU331" s="143"/>
      <c r="BV331" s="143"/>
      <c r="BW331" s="143"/>
      <c r="BX331" s="143"/>
      <c r="BY331" s="143"/>
      <c r="BZ331" s="143"/>
    </row>
    <row r="332" spans="1:92" s="38" customFormat="1" ht="45.75" customHeight="1" x14ac:dyDescent="0.25">
      <c r="A332" s="1064"/>
      <c r="B332" s="1064"/>
      <c r="C332" s="1064"/>
      <c r="D332" s="1127"/>
      <c r="E332" s="1064"/>
      <c r="F332" s="1064"/>
      <c r="G332" s="1072"/>
      <c r="H332" s="414" t="s">
        <v>30</v>
      </c>
      <c r="I332" s="146" t="s">
        <v>242</v>
      </c>
      <c r="J332" s="147">
        <v>15.5</v>
      </c>
      <c r="K332" s="146">
        <f>+J332*140</f>
        <v>2170</v>
      </c>
      <c r="L332" s="1064"/>
      <c r="M332" s="705" t="s">
        <v>135</v>
      </c>
      <c r="N332" s="143"/>
      <c r="O332" s="143"/>
      <c r="P332" s="143"/>
      <c r="Q332" s="143"/>
      <c r="R332" s="143"/>
      <c r="S332" s="143"/>
      <c r="T332" s="143"/>
      <c r="U332" s="143"/>
      <c r="V332" s="143"/>
      <c r="W332" s="143"/>
      <c r="X332" s="143"/>
      <c r="Y332" s="143"/>
      <c r="Z332" s="143"/>
      <c r="AA332" s="143"/>
      <c r="AB332" s="143"/>
      <c r="AC332" s="143"/>
      <c r="AD332" s="143"/>
      <c r="AE332" s="143"/>
      <c r="AF332" s="143"/>
      <c r="AG332" s="143"/>
      <c r="AH332" s="143"/>
      <c r="AI332" s="143"/>
      <c r="AJ332" s="143"/>
      <c r="AK332" s="143"/>
      <c r="AL332" s="143"/>
      <c r="AM332" s="143"/>
      <c r="AN332" s="143"/>
      <c r="AO332" s="143"/>
      <c r="AP332" s="143"/>
      <c r="AQ332" s="143"/>
      <c r="AR332" s="143"/>
      <c r="AS332" s="143"/>
      <c r="AT332" s="143"/>
      <c r="AU332" s="143"/>
      <c r="AV332" s="143"/>
      <c r="AW332" s="143"/>
      <c r="AX332" s="143"/>
      <c r="AY332" s="143"/>
      <c r="AZ332" s="143"/>
      <c r="BA332" s="143"/>
      <c r="BB332" s="143"/>
      <c r="BC332" s="143"/>
      <c r="BD332" s="143"/>
      <c r="BE332" s="143"/>
      <c r="BF332" s="143"/>
      <c r="BG332" s="143"/>
      <c r="BH332" s="143"/>
      <c r="BI332" s="143"/>
      <c r="BJ332" s="143"/>
      <c r="BK332" s="143"/>
      <c r="BL332" s="143"/>
      <c r="BM332" s="143"/>
      <c r="BN332" s="143"/>
      <c r="BO332" s="143"/>
      <c r="BP332" s="143"/>
      <c r="BQ332" s="143"/>
      <c r="BR332" s="143"/>
      <c r="BS332" s="143"/>
      <c r="BT332" s="143"/>
      <c r="BU332" s="143"/>
      <c r="BV332" s="143"/>
      <c r="BW332" s="143"/>
      <c r="BX332" s="143"/>
      <c r="BY332" s="143"/>
      <c r="BZ332" s="143"/>
    </row>
    <row r="333" spans="1:92" s="38" customFormat="1" ht="84.75" customHeight="1" x14ac:dyDescent="0.25">
      <c r="A333" s="1064"/>
      <c r="B333" s="1064"/>
      <c r="C333" s="1064"/>
      <c r="D333" s="1127"/>
      <c r="E333" s="1064"/>
      <c r="F333" s="1064"/>
      <c r="G333" s="975" t="s">
        <v>406</v>
      </c>
      <c r="H333" s="416" t="s">
        <v>274</v>
      </c>
      <c r="I333" s="146" t="s">
        <v>242</v>
      </c>
      <c r="J333" s="147">
        <v>1.3</v>
      </c>
      <c r="K333" s="146">
        <f>+J333*300</f>
        <v>390</v>
      </c>
      <c r="L333" s="146">
        <v>3</v>
      </c>
      <c r="M333" s="705" t="s">
        <v>137</v>
      </c>
      <c r="N333" s="143"/>
      <c r="O333" s="143"/>
      <c r="P333" s="143"/>
      <c r="Q333" s="143"/>
      <c r="R333" s="143"/>
      <c r="S333" s="143"/>
      <c r="T333" s="143"/>
      <c r="U333" s="143"/>
      <c r="V333" s="143"/>
      <c r="W333" s="143"/>
      <c r="X333" s="143"/>
      <c r="Y333" s="143"/>
      <c r="Z333" s="143"/>
      <c r="AA333" s="143"/>
      <c r="AB333" s="143"/>
      <c r="AC333" s="143"/>
      <c r="AD333" s="143"/>
      <c r="AE333" s="143"/>
      <c r="AF333" s="143"/>
      <c r="AG333" s="143"/>
      <c r="AH333" s="143"/>
      <c r="AI333" s="143"/>
      <c r="AJ333" s="143"/>
      <c r="AK333" s="143"/>
      <c r="AL333" s="143"/>
      <c r="AM333" s="143"/>
      <c r="AN333" s="143"/>
      <c r="AO333" s="143"/>
      <c r="AP333" s="143"/>
      <c r="AQ333" s="143"/>
      <c r="AR333" s="143"/>
      <c r="AS333" s="143"/>
      <c r="AT333" s="143"/>
      <c r="AU333" s="143"/>
      <c r="AV333" s="143"/>
      <c r="AW333" s="143"/>
      <c r="AX333" s="143"/>
      <c r="AY333" s="143"/>
      <c r="AZ333" s="143"/>
      <c r="BA333" s="143"/>
      <c r="BB333" s="143"/>
      <c r="BC333" s="143"/>
      <c r="BD333" s="143"/>
      <c r="BE333" s="143"/>
      <c r="BF333" s="143"/>
      <c r="BG333" s="143"/>
      <c r="BH333" s="143"/>
      <c r="BI333" s="143"/>
      <c r="BJ333" s="143"/>
      <c r="BK333" s="143"/>
      <c r="BL333" s="143"/>
      <c r="BM333" s="143"/>
      <c r="BN333" s="143"/>
      <c r="BO333" s="143"/>
      <c r="BP333" s="143"/>
      <c r="BQ333" s="143"/>
      <c r="BR333" s="143"/>
      <c r="BS333" s="143"/>
      <c r="BT333" s="143"/>
      <c r="BU333" s="143"/>
      <c r="BV333" s="143"/>
      <c r="BW333" s="143"/>
      <c r="BX333" s="143"/>
      <c r="BY333" s="143"/>
      <c r="BZ333" s="143"/>
    </row>
    <row r="334" spans="1:92" s="38" customFormat="1" ht="45.75" customHeight="1" x14ac:dyDescent="0.25">
      <c r="A334" s="1065"/>
      <c r="B334" s="1065"/>
      <c r="C334" s="1065"/>
      <c r="D334" s="1475"/>
      <c r="E334" s="1065"/>
      <c r="F334" s="1065"/>
      <c r="G334" s="973" t="s">
        <v>407</v>
      </c>
      <c r="H334" s="854" t="s">
        <v>274</v>
      </c>
      <c r="I334" s="831" t="s">
        <v>252</v>
      </c>
      <c r="J334" s="831">
        <v>90</v>
      </c>
      <c r="K334" s="720">
        <f>+J334*46</f>
        <v>4140</v>
      </c>
      <c r="L334" s="831">
        <v>4</v>
      </c>
      <c r="M334" s="705" t="s">
        <v>150</v>
      </c>
      <c r="N334" s="143"/>
      <c r="O334" s="143"/>
      <c r="P334" s="143"/>
      <c r="Q334" s="143"/>
      <c r="R334" s="143"/>
      <c r="S334" s="143"/>
      <c r="T334" s="143"/>
      <c r="U334" s="143"/>
      <c r="V334" s="143"/>
      <c r="W334" s="143"/>
      <c r="X334" s="143"/>
      <c r="Y334" s="143"/>
      <c r="Z334" s="143"/>
      <c r="AA334" s="143"/>
      <c r="AB334" s="143"/>
      <c r="AC334" s="143"/>
      <c r="AD334" s="143"/>
      <c r="AE334" s="143"/>
      <c r="AF334" s="143"/>
      <c r="AG334" s="143"/>
      <c r="AH334" s="143"/>
      <c r="AI334" s="143"/>
      <c r="AJ334" s="143"/>
      <c r="AK334" s="143"/>
      <c r="AL334" s="143"/>
      <c r="AM334" s="143"/>
      <c r="AN334" s="143"/>
      <c r="AO334" s="143"/>
      <c r="AP334" s="143"/>
      <c r="AQ334" s="143"/>
      <c r="AR334" s="143"/>
      <c r="AS334" s="143"/>
      <c r="AT334" s="143"/>
      <c r="AU334" s="143"/>
      <c r="AV334" s="143"/>
      <c r="AW334" s="143"/>
      <c r="AX334" s="143"/>
      <c r="AY334" s="143"/>
      <c r="AZ334" s="143"/>
      <c r="BA334" s="143"/>
      <c r="BB334" s="143"/>
      <c r="BC334" s="143"/>
      <c r="BD334" s="143"/>
      <c r="BE334" s="143"/>
      <c r="BF334" s="143"/>
      <c r="BG334" s="143"/>
      <c r="BH334" s="143"/>
      <c r="BI334" s="143"/>
      <c r="BJ334" s="143"/>
      <c r="BK334" s="143"/>
      <c r="BL334" s="143"/>
      <c r="BM334" s="143"/>
      <c r="BN334" s="143"/>
      <c r="BO334" s="143"/>
      <c r="BP334" s="143"/>
      <c r="BQ334" s="143"/>
      <c r="BR334" s="143"/>
      <c r="BS334" s="143"/>
      <c r="BT334" s="143"/>
      <c r="BU334" s="143"/>
      <c r="BV334" s="143"/>
      <c r="BW334" s="143"/>
      <c r="BX334" s="143"/>
      <c r="BY334" s="143"/>
      <c r="BZ334" s="143"/>
    </row>
    <row r="335" spans="1:92" s="38" customFormat="1" ht="45.75" customHeight="1" x14ac:dyDescent="0.25">
      <c r="A335" s="916"/>
      <c r="B335" s="1054" t="s">
        <v>138</v>
      </c>
      <c r="C335" s="1054"/>
      <c r="D335" s="917"/>
      <c r="E335" s="916">
        <f>+E330*12.9</f>
        <v>12689576.79267497</v>
      </c>
      <c r="F335" s="916">
        <v>4</v>
      </c>
      <c r="G335" s="885"/>
      <c r="H335" s="915"/>
      <c r="I335" s="916"/>
      <c r="J335" s="916"/>
      <c r="K335" s="858">
        <f>+K334+K333+K332+K331+K330</f>
        <v>12810</v>
      </c>
      <c r="L335" s="858"/>
      <c r="M335" s="705"/>
      <c r="N335" s="143"/>
      <c r="O335" s="143"/>
      <c r="P335" s="143"/>
      <c r="Q335" s="143"/>
      <c r="R335" s="143"/>
      <c r="S335" s="143"/>
      <c r="T335" s="143"/>
      <c r="U335" s="143"/>
      <c r="V335" s="143"/>
      <c r="W335" s="143"/>
      <c r="X335" s="143"/>
      <c r="Y335" s="143"/>
      <c r="Z335" s="143"/>
      <c r="AA335" s="143"/>
      <c r="AB335" s="143"/>
      <c r="AC335" s="143"/>
      <c r="AD335" s="143"/>
      <c r="AE335" s="143"/>
      <c r="AF335" s="143"/>
      <c r="AG335" s="143"/>
      <c r="AH335" s="143"/>
      <c r="AI335" s="143"/>
      <c r="AJ335" s="143"/>
      <c r="AK335" s="143"/>
      <c r="AL335" s="143"/>
      <c r="AM335" s="143"/>
      <c r="AN335" s="143"/>
      <c r="AO335" s="143"/>
      <c r="AP335" s="143"/>
      <c r="AQ335" s="143"/>
      <c r="AR335" s="143"/>
      <c r="AS335" s="143"/>
      <c r="AT335" s="143"/>
      <c r="AU335" s="143"/>
      <c r="AV335" s="143"/>
      <c r="AW335" s="143"/>
      <c r="AX335" s="143"/>
      <c r="AY335" s="143"/>
      <c r="AZ335" s="143"/>
      <c r="BA335" s="143"/>
      <c r="BB335" s="143"/>
      <c r="BC335" s="143"/>
      <c r="BD335" s="143"/>
      <c r="BE335" s="143"/>
      <c r="BF335" s="143"/>
      <c r="BG335" s="143"/>
      <c r="BH335" s="143"/>
      <c r="BI335" s="143"/>
      <c r="BJ335" s="143"/>
      <c r="BK335" s="143"/>
      <c r="BL335" s="143"/>
      <c r="BM335" s="143"/>
      <c r="BN335" s="143"/>
      <c r="BO335" s="143"/>
      <c r="BP335" s="143"/>
      <c r="BQ335" s="143"/>
      <c r="BR335" s="143"/>
      <c r="BS335" s="143"/>
      <c r="BT335" s="143"/>
      <c r="BU335" s="143"/>
      <c r="BV335" s="143"/>
      <c r="BW335" s="143"/>
      <c r="BX335" s="143"/>
      <c r="BY335" s="143"/>
      <c r="BZ335" s="143"/>
    </row>
    <row r="336" spans="1:92" s="38" customFormat="1" ht="45.75" customHeight="1" x14ac:dyDescent="0.25">
      <c r="A336" s="1061">
        <v>3</v>
      </c>
      <c r="B336" s="1061" t="s">
        <v>42</v>
      </c>
      <c r="C336" s="1061" t="s">
        <v>408</v>
      </c>
      <c r="D336" s="1128" t="s">
        <v>409</v>
      </c>
      <c r="E336" s="1061">
        <v>1415169.5048913399</v>
      </c>
      <c r="F336" s="1061"/>
      <c r="G336" s="976" t="s">
        <v>410</v>
      </c>
      <c r="H336" s="1001" t="s">
        <v>244</v>
      </c>
      <c r="I336" s="1002" t="s">
        <v>242</v>
      </c>
      <c r="J336" s="1003">
        <v>11.855</v>
      </c>
      <c r="K336" s="1002">
        <f>+J336*700</f>
        <v>8298.5</v>
      </c>
      <c r="L336" s="1002">
        <v>1</v>
      </c>
      <c r="M336" s="981" t="s">
        <v>126</v>
      </c>
      <c r="N336" s="143"/>
      <c r="O336" s="143"/>
      <c r="P336" s="143"/>
      <c r="Q336" s="143"/>
      <c r="R336" s="143"/>
      <c r="S336" s="143"/>
      <c r="T336" s="143"/>
      <c r="U336" s="143"/>
      <c r="V336" s="143"/>
      <c r="W336" s="143"/>
      <c r="X336" s="143"/>
      <c r="Y336" s="143"/>
      <c r="Z336" s="143"/>
      <c r="AA336" s="143"/>
      <c r="AB336" s="143"/>
      <c r="AC336" s="143"/>
      <c r="AD336" s="143"/>
      <c r="AE336" s="143"/>
      <c r="AF336" s="143"/>
      <c r="AG336" s="143"/>
      <c r="AH336" s="143"/>
      <c r="AI336" s="143"/>
      <c r="AJ336" s="143"/>
      <c r="AK336" s="143"/>
      <c r="AL336" s="143"/>
      <c r="AM336" s="143"/>
      <c r="AN336" s="143"/>
      <c r="AO336" s="143"/>
      <c r="AP336" s="143"/>
      <c r="AQ336" s="143"/>
      <c r="AR336" s="143"/>
      <c r="AS336" s="143"/>
      <c r="AT336" s="143"/>
      <c r="AU336" s="143"/>
      <c r="AV336" s="143"/>
      <c r="AW336" s="143"/>
      <c r="AX336" s="143"/>
      <c r="AY336" s="143"/>
      <c r="AZ336" s="143"/>
      <c r="BA336" s="143"/>
      <c r="BB336" s="143"/>
      <c r="BC336" s="143"/>
      <c r="BD336" s="143"/>
      <c r="BE336" s="143"/>
      <c r="BF336" s="143"/>
      <c r="BG336" s="143"/>
      <c r="BH336" s="143"/>
      <c r="BI336" s="143"/>
      <c r="BJ336" s="143"/>
      <c r="BK336" s="143"/>
      <c r="BL336" s="143"/>
      <c r="BM336" s="143"/>
      <c r="BN336" s="143"/>
      <c r="BO336" s="143"/>
      <c r="BP336" s="143"/>
      <c r="BQ336" s="143"/>
      <c r="BR336" s="143"/>
      <c r="BS336" s="143"/>
      <c r="BT336" s="143"/>
      <c r="BU336" s="143"/>
      <c r="BV336" s="143"/>
      <c r="BW336" s="143"/>
      <c r="BX336" s="143"/>
      <c r="BY336" s="143"/>
      <c r="BZ336" s="143"/>
    </row>
    <row r="337" spans="1:78" s="38" customFormat="1" ht="45.75" customHeight="1" x14ac:dyDescent="0.25">
      <c r="A337" s="1062"/>
      <c r="B337" s="1062"/>
      <c r="C337" s="1062"/>
      <c r="D337" s="1473"/>
      <c r="E337" s="1062"/>
      <c r="F337" s="1062"/>
      <c r="G337" s="1071" t="s">
        <v>411</v>
      </c>
      <c r="H337" s="1001" t="s">
        <v>274</v>
      </c>
      <c r="I337" s="1002" t="s">
        <v>287</v>
      </c>
      <c r="J337" s="995">
        <v>1</v>
      </c>
      <c r="K337" s="1002">
        <v>800</v>
      </c>
      <c r="L337" s="1476">
        <v>2</v>
      </c>
      <c r="M337" s="981" t="s">
        <v>129</v>
      </c>
      <c r="N337" s="143"/>
      <c r="O337" s="143"/>
      <c r="P337" s="143"/>
      <c r="Q337" s="143"/>
      <c r="R337" s="143"/>
      <c r="S337" s="143"/>
      <c r="T337" s="143"/>
      <c r="U337" s="143"/>
      <c r="V337" s="143"/>
      <c r="W337" s="143"/>
      <c r="X337" s="143"/>
      <c r="Y337" s="143"/>
      <c r="Z337" s="143"/>
      <c r="AA337" s="143"/>
      <c r="AB337" s="143"/>
      <c r="AC337" s="143"/>
      <c r="AD337" s="143"/>
      <c r="AE337" s="143"/>
      <c r="AF337" s="143"/>
      <c r="AG337" s="143"/>
      <c r="AH337" s="143"/>
      <c r="AI337" s="143"/>
      <c r="AJ337" s="143"/>
      <c r="AK337" s="143"/>
      <c r="AL337" s="143"/>
      <c r="AM337" s="143"/>
      <c r="AN337" s="143"/>
      <c r="AO337" s="143"/>
      <c r="AP337" s="143"/>
      <c r="AQ337" s="143"/>
      <c r="AR337" s="143"/>
      <c r="AS337" s="143"/>
      <c r="AT337" s="143"/>
      <c r="AU337" s="143"/>
      <c r="AV337" s="143"/>
      <c r="AW337" s="143"/>
      <c r="AX337" s="143"/>
      <c r="AY337" s="143"/>
      <c r="AZ337" s="143"/>
      <c r="BA337" s="143"/>
      <c r="BB337" s="143"/>
      <c r="BC337" s="143"/>
      <c r="BD337" s="143"/>
      <c r="BE337" s="143"/>
      <c r="BF337" s="143"/>
      <c r="BG337" s="143"/>
      <c r="BH337" s="143"/>
      <c r="BI337" s="143"/>
      <c r="BJ337" s="143"/>
      <c r="BK337" s="143"/>
      <c r="BL337" s="143"/>
      <c r="BM337" s="143"/>
      <c r="BN337" s="143"/>
      <c r="BO337" s="143"/>
      <c r="BP337" s="143"/>
      <c r="BQ337" s="143"/>
      <c r="BR337" s="143"/>
      <c r="BS337" s="143"/>
      <c r="BT337" s="143"/>
      <c r="BU337" s="143"/>
      <c r="BV337" s="143"/>
      <c r="BW337" s="143"/>
      <c r="BX337" s="143"/>
      <c r="BY337" s="143"/>
      <c r="BZ337" s="143"/>
    </row>
    <row r="338" spans="1:78" s="38" customFormat="1" ht="45.75" customHeight="1" x14ac:dyDescent="0.25">
      <c r="A338" s="1063"/>
      <c r="B338" s="1063"/>
      <c r="C338" s="1063"/>
      <c r="D338" s="1474"/>
      <c r="E338" s="1063"/>
      <c r="F338" s="1063"/>
      <c r="G338" s="1072"/>
      <c r="H338" s="1004" t="s">
        <v>274</v>
      </c>
      <c r="I338" s="1005" t="s">
        <v>242</v>
      </c>
      <c r="J338" s="1006">
        <v>23.5</v>
      </c>
      <c r="K338" s="1005">
        <f>+J338*280</f>
        <v>6580</v>
      </c>
      <c r="L338" s="1477"/>
      <c r="M338" s="981" t="s">
        <v>130</v>
      </c>
      <c r="N338" s="143"/>
      <c r="O338" s="143"/>
      <c r="P338" s="143"/>
      <c r="Q338" s="143"/>
      <c r="R338" s="143"/>
      <c r="S338" s="143"/>
      <c r="T338" s="143"/>
      <c r="U338" s="143"/>
      <c r="V338" s="143"/>
      <c r="W338" s="143"/>
      <c r="X338" s="143"/>
      <c r="Y338" s="143"/>
      <c r="Z338" s="143"/>
      <c r="AA338" s="143"/>
      <c r="AB338" s="143"/>
      <c r="AC338" s="143"/>
      <c r="AD338" s="143"/>
      <c r="AE338" s="143"/>
      <c r="AF338" s="143"/>
      <c r="AG338" s="143"/>
      <c r="AH338" s="143"/>
      <c r="AI338" s="143"/>
      <c r="AJ338" s="143"/>
      <c r="AK338" s="143"/>
      <c r="AL338" s="143"/>
      <c r="AM338" s="143"/>
      <c r="AN338" s="143"/>
      <c r="AO338" s="143"/>
      <c r="AP338" s="143"/>
      <c r="AQ338" s="143"/>
      <c r="AR338" s="143"/>
      <c r="AS338" s="143"/>
      <c r="AT338" s="143"/>
      <c r="AU338" s="143"/>
      <c r="AV338" s="143"/>
      <c r="AW338" s="143"/>
      <c r="AX338" s="143"/>
      <c r="AY338" s="143"/>
      <c r="AZ338" s="143"/>
      <c r="BA338" s="143"/>
      <c r="BB338" s="143"/>
      <c r="BC338" s="143"/>
      <c r="BD338" s="143"/>
      <c r="BE338" s="143"/>
      <c r="BF338" s="143"/>
      <c r="BG338" s="143"/>
      <c r="BH338" s="143"/>
      <c r="BI338" s="143"/>
      <c r="BJ338" s="143"/>
      <c r="BK338" s="143"/>
      <c r="BL338" s="143"/>
      <c r="BM338" s="143"/>
      <c r="BN338" s="143"/>
      <c r="BO338" s="143"/>
      <c r="BP338" s="143"/>
      <c r="BQ338" s="143"/>
      <c r="BR338" s="143"/>
      <c r="BS338" s="143"/>
      <c r="BT338" s="143"/>
      <c r="BU338" s="143"/>
      <c r="BV338" s="143"/>
      <c r="BW338" s="143"/>
      <c r="BX338" s="143"/>
      <c r="BY338" s="143"/>
      <c r="BZ338" s="143"/>
    </row>
    <row r="339" spans="1:78" s="38" customFormat="1" ht="45.75" customHeight="1" x14ac:dyDescent="0.25">
      <c r="A339" s="1064"/>
      <c r="B339" s="1064"/>
      <c r="C339" s="1064"/>
      <c r="D339" s="1127"/>
      <c r="E339" s="1064"/>
      <c r="F339" s="1064"/>
      <c r="G339" s="1072" t="s">
        <v>412</v>
      </c>
      <c r="H339" s="1004" t="s">
        <v>246</v>
      </c>
      <c r="I339" s="1005" t="s">
        <v>247</v>
      </c>
      <c r="J339" s="1006">
        <v>4</v>
      </c>
      <c r="K339" s="1005">
        <f>+J339*150</f>
        <v>600</v>
      </c>
      <c r="L339" s="1477">
        <v>3</v>
      </c>
      <c r="M339" s="994" t="s">
        <v>27</v>
      </c>
      <c r="N339" s="143"/>
      <c r="O339" s="143"/>
      <c r="P339" s="143"/>
      <c r="Q339" s="143"/>
      <c r="R339" s="143"/>
      <c r="S339" s="143"/>
      <c r="T339" s="143"/>
      <c r="U339" s="143"/>
      <c r="V339" s="143"/>
      <c r="W339" s="143"/>
      <c r="X339" s="143"/>
      <c r="Y339" s="143"/>
      <c r="Z339" s="143"/>
      <c r="AA339" s="143"/>
      <c r="AB339" s="143"/>
      <c r="AC339" s="143"/>
      <c r="AD339" s="143"/>
      <c r="AE339" s="143"/>
      <c r="AF339" s="143"/>
      <c r="AG339" s="143"/>
      <c r="AH339" s="143"/>
      <c r="AI339" s="143"/>
      <c r="AJ339" s="143"/>
      <c r="AK339" s="143"/>
      <c r="AL339" s="143"/>
      <c r="AM339" s="143"/>
      <c r="AN339" s="143"/>
      <c r="AO339" s="143"/>
      <c r="AP339" s="143"/>
      <c r="AQ339" s="143"/>
      <c r="AR339" s="143"/>
      <c r="AS339" s="143"/>
      <c r="AT339" s="143"/>
      <c r="AU339" s="143"/>
      <c r="AV339" s="143"/>
      <c r="AW339" s="143"/>
      <c r="AX339" s="143"/>
      <c r="AY339" s="143"/>
      <c r="AZ339" s="143"/>
      <c r="BA339" s="143"/>
      <c r="BB339" s="143"/>
      <c r="BC339" s="143"/>
      <c r="BD339" s="143"/>
      <c r="BE339" s="143"/>
      <c r="BF339" s="143"/>
      <c r="BG339" s="143"/>
      <c r="BH339" s="143"/>
      <c r="BI339" s="143"/>
      <c r="BJ339" s="143"/>
      <c r="BK339" s="143"/>
      <c r="BL339" s="143"/>
      <c r="BM339" s="143"/>
      <c r="BN339" s="143"/>
      <c r="BO339" s="143"/>
      <c r="BP339" s="143"/>
      <c r="BQ339" s="143"/>
      <c r="BR339" s="143"/>
      <c r="BS339" s="143"/>
      <c r="BT339" s="143"/>
      <c r="BU339" s="143"/>
      <c r="BV339" s="143"/>
      <c r="BW339" s="143"/>
      <c r="BX339" s="143"/>
      <c r="BY339" s="143"/>
      <c r="BZ339" s="143"/>
    </row>
    <row r="340" spans="1:78" s="38" customFormat="1" ht="45.75" customHeight="1" x14ac:dyDescent="0.25">
      <c r="A340" s="1064"/>
      <c r="B340" s="1064"/>
      <c r="C340" s="1064"/>
      <c r="D340" s="1127"/>
      <c r="E340" s="1064"/>
      <c r="F340" s="1064"/>
      <c r="G340" s="1072"/>
      <c r="H340" s="984" t="s">
        <v>30</v>
      </c>
      <c r="I340" s="1005" t="s">
        <v>242</v>
      </c>
      <c r="J340" s="1006">
        <v>8</v>
      </c>
      <c r="K340" s="1005">
        <f>+J340*140</f>
        <v>1120</v>
      </c>
      <c r="L340" s="1477"/>
      <c r="M340" s="981" t="s">
        <v>135</v>
      </c>
      <c r="N340" s="143"/>
      <c r="O340" s="143"/>
      <c r="P340" s="143"/>
      <c r="Q340" s="143"/>
      <c r="R340" s="143"/>
      <c r="S340" s="143"/>
      <c r="T340" s="143"/>
      <c r="U340" s="143"/>
      <c r="V340" s="143"/>
      <c r="W340" s="143"/>
      <c r="X340" s="143"/>
      <c r="Y340" s="143"/>
      <c r="Z340" s="143"/>
      <c r="AA340" s="143"/>
      <c r="AB340" s="143"/>
      <c r="AC340" s="143"/>
      <c r="AD340" s="143"/>
      <c r="AE340" s="143"/>
      <c r="AF340" s="143"/>
      <c r="AG340" s="143"/>
      <c r="AH340" s="143"/>
      <c r="AI340" s="143"/>
      <c r="AJ340" s="143"/>
      <c r="AK340" s="143"/>
      <c r="AL340" s="143"/>
      <c r="AM340" s="143"/>
      <c r="AN340" s="143"/>
      <c r="AO340" s="143"/>
      <c r="AP340" s="143"/>
      <c r="AQ340" s="143"/>
      <c r="AR340" s="143"/>
      <c r="AS340" s="143"/>
      <c r="AT340" s="143"/>
      <c r="AU340" s="143"/>
      <c r="AV340" s="143"/>
      <c r="AW340" s="143"/>
      <c r="AX340" s="143"/>
      <c r="AY340" s="143"/>
      <c r="AZ340" s="143"/>
      <c r="BA340" s="143"/>
      <c r="BB340" s="143"/>
      <c r="BC340" s="143"/>
      <c r="BD340" s="143"/>
      <c r="BE340" s="143"/>
      <c r="BF340" s="143"/>
      <c r="BG340" s="143"/>
      <c r="BH340" s="143"/>
      <c r="BI340" s="143"/>
      <c r="BJ340" s="143"/>
      <c r="BK340" s="143"/>
      <c r="BL340" s="143"/>
      <c r="BM340" s="143"/>
      <c r="BN340" s="143"/>
      <c r="BO340" s="143"/>
      <c r="BP340" s="143"/>
      <c r="BQ340" s="143"/>
      <c r="BR340" s="143"/>
      <c r="BS340" s="143"/>
      <c r="BT340" s="143"/>
      <c r="BU340" s="143"/>
      <c r="BV340" s="143"/>
      <c r="BW340" s="143"/>
      <c r="BX340" s="143"/>
      <c r="BY340" s="143"/>
      <c r="BZ340" s="143"/>
    </row>
    <row r="341" spans="1:78" s="38" customFormat="1" ht="45.75" customHeight="1" x14ac:dyDescent="0.25">
      <c r="A341" s="1065"/>
      <c r="B341" s="1065"/>
      <c r="C341" s="1065"/>
      <c r="D341" s="1475"/>
      <c r="E341" s="1065"/>
      <c r="F341" s="1065"/>
      <c r="G341" s="973" t="s">
        <v>413</v>
      </c>
      <c r="H341" s="987" t="s">
        <v>274</v>
      </c>
      <c r="I341" s="988" t="s">
        <v>242</v>
      </c>
      <c r="J341" s="989">
        <v>2.8</v>
      </c>
      <c r="K341" s="1007">
        <f>+J341*250</f>
        <v>700</v>
      </c>
      <c r="L341" s="1007">
        <v>4</v>
      </c>
      <c r="M341" s="981" t="s">
        <v>137</v>
      </c>
      <c r="N341" s="143"/>
      <c r="O341" s="143"/>
      <c r="P341" s="143"/>
      <c r="Q341" s="143"/>
      <c r="R341" s="143"/>
      <c r="S341" s="143"/>
      <c r="T341" s="143"/>
      <c r="U341" s="143"/>
      <c r="V341" s="143"/>
      <c r="W341" s="143"/>
      <c r="X341" s="143"/>
      <c r="Y341" s="143"/>
      <c r="Z341" s="143"/>
      <c r="AA341" s="143"/>
      <c r="AB341" s="143"/>
      <c r="AC341" s="143"/>
      <c r="AD341" s="143"/>
      <c r="AE341" s="143"/>
      <c r="AF341" s="143"/>
      <c r="AG341" s="143"/>
      <c r="AH341" s="143"/>
      <c r="AI341" s="143"/>
      <c r="AJ341" s="143"/>
      <c r="AK341" s="143"/>
      <c r="AL341" s="143"/>
      <c r="AM341" s="143"/>
      <c r="AN341" s="143"/>
      <c r="AO341" s="143"/>
      <c r="AP341" s="143"/>
      <c r="AQ341" s="143"/>
      <c r="AR341" s="143"/>
      <c r="AS341" s="143"/>
      <c r="AT341" s="143"/>
      <c r="AU341" s="143"/>
      <c r="AV341" s="143"/>
      <c r="AW341" s="143"/>
      <c r="AX341" s="143"/>
      <c r="AY341" s="143"/>
      <c r="AZ341" s="143"/>
      <c r="BA341" s="143"/>
      <c r="BB341" s="143"/>
      <c r="BC341" s="143"/>
      <c r="BD341" s="143"/>
      <c r="BE341" s="143"/>
      <c r="BF341" s="143"/>
      <c r="BG341" s="143"/>
      <c r="BH341" s="143"/>
      <c r="BI341" s="143"/>
      <c r="BJ341" s="143"/>
      <c r="BK341" s="143"/>
      <c r="BL341" s="143"/>
      <c r="BM341" s="143"/>
      <c r="BN341" s="143"/>
      <c r="BO341" s="143"/>
      <c r="BP341" s="143"/>
      <c r="BQ341" s="143"/>
      <c r="BR341" s="143"/>
      <c r="BS341" s="143"/>
      <c r="BT341" s="143"/>
      <c r="BU341" s="143"/>
      <c r="BV341" s="143"/>
      <c r="BW341" s="143"/>
      <c r="BX341" s="143"/>
      <c r="BY341" s="143"/>
      <c r="BZ341" s="143"/>
    </row>
    <row r="342" spans="1:78" s="38" customFormat="1" ht="45.75" customHeight="1" x14ac:dyDescent="0.25">
      <c r="A342" s="916"/>
      <c r="B342" s="1054" t="s">
        <v>138</v>
      </c>
      <c r="C342" s="1054"/>
      <c r="D342" s="917"/>
      <c r="E342" s="916">
        <f>+E336*12.9</f>
        <v>18255686.613098286</v>
      </c>
      <c r="F342" s="916">
        <v>4</v>
      </c>
      <c r="G342" s="885"/>
      <c r="H342" s="860"/>
      <c r="I342" s="858"/>
      <c r="J342" s="861"/>
      <c r="K342" s="916">
        <f>+K341+K340+K339+K338+K337+K336</f>
        <v>18098.5</v>
      </c>
      <c r="L342" s="858"/>
      <c r="M342" s="705"/>
      <c r="N342" s="143"/>
      <c r="O342" s="143"/>
      <c r="P342" s="143"/>
      <c r="Q342" s="143"/>
      <c r="R342" s="143"/>
      <c r="S342" s="143"/>
      <c r="T342" s="143"/>
      <c r="U342" s="143"/>
      <c r="V342" s="143"/>
      <c r="W342" s="143"/>
      <c r="X342" s="143"/>
      <c r="Y342" s="143"/>
      <c r="Z342" s="143"/>
      <c r="AA342" s="143"/>
      <c r="AB342" s="143"/>
      <c r="AC342" s="143"/>
      <c r="AD342" s="143"/>
      <c r="AE342" s="143"/>
      <c r="AF342" s="143"/>
      <c r="AG342" s="143"/>
      <c r="AH342" s="143"/>
      <c r="AI342" s="143"/>
      <c r="AJ342" s="143"/>
      <c r="AK342" s="143"/>
      <c r="AL342" s="143"/>
      <c r="AM342" s="143"/>
      <c r="AN342" s="143"/>
      <c r="AO342" s="143"/>
      <c r="AP342" s="143"/>
      <c r="AQ342" s="143"/>
      <c r="AR342" s="143"/>
      <c r="AS342" s="143"/>
      <c r="AT342" s="143"/>
      <c r="AU342" s="143"/>
      <c r="AV342" s="143"/>
      <c r="AW342" s="143"/>
      <c r="AX342" s="143"/>
      <c r="AY342" s="143"/>
      <c r="AZ342" s="143"/>
      <c r="BA342" s="143"/>
      <c r="BB342" s="143"/>
      <c r="BC342" s="143"/>
      <c r="BD342" s="143"/>
      <c r="BE342" s="143"/>
      <c r="BF342" s="143"/>
      <c r="BG342" s="143"/>
      <c r="BH342" s="143"/>
      <c r="BI342" s="143"/>
      <c r="BJ342" s="143"/>
      <c r="BK342" s="143"/>
      <c r="BL342" s="143"/>
      <c r="BM342" s="143"/>
      <c r="BN342" s="143"/>
      <c r="BO342" s="143"/>
      <c r="BP342" s="143"/>
      <c r="BQ342" s="143"/>
      <c r="BR342" s="143"/>
      <c r="BS342" s="143"/>
      <c r="BT342" s="143"/>
      <c r="BU342" s="143"/>
      <c r="BV342" s="143"/>
      <c r="BW342" s="143"/>
      <c r="BX342" s="143"/>
      <c r="BY342" s="143"/>
      <c r="BZ342" s="143"/>
    </row>
    <row r="343" spans="1:78" s="38" customFormat="1" ht="45" customHeight="1" x14ac:dyDescent="0.25">
      <c r="A343" s="1086">
        <v>4</v>
      </c>
      <c r="B343" s="1086" t="s">
        <v>42</v>
      </c>
      <c r="C343" s="1086" t="s">
        <v>414</v>
      </c>
      <c r="D343" s="1119" t="s">
        <v>415</v>
      </c>
      <c r="E343" s="1073">
        <v>1643578.90628639</v>
      </c>
      <c r="F343" s="1073"/>
      <c r="G343" s="1095" t="s">
        <v>416</v>
      </c>
      <c r="H343" s="748" t="s">
        <v>246</v>
      </c>
      <c r="I343" s="719" t="s">
        <v>247</v>
      </c>
      <c r="J343" s="853">
        <v>3</v>
      </c>
      <c r="K343" s="703">
        <v>450</v>
      </c>
      <c r="L343" s="1047">
        <v>1</v>
      </c>
      <c r="M343" s="723" t="s">
        <v>27</v>
      </c>
      <c r="N343" s="143"/>
      <c r="O343" s="143"/>
      <c r="P343" s="143"/>
      <c r="Q343" s="143"/>
      <c r="R343" s="143"/>
      <c r="S343" s="143"/>
      <c r="T343" s="143"/>
      <c r="U343" s="143"/>
      <c r="V343" s="143"/>
      <c r="W343" s="143"/>
      <c r="X343" s="143"/>
      <c r="Y343" s="143"/>
      <c r="Z343" s="143"/>
      <c r="AA343" s="143"/>
      <c r="AB343" s="143"/>
      <c r="AC343" s="143"/>
      <c r="AD343" s="143"/>
      <c r="AE343" s="143"/>
      <c r="AF343" s="143"/>
      <c r="AG343" s="143"/>
      <c r="AH343" s="143"/>
      <c r="AI343" s="143"/>
      <c r="AJ343" s="143"/>
      <c r="AK343" s="143"/>
      <c r="AL343" s="143"/>
      <c r="AM343" s="143"/>
      <c r="AN343" s="143"/>
      <c r="AO343" s="143"/>
      <c r="AP343" s="143"/>
      <c r="AQ343" s="143"/>
      <c r="AR343" s="143"/>
      <c r="AS343" s="143"/>
      <c r="AT343" s="143"/>
      <c r="AU343" s="143"/>
      <c r="AV343" s="143"/>
      <c r="AW343" s="143"/>
      <c r="AX343" s="143"/>
      <c r="AY343" s="143"/>
      <c r="AZ343" s="143"/>
      <c r="BA343" s="143"/>
      <c r="BB343" s="143"/>
      <c r="BC343" s="143"/>
      <c r="BD343" s="143"/>
      <c r="BE343" s="143"/>
      <c r="BF343" s="143"/>
      <c r="BG343" s="143"/>
      <c r="BH343" s="143"/>
      <c r="BI343" s="143"/>
      <c r="BJ343" s="143"/>
      <c r="BK343" s="143"/>
      <c r="BL343" s="143"/>
      <c r="BM343" s="143"/>
      <c r="BN343" s="143"/>
      <c r="BO343" s="143"/>
      <c r="BP343" s="143"/>
      <c r="BQ343" s="143"/>
      <c r="BR343" s="143"/>
      <c r="BS343" s="143"/>
      <c r="BT343" s="143"/>
      <c r="BU343" s="143"/>
      <c r="BV343" s="143"/>
      <c r="BW343" s="143"/>
      <c r="BX343" s="143"/>
      <c r="BY343" s="143"/>
      <c r="BZ343" s="143"/>
    </row>
    <row r="344" spans="1:78" s="38" customFormat="1" ht="45" customHeight="1" x14ac:dyDescent="0.25">
      <c r="A344" s="1094"/>
      <c r="B344" s="1094"/>
      <c r="C344" s="1094"/>
      <c r="D344" s="1120"/>
      <c r="E344" s="1108"/>
      <c r="F344" s="1108"/>
      <c r="G344" s="1093"/>
      <c r="H344" s="725" t="s">
        <v>30</v>
      </c>
      <c r="I344" s="831" t="s">
        <v>242</v>
      </c>
      <c r="J344" s="840">
        <v>26.74</v>
      </c>
      <c r="K344" s="702">
        <f>+J344*140</f>
        <v>3743.6</v>
      </c>
      <c r="L344" s="1081"/>
      <c r="M344" s="705" t="s">
        <v>135</v>
      </c>
      <c r="N344" s="143"/>
      <c r="O344" s="143"/>
      <c r="P344" s="143"/>
      <c r="Q344" s="143"/>
      <c r="R344" s="143"/>
      <c r="S344" s="143"/>
      <c r="T344" s="143"/>
      <c r="U344" s="143"/>
      <c r="V344" s="143"/>
      <c r="W344" s="143"/>
      <c r="X344" s="143"/>
      <c r="Y344" s="143"/>
      <c r="Z344" s="143"/>
      <c r="AA344" s="143"/>
      <c r="AB344" s="143"/>
      <c r="AC344" s="143"/>
      <c r="AD344" s="143"/>
      <c r="AE344" s="143"/>
      <c r="AF344" s="143"/>
      <c r="AG344" s="143"/>
      <c r="AH344" s="143"/>
      <c r="AI344" s="143"/>
      <c r="AJ344" s="143"/>
      <c r="AK344" s="143"/>
      <c r="AL344" s="143"/>
      <c r="AM344" s="143"/>
      <c r="AN344" s="143"/>
      <c r="AO344" s="143"/>
      <c r="AP344" s="143"/>
      <c r="AQ344" s="143"/>
      <c r="AR344" s="143"/>
      <c r="AS344" s="143"/>
      <c r="AT344" s="143"/>
      <c r="AU344" s="143"/>
      <c r="AV344" s="143"/>
      <c r="AW344" s="143"/>
      <c r="AX344" s="143"/>
      <c r="AY344" s="143"/>
      <c r="AZ344" s="143"/>
      <c r="BA344" s="143"/>
      <c r="BB344" s="143"/>
      <c r="BC344" s="143"/>
      <c r="BD344" s="143"/>
      <c r="BE344" s="143"/>
      <c r="BF344" s="143"/>
      <c r="BG344" s="143"/>
      <c r="BH344" s="143"/>
      <c r="BI344" s="143"/>
      <c r="BJ344" s="143"/>
      <c r="BK344" s="143"/>
      <c r="BL344" s="143"/>
      <c r="BM344" s="143"/>
      <c r="BN344" s="143"/>
      <c r="BO344" s="143"/>
      <c r="BP344" s="143"/>
      <c r="BQ344" s="143"/>
      <c r="BR344" s="143"/>
      <c r="BS344" s="143"/>
      <c r="BT344" s="143"/>
      <c r="BU344" s="143"/>
      <c r="BV344" s="143"/>
      <c r="BW344" s="143"/>
      <c r="BX344" s="143"/>
      <c r="BY344" s="143"/>
      <c r="BZ344" s="143"/>
    </row>
    <row r="345" spans="1:78" s="38" customFormat="1" ht="45" customHeight="1" x14ac:dyDescent="0.25">
      <c r="A345" s="1087"/>
      <c r="B345" s="1087"/>
      <c r="C345" s="1087"/>
      <c r="D345" s="1121"/>
      <c r="E345" s="1074"/>
      <c r="F345" s="1074"/>
      <c r="G345" s="975" t="s">
        <v>417</v>
      </c>
      <c r="H345" s="415" t="s">
        <v>244</v>
      </c>
      <c r="I345" s="140" t="s">
        <v>242</v>
      </c>
      <c r="J345" s="147">
        <v>15.5</v>
      </c>
      <c r="K345" s="140">
        <f>+J345*700</f>
        <v>10850</v>
      </c>
      <c r="L345" s="140">
        <v>2</v>
      </c>
      <c r="M345" s="705" t="s">
        <v>126</v>
      </c>
      <c r="N345" s="143"/>
      <c r="O345" s="143"/>
      <c r="P345" s="143"/>
      <c r="Q345" s="143"/>
      <c r="R345" s="143"/>
      <c r="S345" s="143"/>
      <c r="T345" s="143"/>
      <c r="U345" s="143"/>
      <c r="V345" s="143"/>
      <c r="W345" s="143"/>
      <c r="X345" s="143"/>
      <c r="Y345" s="143"/>
      <c r="Z345" s="143"/>
      <c r="AA345" s="143"/>
      <c r="AB345" s="143"/>
      <c r="AC345" s="143"/>
      <c r="AD345" s="143"/>
      <c r="AE345" s="143"/>
      <c r="AF345" s="143"/>
      <c r="AG345" s="143"/>
      <c r="AH345" s="143"/>
      <c r="AI345" s="143"/>
      <c r="AJ345" s="143"/>
      <c r="AK345" s="143"/>
      <c r="AL345" s="143"/>
      <c r="AM345" s="143"/>
      <c r="AN345" s="143"/>
      <c r="AO345" s="143"/>
      <c r="AP345" s="143"/>
      <c r="AQ345" s="143"/>
      <c r="AR345" s="143"/>
      <c r="AS345" s="143"/>
      <c r="AT345" s="143"/>
      <c r="AU345" s="143"/>
      <c r="AV345" s="143"/>
      <c r="AW345" s="143"/>
      <c r="AX345" s="143"/>
      <c r="AY345" s="143"/>
      <c r="AZ345" s="143"/>
      <c r="BA345" s="143"/>
      <c r="BB345" s="143"/>
      <c r="BC345" s="143"/>
      <c r="BD345" s="143"/>
      <c r="BE345" s="143"/>
      <c r="BF345" s="143"/>
      <c r="BG345" s="143"/>
      <c r="BH345" s="143"/>
      <c r="BI345" s="143"/>
      <c r="BJ345" s="143"/>
      <c r="BK345" s="143"/>
      <c r="BL345" s="143"/>
      <c r="BM345" s="143"/>
      <c r="BN345" s="143"/>
      <c r="BO345" s="143"/>
      <c r="BP345" s="143"/>
      <c r="BQ345" s="143"/>
      <c r="BR345" s="143"/>
      <c r="BS345" s="143"/>
      <c r="BT345" s="143"/>
      <c r="BU345" s="143"/>
      <c r="BV345" s="143"/>
      <c r="BW345" s="143"/>
      <c r="BX345" s="143"/>
      <c r="BY345" s="143"/>
      <c r="BZ345" s="143"/>
    </row>
    <row r="346" spans="1:78" s="38" customFormat="1" ht="45" customHeight="1" x14ac:dyDescent="0.25">
      <c r="A346" s="1086"/>
      <c r="B346" s="1086"/>
      <c r="C346" s="1086"/>
      <c r="D346" s="1119"/>
      <c r="E346" s="1073"/>
      <c r="F346" s="1073"/>
      <c r="G346" s="971" t="s">
        <v>418</v>
      </c>
      <c r="H346" s="727" t="s">
        <v>241</v>
      </c>
      <c r="I346" s="703" t="s">
        <v>419</v>
      </c>
      <c r="J346" s="703">
        <v>120</v>
      </c>
      <c r="K346" s="703">
        <f>120*13</f>
        <v>1560</v>
      </c>
      <c r="L346" s="703">
        <v>3</v>
      </c>
      <c r="M346" s="705" t="s">
        <v>158</v>
      </c>
      <c r="N346" s="143"/>
      <c r="O346" s="143"/>
      <c r="P346" s="143"/>
      <c r="Q346" s="143"/>
      <c r="R346" s="143"/>
      <c r="S346" s="143"/>
      <c r="T346" s="143"/>
      <c r="U346" s="143"/>
      <c r="V346" s="143"/>
      <c r="W346" s="143"/>
      <c r="X346" s="143"/>
      <c r="Y346" s="143"/>
      <c r="Z346" s="143"/>
      <c r="AA346" s="143"/>
      <c r="AB346" s="143"/>
      <c r="AC346" s="143"/>
      <c r="AD346" s="143"/>
      <c r="AE346" s="143"/>
      <c r="AF346" s="143"/>
      <c r="AG346" s="143"/>
      <c r="AH346" s="143"/>
      <c r="AI346" s="143"/>
      <c r="AJ346" s="143"/>
      <c r="AK346" s="143"/>
      <c r="AL346" s="143"/>
      <c r="AM346" s="143"/>
      <c r="AN346" s="143"/>
      <c r="AO346" s="143"/>
      <c r="AP346" s="143"/>
      <c r="AQ346" s="143"/>
      <c r="AR346" s="143"/>
      <c r="AS346" s="143"/>
      <c r="AT346" s="143"/>
      <c r="AU346" s="143"/>
      <c r="AV346" s="143"/>
      <c r="AW346" s="143"/>
      <c r="AX346" s="143"/>
      <c r="AY346" s="143"/>
      <c r="AZ346" s="143"/>
      <c r="BA346" s="143"/>
      <c r="BB346" s="143"/>
      <c r="BC346" s="143"/>
      <c r="BD346" s="143"/>
      <c r="BE346" s="143"/>
      <c r="BF346" s="143"/>
      <c r="BG346" s="143"/>
      <c r="BH346" s="143"/>
      <c r="BI346" s="143"/>
      <c r="BJ346" s="143"/>
      <c r="BK346" s="143"/>
      <c r="BL346" s="143"/>
      <c r="BM346" s="143"/>
      <c r="BN346" s="143"/>
      <c r="BO346" s="143"/>
      <c r="BP346" s="143"/>
      <c r="BQ346" s="143"/>
      <c r="BR346" s="143"/>
      <c r="BS346" s="143"/>
      <c r="BT346" s="143"/>
      <c r="BU346" s="143"/>
      <c r="BV346" s="143"/>
      <c r="BW346" s="143"/>
      <c r="BX346" s="143"/>
      <c r="BY346" s="143"/>
      <c r="BZ346" s="143"/>
    </row>
    <row r="347" spans="1:78" s="38" customFormat="1" ht="45" customHeight="1" x14ac:dyDescent="0.25">
      <c r="A347" s="1087"/>
      <c r="B347" s="1087"/>
      <c r="C347" s="1087"/>
      <c r="D347" s="1121"/>
      <c r="E347" s="1074"/>
      <c r="F347" s="1074"/>
      <c r="G347" s="975" t="s">
        <v>420</v>
      </c>
      <c r="H347" s="415" t="s">
        <v>274</v>
      </c>
      <c r="I347" s="140" t="s">
        <v>419</v>
      </c>
      <c r="J347" s="140">
        <v>90</v>
      </c>
      <c r="K347" s="137">
        <f>+J347*46</f>
        <v>4140</v>
      </c>
      <c r="L347" s="140">
        <v>4</v>
      </c>
      <c r="M347" s="705" t="s">
        <v>150</v>
      </c>
      <c r="N347" s="143"/>
      <c r="O347" s="143"/>
      <c r="P347" s="143"/>
      <c r="Q347" s="143"/>
      <c r="R347" s="143"/>
      <c r="S347" s="143"/>
      <c r="T347" s="143"/>
      <c r="U347" s="143"/>
      <c r="V347" s="143"/>
      <c r="W347" s="143"/>
      <c r="X347" s="143"/>
      <c r="Y347" s="143"/>
      <c r="Z347" s="143"/>
      <c r="AA347" s="143"/>
      <c r="AB347" s="143"/>
      <c r="AC347" s="143"/>
      <c r="AD347" s="143"/>
      <c r="AE347" s="143"/>
      <c r="AF347" s="143"/>
      <c r="AG347" s="143"/>
      <c r="AH347" s="143"/>
      <c r="AI347" s="143"/>
      <c r="AJ347" s="143"/>
      <c r="AK347" s="143"/>
      <c r="AL347" s="143"/>
      <c r="AM347" s="143"/>
      <c r="AN347" s="143"/>
      <c r="AO347" s="143"/>
      <c r="AP347" s="143"/>
      <c r="AQ347" s="143"/>
      <c r="AR347" s="143"/>
      <c r="AS347" s="143"/>
      <c r="AT347" s="143"/>
      <c r="AU347" s="143"/>
      <c r="AV347" s="143"/>
      <c r="AW347" s="143"/>
      <c r="AX347" s="143"/>
      <c r="AY347" s="143"/>
      <c r="AZ347" s="143"/>
      <c r="BA347" s="143"/>
      <c r="BB347" s="143"/>
      <c r="BC347" s="143"/>
      <c r="BD347" s="143"/>
      <c r="BE347" s="143"/>
      <c r="BF347" s="143"/>
      <c r="BG347" s="143"/>
      <c r="BH347" s="143"/>
      <c r="BI347" s="143"/>
      <c r="BJ347" s="143"/>
      <c r="BK347" s="143"/>
      <c r="BL347" s="143"/>
      <c r="BM347" s="143"/>
      <c r="BN347" s="143"/>
      <c r="BO347" s="143"/>
      <c r="BP347" s="143"/>
      <c r="BQ347" s="143"/>
      <c r="BR347" s="143"/>
      <c r="BS347" s="143"/>
      <c r="BT347" s="143"/>
      <c r="BU347" s="143"/>
      <c r="BV347" s="143"/>
      <c r="BW347" s="143"/>
      <c r="BX347" s="143"/>
      <c r="BY347" s="143"/>
      <c r="BZ347" s="143"/>
    </row>
    <row r="348" spans="1:78" s="38" customFormat="1" ht="45" customHeight="1" x14ac:dyDescent="0.25">
      <c r="A348" s="1094"/>
      <c r="B348" s="1094"/>
      <c r="C348" s="1094"/>
      <c r="D348" s="1120"/>
      <c r="E348" s="1108"/>
      <c r="F348" s="1108"/>
      <c r="G348" s="977" t="s">
        <v>136</v>
      </c>
      <c r="H348" s="836" t="s">
        <v>101</v>
      </c>
      <c r="I348" s="702" t="s">
        <v>351</v>
      </c>
      <c r="J348" s="702">
        <v>1</v>
      </c>
      <c r="K348" s="720">
        <v>350</v>
      </c>
      <c r="L348" s="702">
        <v>5</v>
      </c>
      <c r="M348" s="705" t="s">
        <v>137</v>
      </c>
      <c r="N348" s="143"/>
      <c r="O348" s="143"/>
      <c r="P348" s="143"/>
      <c r="Q348" s="143"/>
      <c r="R348" s="143"/>
      <c r="S348" s="143"/>
      <c r="T348" s="143"/>
      <c r="U348" s="143"/>
      <c r="V348" s="143"/>
      <c r="W348" s="143"/>
      <c r="X348" s="143"/>
      <c r="Y348" s="143"/>
      <c r="Z348" s="143"/>
      <c r="AA348" s="143"/>
      <c r="AB348" s="143"/>
      <c r="AC348" s="143"/>
      <c r="AD348" s="143"/>
      <c r="AE348" s="143"/>
      <c r="AF348" s="143"/>
      <c r="AG348" s="143"/>
      <c r="AH348" s="143"/>
      <c r="AI348" s="143"/>
      <c r="AJ348" s="143"/>
      <c r="AK348" s="143"/>
      <c r="AL348" s="143"/>
      <c r="AM348" s="143"/>
      <c r="AN348" s="143"/>
      <c r="AO348" s="143"/>
      <c r="AP348" s="143"/>
      <c r="AQ348" s="143"/>
      <c r="AR348" s="143"/>
      <c r="AS348" s="143"/>
      <c r="AT348" s="143"/>
      <c r="AU348" s="143"/>
      <c r="AV348" s="143"/>
      <c r="AW348" s="143"/>
      <c r="AX348" s="143"/>
      <c r="AY348" s="143"/>
      <c r="AZ348" s="143"/>
      <c r="BA348" s="143"/>
      <c r="BB348" s="143"/>
      <c r="BC348" s="143"/>
      <c r="BD348" s="143"/>
      <c r="BE348" s="143"/>
      <c r="BF348" s="143"/>
      <c r="BG348" s="143"/>
      <c r="BH348" s="143"/>
      <c r="BI348" s="143"/>
      <c r="BJ348" s="143"/>
      <c r="BK348" s="143"/>
      <c r="BL348" s="143"/>
      <c r="BM348" s="143"/>
      <c r="BN348" s="143"/>
      <c r="BO348" s="143"/>
      <c r="BP348" s="143"/>
      <c r="BQ348" s="143"/>
      <c r="BR348" s="143"/>
      <c r="BS348" s="143"/>
      <c r="BT348" s="143"/>
      <c r="BU348" s="143"/>
      <c r="BV348" s="143"/>
      <c r="BW348" s="143"/>
      <c r="BX348" s="143"/>
      <c r="BY348" s="143"/>
      <c r="BZ348" s="143"/>
    </row>
    <row r="349" spans="1:78" s="38" customFormat="1" ht="45" customHeight="1" x14ac:dyDescent="0.25">
      <c r="A349" s="862"/>
      <c r="B349" s="1054" t="s">
        <v>138</v>
      </c>
      <c r="C349" s="1054"/>
      <c r="D349" s="918"/>
      <c r="E349" s="862">
        <f>+E343*12.9</f>
        <v>21202167.891094431</v>
      </c>
      <c r="F349" s="862">
        <v>5</v>
      </c>
      <c r="G349" s="859"/>
      <c r="H349" s="904"/>
      <c r="I349" s="902"/>
      <c r="J349" s="905"/>
      <c r="K349" s="858">
        <f>+K348+K347+K346+K345+K344+K343</f>
        <v>21093.599999999999</v>
      </c>
      <c r="L349" s="858"/>
      <c r="M349" s="705"/>
      <c r="N349" s="143"/>
      <c r="O349" s="143"/>
      <c r="P349" s="143"/>
      <c r="Q349" s="143"/>
      <c r="R349" s="143"/>
      <c r="S349" s="143"/>
      <c r="T349" s="143"/>
      <c r="U349" s="143"/>
      <c r="V349" s="143"/>
      <c r="W349" s="143"/>
      <c r="X349" s="143"/>
      <c r="Y349" s="143"/>
      <c r="Z349" s="143"/>
      <c r="AA349" s="143"/>
      <c r="AB349" s="143"/>
      <c r="AC349" s="143"/>
      <c r="AD349" s="143"/>
      <c r="AE349" s="143"/>
      <c r="AF349" s="143"/>
      <c r="AG349" s="143"/>
      <c r="AH349" s="143"/>
      <c r="AI349" s="143"/>
      <c r="AJ349" s="143"/>
      <c r="AK349" s="143"/>
      <c r="AL349" s="143"/>
      <c r="AM349" s="143"/>
      <c r="AN349" s="143"/>
      <c r="AO349" s="143"/>
      <c r="AP349" s="143"/>
      <c r="AQ349" s="143"/>
      <c r="AR349" s="143"/>
      <c r="AS349" s="143"/>
      <c r="AT349" s="143"/>
      <c r="AU349" s="143"/>
      <c r="AV349" s="143"/>
      <c r="AW349" s="143"/>
      <c r="AX349" s="143"/>
      <c r="AY349" s="143"/>
      <c r="AZ349" s="143"/>
      <c r="BA349" s="143"/>
      <c r="BB349" s="143"/>
      <c r="BC349" s="143"/>
      <c r="BD349" s="143"/>
      <c r="BE349" s="143"/>
      <c r="BF349" s="143"/>
      <c r="BG349" s="143"/>
      <c r="BH349" s="143"/>
      <c r="BI349" s="143"/>
      <c r="BJ349" s="143"/>
      <c r="BK349" s="143"/>
      <c r="BL349" s="143"/>
      <c r="BM349" s="143"/>
      <c r="BN349" s="143"/>
      <c r="BO349" s="143"/>
      <c r="BP349" s="143"/>
      <c r="BQ349" s="143"/>
      <c r="BR349" s="143"/>
      <c r="BS349" s="143"/>
      <c r="BT349" s="143"/>
      <c r="BU349" s="143"/>
      <c r="BV349" s="143"/>
      <c r="BW349" s="143"/>
      <c r="BX349" s="143"/>
      <c r="BY349" s="143"/>
      <c r="BZ349" s="143"/>
    </row>
    <row r="350" spans="1:78" s="38" customFormat="1" ht="61.5" customHeight="1" x14ac:dyDescent="0.25">
      <c r="A350" s="1073">
        <v>5</v>
      </c>
      <c r="B350" s="1073" t="s">
        <v>42</v>
      </c>
      <c r="C350" s="1073" t="s">
        <v>421</v>
      </c>
      <c r="D350" s="1251" t="s">
        <v>422</v>
      </c>
      <c r="E350" s="1073">
        <v>1860064.81527582</v>
      </c>
      <c r="F350" s="1073"/>
      <c r="G350" s="976" t="s">
        <v>324</v>
      </c>
      <c r="H350" s="727" t="s">
        <v>244</v>
      </c>
      <c r="I350" s="703" t="s">
        <v>242</v>
      </c>
      <c r="J350" s="703">
        <v>20</v>
      </c>
      <c r="K350" s="703">
        <f>+J350*700</f>
        <v>14000</v>
      </c>
      <c r="L350" s="703">
        <v>1</v>
      </c>
      <c r="M350" s="705" t="s">
        <v>126</v>
      </c>
      <c r="N350" s="143"/>
      <c r="O350" s="143"/>
      <c r="P350" s="143"/>
      <c r="Q350" s="143"/>
      <c r="R350" s="143"/>
      <c r="S350" s="143"/>
      <c r="T350" s="143"/>
      <c r="U350" s="143"/>
      <c r="V350" s="143"/>
      <c r="W350" s="143"/>
      <c r="X350" s="143"/>
      <c r="Y350" s="143"/>
      <c r="Z350" s="143"/>
      <c r="AA350" s="143"/>
      <c r="AB350" s="143"/>
      <c r="AC350" s="143"/>
      <c r="AD350" s="143"/>
      <c r="AE350" s="143"/>
      <c r="AF350" s="143"/>
      <c r="AG350" s="143"/>
      <c r="AH350" s="143"/>
      <c r="AI350" s="143"/>
      <c r="AJ350" s="143"/>
      <c r="AK350" s="143"/>
      <c r="AL350" s="143"/>
      <c r="AM350" s="143"/>
      <c r="AN350" s="143"/>
      <c r="AO350" s="143"/>
      <c r="AP350" s="143"/>
      <c r="AQ350" s="143"/>
      <c r="AR350" s="143"/>
      <c r="AS350" s="143"/>
      <c r="AT350" s="143"/>
      <c r="AU350" s="143"/>
      <c r="AV350" s="143"/>
      <c r="AW350" s="143"/>
      <c r="AX350" s="143"/>
      <c r="AY350" s="143"/>
      <c r="AZ350" s="143"/>
      <c r="BA350" s="143"/>
      <c r="BB350" s="143"/>
      <c r="BC350" s="143"/>
      <c r="BD350" s="143"/>
      <c r="BE350" s="143"/>
      <c r="BF350" s="143"/>
      <c r="BG350" s="143"/>
      <c r="BH350" s="143"/>
      <c r="BI350" s="143"/>
      <c r="BJ350" s="143"/>
      <c r="BK350" s="143"/>
      <c r="BL350" s="143"/>
      <c r="BM350" s="143"/>
      <c r="BN350" s="143"/>
      <c r="BO350" s="143"/>
      <c r="BP350" s="143"/>
      <c r="BQ350" s="143"/>
      <c r="BR350" s="143"/>
      <c r="BS350" s="143"/>
      <c r="BT350" s="143"/>
      <c r="BU350" s="143"/>
      <c r="BV350" s="143"/>
      <c r="BW350" s="143"/>
      <c r="BX350" s="143"/>
      <c r="BY350" s="143"/>
      <c r="BZ350" s="143"/>
    </row>
    <row r="351" spans="1:78" s="38" customFormat="1" ht="87.75" customHeight="1" x14ac:dyDescent="0.25">
      <c r="A351" s="1129"/>
      <c r="B351" s="1129"/>
      <c r="C351" s="1129"/>
      <c r="D351" s="1252"/>
      <c r="E351" s="1129"/>
      <c r="F351" s="1129"/>
      <c r="G351" s="976" t="s">
        <v>423</v>
      </c>
      <c r="H351" s="727" t="s">
        <v>30</v>
      </c>
      <c r="I351" s="703" t="s">
        <v>149</v>
      </c>
      <c r="J351" s="703">
        <v>330</v>
      </c>
      <c r="K351" s="703">
        <v>4790</v>
      </c>
      <c r="L351" s="699">
        <v>2</v>
      </c>
      <c r="M351" s="705" t="s">
        <v>158</v>
      </c>
      <c r="N351" s="143"/>
      <c r="O351" s="143"/>
      <c r="P351" s="143"/>
      <c r="Q351" s="143"/>
      <c r="R351" s="143"/>
      <c r="S351" s="143"/>
      <c r="T351" s="143"/>
      <c r="U351" s="143"/>
      <c r="V351" s="143"/>
      <c r="W351" s="143"/>
      <c r="X351" s="143"/>
      <c r="Y351" s="143"/>
      <c r="Z351" s="143"/>
      <c r="AA351" s="143"/>
      <c r="AB351" s="143"/>
      <c r="AC351" s="143"/>
      <c r="AD351" s="143"/>
      <c r="AE351" s="143"/>
      <c r="AF351" s="143"/>
      <c r="AG351" s="143"/>
      <c r="AH351" s="143"/>
      <c r="AI351" s="143"/>
      <c r="AJ351" s="143"/>
      <c r="AK351" s="143"/>
      <c r="AL351" s="143"/>
      <c r="AM351" s="143"/>
      <c r="AN351" s="143"/>
      <c r="AO351" s="143"/>
      <c r="AP351" s="143"/>
      <c r="AQ351" s="143"/>
      <c r="AR351" s="143"/>
      <c r="AS351" s="143"/>
      <c r="AT351" s="143"/>
      <c r="AU351" s="143"/>
      <c r="AV351" s="143"/>
      <c r="AW351" s="143"/>
      <c r="AX351" s="143"/>
      <c r="AY351" s="143"/>
      <c r="AZ351" s="143"/>
      <c r="BA351" s="143"/>
      <c r="BB351" s="143"/>
      <c r="BC351" s="143"/>
      <c r="BD351" s="143"/>
      <c r="BE351" s="143"/>
      <c r="BF351" s="143"/>
      <c r="BG351" s="143"/>
      <c r="BH351" s="143"/>
      <c r="BI351" s="143"/>
      <c r="BJ351" s="143"/>
      <c r="BK351" s="143"/>
      <c r="BL351" s="143"/>
      <c r="BM351" s="143"/>
      <c r="BN351" s="143"/>
      <c r="BO351" s="143"/>
      <c r="BP351" s="143"/>
      <c r="BQ351" s="143"/>
      <c r="BR351" s="143"/>
      <c r="BS351" s="143"/>
      <c r="BT351" s="143"/>
      <c r="BU351" s="143"/>
      <c r="BV351" s="143"/>
      <c r="BW351" s="143"/>
      <c r="BX351" s="143"/>
      <c r="BY351" s="143"/>
      <c r="BZ351" s="143"/>
    </row>
    <row r="352" spans="1:78" s="358" customFormat="1" ht="39.75" customHeight="1" x14ac:dyDescent="0.25">
      <c r="A352" s="1129"/>
      <c r="B352" s="1129"/>
      <c r="C352" s="1129"/>
      <c r="D352" s="1252"/>
      <c r="E352" s="1129"/>
      <c r="F352" s="1129"/>
      <c r="G352" s="1084" t="s">
        <v>424</v>
      </c>
      <c r="H352" s="352" t="s">
        <v>274</v>
      </c>
      <c r="I352" s="352" t="s">
        <v>287</v>
      </c>
      <c r="J352" s="702">
        <v>1</v>
      </c>
      <c r="K352" s="140">
        <v>500</v>
      </c>
      <c r="L352" s="1046">
        <v>3</v>
      </c>
      <c r="M352" s="726" t="s">
        <v>273</v>
      </c>
      <c r="N352" s="357"/>
      <c r="O352" s="357"/>
      <c r="P352" s="357"/>
      <c r="Q352" s="357"/>
      <c r="R352" s="357"/>
      <c r="S352" s="357"/>
      <c r="T352" s="357"/>
      <c r="U352" s="357"/>
      <c r="V352" s="357"/>
      <c r="W352" s="357"/>
      <c r="X352" s="357"/>
      <c r="Y352" s="357"/>
      <c r="Z352" s="357"/>
      <c r="AA352" s="357"/>
      <c r="AB352" s="357"/>
      <c r="AC352" s="357"/>
      <c r="AD352" s="357"/>
      <c r="AE352" s="357"/>
      <c r="AF352" s="357"/>
      <c r="AG352" s="357"/>
      <c r="AH352" s="357"/>
      <c r="AI352" s="357"/>
      <c r="AJ352" s="357"/>
      <c r="AK352" s="357"/>
      <c r="AL352" s="357"/>
      <c r="AM352" s="357"/>
      <c r="AN352" s="357"/>
      <c r="AO352" s="357"/>
      <c r="AP352" s="357"/>
      <c r="AQ352" s="357"/>
      <c r="AR352" s="357"/>
      <c r="AS352" s="357"/>
      <c r="AT352" s="357"/>
      <c r="AU352" s="357"/>
      <c r="AV352" s="357"/>
      <c r="AW352" s="357"/>
      <c r="AX352" s="357"/>
      <c r="AY352" s="357"/>
      <c r="AZ352" s="357"/>
      <c r="BA352" s="357"/>
      <c r="BB352" s="357"/>
      <c r="BC352" s="357"/>
      <c r="BD352" s="357"/>
      <c r="BE352" s="357"/>
      <c r="BF352" s="357"/>
      <c r="BG352" s="357"/>
      <c r="BH352" s="357"/>
      <c r="BI352" s="357"/>
      <c r="BJ352" s="357"/>
      <c r="BK352" s="357"/>
      <c r="BL352" s="357"/>
      <c r="BM352" s="357"/>
      <c r="BN352" s="357"/>
      <c r="BO352" s="357"/>
      <c r="BP352" s="357"/>
      <c r="BQ352" s="357"/>
      <c r="BR352" s="357"/>
      <c r="BS352" s="357"/>
      <c r="BT352" s="357"/>
      <c r="BU352" s="357"/>
      <c r="BV352" s="357"/>
      <c r="BW352" s="357"/>
      <c r="BX352" s="357"/>
      <c r="BY352" s="357"/>
      <c r="BZ352" s="357"/>
    </row>
    <row r="353" spans="1:78" s="358" customFormat="1" ht="39.75" customHeight="1" x14ac:dyDescent="0.25">
      <c r="A353" s="1129"/>
      <c r="B353" s="1129"/>
      <c r="C353" s="1129"/>
      <c r="D353" s="1252"/>
      <c r="E353" s="1129"/>
      <c r="F353" s="1129"/>
      <c r="G353" s="1084"/>
      <c r="H353" s="352" t="s">
        <v>241</v>
      </c>
      <c r="I353" s="140" t="s">
        <v>242</v>
      </c>
      <c r="J353" s="145">
        <v>5</v>
      </c>
      <c r="K353" s="140">
        <f>+J353*350</f>
        <v>1750</v>
      </c>
      <c r="L353" s="1046"/>
      <c r="M353" s="705" t="s">
        <v>203</v>
      </c>
      <c r="N353" s="357"/>
      <c r="O353" s="357"/>
      <c r="P353" s="357"/>
      <c r="Q353" s="357"/>
      <c r="R353" s="357"/>
      <c r="S353" s="357"/>
      <c r="T353" s="357"/>
      <c r="U353" s="357"/>
      <c r="V353" s="357"/>
      <c r="W353" s="357"/>
      <c r="X353" s="357"/>
      <c r="Y353" s="357"/>
      <c r="Z353" s="357"/>
      <c r="AA353" s="357"/>
      <c r="AB353" s="357"/>
      <c r="AC353" s="357"/>
      <c r="AD353" s="357"/>
      <c r="AE353" s="357"/>
      <c r="AF353" s="357"/>
      <c r="AG353" s="357"/>
      <c r="AH353" s="357"/>
      <c r="AI353" s="357"/>
      <c r="AJ353" s="357"/>
      <c r="AK353" s="357"/>
      <c r="AL353" s="357"/>
      <c r="AM353" s="357"/>
      <c r="AN353" s="357"/>
      <c r="AO353" s="357"/>
      <c r="AP353" s="357"/>
      <c r="AQ353" s="357"/>
      <c r="AR353" s="357"/>
      <c r="AS353" s="357"/>
      <c r="AT353" s="357"/>
      <c r="AU353" s="357"/>
      <c r="AV353" s="357"/>
      <c r="AW353" s="357"/>
      <c r="AX353" s="357"/>
      <c r="AY353" s="357"/>
      <c r="AZ353" s="357"/>
      <c r="BA353" s="357"/>
      <c r="BB353" s="357"/>
      <c r="BC353" s="357"/>
      <c r="BD353" s="357"/>
      <c r="BE353" s="357"/>
      <c r="BF353" s="357"/>
      <c r="BG353" s="357"/>
      <c r="BH353" s="357"/>
      <c r="BI353" s="357"/>
      <c r="BJ353" s="357"/>
      <c r="BK353" s="357"/>
      <c r="BL353" s="357"/>
      <c r="BM353" s="357"/>
      <c r="BN353" s="357"/>
      <c r="BO353" s="357"/>
      <c r="BP353" s="357"/>
      <c r="BQ353" s="357"/>
      <c r="BR353" s="357"/>
      <c r="BS353" s="357"/>
      <c r="BT353" s="357"/>
      <c r="BU353" s="357"/>
      <c r="BV353" s="357"/>
      <c r="BW353" s="357"/>
      <c r="BX353" s="357"/>
      <c r="BY353" s="357"/>
      <c r="BZ353" s="357"/>
    </row>
    <row r="354" spans="1:78" s="38" customFormat="1" ht="36.75" customHeight="1" x14ac:dyDescent="0.25">
      <c r="A354" s="1129"/>
      <c r="B354" s="1129"/>
      <c r="C354" s="1129"/>
      <c r="D354" s="1252"/>
      <c r="E354" s="1129"/>
      <c r="F354" s="1129"/>
      <c r="G354" s="1084" t="s">
        <v>425</v>
      </c>
      <c r="H354" s="415" t="s">
        <v>132</v>
      </c>
      <c r="I354" s="140" t="s">
        <v>133</v>
      </c>
      <c r="J354" s="145">
        <v>2</v>
      </c>
      <c r="K354" s="140">
        <f>+J354*150</f>
        <v>300</v>
      </c>
      <c r="L354" s="1046">
        <v>4</v>
      </c>
      <c r="M354" s="723" t="s">
        <v>27</v>
      </c>
      <c r="N354" s="143"/>
      <c r="O354" s="143"/>
      <c r="P354" s="143"/>
      <c r="Q354" s="143"/>
      <c r="R354" s="143"/>
      <c r="S354" s="143"/>
      <c r="T354" s="143"/>
      <c r="U354" s="143"/>
      <c r="V354" s="143"/>
      <c r="W354" s="143"/>
      <c r="X354" s="143"/>
      <c r="Y354" s="143"/>
      <c r="Z354" s="143"/>
      <c r="AA354" s="143"/>
      <c r="AB354" s="143"/>
      <c r="AC354" s="143"/>
      <c r="AD354" s="143"/>
      <c r="AE354" s="143"/>
      <c r="AF354" s="143"/>
      <c r="AG354" s="143"/>
      <c r="AH354" s="143"/>
      <c r="AI354" s="143"/>
      <c r="AJ354" s="143"/>
      <c r="AK354" s="143"/>
      <c r="AL354" s="143"/>
      <c r="AM354" s="143"/>
      <c r="AN354" s="143"/>
      <c r="AO354" s="143"/>
      <c r="AP354" s="143"/>
      <c r="AQ354" s="143"/>
      <c r="AR354" s="143"/>
      <c r="AS354" s="143"/>
      <c r="AT354" s="143"/>
      <c r="AU354" s="143"/>
      <c r="AV354" s="143"/>
      <c r="AW354" s="143"/>
      <c r="AX354" s="143"/>
      <c r="AY354" s="143"/>
      <c r="AZ354" s="143"/>
      <c r="BA354" s="143"/>
      <c r="BB354" s="143"/>
      <c r="BC354" s="143"/>
      <c r="BD354" s="143"/>
      <c r="BE354" s="143"/>
      <c r="BF354" s="143"/>
      <c r="BG354" s="143"/>
      <c r="BH354" s="143"/>
      <c r="BI354" s="143"/>
      <c r="BJ354" s="143"/>
      <c r="BK354" s="143"/>
      <c r="BL354" s="143"/>
      <c r="BM354" s="143"/>
      <c r="BN354" s="143"/>
      <c r="BO354" s="143"/>
      <c r="BP354" s="143"/>
      <c r="BQ354" s="143"/>
      <c r="BR354" s="143"/>
      <c r="BS354" s="143"/>
      <c r="BT354" s="143"/>
      <c r="BU354" s="143"/>
      <c r="BV354" s="143"/>
      <c r="BW354" s="143"/>
      <c r="BX354" s="143"/>
      <c r="BY354" s="143"/>
      <c r="BZ354" s="143"/>
    </row>
    <row r="355" spans="1:78" s="38" customFormat="1" ht="36.75" customHeight="1" x14ac:dyDescent="0.25">
      <c r="A355" s="1129"/>
      <c r="B355" s="1129"/>
      <c r="C355" s="1129"/>
      <c r="D355" s="1252"/>
      <c r="E355" s="1129"/>
      <c r="F355" s="1129"/>
      <c r="G355" s="1084"/>
      <c r="H355" s="414" t="s">
        <v>30</v>
      </c>
      <c r="I355" s="140" t="s">
        <v>25</v>
      </c>
      <c r="J355" s="145">
        <v>16.100000000000001</v>
      </c>
      <c r="K355" s="140">
        <f>+J355*140</f>
        <v>2254</v>
      </c>
      <c r="L355" s="1046"/>
      <c r="M355" s="705" t="s">
        <v>135</v>
      </c>
      <c r="N355" s="143"/>
      <c r="O355" s="143"/>
      <c r="P355" s="143"/>
      <c r="Q355" s="143"/>
      <c r="R355" s="143"/>
      <c r="S355" s="143"/>
      <c r="T355" s="143"/>
      <c r="U355" s="143"/>
      <c r="V355" s="143"/>
      <c r="W355" s="143"/>
      <c r="X355" s="143"/>
      <c r="Y355" s="143"/>
      <c r="Z355" s="143"/>
      <c r="AA355" s="143"/>
      <c r="AB355" s="143"/>
      <c r="AC355" s="143"/>
      <c r="AD355" s="143"/>
      <c r="AE355" s="143"/>
      <c r="AF355" s="143"/>
      <c r="AG355" s="143"/>
      <c r="AH355" s="143"/>
      <c r="AI355" s="143"/>
      <c r="AJ355" s="143"/>
      <c r="AK355" s="143"/>
      <c r="AL355" s="143"/>
      <c r="AM355" s="143"/>
      <c r="AN355" s="143"/>
      <c r="AO355" s="143"/>
      <c r="AP355" s="143"/>
      <c r="AQ355" s="143"/>
      <c r="AR355" s="143"/>
      <c r="AS355" s="143"/>
      <c r="AT355" s="143"/>
      <c r="AU355" s="143"/>
      <c r="AV355" s="143"/>
      <c r="AW355" s="143"/>
      <c r="AX355" s="143"/>
      <c r="AY355" s="143"/>
      <c r="AZ355" s="143"/>
      <c r="BA355" s="143"/>
      <c r="BB355" s="143"/>
      <c r="BC355" s="143"/>
      <c r="BD355" s="143"/>
      <c r="BE355" s="143"/>
      <c r="BF355" s="143"/>
      <c r="BG355" s="143"/>
      <c r="BH355" s="143"/>
      <c r="BI355" s="143"/>
      <c r="BJ355" s="143"/>
      <c r="BK355" s="143"/>
      <c r="BL355" s="143"/>
      <c r="BM355" s="143"/>
      <c r="BN355" s="143"/>
      <c r="BO355" s="143"/>
      <c r="BP355" s="143"/>
      <c r="BQ355" s="143"/>
      <c r="BR355" s="143"/>
      <c r="BS355" s="143"/>
      <c r="BT355" s="143"/>
      <c r="BU355" s="143"/>
      <c r="BV355" s="143"/>
      <c r="BW355" s="143"/>
      <c r="BX355" s="143"/>
      <c r="BY355" s="143"/>
      <c r="BZ355" s="143"/>
    </row>
    <row r="356" spans="1:78" s="38" customFormat="1" ht="36.75" customHeight="1" x14ac:dyDescent="0.25">
      <c r="A356" s="1129"/>
      <c r="B356" s="1129"/>
      <c r="C356" s="1129"/>
      <c r="D356" s="1252"/>
      <c r="E356" s="1129"/>
      <c r="F356" s="1129"/>
      <c r="G356" s="977" t="s">
        <v>136</v>
      </c>
      <c r="H356" s="725" t="s">
        <v>101</v>
      </c>
      <c r="I356" s="702" t="s">
        <v>25</v>
      </c>
      <c r="J356" s="835">
        <v>2</v>
      </c>
      <c r="K356" s="702">
        <f>+J356*350</f>
        <v>700</v>
      </c>
      <c r="L356" s="849">
        <v>5</v>
      </c>
      <c r="M356" s="705" t="s">
        <v>137</v>
      </c>
      <c r="N356" s="143"/>
      <c r="O356" s="143"/>
      <c r="P356" s="143"/>
      <c r="Q356" s="143"/>
      <c r="R356" s="143"/>
      <c r="S356" s="143"/>
      <c r="T356" s="143"/>
      <c r="U356" s="143"/>
      <c r="V356" s="143"/>
      <c r="W356" s="143"/>
      <c r="X356" s="143"/>
      <c r="Y356" s="143"/>
      <c r="Z356" s="143"/>
      <c r="AA356" s="143"/>
      <c r="AB356" s="143"/>
      <c r="AC356" s="143"/>
      <c r="AD356" s="143"/>
      <c r="AE356" s="143"/>
      <c r="AF356" s="143"/>
      <c r="AG356" s="143"/>
      <c r="AH356" s="143"/>
      <c r="AI356" s="143"/>
      <c r="AJ356" s="143"/>
      <c r="AK356" s="143"/>
      <c r="AL356" s="143"/>
      <c r="AM356" s="143"/>
      <c r="AN356" s="143"/>
      <c r="AO356" s="143"/>
      <c r="AP356" s="143"/>
      <c r="AQ356" s="143"/>
      <c r="AR356" s="143"/>
      <c r="AS356" s="143"/>
      <c r="AT356" s="143"/>
      <c r="AU356" s="143"/>
      <c r="AV356" s="143"/>
      <c r="AW356" s="143"/>
      <c r="AX356" s="143"/>
      <c r="AY356" s="143"/>
      <c r="AZ356" s="143"/>
      <c r="BA356" s="143"/>
      <c r="BB356" s="143"/>
      <c r="BC356" s="143"/>
      <c r="BD356" s="143"/>
      <c r="BE356" s="143"/>
      <c r="BF356" s="143"/>
      <c r="BG356" s="143"/>
      <c r="BH356" s="143"/>
      <c r="BI356" s="143"/>
      <c r="BJ356" s="143"/>
      <c r="BK356" s="143"/>
      <c r="BL356" s="143"/>
      <c r="BM356" s="143"/>
      <c r="BN356" s="143"/>
      <c r="BO356" s="143"/>
      <c r="BP356" s="143"/>
      <c r="BQ356" s="143"/>
      <c r="BR356" s="143"/>
      <c r="BS356" s="143"/>
      <c r="BT356" s="143"/>
      <c r="BU356" s="143"/>
      <c r="BV356" s="143"/>
      <c r="BW356" s="143"/>
      <c r="BX356" s="143"/>
      <c r="BY356" s="143"/>
      <c r="BZ356" s="143"/>
    </row>
    <row r="357" spans="1:78" s="38" customFormat="1" ht="36.75" customHeight="1" x14ac:dyDescent="0.25">
      <c r="A357" s="862"/>
      <c r="B357" s="1054" t="s">
        <v>138</v>
      </c>
      <c r="C357" s="1054"/>
      <c r="D357" s="918"/>
      <c r="E357" s="862">
        <f>+E350*12.9</f>
        <v>23994836.11705808</v>
      </c>
      <c r="F357" s="862">
        <v>5</v>
      </c>
      <c r="G357" s="859"/>
      <c r="H357" s="860"/>
      <c r="I357" s="902"/>
      <c r="J357" s="905"/>
      <c r="K357" s="902">
        <f>+K356+K355+K354+K353+K352+K351+K350</f>
        <v>24294</v>
      </c>
      <c r="L357" s="858"/>
      <c r="M357" s="705"/>
      <c r="N357" s="143"/>
      <c r="O357" s="143"/>
      <c r="P357" s="143"/>
      <c r="Q357" s="143"/>
      <c r="R357" s="143"/>
      <c r="S357" s="143"/>
      <c r="T357" s="143"/>
      <c r="U357" s="143"/>
      <c r="V357" s="143"/>
      <c r="W357" s="143"/>
      <c r="X357" s="143"/>
      <c r="Y357" s="143"/>
      <c r="Z357" s="143"/>
      <c r="AA357" s="143"/>
      <c r="AB357" s="143"/>
      <c r="AC357" s="143"/>
      <c r="AD357" s="143"/>
      <c r="AE357" s="143"/>
      <c r="AF357" s="143"/>
      <c r="AG357" s="143"/>
      <c r="AH357" s="143"/>
      <c r="AI357" s="143"/>
      <c r="AJ357" s="143"/>
      <c r="AK357" s="143"/>
      <c r="AL357" s="143"/>
      <c r="AM357" s="143"/>
      <c r="AN357" s="143"/>
      <c r="AO357" s="143"/>
      <c r="AP357" s="143"/>
      <c r="AQ357" s="143"/>
      <c r="AR357" s="143"/>
      <c r="AS357" s="143"/>
      <c r="AT357" s="143"/>
      <c r="AU357" s="143"/>
      <c r="AV357" s="143"/>
      <c r="AW357" s="143"/>
      <c r="AX357" s="143"/>
      <c r="AY357" s="143"/>
      <c r="AZ357" s="143"/>
      <c r="BA357" s="143"/>
      <c r="BB357" s="143"/>
      <c r="BC357" s="143"/>
      <c r="BD357" s="143"/>
      <c r="BE357" s="143"/>
      <c r="BF357" s="143"/>
      <c r="BG357" s="143"/>
      <c r="BH357" s="143"/>
      <c r="BI357" s="143"/>
      <c r="BJ357" s="143"/>
      <c r="BK357" s="143"/>
      <c r="BL357" s="143"/>
      <c r="BM357" s="143"/>
      <c r="BN357" s="143"/>
      <c r="BO357" s="143"/>
      <c r="BP357" s="143"/>
      <c r="BQ357" s="143"/>
      <c r="BR357" s="143"/>
      <c r="BS357" s="143"/>
      <c r="BT357" s="143"/>
      <c r="BU357" s="143"/>
      <c r="BV357" s="143"/>
      <c r="BW357" s="143"/>
      <c r="BX357" s="143"/>
      <c r="BY357" s="143"/>
      <c r="BZ357" s="143"/>
    </row>
    <row r="358" spans="1:78" s="38" customFormat="1" ht="60" customHeight="1" x14ac:dyDescent="0.25">
      <c r="A358" s="1086">
        <v>6</v>
      </c>
      <c r="B358" s="1086" t="s">
        <v>42</v>
      </c>
      <c r="C358" s="1086" t="s">
        <v>143</v>
      </c>
      <c r="D358" s="1119" t="s">
        <v>426</v>
      </c>
      <c r="E358" s="1086">
        <v>1560487.06858476</v>
      </c>
      <c r="F358" s="1086"/>
      <c r="G358" s="976" t="s">
        <v>324</v>
      </c>
      <c r="H358" s="982" t="s">
        <v>244</v>
      </c>
      <c r="I358" s="983" t="s">
        <v>242</v>
      </c>
      <c r="J358" s="983">
        <v>20</v>
      </c>
      <c r="K358" s="1008">
        <f>+J358*700</f>
        <v>14000</v>
      </c>
      <c r="L358" s="1008">
        <v>1</v>
      </c>
      <c r="M358" s="994" t="s">
        <v>126</v>
      </c>
      <c r="N358" s="143"/>
      <c r="O358" s="143"/>
      <c r="P358" s="143"/>
      <c r="Q358" s="143"/>
      <c r="R358" s="143"/>
      <c r="S358" s="143"/>
      <c r="T358" s="143"/>
      <c r="U358" s="143"/>
      <c r="V358" s="143"/>
      <c r="W358" s="143"/>
      <c r="X358" s="143"/>
      <c r="Y358" s="143"/>
      <c r="Z358" s="143"/>
      <c r="AA358" s="143"/>
      <c r="AB358" s="143"/>
      <c r="AC358" s="143"/>
      <c r="AD358" s="143"/>
      <c r="AE358" s="143"/>
      <c r="AF358" s="143"/>
      <c r="AG358" s="143"/>
      <c r="AH358" s="143"/>
      <c r="AI358" s="143"/>
      <c r="AJ358" s="143"/>
      <c r="AK358" s="143"/>
      <c r="AL358" s="143"/>
      <c r="AM358" s="143"/>
      <c r="AN358" s="143"/>
      <c r="AO358" s="143"/>
      <c r="AP358" s="143"/>
      <c r="AQ358" s="143"/>
      <c r="AR358" s="143"/>
      <c r="AS358" s="143"/>
      <c r="AT358" s="143"/>
      <c r="AU358" s="143"/>
      <c r="AV358" s="143"/>
      <c r="AW358" s="143"/>
      <c r="AX358" s="143"/>
      <c r="AY358" s="143"/>
      <c r="AZ358" s="143"/>
      <c r="BA358" s="143"/>
      <c r="BB358" s="143"/>
      <c r="BC358" s="143"/>
      <c r="BD358" s="143"/>
      <c r="BE358" s="143"/>
      <c r="BF358" s="143"/>
      <c r="BG358" s="143"/>
      <c r="BH358" s="143"/>
      <c r="BI358" s="143"/>
      <c r="BJ358" s="143"/>
      <c r="BK358" s="143"/>
      <c r="BL358" s="143"/>
      <c r="BM358" s="143"/>
      <c r="BN358" s="143"/>
      <c r="BO358" s="143"/>
      <c r="BP358" s="143"/>
      <c r="BQ358" s="143"/>
      <c r="BR358" s="143"/>
      <c r="BS358" s="143"/>
      <c r="BT358" s="143"/>
      <c r="BU358" s="143"/>
      <c r="BV358" s="143"/>
      <c r="BW358" s="143"/>
      <c r="BX358" s="143"/>
      <c r="BY358" s="143"/>
      <c r="BZ358" s="143"/>
    </row>
    <row r="359" spans="1:78" s="38" customFormat="1" ht="33.75" customHeight="1" x14ac:dyDescent="0.25">
      <c r="A359" s="1086"/>
      <c r="B359" s="1086"/>
      <c r="C359" s="1086"/>
      <c r="D359" s="1119"/>
      <c r="E359" s="1086"/>
      <c r="F359" s="1086"/>
      <c r="G359" s="1095" t="s">
        <v>427</v>
      </c>
      <c r="H359" s="999" t="s">
        <v>246</v>
      </c>
      <c r="I359" s="1008" t="s">
        <v>247</v>
      </c>
      <c r="J359" s="1009">
        <v>5</v>
      </c>
      <c r="K359" s="1008">
        <f>+J359*150</f>
        <v>750</v>
      </c>
      <c r="L359" s="1130">
        <v>2</v>
      </c>
      <c r="M359" s="994" t="s">
        <v>27</v>
      </c>
      <c r="N359" s="143"/>
      <c r="O359" s="143"/>
      <c r="P359" s="143"/>
      <c r="Q359" s="143"/>
      <c r="R359" s="143"/>
      <c r="S359" s="143"/>
      <c r="T359" s="143"/>
      <c r="U359" s="143"/>
      <c r="V359" s="143"/>
      <c r="W359" s="143"/>
      <c r="X359" s="143"/>
      <c r="Y359" s="143"/>
      <c r="Z359" s="143"/>
      <c r="AA359" s="143"/>
      <c r="AB359" s="143"/>
      <c r="AC359" s="143"/>
      <c r="AD359" s="143"/>
      <c r="AE359" s="143"/>
      <c r="AF359" s="143"/>
      <c r="AG359" s="143"/>
      <c r="AH359" s="143"/>
      <c r="AI359" s="143"/>
      <c r="AJ359" s="143"/>
      <c r="AK359" s="143"/>
      <c r="AL359" s="143"/>
      <c r="AM359" s="143"/>
      <c r="AN359" s="143"/>
      <c r="AO359" s="143"/>
      <c r="AP359" s="143"/>
      <c r="AQ359" s="143"/>
      <c r="AR359" s="143"/>
      <c r="AS359" s="143"/>
      <c r="AT359" s="143"/>
      <c r="AU359" s="143"/>
      <c r="AV359" s="143"/>
      <c r="AW359" s="143"/>
      <c r="AX359" s="143"/>
      <c r="AY359" s="143"/>
      <c r="AZ359" s="143"/>
      <c r="BA359" s="143"/>
      <c r="BB359" s="143"/>
      <c r="BC359" s="143"/>
      <c r="BD359" s="143"/>
      <c r="BE359" s="143"/>
      <c r="BF359" s="143"/>
      <c r="BG359" s="143"/>
      <c r="BH359" s="143"/>
      <c r="BI359" s="143"/>
      <c r="BJ359" s="143"/>
      <c r="BK359" s="143"/>
      <c r="BL359" s="143"/>
      <c r="BM359" s="143"/>
      <c r="BN359" s="143"/>
      <c r="BO359" s="143"/>
      <c r="BP359" s="143"/>
      <c r="BQ359" s="143"/>
      <c r="BR359" s="143"/>
      <c r="BS359" s="143"/>
      <c r="BT359" s="143"/>
      <c r="BU359" s="143"/>
      <c r="BV359" s="143"/>
      <c r="BW359" s="143"/>
      <c r="BX359" s="143"/>
      <c r="BY359" s="143"/>
      <c r="BZ359" s="143"/>
    </row>
    <row r="360" spans="1:78" s="38" customFormat="1" ht="33.75" customHeight="1" x14ac:dyDescent="0.25">
      <c r="A360" s="1087"/>
      <c r="B360" s="1087"/>
      <c r="C360" s="1087"/>
      <c r="D360" s="1121"/>
      <c r="E360" s="1087"/>
      <c r="F360" s="1087"/>
      <c r="G360" s="1084"/>
      <c r="H360" s="984" t="s">
        <v>30</v>
      </c>
      <c r="I360" s="1010" t="s">
        <v>242</v>
      </c>
      <c r="J360" s="1011">
        <v>11.1</v>
      </c>
      <c r="K360" s="1010">
        <f>+J360*140</f>
        <v>1554</v>
      </c>
      <c r="L360" s="1131"/>
      <c r="M360" s="981" t="s">
        <v>135</v>
      </c>
      <c r="N360" s="143"/>
      <c r="O360" s="143"/>
      <c r="P360" s="143"/>
      <c r="Q360" s="143"/>
      <c r="R360" s="143"/>
      <c r="S360" s="143"/>
      <c r="T360" s="143"/>
      <c r="U360" s="143"/>
      <c r="V360" s="143"/>
      <c r="W360" s="143"/>
      <c r="X360" s="143"/>
      <c r="Y360" s="143"/>
      <c r="Z360" s="143"/>
      <c r="AA360" s="143"/>
      <c r="AB360" s="143"/>
      <c r="AC360" s="143"/>
      <c r="AD360" s="143"/>
      <c r="AE360" s="143"/>
      <c r="AF360" s="143"/>
      <c r="AG360" s="143"/>
      <c r="AH360" s="143"/>
      <c r="AI360" s="143"/>
      <c r="AJ360" s="143"/>
      <c r="AK360" s="143"/>
      <c r="AL360" s="143"/>
      <c r="AM360" s="143"/>
      <c r="AN360" s="143"/>
      <c r="AO360" s="143"/>
      <c r="AP360" s="143"/>
      <c r="AQ360" s="143"/>
      <c r="AR360" s="143"/>
      <c r="AS360" s="143"/>
      <c r="AT360" s="143"/>
      <c r="AU360" s="143"/>
      <c r="AV360" s="143"/>
      <c r="AW360" s="143"/>
      <c r="AX360" s="143"/>
      <c r="AY360" s="143"/>
      <c r="AZ360" s="143"/>
      <c r="BA360" s="143"/>
      <c r="BB360" s="143"/>
      <c r="BC360" s="143"/>
      <c r="BD360" s="143"/>
      <c r="BE360" s="143"/>
      <c r="BF360" s="143"/>
      <c r="BG360" s="143"/>
      <c r="BH360" s="143"/>
      <c r="BI360" s="143"/>
      <c r="BJ360" s="143"/>
      <c r="BK360" s="143"/>
      <c r="BL360" s="143"/>
      <c r="BM360" s="143"/>
      <c r="BN360" s="143"/>
      <c r="BO360" s="143"/>
      <c r="BP360" s="143"/>
      <c r="BQ360" s="143"/>
      <c r="BR360" s="143"/>
      <c r="BS360" s="143"/>
      <c r="BT360" s="143"/>
      <c r="BU360" s="143"/>
      <c r="BV360" s="143"/>
      <c r="BW360" s="143"/>
      <c r="BX360" s="143"/>
      <c r="BY360" s="143"/>
      <c r="BZ360" s="143"/>
    </row>
    <row r="361" spans="1:78" s="38" customFormat="1" ht="86.25" customHeight="1" x14ac:dyDescent="0.25">
      <c r="A361" s="1087"/>
      <c r="B361" s="1087"/>
      <c r="C361" s="1087"/>
      <c r="D361" s="1121"/>
      <c r="E361" s="1087"/>
      <c r="F361" s="1087"/>
      <c r="G361" s="970" t="s">
        <v>428</v>
      </c>
      <c r="H361" s="999" t="s">
        <v>30</v>
      </c>
      <c r="I361" s="979" t="s">
        <v>128</v>
      </c>
      <c r="J361" s="979">
        <v>0</v>
      </c>
      <c r="K361" s="1010">
        <v>2600</v>
      </c>
      <c r="L361" s="1010">
        <v>3</v>
      </c>
      <c r="M361" s="981" t="s">
        <v>158</v>
      </c>
      <c r="N361" s="143"/>
      <c r="O361" s="143"/>
      <c r="P361" s="143"/>
      <c r="Q361" s="143"/>
      <c r="R361" s="143"/>
      <c r="S361" s="143"/>
      <c r="T361" s="143"/>
      <c r="U361" s="143"/>
      <c r="V361" s="143"/>
      <c r="W361" s="143"/>
      <c r="X361" s="143"/>
      <c r="Y361" s="143"/>
      <c r="Z361" s="143"/>
      <c r="AA361" s="143"/>
      <c r="AB361" s="143"/>
      <c r="AC361" s="143"/>
      <c r="AD361" s="143"/>
      <c r="AE361" s="143"/>
      <c r="AF361" s="143"/>
      <c r="AG361" s="143"/>
      <c r="AH361" s="143"/>
      <c r="AI361" s="143"/>
      <c r="AJ361" s="143"/>
      <c r="AK361" s="143"/>
      <c r="AL361" s="143"/>
      <c r="AM361" s="143"/>
      <c r="AN361" s="143"/>
      <c r="AO361" s="143"/>
      <c r="AP361" s="143"/>
      <c r="AQ361" s="143"/>
      <c r="AR361" s="143"/>
      <c r="AS361" s="143"/>
      <c r="AT361" s="143"/>
      <c r="AU361" s="143"/>
      <c r="AV361" s="143"/>
      <c r="AW361" s="143"/>
      <c r="AX361" s="143"/>
      <c r="AY361" s="143"/>
      <c r="AZ361" s="143"/>
      <c r="BA361" s="143"/>
      <c r="BB361" s="143"/>
      <c r="BC361" s="143"/>
      <c r="BD361" s="143"/>
      <c r="BE361" s="143"/>
      <c r="BF361" s="143"/>
      <c r="BG361" s="143"/>
      <c r="BH361" s="143"/>
      <c r="BI361" s="143"/>
      <c r="BJ361" s="143"/>
      <c r="BK361" s="143"/>
      <c r="BL361" s="143"/>
      <c r="BM361" s="143"/>
      <c r="BN361" s="143"/>
      <c r="BO361" s="143"/>
      <c r="BP361" s="143"/>
      <c r="BQ361" s="143"/>
      <c r="BR361" s="143"/>
      <c r="BS361" s="143"/>
      <c r="BT361" s="143"/>
      <c r="BU361" s="143"/>
      <c r="BV361" s="143"/>
      <c r="BW361" s="143"/>
      <c r="BX361" s="143"/>
      <c r="BY361" s="143"/>
      <c r="BZ361" s="143"/>
    </row>
    <row r="362" spans="1:78" s="38" customFormat="1" ht="54.75" customHeight="1" x14ac:dyDescent="0.25">
      <c r="A362" s="1087"/>
      <c r="B362" s="1087"/>
      <c r="C362" s="1087"/>
      <c r="D362" s="1121"/>
      <c r="E362" s="1087"/>
      <c r="F362" s="1087"/>
      <c r="G362" s="975" t="s">
        <v>429</v>
      </c>
      <c r="H362" s="974" t="s">
        <v>274</v>
      </c>
      <c r="I362" s="979" t="s">
        <v>242</v>
      </c>
      <c r="J362" s="980">
        <v>2</v>
      </c>
      <c r="K362" s="1010">
        <f>+J362*350</f>
        <v>700</v>
      </c>
      <c r="L362" s="1010">
        <v>4</v>
      </c>
      <c r="M362" s="981" t="s">
        <v>203</v>
      </c>
      <c r="N362" s="143"/>
      <c r="O362" s="143"/>
      <c r="P362" s="143"/>
      <c r="Q362" s="143"/>
      <c r="R362" s="143"/>
      <c r="S362" s="143"/>
      <c r="T362" s="143"/>
      <c r="U362" s="143"/>
      <c r="V362" s="143"/>
      <c r="W362" s="143"/>
      <c r="X362" s="143"/>
      <c r="Y362" s="143"/>
      <c r="Z362" s="143"/>
      <c r="AA362" s="143"/>
      <c r="AB362" s="143"/>
      <c r="AC362" s="143"/>
      <c r="AD362" s="143"/>
      <c r="AE362" s="143"/>
      <c r="AF362" s="143"/>
      <c r="AG362" s="143"/>
      <c r="AH362" s="143"/>
      <c r="AI362" s="143"/>
      <c r="AJ362" s="143"/>
      <c r="AK362" s="143"/>
      <c r="AL362" s="143"/>
      <c r="AM362" s="143"/>
      <c r="AN362" s="143"/>
      <c r="AO362" s="143"/>
      <c r="AP362" s="143"/>
      <c r="AQ362" s="143"/>
      <c r="AR362" s="143"/>
      <c r="AS362" s="143"/>
      <c r="AT362" s="143"/>
      <c r="AU362" s="143"/>
      <c r="AV362" s="143"/>
      <c r="AW362" s="143"/>
      <c r="AX362" s="143"/>
      <c r="AY362" s="143"/>
      <c r="AZ362" s="143"/>
      <c r="BA362" s="143"/>
      <c r="BB362" s="143"/>
      <c r="BC362" s="143"/>
      <c r="BD362" s="143"/>
      <c r="BE362" s="143"/>
      <c r="BF362" s="143"/>
      <c r="BG362" s="143"/>
      <c r="BH362" s="143"/>
      <c r="BI362" s="143"/>
      <c r="BJ362" s="143"/>
      <c r="BK362" s="143"/>
      <c r="BL362" s="143"/>
      <c r="BM362" s="143"/>
      <c r="BN362" s="143"/>
      <c r="BO362" s="143"/>
      <c r="BP362" s="143"/>
      <c r="BQ362" s="143"/>
      <c r="BR362" s="143"/>
      <c r="BS362" s="143"/>
      <c r="BT362" s="143"/>
      <c r="BU362" s="143"/>
      <c r="BV362" s="143"/>
      <c r="BW362" s="143"/>
      <c r="BX362" s="143"/>
      <c r="BY362" s="143"/>
      <c r="BZ362" s="143"/>
    </row>
    <row r="363" spans="1:78" s="38" customFormat="1" ht="49.5" customHeight="1" x14ac:dyDescent="0.25">
      <c r="A363" s="1094"/>
      <c r="B363" s="1094"/>
      <c r="C363" s="1094"/>
      <c r="D363" s="1120"/>
      <c r="E363" s="1094"/>
      <c r="F363" s="1094"/>
      <c r="G363" s="977" t="s">
        <v>136</v>
      </c>
      <c r="H363" s="1012" t="s">
        <v>101</v>
      </c>
      <c r="I363" s="990" t="s">
        <v>25</v>
      </c>
      <c r="J363" s="995">
        <v>1</v>
      </c>
      <c r="K363" s="995">
        <f>+J363*350</f>
        <v>350</v>
      </c>
      <c r="L363" s="990">
        <v>5</v>
      </c>
      <c r="M363" s="981" t="s">
        <v>137</v>
      </c>
      <c r="N363" s="143"/>
      <c r="O363" s="143"/>
      <c r="P363" s="143"/>
      <c r="Q363" s="143"/>
      <c r="R363" s="143"/>
      <c r="S363" s="143"/>
      <c r="T363" s="143"/>
      <c r="U363" s="143"/>
      <c r="V363" s="143"/>
      <c r="W363" s="143"/>
      <c r="X363" s="143"/>
      <c r="Y363" s="143"/>
      <c r="Z363" s="143"/>
      <c r="AA363" s="143"/>
      <c r="AB363" s="143"/>
      <c r="AC363" s="143"/>
      <c r="AD363" s="143"/>
      <c r="AE363" s="143"/>
      <c r="AF363" s="143"/>
      <c r="AG363" s="143"/>
      <c r="AH363" s="143"/>
      <c r="AI363" s="143"/>
      <c r="AJ363" s="143"/>
      <c r="AK363" s="143"/>
      <c r="AL363" s="143"/>
      <c r="AM363" s="143"/>
      <c r="AN363" s="143"/>
      <c r="AO363" s="143"/>
      <c r="AP363" s="143"/>
      <c r="AQ363" s="143"/>
      <c r="AR363" s="143"/>
      <c r="AS363" s="143"/>
      <c r="AT363" s="143"/>
      <c r="AU363" s="143"/>
      <c r="AV363" s="143"/>
      <c r="AW363" s="143"/>
      <c r="AX363" s="143"/>
      <c r="AY363" s="143"/>
      <c r="AZ363" s="143"/>
      <c r="BA363" s="143"/>
      <c r="BB363" s="143"/>
      <c r="BC363" s="143"/>
      <c r="BD363" s="143"/>
      <c r="BE363" s="143"/>
      <c r="BF363" s="143"/>
      <c r="BG363" s="143"/>
      <c r="BH363" s="143"/>
      <c r="BI363" s="143"/>
      <c r="BJ363" s="143"/>
      <c r="BK363" s="143"/>
      <c r="BL363" s="143"/>
      <c r="BM363" s="143"/>
      <c r="BN363" s="143"/>
      <c r="BO363" s="143"/>
      <c r="BP363" s="143"/>
      <c r="BQ363" s="143"/>
      <c r="BR363" s="143"/>
      <c r="BS363" s="143"/>
      <c r="BT363" s="143"/>
      <c r="BU363" s="143"/>
      <c r="BV363" s="143"/>
      <c r="BW363" s="143"/>
      <c r="BX363" s="143"/>
      <c r="BY363" s="143"/>
      <c r="BZ363" s="143"/>
    </row>
    <row r="364" spans="1:78" s="38" customFormat="1" ht="39" customHeight="1" x14ac:dyDescent="0.25">
      <c r="A364" s="862"/>
      <c r="B364" s="1055" t="s">
        <v>138</v>
      </c>
      <c r="C364" s="1055"/>
      <c r="D364" s="918"/>
      <c r="E364" s="862">
        <f>+E358*12.9</f>
        <v>20130283.184743404</v>
      </c>
      <c r="F364" s="862">
        <v>5</v>
      </c>
      <c r="G364" s="859"/>
      <c r="H364" s="888"/>
      <c r="I364" s="862"/>
      <c r="J364" s="889"/>
      <c r="K364" s="902">
        <f>+K363+K362+K361+K360+K359+K358</f>
        <v>19954</v>
      </c>
      <c r="L364" s="858"/>
      <c r="M364" s="705"/>
      <c r="N364" s="143"/>
      <c r="O364" s="143"/>
      <c r="P364" s="143"/>
      <c r="Q364" s="143"/>
      <c r="R364" s="143"/>
      <c r="S364" s="143"/>
      <c r="T364" s="143"/>
      <c r="U364" s="143"/>
      <c r="V364" s="143"/>
      <c r="W364" s="143"/>
      <c r="X364" s="143"/>
      <c r="Y364" s="143"/>
      <c r="Z364" s="143"/>
      <c r="AA364" s="143"/>
      <c r="AB364" s="143"/>
      <c r="AC364" s="143"/>
      <c r="AD364" s="143"/>
      <c r="AE364" s="143"/>
      <c r="AF364" s="143"/>
      <c r="AG364" s="143"/>
      <c r="AH364" s="143"/>
      <c r="AI364" s="143"/>
      <c r="AJ364" s="143"/>
      <c r="AK364" s="143"/>
      <c r="AL364" s="143"/>
      <c r="AM364" s="143"/>
      <c r="AN364" s="143"/>
      <c r="AO364" s="143"/>
      <c r="AP364" s="143"/>
      <c r="AQ364" s="143"/>
      <c r="AR364" s="143"/>
      <c r="AS364" s="143"/>
      <c r="AT364" s="143"/>
      <c r="AU364" s="143"/>
      <c r="AV364" s="143"/>
      <c r="AW364" s="143"/>
      <c r="AX364" s="143"/>
      <c r="AY364" s="143"/>
      <c r="AZ364" s="143"/>
      <c r="BA364" s="143"/>
      <c r="BB364" s="143"/>
      <c r="BC364" s="143"/>
      <c r="BD364" s="143"/>
      <c r="BE364" s="143"/>
      <c r="BF364" s="143"/>
      <c r="BG364" s="143"/>
      <c r="BH364" s="143"/>
      <c r="BI364" s="143"/>
      <c r="BJ364" s="143"/>
      <c r="BK364" s="143"/>
      <c r="BL364" s="143"/>
      <c r="BM364" s="143"/>
      <c r="BN364" s="143"/>
      <c r="BO364" s="143"/>
      <c r="BP364" s="143"/>
      <c r="BQ364" s="143"/>
      <c r="BR364" s="143"/>
      <c r="BS364" s="143"/>
      <c r="BT364" s="143"/>
      <c r="BU364" s="143"/>
      <c r="BV364" s="143"/>
      <c r="BW364" s="143"/>
      <c r="BX364" s="143"/>
      <c r="BY364" s="143"/>
      <c r="BZ364" s="143"/>
    </row>
    <row r="365" spans="1:78" s="38" customFormat="1" ht="63" customHeight="1" x14ac:dyDescent="0.25">
      <c r="A365" s="1132">
        <v>7</v>
      </c>
      <c r="B365" s="1074" t="s">
        <v>42</v>
      </c>
      <c r="C365" s="1074" t="s">
        <v>430</v>
      </c>
      <c r="D365" s="1134" t="s">
        <v>431</v>
      </c>
      <c r="E365" s="1073">
        <v>1260164.1036183599</v>
      </c>
      <c r="F365" s="1073"/>
      <c r="G365" s="971" t="s">
        <v>432</v>
      </c>
      <c r="H365" s="727" t="s">
        <v>339</v>
      </c>
      <c r="I365" s="703" t="s">
        <v>242</v>
      </c>
      <c r="J365" s="833">
        <v>13.5</v>
      </c>
      <c r="K365" s="703">
        <f>+J365*700</f>
        <v>9450</v>
      </c>
      <c r="L365" s="703">
        <v>1</v>
      </c>
      <c r="M365" s="705" t="s">
        <v>126</v>
      </c>
      <c r="N365" s="143"/>
      <c r="O365" s="143"/>
      <c r="P365" s="143"/>
      <c r="Q365" s="143"/>
      <c r="R365" s="143"/>
      <c r="S365" s="143"/>
      <c r="T365" s="143"/>
      <c r="U365" s="143"/>
      <c r="V365" s="143"/>
      <c r="W365" s="143"/>
      <c r="X365" s="143"/>
      <c r="Y365" s="143"/>
      <c r="Z365" s="143"/>
      <c r="AA365" s="143"/>
      <c r="AB365" s="143"/>
      <c r="AC365" s="143"/>
      <c r="AD365" s="143"/>
      <c r="AE365" s="143"/>
      <c r="AF365" s="143"/>
      <c r="AG365" s="143"/>
      <c r="AH365" s="143"/>
      <c r="AI365" s="143"/>
      <c r="AJ365" s="143"/>
      <c r="AK365" s="143"/>
      <c r="AL365" s="143"/>
      <c r="AM365" s="143"/>
      <c r="AN365" s="143"/>
      <c r="AO365" s="143"/>
      <c r="AP365" s="143"/>
      <c r="AQ365" s="143"/>
      <c r="AR365" s="143"/>
      <c r="AS365" s="143"/>
      <c r="AT365" s="143"/>
      <c r="AU365" s="143"/>
      <c r="AV365" s="143"/>
      <c r="AW365" s="143"/>
      <c r="AX365" s="143"/>
      <c r="AY365" s="143"/>
      <c r="AZ365" s="143"/>
      <c r="BA365" s="143"/>
      <c r="BB365" s="143"/>
      <c r="BC365" s="143"/>
      <c r="BD365" s="143"/>
      <c r="BE365" s="143"/>
      <c r="BF365" s="143"/>
      <c r="BG365" s="143"/>
      <c r="BH365" s="143"/>
      <c r="BI365" s="143"/>
      <c r="BJ365" s="143"/>
      <c r="BK365" s="143"/>
      <c r="BL365" s="143"/>
      <c r="BM365" s="143"/>
      <c r="BN365" s="143"/>
      <c r="BO365" s="143"/>
      <c r="BP365" s="143"/>
      <c r="BQ365" s="143"/>
      <c r="BR365" s="143"/>
      <c r="BS365" s="143"/>
      <c r="BT365" s="143"/>
      <c r="BU365" s="143"/>
      <c r="BV365" s="143"/>
      <c r="BW365" s="143"/>
      <c r="BX365" s="143"/>
      <c r="BY365" s="143"/>
      <c r="BZ365" s="143"/>
    </row>
    <row r="366" spans="1:78" s="38" customFormat="1" ht="36" customHeight="1" x14ac:dyDescent="0.25">
      <c r="A366" s="1133"/>
      <c r="B366" s="1074"/>
      <c r="C366" s="1074"/>
      <c r="D366" s="1135"/>
      <c r="E366" s="1129"/>
      <c r="F366" s="1129"/>
      <c r="G366" s="1095" t="s">
        <v>433</v>
      </c>
      <c r="H366" s="727" t="s">
        <v>246</v>
      </c>
      <c r="I366" s="703" t="s">
        <v>247</v>
      </c>
      <c r="J366" s="702">
        <v>3</v>
      </c>
      <c r="K366" s="703">
        <v>450</v>
      </c>
      <c r="L366" s="1059">
        <v>2</v>
      </c>
      <c r="M366" s="723" t="s">
        <v>27</v>
      </c>
      <c r="N366" s="143"/>
      <c r="O366" s="143"/>
      <c r="P366" s="143"/>
      <c r="Q366" s="143"/>
      <c r="R366" s="143"/>
      <c r="S366" s="143"/>
      <c r="T366" s="143"/>
      <c r="U366" s="143"/>
      <c r="V366" s="143"/>
      <c r="W366" s="143"/>
      <c r="X366" s="143"/>
      <c r="Y366" s="143"/>
      <c r="Z366" s="143"/>
      <c r="AA366" s="143"/>
      <c r="AB366" s="143"/>
      <c r="AC366" s="143"/>
      <c r="AD366" s="143"/>
      <c r="AE366" s="143"/>
      <c r="AF366" s="143"/>
      <c r="AG366" s="143"/>
      <c r="AH366" s="143"/>
      <c r="AI366" s="143"/>
      <c r="AJ366" s="143"/>
      <c r="AK366" s="143"/>
      <c r="AL366" s="143"/>
      <c r="AM366" s="143"/>
      <c r="AN366" s="143"/>
      <c r="AO366" s="143"/>
      <c r="AP366" s="143"/>
      <c r="AQ366" s="143"/>
      <c r="AR366" s="143"/>
      <c r="AS366" s="143"/>
      <c r="AT366" s="143"/>
      <c r="AU366" s="143"/>
      <c r="AV366" s="143"/>
      <c r="AW366" s="143"/>
      <c r="AX366" s="143"/>
      <c r="AY366" s="143"/>
      <c r="AZ366" s="143"/>
      <c r="BA366" s="143"/>
      <c r="BB366" s="143"/>
      <c r="BC366" s="143"/>
      <c r="BD366" s="143"/>
      <c r="BE366" s="143"/>
      <c r="BF366" s="143"/>
      <c r="BG366" s="143"/>
      <c r="BH366" s="143"/>
      <c r="BI366" s="143"/>
      <c r="BJ366" s="143"/>
      <c r="BK366" s="143"/>
      <c r="BL366" s="143"/>
      <c r="BM366" s="143"/>
      <c r="BN366" s="143"/>
      <c r="BO366" s="143"/>
      <c r="BP366" s="143"/>
      <c r="BQ366" s="143"/>
      <c r="BR366" s="143"/>
      <c r="BS366" s="143"/>
      <c r="BT366" s="143"/>
      <c r="BU366" s="143"/>
      <c r="BV366" s="143"/>
      <c r="BW366" s="143"/>
      <c r="BX366" s="143"/>
      <c r="BY366" s="143"/>
      <c r="BZ366" s="143"/>
    </row>
    <row r="367" spans="1:78" s="38" customFormat="1" ht="36" customHeight="1" x14ac:dyDescent="0.25">
      <c r="A367" s="1133"/>
      <c r="B367" s="1074"/>
      <c r="C367" s="1074"/>
      <c r="D367" s="1135"/>
      <c r="E367" s="1129"/>
      <c r="F367" s="1129"/>
      <c r="G367" s="1084"/>
      <c r="H367" s="414" t="s">
        <v>30</v>
      </c>
      <c r="I367" s="140" t="s">
        <v>242</v>
      </c>
      <c r="J367" s="702">
        <v>10</v>
      </c>
      <c r="K367" s="140">
        <v>1400</v>
      </c>
      <c r="L367" s="1058"/>
      <c r="M367" s="705" t="s">
        <v>135</v>
      </c>
      <c r="N367" s="143"/>
      <c r="O367" s="143"/>
      <c r="P367" s="143"/>
      <c r="Q367" s="143"/>
      <c r="R367" s="143"/>
      <c r="S367" s="143"/>
      <c r="T367" s="143"/>
      <c r="U367" s="143"/>
      <c r="V367" s="143"/>
      <c r="W367" s="143"/>
      <c r="X367" s="143"/>
      <c r="Y367" s="143"/>
      <c r="Z367" s="143"/>
      <c r="AA367" s="143"/>
      <c r="AB367" s="143"/>
      <c r="AC367" s="143"/>
      <c r="AD367" s="143"/>
      <c r="AE367" s="143"/>
      <c r="AF367" s="143"/>
      <c r="AG367" s="143"/>
      <c r="AH367" s="143"/>
      <c r="AI367" s="143"/>
      <c r="AJ367" s="143"/>
      <c r="AK367" s="143"/>
      <c r="AL367" s="143"/>
      <c r="AM367" s="143"/>
      <c r="AN367" s="143"/>
      <c r="AO367" s="143"/>
      <c r="AP367" s="143"/>
      <c r="AQ367" s="143"/>
      <c r="AR367" s="143"/>
      <c r="AS367" s="143"/>
      <c r="AT367" s="143"/>
      <c r="AU367" s="143"/>
      <c r="AV367" s="143"/>
      <c r="AW367" s="143"/>
      <c r="AX367" s="143"/>
      <c r="AY367" s="143"/>
      <c r="AZ367" s="143"/>
      <c r="BA367" s="143"/>
      <c r="BB367" s="143"/>
      <c r="BC367" s="143"/>
      <c r="BD367" s="143"/>
      <c r="BE367" s="143"/>
      <c r="BF367" s="143"/>
      <c r="BG367" s="143"/>
      <c r="BH367" s="143"/>
      <c r="BI367" s="143"/>
      <c r="BJ367" s="143"/>
      <c r="BK367" s="143"/>
      <c r="BL367" s="143"/>
      <c r="BM367" s="143"/>
      <c r="BN367" s="143"/>
      <c r="BO367" s="143"/>
      <c r="BP367" s="143"/>
      <c r="BQ367" s="143"/>
      <c r="BR367" s="143"/>
      <c r="BS367" s="143"/>
      <c r="BT367" s="143"/>
      <c r="BU367" s="143"/>
      <c r="BV367" s="143"/>
      <c r="BW367" s="143"/>
      <c r="BX367" s="143"/>
      <c r="BY367" s="143"/>
      <c r="BZ367" s="143"/>
    </row>
    <row r="368" spans="1:78" s="38" customFormat="1" ht="62.25" customHeight="1" x14ac:dyDescent="0.25">
      <c r="A368" s="1133"/>
      <c r="B368" s="1074"/>
      <c r="C368" s="1074"/>
      <c r="D368" s="1135"/>
      <c r="E368" s="1129"/>
      <c r="F368" s="1129"/>
      <c r="G368" s="970" t="s">
        <v>434</v>
      </c>
      <c r="H368" s="413" t="s">
        <v>241</v>
      </c>
      <c r="I368" s="140" t="s">
        <v>128</v>
      </c>
      <c r="J368" s="140">
        <v>0</v>
      </c>
      <c r="K368" s="140">
        <v>500</v>
      </c>
      <c r="L368" s="144">
        <v>3</v>
      </c>
      <c r="M368" s="705" t="s">
        <v>158</v>
      </c>
      <c r="N368" s="143"/>
      <c r="O368" s="143"/>
      <c r="P368" s="143"/>
      <c r="Q368" s="143"/>
      <c r="R368" s="143"/>
      <c r="S368" s="143"/>
      <c r="T368" s="143"/>
      <c r="U368" s="143"/>
      <c r="V368" s="143"/>
      <c r="W368" s="143"/>
      <c r="X368" s="143"/>
      <c r="Y368" s="143"/>
      <c r="Z368" s="143"/>
      <c r="AA368" s="143"/>
      <c r="AB368" s="143"/>
      <c r="AC368" s="143"/>
      <c r="AD368" s="143"/>
      <c r="AE368" s="143"/>
      <c r="AF368" s="143"/>
      <c r="AG368" s="143"/>
      <c r="AH368" s="143"/>
      <c r="AI368" s="143"/>
      <c r="AJ368" s="143"/>
      <c r="AK368" s="143"/>
      <c r="AL368" s="143"/>
      <c r="AM368" s="143"/>
      <c r="AN368" s="143"/>
      <c r="AO368" s="143"/>
      <c r="AP368" s="143"/>
      <c r="AQ368" s="143"/>
      <c r="AR368" s="143"/>
      <c r="AS368" s="143"/>
      <c r="AT368" s="143"/>
      <c r="AU368" s="143"/>
      <c r="AV368" s="143"/>
      <c r="AW368" s="143"/>
      <c r="AX368" s="143"/>
      <c r="AY368" s="143"/>
      <c r="AZ368" s="143"/>
      <c r="BA368" s="143"/>
      <c r="BB368" s="143"/>
      <c r="BC368" s="143"/>
      <c r="BD368" s="143"/>
      <c r="BE368" s="143"/>
      <c r="BF368" s="143"/>
      <c r="BG368" s="143"/>
      <c r="BH368" s="143"/>
      <c r="BI368" s="143"/>
      <c r="BJ368" s="143"/>
      <c r="BK368" s="143"/>
      <c r="BL368" s="143"/>
      <c r="BM368" s="143"/>
      <c r="BN368" s="143"/>
      <c r="BO368" s="143"/>
      <c r="BP368" s="143"/>
      <c r="BQ368" s="143"/>
      <c r="BR368" s="143"/>
      <c r="BS368" s="143"/>
      <c r="BT368" s="143"/>
      <c r="BU368" s="143"/>
      <c r="BV368" s="143"/>
      <c r="BW368" s="143"/>
      <c r="BX368" s="143"/>
      <c r="BY368" s="143"/>
      <c r="BZ368" s="143"/>
    </row>
    <row r="369" spans="1:78" s="38" customFormat="1" ht="49.5" customHeight="1" x14ac:dyDescent="0.25">
      <c r="A369" s="1133"/>
      <c r="B369" s="1074"/>
      <c r="C369" s="1074"/>
      <c r="D369" s="1135"/>
      <c r="E369" s="1129"/>
      <c r="F369" s="1129"/>
      <c r="G369" s="1084" t="s">
        <v>435</v>
      </c>
      <c r="H369" s="413" t="s">
        <v>241</v>
      </c>
      <c r="I369" s="140" t="s">
        <v>128</v>
      </c>
      <c r="J369" s="702">
        <v>1</v>
      </c>
      <c r="K369" s="1058">
        <v>4250</v>
      </c>
      <c r="L369" s="1058">
        <v>4</v>
      </c>
      <c r="M369" s="1542" t="s">
        <v>273</v>
      </c>
      <c r="N369" s="143"/>
      <c r="O369" s="143"/>
      <c r="P369" s="143"/>
      <c r="Q369" s="143"/>
      <c r="R369" s="143"/>
      <c r="S369" s="143"/>
      <c r="T369" s="143"/>
      <c r="U369" s="143"/>
      <c r="V369" s="143"/>
      <c r="W369" s="143"/>
      <c r="X369" s="143"/>
      <c r="Y369" s="143"/>
      <c r="Z369" s="143"/>
      <c r="AA369" s="143"/>
      <c r="AB369" s="143"/>
      <c r="AC369" s="143"/>
      <c r="AD369" s="143"/>
      <c r="AE369" s="143"/>
      <c r="AF369" s="143"/>
      <c r="AG369" s="143"/>
      <c r="AH369" s="143"/>
      <c r="AI369" s="143"/>
      <c r="AJ369" s="143"/>
      <c r="AK369" s="143"/>
      <c r="AL369" s="143"/>
      <c r="AM369" s="143"/>
      <c r="AN369" s="143"/>
      <c r="AO369" s="143"/>
      <c r="AP369" s="143"/>
      <c r="AQ369" s="143"/>
      <c r="AR369" s="143"/>
      <c r="AS369" s="143"/>
      <c r="AT369" s="143"/>
      <c r="AU369" s="143"/>
      <c r="AV369" s="143"/>
      <c r="AW369" s="143"/>
      <c r="AX369" s="143"/>
      <c r="AY369" s="143"/>
      <c r="AZ369" s="143"/>
      <c r="BA369" s="143"/>
      <c r="BB369" s="143"/>
      <c r="BC369" s="143"/>
      <c r="BD369" s="143"/>
      <c r="BE369" s="143"/>
      <c r="BF369" s="143"/>
      <c r="BG369" s="143"/>
      <c r="BH369" s="143"/>
      <c r="BI369" s="143"/>
      <c r="BJ369" s="143"/>
      <c r="BK369" s="143"/>
      <c r="BL369" s="143"/>
      <c r="BM369" s="143"/>
      <c r="BN369" s="143"/>
      <c r="BO369" s="143"/>
      <c r="BP369" s="143"/>
      <c r="BQ369" s="143"/>
      <c r="BR369" s="143"/>
      <c r="BS369" s="143"/>
      <c r="BT369" s="143"/>
      <c r="BU369" s="143"/>
      <c r="BV369" s="143"/>
      <c r="BW369" s="143"/>
      <c r="BX369" s="143"/>
      <c r="BY369" s="143"/>
      <c r="BZ369" s="143"/>
    </row>
    <row r="370" spans="1:78" s="38" customFormat="1" ht="49.5" customHeight="1" x14ac:dyDescent="0.25">
      <c r="A370" s="1133"/>
      <c r="B370" s="1074"/>
      <c r="C370" s="1074"/>
      <c r="D370" s="1135"/>
      <c r="E370" s="1129"/>
      <c r="F370" s="1129"/>
      <c r="G370" s="1084"/>
      <c r="H370" s="415" t="s">
        <v>274</v>
      </c>
      <c r="I370" s="140" t="s">
        <v>128</v>
      </c>
      <c r="J370" s="702">
        <v>1</v>
      </c>
      <c r="K370" s="1058"/>
      <c r="L370" s="1058"/>
      <c r="M370" s="1542"/>
      <c r="N370" s="143"/>
      <c r="O370" s="143"/>
      <c r="P370" s="143"/>
      <c r="Q370" s="143"/>
      <c r="R370" s="143"/>
      <c r="S370" s="143"/>
      <c r="T370" s="143"/>
      <c r="U370" s="143"/>
      <c r="V370" s="143"/>
      <c r="W370" s="143"/>
      <c r="X370" s="143"/>
      <c r="Y370" s="143"/>
      <c r="Z370" s="143"/>
      <c r="AA370" s="143"/>
      <c r="AB370" s="143"/>
      <c r="AC370" s="143"/>
      <c r="AD370" s="143"/>
      <c r="AE370" s="143"/>
      <c r="AF370" s="143"/>
      <c r="AG370" s="143"/>
      <c r="AH370" s="143"/>
      <c r="AI370" s="143"/>
      <c r="AJ370" s="143"/>
      <c r="AK370" s="143"/>
      <c r="AL370" s="143"/>
      <c r="AM370" s="143"/>
      <c r="AN370" s="143"/>
      <c r="AO370" s="143"/>
      <c r="AP370" s="143"/>
      <c r="AQ370" s="143"/>
      <c r="AR370" s="143"/>
      <c r="AS370" s="143"/>
      <c r="AT370" s="143"/>
      <c r="AU370" s="143"/>
      <c r="AV370" s="143"/>
      <c r="AW370" s="143"/>
      <c r="AX370" s="143"/>
      <c r="AY370" s="143"/>
      <c r="AZ370" s="143"/>
      <c r="BA370" s="143"/>
      <c r="BB370" s="143"/>
      <c r="BC370" s="143"/>
      <c r="BD370" s="143"/>
      <c r="BE370" s="143"/>
      <c r="BF370" s="143"/>
      <c r="BG370" s="143"/>
      <c r="BH370" s="143"/>
      <c r="BI370" s="143"/>
      <c r="BJ370" s="143"/>
      <c r="BK370" s="143"/>
      <c r="BL370" s="143"/>
      <c r="BM370" s="143"/>
      <c r="BN370" s="143"/>
      <c r="BO370" s="143"/>
      <c r="BP370" s="143"/>
      <c r="BQ370" s="143"/>
      <c r="BR370" s="143"/>
      <c r="BS370" s="143"/>
      <c r="BT370" s="143"/>
      <c r="BU370" s="143"/>
      <c r="BV370" s="143"/>
      <c r="BW370" s="143"/>
      <c r="BX370" s="143"/>
      <c r="BY370" s="143"/>
      <c r="BZ370" s="143"/>
    </row>
    <row r="371" spans="1:78" s="38" customFormat="1" ht="49.5" customHeight="1" x14ac:dyDescent="0.25">
      <c r="A371" s="1133"/>
      <c r="B371" s="1074"/>
      <c r="C371" s="1074"/>
      <c r="D371" s="1135"/>
      <c r="E371" s="1129"/>
      <c r="F371" s="1129"/>
      <c r="G371" s="977" t="s">
        <v>136</v>
      </c>
      <c r="H371" s="836" t="s">
        <v>101</v>
      </c>
      <c r="I371" s="702" t="s">
        <v>25</v>
      </c>
      <c r="J371" s="702">
        <v>1</v>
      </c>
      <c r="K371" s="702">
        <f>+J371*350</f>
        <v>350</v>
      </c>
      <c r="L371" s="702">
        <v>5</v>
      </c>
      <c r="M371" s="705" t="s">
        <v>137</v>
      </c>
      <c r="N371" s="143"/>
      <c r="O371" s="143"/>
      <c r="P371" s="143"/>
      <c r="Q371" s="143"/>
      <c r="R371" s="143"/>
      <c r="S371" s="143"/>
      <c r="T371" s="143"/>
      <c r="U371" s="143"/>
      <c r="V371" s="143"/>
      <c r="W371" s="143"/>
      <c r="X371" s="143"/>
      <c r="Y371" s="143"/>
      <c r="Z371" s="143"/>
      <c r="AA371" s="143"/>
      <c r="AB371" s="143"/>
      <c r="AC371" s="143"/>
      <c r="AD371" s="143"/>
      <c r="AE371" s="143"/>
      <c r="AF371" s="143"/>
      <c r="AG371" s="143"/>
      <c r="AH371" s="143"/>
      <c r="AI371" s="143"/>
      <c r="AJ371" s="143"/>
      <c r="AK371" s="143"/>
      <c r="AL371" s="143"/>
      <c r="AM371" s="143"/>
      <c r="AN371" s="143"/>
      <c r="AO371" s="143"/>
      <c r="AP371" s="143"/>
      <c r="AQ371" s="143"/>
      <c r="AR371" s="143"/>
      <c r="AS371" s="143"/>
      <c r="AT371" s="143"/>
      <c r="AU371" s="143"/>
      <c r="AV371" s="143"/>
      <c r="AW371" s="143"/>
      <c r="AX371" s="143"/>
      <c r="AY371" s="143"/>
      <c r="AZ371" s="143"/>
      <c r="BA371" s="143"/>
      <c r="BB371" s="143"/>
      <c r="BC371" s="143"/>
      <c r="BD371" s="143"/>
      <c r="BE371" s="143"/>
      <c r="BF371" s="143"/>
      <c r="BG371" s="143"/>
      <c r="BH371" s="143"/>
      <c r="BI371" s="143"/>
      <c r="BJ371" s="143"/>
      <c r="BK371" s="143"/>
      <c r="BL371" s="143"/>
      <c r="BM371" s="143"/>
      <c r="BN371" s="143"/>
      <c r="BO371" s="143"/>
      <c r="BP371" s="143"/>
      <c r="BQ371" s="143"/>
      <c r="BR371" s="143"/>
      <c r="BS371" s="143"/>
      <c r="BT371" s="143"/>
      <c r="BU371" s="143"/>
      <c r="BV371" s="143"/>
      <c r="BW371" s="143"/>
      <c r="BX371" s="143"/>
      <c r="BY371" s="143"/>
      <c r="BZ371" s="143"/>
    </row>
    <row r="372" spans="1:78" s="38" customFormat="1" ht="45.75" customHeight="1" x14ac:dyDescent="0.25">
      <c r="A372" s="862"/>
      <c r="B372" s="1053" t="s">
        <v>138</v>
      </c>
      <c r="C372" s="1053"/>
      <c r="D372" s="918"/>
      <c r="E372" s="862">
        <f>+E365*12.9</f>
        <v>16256116.936676843</v>
      </c>
      <c r="F372" s="862">
        <v>5</v>
      </c>
      <c r="G372" s="859"/>
      <c r="H372" s="904"/>
      <c r="I372" s="902"/>
      <c r="J372" s="905"/>
      <c r="K372" s="902">
        <f>+K371+K369+K368+K367+K366+K365</f>
        <v>16400</v>
      </c>
      <c r="L372" s="858"/>
      <c r="M372" s="705"/>
      <c r="N372" s="143"/>
      <c r="O372" s="143"/>
      <c r="P372" s="143"/>
      <c r="Q372" s="143"/>
      <c r="R372" s="143"/>
      <c r="S372" s="143"/>
      <c r="T372" s="143"/>
      <c r="U372" s="143"/>
      <c r="V372" s="143"/>
      <c r="W372" s="143"/>
      <c r="X372" s="143"/>
      <c r="Y372" s="143"/>
      <c r="Z372" s="143"/>
      <c r="AA372" s="143"/>
      <c r="AB372" s="143"/>
      <c r="AC372" s="143"/>
      <c r="AD372" s="143"/>
      <c r="AE372" s="143"/>
      <c r="AF372" s="143"/>
      <c r="AG372" s="143"/>
      <c r="AH372" s="143"/>
      <c r="AI372" s="143"/>
      <c r="AJ372" s="143"/>
      <c r="AK372" s="143"/>
      <c r="AL372" s="143"/>
      <c r="AM372" s="143"/>
      <c r="AN372" s="143"/>
      <c r="AO372" s="143"/>
      <c r="AP372" s="143"/>
      <c r="AQ372" s="143"/>
      <c r="AR372" s="143"/>
      <c r="AS372" s="143"/>
      <c r="AT372" s="143"/>
      <c r="AU372" s="143"/>
      <c r="AV372" s="143"/>
      <c r="AW372" s="143"/>
      <c r="AX372" s="143"/>
      <c r="AY372" s="143"/>
      <c r="AZ372" s="143"/>
      <c r="BA372" s="143"/>
      <c r="BB372" s="143"/>
      <c r="BC372" s="143"/>
      <c r="BD372" s="143"/>
      <c r="BE372" s="143"/>
      <c r="BF372" s="143"/>
      <c r="BG372" s="143"/>
      <c r="BH372" s="143"/>
      <c r="BI372" s="143"/>
      <c r="BJ372" s="143"/>
      <c r="BK372" s="143"/>
      <c r="BL372" s="143"/>
      <c r="BM372" s="143"/>
      <c r="BN372" s="143"/>
      <c r="BO372" s="143"/>
      <c r="BP372" s="143"/>
      <c r="BQ372" s="143"/>
      <c r="BR372" s="143"/>
      <c r="BS372" s="143"/>
      <c r="BT372" s="143"/>
      <c r="BU372" s="143"/>
      <c r="BV372" s="143"/>
      <c r="BW372" s="143"/>
      <c r="BX372" s="143"/>
      <c r="BY372" s="143"/>
      <c r="BZ372" s="143"/>
    </row>
    <row r="373" spans="1:78" s="38" customFormat="1" ht="42.75" customHeight="1" x14ac:dyDescent="0.25">
      <c r="A373" s="1129">
        <v>8</v>
      </c>
      <c r="B373" s="1129" t="s">
        <v>42</v>
      </c>
      <c r="C373" s="1129" t="s">
        <v>436</v>
      </c>
      <c r="D373" s="1252" t="s">
        <v>268</v>
      </c>
      <c r="E373" s="1129">
        <v>1539993.56601262</v>
      </c>
      <c r="F373" s="1129"/>
      <c r="G373" s="1095" t="s">
        <v>437</v>
      </c>
      <c r="H373" s="727" t="s">
        <v>246</v>
      </c>
      <c r="I373" s="703" t="s">
        <v>247</v>
      </c>
      <c r="J373" s="833">
        <v>4</v>
      </c>
      <c r="K373" s="703">
        <v>600</v>
      </c>
      <c r="L373" s="1059">
        <v>1</v>
      </c>
      <c r="M373" s="723" t="s">
        <v>27</v>
      </c>
      <c r="N373" s="143"/>
      <c r="O373" s="143"/>
      <c r="P373" s="143"/>
      <c r="Q373" s="143"/>
      <c r="R373" s="143"/>
      <c r="S373" s="143"/>
      <c r="T373" s="143"/>
      <c r="U373" s="143"/>
      <c r="V373" s="143"/>
      <c r="W373" s="143"/>
      <c r="X373" s="143"/>
      <c r="Y373" s="143"/>
      <c r="Z373" s="143"/>
      <c r="AA373" s="143"/>
      <c r="AB373" s="143"/>
      <c r="AC373" s="143"/>
      <c r="AD373" s="143"/>
      <c r="AE373" s="143"/>
      <c r="AF373" s="143"/>
      <c r="AG373" s="143"/>
      <c r="AH373" s="143"/>
      <c r="AI373" s="143"/>
      <c r="AJ373" s="143"/>
      <c r="AK373" s="143"/>
      <c r="AL373" s="143"/>
      <c r="AM373" s="143"/>
      <c r="AN373" s="143"/>
      <c r="AO373" s="143"/>
      <c r="AP373" s="143"/>
      <c r="AQ373" s="143"/>
      <c r="AR373" s="143"/>
      <c r="AS373" s="143"/>
      <c r="AT373" s="143"/>
      <c r="AU373" s="143"/>
      <c r="AV373" s="143"/>
      <c r="AW373" s="143"/>
      <c r="AX373" s="143"/>
      <c r="AY373" s="143"/>
      <c r="AZ373" s="143"/>
      <c r="BA373" s="143"/>
      <c r="BB373" s="143"/>
      <c r="BC373" s="143"/>
      <c r="BD373" s="143"/>
      <c r="BE373" s="143"/>
      <c r="BF373" s="143"/>
      <c r="BG373" s="143"/>
      <c r="BH373" s="143"/>
      <c r="BI373" s="143"/>
      <c r="BJ373" s="143"/>
      <c r="BK373" s="143"/>
      <c r="BL373" s="143"/>
      <c r="BM373" s="143"/>
      <c r="BN373" s="143"/>
      <c r="BO373" s="143"/>
      <c r="BP373" s="143"/>
      <c r="BQ373" s="143"/>
      <c r="BR373" s="143"/>
      <c r="BS373" s="143"/>
      <c r="BT373" s="143"/>
      <c r="BU373" s="143"/>
      <c r="BV373" s="143"/>
      <c r="BW373" s="143"/>
      <c r="BX373" s="143"/>
      <c r="BY373" s="143"/>
      <c r="BZ373" s="143"/>
    </row>
    <row r="374" spans="1:78" s="38" customFormat="1" ht="42.75" customHeight="1" x14ac:dyDescent="0.25">
      <c r="A374" s="1129"/>
      <c r="B374" s="1129"/>
      <c r="C374" s="1129"/>
      <c r="D374" s="1252"/>
      <c r="E374" s="1129"/>
      <c r="F374" s="1129"/>
      <c r="G374" s="1093"/>
      <c r="H374" s="725" t="s">
        <v>30</v>
      </c>
      <c r="I374" s="702" t="s">
        <v>242</v>
      </c>
      <c r="J374" s="835">
        <v>27</v>
      </c>
      <c r="K374" s="702">
        <f>+J374*140</f>
        <v>3780</v>
      </c>
      <c r="L374" s="1083"/>
      <c r="M374" s="705" t="s">
        <v>135</v>
      </c>
      <c r="N374" s="143"/>
      <c r="O374" s="143"/>
      <c r="P374" s="143"/>
      <c r="Q374" s="143"/>
      <c r="R374" s="143"/>
      <c r="S374" s="143"/>
      <c r="T374" s="143"/>
      <c r="U374" s="143"/>
      <c r="V374" s="143"/>
      <c r="W374" s="143"/>
      <c r="X374" s="143"/>
      <c r="Y374" s="143"/>
      <c r="Z374" s="143"/>
      <c r="AA374" s="143"/>
      <c r="AB374" s="143"/>
      <c r="AC374" s="143"/>
      <c r="AD374" s="143"/>
      <c r="AE374" s="143"/>
      <c r="AF374" s="143"/>
      <c r="AG374" s="143"/>
      <c r="AH374" s="143"/>
      <c r="AI374" s="143"/>
      <c r="AJ374" s="143"/>
      <c r="AK374" s="143"/>
      <c r="AL374" s="143"/>
      <c r="AM374" s="143"/>
      <c r="AN374" s="143"/>
      <c r="AO374" s="143"/>
      <c r="AP374" s="143"/>
      <c r="AQ374" s="143"/>
      <c r="AR374" s="143"/>
      <c r="AS374" s="143"/>
      <c r="AT374" s="143"/>
      <c r="AU374" s="143"/>
      <c r="AV374" s="143"/>
      <c r="AW374" s="143"/>
      <c r="AX374" s="143"/>
      <c r="AY374" s="143"/>
      <c r="AZ374" s="143"/>
      <c r="BA374" s="143"/>
      <c r="BB374" s="143"/>
      <c r="BC374" s="143"/>
      <c r="BD374" s="143"/>
      <c r="BE374" s="143"/>
      <c r="BF374" s="143"/>
      <c r="BG374" s="143"/>
      <c r="BH374" s="143"/>
      <c r="BI374" s="143"/>
      <c r="BJ374" s="143"/>
      <c r="BK374" s="143"/>
      <c r="BL374" s="143"/>
      <c r="BM374" s="143"/>
      <c r="BN374" s="143"/>
      <c r="BO374" s="143"/>
      <c r="BP374" s="143"/>
      <c r="BQ374" s="143"/>
      <c r="BR374" s="143"/>
      <c r="BS374" s="143"/>
      <c r="BT374" s="143"/>
      <c r="BU374" s="143"/>
      <c r="BV374" s="143"/>
      <c r="BW374" s="143"/>
      <c r="BX374" s="143"/>
      <c r="BY374" s="143"/>
      <c r="BZ374" s="143"/>
    </row>
    <row r="375" spans="1:78" s="38" customFormat="1" ht="53.25" customHeight="1" x14ac:dyDescent="0.25">
      <c r="A375" s="1074"/>
      <c r="B375" s="1074"/>
      <c r="C375" s="1074"/>
      <c r="D375" s="1331"/>
      <c r="E375" s="1074"/>
      <c r="F375" s="1074"/>
      <c r="G375" s="970" t="s">
        <v>194</v>
      </c>
      <c r="H375" s="415" t="s">
        <v>244</v>
      </c>
      <c r="I375" s="140" t="s">
        <v>242</v>
      </c>
      <c r="J375" s="140">
        <v>16</v>
      </c>
      <c r="K375" s="140">
        <f>+J375*700</f>
        <v>11200</v>
      </c>
      <c r="L375" s="140">
        <v>2</v>
      </c>
      <c r="M375" s="705" t="s">
        <v>126</v>
      </c>
      <c r="N375" s="143"/>
      <c r="O375" s="143"/>
      <c r="P375" s="143"/>
      <c r="Q375" s="143"/>
      <c r="R375" s="143"/>
      <c r="S375" s="143"/>
      <c r="T375" s="143"/>
      <c r="U375" s="143"/>
      <c r="V375" s="143"/>
      <c r="W375" s="143"/>
      <c r="X375" s="143"/>
      <c r="Y375" s="143"/>
      <c r="Z375" s="143"/>
      <c r="AA375" s="143"/>
      <c r="AB375" s="143"/>
      <c r="AC375" s="143"/>
      <c r="AD375" s="143"/>
      <c r="AE375" s="143"/>
      <c r="AF375" s="143"/>
      <c r="AG375" s="143"/>
      <c r="AH375" s="143"/>
      <c r="AI375" s="143"/>
      <c r="AJ375" s="143"/>
      <c r="AK375" s="143"/>
      <c r="AL375" s="143"/>
      <c r="AM375" s="143"/>
      <c r="AN375" s="143"/>
      <c r="AO375" s="143"/>
      <c r="AP375" s="143"/>
      <c r="AQ375" s="143"/>
      <c r="AR375" s="143"/>
      <c r="AS375" s="143"/>
      <c r="AT375" s="143"/>
      <c r="AU375" s="143"/>
      <c r="AV375" s="143"/>
      <c r="AW375" s="143"/>
      <c r="AX375" s="143"/>
      <c r="AY375" s="143"/>
      <c r="AZ375" s="143"/>
      <c r="BA375" s="143"/>
      <c r="BB375" s="143"/>
      <c r="BC375" s="143"/>
      <c r="BD375" s="143"/>
      <c r="BE375" s="143"/>
      <c r="BF375" s="143"/>
      <c r="BG375" s="143"/>
      <c r="BH375" s="143"/>
      <c r="BI375" s="143"/>
      <c r="BJ375" s="143"/>
      <c r="BK375" s="143"/>
      <c r="BL375" s="143"/>
      <c r="BM375" s="143"/>
      <c r="BN375" s="143"/>
      <c r="BO375" s="143"/>
      <c r="BP375" s="143"/>
      <c r="BQ375" s="143"/>
      <c r="BR375" s="143"/>
      <c r="BS375" s="143"/>
      <c r="BT375" s="143"/>
      <c r="BU375" s="143"/>
      <c r="BV375" s="143"/>
      <c r="BW375" s="143"/>
      <c r="BX375" s="143"/>
      <c r="BY375" s="143"/>
      <c r="BZ375" s="143"/>
    </row>
    <row r="376" spans="1:78" s="38" customFormat="1" ht="64.5" customHeight="1" x14ac:dyDescent="0.25">
      <c r="A376" s="1129"/>
      <c r="B376" s="1129"/>
      <c r="C376" s="1129"/>
      <c r="D376" s="1252"/>
      <c r="E376" s="1129"/>
      <c r="F376" s="1129"/>
      <c r="G376" s="976" t="s">
        <v>438</v>
      </c>
      <c r="H376" s="727" t="s">
        <v>274</v>
      </c>
      <c r="I376" s="703" t="s">
        <v>419</v>
      </c>
      <c r="J376" s="703">
        <v>90</v>
      </c>
      <c r="K376" s="721">
        <f>+J376*46</f>
        <v>4140</v>
      </c>
      <c r="L376" s="703">
        <v>3</v>
      </c>
      <c r="M376" s="705" t="s">
        <v>150</v>
      </c>
      <c r="N376" s="143"/>
      <c r="O376" s="143"/>
      <c r="P376" s="143"/>
      <c r="Q376" s="143"/>
      <c r="R376" s="143"/>
      <c r="S376" s="143"/>
      <c r="T376" s="143"/>
      <c r="U376" s="143"/>
      <c r="V376" s="143"/>
      <c r="W376" s="143"/>
      <c r="X376" s="143"/>
      <c r="Y376" s="143"/>
      <c r="Z376" s="143"/>
      <c r="AA376" s="143"/>
      <c r="AB376" s="143"/>
      <c r="AC376" s="143"/>
      <c r="AD376" s="143"/>
      <c r="AE376" s="143"/>
      <c r="AF376" s="143"/>
      <c r="AG376" s="143"/>
      <c r="AH376" s="143"/>
      <c r="AI376" s="143"/>
      <c r="AJ376" s="143"/>
      <c r="AK376" s="143"/>
      <c r="AL376" s="143"/>
      <c r="AM376" s="143"/>
      <c r="AN376" s="143"/>
      <c r="AO376" s="143"/>
      <c r="AP376" s="143"/>
      <c r="AQ376" s="143"/>
      <c r="AR376" s="143"/>
      <c r="AS376" s="143"/>
      <c r="AT376" s="143"/>
      <c r="AU376" s="143"/>
      <c r="AV376" s="143"/>
      <c r="AW376" s="143"/>
      <c r="AX376" s="143"/>
      <c r="AY376" s="143"/>
      <c r="AZ376" s="143"/>
      <c r="BA376" s="143"/>
      <c r="BB376" s="143"/>
      <c r="BC376" s="143"/>
      <c r="BD376" s="143"/>
      <c r="BE376" s="143"/>
      <c r="BF376" s="143"/>
      <c r="BG376" s="143"/>
      <c r="BH376" s="143"/>
      <c r="BI376" s="143"/>
      <c r="BJ376" s="143"/>
      <c r="BK376" s="143"/>
      <c r="BL376" s="143"/>
      <c r="BM376" s="143"/>
      <c r="BN376" s="143"/>
      <c r="BO376" s="143"/>
      <c r="BP376" s="143"/>
      <c r="BQ376" s="143"/>
      <c r="BR376" s="143"/>
      <c r="BS376" s="143"/>
      <c r="BT376" s="143"/>
      <c r="BU376" s="143"/>
      <c r="BV376" s="143"/>
      <c r="BW376" s="143"/>
      <c r="BX376" s="143"/>
      <c r="BY376" s="143"/>
      <c r="BZ376" s="143"/>
    </row>
    <row r="377" spans="1:78" s="38" customFormat="1" ht="29.25" customHeight="1" x14ac:dyDescent="0.25">
      <c r="A377" s="1129"/>
      <c r="B377" s="1129"/>
      <c r="C377" s="1129"/>
      <c r="D377" s="1252"/>
      <c r="E377" s="1129"/>
      <c r="F377" s="1129"/>
      <c r="G377" s="977" t="s">
        <v>136</v>
      </c>
      <c r="H377" s="836" t="s">
        <v>101</v>
      </c>
      <c r="I377" s="702" t="s">
        <v>25</v>
      </c>
      <c r="J377" s="702">
        <v>1</v>
      </c>
      <c r="K377" s="720">
        <f>+J377*350</f>
        <v>350</v>
      </c>
      <c r="L377" s="702">
        <v>4</v>
      </c>
      <c r="M377" s="705" t="s">
        <v>137</v>
      </c>
      <c r="N377" s="143"/>
      <c r="O377" s="143"/>
      <c r="P377" s="143"/>
      <c r="Q377" s="143"/>
      <c r="R377" s="143"/>
      <c r="S377" s="143"/>
      <c r="T377" s="143"/>
      <c r="U377" s="143"/>
      <c r="V377" s="143"/>
      <c r="W377" s="143"/>
      <c r="X377" s="143"/>
      <c r="Y377" s="143"/>
      <c r="Z377" s="143"/>
      <c r="AA377" s="143"/>
      <c r="AB377" s="143"/>
      <c r="AC377" s="143"/>
      <c r="AD377" s="143"/>
      <c r="AE377" s="143"/>
      <c r="AF377" s="143"/>
      <c r="AG377" s="143"/>
      <c r="AH377" s="143"/>
      <c r="AI377" s="143"/>
      <c r="AJ377" s="143"/>
      <c r="AK377" s="143"/>
      <c r="AL377" s="143"/>
      <c r="AM377" s="143"/>
      <c r="AN377" s="143"/>
      <c r="AO377" s="143"/>
      <c r="AP377" s="143"/>
      <c r="AQ377" s="143"/>
      <c r="AR377" s="143"/>
      <c r="AS377" s="143"/>
      <c r="AT377" s="143"/>
      <c r="AU377" s="143"/>
      <c r="AV377" s="143"/>
      <c r="AW377" s="143"/>
      <c r="AX377" s="143"/>
      <c r="AY377" s="143"/>
      <c r="AZ377" s="143"/>
      <c r="BA377" s="143"/>
      <c r="BB377" s="143"/>
      <c r="BC377" s="143"/>
      <c r="BD377" s="143"/>
      <c r="BE377" s="143"/>
      <c r="BF377" s="143"/>
      <c r="BG377" s="143"/>
      <c r="BH377" s="143"/>
      <c r="BI377" s="143"/>
      <c r="BJ377" s="143"/>
      <c r="BK377" s="143"/>
      <c r="BL377" s="143"/>
      <c r="BM377" s="143"/>
      <c r="BN377" s="143"/>
      <c r="BO377" s="143"/>
      <c r="BP377" s="143"/>
      <c r="BQ377" s="143"/>
      <c r="BR377" s="143"/>
      <c r="BS377" s="143"/>
      <c r="BT377" s="143"/>
      <c r="BU377" s="143"/>
      <c r="BV377" s="143"/>
      <c r="BW377" s="143"/>
      <c r="BX377" s="143"/>
      <c r="BY377" s="143"/>
      <c r="BZ377" s="143"/>
    </row>
    <row r="378" spans="1:78" s="38" customFormat="1" ht="30" customHeight="1" x14ac:dyDescent="0.25">
      <c r="A378" s="862"/>
      <c r="B378" s="1054" t="s">
        <v>138</v>
      </c>
      <c r="C378" s="1054"/>
      <c r="D378" s="918"/>
      <c r="E378" s="862">
        <f>+E373*12.9</f>
        <v>19865917.0015628</v>
      </c>
      <c r="F378" s="862">
        <v>4</v>
      </c>
      <c r="G378" s="859"/>
      <c r="H378" s="904"/>
      <c r="I378" s="902"/>
      <c r="J378" s="905"/>
      <c r="K378" s="858">
        <f>+K377+K376+K375+K374+K373</f>
        <v>20070</v>
      </c>
      <c r="L378" s="858"/>
      <c r="M378" s="705"/>
      <c r="N378" s="143"/>
      <c r="O378" s="143"/>
      <c r="P378" s="143"/>
      <c r="Q378" s="143"/>
      <c r="R378" s="143"/>
      <c r="S378" s="143"/>
      <c r="T378" s="143"/>
      <c r="U378" s="143"/>
      <c r="V378" s="143"/>
      <c r="W378" s="143"/>
      <c r="X378" s="143"/>
      <c r="Y378" s="143"/>
      <c r="Z378" s="143"/>
      <c r="AA378" s="143"/>
      <c r="AB378" s="143"/>
      <c r="AC378" s="143"/>
      <c r="AD378" s="143"/>
      <c r="AE378" s="143"/>
      <c r="AF378" s="143"/>
      <c r="AG378" s="143"/>
      <c r="AH378" s="143"/>
      <c r="AI378" s="143"/>
      <c r="AJ378" s="143"/>
      <c r="AK378" s="143"/>
      <c r="AL378" s="143"/>
      <c r="AM378" s="143"/>
      <c r="AN378" s="143"/>
      <c r="AO378" s="143"/>
      <c r="AP378" s="143"/>
      <c r="AQ378" s="143"/>
      <c r="AR378" s="143"/>
      <c r="AS378" s="143"/>
      <c r="AT378" s="143"/>
      <c r="AU378" s="143"/>
      <c r="AV378" s="143"/>
      <c r="AW378" s="143"/>
      <c r="AX378" s="143"/>
      <c r="AY378" s="143"/>
      <c r="AZ378" s="143"/>
      <c r="BA378" s="143"/>
      <c r="BB378" s="143"/>
      <c r="BC378" s="143"/>
      <c r="BD378" s="143"/>
      <c r="BE378" s="143"/>
      <c r="BF378" s="143"/>
      <c r="BG378" s="143"/>
      <c r="BH378" s="143"/>
      <c r="BI378" s="143"/>
      <c r="BJ378" s="143"/>
      <c r="BK378" s="143"/>
      <c r="BL378" s="143"/>
      <c r="BM378" s="143"/>
      <c r="BN378" s="143"/>
      <c r="BO378" s="143"/>
      <c r="BP378" s="143"/>
      <c r="BQ378" s="143"/>
      <c r="BR378" s="143"/>
      <c r="BS378" s="143"/>
      <c r="BT378" s="143"/>
      <c r="BU378" s="143"/>
      <c r="BV378" s="143"/>
      <c r="BW378" s="143"/>
      <c r="BX378" s="143"/>
      <c r="BY378" s="143"/>
      <c r="BZ378" s="143"/>
    </row>
    <row r="379" spans="1:78" s="38" customFormat="1" ht="37.5" customHeight="1" x14ac:dyDescent="0.25">
      <c r="A379" s="1086">
        <v>9</v>
      </c>
      <c r="B379" s="1086" t="s">
        <v>42</v>
      </c>
      <c r="C379" s="1086" t="s">
        <v>439</v>
      </c>
      <c r="D379" s="1119" t="s">
        <v>440</v>
      </c>
      <c r="E379" s="1086">
        <v>2180881.2828143798</v>
      </c>
      <c r="F379" s="1086"/>
      <c r="G379" s="1071" t="s">
        <v>441</v>
      </c>
      <c r="H379" s="727" t="s">
        <v>246</v>
      </c>
      <c r="I379" s="703" t="s">
        <v>247</v>
      </c>
      <c r="J379" s="833">
        <v>10</v>
      </c>
      <c r="K379" s="703">
        <v>1500</v>
      </c>
      <c r="L379" s="1122">
        <v>1</v>
      </c>
      <c r="M379" s="723" t="s">
        <v>27</v>
      </c>
      <c r="N379" s="143"/>
      <c r="O379" s="143"/>
      <c r="P379" s="143"/>
      <c r="Q379" s="143"/>
      <c r="R379" s="143"/>
      <c r="S379" s="143"/>
      <c r="T379" s="143"/>
      <c r="U379" s="143"/>
      <c r="V379" s="143"/>
      <c r="W379" s="143"/>
      <c r="X379" s="143"/>
      <c r="Y379" s="143"/>
      <c r="Z379" s="143"/>
      <c r="AA379" s="143"/>
      <c r="AB379" s="143"/>
      <c r="AC379" s="143"/>
      <c r="AD379" s="143"/>
      <c r="AE379" s="143"/>
      <c r="AF379" s="143"/>
      <c r="AG379" s="143"/>
      <c r="AH379" s="143"/>
      <c r="AI379" s="143"/>
      <c r="AJ379" s="143"/>
      <c r="AK379" s="143"/>
      <c r="AL379" s="143"/>
      <c r="AM379" s="143"/>
      <c r="AN379" s="143"/>
      <c r="AO379" s="143"/>
      <c r="AP379" s="143"/>
      <c r="AQ379" s="143"/>
      <c r="AR379" s="143"/>
      <c r="AS379" s="143"/>
      <c r="AT379" s="143"/>
      <c r="AU379" s="143"/>
      <c r="AV379" s="143"/>
      <c r="AW379" s="143"/>
      <c r="AX379" s="143"/>
      <c r="AY379" s="143"/>
      <c r="AZ379" s="143"/>
      <c r="BA379" s="143"/>
      <c r="BB379" s="143"/>
      <c r="BC379" s="143"/>
      <c r="BD379" s="143"/>
      <c r="BE379" s="143"/>
      <c r="BF379" s="143"/>
      <c r="BG379" s="143"/>
      <c r="BH379" s="143"/>
      <c r="BI379" s="143"/>
      <c r="BJ379" s="143"/>
      <c r="BK379" s="143"/>
      <c r="BL379" s="143"/>
      <c r="BM379" s="143"/>
      <c r="BN379" s="143"/>
      <c r="BO379" s="143"/>
      <c r="BP379" s="143"/>
      <c r="BQ379" s="143"/>
      <c r="BR379" s="143"/>
      <c r="BS379" s="143"/>
      <c r="BT379" s="143"/>
      <c r="BU379" s="143"/>
      <c r="BV379" s="143"/>
      <c r="BW379" s="143"/>
      <c r="BX379" s="143"/>
      <c r="BY379" s="143"/>
      <c r="BZ379" s="143"/>
    </row>
    <row r="380" spans="1:78" s="38" customFormat="1" ht="37.5" customHeight="1" x14ac:dyDescent="0.25">
      <c r="A380" s="1094"/>
      <c r="B380" s="1094"/>
      <c r="C380" s="1094"/>
      <c r="D380" s="1120"/>
      <c r="E380" s="1094"/>
      <c r="F380" s="1094"/>
      <c r="G380" s="1096"/>
      <c r="H380" s="725" t="s">
        <v>30</v>
      </c>
      <c r="I380" s="702" t="s">
        <v>242</v>
      </c>
      <c r="J380" s="835">
        <v>30.4</v>
      </c>
      <c r="K380" s="702">
        <f>+J380*140</f>
        <v>4256</v>
      </c>
      <c r="L380" s="1122"/>
      <c r="M380" s="705" t="s">
        <v>135</v>
      </c>
      <c r="N380" s="143"/>
      <c r="O380" s="143"/>
      <c r="P380" s="143"/>
      <c r="Q380" s="143"/>
      <c r="R380" s="143"/>
      <c r="S380" s="143"/>
      <c r="T380" s="143"/>
      <c r="U380" s="143"/>
      <c r="V380" s="143"/>
      <c r="W380" s="143"/>
      <c r="X380" s="143"/>
      <c r="Y380" s="143"/>
      <c r="Z380" s="143"/>
      <c r="AA380" s="143"/>
      <c r="AB380" s="143"/>
      <c r="AC380" s="143"/>
      <c r="AD380" s="143"/>
      <c r="AE380" s="143"/>
      <c r="AF380" s="143"/>
      <c r="AG380" s="143"/>
      <c r="AH380" s="143"/>
      <c r="AI380" s="143"/>
      <c r="AJ380" s="143"/>
      <c r="AK380" s="143"/>
      <c r="AL380" s="143"/>
      <c r="AM380" s="143"/>
      <c r="AN380" s="143"/>
      <c r="AO380" s="143"/>
      <c r="AP380" s="143"/>
      <c r="AQ380" s="143"/>
      <c r="AR380" s="143"/>
      <c r="AS380" s="143"/>
      <c r="AT380" s="143"/>
      <c r="AU380" s="143"/>
      <c r="AV380" s="143"/>
      <c r="AW380" s="143"/>
      <c r="AX380" s="143"/>
      <c r="AY380" s="143"/>
      <c r="AZ380" s="143"/>
      <c r="BA380" s="143"/>
      <c r="BB380" s="143"/>
      <c r="BC380" s="143"/>
      <c r="BD380" s="143"/>
      <c r="BE380" s="143"/>
      <c r="BF380" s="143"/>
      <c r="BG380" s="143"/>
      <c r="BH380" s="143"/>
      <c r="BI380" s="143"/>
      <c r="BJ380" s="143"/>
      <c r="BK380" s="143"/>
      <c r="BL380" s="143"/>
      <c r="BM380" s="143"/>
      <c r="BN380" s="143"/>
      <c r="BO380" s="143"/>
      <c r="BP380" s="143"/>
      <c r="BQ380" s="143"/>
      <c r="BR380" s="143"/>
      <c r="BS380" s="143"/>
      <c r="BT380" s="143"/>
      <c r="BU380" s="143"/>
      <c r="BV380" s="143"/>
      <c r="BW380" s="143"/>
      <c r="BX380" s="143"/>
      <c r="BY380" s="143"/>
      <c r="BZ380" s="143"/>
    </row>
    <row r="381" spans="1:78" s="38" customFormat="1" ht="55.5" customHeight="1" x14ac:dyDescent="0.25">
      <c r="A381" s="1087"/>
      <c r="B381" s="1087"/>
      <c r="C381" s="1087"/>
      <c r="D381" s="1121"/>
      <c r="E381" s="1087"/>
      <c r="F381" s="1087"/>
      <c r="G381" s="975" t="s">
        <v>324</v>
      </c>
      <c r="H381" s="415" t="s">
        <v>244</v>
      </c>
      <c r="I381" s="140" t="s">
        <v>242</v>
      </c>
      <c r="J381" s="140">
        <v>20</v>
      </c>
      <c r="K381" s="140">
        <f>+J381*700</f>
        <v>14000</v>
      </c>
      <c r="L381" s="140">
        <v>2</v>
      </c>
      <c r="M381" s="705" t="s">
        <v>126</v>
      </c>
      <c r="N381" s="143"/>
      <c r="O381" s="143"/>
      <c r="P381" s="143"/>
      <c r="Q381" s="143"/>
      <c r="R381" s="143"/>
      <c r="S381" s="143"/>
      <c r="T381" s="143"/>
      <c r="U381" s="143"/>
      <c r="V381" s="143"/>
      <c r="W381" s="143"/>
      <c r="X381" s="143"/>
      <c r="Y381" s="143"/>
      <c r="Z381" s="143"/>
      <c r="AA381" s="143"/>
      <c r="AB381" s="143"/>
      <c r="AC381" s="143"/>
      <c r="AD381" s="143"/>
      <c r="AE381" s="143"/>
      <c r="AF381" s="143"/>
      <c r="AG381" s="143"/>
      <c r="AH381" s="143"/>
      <c r="AI381" s="143"/>
      <c r="AJ381" s="143"/>
      <c r="AK381" s="143"/>
      <c r="AL381" s="143"/>
      <c r="AM381" s="143"/>
      <c r="AN381" s="143"/>
      <c r="AO381" s="143"/>
      <c r="AP381" s="143"/>
      <c r="AQ381" s="143"/>
      <c r="AR381" s="143"/>
      <c r="AS381" s="143"/>
      <c r="AT381" s="143"/>
      <c r="AU381" s="143"/>
      <c r="AV381" s="143"/>
      <c r="AW381" s="143"/>
      <c r="AX381" s="143"/>
      <c r="AY381" s="143"/>
      <c r="AZ381" s="143"/>
      <c r="BA381" s="143"/>
      <c r="BB381" s="143"/>
      <c r="BC381" s="143"/>
      <c r="BD381" s="143"/>
      <c r="BE381" s="143"/>
      <c r="BF381" s="143"/>
      <c r="BG381" s="143"/>
      <c r="BH381" s="143"/>
      <c r="BI381" s="143"/>
      <c r="BJ381" s="143"/>
      <c r="BK381" s="143"/>
      <c r="BL381" s="143"/>
      <c r="BM381" s="143"/>
      <c r="BN381" s="143"/>
      <c r="BO381" s="143"/>
      <c r="BP381" s="143"/>
      <c r="BQ381" s="143"/>
      <c r="BR381" s="143"/>
      <c r="BS381" s="143"/>
      <c r="BT381" s="143"/>
      <c r="BU381" s="143"/>
      <c r="BV381" s="143"/>
      <c r="BW381" s="143"/>
      <c r="BX381" s="143"/>
      <c r="BY381" s="143"/>
      <c r="BZ381" s="143"/>
    </row>
    <row r="382" spans="1:78" s="38" customFormat="1" ht="55.5" customHeight="1" x14ac:dyDescent="0.25">
      <c r="A382" s="1086"/>
      <c r="B382" s="1086"/>
      <c r="C382" s="1086"/>
      <c r="D382" s="1119"/>
      <c r="E382" s="1086"/>
      <c r="F382" s="1086"/>
      <c r="G382" s="976" t="s">
        <v>442</v>
      </c>
      <c r="H382" s="727" t="s">
        <v>241</v>
      </c>
      <c r="I382" s="703" t="s">
        <v>242</v>
      </c>
      <c r="J382" s="833">
        <v>7</v>
      </c>
      <c r="K382" s="703">
        <f>+J382*350</f>
        <v>2450</v>
      </c>
      <c r="L382" s="703">
        <v>3</v>
      </c>
      <c r="M382" s="705" t="s">
        <v>203</v>
      </c>
      <c r="N382" s="143"/>
      <c r="O382" s="143"/>
      <c r="P382" s="143"/>
      <c r="Q382" s="143"/>
      <c r="R382" s="143"/>
      <c r="S382" s="143"/>
      <c r="T382" s="143"/>
      <c r="U382" s="143"/>
      <c r="V382" s="143"/>
      <c r="W382" s="143"/>
      <c r="X382" s="143"/>
      <c r="Y382" s="143"/>
      <c r="Z382" s="143"/>
      <c r="AA382" s="143"/>
      <c r="AB382" s="143"/>
      <c r="AC382" s="143"/>
      <c r="AD382" s="143"/>
      <c r="AE382" s="143"/>
      <c r="AF382" s="143"/>
      <c r="AG382" s="143"/>
      <c r="AH382" s="143"/>
      <c r="AI382" s="143"/>
      <c r="AJ382" s="143"/>
      <c r="AK382" s="143"/>
      <c r="AL382" s="143"/>
      <c r="AM382" s="143"/>
      <c r="AN382" s="143"/>
      <c r="AO382" s="143"/>
      <c r="AP382" s="143"/>
      <c r="AQ382" s="143"/>
      <c r="AR382" s="143"/>
      <c r="AS382" s="143"/>
      <c r="AT382" s="143"/>
      <c r="AU382" s="143"/>
      <c r="AV382" s="143"/>
      <c r="AW382" s="143"/>
      <c r="AX382" s="143"/>
      <c r="AY382" s="143"/>
      <c r="AZ382" s="143"/>
      <c r="BA382" s="143"/>
      <c r="BB382" s="143"/>
      <c r="BC382" s="143"/>
      <c r="BD382" s="143"/>
      <c r="BE382" s="143"/>
      <c r="BF382" s="143"/>
      <c r="BG382" s="143"/>
      <c r="BH382" s="143"/>
      <c r="BI382" s="143"/>
      <c r="BJ382" s="143"/>
      <c r="BK382" s="143"/>
      <c r="BL382" s="143"/>
      <c r="BM382" s="143"/>
      <c r="BN382" s="143"/>
      <c r="BO382" s="143"/>
      <c r="BP382" s="143"/>
      <c r="BQ382" s="143"/>
      <c r="BR382" s="143"/>
      <c r="BS382" s="143"/>
      <c r="BT382" s="143"/>
      <c r="BU382" s="143"/>
      <c r="BV382" s="143"/>
      <c r="BW382" s="143"/>
      <c r="BX382" s="143"/>
      <c r="BY382" s="143"/>
      <c r="BZ382" s="143"/>
    </row>
    <row r="383" spans="1:78" s="38" customFormat="1" ht="55.5" customHeight="1" x14ac:dyDescent="0.25">
      <c r="A383" s="1087"/>
      <c r="B383" s="1087"/>
      <c r="C383" s="1087"/>
      <c r="D383" s="1121"/>
      <c r="E383" s="1087"/>
      <c r="F383" s="1087"/>
      <c r="G383" s="975" t="s">
        <v>443</v>
      </c>
      <c r="H383" s="415" t="s">
        <v>241</v>
      </c>
      <c r="I383" s="140" t="s">
        <v>242</v>
      </c>
      <c r="J383" s="140">
        <v>4</v>
      </c>
      <c r="K383" s="140">
        <f>+J383*300</f>
        <v>1200</v>
      </c>
      <c r="L383" s="140">
        <v>4</v>
      </c>
      <c r="M383" s="705" t="s">
        <v>137</v>
      </c>
      <c r="N383" s="143"/>
      <c r="O383" s="143"/>
      <c r="P383" s="143"/>
      <c r="Q383" s="143"/>
      <c r="R383" s="143"/>
      <c r="S383" s="143"/>
      <c r="T383" s="143"/>
      <c r="U383" s="143"/>
      <c r="V383" s="143"/>
      <c r="W383" s="143"/>
      <c r="X383" s="143"/>
      <c r="Y383" s="143"/>
      <c r="Z383" s="143"/>
      <c r="AA383" s="143"/>
      <c r="AB383" s="143"/>
      <c r="AC383" s="143"/>
      <c r="AD383" s="143"/>
      <c r="AE383" s="143"/>
      <c r="AF383" s="143"/>
      <c r="AG383" s="143"/>
      <c r="AH383" s="143"/>
      <c r="AI383" s="143"/>
      <c r="AJ383" s="143"/>
      <c r="AK383" s="143"/>
      <c r="AL383" s="143"/>
      <c r="AM383" s="143"/>
      <c r="AN383" s="143"/>
      <c r="AO383" s="143"/>
      <c r="AP383" s="143"/>
      <c r="AQ383" s="143"/>
      <c r="AR383" s="143"/>
      <c r="AS383" s="143"/>
      <c r="AT383" s="143"/>
      <c r="AU383" s="143"/>
      <c r="AV383" s="143"/>
      <c r="AW383" s="143"/>
      <c r="AX383" s="143"/>
      <c r="AY383" s="143"/>
      <c r="AZ383" s="143"/>
      <c r="BA383" s="143"/>
      <c r="BB383" s="143"/>
      <c r="BC383" s="143"/>
      <c r="BD383" s="143"/>
      <c r="BE383" s="143"/>
      <c r="BF383" s="143"/>
      <c r="BG383" s="143"/>
      <c r="BH383" s="143"/>
      <c r="BI383" s="143"/>
      <c r="BJ383" s="143"/>
      <c r="BK383" s="143"/>
      <c r="BL383" s="143"/>
      <c r="BM383" s="143"/>
      <c r="BN383" s="143"/>
      <c r="BO383" s="143"/>
      <c r="BP383" s="143"/>
      <c r="BQ383" s="143"/>
      <c r="BR383" s="143"/>
      <c r="BS383" s="143"/>
      <c r="BT383" s="143"/>
      <c r="BU383" s="143"/>
      <c r="BV383" s="143"/>
      <c r="BW383" s="143"/>
      <c r="BX383" s="143"/>
      <c r="BY383" s="143"/>
      <c r="BZ383" s="143"/>
    </row>
    <row r="384" spans="1:78" s="38" customFormat="1" ht="55.5" customHeight="1" x14ac:dyDescent="0.25">
      <c r="A384" s="1094"/>
      <c r="B384" s="1094"/>
      <c r="C384" s="1094"/>
      <c r="D384" s="1120"/>
      <c r="E384" s="1094"/>
      <c r="F384" s="1094"/>
      <c r="G384" s="977" t="s">
        <v>444</v>
      </c>
      <c r="H384" s="836" t="s">
        <v>274</v>
      </c>
      <c r="I384" s="702" t="s">
        <v>252</v>
      </c>
      <c r="J384" s="702">
        <v>120</v>
      </c>
      <c r="K384" s="702">
        <f>+J384*46</f>
        <v>5520</v>
      </c>
      <c r="L384" s="702">
        <v>5</v>
      </c>
      <c r="M384" s="981" t="s">
        <v>150</v>
      </c>
      <c r="N384" s="143"/>
      <c r="O384" s="143"/>
      <c r="P384" s="143"/>
      <c r="Q384" s="143"/>
      <c r="R384" s="143"/>
      <c r="S384" s="143"/>
      <c r="T384" s="143"/>
      <c r="U384" s="143"/>
      <c r="V384" s="143"/>
      <c r="W384" s="143"/>
      <c r="X384" s="143"/>
      <c r="Y384" s="143"/>
      <c r="Z384" s="143"/>
      <c r="AA384" s="143"/>
      <c r="AB384" s="143"/>
      <c r="AC384" s="143"/>
      <c r="AD384" s="143"/>
      <c r="AE384" s="143"/>
      <c r="AF384" s="143"/>
      <c r="AG384" s="143"/>
      <c r="AH384" s="143"/>
      <c r="AI384" s="143"/>
      <c r="AJ384" s="143"/>
      <c r="AK384" s="143"/>
      <c r="AL384" s="143"/>
      <c r="AM384" s="143"/>
      <c r="AN384" s="143"/>
      <c r="AO384" s="143"/>
      <c r="AP384" s="143"/>
      <c r="AQ384" s="143"/>
      <c r="AR384" s="143"/>
      <c r="AS384" s="143"/>
      <c r="AT384" s="143"/>
      <c r="AU384" s="143"/>
      <c r="AV384" s="143"/>
      <c r="AW384" s="143"/>
      <c r="AX384" s="143"/>
      <c r="AY384" s="143"/>
      <c r="AZ384" s="143"/>
      <c r="BA384" s="143"/>
      <c r="BB384" s="143"/>
      <c r="BC384" s="143"/>
      <c r="BD384" s="143"/>
      <c r="BE384" s="143"/>
      <c r="BF384" s="143"/>
      <c r="BG384" s="143"/>
      <c r="BH384" s="143"/>
      <c r="BI384" s="143"/>
      <c r="BJ384" s="143"/>
      <c r="BK384" s="143"/>
      <c r="BL384" s="143"/>
      <c r="BM384" s="143"/>
      <c r="BN384" s="143"/>
      <c r="BO384" s="143"/>
      <c r="BP384" s="143"/>
      <c r="BQ384" s="143"/>
      <c r="BR384" s="143"/>
      <c r="BS384" s="143"/>
      <c r="BT384" s="143"/>
      <c r="BU384" s="143"/>
      <c r="BV384" s="143"/>
      <c r="BW384" s="143"/>
      <c r="BX384" s="143"/>
      <c r="BY384" s="143"/>
      <c r="BZ384" s="143"/>
    </row>
    <row r="385" spans="1:78" s="38" customFormat="1" ht="39.75" customHeight="1" x14ac:dyDescent="0.25">
      <c r="A385" s="862"/>
      <c r="B385" s="1055" t="s">
        <v>138</v>
      </c>
      <c r="C385" s="1055"/>
      <c r="D385" s="918"/>
      <c r="E385" s="862">
        <f>+E379*12.9</f>
        <v>28133368.5483055</v>
      </c>
      <c r="F385" s="862">
        <v>5</v>
      </c>
      <c r="G385" s="859"/>
      <c r="H385" s="904"/>
      <c r="I385" s="902"/>
      <c r="J385" s="902"/>
      <c r="K385" s="902">
        <f>+K384+K383+K382+K381+K380+K379</f>
        <v>28926</v>
      </c>
      <c r="L385" s="858"/>
      <c r="M385" s="705"/>
      <c r="N385" s="143"/>
      <c r="O385" s="143"/>
      <c r="P385" s="143"/>
      <c r="Q385" s="143"/>
      <c r="R385" s="143"/>
      <c r="S385" s="143"/>
      <c r="T385" s="143"/>
      <c r="U385" s="143"/>
      <c r="V385" s="143"/>
      <c r="W385" s="143"/>
      <c r="X385" s="143"/>
      <c r="Y385" s="143"/>
      <c r="Z385" s="143"/>
      <c r="AA385" s="143"/>
      <c r="AB385" s="143"/>
      <c r="AC385" s="143"/>
      <c r="AD385" s="143"/>
      <c r="AE385" s="143"/>
      <c r="AF385" s="143"/>
      <c r="AG385" s="143"/>
      <c r="AH385" s="143"/>
      <c r="AI385" s="143"/>
      <c r="AJ385" s="143"/>
      <c r="AK385" s="143"/>
      <c r="AL385" s="143"/>
      <c r="AM385" s="143"/>
      <c r="AN385" s="143"/>
      <c r="AO385" s="143"/>
      <c r="AP385" s="143"/>
      <c r="AQ385" s="143"/>
      <c r="AR385" s="143"/>
      <c r="AS385" s="143"/>
      <c r="AT385" s="143"/>
      <c r="AU385" s="143"/>
      <c r="AV385" s="143"/>
      <c r="AW385" s="143"/>
      <c r="AX385" s="143"/>
      <c r="AY385" s="143"/>
      <c r="AZ385" s="143"/>
      <c r="BA385" s="143"/>
      <c r="BB385" s="143"/>
      <c r="BC385" s="143"/>
      <c r="BD385" s="143"/>
      <c r="BE385" s="143"/>
      <c r="BF385" s="143"/>
      <c r="BG385" s="143"/>
      <c r="BH385" s="143"/>
      <c r="BI385" s="143"/>
      <c r="BJ385" s="143"/>
      <c r="BK385" s="143"/>
      <c r="BL385" s="143"/>
      <c r="BM385" s="143"/>
      <c r="BN385" s="143"/>
      <c r="BO385" s="143"/>
      <c r="BP385" s="143"/>
      <c r="BQ385" s="143"/>
      <c r="BR385" s="143"/>
      <c r="BS385" s="143"/>
      <c r="BT385" s="143"/>
      <c r="BU385" s="143"/>
      <c r="BV385" s="143"/>
      <c r="BW385" s="143"/>
      <c r="BX385" s="143"/>
      <c r="BY385" s="143"/>
      <c r="BZ385" s="143"/>
    </row>
    <row r="386" spans="1:78" s="38" customFormat="1" ht="59.25" customHeight="1" x14ac:dyDescent="0.25">
      <c r="A386" s="1132">
        <v>10</v>
      </c>
      <c r="B386" s="1074" t="s">
        <v>42</v>
      </c>
      <c r="C386" s="1074" t="s">
        <v>445</v>
      </c>
      <c r="D386" s="1134" t="s">
        <v>446</v>
      </c>
      <c r="E386" s="1073">
        <v>1694626.3581479299</v>
      </c>
      <c r="F386" s="1073"/>
      <c r="G386" s="976" t="s">
        <v>447</v>
      </c>
      <c r="H386" s="999" t="s">
        <v>244</v>
      </c>
      <c r="I386" s="1008" t="s">
        <v>242</v>
      </c>
      <c r="J386" s="1008">
        <v>17</v>
      </c>
      <c r="K386" s="1008">
        <f>+J386*700</f>
        <v>11900</v>
      </c>
      <c r="L386" s="1008">
        <v>1</v>
      </c>
      <c r="M386" s="981" t="s">
        <v>126</v>
      </c>
      <c r="N386" s="143"/>
      <c r="O386" s="143"/>
      <c r="P386" s="143"/>
      <c r="Q386" s="143"/>
      <c r="R386" s="143"/>
      <c r="S386" s="143"/>
      <c r="T386" s="143"/>
      <c r="U386" s="143"/>
      <c r="V386" s="143"/>
      <c r="W386" s="143"/>
      <c r="X386" s="143"/>
      <c r="Y386" s="143"/>
      <c r="Z386" s="143"/>
      <c r="AA386" s="143"/>
      <c r="AB386" s="143"/>
      <c r="AC386" s="143"/>
      <c r="AD386" s="143"/>
      <c r="AE386" s="143"/>
      <c r="AF386" s="143"/>
      <c r="AG386" s="143"/>
      <c r="AH386" s="143"/>
      <c r="AI386" s="143"/>
      <c r="AJ386" s="143"/>
      <c r="AK386" s="143"/>
      <c r="AL386" s="143"/>
      <c r="AM386" s="143"/>
      <c r="AN386" s="143"/>
      <c r="AO386" s="143"/>
      <c r="AP386" s="143"/>
      <c r="AQ386" s="143"/>
      <c r="AR386" s="143"/>
      <c r="AS386" s="143"/>
      <c r="AT386" s="143"/>
      <c r="AU386" s="143"/>
      <c r="AV386" s="143"/>
      <c r="AW386" s="143"/>
      <c r="AX386" s="143"/>
      <c r="AY386" s="143"/>
      <c r="AZ386" s="143"/>
      <c r="BA386" s="143"/>
      <c r="BB386" s="143"/>
      <c r="BC386" s="143"/>
      <c r="BD386" s="143"/>
      <c r="BE386" s="143"/>
      <c r="BF386" s="143"/>
      <c r="BG386" s="143"/>
      <c r="BH386" s="143"/>
      <c r="BI386" s="143"/>
      <c r="BJ386" s="143"/>
      <c r="BK386" s="143"/>
      <c r="BL386" s="143"/>
      <c r="BM386" s="143"/>
      <c r="BN386" s="143"/>
      <c r="BO386" s="143"/>
      <c r="BP386" s="143"/>
      <c r="BQ386" s="143"/>
      <c r="BR386" s="143"/>
      <c r="BS386" s="143"/>
      <c r="BT386" s="143"/>
      <c r="BU386" s="143"/>
      <c r="BV386" s="143"/>
      <c r="BW386" s="143"/>
      <c r="BX386" s="143"/>
      <c r="BY386" s="143"/>
      <c r="BZ386" s="143"/>
    </row>
    <row r="387" spans="1:78" s="38" customFormat="1" ht="38.25" customHeight="1" x14ac:dyDescent="0.25">
      <c r="A387" s="1133"/>
      <c r="B387" s="1074"/>
      <c r="C387" s="1074"/>
      <c r="D387" s="1135"/>
      <c r="E387" s="1129"/>
      <c r="F387" s="1129"/>
      <c r="G387" s="1071" t="s">
        <v>448</v>
      </c>
      <c r="H387" s="999" t="s">
        <v>246</v>
      </c>
      <c r="I387" s="1008" t="s">
        <v>247</v>
      </c>
      <c r="J387" s="1008">
        <v>5</v>
      </c>
      <c r="K387" s="1008">
        <v>750</v>
      </c>
      <c r="L387" s="1131">
        <v>2</v>
      </c>
      <c r="M387" s="994" t="s">
        <v>27</v>
      </c>
      <c r="N387" s="143"/>
      <c r="O387" s="143"/>
      <c r="P387" s="143"/>
      <c r="Q387" s="143"/>
      <c r="R387" s="143"/>
      <c r="S387" s="143"/>
      <c r="T387" s="143"/>
      <c r="U387" s="143"/>
      <c r="V387" s="143"/>
      <c r="W387" s="143"/>
      <c r="X387" s="143"/>
      <c r="Y387" s="143"/>
      <c r="Z387" s="143"/>
      <c r="AA387" s="143"/>
      <c r="AB387" s="143"/>
      <c r="AC387" s="143"/>
      <c r="AD387" s="143"/>
      <c r="AE387" s="143"/>
      <c r="AF387" s="143"/>
      <c r="AG387" s="143"/>
      <c r="AH387" s="143"/>
      <c r="AI387" s="143"/>
      <c r="AJ387" s="143"/>
      <c r="AK387" s="143"/>
      <c r="AL387" s="143"/>
      <c r="AM387" s="143"/>
      <c r="AN387" s="143"/>
      <c r="AO387" s="143"/>
      <c r="AP387" s="143"/>
      <c r="AQ387" s="143"/>
      <c r="AR387" s="143"/>
      <c r="AS387" s="143"/>
      <c r="AT387" s="143"/>
      <c r="AU387" s="143"/>
      <c r="AV387" s="143"/>
      <c r="AW387" s="143"/>
      <c r="AX387" s="143"/>
      <c r="AY387" s="143"/>
      <c r="AZ387" s="143"/>
      <c r="BA387" s="143"/>
      <c r="BB387" s="143"/>
      <c r="BC387" s="143"/>
      <c r="BD387" s="143"/>
      <c r="BE387" s="143"/>
      <c r="BF387" s="143"/>
      <c r="BG387" s="143"/>
      <c r="BH387" s="143"/>
      <c r="BI387" s="143"/>
      <c r="BJ387" s="143"/>
      <c r="BK387" s="143"/>
      <c r="BL387" s="143"/>
      <c r="BM387" s="143"/>
      <c r="BN387" s="143"/>
      <c r="BO387" s="143"/>
      <c r="BP387" s="143"/>
      <c r="BQ387" s="143"/>
      <c r="BR387" s="143"/>
      <c r="BS387" s="143"/>
      <c r="BT387" s="143"/>
      <c r="BU387" s="143"/>
      <c r="BV387" s="143"/>
      <c r="BW387" s="143"/>
      <c r="BX387" s="143"/>
      <c r="BY387" s="143"/>
      <c r="BZ387" s="143"/>
    </row>
    <row r="388" spans="1:78" s="38" customFormat="1" ht="38.25" customHeight="1" x14ac:dyDescent="0.25">
      <c r="A388" s="1133"/>
      <c r="B388" s="1074"/>
      <c r="C388" s="1074"/>
      <c r="D388" s="1135"/>
      <c r="E388" s="1129"/>
      <c r="F388" s="1129"/>
      <c r="G388" s="1072"/>
      <c r="H388" s="984" t="s">
        <v>30</v>
      </c>
      <c r="I388" s="1010" t="s">
        <v>242</v>
      </c>
      <c r="J388" s="1011">
        <v>18.7</v>
      </c>
      <c r="K388" s="1010">
        <v>2618</v>
      </c>
      <c r="L388" s="1312"/>
      <c r="M388" s="981" t="s">
        <v>135</v>
      </c>
      <c r="N388" s="143"/>
      <c r="O388" s="143"/>
      <c r="P388" s="143"/>
      <c r="Q388" s="143"/>
      <c r="R388" s="143"/>
      <c r="S388" s="143"/>
      <c r="T388" s="143"/>
      <c r="U388" s="143"/>
      <c r="V388" s="143"/>
      <c r="W388" s="143"/>
      <c r="X388" s="143"/>
      <c r="Y388" s="143"/>
      <c r="Z388" s="143"/>
      <c r="AA388" s="143"/>
      <c r="AB388" s="143"/>
      <c r="AC388" s="143"/>
      <c r="AD388" s="143"/>
      <c r="AE388" s="143"/>
      <c r="AF388" s="143"/>
      <c r="AG388" s="143"/>
      <c r="AH388" s="143"/>
      <c r="AI388" s="143"/>
      <c r="AJ388" s="143"/>
      <c r="AK388" s="143"/>
      <c r="AL388" s="143"/>
      <c r="AM388" s="143"/>
      <c r="AN388" s="143"/>
      <c r="AO388" s="143"/>
      <c r="AP388" s="143"/>
      <c r="AQ388" s="143"/>
      <c r="AR388" s="143"/>
      <c r="AS388" s="143"/>
      <c r="AT388" s="143"/>
      <c r="AU388" s="143"/>
      <c r="AV388" s="143"/>
      <c r="AW388" s="143"/>
      <c r="AX388" s="143"/>
      <c r="AY388" s="143"/>
      <c r="AZ388" s="143"/>
      <c r="BA388" s="143"/>
      <c r="BB388" s="143"/>
      <c r="BC388" s="143"/>
      <c r="BD388" s="143"/>
      <c r="BE388" s="143"/>
      <c r="BF388" s="143"/>
      <c r="BG388" s="143"/>
      <c r="BH388" s="143"/>
      <c r="BI388" s="143"/>
      <c r="BJ388" s="143"/>
      <c r="BK388" s="143"/>
      <c r="BL388" s="143"/>
      <c r="BM388" s="143"/>
      <c r="BN388" s="143"/>
      <c r="BO388" s="143"/>
      <c r="BP388" s="143"/>
      <c r="BQ388" s="143"/>
      <c r="BR388" s="143"/>
      <c r="BS388" s="143"/>
      <c r="BT388" s="143"/>
      <c r="BU388" s="143"/>
      <c r="BV388" s="143"/>
      <c r="BW388" s="143"/>
      <c r="BX388" s="143"/>
      <c r="BY388" s="143"/>
      <c r="BZ388" s="143"/>
    </row>
    <row r="389" spans="1:78" s="38" customFormat="1" ht="82.5" customHeight="1" x14ac:dyDescent="0.25">
      <c r="A389" s="1133"/>
      <c r="B389" s="1074"/>
      <c r="C389" s="1074"/>
      <c r="D389" s="1135"/>
      <c r="E389" s="1129"/>
      <c r="F389" s="1129"/>
      <c r="G389" s="975" t="s">
        <v>449</v>
      </c>
      <c r="H389" s="974" t="s">
        <v>241</v>
      </c>
      <c r="I389" s="1010" t="s">
        <v>419</v>
      </c>
      <c r="J389" s="1010">
        <v>120</v>
      </c>
      <c r="K389" s="1010">
        <f>120*13+500</f>
        <v>2060</v>
      </c>
      <c r="L389" s="1010">
        <v>3</v>
      </c>
      <c r="M389" s="981" t="s">
        <v>158</v>
      </c>
      <c r="N389" s="143"/>
      <c r="O389" s="143"/>
      <c r="P389" s="143"/>
      <c r="Q389" s="143"/>
      <c r="R389" s="143"/>
      <c r="S389" s="143"/>
      <c r="T389" s="143"/>
      <c r="U389" s="143"/>
      <c r="V389" s="143"/>
      <c r="W389" s="143"/>
      <c r="X389" s="143"/>
      <c r="Y389" s="143"/>
      <c r="Z389" s="143"/>
      <c r="AA389" s="143"/>
      <c r="AB389" s="143"/>
      <c r="AC389" s="143"/>
      <c r="AD389" s="143"/>
      <c r="AE389" s="143"/>
      <c r="AF389" s="143"/>
      <c r="AG389" s="143"/>
      <c r="AH389" s="143"/>
      <c r="AI389" s="143"/>
      <c r="AJ389" s="143"/>
      <c r="AK389" s="143"/>
      <c r="AL389" s="143"/>
      <c r="AM389" s="143"/>
      <c r="AN389" s="143"/>
      <c r="AO389" s="143"/>
      <c r="AP389" s="143"/>
      <c r="AQ389" s="143"/>
      <c r="AR389" s="143"/>
      <c r="AS389" s="143"/>
      <c r="AT389" s="143"/>
      <c r="AU389" s="143"/>
      <c r="AV389" s="143"/>
      <c r="AW389" s="143"/>
      <c r="AX389" s="143"/>
      <c r="AY389" s="143"/>
      <c r="AZ389" s="143"/>
      <c r="BA389" s="143"/>
      <c r="BB389" s="143"/>
      <c r="BC389" s="143"/>
      <c r="BD389" s="143"/>
      <c r="BE389" s="143"/>
      <c r="BF389" s="143"/>
      <c r="BG389" s="143"/>
      <c r="BH389" s="143"/>
      <c r="BI389" s="143"/>
      <c r="BJ389" s="143"/>
      <c r="BK389" s="143"/>
      <c r="BL389" s="143"/>
      <c r="BM389" s="143"/>
      <c r="BN389" s="143"/>
      <c r="BO389" s="143"/>
      <c r="BP389" s="143"/>
      <c r="BQ389" s="143"/>
      <c r="BR389" s="143"/>
      <c r="BS389" s="143"/>
      <c r="BT389" s="143"/>
      <c r="BU389" s="143"/>
      <c r="BV389" s="143"/>
      <c r="BW389" s="143"/>
      <c r="BX389" s="143"/>
      <c r="BY389" s="143"/>
      <c r="BZ389" s="143"/>
    </row>
    <row r="390" spans="1:78" s="38" customFormat="1" ht="45" customHeight="1" x14ac:dyDescent="0.25">
      <c r="A390" s="1133"/>
      <c r="B390" s="1074"/>
      <c r="C390" s="1074"/>
      <c r="D390" s="1135"/>
      <c r="E390" s="1129"/>
      <c r="F390" s="1129"/>
      <c r="G390" s="975" t="s">
        <v>450</v>
      </c>
      <c r="H390" s="974" t="s">
        <v>274</v>
      </c>
      <c r="I390" s="1010" t="s">
        <v>419</v>
      </c>
      <c r="J390" s="1010">
        <v>120</v>
      </c>
      <c r="K390" s="985">
        <f>+J390*46</f>
        <v>5520</v>
      </c>
      <c r="L390" s="1010">
        <v>4</v>
      </c>
      <c r="M390" s="981" t="s">
        <v>150</v>
      </c>
      <c r="N390" s="143"/>
      <c r="O390" s="143"/>
      <c r="P390" s="143"/>
      <c r="Q390" s="143"/>
      <c r="R390" s="143"/>
      <c r="S390" s="143"/>
      <c r="T390" s="143"/>
      <c r="U390" s="143"/>
      <c r="V390" s="143"/>
      <c r="W390" s="143"/>
      <c r="X390" s="143"/>
      <c r="Y390" s="143"/>
      <c r="Z390" s="143"/>
      <c r="AA390" s="143"/>
      <c r="AB390" s="143"/>
      <c r="AC390" s="143"/>
      <c r="AD390" s="143"/>
      <c r="AE390" s="143"/>
      <c r="AF390" s="143"/>
      <c r="AG390" s="143"/>
      <c r="AH390" s="143"/>
      <c r="AI390" s="143"/>
      <c r="AJ390" s="143"/>
      <c r="AK390" s="143"/>
      <c r="AL390" s="143"/>
      <c r="AM390" s="143"/>
      <c r="AN390" s="143"/>
      <c r="AO390" s="143"/>
      <c r="AP390" s="143"/>
      <c r="AQ390" s="143"/>
      <c r="AR390" s="143"/>
      <c r="AS390" s="143"/>
      <c r="AT390" s="143"/>
      <c r="AU390" s="143"/>
      <c r="AV390" s="143"/>
      <c r="AW390" s="143"/>
      <c r="AX390" s="143"/>
      <c r="AY390" s="143"/>
      <c r="AZ390" s="143"/>
      <c r="BA390" s="143"/>
      <c r="BB390" s="143"/>
      <c r="BC390" s="143"/>
      <c r="BD390" s="143"/>
      <c r="BE390" s="143"/>
      <c r="BF390" s="143"/>
      <c r="BG390" s="143"/>
      <c r="BH390" s="143"/>
      <c r="BI390" s="143"/>
      <c r="BJ390" s="143"/>
      <c r="BK390" s="143"/>
      <c r="BL390" s="143"/>
      <c r="BM390" s="143"/>
      <c r="BN390" s="143"/>
      <c r="BO390" s="143"/>
      <c r="BP390" s="143"/>
      <c r="BQ390" s="143"/>
      <c r="BR390" s="143"/>
      <c r="BS390" s="143"/>
      <c r="BT390" s="143"/>
      <c r="BU390" s="143"/>
      <c r="BV390" s="143"/>
      <c r="BW390" s="143"/>
      <c r="BX390" s="143"/>
      <c r="BY390" s="143"/>
      <c r="BZ390" s="143"/>
    </row>
    <row r="391" spans="1:78" s="38" customFormat="1" ht="43.5" customHeight="1" x14ac:dyDescent="0.25">
      <c r="A391" s="1133"/>
      <c r="B391" s="1074"/>
      <c r="C391" s="1074"/>
      <c r="D391" s="1135"/>
      <c r="E391" s="1129"/>
      <c r="F391" s="1129"/>
      <c r="G391" s="977" t="s">
        <v>136</v>
      </c>
      <c r="H391" s="1012" t="s">
        <v>101</v>
      </c>
      <c r="I391" s="995" t="s">
        <v>25</v>
      </c>
      <c r="J391" s="995">
        <v>1</v>
      </c>
      <c r="K391" s="988">
        <f>+J391*350</f>
        <v>350</v>
      </c>
      <c r="L391" s="995">
        <v>5</v>
      </c>
      <c r="M391" s="981" t="s">
        <v>137</v>
      </c>
      <c r="N391" s="143"/>
      <c r="O391" s="143"/>
      <c r="P391" s="143"/>
      <c r="Q391" s="143"/>
      <c r="R391" s="143"/>
      <c r="S391" s="143"/>
      <c r="T391" s="143"/>
      <c r="U391" s="143"/>
      <c r="V391" s="143"/>
      <c r="W391" s="143"/>
      <c r="X391" s="143"/>
      <c r="Y391" s="143"/>
      <c r="Z391" s="143"/>
      <c r="AA391" s="143"/>
      <c r="AB391" s="143"/>
      <c r="AC391" s="143"/>
      <c r="AD391" s="143"/>
      <c r="AE391" s="143"/>
      <c r="AF391" s="143"/>
      <c r="AG391" s="143"/>
      <c r="AH391" s="143"/>
      <c r="AI391" s="143"/>
      <c r="AJ391" s="143"/>
      <c r="AK391" s="143"/>
      <c r="AL391" s="143"/>
      <c r="AM391" s="143"/>
      <c r="AN391" s="143"/>
      <c r="AO391" s="143"/>
      <c r="AP391" s="143"/>
      <c r="AQ391" s="143"/>
      <c r="AR391" s="143"/>
      <c r="AS391" s="143"/>
      <c r="AT391" s="143"/>
      <c r="AU391" s="143"/>
      <c r="AV391" s="143"/>
      <c r="AW391" s="143"/>
      <c r="AX391" s="143"/>
      <c r="AY391" s="143"/>
      <c r="AZ391" s="143"/>
      <c r="BA391" s="143"/>
      <c r="BB391" s="143"/>
      <c r="BC391" s="143"/>
      <c r="BD391" s="143"/>
      <c r="BE391" s="143"/>
      <c r="BF391" s="143"/>
      <c r="BG391" s="143"/>
      <c r="BH391" s="143"/>
      <c r="BI391" s="143"/>
      <c r="BJ391" s="143"/>
      <c r="BK391" s="143"/>
      <c r="BL391" s="143"/>
      <c r="BM391" s="143"/>
      <c r="BN391" s="143"/>
      <c r="BO391" s="143"/>
      <c r="BP391" s="143"/>
      <c r="BQ391" s="143"/>
      <c r="BR391" s="143"/>
      <c r="BS391" s="143"/>
      <c r="BT391" s="143"/>
      <c r="BU391" s="143"/>
      <c r="BV391" s="143"/>
      <c r="BW391" s="143"/>
      <c r="BX391" s="143"/>
      <c r="BY391" s="143"/>
      <c r="BZ391" s="143"/>
    </row>
    <row r="392" spans="1:78" s="38" customFormat="1" ht="37.5" customHeight="1" x14ac:dyDescent="0.25">
      <c r="A392" s="947"/>
      <c r="B392" s="1054" t="s">
        <v>138</v>
      </c>
      <c r="C392" s="1054"/>
      <c r="D392" s="948"/>
      <c r="E392" s="862">
        <f>+E386*12.9</f>
        <v>21860680.020108297</v>
      </c>
      <c r="F392" s="862">
        <v>5</v>
      </c>
      <c r="G392" s="859"/>
      <c r="H392" s="888"/>
      <c r="I392" s="902"/>
      <c r="J392" s="902"/>
      <c r="K392" s="858">
        <f>+K391+K390+K389+K388+K387+K386</f>
        <v>23198</v>
      </c>
      <c r="L392" s="858"/>
      <c r="M392" s="705"/>
      <c r="N392" s="143"/>
      <c r="O392" s="143"/>
      <c r="P392" s="143"/>
      <c r="Q392" s="143"/>
      <c r="R392" s="143"/>
      <c r="S392" s="143"/>
      <c r="T392" s="143"/>
      <c r="U392" s="143"/>
      <c r="V392" s="143"/>
      <c r="W392" s="143"/>
      <c r="X392" s="143"/>
      <c r="Y392" s="143"/>
      <c r="Z392" s="143"/>
      <c r="AA392" s="143"/>
      <c r="AB392" s="143"/>
      <c r="AC392" s="143"/>
      <c r="AD392" s="143"/>
      <c r="AE392" s="143"/>
      <c r="AF392" s="143"/>
      <c r="AG392" s="143"/>
      <c r="AH392" s="143"/>
      <c r="AI392" s="143"/>
      <c r="AJ392" s="143"/>
      <c r="AK392" s="143"/>
      <c r="AL392" s="143"/>
      <c r="AM392" s="143"/>
      <c r="AN392" s="143"/>
      <c r="AO392" s="143"/>
      <c r="AP392" s="143"/>
      <c r="AQ392" s="143"/>
      <c r="AR392" s="143"/>
      <c r="AS392" s="143"/>
      <c r="AT392" s="143"/>
      <c r="AU392" s="143"/>
      <c r="AV392" s="143"/>
      <c r="AW392" s="143"/>
      <c r="AX392" s="143"/>
      <c r="AY392" s="143"/>
      <c r="AZ392" s="143"/>
      <c r="BA392" s="143"/>
      <c r="BB392" s="143"/>
      <c r="BC392" s="143"/>
      <c r="BD392" s="143"/>
      <c r="BE392" s="143"/>
      <c r="BF392" s="143"/>
      <c r="BG392" s="143"/>
      <c r="BH392" s="143"/>
      <c r="BI392" s="143"/>
      <c r="BJ392" s="143"/>
      <c r="BK392" s="143"/>
      <c r="BL392" s="143"/>
      <c r="BM392" s="143"/>
      <c r="BN392" s="143"/>
      <c r="BO392" s="143"/>
      <c r="BP392" s="143"/>
      <c r="BQ392" s="143"/>
      <c r="BR392" s="143"/>
      <c r="BS392" s="143"/>
      <c r="BT392" s="143"/>
      <c r="BU392" s="143"/>
      <c r="BV392" s="143"/>
      <c r="BW392" s="143"/>
      <c r="BX392" s="143"/>
      <c r="BY392" s="143"/>
      <c r="BZ392" s="143"/>
    </row>
    <row r="393" spans="1:78" s="38" customFormat="1" ht="33.75" customHeight="1" x14ac:dyDescent="0.25">
      <c r="A393" s="1112">
        <v>11</v>
      </c>
      <c r="B393" s="1049" t="s">
        <v>42</v>
      </c>
      <c r="C393" s="1049" t="s">
        <v>451</v>
      </c>
      <c r="D393" s="1123" t="s">
        <v>452</v>
      </c>
      <c r="E393" s="1114">
        <v>1218431.8801987099</v>
      </c>
      <c r="F393" s="1114"/>
      <c r="G393" s="1071" t="s">
        <v>453</v>
      </c>
      <c r="H393" s="727" t="s">
        <v>246</v>
      </c>
      <c r="I393" s="703" t="s">
        <v>247</v>
      </c>
      <c r="J393" s="703">
        <v>4</v>
      </c>
      <c r="K393" s="703">
        <v>600</v>
      </c>
      <c r="L393" s="1059">
        <v>1</v>
      </c>
      <c r="M393" s="723" t="s">
        <v>27</v>
      </c>
      <c r="N393" s="143"/>
      <c r="O393" s="143"/>
      <c r="P393" s="143"/>
      <c r="Q393" s="143"/>
      <c r="R393" s="143"/>
      <c r="S393" s="143"/>
      <c r="T393" s="143"/>
      <c r="U393" s="143"/>
      <c r="V393" s="143"/>
      <c r="W393" s="143"/>
      <c r="X393" s="143"/>
      <c r="Y393" s="143"/>
      <c r="Z393" s="143"/>
      <c r="AA393" s="143"/>
      <c r="AB393" s="143"/>
      <c r="AC393" s="143"/>
      <c r="AD393" s="143"/>
      <c r="AE393" s="143"/>
      <c r="AF393" s="143"/>
      <c r="AG393" s="143"/>
      <c r="AH393" s="143"/>
      <c r="AI393" s="143"/>
      <c r="AJ393" s="143"/>
      <c r="AK393" s="143"/>
      <c r="AL393" s="143"/>
      <c r="AM393" s="143"/>
      <c r="AN393" s="143"/>
      <c r="AO393" s="143"/>
      <c r="AP393" s="143"/>
      <c r="AQ393" s="143"/>
      <c r="AR393" s="143"/>
      <c r="AS393" s="143"/>
      <c r="AT393" s="143"/>
      <c r="AU393" s="143"/>
      <c r="AV393" s="143"/>
      <c r="AW393" s="143"/>
      <c r="AX393" s="143"/>
      <c r="AY393" s="143"/>
      <c r="AZ393" s="143"/>
      <c r="BA393" s="143"/>
      <c r="BB393" s="143"/>
      <c r="BC393" s="143"/>
      <c r="BD393" s="143"/>
      <c r="BE393" s="143"/>
      <c r="BF393" s="143"/>
      <c r="BG393" s="143"/>
      <c r="BH393" s="143"/>
      <c r="BI393" s="143"/>
      <c r="BJ393" s="143"/>
      <c r="BK393" s="143"/>
      <c r="BL393" s="143"/>
      <c r="BM393" s="143"/>
      <c r="BN393" s="143"/>
      <c r="BO393" s="143"/>
      <c r="BP393" s="143"/>
      <c r="BQ393" s="143"/>
      <c r="BR393" s="143"/>
      <c r="BS393" s="143"/>
      <c r="BT393" s="143"/>
      <c r="BU393" s="143"/>
      <c r="BV393" s="143"/>
      <c r="BW393" s="143"/>
      <c r="BX393" s="143"/>
      <c r="BY393" s="143"/>
      <c r="BZ393" s="143"/>
    </row>
    <row r="394" spans="1:78" s="38" customFormat="1" ht="33.75" customHeight="1" x14ac:dyDescent="0.25">
      <c r="A394" s="1112"/>
      <c r="B394" s="1049"/>
      <c r="C394" s="1049"/>
      <c r="D394" s="1123"/>
      <c r="E394" s="1114"/>
      <c r="F394" s="1114"/>
      <c r="G394" s="1096"/>
      <c r="H394" s="725" t="s">
        <v>30</v>
      </c>
      <c r="I394" s="702" t="s">
        <v>242</v>
      </c>
      <c r="J394" s="702">
        <v>18</v>
      </c>
      <c r="K394" s="702">
        <v>2520</v>
      </c>
      <c r="L394" s="1083"/>
      <c r="M394" s="705" t="s">
        <v>135</v>
      </c>
      <c r="N394" s="143"/>
      <c r="O394" s="143"/>
      <c r="P394" s="143"/>
      <c r="Q394" s="143"/>
      <c r="R394" s="143"/>
      <c r="S394" s="143"/>
      <c r="T394" s="143"/>
      <c r="U394" s="143"/>
      <c r="V394" s="143"/>
      <c r="W394" s="143"/>
      <c r="X394" s="143"/>
      <c r="Y394" s="143"/>
      <c r="Z394" s="143"/>
      <c r="AA394" s="143"/>
      <c r="AB394" s="143"/>
      <c r="AC394" s="143"/>
      <c r="AD394" s="143"/>
      <c r="AE394" s="143"/>
      <c r="AF394" s="143"/>
      <c r="AG394" s="143"/>
      <c r="AH394" s="143"/>
      <c r="AI394" s="143"/>
      <c r="AJ394" s="143"/>
      <c r="AK394" s="143"/>
      <c r="AL394" s="143"/>
      <c r="AM394" s="143"/>
      <c r="AN394" s="143"/>
      <c r="AO394" s="143"/>
      <c r="AP394" s="143"/>
      <c r="AQ394" s="143"/>
      <c r="AR394" s="143"/>
      <c r="AS394" s="143"/>
      <c r="AT394" s="143"/>
      <c r="AU394" s="143"/>
      <c r="AV394" s="143"/>
      <c r="AW394" s="143"/>
      <c r="AX394" s="143"/>
      <c r="AY394" s="143"/>
      <c r="AZ394" s="143"/>
      <c r="BA394" s="143"/>
      <c r="BB394" s="143"/>
      <c r="BC394" s="143"/>
      <c r="BD394" s="143"/>
      <c r="BE394" s="143"/>
      <c r="BF394" s="143"/>
      <c r="BG394" s="143"/>
      <c r="BH394" s="143"/>
      <c r="BI394" s="143"/>
      <c r="BJ394" s="143"/>
      <c r="BK394" s="143"/>
      <c r="BL394" s="143"/>
      <c r="BM394" s="143"/>
      <c r="BN394" s="143"/>
      <c r="BO394" s="143"/>
      <c r="BP394" s="143"/>
      <c r="BQ394" s="143"/>
      <c r="BR394" s="143"/>
      <c r="BS394" s="143"/>
      <c r="BT394" s="143"/>
      <c r="BU394" s="143"/>
      <c r="BV394" s="143"/>
      <c r="BW394" s="143"/>
      <c r="BX394" s="143"/>
      <c r="BY394" s="143"/>
      <c r="BZ394" s="143"/>
    </row>
    <row r="395" spans="1:78" s="38" customFormat="1" ht="58.5" customHeight="1" x14ac:dyDescent="0.25">
      <c r="A395" s="1113"/>
      <c r="B395" s="1049"/>
      <c r="C395" s="1049"/>
      <c r="D395" s="1124"/>
      <c r="E395" s="1049"/>
      <c r="F395" s="1049"/>
      <c r="G395" s="970" t="s">
        <v>454</v>
      </c>
      <c r="H395" s="413" t="s">
        <v>339</v>
      </c>
      <c r="I395" s="140" t="s">
        <v>242</v>
      </c>
      <c r="J395" s="140">
        <v>14</v>
      </c>
      <c r="K395" s="140">
        <f>+J395*700</f>
        <v>9800</v>
      </c>
      <c r="L395" s="140">
        <v>2</v>
      </c>
      <c r="M395" s="705" t="s">
        <v>126</v>
      </c>
      <c r="N395" s="143"/>
      <c r="O395" s="143"/>
      <c r="P395" s="143"/>
      <c r="Q395" s="143"/>
      <c r="R395" s="143"/>
      <c r="S395" s="143"/>
      <c r="T395" s="143"/>
      <c r="U395" s="143"/>
      <c r="V395" s="143"/>
      <c r="W395" s="143"/>
      <c r="X395" s="143"/>
      <c r="Y395" s="143"/>
      <c r="Z395" s="143"/>
      <c r="AA395" s="143"/>
      <c r="AB395" s="143"/>
      <c r="AC395" s="143"/>
      <c r="AD395" s="143"/>
      <c r="AE395" s="143"/>
      <c r="AF395" s="143"/>
      <c r="AG395" s="143"/>
      <c r="AH395" s="143"/>
      <c r="AI395" s="143"/>
      <c r="AJ395" s="143"/>
      <c r="AK395" s="143"/>
      <c r="AL395" s="143"/>
      <c r="AM395" s="143"/>
      <c r="AN395" s="143"/>
      <c r="AO395" s="143"/>
      <c r="AP395" s="143"/>
      <c r="AQ395" s="143"/>
      <c r="AR395" s="143"/>
      <c r="AS395" s="143"/>
      <c r="AT395" s="143"/>
      <c r="AU395" s="143"/>
      <c r="AV395" s="143"/>
      <c r="AW395" s="143"/>
      <c r="AX395" s="143"/>
      <c r="AY395" s="143"/>
      <c r="AZ395" s="143"/>
      <c r="BA395" s="143"/>
      <c r="BB395" s="143"/>
      <c r="BC395" s="143"/>
      <c r="BD395" s="143"/>
      <c r="BE395" s="143"/>
      <c r="BF395" s="143"/>
      <c r="BG395" s="143"/>
      <c r="BH395" s="143"/>
      <c r="BI395" s="143"/>
      <c r="BJ395" s="143"/>
      <c r="BK395" s="143"/>
      <c r="BL395" s="143"/>
      <c r="BM395" s="143"/>
      <c r="BN395" s="143"/>
      <c r="BO395" s="143"/>
      <c r="BP395" s="143"/>
      <c r="BQ395" s="143"/>
      <c r="BR395" s="143"/>
      <c r="BS395" s="143"/>
      <c r="BT395" s="143"/>
      <c r="BU395" s="143"/>
      <c r="BV395" s="143"/>
      <c r="BW395" s="143"/>
      <c r="BX395" s="143"/>
      <c r="BY395" s="143"/>
      <c r="BZ395" s="143"/>
    </row>
    <row r="396" spans="1:78" s="38" customFormat="1" ht="96" customHeight="1" x14ac:dyDescent="0.25">
      <c r="A396" s="1112"/>
      <c r="B396" s="1049"/>
      <c r="C396" s="1049"/>
      <c r="D396" s="1123"/>
      <c r="E396" s="1114"/>
      <c r="F396" s="1114"/>
      <c r="G396" s="971" t="s">
        <v>455</v>
      </c>
      <c r="H396" s="727" t="s">
        <v>125</v>
      </c>
      <c r="I396" s="703" t="s">
        <v>128</v>
      </c>
      <c r="J396" s="703">
        <v>0</v>
      </c>
      <c r="K396" s="841">
        <v>2500</v>
      </c>
      <c r="L396" s="841">
        <v>3</v>
      </c>
      <c r="M396" s="705" t="s">
        <v>158</v>
      </c>
      <c r="N396" s="143"/>
      <c r="O396" s="143"/>
      <c r="P396" s="143"/>
      <c r="Q396" s="143"/>
      <c r="R396" s="143"/>
      <c r="S396" s="143"/>
      <c r="T396" s="143"/>
      <c r="U396" s="143"/>
      <c r="V396" s="143"/>
      <c r="W396" s="143"/>
      <c r="X396" s="143"/>
      <c r="Y396" s="143"/>
      <c r="Z396" s="143"/>
      <c r="AA396" s="143"/>
      <c r="AB396" s="143"/>
      <c r="AC396" s="143"/>
      <c r="AD396" s="143"/>
      <c r="AE396" s="143"/>
      <c r="AF396" s="143"/>
      <c r="AG396" s="143"/>
      <c r="AH396" s="143"/>
      <c r="AI396" s="143"/>
      <c r="AJ396" s="143"/>
      <c r="AK396" s="143"/>
      <c r="AL396" s="143"/>
      <c r="AM396" s="143"/>
      <c r="AN396" s="143"/>
      <c r="AO396" s="143"/>
      <c r="AP396" s="143"/>
      <c r="AQ396" s="143"/>
      <c r="AR396" s="143"/>
      <c r="AS396" s="143"/>
      <c r="AT396" s="143"/>
      <c r="AU396" s="143"/>
      <c r="AV396" s="143"/>
      <c r="AW396" s="143"/>
      <c r="AX396" s="143"/>
      <c r="AY396" s="143"/>
      <c r="AZ396" s="143"/>
      <c r="BA396" s="143"/>
      <c r="BB396" s="143"/>
      <c r="BC396" s="143"/>
      <c r="BD396" s="143"/>
      <c r="BE396" s="143"/>
      <c r="BF396" s="143"/>
      <c r="BG396" s="143"/>
      <c r="BH396" s="143"/>
      <c r="BI396" s="143"/>
      <c r="BJ396" s="143"/>
      <c r="BK396" s="143"/>
      <c r="BL396" s="143"/>
      <c r="BM396" s="143"/>
      <c r="BN396" s="143"/>
      <c r="BO396" s="143"/>
      <c r="BP396" s="143"/>
      <c r="BQ396" s="143"/>
      <c r="BR396" s="143"/>
      <c r="BS396" s="143"/>
      <c r="BT396" s="143"/>
      <c r="BU396" s="143"/>
      <c r="BV396" s="143"/>
      <c r="BW396" s="143"/>
      <c r="BX396" s="143"/>
      <c r="BY396" s="143"/>
      <c r="BZ396" s="143"/>
    </row>
    <row r="397" spans="1:78" s="38" customFormat="1" ht="45" customHeight="1" x14ac:dyDescent="0.25">
      <c r="A397" s="1112"/>
      <c r="B397" s="1049"/>
      <c r="C397" s="1049"/>
      <c r="D397" s="1123"/>
      <c r="E397" s="1114"/>
      <c r="F397" s="1114"/>
      <c r="G397" s="973" t="s">
        <v>136</v>
      </c>
      <c r="H397" s="836" t="s">
        <v>101</v>
      </c>
      <c r="I397" s="702" t="s">
        <v>25</v>
      </c>
      <c r="J397" s="702">
        <v>1</v>
      </c>
      <c r="K397" s="855">
        <f>+J397*350</f>
        <v>350</v>
      </c>
      <c r="L397" s="855">
        <v>4</v>
      </c>
      <c r="M397" s="705" t="s">
        <v>137</v>
      </c>
      <c r="N397" s="143"/>
      <c r="O397" s="143"/>
      <c r="P397" s="143"/>
      <c r="Q397" s="143"/>
      <c r="R397" s="143"/>
      <c r="S397" s="143"/>
      <c r="T397" s="143"/>
      <c r="U397" s="143"/>
      <c r="V397" s="143"/>
      <c r="W397" s="143"/>
      <c r="X397" s="143"/>
      <c r="Y397" s="143"/>
      <c r="Z397" s="143"/>
      <c r="AA397" s="143"/>
      <c r="AB397" s="143"/>
      <c r="AC397" s="143"/>
      <c r="AD397" s="143"/>
      <c r="AE397" s="143"/>
      <c r="AF397" s="143"/>
      <c r="AG397" s="143"/>
      <c r="AH397" s="143"/>
      <c r="AI397" s="143"/>
      <c r="AJ397" s="143"/>
      <c r="AK397" s="143"/>
      <c r="AL397" s="143"/>
      <c r="AM397" s="143"/>
      <c r="AN397" s="143"/>
      <c r="AO397" s="143"/>
      <c r="AP397" s="143"/>
      <c r="AQ397" s="143"/>
      <c r="AR397" s="143"/>
      <c r="AS397" s="143"/>
      <c r="AT397" s="143"/>
      <c r="AU397" s="143"/>
      <c r="AV397" s="143"/>
      <c r="AW397" s="143"/>
      <c r="AX397" s="143"/>
      <c r="AY397" s="143"/>
      <c r="AZ397" s="143"/>
      <c r="BA397" s="143"/>
      <c r="BB397" s="143"/>
      <c r="BC397" s="143"/>
      <c r="BD397" s="143"/>
      <c r="BE397" s="143"/>
      <c r="BF397" s="143"/>
      <c r="BG397" s="143"/>
      <c r="BH397" s="143"/>
      <c r="BI397" s="143"/>
      <c r="BJ397" s="143"/>
      <c r="BK397" s="143"/>
      <c r="BL397" s="143"/>
      <c r="BM397" s="143"/>
      <c r="BN397" s="143"/>
      <c r="BO397" s="143"/>
      <c r="BP397" s="143"/>
      <c r="BQ397" s="143"/>
      <c r="BR397" s="143"/>
      <c r="BS397" s="143"/>
      <c r="BT397" s="143"/>
      <c r="BU397" s="143"/>
      <c r="BV397" s="143"/>
      <c r="BW397" s="143"/>
      <c r="BX397" s="143"/>
      <c r="BY397" s="143"/>
      <c r="BZ397" s="143"/>
    </row>
    <row r="398" spans="1:78" s="38" customFormat="1" ht="57" customHeight="1" x14ac:dyDescent="0.25">
      <c r="A398" s="919"/>
      <c r="B398" s="1053" t="s">
        <v>138</v>
      </c>
      <c r="C398" s="1053"/>
      <c r="D398" s="920"/>
      <c r="E398" s="919">
        <f>+E393*12.9</f>
        <v>15717771.254563358</v>
      </c>
      <c r="F398" s="919">
        <v>4</v>
      </c>
      <c r="G398" s="885"/>
      <c r="H398" s="904"/>
      <c r="I398" s="902"/>
      <c r="J398" s="902"/>
      <c r="K398" s="919">
        <f>+K397+K396+K395+K394+K393</f>
        <v>15770</v>
      </c>
      <c r="L398" s="858"/>
      <c r="M398" s="705"/>
      <c r="N398" s="143"/>
      <c r="O398" s="143"/>
      <c r="P398" s="143"/>
      <c r="Q398" s="143"/>
      <c r="R398" s="143"/>
      <c r="S398" s="143"/>
      <c r="T398" s="143"/>
      <c r="U398" s="143"/>
      <c r="V398" s="143"/>
      <c r="W398" s="143"/>
      <c r="X398" s="143"/>
      <c r="Y398" s="143"/>
      <c r="Z398" s="143"/>
      <c r="AA398" s="143"/>
      <c r="AB398" s="143"/>
      <c r="AC398" s="143"/>
      <c r="AD398" s="143"/>
      <c r="AE398" s="143"/>
      <c r="AF398" s="143"/>
      <c r="AG398" s="143"/>
      <c r="AH398" s="143"/>
      <c r="AI398" s="143"/>
      <c r="AJ398" s="143"/>
      <c r="AK398" s="143"/>
      <c r="AL398" s="143"/>
      <c r="AM398" s="143"/>
      <c r="AN398" s="143"/>
      <c r="AO398" s="143"/>
      <c r="AP398" s="143"/>
      <c r="AQ398" s="143"/>
      <c r="AR398" s="143"/>
      <c r="AS398" s="143"/>
      <c r="AT398" s="143"/>
      <c r="AU398" s="143"/>
      <c r="AV398" s="143"/>
      <c r="AW398" s="143"/>
      <c r="AX398" s="143"/>
      <c r="AY398" s="143"/>
      <c r="AZ398" s="143"/>
      <c r="BA398" s="143"/>
      <c r="BB398" s="143"/>
      <c r="BC398" s="143"/>
      <c r="BD398" s="143"/>
      <c r="BE398" s="143"/>
      <c r="BF398" s="143"/>
      <c r="BG398" s="143"/>
      <c r="BH398" s="143"/>
      <c r="BI398" s="143"/>
      <c r="BJ398" s="143"/>
      <c r="BK398" s="143"/>
      <c r="BL398" s="143"/>
      <c r="BM398" s="143"/>
      <c r="BN398" s="143"/>
      <c r="BO398" s="143"/>
      <c r="BP398" s="143"/>
      <c r="BQ398" s="143"/>
      <c r="BR398" s="143"/>
      <c r="BS398" s="143"/>
      <c r="BT398" s="143"/>
      <c r="BU398" s="143"/>
      <c r="BV398" s="143"/>
      <c r="BW398" s="143"/>
      <c r="BX398" s="143"/>
      <c r="BY398" s="143"/>
      <c r="BZ398" s="143"/>
    </row>
    <row r="399" spans="1:78" s="38" customFormat="1" ht="36" customHeight="1" x14ac:dyDescent="0.25">
      <c r="A399" s="1125">
        <v>12</v>
      </c>
      <c r="B399" s="1125" t="s">
        <v>42</v>
      </c>
      <c r="C399" s="1125" t="s">
        <v>337</v>
      </c>
      <c r="D399" s="1126" t="s">
        <v>456</v>
      </c>
      <c r="E399" s="1125">
        <v>1706549.85055354</v>
      </c>
      <c r="F399" s="1125"/>
      <c r="G399" s="1071" t="s">
        <v>457</v>
      </c>
      <c r="H399" s="727" t="s">
        <v>246</v>
      </c>
      <c r="I399" s="703" t="s">
        <v>247</v>
      </c>
      <c r="J399" s="703">
        <v>6</v>
      </c>
      <c r="K399" s="703">
        <v>900</v>
      </c>
      <c r="L399" s="1047">
        <v>1</v>
      </c>
      <c r="M399" s="723" t="s">
        <v>27</v>
      </c>
      <c r="N399" s="143"/>
      <c r="O399" s="143"/>
      <c r="P399" s="143"/>
      <c r="Q399" s="143"/>
      <c r="R399" s="143"/>
      <c r="S399" s="143"/>
      <c r="T399" s="143"/>
      <c r="U399" s="143"/>
      <c r="V399" s="143"/>
      <c r="W399" s="143"/>
      <c r="X399" s="143"/>
      <c r="Y399" s="143"/>
      <c r="Z399" s="143"/>
      <c r="AA399" s="143"/>
      <c r="AB399" s="143"/>
      <c r="AC399" s="143"/>
      <c r="AD399" s="143"/>
      <c r="AE399" s="143"/>
      <c r="AF399" s="143"/>
      <c r="AG399" s="143"/>
      <c r="AH399" s="143"/>
      <c r="AI399" s="143"/>
      <c r="AJ399" s="143"/>
      <c r="AK399" s="143"/>
      <c r="AL399" s="143"/>
      <c r="AM399" s="143"/>
      <c r="AN399" s="143"/>
      <c r="AO399" s="143"/>
      <c r="AP399" s="143"/>
      <c r="AQ399" s="143"/>
      <c r="AR399" s="143"/>
      <c r="AS399" s="143"/>
      <c r="AT399" s="143"/>
      <c r="AU399" s="143"/>
      <c r="AV399" s="143"/>
      <c r="AW399" s="143"/>
      <c r="AX399" s="143"/>
      <c r="AY399" s="143"/>
      <c r="AZ399" s="143"/>
      <c r="BA399" s="143"/>
      <c r="BB399" s="143"/>
      <c r="BC399" s="143"/>
      <c r="BD399" s="143"/>
      <c r="BE399" s="143"/>
      <c r="BF399" s="143"/>
      <c r="BG399" s="143"/>
      <c r="BH399" s="143"/>
      <c r="BI399" s="143"/>
      <c r="BJ399" s="143"/>
      <c r="BK399" s="143"/>
      <c r="BL399" s="143"/>
      <c r="BM399" s="143"/>
      <c r="BN399" s="143"/>
      <c r="BO399" s="143"/>
      <c r="BP399" s="143"/>
      <c r="BQ399" s="143"/>
      <c r="BR399" s="143"/>
      <c r="BS399" s="143"/>
      <c r="BT399" s="143"/>
      <c r="BU399" s="143"/>
      <c r="BV399" s="143"/>
      <c r="BW399" s="143"/>
      <c r="BX399" s="143"/>
      <c r="BY399" s="143"/>
      <c r="BZ399" s="143"/>
    </row>
    <row r="400" spans="1:78" s="38" customFormat="1" ht="36" customHeight="1" x14ac:dyDescent="0.25">
      <c r="A400" s="1125"/>
      <c r="B400" s="1125"/>
      <c r="C400" s="1125"/>
      <c r="D400" s="1126"/>
      <c r="E400" s="1125"/>
      <c r="F400" s="1125"/>
      <c r="G400" s="1096"/>
      <c r="H400" s="725" t="s">
        <v>30</v>
      </c>
      <c r="I400" s="702" t="s">
        <v>242</v>
      </c>
      <c r="J400" s="837">
        <v>30.08</v>
      </c>
      <c r="K400" s="702">
        <v>4211.2</v>
      </c>
      <c r="L400" s="1081"/>
      <c r="M400" s="705" t="s">
        <v>135</v>
      </c>
      <c r="N400" s="143"/>
      <c r="O400" s="143"/>
      <c r="P400" s="143"/>
      <c r="Q400" s="143"/>
      <c r="R400" s="143"/>
      <c r="S400" s="143"/>
      <c r="T400" s="143"/>
      <c r="U400" s="143"/>
      <c r="V400" s="143"/>
      <c r="W400" s="143"/>
      <c r="X400" s="143"/>
      <c r="Y400" s="143"/>
      <c r="Z400" s="143"/>
      <c r="AA400" s="143"/>
      <c r="AB400" s="143"/>
      <c r="AC400" s="143"/>
      <c r="AD400" s="143"/>
      <c r="AE400" s="143"/>
      <c r="AF400" s="143"/>
      <c r="AG400" s="143"/>
      <c r="AH400" s="143"/>
      <c r="AI400" s="143"/>
      <c r="AJ400" s="143"/>
      <c r="AK400" s="143"/>
      <c r="AL400" s="143"/>
      <c r="AM400" s="143"/>
      <c r="AN400" s="143"/>
      <c r="AO400" s="143"/>
      <c r="AP400" s="143"/>
      <c r="AQ400" s="143"/>
      <c r="AR400" s="143"/>
      <c r="AS400" s="143"/>
      <c r="AT400" s="143"/>
      <c r="AU400" s="143"/>
      <c r="AV400" s="143"/>
      <c r="AW400" s="143"/>
      <c r="AX400" s="143"/>
      <c r="AY400" s="143"/>
      <c r="AZ400" s="143"/>
      <c r="BA400" s="143"/>
      <c r="BB400" s="143"/>
      <c r="BC400" s="143"/>
      <c r="BD400" s="143"/>
      <c r="BE400" s="143"/>
      <c r="BF400" s="143"/>
      <c r="BG400" s="143"/>
      <c r="BH400" s="143"/>
      <c r="BI400" s="143"/>
      <c r="BJ400" s="143"/>
      <c r="BK400" s="143"/>
      <c r="BL400" s="143"/>
      <c r="BM400" s="143"/>
      <c r="BN400" s="143"/>
      <c r="BO400" s="143"/>
      <c r="BP400" s="143"/>
      <c r="BQ400" s="143"/>
      <c r="BR400" s="143"/>
      <c r="BS400" s="143"/>
      <c r="BT400" s="143"/>
      <c r="BU400" s="143"/>
      <c r="BV400" s="143"/>
      <c r="BW400" s="143"/>
      <c r="BX400" s="143"/>
      <c r="BY400" s="143"/>
      <c r="BZ400" s="143"/>
    </row>
    <row r="401" spans="1:78" s="38" customFormat="1" ht="43.5" customHeight="1" x14ac:dyDescent="0.25">
      <c r="A401" s="1064"/>
      <c r="B401" s="1064"/>
      <c r="C401" s="1064"/>
      <c r="D401" s="1127"/>
      <c r="E401" s="1064"/>
      <c r="F401" s="1064"/>
      <c r="G401" s="975" t="s">
        <v>324</v>
      </c>
      <c r="H401" s="415" t="s">
        <v>244</v>
      </c>
      <c r="I401" s="140" t="s">
        <v>458</v>
      </c>
      <c r="J401" s="140">
        <v>20</v>
      </c>
      <c r="K401" s="140">
        <f>+J401*700</f>
        <v>14000</v>
      </c>
      <c r="L401" s="140">
        <v>2</v>
      </c>
      <c r="M401" s="705" t="s">
        <v>126</v>
      </c>
      <c r="N401" s="143"/>
      <c r="O401" s="143"/>
      <c r="P401" s="143"/>
      <c r="Q401" s="143"/>
      <c r="R401" s="143"/>
      <c r="S401" s="143"/>
      <c r="T401" s="143"/>
      <c r="U401" s="143"/>
      <c r="V401" s="143"/>
      <c r="W401" s="143"/>
      <c r="X401" s="143"/>
      <c r="Y401" s="143"/>
      <c r="Z401" s="143"/>
      <c r="AA401" s="143"/>
      <c r="AB401" s="143"/>
      <c r="AC401" s="143"/>
      <c r="AD401" s="143"/>
      <c r="AE401" s="143"/>
      <c r="AF401" s="143"/>
      <c r="AG401" s="143"/>
      <c r="AH401" s="143"/>
      <c r="AI401" s="143"/>
      <c r="AJ401" s="143"/>
      <c r="AK401" s="143"/>
      <c r="AL401" s="143"/>
      <c r="AM401" s="143"/>
      <c r="AN401" s="143"/>
      <c r="AO401" s="143"/>
      <c r="AP401" s="143"/>
      <c r="AQ401" s="143"/>
      <c r="AR401" s="143"/>
      <c r="AS401" s="143"/>
      <c r="AT401" s="143"/>
      <c r="AU401" s="143"/>
      <c r="AV401" s="143"/>
      <c r="AW401" s="143"/>
      <c r="AX401" s="143"/>
      <c r="AY401" s="143"/>
      <c r="AZ401" s="143"/>
      <c r="BA401" s="143"/>
      <c r="BB401" s="143"/>
      <c r="BC401" s="143"/>
      <c r="BD401" s="143"/>
      <c r="BE401" s="143"/>
      <c r="BF401" s="143"/>
      <c r="BG401" s="143"/>
      <c r="BH401" s="143"/>
      <c r="BI401" s="143"/>
      <c r="BJ401" s="143"/>
      <c r="BK401" s="143"/>
      <c r="BL401" s="143"/>
      <c r="BM401" s="143"/>
      <c r="BN401" s="143"/>
      <c r="BO401" s="143"/>
      <c r="BP401" s="143"/>
      <c r="BQ401" s="143"/>
      <c r="BR401" s="143"/>
      <c r="BS401" s="143"/>
      <c r="BT401" s="143"/>
      <c r="BU401" s="143"/>
      <c r="BV401" s="143"/>
      <c r="BW401" s="143"/>
      <c r="BX401" s="143"/>
      <c r="BY401" s="143"/>
      <c r="BZ401" s="143"/>
    </row>
    <row r="402" spans="1:78" s="38" customFormat="1" ht="71.25" customHeight="1" x14ac:dyDescent="0.25">
      <c r="A402" s="1125"/>
      <c r="B402" s="1125"/>
      <c r="C402" s="1125"/>
      <c r="D402" s="1126"/>
      <c r="E402" s="1125"/>
      <c r="F402" s="1125"/>
      <c r="G402" s="971" t="s">
        <v>459</v>
      </c>
      <c r="H402" s="727" t="s">
        <v>241</v>
      </c>
      <c r="I402" s="703" t="s">
        <v>252</v>
      </c>
      <c r="J402" s="703">
        <v>120</v>
      </c>
      <c r="K402" s="703">
        <f>120*13+(110*11)</f>
        <v>2770</v>
      </c>
      <c r="L402" s="699">
        <v>3</v>
      </c>
      <c r="M402" s="705" t="s">
        <v>158</v>
      </c>
      <c r="N402" s="143"/>
      <c r="O402" s="143"/>
      <c r="P402" s="143"/>
      <c r="Q402" s="143"/>
      <c r="R402" s="143"/>
      <c r="S402" s="143"/>
      <c r="T402" s="143"/>
      <c r="U402" s="143"/>
      <c r="V402" s="143"/>
      <c r="W402" s="143"/>
      <c r="X402" s="143"/>
      <c r="Y402" s="143"/>
      <c r="Z402" s="143"/>
      <c r="AA402" s="143"/>
      <c r="AB402" s="143"/>
      <c r="AC402" s="143"/>
      <c r="AD402" s="143"/>
      <c r="AE402" s="143"/>
      <c r="AF402" s="143"/>
      <c r="AG402" s="143"/>
      <c r="AH402" s="143"/>
      <c r="AI402" s="143"/>
      <c r="AJ402" s="143"/>
      <c r="AK402" s="143"/>
      <c r="AL402" s="143"/>
      <c r="AM402" s="143"/>
      <c r="AN402" s="143"/>
      <c r="AO402" s="143"/>
      <c r="AP402" s="143"/>
      <c r="AQ402" s="143"/>
      <c r="AR402" s="143"/>
      <c r="AS402" s="143"/>
      <c r="AT402" s="143"/>
      <c r="AU402" s="143"/>
      <c r="AV402" s="143"/>
      <c r="AW402" s="143"/>
      <c r="AX402" s="143"/>
      <c r="AY402" s="143"/>
      <c r="AZ402" s="143"/>
      <c r="BA402" s="143"/>
      <c r="BB402" s="143"/>
      <c r="BC402" s="143"/>
      <c r="BD402" s="143"/>
      <c r="BE402" s="143"/>
      <c r="BF402" s="143"/>
      <c r="BG402" s="143"/>
      <c r="BH402" s="143"/>
      <c r="BI402" s="143"/>
      <c r="BJ402" s="143"/>
      <c r="BK402" s="143"/>
      <c r="BL402" s="143"/>
      <c r="BM402" s="143"/>
      <c r="BN402" s="143"/>
      <c r="BO402" s="143"/>
      <c r="BP402" s="143"/>
      <c r="BQ402" s="143"/>
      <c r="BR402" s="143"/>
      <c r="BS402" s="143"/>
      <c r="BT402" s="143"/>
      <c r="BU402" s="143"/>
      <c r="BV402" s="143"/>
      <c r="BW402" s="143"/>
      <c r="BX402" s="143"/>
      <c r="BY402" s="143"/>
      <c r="BZ402" s="143"/>
    </row>
    <row r="403" spans="1:78" s="38" customFormat="1" ht="47.25" customHeight="1" x14ac:dyDescent="0.25">
      <c r="A403" s="1061"/>
      <c r="B403" s="1061"/>
      <c r="C403" s="1061"/>
      <c r="D403" s="1128"/>
      <c r="E403" s="1061"/>
      <c r="F403" s="1061"/>
      <c r="G403" s="970" t="s">
        <v>136</v>
      </c>
      <c r="H403" s="415" t="s">
        <v>101</v>
      </c>
      <c r="I403" s="140" t="s">
        <v>25</v>
      </c>
      <c r="J403" s="140">
        <v>1</v>
      </c>
      <c r="K403" s="140">
        <f>+J403*350</f>
        <v>350</v>
      </c>
      <c r="L403" s="144">
        <v>4</v>
      </c>
      <c r="M403" s="705" t="s">
        <v>137</v>
      </c>
      <c r="N403" s="143"/>
      <c r="O403" s="143"/>
      <c r="P403" s="143"/>
      <c r="Q403" s="143"/>
      <c r="R403" s="143"/>
      <c r="S403" s="143"/>
      <c r="T403" s="143"/>
      <c r="U403" s="143"/>
      <c r="V403" s="143"/>
      <c r="W403" s="143"/>
      <c r="X403" s="143"/>
      <c r="Y403" s="143"/>
      <c r="Z403" s="143"/>
      <c r="AA403" s="143"/>
      <c r="AB403" s="143"/>
      <c r="AC403" s="143"/>
      <c r="AD403" s="143"/>
      <c r="AE403" s="143"/>
      <c r="AF403" s="143"/>
      <c r="AG403" s="143"/>
      <c r="AH403" s="143"/>
      <c r="AI403" s="143"/>
      <c r="AJ403" s="143"/>
      <c r="AK403" s="143"/>
      <c r="AL403" s="143"/>
      <c r="AM403" s="143"/>
      <c r="AN403" s="143"/>
      <c r="AO403" s="143"/>
      <c r="AP403" s="143"/>
      <c r="AQ403" s="143"/>
      <c r="AR403" s="143"/>
      <c r="AS403" s="143"/>
      <c r="AT403" s="143"/>
      <c r="AU403" s="143"/>
      <c r="AV403" s="143"/>
      <c r="AW403" s="143"/>
      <c r="AX403" s="143"/>
      <c r="AY403" s="143"/>
      <c r="AZ403" s="143"/>
      <c r="BA403" s="143"/>
      <c r="BB403" s="143"/>
      <c r="BC403" s="143"/>
      <c r="BD403" s="143"/>
      <c r="BE403" s="143"/>
      <c r="BF403" s="143"/>
      <c r="BG403" s="143"/>
      <c r="BH403" s="143"/>
      <c r="BI403" s="143"/>
      <c r="BJ403" s="143"/>
      <c r="BK403" s="143"/>
      <c r="BL403" s="143"/>
      <c r="BM403" s="143"/>
      <c r="BN403" s="143"/>
      <c r="BO403" s="143"/>
      <c r="BP403" s="143"/>
      <c r="BQ403" s="143"/>
      <c r="BR403" s="143"/>
      <c r="BS403" s="143"/>
      <c r="BT403" s="143"/>
      <c r="BU403" s="143"/>
      <c r="BV403" s="143"/>
      <c r="BW403" s="143"/>
      <c r="BX403" s="143"/>
      <c r="BY403" s="143"/>
      <c r="BZ403" s="143"/>
    </row>
    <row r="404" spans="1:78" s="381" customFormat="1" ht="42.75" customHeight="1" x14ac:dyDescent="0.25">
      <c r="A404" s="863"/>
      <c r="B404" s="1043" t="s">
        <v>138</v>
      </c>
      <c r="C404" s="1044"/>
      <c r="D404" s="864"/>
      <c r="E404" s="863">
        <f>+E399*12.9</f>
        <v>22014493.072140668</v>
      </c>
      <c r="F404" s="863">
        <v>4</v>
      </c>
      <c r="G404" s="865"/>
      <c r="H404" s="866"/>
      <c r="I404" s="867"/>
      <c r="J404" s="867"/>
      <c r="K404" s="867">
        <f>+K403+K402+K401+K400+K399</f>
        <v>22231.200000000001</v>
      </c>
      <c r="L404" s="876"/>
      <c r="M404" s="731"/>
      <c r="N404" s="732"/>
      <c r="O404" s="732"/>
      <c r="P404" s="732"/>
      <c r="Q404" s="732"/>
      <c r="R404" s="732"/>
      <c r="S404" s="732"/>
      <c r="T404" s="732"/>
      <c r="U404" s="732"/>
      <c r="V404" s="732"/>
      <c r="W404" s="732"/>
      <c r="X404" s="732"/>
      <c r="Y404" s="732"/>
      <c r="Z404" s="732"/>
      <c r="AA404" s="732"/>
      <c r="AB404" s="732"/>
      <c r="AC404" s="732"/>
      <c r="AD404" s="732"/>
      <c r="AE404" s="732"/>
      <c r="AF404" s="732"/>
      <c r="AG404" s="732"/>
      <c r="AH404" s="732"/>
      <c r="AI404" s="732"/>
      <c r="AJ404" s="732"/>
      <c r="AK404" s="732"/>
      <c r="AL404" s="732"/>
      <c r="AM404" s="732"/>
      <c r="AN404" s="732"/>
      <c r="AO404" s="732"/>
      <c r="AP404" s="732"/>
      <c r="AQ404" s="732"/>
      <c r="AR404" s="732"/>
      <c r="AS404" s="732"/>
      <c r="AT404" s="732"/>
      <c r="AU404" s="732"/>
      <c r="AV404" s="732"/>
      <c r="AW404" s="732"/>
      <c r="AX404" s="732"/>
      <c r="AY404" s="732"/>
      <c r="AZ404" s="732"/>
      <c r="BA404" s="732"/>
      <c r="BB404" s="732"/>
      <c r="BC404" s="732"/>
      <c r="BD404" s="732"/>
      <c r="BE404" s="732"/>
      <c r="BF404" s="732"/>
      <c r="BG404" s="732"/>
      <c r="BH404" s="732"/>
      <c r="BI404" s="732"/>
      <c r="BJ404" s="732"/>
      <c r="BK404" s="732"/>
      <c r="BL404" s="732"/>
      <c r="BM404" s="732"/>
      <c r="BN404" s="732"/>
      <c r="BO404" s="732"/>
      <c r="BP404" s="732"/>
      <c r="BQ404" s="732"/>
      <c r="BR404" s="732"/>
      <c r="BS404" s="732"/>
      <c r="BT404" s="732"/>
      <c r="BU404" s="732"/>
      <c r="BV404" s="732"/>
      <c r="BW404" s="732"/>
      <c r="BX404" s="732"/>
      <c r="BY404" s="732"/>
      <c r="BZ404" s="732"/>
    </row>
    <row r="405" spans="1:78" s="38" customFormat="1" ht="51" customHeight="1" x14ac:dyDescent="0.25">
      <c r="A405" s="1058">
        <v>13</v>
      </c>
      <c r="B405" s="1058" t="s">
        <v>42</v>
      </c>
      <c r="C405" s="1058" t="s">
        <v>226</v>
      </c>
      <c r="D405" s="1109" t="s">
        <v>460</v>
      </c>
      <c r="E405" s="1058">
        <v>1490809.1598394599</v>
      </c>
      <c r="F405" s="1058"/>
      <c r="G405" s="975" t="s">
        <v>320</v>
      </c>
      <c r="H405" s="415" t="s">
        <v>244</v>
      </c>
      <c r="I405" s="140" t="s">
        <v>458</v>
      </c>
      <c r="J405" s="140">
        <v>11</v>
      </c>
      <c r="K405" s="140">
        <f>+J405*700</f>
        <v>7700</v>
      </c>
      <c r="L405" s="140">
        <v>1</v>
      </c>
      <c r="M405" s="705" t="s">
        <v>126</v>
      </c>
      <c r="N405" s="143"/>
      <c r="O405" s="143"/>
      <c r="P405" s="143"/>
      <c r="Q405" s="143"/>
      <c r="R405" s="143"/>
      <c r="S405" s="143"/>
      <c r="T405" s="143"/>
      <c r="U405" s="143"/>
      <c r="V405" s="143"/>
      <c r="W405" s="143"/>
      <c r="X405" s="143"/>
      <c r="Y405" s="143"/>
      <c r="Z405" s="143"/>
      <c r="AA405" s="143"/>
      <c r="AB405" s="143"/>
      <c r="AC405" s="143"/>
      <c r="AD405" s="143"/>
      <c r="AE405" s="143"/>
      <c r="AF405" s="143"/>
      <c r="AG405" s="143"/>
      <c r="AH405" s="143"/>
      <c r="AI405" s="143"/>
      <c r="AJ405" s="143"/>
      <c r="AK405" s="143"/>
      <c r="AL405" s="143"/>
      <c r="AM405" s="143"/>
      <c r="AN405" s="143"/>
      <c r="AO405" s="143"/>
      <c r="AP405" s="143"/>
      <c r="AQ405" s="143"/>
      <c r="AR405" s="143"/>
      <c r="AS405" s="143"/>
      <c r="AT405" s="143"/>
      <c r="AU405" s="143"/>
      <c r="AV405" s="143"/>
      <c r="AW405" s="143"/>
      <c r="AX405" s="143"/>
      <c r="AY405" s="143"/>
      <c r="AZ405" s="143"/>
      <c r="BA405" s="143"/>
      <c r="BB405" s="143"/>
      <c r="BC405" s="143"/>
      <c r="BD405" s="143"/>
      <c r="BE405" s="143"/>
      <c r="BF405" s="143"/>
      <c r="BG405" s="143"/>
      <c r="BH405" s="143"/>
      <c r="BI405" s="143"/>
      <c r="BJ405" s="143"/>
      <c r="BK405" s="143"/>
      <c r="BL405" s="143"/>
      <c r="BM405" s="143"/>
      <c r="BN405" s="143"/>
      <c r="BO405" s="143"/>
      <c r="BP405" s="143"/>
      <c r="BQ405" s="143"/>
      <c r="BR405" s="143"/>
      <c r="BS405" s="143"/>
      <c r="BT405" s="143"/>
      <c r="BU405" s="143"/>
      <c r="BV405" s="143"/>
      <c r="BW405" s="143"/>
      <c r="BX405" s="143"/>
      <c r="BY405" s="143"/>
      <c r="BZ405" s="143"/>
    </row>
    <row r="406" spans="1:78" s="38" customFormat="1" ht="39" customHeight="1" x14ac:dyDescent="0.25">
      <c r="A406" s="1059"/>
      <c r="B406" s="1059"/>
      <c r="C406" s="1059"/>
      <c r="D406" s="1110"/>
      <c r="E406" s="1059"/>
      <c r="F406" s="1059"/>
      <c r="G406" s="1095" t="s">
        <v>461</v>
      </c>
      <c r="H406" s="727" t="s">
        <v>246</v>
      </c>
      <c r="I406" s="703" t="s">
        <v>247</v>
      </c>
      <c r="J406" s="703">
        <v>3</v>
      </c>
      <c r="K406" s="703">
        <v>450</v>
      </c>
      <c r="L406" s="1059">
        <v>2</v>
      </c>
      <c r="M406" s="723" t="s">
        <v>27</v>
      </c>
      <c r="N406" s="143"/>
      <c r="O406" s="143"/>
      <c r="P406" s="143"/>
      <c r="Q406" s="143"/>
      <c r="R406" s="143"/>
      <c r="S406" s="143"/>
      <c r="T406" s="143"/>
      <c r="U406" s="143"/>
      <c r="V406" s="143"/>
      <c r="W406" s="143"/>
      <c r="X406" s="143"/>
      <c r="Y406" s="143"/>
      <c r="Z406" s="143"/>
      <c r="AA406" s="143"/>
      <c r="AB406" s="143"/>
      <c r="AC406" s="143"/>
      <c r="AD406" s="143"/>
      <c r="AE406" s="143"/>
      <c r="AF406" s="143"/>
      <c r="AG406" s="143"/>
      <c r="AH406" s="143"/>
      <c r="AI406" s="143"/>
      <c r="AJ406" s="143"/>
      <c r="AK406" s="143"/>
      <c r="AL406" s="143"/>
      <c r="AM406" s="143"/>
      <c r="AN406" s="143"/>
      <c r="AO406" s="143"/>
      <c r="AP406" s="143"/>
      <c r="AQ406" s="143"/>
      <c r="AR406" s="143"/>
      <c r="AS406" s="143"/>
      <c r="AT406" s="143"/>
      <c r="AU406" s="143"/>
      <c r="AV406" s="143"/>
      <c r="AW406" s="143"/>
      <c r="AX406" s="143"/>
      <c r="AY406" s="143"/>
      <c r="AZ406" s="143"/>
      <c r="BA406" s="143"/>
      <c r="BB406" s="143"/>
      <c r="BC406" s="143"/>
      <c r="BD406" s="143"/>
      <c r="BE406" s="143"/>
      <c r="BF406" s="143"/>
      <c r="BG406" s="143"/>
      <c r="BH406" s="143"/>
      <c r="BI406" s="143"/>
      <c r="BJ406" s="143"/>
      <c r="BK406" s="143"/>
      <c r="BL406" s="143"/>
      <c r="BM406" s="143"/>
      <c r="BN406" s="143"/>
      <c r="BO406" s="143"/>
      <c r="BP406" s="143"/>
      <c r="BQ406" s="143"/>
      <c r="BR406" s="143"/>
      <c r="BS406" s="143"/>
      <c r="BT406" s="143"/>
      <c r="BU406" s="143"/>
      <c r="BV406" s="143"/>
      <c r="BW406" s="143"/>
      <c r="BX406" s="143"/>
      <c r="BY406" s="143"/>
      <c r="BZ406" s="143"/>
    </row>
    <row r="407" spans="1:78" s="38" customFormat="1" ht="39" customHeight="1" x14ac:dyDescent="0.25">
      <c r="A407" s="1058"/>
      <c r="B407" s="1058"/>
      <c r="C407" s="1058"/>
      <c r="D407" s="1109"/>
      <c r="E407" s="1058"/>
      <c r="F407" s="1058"/>
      <c r="G407" s="1084"/>
      <c r="H407" s="414" t="s">
        <v>30</v>
      </c>
      <c r="I407" s="140" t="s">
        <v>242</v>
      </c>
      <c r="J407" s="140">
        <v>13</v>
      </c>
      <c r="K407" s="140">
        <v>1820</v>
      </c>
      <c r="L407" s="1058"/>
      <c r="M407" s="705" t="s">
        <v>135</v>
      </c>
      <c r="N407" s="143"/>
      <c r="O407" s="143"/>
      <c r="P407" s="143"/>
      <c r="Q407" s="143"/>
      <c r="R407" s="143"/>
      <c r="S407" s="143"/>
      <c r="T407" s="143"/>
      <c r="U407" s="143"/>
      <c r="V407" s="143"/>
      <c r="W407" s="143"/>
      <c r="X407" s="143"/>
      <c r="Y407" s="143"/>
      <c r="Z407" s="143"/>
      <c r="AA407" s="143"/>
      <c r="AB407" s="143"/>
      <c r="AC407" s="143"/>
      <c r="AD407" s="143"/>
      <c r="AE407" s="143"/>
      <c r="AF407" s="143"/>
      <c r="AG407" s="143"/>
      <c r="AH407" s="143"/>
      <c r="AI407" s="143"/>
      <c r="AJ407" s="143"/>
      <c r="AK407" s="143"/>
      <c r="AL407" s="143"/>
      <c r="AM407" s="143"/>
      <c r="AN407" s="143"/>
      <c r="AO407" s="143"/>
      <c r="AP407" s="143"/>
      <c r="AQ407" s="143"/>
      <c r="AR407" s="143"/>
      <c r="AS407" s="143"/>
      <c r="AT407" s="143"/>
      <c r="AU407" s="143"/>
      <c r="AV407" s="143"/>
      <c r="AW407" s="143"/>
      <c r="AX407" s="143"/>
      <c r="AY407" s="143"/>
      <c r="AZ407" s="143"/>
      <c r="BA407" s="143"/>
      <c r="BB407" s="143"/>
      <c r="BC407" s="143"/>
      <c r="BD407" s="143"/>
      <c r="BE407" s="143"/>
      <c r="BF407" s="143"/>
      <c r="BG407" s="143"/>
      <c r="BH407" s="143"/>
      <c r="BI407" s="143"/>
      <c r="BJ407" s="143"/>
      <c r="BK407" s="143"/>
      <c r="BL407" s="143"/>
      <c r="BM407" s="143"/>
      <c r="BN407" s="143"/>
      <c r="BO407" s="143"/>
      <c r="BP407" s="143"/>
      <c r="BQ407" s="143"/>
      <c r="BR407" s="143"/>
      <c r="BS407" s="143"/>
      <c r="BT407" s="143"/>
      <c r="BU407" s="143"/>
      <c r="BV407" s="143"/>
      <c r="BW407" s="143"/>
      <c r="BX407" s="143"/>
      <c r="BY407" s="143"/>
      <c r="BZ407" s="143"/>
    </row>
    <row r="408" spans="1:78" s="38" customFormat="1" ht="51" customHeight="1" x14ac:dyDescent="0.25">
      <c r="A408" s="1060"/>
      <c r="B408" s="1060"/>
      <c r="C408" s="1060"/>
      <c r="D408" s="1111"/>
      <c r="E408" s="1060"/>
      <c r="F408" s="1060"/>
      <c r="G408" s="975" t="s">
        <v>462</v>
      </c>
      <c r="H408" s="415" t="s">
        <v>101</v>
      </c>
      <c r="I408" s="140" t="s">
        <v>25</v>
      </c>
      <c r="J408" s="140">
        <v>18</v>
      </c>
      <c r="K408" s="842">
        <f>+J408*320</f>
        <v>5760</v>
      </c>
      <c r="L408" s="148">
        <v>3</v>
      </c>
      <c r="M408" s="705" t="s">
        <v>130</v>
      </c>
      <c r="N408" s="143"/>
      <c r="O408" s="143"/>
      <c r="P408" s="143"/>
      <c r="Q408" s="143"/>
      <c r="R408" s="143"/>
      <c r="S408" s="143"/>
      <c r="T408" s="143"/>
      <c r="U408" s="143"/>
      <c r="V408" s="143"/>
      <c r="W408" s="143"/>
      <c r="X408" s="143"/>
      <c r="Y408" s="143"/>
      <c r="Z408" s="143"/>
      <c r="AA408" s="143"/>
      <c r="AB408" s="143"/>
      <c r="AC408" s="143"/>
      <c r="AD408" s="143"/>
      <c r="AE408" s="143"/>
      <c r="AF408" s="143"/>
      <c r="AG408" s="143"/>
      <c r="AH408" s="143"/>
      <c r="AI408" s="143"/>
      <c r="AJ408" s="143"/>
      <c r="AK408" s="143"/>
      <c r="AL408" s="143"/>
      <c r="AM408" s="143"/>
      <c r="AN408" s="143"/>
      <c r="AO408" s="143"/>
      <c r="AP408" s="143"/>
      <c r="AQ408" s="143"/>
      <c r="AR408" s="143"/>
      <c r="AS408" s="143"/>
      <c r="AT408" s="143"/>
      <c r="AU408" s="143"/>
      <c r="AV408" s="143"/>
      <c r="AW408" s="143"/>
      <c r="AX408" s="143"/>
      <c r="AY408" s="143"/>
      <c r="AZ408" s="143"/>
      <c r="BA408" s="143"/>
      <c r="BB408" s="143"/>
      <c r="BC408" s="143"/>
      <c r="BD408" s="143"/>
      <c r="BE408" s="143"/>
      <c r="BF408" s="143"/>
      <c r="BG408" s="143"/>
      <c r="BH408" s="143"/>
      <c r="BI408" s="143"/>
      <c r="BJ408" s="143"/>
      <c r="BK408" s="143"/>
      <c r="BL408" s="143"/>
      <c r="BM408" s="143"/>
      <c r="BN408" s="143"/>
      <c r="BO408" s="143"/>
      <c r="BP408" s="143"/>
      <c r="BQ408" s="143"/>
      <c r="BR408" s="143"/>
      <c r="BS408" s="143"/>
      <c r="BT408" s="143"/>
      <c r="BU408" s="143"/>
      <c r="BV408" s="143"/>
      <c r="BW408" s="143"/>
      <c r="BX408" s="143"/>
      <c r="BY408" s="143"/>
      <c r="BZ408" s="143"/>
    </row>
    <row r="409" spans="1:78" s="38" customFormat="1" ht="51" customHeight="1" x14ac:dyDescent="0.25">
      <c r="A409" s="1058"/>
      <c r="B409" s="1058"/>
      <c r="C409" s="1058"/>
      <c r="D409" s="1109"/>
      <c r="E409" s="1058"/>
      <c r="F409" s="1058"/>
      <c r="G409" s="975" t="s">
        <v>463</v>
      </c>
      <c r="H409" s="415" t="s">
        <v>101</v>
      </c>
      <c r="I409" s="140" t="s">
        <v>25</v>
      </c>
      <c r="J409" s="140">
        <v>4</v>
      </c>
      <c r="K409" s="842">
        <f>+J409*300</f>
        <v>1200</v>
      </c>
      <c r="L409" s="148">
        <v>4</v>
      </c>
      <c r="M409" s="705" t="s">
        <v>137</v>
      </c>
      <c r="N409" s="143"/>
      <c r="O409" s="143"/>
      <c r="P409" s="143"/>
      <c r="Q409" s="143"/>
      <c r="R409" s="143"/>
      <c r="S409" s="143"/>
      <c r="T409" s="143"/>
      <c r="U409" s="143"/>
      <c r="V409" s="143"/>
      <c r="W409" s="143"/>
      <c r="X409" s="143"/>
      <c r="Y409" s="143"/>
      <c r="Z409" s="143"/>
      <c r="AA409" s="143"/>
      <c r="AB409" s="143"/>
      <c r="AC409" s="143"/>
      <c r="AD409" s="143"/>
      <c r="AE409" s="143"/>
      <c r="AF409" s="143"/>
      <c r="AG409" s="143"/>
      <c r="AH409" s="143"/>
      <c r="AI409" s="143"/>
      <c r="AJ409" s="143"/>
      <c r="AK409" s="143"/>
      <c r="AL409" s="143"/>
      <c r="AM409" s="143"/>
      <c r="AN409" s="143"/>
      <c r="AO409" s="143"/>
      <c r="AP409" s="143"/>
      <c r="AQ409" s="143"/>
      <c r="AR409" s="143"/>
      <c r="AS409" s="143"/>
      <c r="AT409" s="143"/>
      <c r="AU409" s="143"/>
      <c r="AV409" s="143"/>
      <c r="AW409" s="143"/>
      <c r="AX409" s="143"/>
      <c r="AY409" s="143"/>
      <c r="AZ409" s="143"/>
      <c r="BA409" s="143"/>
      <c r="BB409" s="143"/>
      <c r="BC409" s="143"/>
      <c r="BD409" s="143"/>
      <c r="BE409" s="143"/>
      <c r="BF409" s="143"/>
      <c r="BG409" s="143"/>
      <c r="BH409" s="143"/>
      <c r="BI409" s="143"/>
      <c r="BJ409" s="143"/>
      <c r="BK409" s="143"/>
      <c r="BL409" s="143"/>
      <c r="BM409" s="143"/>
      <c r="BN409" s="143"/>
      <c r="BO409" s="143"/>
      <c r="BP409" s="143"/>
      <c r="BQ409" s="143"/>
      <c r="BR409" s="143"/>
      <c r="BS409" s="143"/>
      <c r="BT409" s="143"/>
      <c r="BU409" s="143"/>
      <c r="BV409" s="143"/>
      <c r="BW409" s="143"/>
      <c r="BX409" s="143"/>
      <c r="BY409" s="143"/>
      <c r="BZ409" s="143"/>
    </row>
    <row r="410" spans="1:78" s="38" customFormat="1" ht="73.5" customHeight="1" x14ac:dyDescent="0.25">
      <c r="A410" s="1058"/>
      <c r="B410" s="1058"/>
      <c r="C410" s="1058"/>
      <c r="D410" s="1109"/>
      <c r="E410" s="1058"/>
      <c r="F410" s="1058"/>
      <c r="G410" s="975" t="s">
        <v>464</v>
      </c>
      <c r="H410" s="415" t="s">
        <v>241</v>
      </c>
      <c r="I410" s="140" t="s">
        <v>252</v>
      </c>
      <c r="J410" s="140">
        <v>120</v>
      </c>
      <c r="K410" s="140">
        <f>120*13+500</f>
        <v>2060</v>
      </c>
      <c r="L410" s="140">
        <v>5</v>
      </c>
      <c r="M410" s="705" t="s">
        <v>158</v>
      </c>
      <c r="N410" s="143"/>
      <c r="O410" s="143"/>
      <c r="P410" s="143"/>
      <c r="Q410" s="143"/>
      <c r="R410" s="143"/>
      <c r="S410" s="143"/>
      <c r="T410" s="143"/>
      <c r="U410" s="143"/>
      <c r="V410" s="143"/>
      <c r="W410" s="143"/>
      <c r="X410" s="143"/>
      <c r="Y410" s="143"/>
      <c r="Z410" s="143"/>
      <c r="AA410" s="143"/>
      <c r="AB410" s="143"/>
      <c r="AC410" s="143"/>
      <c r="AD410" s="143"/>
      <c r="AE410" s="143"/>
      <c r="AF410" s="143"/>
      <c r="AG410" s="143"/>
      <c r="AH410" s="143"/>
      <c r="AI410" s="143"/>
      <c r="AJ410" s="143"/>
      <c r="AK410" s="143"/>
      <c r="AL410" s="143"/>
      <c r="AM410" s="143"/>
      <c r="AN410" s="143"/>
      <c r="AO410" s="143"/>
      <c r="AP410" s="143"/>
      <c r="AQ410" s="143"/>
      <c r="AR410" s="143"/>
      <c r="AS410" s="143"/>
      <c r="AT410" s="143"/>
      <c r="AU410" s="143"/>
      <c r="AV410" s="143"/>
      <c r="AW410" s="143"/>
      <c r="AX410" s="143"/>
      <c r="AY410" s="143"/>
      <c r="AZ410" s="143"/>
      <c r="BA410" s="143"/>
      <c r="BB410" s="143"/>
      <c r="BC410" s="143"/>
      <c r="BD410" s="143"/>
      <c r="BE410" s="143"/>
      <c r="BF410" s="143"/>
      <c r="BG410" s="143"/>
      <c r="BH410" s="143"/>
      <c r="BI410" s="143"/>
      <c r="BJ410" s="143"/>
      <c r="BK410" s="143"/>
      <c r="BL410" s="143"/>
      <c r="BM410" s="143"/>
      <c r="BN410" s="143"/>
      <c r="BO410" s="143"/>
      <c r="BP410" s="143"/>
      <c r="BQ410" s="143"/>
      <c r="BR410" s="143"/>
      <c r="BS410" s="143"/>
      <c r="BT410" s="143"/>
      <c r="BU410" s="143"/>
      <c r="BV410" s="143"/>
      <c r="BW410" s="143"/>
      <c r="BX410" s="143"/>
      <c r="BY410" s="143"/>
      <c r="BZ410" s="143"/>
    </row>
    <row r="411" spans="1:78" s="381" customFormat="1" ht="39" customHeight="1" x14ac:dyDescent="0.25">
      <c r="A411" s="867"/>
      <c r="B411" s="1043" t="s">
        <v>138</v>
      </c>
      <c r="C411" s="1044"/>
      <c r="D411" s="868"/>
      <c r="E411" s="867">
        <f>+E405*12.9</f>
        <v>19231438.161929034</v>
      </c>
      <c r="F411" s="867">
        <v>5</v>
      </c>
      <c r="G411" s="869"/>
      <c r="H411" s="866"/>
      <c r="I411" s="867"/>
      <c r="J411" s="867"/>
      <c r="K411" s="867">
        <f>+K410+K409+K408+K407+K406+K405</f>
        <v>18990</v>
      </c>
      <c r="L411" s="876"/>
      <c r="M411" s="731"/>
      <c r="N411" s="732"/>
      <c r="O411" s="732"/>
      <c r="P411" s="732"/>
      <c r="Q411" s="732"/>
      <c r="R411" s="732"/>
      <c r="S411" s="732"/>
      <c r="T411" s="732"/>
      <c r="U411" s="732"/>
      <c r="V411" s="732"/>
      <c r="W411" s="732"/>
      <c r="X411" s="732"/>
      <c r="Y411" s="732"/>
      <c r="Z411" s="732"/>
      <c r="AA411" s="732"/>
      <c r="AB411" s="732"/>
      <c r="AC411" s="732"/>
      <c r="AD411" s="732"/>
      <c r="AE411" s="732"/>
      <c r="AF411" s="732"/>
      <c r="AG411" s="732"/>
      <c r="AH411" s="732"/>
      <c r="AI411" s="732"/>
      <c r="AJ411" s="732"/>
      <c r="AK411" s="732"/>
      <c r="AL411" s="732"/>
      <c r="AM411" s="732"/>
      <c r="AN411" s="732"/>
      <c r="AO411" s="732"/>
      <c r="AP411" s="732"/>
      <c r="AQ411" s="732"/>
      <c r="AR411" s="732"/>
      <c r="AS411" s="732"/>
      <c r="AT411" s="732"/>
      <c r="AU411" s="732"/>
      <c r="AV411" s="732"/>
      <c r="AW411" s="732"/>
      <c r="AX411" s="732"/>
      <c r="AY411" s="732"/>
      <c r="AZ411" s="732"/>
      <c r="BA411" s="732"/>
      <c r="BB411" s="732"/>
      <c r="BC411" s="732"/>
      <c r="BD411" s="732"/>
      <c r="BE411" s="732"/>
      <c r="BF411" s="732"/>
      <c r="BG411" s="732"/>
      <c r="BH411" s="732"/>
      <c r="BI411" s="732"/>
      <c r="BJ411" s="732"/>
      <c r="BK411" s="732"/>
      <c r="BL411" s="732"/>
      <c r="BM411" s="732"/>
      <c r="BN411" s="732"/>
      <c r="BO411" s="732"/>
      <c r="BP411" s="732"/>
      <c r="BQ411" s="732"/>
      <c r="BR411" s="732"/>
      <c r="BS411" s="732"/>
      <c r="BT411" s="732"/>
      <c r="BU411" s="732"/>
      <c r="BV411" s="732"/>
      <c r="BW411" s="732"/>
      <c r="BX411" s="732"/>
      <c r="BY411" s="732"/>
      <c r="BZ411" s="732"/>
    </row>
    <row r="412" spans="1:78" s="38" customFormat="1" ht="51" customHeight="1" x14ac:dyDescent="0.25">
      <c r="A412" s="1049">
        <v>14</v>
      </c>
      <c r="B412" s="1049" t="s">
        <v>42</v>
      </c>
      <c r="C412" s="1049" t="s">
        <v>465</v>
      </c>
      <c r="D412" s="1116">
        <v>4194</v>
      </c>
      <c r="E412" s="1049">
        <v>1562722.7234108199</v>
      </c>
      <c r="F412" s="1049"/>
      <c r="G412" s="975" t="s">
        <v>466</v>
      </c>
      <c r="H412" s="415" t="s">
        <v>244</v>
      </c>
      <c r="I412" s="140" t="s">
        <v>458</v>
      </c>
      <c r="J412" s="145">
        <v>19.5</v>
      </c>
      <c r="K412" s="140">
        <f>+J412*700</f>
        <v>13650</v>
      </c>
      <c r="L412" s="140">
        <v>1</v>
      </c>
      <c r="M412" s="705" t="s">
        <v>126</v>
      </c>
      <c r="N412" s="143"/>
      <c r="O412" s="143"/>
      <c r="P412" s="143"/>
      <c r="Q412" s="143"/>
      <c r="R412" s="143"/>
      <c r="S412" s="143"/>
      <c r="T412" s="143"/>
      <c r="U412" s="143"/>
      <c r="V412" s="143"/>
      <c r="W412" s="143"/>
      <c r="X412" s="143"/>
      <c r="Y412" s="143"/>
      <c r="Z412" s="143"/>
      <c r="AA412" s="143"/>
      <c r="AB412" s="143"/>
      <c r="AC412" s="143"/>
      <c r="AD412" s="143"/>
      <c r="AE412" s="143"/>
      <c r="AF412" s="143"/>
      <c r="AG412" s="143"/>
      <c r="AH412" s="143"/>
      <c r="AI412" s="143"/>
      <c r="AJ412" s="143"/>
      <c r="AK412" s="143"/>
      <c r="AL412" s="143"/>
      <c r="AM412" s="143"/>
      <c r="AN412" s="143"/>
      <c r="AO412" s="143"/>
      <c r="AP412" s="143"/>
      <c r="AQ412" s="143"/>
      <c r="AR412" s="143"/>
      <c r="AS412" s="143"/>
      <c r="AT412" s="143"/>
      <c r="AU412" s="143"/>
      <c r="AV412" s="143"/>
      <c r="AW412" s="143"/>
      <c r="AX412" s="143"/>
      <c r="AY412" s="143"/>
      <c r="AZ412" s="143"/>
      <c r="BA412" s="143"/>
      <c r="BB412" s="143"/>
      <c r="BC412" s="143"/>
      <c r="BD412" s="143"/>
      <c r="BE412" s="143"/>
      <c r="BF412" s="143"/>
      <c r="BG412" s="143"/>
      <c r="BH412" s="143"/>
      <c r="BI412" s="143"/>
      <c r="BJ412" s="143"/>
      <c r="BK412" s="143"/>
      <c r="BL412" s="143"/>
      <c r="BM412" s="143"/>
      <c r="BN412" s="143"/>
      <c r="BO412" s="143"/>
      <c r="BP412" s="143"/>
      <c r="BQ412" s="143"/>
      <c r="BR412" s="143"/>
      <c r="BS412" s="143"/>
      <c r="BT412" s="143"/>
      <c r="BU412" s="143"/>
      <c r="BV412" s="143"/>
      <c r="BW412" s="143"/>
      <c r="BX412" s="143"/>
      <c r="BY412" s="143"/>
      <c r="BZ412" s="143"/>
    </row>
    <row r="413" spans="1:78" s="38" customFormat="1" ht="36" customHeight="1" x14ac:dyDescent="0.25">
      <c r="A413" s="1114"/>
      <c r="B413" s="1114"/>
      <c r="C413" s="1114"/>
      <c r="D413" s="1117"/>
      <c r="E413" s="1114"/>
      <c r="F413" s="1114"/>
      <c r="G413" s="1071" t="s">
        <v>467</v>
      </c>
      <c r="H413" s="727" t="s">
        <v>246</v>
      </c>
      <c r="I413" s="703" t="s">
        <v>247</v>
      </c>
      <c r="J413" s="703">
        <v>4</v>
      </c>
      <c r="K413" s="703">
        <v>600</v>
      </c>
      <c r="L413" s="1047">
        <v>2</v>
      </c>
      <c r="M413" s="723" t="s">
        <v>27</v>
      </c>
      <c r="N413" s="143"/>
      <c r="O413" s="143"/>
      <c r="P413" s="143"/>
      <c r="Q413" s="143"/>
      <c r="R413" s="143"/>
      <c r="S413" s="143"/>
      <c r="T413" s="143"/>
      <c r="U413" s="143"/>
      <c r="V413" s="143"/>
      <c r="W413" s="143"/>
      <c r="X413" s="143"/>
      <c r="Y413" s="143"/>
      <c r="Z413" s="143"/>
      <c r="AA413" s="143"/>
      <c r="AB413" s="143"/>
      <c r="AC413" s="143"/>
      <c r="AD413" s="143"/>
      <c r="AE413" s="143"/>
      <c r="AF413" s="143"/>
      <c r="AG413" s="143"/>
      <c r="AH413" s="143"/>
      <c r="AI413" s="143"/>
      <c r="AJ413" s="143"/>
      <c r="AK413" s="143"/>
      <c r="AL413" s="143"/>
      <c r="AM413" s="143"/>
      <c r="AN413" s="143"/>
      <c r="AO413" s="143"/>
      <c r="AP413" s="143"/>
      <c r="AQ413" s="143"/>
      <c r="AR413" s="143"/>
      <c r="AS413" s="143"/>
      <c r="AT413" s="143"/>
      <c r="AU413" s="143"/>
      <c r="AV413" s="143"/>
      <c r="AW413" s="143"/>
      <c r="AX413" s="143"/>
      <c r="AY413" s="143"/>
      <c r="AZ413" s="143"/>
      <c r="BA413" s="143"/>
      <c r="BB413" s="143"/>
      <c r="BC413" s="143"/>
      <c r="BD413" s="143"/>
      <c r="BE413" s="143"/>
      <c r="BF413" s="143"/>
      <c r="BG413" s="143"/>
      <c r="BH413" s="143"/>
      <c r="BI413" s="143"/>
      <c r="BJ413" s="143"/>
      <c r="BK413" s="143"/>
      <c r="BL413" s="143"/>
      <c r="BM413" s="143"/>
      <c r="BN413" s="143"/>
      <c r="BO413" s="143"/>
      <c r="BP413" s="143"/>
      <c r="BQ413" s="143"/>
      <c r="BR413" s="143"/>
      <c r="BS413" s="143"/>
      <c r="BT413" s="143"/>
      <c r="BU413" s="143"/>
      <c r="BV413" s="143"/>
      <c r="BW413" s="143"/>
      <c r="BX413" s="143"/>
      <c r="BY413" s="143"/>
      <c r="BZ413" s="143"/>
    </row>
    <row r="414" spans="1:78" s="38" customFormat="1" ht="36" customHeight="1" x14ac:dyDescent="0.25">
      <c r="A414" s="1114"/>
      <c r="B414" s="1114"/>
      <c r="C414" s="1114"/>
      <c r="D414" s="1117"/>
      <c r="E414" s="1114"/>
      <c r="F414" s="1114"/>
      <c r="G414" s="1072"/>
      <c r="H414" s="414" t="s">
        <v>30</v>
      </c>
      <c r="I414" s="140" t="s">
        <v>242</v>
      </c>
      <c r="J414" s="140">
        <v>30</v>
      </c>
      <c r="K414" s="140">
        <v>4200</v>
      </c>
      <c r="L414" s="1046"/>
      <c r="M414" s="705" t="s">
        <v>135</v>
      </c>
      <c r="N414" s="143"/>
      <c r="O414" s="143"/>
      <c r="P414" s="143"/>
      <c r="Q414" s="143"/>
      <c r="R414" s="143"/>
      <c r="S414" s="143"/>
      <c r="T414" s="143"/>
      <c r="U414" s="143"/>
      <c r="V414" s="143"/>
      <c r="W414" s="143"/>
      <c r="X414" s="143"/>
      <c r="Y414" s="143"/>
      <c r="Z414" s="143"/>
      <c r="AA414" s="143"/>
      <c r="AB414" s="143"/>
      <c r="AC414" s="143"/>
      <c r="AD414" s="143"/>
      <c r="AE414" s="143"/>
      <c r="AF414" s="143"/>
      <c r="AG414" s="143"/>
      <c r="AH414" s="143"/>
      <c r="AI414" s="143"/>
      <c r="AJ414" s="143"/>
      <c r="AK414" s="143"/>
      <c r="AL414" s="143"/>
      <c r="AM414" s="143"/>
      <c r="AN414" s="143"/>
      <c r="AO414" s="143"/>
      <c r="AP414" s="143"/>
      <c r="AQ414" s="143"/>
      <c r="AR414" s="143"/>
      <c r="AS414" s="143"/>
      <c r="AT414" s="143"/>
      <c r="AU414" s="143"/>
      <c r="AV414" s="143"/>
      <c r="AW414" s="143"/>
      <c r="AX414" s="143"/>
      <c r="AY414" s="143"/>
      <c r="AZ414" s="143"/>
      <c r="BA414" s="143"/>
      <c r="BB414" s="143"/>
      <c r="BC414" s="143"/>
      <c r="BD414" s="143"/>
      <c r="BE414" s="143"/>
      <c r="BF414" s="143"/>
      <c r="BG414" s="143"/>
      <c r="BH414" s="143"/>
      <c r="BI414" s="143"/>
      <c r="BJ414" s="143"/>
      <c r="BK414" s="143"/>
      <c r="BL414" s="143"/>
      <c r="BM414" s="143"/>
      <c r="BN414" s="143"/>
      <c r="BO414" s="143"/>
      <c r="BP414" s="143"/>
      <c r="BQ414" s="143"/>
      <c r="BR414" s="143"/>
      <c r="BS414" s="143"/>
      <c r="BT414" s="143"/>
      <c r="BU414" s="143"/>
      <c r="BV414" s="143"/>
      <c r="BW414" s="143"/>
      <c r="BX414" s="143"/>
      <c r="BY414" s="143"/>
      <c r="BZ414" s="143"/>
    </row>
    <row r="415" spans="1:78" s="38" customFormat="1" ht="49.5" customHeight="1" x14ac:dyDescent="0.25">
      <c r="A415" s="1114"/>
      <c r="B415" s="1114"/>
      <c r="C415" s="1114"/>
      <c r="D415" s="1117"/>
      <c r="E415" s="1114"/>
      <c r="F415" s="1114"/>
      <c r="G415" s="975" t="s">
        <v>468</v>
      </c>
      <c r="H415" s="415" t="s">
        <v>274</v>
      </c>
      <c r="I415" s="140" t="s">
        <v>287</v>
      </c>
      <c r="J415" s="140">
        <v>3</v>
      </c>
      <c r="K415" s="140">
        <v>1500</v>
      </c>
      <c r="L415" s="144">
        <v>3</v>
      </c>
      <c r="M415" s="705" t="s">
        <v>343</v>
      </c>
      <c r="N415" s="143"/>
      <c r="O415" s="143"/>
      <c r="P415" s="143"/>
      <c r="Q415" s="143"/>
      <c r="R415" s="143"/>
      <c r="S415" s="143"/>
      <c r="T415" s="143"/>
      <c r="U415" s="143"/>
      <c r="V415" s="143"/>
      <c r="W415" s="143"/>
      <c r="X415" s="143"/>
      <c r="Y415" s="143"/>
      <c r="Z415" s="143"/>
      <c r="AA415" s="143"/>
      <c r="AB415" s="143"/>
      <c r="AC415" s="143"/>
      <c r="AD415" s="143"/>
      <c r="AE415" s="143"/>
      <c r="AF415" s="143"/>
      <c r="AG415" s="143"/>
      <c r="AH415" s="143"/>
      <c r="AI415" s="143"/>
      <c r="AJ415" s="143"/>
      <c r="AK415" s="143"/>
      <c r="AL415" s="143"/>
      <c r="AM415" s="143"/>
      <c r="AN415" s="143"/>
      <c r="AO415" s="143"/>
      <c r="AP415" s="143"/>
      <c r="AQ415" s="143"/>
      <c r="AR415" s="143"/>
      <c r="AS415" s="143"/>
      <c r="AT415" s="143"/>
      <c r="AU415" s="143"/>
      <c r="AV415" s="143"/>
      <c r="AW415" s="143"/>
      <c r="AX415" s="143"/>
      <c r="AY415" s="143"/>
      <c r="AZ415" s="143"/>
      <c r="BA415" s="143"/>
      <c r="BB415" s="143"/>
      <c r="BC415" s="143"/>
      <c r="BD415" s="143"/>
      <c r="BE415" s="143"/>
      <c r="BF415" s="143"/>
      <c r="BG415" s="143"/>
      <c r="BH415" s="143"/>
      <c r="BI415" s="143"/>
      <c r="BJ415" s="143"/>
      <c r="BK415" s="143"/>
      <c r="BL415" s="143"/>
      <c r="BM415" s="143"/>
      <c r="BN415" s="143"/>
      <c r="BO415" s="143"/>
      <c r="BP415" s="143"/>
      <c r="BQ415" s="143"/>
      <c r="BR415" s="143"/>
      <c r="BS415" s="143"/>
      <c r="BT415" s="143"/>
      <c r="BU415" s="143"/>
      <c r="BV415" s="143"/>
      <c r="BW415" s="143"/>
      <c r="BX415" s="143"/>
      <c r="BY415" s="143"/>
      <c r="BZ415" s="143"/>
    </row>
    <row r="416" spans="1:78" s="38" customFormat="1" ht="46.5" customHeight="1" x14ac:dyDescent="0.25">
      <c r="A416" s="1115"/>
      <c r="B416" s="1115"/>
      <c r="C416" s="1115"/>
      <c r="D416" s="1118"/>
      <c r="E416" s="1115"/>
      <c r="F416" s="1115"/>
      <c r="G416" s="975" t="s">
        <v>136</v>
      </c>
      <c r="H416" s="415" t="s">
        <v>101</v>
      </c>
      <c r="I416" s="140" t="s">
        <v>25</v>
      </c>
      <c r="J416" s="140">
        <v>1</v>
      </c>
      <c r="K416" s="140">
        <v>350</v>
      </c>
      <c r="L416" s="144">
        <v>4</v>
      </c>
      <c r="M416" s="705" t="s">
        <v>137</v>
      </c>
      <c r="N416" s="143"/>
      <c r="O416" s="143"/>
      <c r="P416" s="143"/>
      <c r="Q416" s="143"/>
      <c r="R416" s="143"/>
      <c r="S416" s="143"/>
      <c r="T416" s="143"/>
      <c r="U416" s="143"/>
      <c r="V416" s="143"/>
      <c r="W416" s="143"/>
      <c r="X416" s="143"/>
      <c r="Y416" s="143"/>
      <c r="Z416" s="143"/>
      <c r="AA416" s="143"/>
      <c r="AB416" s="143"/>
      <c r="AC416" s="143"/>
      <c r="AD416" s="143"/>
      <c r="AE416" s="143"/>
      <c r="AF416" s="143"/>
      <c r="AG416" s="143"/>
      <c r="AH416" s="143"/>
      <c r="AI416" s="143"/>
      <c r="AJ416" s="143"/>
      <c r="AK416" s="143"/>
      <c r="AL416" s="143"/>
      <c r="AM416" s="143"/>
      <c r="AN416" s="143"/>
      <c r="AO416" s="143"/>
      <c r="AP416" s="143"/>
      <c r="AQ416" s="143"/>
      <c r="AR416" s="143"/>
      <c r="AS416" s="143"/>
      <c r="AT416" s="143"/>
      <c r="AU416" s="143"/>
      <c r="AV416" s="143"/>
      <c r="AW416" s="143"/>
      <c r="AX416" s="143"/>
      <c r="AY416" s="143"/>
      <c r="AZ416" s="143"/>
      <c r="BA416" s="143"/>
      <c r="BB416" s="143"/>
      <c r="BC416" s="143"/>
      <c r="BD416" s="143"/>
      <c r="BE416" s="143"/>
      <c r="BF416" s="143"/>
      <c r="BG416" s="143"/>
      <c r="BH416" s="143"/>
      <c r="BI416" s="143"/>
      <c r="BJ416" s="143"/>
      <c r="BK416" s="143"/>
      <c r="BL416" s="143"/>
      <c r="BM416" s="143"/>
      <c r="BN416" s="143"/>
      <c r="BO416" s="143"/>
      <c r="BP416" s="143"/>
      <c r="BQ416" s="143"/>
      <c r="BR416" s="143"/>
      <c r="BS416" s="143"/>
      <c r="BT416" s="143"/>
      <c r="BU416" s="143"/>
      <c r="BV416" s="143"/>
      <c r="BW416" s="143"/>
      <c r="BX416" s="143"/>
      <c r="BY416" s="143"/>
      <c r="BZ416" s="143"/>
    </row>
    <row r="417" spans="1:78" s="38" customFormat="1" ht="46.5" customHeight="1" x14ac:dyDescent="0.25">
      <c r="A417" s="899"/>
      <c r="B417" s="1043" t="s">
        <v>138</v>
      </c>
      <c r="C417" s="1044"/>
      <c r="D417" s="900"/>
      <c r="E417" s="899">
        <f>+E412*12.9</f>
        <v>20159123.131999578</v>
      </c>
      <c r="F417" s="899">
        <v>4</v>
      </c>
      <c r="G417" s="869"/>
      <c r="H417" s="866"/>
      <c r="I417" s="867"/>
      <c r="J417" s="867"/>
      <c r="K417" s="867">
        <f>+K416+K415+K414+K413+K412</f>
        <v>20300</v>
      </c>
      <c r="L417" s="876"/>
      <c r="M417" s="705"/>
      <c r="N417" s="143"/>
      <c r="O417" s="143"/>
      <c r="P417" s="143"/>
      <c r="Q417" s="143"/>
      <c r="R417" s="143"/>
      <c r="S417" s="143"/>
      <c r="T417" s="143"/>
      <c r="U417" s="143"/>
      <c r="V417" s="143"/>
      <c r="W417" s="143"/>
      <c r="X417" s="143"/>
      <c r="Y417" s="143"/>
      <c r="Z417" s="143"/>
      <c r="AA417" s="143"/>
      <c r="AB417" s="143"/>
      <c r="AC417" s="143"/>
      <c r="AD417" s="143"/>
      <c r="AE417" s="143"/>
      <c r="AF417" s="143"/>
      <c r="AG417" s="143"/>
      <c r="AH417" s="143"/>
      <c r="AI417" s="143"/>
      <c r="AJ417" s="143"/>
      <c r="AK417" s="143"/>
      <c r="AL417" s="143"/>
      <c r="AM417" s="143"/>
      <c r="AN417" s="143"/>
      <c r="AO417" s="143"/>
      <c r="AP417" s="143"/>
      <c r="AQ417" s="143"/>
      <c r="AR417" s="143"/>
      <c r="AS417" s="143"/>
      <c r="AT417" s="143"/>
      <c r="AU417" s="143"/>
      <c r="AV417" s="143"/>
      <c r="AW417" s="143"/>
      <c r="AX417" s="143"/>
      <c r="AY417" s="143"/>
      <c r="AZ417" s="143"/>
      <c r="BA417" s="143"/>
      <c r="BB417" s="143"/>
      <c r="BC417" s="143"/>
      <c r="BD417" s="143"/>
      <c r="BE417" s="143"/>
      <c r="BF417" s="143"/>
      <c r="BG417" s="143"/>
      <c r="BH417" s="143"/>
      <c r="BI417" s="143"/>
      <c r="BJ417" s="143"/>
      <c r="BK417" s="143"/>
      <c r="BL417" s="143"/>
      <c r="BM417" s="143"/>
      <c r="BN417" s="143"/>
      <c r="BO417" s="143"/>
      <c r="BP417" s="143"/>
      <c r="BQ417" s="143"/>
      <c r="BR417" s="143"/>
      <c r="BS417" s="143"/>
      <c r="BT417" s="143"/>
      <c r="BU417" s="143"/>
      <c r="BV417" s="143"/>
      <c r="BW417" s="143"/>
      <c r="BX417" s="143"/>
      <c r="BY417" s="143"/>
      <c r="BZ417" s="143"/>
    </row>
    <row r="418" spans="1:78" s="38" customFormat="1" ht="53.25" customHeight="1" x14ac:dyDescent="0.25">
      <c r="A418" s="1046">
        <v>15</v>
      </c>
      <c r="B418" s="1046" t="s">
        <v>42</v>
      </c>
      <c r="C418" s="1046" t="s">
        <v>469</v>
      </c>
      <c r="D418" s="1075" t="s">
        <v>470</v>
      </c>
      <c r="E418" s="1046">
        <v>1573528.3884034101</v>
      </c>
      <c r="F418" s="1046"/>
      <c r="G418" s="975" t="s">
        <v>447</v>
      </c>
      <c r="H418" s="415" t="s">
        <v>244</v>
      </c>
      <c r="I418" s="140" t="s">
        <v>458</v>
      </c>
      <c r="J418" s="140">
        <v>17</v>
      </c>
      <c r="K418" s="140">
        <f>+J418*700</f>
        <v>11900</v>
      </c>
      <c r="L418" s="140">
        <v>1</v>
      </c>
      <c r="M418" s="705" t="s">
        <v>126</v>
      </c>
      <c r="N418" s="143"/>
      <c r="O418" s="143"/>
      <c r="P418" s="143"/>
      <c r="Q418" s="143"/>
      <c r="R418" s="143"/>
      <c r="S418" s="143"/>
      <c r="T418" s="143"/>
      <c r="U418" s="143"/>
      <c r="V418" s="143"/>
      <c r="W418" s="143"/>
      <c r="X418" s="143"/>
      <c r="Y418" s="143"/>
      <c r="Z418" s="143"/>
      <c r="AA418" s="143"/>
      <c r="AB418" s="143"/>
      <c r="AC418" s="143"/>
      <c r="AD418" s="143"/>
      <c r="AE418" s="143"/>
      <c r="AF418" s="143"/>
      <c r="AG418" s="143"/>
      <c r="AH418" s="143"/>
      <c r="AI418" s="143"/>
      <c r="AJ418" s="143"/>
      <c r="AK418" s="143"/>
      <c r="AL418" s="143"/>
      <c r="AM418" s="143"/>
      <c r="AN418" s="143"/>
      <c r="AO418" s="143"/>
      <c r="AP418" s="143"/>
      <c r="AQ418" s="143"/>
      <c r="AR418" s="143"/>
      <c r="AS418" s="143"/>
      <c r="AT418" s="143"/>
      <c r="AU418" s="143"/>
      <c r="AV418" s="143"/>
      <c r="AW418" s="143"/>
      <c r="AX418" s="143"/>
      <c r="AY418" s="143"/>
      <c r="AZ418" s="143"/>
      <c r="BA418" s="143"/>
      <c r="BB418" s="143"/>
      <c r="BC418" s="143"/>
      <c r="BD418" s="143"/>
      <c r="BE418" s="143"/>
      <c r="BF418" s="143"/>
      <c r="BG418" s="143"/>
      <c r="BH418" s="143"/>
      <c r="BI418" s="143"/>
      <c r="BJ418" s="143"/>
      <c r="BK418" s="143"/>
      <c r="BL418" s="143"/>
      <c r="BM418" s="143"/>
      <c r="BN418" s="143"/>
      <c r="BO418" s="143"/>
      <c r="BP418" s="143"/>
      <c r="BQ418" s="143"/>
      <c r="BR418" s="143"/>
      <c r="BS418" s="143"/>
      <c r="BT418" s="143"/>
      <c r="BU418" s="143"/>
      <c r="BV418" s="143"/>
      <c r="BW418" s="143"/>
      <c r="BX418" s="143"/>
      <c r="BY418" s="143"/>
      <c r="BZ418" s="143"/>
    </row>
    <row r="419" spans="1:78" s="38" customFormat="1" ht="39" customHeight="1" x14ac:dyDescent="0.25">
      <c r="A419" s="1047"/>
      <c r="B419" s="1047"/>
      <c r="C419" s="1047"/>
      <c r="D419" s="1076"/>
      <c r="E419" s="1047"/>
      <c r="F419" s="1047"/>
      <c r="G419" s="1095" t="s">
        <v>471</v>
      </c>
      <c r="H419" s="727" t="s">
        <v>246</v>
      </c>
      <c r="I419" s="699" t="s">
        <v>247</v>
      </c>
      <c r="J419" s="703">
        <v>3</v>
      </c>
      <c r="K419" s="699">
        <v>450</v>
      </c>
      <c r="L419" s="1069">
        <v>2</v>
      </c>
      <c r="M419" s="723" t="s">
        <v>27</v>
      </c>
      <c r="N419" s="143"/>
      <c r="O419" s="143"/>
      <c r="P419" s="143"/>
      <c r="Q419" s="143"/>
      <c r="R419" s="143"/>
      <c r="S419" s="143"/>
      <c r="T419" s="143"/>
      <c r="U419" s="143"/>
      <c r="V419" s="143"/>
      <c r="W419" s="143"/>
      <c r="X419" s="143"/>
      <c r="Y419" s="143"/>
      <c r="Z419" s="143"/>
      <c r="AA419" s="143"/>
      <c r="AB419" s="143"/>
      <c r="AC419" s="143"/>
      <c r="AD419" s="143"/>
      <c r="AE419" s="143"/>
      <c r="AF419" s="143"/>
      <c r="AG419" s="143"/>
      <c r="AH419" s="143"/>
      <c r="AI419" s="143"/>
      <c r="AJ419" s="143"/>
      <c r="AK419" s="143"/>
      <c r="AL419" s="143"/>
      <c r="AM419" s="143"/>
      <c r="AN419" s="143"/>
      <c r="AO419" s="143"/>
      <c r="AP419" s="143"/>
      <c r="AQ419" s="143"/>
      <c r="AR419" s="143"/>
      <c r="AS419" s="143"/>
      <c r="AT419" s="143"/>
      <c r="AU419" s="143"/>
      <c r="AV419" s="143"/>
      <c r="AW419" s="143"/>
      <c r="AX419" s="143"/>
      <c r="AY419" s="143"/>
      <c r="AZ419" s="143"/>
      <c r="BA419" s="143"/>
      <c r="BB419" s="143"/>
      <c r="BC419" s="143"/>
      <c r="BD419" s="143"/>
      <c r="BE419" s="143"/>
      <c r="BF419" s="143"/>
      <c r="BG419" s="143"/>
      <c r="BH419" s="143"/>
      <c r="BI419" s="143"/>
      <c r="BJ419" s="143"/>
      <c r="BK419" s="143"/>
      <c r="BL419" s="143"/>
      <c r="BM419" s="143"/>
      <c r="BN419" s="143"/>
      <c r="BO419" s="143"/>
      <c r="BP419" s="143"/>
      <c r="BQ419" s="143"/>
      <c r="BR419" s="143"/>
      <c r="BS419" s="143"/>
      <c r="BT419" s="143"/>
      <c r="BU419" s="143"/>
      <c r="BV419" s="143"/>
      <c r="BW419" s="143"/>
      <c r="BX419" s="143"/>
      <c r="BY419" s="143"/>
      <c r="BZ419" s="143"/>
    </row>
    <row r="420" spans="1:78" s="38" customFormat="1" ht="39" customHeight="1" x14ac:dyDescent="0.25">
      <c r="A420" s="1046"/>
      <c r="B420" s="1046"/>
      <c r="C420" s="1046"/>
      <c r="D420" s="1075"/>
      <c r="E420" s="1046"/>
      <c r="F420" s="1046"/>
      <c r="G420" s="1084"/>
      <c r="H420" s="414" t="s">
        <v>30</v>
      </c>
      <c r="I420" s="144" t="s">
        <v>242</v>
      </c>
      <c r="J420" s="140">
        <v>25</v>
      </c>
      <c r="K420" s="144">
        <v>3500</v>
      </c>
      <c r="L420" s="1047"/>
      <c r="M420" s="705" t="s">
        <v>135</v>
      </c>
      <c r="N420" s="143"/>
      <c r="O420" s="143"/>
      <c r="P420" s="143"/>
      <c r="Q420" s="143"/>
      <c r="R420" s="143"/>
      <c r="S420" s="143"/>
      <c r="T420" s="143"/>
      <c r="U420" s="143"/>
      <c r="V420" s="143"/>
      <c r="W420" s="143"/>
      <c r="X420" s="143"/>
      <c r="Y420" s="143"/>
      <c r="Z420" s="143"/>
      <c r="AA420" s="143"/>
      <c r="AB420" s="143"/>
      <c r="AC420" s="143"/>
      <c r="AD420" s="143"/>
      <c r="AE420" s="143"/>
      <c r="AF420" s="143"/>
      <c r="AG420" s="143"/>
      <c r="AH420" s="143"/>
      <c r="AI420" s="143"/>
      <c r="AJ420" s="143"/>
      <c r="AK420" s="143"/>
      <c r="AL420" s="143"/>
      <c r="AM420" s="143"/>
      <c r="AN420" s="143"/>
      <c r="AO420" s="143"/>
      <c r="AP420" s="143"/>
      <c r="AQ420" s="143"/>
      <c r="AR420" s="143"/>
      <c r="AS420" s="143"/>
      <c r="AT420" s="143"/>
      <c r="AU420" s="143"/>
      <c r="AV420" s="143"/>
      <c r="AW420" s="143"/>
      <c r="AX420" s="143"/>
      <c r="AY420" s="143"/>
      <c r="AZ420" s="143"/>
      <c r="BA420" s="143"/>
      <c r="BB420" s="143"/>
      <c r="BC420" s="143"/>
      <c r="BD420" s="143"/>
      <c r="BE420" s="143"/>
      <c r="BF420" s="143"/>
      <c r="BG420" s="143"/>
      <c r="BH420" s="143"/>
      <c r="BI420" s="143"/>
      <c r="BJ420" s="143"/>
      <c r="BK420" s="143"/>
      <c r="BL420" s="143"/>
      <c r="BM420" s="143"/>
      <c r="BN420" s="143"/>
      <c r="BO420" s="143"/>
      <c r="BP420" s="143"/>
      <c r="BQ420" s="143"/>
      <c r="BR420" s="143"/>
      <c r="BS420" s="143"/>
      <c r="BT420" s="143"/>
      <c r="BU420" s="143"/>
      <c r="BV420" s="143"/>
      <c r="BW420" s="143"/>
      <c r="BX420" s="143"/>
      <c r="BY420" s="143"/>
      <c r="BZ420" s="143"/>
    </row>
    <row r="421" spans="1:78" s="38" customFormat="1" ht="59.25" customHeight="1" x14ac:dyDescent="0.25">
      <c r="A421" s="1046"/>
      <c r="B421" s="1046"/>
      <c r="C421" s="1046"/>
      <c r="D421" s="1075"/>
      <c r="E421" s="1046"/>
      <c r="F421" s="1046"/>
      <c r="G421" s="975" t="s">
        <v>472</v>
      </c>
      <c r="H421" s="415" t="s">
        <v>241</v>
      </c>
      <c r="I421" s="144" t="s">
        <v>242</v>
      </c>
      <c r="J421" s="145">
        <v>1.5</v>
      </c>
      <c r="K421" s="144">
        <f>+J421*350</f>
        <v>525</v>
      </c>
      <c r="L421" s="144">
        <v>3</v>
      </c>
      <c r="M421" s="705" t="s">
        <v>203</v>
      </c>
      <c r="N421" s="143"/>
      <c r="O421" s="143"/>
      <c r="P421" s="143"/>
      <c r="Q421" s="143"/>
      <c r="R421" s="143"/>
      <c r="S421" s="143"/>
      <c r="T421" s="143"/>
      <c r="U421" s="143"/>
      <c r="V421" s="143"/>
      <c r="W421" s="143"/>
      <c r="X421" s="143"/>
      <c r="Y421" s="143"/>
      <c r="Z421" s="143"/>
      <c r="AA421" s="143"/>
      <c r="AB421" s="143"/>
      <c r="AC421" s="143"/>
      <c r="AD421" s="143"/>
      <c r="AE421" s="143"/>
      <c r="AF421" s="143"/>
      <c r="AG421" s="143"/>
      <c r="AH421" s="143"/>
      <c r="AI421" s="143"/>
      <c r="AJ421" s="143"/>
      <c r="AK421" s="143"/>
      <c r="AL421" s="143"/>
      <c r="AM421" s="143"/>
      <c r="AN421" s="143"/>
      <c r="AO421" s="143"/>
      <c r="AP421" s="143"/>
      <c r="AQ421" s="143"/>
      <c r="AR421" s="143"/>
      <c r="AS421" s="143"/>
      <c r="AT421" s="143"/>
      <c r="AU421" s="143"/>
      <c r="AV421" s="143"/>
      <c r="AW421" s="143"/>
      <c r="AX421" s="143"/>
      <c r="AY421" s="143"/>
      <c r="AZ421" s="143"/>
      <c r="BA421" s="143"/>
      <c r="BB421" s="143"/>
      <c r="BC421" s="143"/>
      <c r="BD421" s="143"/>
      <c r="BE421" s="143"/>
      <c r="BF421" s="143"/>
      <c r="BG421" s="143"/>
      <c r="BH421" s="143"/>
      <c r="BI421" s="143"/>
      <c r="BJ421" s="143"/>
      <c r="BK421" s="143"/>
      <c r="BL421" s="143"/>
      <c r="BM421" s="143"/>
      <c r="BN421" s="143"/>
      <c r="BO421" s="143"/>
      <c r="BP421" s="143"/>
      <c r="BQ421" s="143"/>
      <c r="BR421" s="143"/>
      <c r="BS421" s="143"/>
      <c r="BT421" s="143"/>
      <c r="BU421" s="143"/>
      <c r="BV421" s="143"/>
      <c r="BW421" s="143"/>
      <c r="BX421" s="143"/>
      <c r="BY421" s="143"/>
      <c r="BZ421" s="143"/>
    </row>
    <row r="422" spans="1:78" s="38" customFormat="1" ht="57" customHeight="1" x14ac:dyDescent="0.25">
      <c r="A422" s="1046"/>
      <c r="B422" s="1046"/>
      <c r="C422" s="1046"/>
      <c r="D422" s="1075"/>
      <c r="E422" s="1046"/>
      <c r="F422" s="1046"/>
      <c r="G422" s="975" t="s">
        <v>473</v>
      </c>
      <c r="H422" s="415" t="s">
        <v>274</v>
      </c>
      <c r="I422" s="144" t="s">
        <v>242</v>
      </c>
      <c r="J422" s="145">
        <v>3.7</v>
      </c>
      <c r="K422" s="144">
        <v>1110</v>
      </c>
      <c r="L422" s="144">
        <v>4</v>
      </c>
      <c r="M422" s="705" t="s">
        <v>137</v>
      </c>
      <c r="N422" s="143"/>
      <c r="O422" s="143"/>
      <c r="P422" s="143"/>
      <c r="Q422" s="143"/>
      <c r="R422" s="143"/>
      <c r="S422" s="143"/>
      <c r="T422" s="143"/>
      <c r="U422" s="143"/>
      <c r="V422" s="143"/>
      <c r="W422" s="143"/>
      <c r="X422" s="143"/>
      <c r="Y422" s="143"/>
      <c r="Z422" s="143"/>
      <c r="AA422" s="143"/>
      <c r="AB422" s="143"/>
      <c r="AC422" s="143"/>
      <c r="AD422" s="143"/>
      <c r="AE422" s="143"/>
      <c r="AF422" s="143"/>
      <c r="AG422" s="143"/>
      <c r="AH422" s="143"/>
      <c r="AI422" s="143"/>
      <c r="AJ422" s="143"/>
      <c r="AK422" s="143"/>
      <c r="AL422" s="143"/>
      <c r="AM422" s="143"/>
      <c r="AN422" s="143"/>
      <c r="AO422" s="143"/>
      <c r="AP422" s="143"/>
      <c r="AQ422" s="143"/>
      <c r="AR422" s="143"/>
      <c r="AS422" s="143"/>
      <c r="AT422" s="143"/>
      <c r="AU422" s="143"/>
      <c r="AV422" s="143"/>
      <c r="AW422" s="143"/>
      <c r="AX422" s="143"/>
      <c r="AY422" s="143"/>
      <c r="AZ422" s="143"/>
      <c r="BA422" s="143"/>
      <c r="BB422" s="143"/>
      <c r="BC422" s="143"/>
      <c r="BD422" s="143"/>
      <c r="BE422" s="143"/>
      <c r="BF422" s="143"/>
      <c r="BG422" s="143"/>
      <c r="BH422" s="143"/>
      <c r="BI422" s="143"/>
      <c r="BJ422" s="143"/>
      <c r="BK422" s="143"/>
      <c r="BL422" s="143"/>
      <c r="BM422" s="143"/>
      <c r="BN422" s="143"/>
      <c r="BO422" s="143"/>
      <c r="BP422" s="143"/>
      <c r="BQ422" s="143"/>
      <c r="BR422" s="143"/>
      <c r="BS422" s="143"/>
      <c r="BT422" s="143"/>
      <c r="BU422" s="143"/>
      <c r="BV422" s="143"/>
      <c r="BW422" s="143"/>
      <c r="BX422" s="143"/>
      <c r="BY422" s="143"/>
      <c r="BZ422" s="143"/>
    </row>
    <row r="423" spans="1:78" s="38" customFormat="1" ht="71.25" customHeight="1" x14ac:dyDescent="0.25">
      <c r="A423" s="1046"/>
      <c r="B423" s="1046"/>
      <c r="C423" s="1046"/>
      <c r="D423" s="1075"/>
      <c r="E423" s="1046"/>
      <c r="F423" s="1046"/>
      <c r="G423" s="975" t="s">
        <v>474</v>
      </c>
      <c r="H423" s="415" t="s">
        <v>30</v>
      </c>
      <c r="I423" s="144" t="s">
        <v>128</v>
      </c>
      <c r="J423" s="154">
        <v>3</v>
      </c>
      <c r="K423" s="144">
        <v>2650</v>
      </c>
      <c r="L423" s="144">
        <v>5</v>
      </c>
      <c r="M423" s="705" t="s">
        <v>343</v>
      </c>
      <c r="N423" s="143"/>
      <c r="O423" s="143"/>
      <c r="P423" s="143"/>
      <c r="Q423" s="143"/>
      <c r="R423" s="143"/>
      <c r="S423" s="143"/>
      <c r="T423" s="143"/>
      <c r="U423" s="143"/>
      <c r="V423" s="143"/>
      <c r="W423" s="143"/>
      <c r="X423" s="143"/>
      <c r="Y423" s="143"/>
      <c r="Z423" s="143"/>
      <c r="AA423" s="143"/>
      <c r="AB423" s="143"/>
      <c r="AC423" s="143"/>
      <c r="AD423" s="143"/>
      <c r="AE423" s="143"/>
      <c r="AF423" s="143"/>
      <c r="AG423" s="143"/>
      <c r="AH423" s="143"/>
      <c r="AI423" s="143"/>
      <c r="AJ423" s="143"/>
      <c r="AK423" s="143"/>
      <c r="AL423" s="143"/>
      <c r="AM423" s="143"/>
      <c r="AN423" s="143"/>
      <c r="AO423" s="143"/>
      <c r="AP423" s="143"/>
      <c r="AQ423" s="143"/>
      <c r="AR423" s="143"/>
      <c r="AS423" s="143"/>
      <c r="AT423" s="143"/>
      <c r="AU423" s="143"/>
      <c r="AV423" s="143"/>
      <c r="AW423" s="143"/>
      <c r="AX423" s="143"/>
      <c r="AY423" s="143"/>
      <c r="AZ423" s="143"/>
      <c r="BA423" s="143"/>
      <c r="BB423" s="143"/>
      <c r="BC423" s="143"/>
      <c r="BD423" s="143"/>
      <c r="BE423" s="143"/>
      <c r="BF423" s="143"/>
      <c r="BG423" s="143"/>
      <c r="BH423" s="143"/>
      <c r="BI423" s="143"/>
      <c r="BJ423" s="143"/>
      <c r="BK423" s="143"/>
      <c r="BL423" s="143"/>
      <c r="BM423" s="143"/>
      <c r="BN423" s="143"/>
      <c r="BO423" s="143"/>
      <c r="BP423" s="143"/>
      <c r="BQ423" s="143"/>
      <c r="BR423" s="143"/>
      <c r="BS423" s="143"/>
      <c r="BT423" s="143"/>
      <c r="BU423" s="143"/>
      <c r="BV423" s="143"/>
      <c r="BW423" s="143"/>
      <c r="BX423" s="143"/>
      <c r="BY423" s="143"/>
      <c r="BZ423" s="143"/>
    </row>
    <row r="424" spans="1:78" s="38" customFormat="1" ht="37.5" customHeight="1" x14ac:dyDescent="0.25">
      <c r="A424" s="902"/>
      <c r="B424" s="1043" t="s">
        <v>138</v>
      </c>
      <c r="C424" s="1044"/>
      <c r="D424" s="903"/>
      <c r="E424" s="902">
        <f>+E418*12.9</f>
        <v>20298516.21040399</v>
      </c>
      <c r="F424" s="902">
        <v>5</v>
      </c>
      <c r="G424" s="859"/>
      <c r="H424" s="904"/>
      <c r="I424" s="902"/>
      <c r="J424" s="921"/>
      <c r="K424" s="902">
        <f>+K423+K422+K421+K420+K419+K418</f>
        <v>20135</v>
      </c>
      <c r="L424" s="876"/>
      <c r="M424" s="211"/>
      <c r="N424" s="211"/>
      <c r="O424" s="211"/>
      <c r="P424" s="211"/>
      <c r="Q424" s="143"/>
      <c r="R424" s="143"/>
      <c r="S424" s="143"/>
      <c r="T424" s="143"/>
      <c r="U424" s="143"/>
      <c r="V424" s="143"/>
      <c r="W424" s="143"/>
      <c r="X424" s="143"/>
      <c r="Y424" s="143"/>
      <c r="Z424" s="143"/>
      <c r="AA424" s="143"/>
      <c r="AB424" s="143"/>
      <c r="AC424" s="143"/>
      <c r="AD424" s="143"/>
      <c r="AE424" s="143"/>
      <c r="AF424" s="143"/>
      <c r="AG424" s="143"/>
      <c r="AH424" s="143"/>
      <c r="AI424" s="143"/>
      <c r="AJ424" s="143"/>
      <c r="AK424" s="143"/>
      <c r="AL424" s="143"/>
      <c r="AM424" s="143"/>
      <c r="AN424" s="143"/>
      <c r="AO424" s="143"/>
      <c r="AP424" s="143"/>
      <c r="AQ424" s="143"/>
      <c r="AR424" s="143"/>
      <c r="AS424" s="143"/>
      <c r="AT424" s="143"/>
      <c r="AU424" s="143"/>
      <c r="AV424" s="143"/>
      <c r="AW424" s="143"/>
      <c r="AX424" s="143"/>
      <c r="AY424" s="143"/>
      <c r="AZ424" s="143"/>
      <c r="BA424" s="143"/>
      <c r="BB424" s="143"/>
      <c r="BC424" s="143"/>
      <c r="BD424" s="143"/>
      <c r="BE424" s="143"/>
      <c r="BF424" s="143"/>
      <c r="BG424" s="143"/>
      <c r="BH424" s="143"/>
      <c r="BI424" s="143"/>
      <c r="BJ424" s="143"/>
      <c r="BK424" s="143"/>
      <c r="BL424" s="143"/>
      <c r="BM424" s="143"/>
      <c r="BN424" s="143"/>
      <c r="BO424" s="143"/>
      <c r="BP424" s="143"/>
      <c r="BQ424" s="143"/>
      <c r="BR424" s="143"/>
      <c r="BS424" s="143"/>
      <c r="BT424" s="143"/>
      <c r="BU424" s="143"/>
      <c r="BV424" s="143"/>
      <c r="BW424" s="143"/>
      <c r="BX424" s="143"/>
      <c r="BY424" s="143"/>
      <c r="BZ424" s="143"/>
    </row>
    <row r="425" spans="1:78" ht="60" customHeight="1" x14ac:dyDescent="0.25">
      <c r="A425" s="1302" t="s">
        <v>475</v>
      </c>
      <c r="B425" s="1302"/>
      <c r="C425" s="1302"/>
      <c r="D425" s="1302"/>
      <c r="E425" s="1302"/>
      <c r="F425" s="1302"/>
      <c r="G425" s="1303"/>
      <c r="H425" s="1303"/>
      <c r="I425" s="1303"/>
      <c r="J425" s="1303"/>
      <c r="K425" s="1303"/>
      <c r="L425" s="1304"/>
      <c r="M425" s="454"/>
      <c r="N425" s="452"/>
      <c r="O425" s="451"/>
      <c r="P425" s="451"/>
    </row>
    <row r="426" spans="1:78" s="39" customFormat="1" ht="53.1" customHeight="1" x14ac:dyDescent="0.25">
      <c r="A426" s="1282" t="s">
        <v>106</v>
      </c>
      <c r="B426" s="1282" t="s">
        <v>476</v>
      </c>
      <c r="C426" s="1282" t="s">
        <v>477</v>
      </c>
      <c r="D426" s="1341" t="s">
        <v>108</v>
      </c>
      <c r="E426" s="1330" t="s">
        <v>109</v>
      </c>
      <c r="F426" s="1282" t="s">
        <v>110</v>
      </c>
      <c r="G426" s="340" t="s">
        <v>478</v>
      </c>
      <c r="H426" s="125"/>
      <c r="I426" s="125"/>
      <c r="J426" s="125"/>
      <c r="K426" s="125"/>
      <c r="L426" s="76" t="s">
        <v>110</v>
      </c>
      <c r="M426" s="208"/>
      <c r="N426" s="452"/>
      <c r="O426" s="453"/>
      <c r="P426" s="453"/>
    </row>
    <row r="427" spans="1:78" s="39" customFormat="1" ht="53.1" customHeight="1" x14ac:dyDescent="0.25">
      <c r="A427" s="1282"/>
      <c r="B427" s="1282"/>
      <c r="C427" s="1243"/>
      <c r="D427" s="1239"/>
      <c r="E427" s="1330"/>
      <c r="F427" s="1282"/>
      <c r="G427" s="340" t="s">
        <v>115</v>
      </c>
      <c r="H427" s="125" t="s">
        <v>116</v>
      </c>
      <c r="I427" s="125" t="s">
        <v>117</v>
      </c>
      <c r="J427" s="126" t="s">
        <v>118</v>
      </c>
      <c r="K427" s="125" t="s">
        <v>479</v>
      </c>
      <c r="L427" s="76"/>
      <c r="M427" s="208"/>
      <c r="N427" s="73"/>
    </row>
    <row r="428" spans="1:78" s="39" customFormat="1" ht="53.1" customHeight="1" x14ac:dyDescent="0.25">
      <c r="A428" s="123">
        <v>52</v>
      </c>
      <c r="B428" s="124" t="s">
        <v>475</v>
      </c>
      <c r="C428" s="814"/>
      <c r="D428" s="360"/>
      <c r="E428" s="341">
        <f>E429+E458+E496+E539+E585+E622+E650+E680+E726+E758</f>
        <v>77145741.082599521</v>
      </c>
      <c r="F428" s="342">
        <f>F429+F458+F496+F539+F585+F622+F650+F680+F726+F758</f>
        <v>279</v>
      </c>
      <c r="G428" s="236" t="s">
        <v>480</v>
      </c>
      <c r="H428" s="59" t="s">
        <v>480</v>
      </c>
      <c r="I428" s="59" t="s">
        <v>480</v>
      </c>
      <c r="J428" s="127" t="s">
        <v>480</v>
      </c>
      <c r="K428" s="283">
        <f>K429+K458+K496+K539+K585+K622+K650+K680+K726+K758</f>
        <v>985499</v>
      </c>
      <c r="L428" s="280">
        <f>L429+L458+L496+L539+L585+L622+L650+L680+L726+L758</f>
        <v>279</v>
      </c>
      <c r="M428" s="208"/>
      <c r="N428" s="73"/>
    </row>
    <row r="429" spans="1:78" s="39" customFormat="1" ht="45.75" customHeight="1" x14ac:dyDescent="0.25">
      <c r="A429" s="308">
        <v>4</v>
      </c>
      <c r="B429" s="813" t="s">
        <v>481</v>
      </c>
      <c r="C429" s="812" t="s">
        <v>480</v>
      </c>
      <c r="D429" s="361">
        <f>D430+D436+D443+D451</f>
        <v>15803</v>
      </c>
      <c r="E429" s="122">
        <f>E430+E436+E443+E451</f>
        <v>5888342.20268506</v>
      </c>
      <c r="F429" s="63">
        <f>F435+F442+F450+F457</f>
        <v>20</v>
      </c>
      <c r="G429" s="237" t="s">
        <v>480</v>
      </c>
      <c r="H429" s="63" t="s">
        <v>480</v>
      </c>
      <c r="I429" s="63" t="s">
        <v>480</v>
      </c>
      <c r="J429" s="343" t="s">
        <v>480</v>
      </c>
      <c r="K429" s="344">
        <f>K435+K442+K450+K457</f>
        <v>73584</v>
      </c>
      <c r="L429" s="345">
        <f>L435+L442+L450+L457</f>
        <v>20</v>
      </c>
      <c r="M429" s="208"/>
      <c r="N429" s="73"/>
    </row>
    <row r="430" spans="1:78" s="40" customFormat="1" ht="60.75" customHeight="1" x14ac:dyDescent="0.25">
      <c r="A430" s="1164">
        <v>1</v>
      </c>
      <c r="B430" s="1164" t="s">
        <v>481</v>
      </c>
      <c r="C430" s="1138" t="s">
        <v>482</v>
      </c>
      <c r="D430" s="1171">
        <v>4441</v>
      </c>
      <c r="E430" s="1158">
        <v>1654757.1804166499</v>
      </c>
      <c r="F430" s="1164">
        <v>4</v>
      </c>
      <c r="G430" s="636" t="s">
        <v>483</v>
      </c>
      <c r="H430" s="157" t="s">
        <v>484</v>
      </c>
      <c r="I430" s="157" t="s">
        <v>485</v>
      </c>
      <c r="J430" s="220">
        <v>11.2</v>
      </c>
      <c r="K430" s="154">
        <v>7616</v>
      </c>
      <c r="L430" s="157">
        <v>1</v>
      </c>
      <c r="M430" s="211" t="s">
        <v>126</v>
      </c>
      <c r="N430" s="73"/>
    </row>
    <row r="431" spans="1:78" s="40" customFormat="1" ht="41.25" customHeight="1" x14ac:dyDescent="0.25">
      <c r="A431" s="1164"/>
      <c r="B431" s="1164"/>
      <c r="C431" s="1164"/>
      <c r="D431" s="1171"/>
      <c r="E431" s="1158"/>
      <c r="F431" s="1164"/>
      <c r="G431" s="1287" t="s">
        <v>486</v>
      </c>
      <c r="H431" s="157" t="s">
        <v>487</v>
      </c>
      <c r="I431" s="157" t="s">
        <v>133</v>
      </c>
      <c r="J431" s="154">
        <v>5</v>
      </c>
      <c r="K431" s="154">
        <v>500</v>
      </c>
      <c r="L431" s="1136">
        <v>2</v>
      </c>
      <c r="M431" s="211"/>
      <c r="N431" s="73"/>
    </row>
    <row r="432" spans="1:78" s="40" customFormat="1" ht="41.25" customHeight="1" x14ac:dyDescent="0.25">
      <c r="A432" s="1164"/>
      <c r="B432" s="1164"/>
      <c r="C432" s="1164"/>
      <c r="D432" s="1171"/>
      <c r="E432" s="1158"/>
      <c r="F432" s="1164"/>
      <c r="G432" s="1288"/>
      <c r="H432" s="418" t="s">
        <v>484</v>
      </c>
      <c r="I432" s="157" t="s">
        <v>485</v>
      </c>
      <c r="J432" s="220">
        <v>31.5</v>
      </c>
      <c r="K432" s="154">
        <v>4410</v>
      </c>
      <c r="L432" s="1138"/>
      <c r="M432" s="211" t="s">
        <v>135</v>
      </c>
      <c r="N432" s="73"/>
    </row>
    <row r="433" spans="1:14" s="40" customFormat="1" ht="70.5" customHeight="1" x14ac:dyDescent="0.25">
      <c r="A433" s="1164"/>
      <c r="B433" s="1164"/>
      <c r="C433" s="1164"/>
      <c r="D433" s="1171"/>
      <c r="E433" s="1158"/>
      <c r="F433" s="1164"/>
      <c r="G433" s="636" t="s">
        <v>488</v>
      </c>
      <c r="H433" s="157" t="s">
        <v>489</v>
      </c>
      <c r="I433" s="157" t="s">
        <v>25</v>
      </c>
      <c r="J433" s="220">
        <v>22.2</v>
      </c>
      <c r="K433" s="154">
        <v>8000</v>
      </c>
      <c r="L433" s="157">
        <v>3</v>
      </c>
      <c r="M433" s="211" t="s">
        <v>490</v>
      </c>
      <c r="N433" s="73"/>
    </row>
    <row r="434" spans="1:14" s="40" customFormat="1" ht="69.75" customHeight="1" x14ac:dyDescent="0.25">
      <c r="A434" s="1164"/>
      <c r="B434" s="1164"/>
      <c r="C434" s="1164"/>
      <c r="D434" s="1171"/>
      <c r="E434" s="1158"/>
      <c r="F434" s="1164"/>
      <c r="G434" s="957" t="s">
        <v>491</v>
      </c>
      <c r="H434" s="157" t="s">
        <v>492</v>
      </c>
      <c r="I434" s="157" t="s">
        <v>25</v>
      </c>
      <c r="J434" s="220">
        <v>2.4</v>
      </c>
      <c r="K434" s="154">
        <v>840</v>
      </c>
      <c r="L434" s="157">
        <v>4</v>
      </c>
      <c r="M434" s="211" t="s">
        <v>493</v>
      </c>
      <c r="N434" s="426"/>
    </row>
    <row r="435" spans="1:14" s="40" customFormat="1" ht="53.1" customHeight="1" x14ac:dyDescent="0.25">
      <c r="A435" s="187" t="s">
        <v>480</v>
      </c>
      <c r="B435" s="80" t="s">
        <v>138</v>
      </c>
      <c r="C435" s="80"/>
      <c r="D435" s="362"/>
      <c r="E435" s="310" t="s">
        <v>480</v>
      </c>
      <c r="F435" s="175">
        <v>4</v>
      </c>
      <c r="G435" s="238" t="s">
        <v>480</v>
      </c>
      <c r="H435" s="165" t="s">
        <v>480</v>
      </c>
      <c r="I435" s="165" t="s">
        <v>480</v>
      </c>
      <c r="J435" s="166" t="s">
        <v>480</v>
      </c>
      <c r="K435" s="289">
        <f>SUM(K430:K434)</f>
        <v>21366</v>
      </c>
      <c r="L435" s="186">
        <v>4</v>
      </c>
      <c r="M435" s="209"/>
      <c r="N435" s="426"/>
    </row>
    <row r="436" spans="1:14" s="40" customFormat="1" ht="92.25" customHeight="1" x14ac:dyDescent="0.25">
      <c r="A436" s="1136">
        <v>2</v>
      </c>
      <c r="B436" s="1136" t="s">
        <v>481</v>
      </c>
      <c r="C436" s="1136" t="s">
        <v>494</v>
      </c>
      <c r="D436" s="1152">
        <v>3221</v>
      </c>
      <c r="E436" s="1149">
        <v>1200174.0324526101</v>
      </c>
      <c r="F436" s="1136">
        <v>5</v>
      </c>
      <c r="G436" s="562" t="s">
        <v>495</v>
      </c>
      <c r="H436" s="157" t="s">
        <v>489</v>
      </c>
      <c r="I436" s="157" t="s">
        <v>25</v>
      </c>
      <c r="J436" s="220">
        <v>15.8</v>
      </c>
      <c r="K436" s="154">
        <v>6000</v>
      </c>
      <c r="L436" s="154">
        <v>1</v>
      </c>
      <c r="M436" s="211" t="s">
        <v>490</v>
      </c>
      <c r="N436" s="426"/>
    </row>
    <row r="437" spans="1:14" s="40" customFormat="1" ht="84" customHeight="1" x14ac:dyDescent="0.25">
      <c r="A437" s="1137"/>
      <c r="B437" s="1137"/>
      <c r="C437" s="1137"/>
      <c r="D437" s="1153"/>
      <c r="E437" s="1150"/>
      <c r="F437" s="1137"/>
      <c r="G437" s="958" t="s">
        <v>496</v>
      </c>
      <c r="H437" s="153" t="s">
        <v>497</v>
      </c>
      <c r="I437" s="153" t="s">
        <v>218</v>
      </c>
      <c r="J437" s="158">
        <v>100</v>
      </c>
      <c r="K437" s="158">
        <v>1200</v>
      </c>
      <c r="L437" s="158">
        <v>2</v>
      </c>
      <c r="M437" s="211" t="s">
        <v>219</v>
      </c>
      <c r="N437" s="426"/>
    </row>
    <row r="438" spans="1:14" s="40" customFormat="1" ht="41.25" customHeight="1" x14ac:dyDescent="0.25">
      <c r="A438" s="1137"/>
      <c r="B438" s="1137"/>
      <c r="C438" s="1137"/>
      <c r="D438" s="1153"/>
      <c r="E438" s="1150"/>
      <c r="F438" s="1137"/>
      <c r="G438" s="1170" t="s">
        <v>498</v>
      </c>
      <c r="H438" s="157" t="s">
        <v>487</v>
      </c>
      <c r="I438" s="157" t="s">
        <v>133</v>
      </c>
      <c r="J438" s="154">
        <v>3</v>
      </c>
      <c r="K438" s="154">
        <v>300</v>
      </c>
      <c r="L438" s="1164">
        <v>3</v>
      </c>
      <c r="M438" s="211"/>
      <c r="N438" s="426"/>
    </row>
    <row r="439" spans="1:14" s="40" customFormat="1" ht="41.25" customHeight="1" x14ac:dyDescent="0.25">
      <c r="A439" s="1137"/>
      <c r="B439" s="1137"/>
      <c r="C439" s="1137"/>
      <c r="D439" s="1153"/>
      <c r="E439" s="1150"/>
      <c r="F439" s="1137"/>
      <c r="G439" s="1170"/>
      <c r="H439" s="418" t="s">
        <v>484</v>
      </c>
      <c r="I439" s="153" t="s">
        <v>25</v>
      </c>
      <c r="J439" s="223">
        <v>16.5</v>
      </c>
      <c r="K439" s="158">
        <v>2310</v>
      </c>
      <c r="L439" s="1164"/>
      <c r="M439" s="211" t="s">
        <v>135</v>
      </c>
      <c r="N439" s="426"/>
    </row>
    <row r="440" spans="1:14" s="40" customFormat="1" ht="54.75" customHeight="1" x14ac:dyDescent="0.25">
      <c r="A440" s="1137"/>
      <c r="B440" s="1137"/>
      <c r="C440" s="1137"/>
      <c r="D440" s="1153"/>
      <c r="E440" s="1150"/>
      <c r="F440" s="1137"/>
      <c r="G440" s="959" t="s">
        <v>499</v>
      </c>
      <c r="H440" s="417" t="s">
        <v>484</v>
      </c>
      <c r="I440" s="417" t="s">
        <v>25</v>
      </c>
      <c r="J440" s="492">
        <v>7.7</v>
      </c>
      <c r="K440" s="282">
        <f>J440*690</f>
        <v>5313</v>
      </c>
      <c r="L440" s="783">
        <v>4</v>
      </c>
      <c r="M440" s="211" t="s">
        <v>126</v>
      </c>
      <c r="N440" s="426"/>
    </row>
    <row r="441" spans="1:14" s="40" customFormat="1" ht="54.75" customHeight="1" x14ac:dyDescent="0.25">
      <c r="A441" s="1138"/>
      <c r="B441" s="1138"/>
      <c r="C441" s="1138"/>
      <c r="D441" s="1154"/>
      <c r="E441" s="1151"/>
      <c r="F441" s="1138"/>
      <c r="G441" s="427" t="s">
        <v>500</v>
      </c>
      <c r="H441" s="417" t="s">
        <v>492</v>
      </c>
      <c r="I441" s="417" t="s">
        <v>485</v>
      </c>
      <c r="J441" s="492">
        <v>1</v>
      </c>
      <c r="K441" s="282">
        <v>350</v>
      </c>
      <c r="L441" s="282">
        <v>5</v>
      </c>
      <c r="M441" s="211" t="s">
        <v>493</v>
      </c>
      <c r="N441" s="426"/>
    </row>
    <row r="442" spans="1:14" s="40" customFormat="1" ht="53.1" customHeight="1" x14ac:dyDescent="0.25">
      <c r="A442" s="187" t="s">
        <v>480</v>
      </c>
      <c r="B442" s="80" t="s">
        <v>138</v>
      </c>
      <c r="C442" s="80"/>
      <c r="D442" s="362"/>
      <c r="E442" s="310" t="s">
        <v>480</v>
      </c>
      <c r="F442" s="175">
        <v>5</v>
      </c>
      <c r="G442" s="305" t="s">
        <v>480</v>
      </c>
      <c r="H442" s="165" t="s">
        <v>480</v>
      </c>
      <c r="I442" s="347" t="s">
        <v>480</v>
      </c>
      <c r="J442" s="348" t="s">
        <v>480</v>
      </c>
      <c r="K442" s="289">
        <f>SUM(K436:K441)</f>
        <v>15473</v>
      </c>
      <c r="L442" s="186">
        <v>5</v>
      </c>
      <c r="M442" s="209"/>
      <c r="N442" s="426"/>
    </row>
    <row r="443" spans="1:14" s="40" customFormat="1" ht="56.25" customHeight="1" x14ac:dyDescent="0.25">
      <c r="A443" s="1164">
        <v>3</v>
      </c>
      <c r="B443" s="1164" t="s">
        <v>481</v>
      </c>
      <c r="C443" s="1164" t="s">
        <v>501</v>
      </c>
      <c r="D443" s="1171">
        <v>4325</v>
      </c>
      <c r="E443" s="1158">
        <v>1611534.5204463</v>
      </c>
      <c r="F443" s="1164">
        <v>6</v>
      </c>
      <c r="G443" s="578" t="s">
        <v>502</v>
      </c>
      <c r="H443" s="417" t="s">
        <v>484</v>
      </c>
      <c r="I443" s="417" t="s">
        <v>25</v>
      </c>
      <c r="J443" s="492">
        <v>9.8000000000000007</v>
      </c>
      <c r="K443" s="282">
        <v>6664</v>
      </c>
      <c r="L443" s="282">
        <v>1</v>
      </c>
      <c r="M443" s="211" t="s">
        <v>126</v>
      </c>
      <c r="N443" s="426"/>
    </row>
    <row r="444" spans="1:14" s="40" customFormat="1" ht="41.25" customHeight="1" x14ac:dyDescent="0.25">
      <c r="A444" s="1164"/>
      <c r="B444" s="1164"/>
      <c r="C444" s="1164"/>
      <c r="D444" s="1171"/>
      <c r="E444" s="1158"/>
      <c r="F444" s="1164"/>
      <c r="G444" s="1199" t="s">
        <v>503</v>
      </c>
      <c r="H444" s="443" t="s">
        <v>487</v>
      </c>
      <c r="I444" s="443" t="s">
        <v>133</v>
      </c>
      <c r="J444" s="446">
        <v>5</v>
      </c>
      <c r="K444" s="446">
        <v>430</v>
      </c>
      <c r="L444" s="1201">
        <v>2</v>
      </c>
      <c r="M444" s="1145" t="s">
        <v>135</v>
      </c>
      <c r="N444" s="426"/>
    </row>
    <row r="445" spans="1:14" s="40" customFormat="1" ht="41.25" customHeight="1" x14ac:dyDescent="0.25">
      <c r="A445" s="1164"/>
      <c r="B445" s="1164"/>
      <c r="C445" s="1164"/>
      <c r="D445" s="1171"/>
      <c r="E445" s="1158"/>
      <c r="F445" s="1164"/>
      <c r="G445" s="1200"/>
      <c r="H445" s="418" t="s">
        <v>484</v>
      </c>
      <c r="I445" s="443" t="s">
        <v>25</v>
      </c>
      <c r="J445" s="444">
        <v>14</v>
      </c>
      <c r="K445" s="446">
        <v>1960</v>
      </c>
      <c r="L445" s="1203"/>
      <c r="M445" s="1145"/>
      <c r="N445" s="426"/>
    </row>
    <row r="446" spans="1:14" s="40" customFormat="1" ht="91.5" customHeight="1" x14ac:dyDescent="0.25">
      <c r="A446" s="1164"/>
      <c r="B446" s="1164"/>
      <c r="C446" s="1164"/>
      <c r="D446" s="1171"/>
      <c r="E446" s="1158"/>
      <c r="F446" s="1164"/>
      <c r="G446" s="442" t="s">
        <v>504</v>
      </c>
      <c r="H446" s="443" t="s">
        <v>489</v>
      </c>
      <c r="I446" s="417" t="s">
        <v>505</v>
      </c>
      <c r="J446" s="282">
        <v>120</v>
      </c>
      <c r="K446" s="446">
        <v>3660</v>
      </c>
      <c r="L446" s="446">
        <v>3</v>
      </c>
      <c r="M446" s="211" t="s">
        <v>158</v>
      </c>
      <c r="N446" s="426"/>
    </row>
    <row r="447" spans="1:14" s="40" customFormat="1" ht="78" customHeight="1" x14ac:dyDescent="0.25">
      <c r="A447" s="1164"/>
      <c r="B447" s="1164"/>
      <c r="C447" s="1164"/>
      <c r="D447" s="1171"/>
      <c r="E447" s="1158"/>
      <c r="F447" s="1164"/>
      <c r="G447" s="442" t="s">
        <v>506</v>
      </c>
      <c r="H447" s="443" t="s">
        <v>489</v>
      </c>
      <c r="I447" s="417" t="s">
        <v>25</v>
      </c>
      <c r="J447" s="492">
        <v>16</v>
      </c>
      <c r="K447" s="446">
        <v>6000</v>
      </c>
      <c r="L447" s="446">
        <v>4</v>
      </c>
      <c r="M447" s="211" t="s">
        <v>490</v>
      </c>
      <c r="N447" s="426"/>
    </row>
    <row r="448" spans="1:14" s="40" customFormat="1" ht="51.75" customHeight="1" x14ac:dyDescent="0.25">
      <c r="A448" s="1164"/>
      <c r="B448" s="1164"/>
      <c r="C448" s="1164"/>
      <c r="D448" s="1171"/>
      <c r="E448" s="1158"/>
      <c r="F448" s="1164"/>
      <c r="G448" s="326" t="s">
        <v>507</v>
      </c>
      <c r="H448" s="411" t="s">
        <v>489</v>
      </c>
      <c r="I448" s="411" t="s">
        <v>508</v>
      </c>
      <c r="J448" s="552">
        <v>1</v>
      </c>
      <c r="K448" s="552">
        <v>1600</v>
      </c>
      <c r="L448" s="552">
        <v>5</v>
      </c>
      <c r="M448" s="211" t="s">
        <v>158</v>
      </c>
      <c r="N448" s="426"/>
    </row>
    <row r="449" spans="1:14" s="40" customFormat="1" ht="51.75" customHeight="1" x14ac:dyDescent="0.25">
      <c r="A449" s="1164"/>
      <c r="B449" s="1164"/>
      <c r="C449" s="1164"/>
      <c r="D449" s="1171"/>
      <c r="E449" s="1158"/>
      <c r="F449" s="1230"/>
      <c r="G449" s="482" t="s">
        <v>500</v>
      </c>
      <c r="H449" s="417" t="s">
        <v>492</v>
      </c>
      <c r="I449" s="417" t="s">
        <v>485</v>
      </c>
      <c r="J449" s="492">
        <v>1</v>
      </c>
      <c r="K449" s="282">
        <v>350</v>
      </c>
      <c r="L449" s="282">
        <v>6</v>
      </c>
      <c r="M449" s="211" t="s">
        <v>493</v>
      </c>
      <c r="N449" s="426"/>
    </row>
    <row r="450" spans="1:14" s="40" customFormat="1" ht="53.1" customHeight="1" x14ac:dyDescent="0.25">
      <c r="A450" s="164" t="s">
        <v>480</v>
      </c>
      <c r="B450" s="64" t="s">
        <v>138</v>
      </c>
      <c r="C450" s="80"/>
      <c r="D450" s="363"/>
      <c r="E450" s="311" t="s">
        <v>480</v>
      </c>
      <c r="F450" s="175">
        <v>6</v>
      </c>
      <c r="G450" s="238" t="s">
        <v>480</v>
      </c>
      <c r="H450" s="161" t="s">
        <v>480</v>
      </c>
      <c r="I450" s="165" t="s">
        <v>480</v>
      </c>
      <c r="J450" s="166" t="s">
        <v>480</v>
      </c>
      <c r="K450" s="285">
        <f>SUM(K443:K449)</f>
        <v>20664</v>
      </c>
      <c r="L450" s="171">
        <v>6</v>
      </c>
      <c r="M450" s="209"/>
      <c r="N450" s="426"/>
    </row>
    <row r="451" spans="1:14" s="40" customFormat="1" ht="78" customHeight="1" x14ac:dyDescent="0.25">
      <c r="A451" s="1233">
        <v>4</v>
      </c>
      <c r="B451" s="1233" t="s">
        <v>481</v>
      </c>
      <c r="C451" s="1277" t="s">
        <v>238</v>
      </c>
      <c r="D451" s="1311">
        <v>3816</v>
      </c>
      <c r="E451" s="1351">
        <v>1421876.4693694999</v>
      </c>
      <c r="F451" s="1277">
        <v>5</v>
      </c>
      <c r="G451" s="449" t="s">
        <v>509</v>
      </c>
      <c r="H451" s="458" t="s">
        <v>489</v>
      </c>
      <c r="I451" s="458" t="s">
        <v>25</v>
      </c>
      <c r="J451" s="459">
        <v>6.6</v>
      </c>
      <c r="K451" s="445">
        <v>3912</v>
      </c>
      <c r="L451" s="446">
        <v>1</v>
      </c>
      <c r="M451" s="211" t="s">
        <v>490</v>
      </c>
      <c r="N451" s="426"/>
    </row>
    <row r="452" spans="1:14" s="40" customFormat="1" ht="55.5" customHeight="1" x14ac:dyDescent="0.25">
      <c r="A452" s="1234"/>
      <c r="B452" s="1234"/>
      <c r="C452" s="1277"/>
      <c r="D452" s="1311"/>
      <c r="E452" s="1351"/>
      <c r="F452" s="1277"/>
      <c r="G452" s="460" t="s">
        <v>510</v>
      </c>
      <c r="H452" s="461" t="s">
        <v>484</v>
      </c>
      <c r="I452" s="461" t="s">
        <v>25</v>
      </c>
      <c r="J452" s="462">
        <v>8.8000000000000007</v>
      </c>
      <c r="K452" s="463">
        <v>6160</v>
      </c>
      <c r="L452" s="446">
        <v>2</v>
      </c>
      <c r="M452" s="211" t="s">
        <v>126</v>
      </c>
      <c r="N452" s="426"/>
    </row>
    <row r="453" spans="1:14" s="40" customFormat="1" ht="41.25" customHeight="1" x14ac:dyDescent="0.25">
      <c r="A453" s="1234"/>
      <c r="B453" s="1234"/>
      <c r="C453" s="1277"/>
      <c r="D453" s="1311"/>
      <c r="E453" s="1351"/>
      <c r="F453" s="1277"/>
      <c r="G453" s="1261" t="s">
        <v>511</v>
      </c>
      <c r="H453" s="464" t="s">
        <v>487</v>
      </c>
      <c r="I453" s="443" t="s">
        <v>133</v>
      </c>
      <c r="J453" s="446">
        <v>3</v>
      </c>
      <c r="K453" s="446">
        <v>290</v>
      </c>
      <c r="L453" s="1201">
        <v>3</v>
      </c>
      <c r="M453" s="211"/>
      <c r="N453" s="426"/>
    </row>
    <row r="454" spans="1:14" s="40" customFormat="1" ht="41.25" customHeight="1" x14ac:dyDescent="0.25">
      <c r="A454" s="1234"/>
      <c r="B454" s="1234"/>
      <c r="C454" s="1277"/>
      <c r="D454" s="1311"/>
      <c r="E454" s="1351"/>
      <c r="F454" s="1277"/>
      <c r="G454" s="1199"/>
      <c r="H454" s="411" t="s">
        <v>484</v>
      </c>
      <c r="I454" s="455" t="s">
        <v>25</v>
      </c>
      <c r="J454" s="475">
        <v>4.5999999999999996</v>
      </c>
      <c r="K454" s="468">
        <v>644</v>
      </c>
      <c r="L454" s="1202"/>
      <c r="M454" s="211" t="s">
        <v>135</v>
      </c>
      <c r="N454" s="426"/>
    </row>
    <row r="455" spans="1:14" s="40" customFormat="1" ht="104.25" customHeight="1" x14ac:dyDescent="0.25">
      <c r="A455" s="1234"/>
      <c r="B455" s="1234"/>
      <c r="C455" s="1277"/>
      <c r="D455" s="1311"/>
      <c r="E455" s="1351"/>
      <c r="F455" s="1296"/>
      <c r="G455" s="457" t="s">
        <v>512</v>
      </c>
      <c r="H455" s="443" t="s">
        <v>489</v>
      </c>
      <c r="I455" s="443" t="s">
        <v>149</v>
      </c>
      <c r="J455" s="282">
        <v>120</v>
      </c>
      <c r="K455" s="446">
        <v>4200</v>
      </c>
      <c r="L455" s="446">
        <v>4</v>
      </c>
      <c r="M455" s="211" t="s">
        <v>150</v>
      </c>
      <c r="N455" s="426"/>
    </row>
    <row r="456" spans="1:14" s="40" customFormat="1" ht="60" customHeight="1" x14ac:dyDescent="0.25">
      <c r="A456" s="1234"/>
      <c r="B456" s="1234"/>
      <c r="C456" s="1277"/>
      <c r="D456" s="1311"/>
      <c r="E456" s="1351"/>
      <c r="F456" s="1296"/>
      <c r="G456" s="482" t="s">
        <v>500</v>
      </c>
      <c r="H456" s="417" t="s">
        <v>492</v>
      </c>
      <c r="I456" s="417" t="s">
        <v>25</v>
      </c>
      <c r="J456" s="492">
        <v>2.5</v>
      </c>
      <c r="K456" s="417">
        <v>875</v>
      </c>
      <c r="L456" s="417">
        <v>5</v>
      </c>
      <c r="M456" s="211" t="s">
        <v>493</v>
      </c>
      <c r="N456" s="426"/>
    </row>
    <row r="457" spans="1:14" s="40" customFormat="1" ht="53.1" customHeight="1" x14ac:dyDescent="0.25">
      <c r="A457" s="159" t="s">
        <v>480</v>
      </c>
      <c r="B457" s="79" t="s">
        <v>138</v>
      </c>
      <c r="C457" s="64"/>
      <c r="D457" s="364"/>
      <c r="E457" s="309" t="s">
        <v>480</v>
      </c>
      <c r="F457" s="160">
        <v>5</v>
      </c>
      <c r="G457" s="241" t="s">
        <v>480</v>
      </c>
      <c r="H457" s="222" t="s">
        <v>480</v>
      </c>
      <c r="I457" s="222" t="s">
        <v>480</v>
      </c>
      <c r="J457" s="224" t="s">
        <v>480</v>
      </c>
      <c r="K457" s="287">
        <f>SUM(K451:K456)</f>
        <v>16081</v>
      </c>
      <c r="L457" s="171">
        <v>5</v>
      </c>
      <c r="M457" s="209"/>
    </row>
    <row r="458" spans="1:14" s="40" customFormat="1" ht="53.1" customHeight="1" x14ac:dyDescent="0.25">
      <c r="A458" s="179">
        <v>5</v>
      </c>
      <c r="B458" s="180" t="s">
        <v>60</v>
      </c>
      <c r="C458" s="215" t="s">
        <v>480</v>
      </c>
      <c r="D458" s="365">
        <f>D459+D466+D473+D480+D487</f>
        <v>22571</v>
      </c>
      <c r="E458" s="256">
        <f>E459+E466+E473+E480+E487</f>
        <v>8410160.8464724682</v>
      </c>
      <c r="F458" s="180">
        <f>F465+F472+F479+F486+F495</f>
        <v>27</v>
      </c>
      <c r="G458" s="359" t="s">
        <v>480</v>
      </c>
      <c r="H458" s="167" t="s">
        <v>480</v>
      </c>
      <c r="I458" s="167" t="s">
        <v>480</v>
      </c>
      <c r="J458" s="169" t="s">
        <v>480</v>
      </c>
      <c r="K458" s="288">
        <f>K465+K472+K479+K486+K495</f>
        <v>108386</v>
      </c>
      <c r="L458" s="168">
        <f>L465+L472+L479+L486+L495</f>
        <v>27</v>
      </c>
      <c r="M458" s="209"/>
    </row>
    <row r="459" spans="1:14" s="40" customFormat="1" ht="124.5" customHeight="1" x14ac:dyDescent="0.25">
      <c r="A459" s="1136">
        <v>5</v>
      </c>
      <c r="B459" s="1164" t="s">
        <v>60</v>
      </c>
      <c r="C459" s="1231" t="s">
        <v>513</v>
      </c>
      <c r="D459" s="1171">
        <v>4825</v>
      </c>
      <c r="E459" s="1158">
        <v>1797839.08928402</v>
      </c>
      <c r="F459" s="1164">
        <v>5</v>
      </c>
      <c r="G459" s="442" t="s">
        <v>514</v>
      </c>
      <c r="H459" s="447" t="s">
        <v>484</v>
      </c>
      <c r="I459" s="447" t="s">
        <v>505</v>
      </c>
      <c r="J459" s="470">
        <v>960</v>
      </c>
      <c r="K459" s="445">
        <v>10560</v>
      </c>
      <c r="L459" s="446">
        <v>1</v>
      </c>
      <c r="M459" s="208" t="s">
        <v>158</v>
      </c>
    </row>
    <row r="460" spans="1:14" s="40" customFormat="1" ht="56.25" customHeight="1" x14ac:dyDescent="0.25">
      <c r="A460" s="1137"/>
      <c r="B460" s="1164"/>
      <c r="C460" s="1231"/>
      <c r="D460" s="1171"/>
      <c r="E460" s="1158"/>
      <c r="F460" s="1164"/>
      <c r="G460" s="578" t="s">
        <v>515</v>
      </c>
      <c r="H460" s="776" t="s">
        <v>484</v>
      </c>
      <c r="I460" s="423" t="s">
        <v>25</v>
      </c>
      <c r="J460" s="767">
        <v>9</v>
      </c>
      <c r="K460" s="576">
        <v>6120</v>
      </c>
      <c r="L460" s="282">
        <v>2</v>
      </c>
      <c r="M460" s="211" t="s">
        <v>126</v>
      </c>
    </row>
    <row r="461" spans="1:14" s="40" customFormat="1" ht="64.5" customHeight="1" x14ac:dyDescent="0.25">
      <c r="A461" s="1137"/>
      <c r="B461" s="1164"/>
      <c r="C461" s="1231"/>
      <c r="D461" s="1171"/>
      <c r="E461" s="1158"/>
      <c r="F461" s="1164"/>
      <c r="G461" s="557" t="s">
        <v>516</v>
      </c>
      <c r="H461" s="474" t="s">
        <v>489</v>
      </c>
      <c r="I461" s="455" t="s">
        <v>25</v>
      </c>
      <c r="J461" s="475">
        <v>15.5</v>
      </c>
      <c r="K461" s="473">
        <v>3880</v>
      </c>
      <c r="L461" s="498">
        <v>3</v>
      </c>
      <c r="M461" s="211" t="s">
        <v>490</v>
      </c>
    </row>
    <row r="462" spans="1:14" s="40" customFormat="1" ht="42.75" customHeight="1" x14ac:dyDescent="0.25">
      <c r="A462" s="1137"/>
      <c r="B462" s="1164"/>
      <c r="C462" s="1231"/>
      <c r="D462" s="1171"/>
      <c r="E462" s="1158"/>
      <c r="F462" s="1230"/>
      <c r="G462" s="1256" t="s">
        <v>517</v>
      </c>
      <c r="H462" s="443" t="s">
        <v>487</v>
      </c>
      <c r="I462" s="443" t="s">
        <v>133</v>
      </c>
      <c r="J462" s="446">
        <v>2</v>
      </c>
      <c r="K462" s="446">
        <v>200</v>
      </c>
      <c r="L462" s="1313">
        <v>4</v>
      </c>
      <c r="M462" s="211"/>
    </row>
    <row r="463" spans="1:14" s="40" customFormat="1" ht="42.75" customHeight="1" x14ac:dyDescent="0.25">
      <c r="A463" s="1137"/>
      <c r="B463" s="1164"/>
      <c r="C463" s="1231"/>
      <c r="D463" s="1171"/>
      <c r="E463" s="1158"/>
      <c r="F463" s="1230"/>
      <c r="G463" s="1256"/>
      <c r="H463" s="417" t="s">
        <v>484</v>
      </c>
      <c r="I463" s="443" t="s">
        <v>25</v>
      </c>
      <c r="J463" s="444">
        <v>14.5</v>
      </c>
      <c r="K463" s="446">
        <v>2030</v>
      </c>
      <c r="L463" s="1313"/>
      <c r="M463" s="211" t="s">
        <v>135</v>
      </c>
    </row>
    <row r="464" spans="1:14" s="40" customFormat="1" ht="42.75" customHeight="1" x14ac:dyDescent="0.25">
      <c r="A464" s="1138"/>
      <c r="B464" s="1164"/>
      <c r="C464" s="1231"/>
      <c r="D464" s="1171"/>
      <c r="E464" s="1158"/>
      <c r="F464" s="1230"/>
      <c r="G464" s="482" t="s">
        <v>500</v>
      </c>
      <c r="H464" s="417" t="s">
        <v>492</v>
      </c>
      <c r="I464" s="417" t="s">
        <v>485</v>
      </c>
      <c r="J464" s="492">
        <v>1</v>
      </c>
      <c r="K464" s="282">
        <v>350</v>
      </c>
      <c r="L464" s="417">
        <v>5</v>
      </c>
      <c r="M464" s="211" t="s">
        <v>493</v>
      </c>
    </row>
    <row r="465" spans="1:13" s="40" customFormat="1" ht="53.1" customHeight="1" x14ac:dyDescent="0.25">
      <c r="A465" s="187" t="s">
        <v>480</v>
      </c>
      <c r="B465" s="80" t="s">
        <v>138</v>
      </c>
      <c r="C465" s="80"/>
      <c r="D465" s="362"/>
      <c r="E465" s="310" t="s">
        <v>480</v>
      </c>
      <c r="F465" s="175">
        <v>5</v>
      </c>
      <c r="G465" s="238" t="s">
        <v>480</v>
      </c>
      <c r="H465" s="161" t="s">
        <v>480</v>
      </c>
      <c r="I465" s="161" t="s">
        <v>480</v>
      </c>
      <c r="J465" s="162" t="s">
        <v>480</v>
      </c>
      <c r="K465" s="554">
        <f>SUM(K459:K464)</f>
        <v>23140</v>
      </c>
      <c r="L465" s="351">
        <v>5</v>
      </c>
      <c r="M465" s="209"/>
    </row>
    <row r="466" spans="1:13" s="40" customFormat="1" ht="72" customHeight="1" x14ac:dyDescent="0.25">
      <c r="A466" s="1164">
        <v>6</v>
      </c>
      <c r="B466" s="1164" t="s">
        <v>60</v>
      </c>
      <c r="C466" s="1164" t="s">
        <v>518</v>
      </c>
      <c r="D466" s="1171">
        <v>3108</v>
      </c>
      <c r="E466" s="1158">
        <v>1158069.1998952799</v>
      </c>
      <c r="F466" s="1164">
        <v>5</v>
      </c>
      <c r="G466" s="578" t="s">
        <v>519</v>
      </c>
      <c r="H466" s="421" t="s">
        <v>484</v>
      </c>
      <c r="I466" s="477" t="s">
        <v>25</v>
      </c>
      <c r="J466" s="579">
        <v>10.199999999999999</v>
      </c>
      <c r="K466" s="538">
        <f>J466*685</f>
        <v>6986.9999999999991</v>
      </c>
      <c r="L466" s="282">
        <v>1</v>
      </c>
      <c r="M466" s="211" t="s">
        <v>126</v>
      </c>
    </row>
    <row r="467" spans="1:13" s="40" customFormat="1" ht="100.5" customHeight="1" x14ac:dyDescent="0.25">
      <c r="A467" s="1164"/>
      <c r="B467" s="1164"/>
      <c r="C467" s="1164"/>
      <c r="D467" s="1171"/>
      <c r="E467" s="1158"/>
      <c r="F467" s="1164"/>
      <c r="G467" s="557" t="s">
        <v>520</v>
      </c>
      <c r="H467" s="461" t="s">
        <v>497</v>
      </c>
      <c r="I467" s="461" t="s">
        <v>505</v>
      </c>
      <c r="J467" s="1013">
        <v>120</v>
      </c>
      <c r="K467" s="463">
        <v>3660</v>
      </c>
      <c r="L467" s="446">
        <v>2</v>
      </c>
      <c r="M467" s="211" t="s">
        <v>158</v>
      </c>
    </row>
    <row r="468" spans="1:13" s="40" customFormat="1" ht="42.75" customHeight="1" x14ac:dyDescent="0.25">
      <c r="A468" s="1164"/>
      <c r="B468" s="1164"/>
      <c r="C468" s="1164"/>
      <c r="D468" s="1171"/>
      <c r="E468" s="1158"/>
      <c r="F468" s="1164"/>
      <c r="G468" s="1261" t="s">
        <v>521</v>
      </c>
      <c r="H468" s="464" t="s">
        <v>487</v>
      </c>
      <c r="I468" s="443" t="s">
        <v>133</v>
      </c>
      <c r="J468" s="282">
        <v>3</v>
      </c>
      <c r="K468" s="498">
        <v>270</v>
      </c>
      <c r="L468" s="1201">
        <v>3</v>
      </c>
      <c r="M468" s="211"/>
    </row>
    <row r="469" spans="1:13" s="40" customFormat="1" ht="42.75" customHeight="1" x14ac:dyDescent="0.25">
      <c r="A469" s="1164"/>
      <c r="B469" s="1164"/>
      <c r="C469" s="1164"/>
      <c r="D469" s="1171"/>
      <c r="E469" s="1158"/>
      <c r="F469" s="1164"/>
      <c r="G469" s="1199"/>
      <c r="H469" s="411" t="s">
        <v>484</v>
      </c>
      <c r="I469" s="455" t="s">
        <v>25</v>
      </c>
      <c r="J469" s="1014">
        <v>15</v>
      </c>
      <c r="K469" s="446">
        <v>2100</v>
      </c>
      <c r="L469" s="1332"/>
      <c r="M469" s="211" t="s">
        <v>135</v>
      </c>
    </row>
    <row r="470" spans="1:13" s="40" customFormat="1" ht="82.5" customHeight="1" x14ac:dyDescent="0.25">
      <c r="A470" s="1164"/>
      <c r="B470" s="1164"/>
      <c r="C470" s="1164"/>
      <c r="D470" s="1171"/>
      <c r="E470" s="1158"/>
      <c r="F470" s="1230"/>
      <c r="G470" s="482" t="s">
        <v>522</v>
      </c>
      <c r="H470" s="417" t="s">
        <v>497</v>
      </c>
      <c r="I470" s="417" t="s">
        <v>505</v>
      </c>
      <c r="J470" s="479">
        <v>120</v>
      </c>
      <c r="K470" s="446">
        <v>1560</v>
      </c>
      <c r="L470" s="815">
        <v>4</v>
      </c>
      <c r="M470" s="211" t="s">
        <v>158</v>
      </c>
    </row>
    <row r="471" spans="1:13" s="40" customFormat="1" ht="82.5" customHeight="1" x14ac:dyDescent="0.25">
      <c r="A471" s="1164"/>
      <c r="B471" s="1164"/>
      <c r="C471" s="1164"/>
      <c r="D471" s="1171"/>
      <c r="E471" s="1158"/>
      <c r="F471" s="1230"/>
      <c r="G471" s="482" t="s">
        <v>500</v>
      </c>
      <c r="H471" s="417" t="s">
        <v>492</v>
      </c>
      <c r="I471" s="417" t="s">
        <v>485</v>
      </c>
      <c r="J471" s="492">
        <v>1</v>
      </c>
      <c r="K471" s="783">
        <v>350</v>
      </c>
      <c r="L471" s="417">
        <v>5</v>
      </c>
      <c r="M471" s="211" t="s">
        <v>493</v>
      </c>
    </row>
    <row r="472" spans="1:13" s="40" customFormat="1" ht="53.1" customHeight="1" x14ac:dyDescent="0.25">
      <c r="A472" s="577" t="s">
        <v>480</v>
      </c>
      <c r="B472" s="214" t="s">
        <v>138</v>
      </c>
      <c r="C472" s="214"/>
      <c r="D472" s="362"/>
      <c r="E472" s="310" t="s">
        <v>480</v>
      </c>
      <c r="F472" s="175">
        <v>5</v>
      </c>
      <c r="G472" s="241" t="s">
        <v>480</v>
      </c>
      <c r="H472" s="161" t="s">
        <v>480</v>
      </c>
      <c r="I472" s="222" t="s">
        <v>480</v>
      </c>
      <c r="J472" s="224" t="s">
        <v>480</v>
      </c>
      <c r="K472" s="287">
        <f>SUM(K466:K471)</f>
        <v>14927</v>
      </c>
      <c r="L472" s="171">
        <v>5</v>
      </c>
      <c r="M472" s="209"/>
    </row>
    <row r="473" spans="1:13" s="40" customFormat="1" ht="84.75" customHeight="1" x14ac:dyDescent="0.25">
      <c r="A473" s="1136">
        <v>7</v>
      </c>
      <c r="B473" s="1136" t="s">
        <v>60</v>
      </c>
      <c r="C473" s="1136" t="s">
        <v>523</v>
      </c>
      <c r="D473" s="1265">
        <v>2288</v>
      </c>
      <c r="E473" s="1352">
        <v>852529.70700141904</v>
      </c>
      <c r="F473" s="1164">
        <v>5</v>
      </c>
      <c r="G473" s="476" t="s">
        <v>524</v>
      </c>
      <c r="H473" s="477" t="s">
        <v>497</v>
      </c>
      <c r="I473" s="477" t="s">
        <v>505</v>
      </c>
      <c r="J473" s="478">
        <v>120</v>
      </c>
      <c r="K473" s="479">
        <v>3660</v>
      </c>
      <c r="L473" s="282">
        <v>1</v>
      </c>
      <c r="M473" s="211" t="s">
        <v>158</v>
      </c>
    </row>
    <row r="474" spans="1:13" s="40" customFormat="1" ht="56.25" customHeight="1" x14ac:dyDescent="0.25">
      <c r="A474" s="1137"/>
      <c r="B474" s="1137"/>
      <c r="C474" s="1137"/>
      <c r="D474" s="1266"/>
      <c r="E474" s="1353"/>
      <c r="F474" s="1164"/>
      <c r="G474" s="778" t="s">
        <v>525</v>
      </c>
      <c r="H474" s="421" t="s">
        <v>484</v>
      </c>
      <c r="I474" s="477" t="s">
        <v>25</v>
      </c>
      <c r="J474" s="579">
        <v>6</v>
      </c>
      <c r="K474" s="784">
        <v>4080</v>
      </c>
      <c r="L474" s="282">
        <v>2</v>
      </c>
      <c r="M474" s="211" t="s">
        <v>126</v>
      </c>
    </row>
    <row r="475" spans="1:13" s="40" customFormat="1" ht="42.75" customHeight="1" x14ac:dyDescent="0.25">
      <c r="A475" s="1137"/>
      <c r="B475" s="1137"/>
      <c r="C475" s="1137"/>
      <c r="D475" s="1266"/>
      <c r="E475" s="1353"/>
      <c r="F475" s="1164"/>
      <c r="G475" s="1335" t="s">
        <v>526</v>
      </c>
      <c r="H475" s="421" t="s">
        <v>487</v>
      </c>
      <c r="I475" s="421" t="s">
        <v>133</v>
      </c>
      <c r="J475" s="538">
        <v>3</v>
      </c>
      <c r="K475" s="785">
        <v>270</v>
      </c>
      <c r="L475" s="1253">
        <v>3</v>
      </c>
      <c r="M475" s="1181" t="s">
        <v>135</v>
      </c>
    </row>
    <row r="476" spans="1:13" s="40" customFormat="1" ht="42.75" customHeight="1" x14ac:dyDescent="0.25">
      <c r="A476" s="1137"/>
      <c r="B476" s="1137"/>
      <c r="C476" s="1137"/>
      <c r="D476" s="1266"/>
      <c r="E476" s="1353"/>
      <c r="F476" s="1164"/>
      <c r="G476" s="1336"/>
      <c r="H476" s="418" t="s">
        <v>484</v>
      </c>
      <c r="I476" s="773" t="s">
        <v>25</v>
      </c>
      <c r="J476" s="774">
        <v>4.8</v>
      </c>
      <c r="K476" s="786">
        <v>672</v>
      </c>
      <c r="L476" s="1255"/>
      <c r="M476" s="1181"/>
    </row>
    <row r="477" spans="1:13" s="40" customFormat="1" ht="71.25" customHeight="1" x14ac:dyDescent="0.25">
      <c r="A477" s="1137"/>
      <c r="B477" s="1137"/>
      <c r="C477" s="1137"/>
      <c r="D477" s="1266"/>
      <c r="E477" s="1353"/>
      <c r="F477" s="1164"/>
      <c r="G477" s="427" t="s">
        <v>527</v>
      </c>
      <c r="H477" s="417" t="s">
        <v>489</v>
      </c>
      <c r="I477" s="417" t="s">
        <v>25</v>
      </c>
      <c r="J477" s="492">
        <v>5.6</v>
      </c>
      <c r="K477" s="787">
        <v>1996</v>
      </c>
      <c r="L477" s="282">
        <v>4</v>
      </c>
      <c r="M477" s="211" t="s">
        <v>490</v>
      </c>
    </row>
    <row r="478" spans="1:13" s="40" customFormat="1" ht="71.25" customHeight="1" x14ac:dyDescent="0.25">
      <c r="A478" s="1138"/>
      <c r="B478" s="1138"/>
      <c r="C478" s="1138"/>
      <c r="D478" s="1267"/>
      <c r="E478" s="1354"/>
      <c r="F478" s="1164"/>
      <c r="G478" s="427" t="s">
        <v>500</v>
      </c>
      <c r="H478" s="417" t="s">
        <v>492</v>
      </c>
      <c r="I478" s="417" t="s">
        <v>485</v>
      </c>
      <c r="J478" s="492">
        <v>1</v>
      </c>
      <c r="K478" s="282">
        <v>350</v>
      </c>
      <c r="L478" s="417">
        <v>5</v>
      </c>
      <c r="M478" s="211" t="s">
        <v>493</v>
      </c>
    </row>
    <row r="479" spans="1:13" s="41" customFormat="1" ht="52.5" customHeight="1" x14ac:dyDescent="0.25">
      <c r="A479" s="164" t="s">
        <v>480</v>
      </c>
      <c r="B479" s="400" t="s">
        <v>138</v>
      </c>
      <c r="C479" s="80"/>
      <c r="D479" s="363"/>
      <c r="E479" s="311" t="s">
        <v>480</v>
      </c>
      <c r="F479" s="175">
        <v>5</v>
      </c>
      <c r="G479" s="192" t="s">
        <v>480</v>
      </c>
      <c r="H479" s="175" t="s">
        <v>480</v>
      </c>
      <c r="I479" s="175" t="s">
        <v>480</v>
      </c>
      <c r="J479" s="176" t="s">
        <v>480</v>
      </c>
      <c r="K479" s="284">
        <f>SUM(K473:K478)</f>
        <v>11028</v>
      </c>
      <c r="L479" s="163">
        <v>5</v>
      </c>
      <c r="M479" s="210"/>
    </row>
    <row r="480" spans="1:13" s="41" customFormat="1" ht="57.75" customHeight="1" x14ac:dyDescent="0.25">
      <c r="A480" s="1233">
        <v>8</v>
      </c>
      <c r="B480" s="1293" t="s">
        <v>60</v>
      </c>
      <c r="C480" s="1257" t="s">
        <v>528</v>
      </c>
      <c r="D480" s="1265">
        <v>6238</v>
      </c>
      <c r="E480" s="1262">
        <v>2324335.80081943</v>
      </c>
      <c r="F480" s="1136">
        <v>5</v>
      </c>
      <c r="G480" s="441" t="s">
        <v>529</v>
      </c>
      <c r="H480" s="443" t="s">
        <v>484</v>
      </c>
      <c r="I480" s="443" t="s">
        <v>25</v>
      </c>
      <c r="J480" s="444">
        <v>17</v>
      </c>
      <c r="K480" s="445">
        <v>11050</v>
      </c>
      <c r="L480" s="446">
        <v>1</v>
      </c>
      <c r="M480" s="211" t="s">
        <v>126</v>
      </c>
    </row>
    <row r="481" spans="1:13" s="41" customFormat="1" ht="42.75" customHeight="1" x14ac:dyDescent="0.25">
      <c r="A481" s="1234"/>
      <c r="B481" s="1294"/>
      <c r="C481" s="1258"/>
      <c r="D481" s="1266"/>
      <c r="E481" s="1263"/>
      <c r="F481" s="1137"/>
      <c r="G481" s="1333" t="s">
        <v>530</v>
      </c>
      <c r="H481" s="443" t="s">
        <v>487</v>
      </c>
      <c r="I481" s="443" t="s">
        <v>133</v>
      </c>
      <c r="J481" s="446">
        <v>3</v>
      </c>
      <c r="K481" s="465">
        <v>300</v>
      </c>
      <c r="L481" s="443">
        <v>2</v>
      </c>
      <c r="M481" s="1181" t="s">
        <v>135</v>
      </c>
    </row>
    <row r="482" spans="1:13" s="41" customFormat="1" ht="42.75" customHeight="1" x14ac:dyDescent="0.25">
      <c r="A482" s="1234"/>
      <c r="B482" s="1294"/>
      <c r="C482" s="1258"/>
      <c r="D482" s="1266"/>
      <c r="E482" s="1263"/>
      <c r="F482" s="1137"/>
      <c r="G482" s="1334"/>
      <c r="H482" s="418" t="s">
        <v>484</v>
      </c>
      <c r="I482" s="443" t="s">
        <v>25</v>
      </c>
      <c r="J482" s="444">
        <v>29</v>
      </c>
      <c r="K482" s="445">
        <v>4060</v>
      </c>
      <c r="L482" s="446"/>
      <c r="M482" s="1181"/>
    </row>
    <row r="483" spans="1:13" s="41" customFormat="1" ht="69.75" customHeight="1" x14ac:dyDescent="0.25">
      <c r="A483" s="1234"/>
      <c r="B483" s="1294"/>
      <c r="C483" s="1258"/>
      <c r="D483" s="1266"/>
      <c r="E483" s="1263"/>
      <c r="F483" s="1137"/>
      <c r="G483" s="441" t="s">
        <v>531</v>
      </c>
      <c r="H483" s="443" t="s">
        <v>489</v>
      </c>
      <c r="I483" s="443" t="s">
        <v>25</v>
      </c>
      <c r="J483" s="444">
        <v>36</v>
      </c>
      <c r="K483" s="445">
        <v>8560</v>
      </c>
      <c r="L483" s="446">
        <v>3</v>
      </c>
      <c r="M483" s="211" t="s">
        <v>490</v>
      </c>
    </row>
    <row r="484" spans="1:13" s="41" customFormat="1" ht="66" customHeight="1" x14ac:dyDescent="0.25">
      <c r="A484" s="1234"/>
      <c r="B484" s="1294"/>
      <c r="C484" s="1258"/>
      <c r="D484" s="1266"/>
      <c r="E484" s="1263"/>
      <c r="F484" s="1137"/>
      <c r="G484" s="441" t="s">
        <v>532</v>
      </c>
      <c r="H484" s="443" t="s">
        <v>492</v>
      </c>
      <c r="I484" s="443" t="s">
        <v>25</v>
      </c>
      <c r="J484" s="481">
        <v>5.53</v>
      </c>
      <c r="K484" s="445">
        <v>1935</v>
      </c>
      <c r="L484" s="446">
        <v>4</v>
      </c>
      <c r="M484" s="211" t="s">
        <v>493</v>
      </c>
    </row>
    <row r="485" spans="1:13" s="41" customFormat="1" ht="57.75" customHeight="1" x14ac:dyDescent="0.25">
      <c r="A485" s="1234"/>
      <c r="B485" s="1295"/>
      <c r="C485" s="1259"/>
      <c r="D485" s="1267"/>
      <c r="E485" s="1264"/>
      <c r="F485" s="1138"/>
      <c r="G485" s="441" t="s">
        <v>533</v>
      </c>
      <c r="H485" s="443" t="s">
        <v>492</v>
      </c>
      <c r="I485" s="443" t="s">
        <v>149</v>
      </c>
      <c r="J485" s="446">
        <v>90</v>
      </c>
      <c r="K485" s="445">
        <v>4140</v>
      </c>
      <c r="L485" s="446">
        <v>5</v>
      </c>
      <c r="M485" s="211" t="s">
        <v>150</v>
      </c>
    </row>
    <row r="486" spans="1:13" s="41" customFormat="1" ht="52.5" customHeight="1" x14ac:dyDescent="0.25">
      <c r="A486" s="174" t="s">
        <v>480</v>
      </c>
      <c r="B486" s="82" t="s">
        <v>138</v>
      </c>
      <c r="C486" s="80"/>
      <c r="D486" s="363"/>
      <c r="E486" s="311" t="s">
        <v>480</v>
      </c>
      <c r="F486" s="175">
        <v>5</v>
      </c>
      <c r="G486" s="192" t="s">
        <v>480</v>
      </c>
      <c r="H486" s="175" t="s">
        <v>480</v>
      </c>
      <c r="I486" s="175" t="s">
        <v>480</v>
      </c>
      <c r="J486" s="176" t="s">
        <v>480</v>
      </c>
      <c r="K486" s="289">
        <f>K485+K484+K483+K482+K481+K480</f>
        <v>30045</v>
      </c>
      <c r="L486" s="163">
        <v>5</v>
      </c>
      <c r="M486" s="210"/>
    </row>
    <row r="487" spans="1:13" s="41" customFormat="1" ht="56.25" customHeight="1" x14ac:dyDescent="0.25">
      <c r="A487" s="1164">
        <v>9</v>
      </c>
      <c r="B487" s="1232" t="s">
        <v>60</v>
      </c>
      <c r="C487" s="1232" t="s">
        <v>534</v>
      </c>
      <c r="D487" s="1171">
        <v>6112</v>
      </c>
      <c r="E487" s="1158">
        <v>2277387.0494723199</v>
      </c>
      <c r="F487" s="1164">
        <v>7</v>
      </c>
      <c r="G487" s="519" t="s">
        <v>535</v>
      </c>
      <c r="H487" s="443" t="s">
        <v>497</v>
      </c>
      <c r="I487" s="443" t="s">
        <v>505</v>
      </c>
      <c r="J487" s="282">
        <v>180</v>
      </c>
      <c r="K487" s="445">
        <v>2340</v>
      </c>
      <c r="L487" s="446">
        <v>1</v>
      </c>
      <c r="M487" s="211" t="s">
        <v>158</v>
      </c>
    </row>
    <row r="488" spans="1:13" s="41" customFormat="1" ht="56.25" customHeight="1" x14ac:dyDescent="0.25">
      <c r="A488" s="1164"/>
      <c r="B488" s="1232"/>
      <c r="C488" s="1232"/>
      <c r="D488" s="1171"/>
      <c r="E488" s="1158"/>
      <c r="F488" s="1164"/>
      <c r="G488" s="427" t="s">
        <v>536</v>
      </c>
      <c r="H488" s="417" t="s">
        <v>537</v>
      </c>
      <c r="I488" s="417" t="s">
        <v>25</v>
      </c>
      <c r="J488" s="492">
        <v>10.8</v>
      </c>
      <c r="K488" s="479">
        <f>J488*680</f>
        <v>7344.0000000000009</v>
      </c>
      <c r="L488" s="282">
        <v>2</v>
      </c>
      <c r="M488" s="211" t="s">
        <v>126</v>
      </c>
    </row>
    <row r="489" spans="1:13" s="41" customFormat="1" ht="81" customHeight="1" x14ac:dyDescent="0.25">
      <c r="A489" s="1164"/>
      <c r="B489" s="1232"/>
      <c r="C489" s="1232"/>
      <c r="D489" s="1171"/>
      <c r="E489" s="1158"/>
      <c r="F489" s="1164"/>
      <c r="G489" s="519" t="s">
        <v>538</v>
      </c>
      <c r="H489" s="443" t="s">
        <v>489</v>
      </c>
      <c r="I489" s="443" t="s">
        <v>25</v>
      </c>
      <c r="J489" s="444">
        <v>26</v>
      </c>
      <c r="K489" s="445">
        <v>6360</v>
      </c>
      <c r="L489" s="446">
        <v>3</v>
      </c>
      <c r="M489" s="211" t="s">
        <v>490</v>
      </c>
    </row>
    <row r="490" spans="1:13" s="41" customFormat="1" ht="56.25" customHeight="1" x14ac:dyDescent="0.25">
      <c r="A490" s="1164"/>
      <c r="B490" s="1232"/>
      <c r="C490" s="1232"/>
      <c r="D490" s="1171"/>
      <c r="E490" s="1158"/>
      <c r="F490" s="1164"/>
      <c r="G490" s="519" t="s">
        <v>539</v>
      </c>
      <c r="H490" s="443" t="s">
        <v>492</v>
      </c>
      <c r="I490" s="443" t="s">
        <v>149</v>
      </c>
      <c r="J490" s="446">
        <v>90</v>
      </c>
      <c r="K490" s="445">
        <v>4140</v>
      </c>
      <c r="L490" s="446">
        <v>4</v>
      </c>
      <c r="M490" s="211" t="s">
        <v>150</v>
      </c>
    </row>
    <row r="491" spans="1:13" s="41" customFormat="1" ht="56.25" customHeight="1" x14ac:dyDescent="0.25">
      <c r="A491" s="1164"/>
      <c r="B491" s="1232"/>
      <c r="C491" s="1232"/>
      <c r="D491" s="1171"/>
      <c r="E491" s="1158"/>
      <c r="F491" s="1164"/>
      <c r="G491" s="519" t="s">
        <v>540</v>
      </c>
      <c r="H491" s="443" t="s">
        <v>492</v>
      </c>
      <c r="I491" s="443" t="s">
        <v>149</v>
      </c>
      <c r="J491" s="446">
        <v>90</v>
      </c>
      <c r="K491" s="445">
        <v>4140</v>
      </c>
      <c r="L491" s="446">
        <v>5</v>
      </c>
      <c r="M491" s="211" t="s">
        <v>150</v>
      </c>
    </row>
    <row r="492" spans="1:13" s="41" customFormat="1" ht="42.75" customHeight="1" x14ac:dyDescent="0.25">
      <c r="A492" s="1164"/>
      <c r="B492" s="1232"/>
      <c r="C492" s="1232"/>
      <c r="D492" s="1171"/>
      <c r="E492" s="1158"/>
      <c r="F492" s="1164"/>
      <c r="G492" s="1167" t="s">
        <v>541</v>
      </c>
      <c r="H492" s="443" t="s">
        <v>487</v>
      </c>
      <c r="I492" s="443" t="s">
        <v>133</v>
      </c>
      <c r="J492" s="446">
        <v>4</v>
      </c>
      <c r="K492" s="465">
        <v>400</v>
      </c>
      <c r="L492" s="1201">
        <v>6</v>
      </c>
      <c r="M492" s="1181" t="s">
        <v>135</v>
      </c>
    </row>
    <row r="493" spans="1:13" s="41" customFormat="1" ht="42.75" customHeight="1" x14ac:dyDescent="0.25">
      <c r="A493" s="1164"/>
      <c r="B493" s="1232"/>
      <c r="C493" s="1232"/>
      <c r="D493" s="1171"/>
      <c r="E493" s="1158"/>
      <c r="F493" s="1164"/>
      <c r="G493" s="1169"/>
      <c r="H493" s="418" t="s">
        <v>484</v>
      </c>
      <c r="I493" s="443" t="s">
        <v>25</v>
      </c>
      <c r="J493" s="444">
        <v>29.8</v>
      </c>
      <c r="K493" s="445">
        <v>4172</v>
      </c>
      <c r="L493" s="1203"/>
      <c r="M493" s="1181"/>
    </row>
    <row r="494" spans="1:13" s="41" customFormat="1" ht="60" customHeight="1" x14ac:dyDescent="0.25">
      <c r="A494" s="1164"/>
      <c r="B494" s="1232"/>
      <c r="C494" s="1232"/>
      <c r="D494" s="1171"/>
      <c r="E494" s="1158"/>
      <c r="F494" s="1164"/>
      <c r="G494" s="482" t="s">
        <v>500</v>
      </c>
      <c r="H494" s="417" t="s">
        <v>492</v>
      </c>
      <c r="I494" s="417" t="s">
        <v>485</v>
      </c>
      <c r="J494" s="492">
        <v>1</v>
      </c>
      <c r="K494" s="282">
        <v>350</v>
      </c>
      <c r="L494" s="417">
        <v>7</v>
      </c>
      <c r="M494" s="211" t="s">
        <v>493</v>
      </c>
    </row>
    <row r="495" spans="1:13" s="41" customFormat="1" ht="52.5" customHeight="1" x14ac:dyDescent="0.25">
      <c r="A495" s="164" t="s">
        <v>480</v>
      </c>
      <c r="B495" s="64" t="s">
        <v>138</v>
      </c>
      <c r="C495" s="64"/>
      <c r="D495" s="366"/>
      <c r="E495" s="160" t="s">
        <v>480</v>
      </c>
      <c r="F495" s="190">
        <v>7</v>
      </c>
      <c r="G495" s="243" t="s">
        <v>480</v>
      </c>
      <c r="H495" s="160" t="s">
        <v>480</v>
      </c>
      <c r="I495" s="160" t="s">
        <v>480</v>
      </c>
      <c r="J495" s="173" t="s">
        <v>480</v>
      </c>
      <c r="K495" s="285">
        <f>SUM(K487:K494)</f>
        <v>29246</v>
      </c>
      <c r="L495" s="163">
        <v>7</v>
      </c>
      <c r="M495" s="210"/>
    </row>
    <row r="496" spans="1:13" s="40" customFormat="1" ht="53.1" customHeight="1" x14ac:dyDescent="0.25">
      <c r="A496" s="179">
        <v>6</v>
      </c>
      <c r="B496" s="177" t="s">
        <v>62</v>
      </c>
      <c r="C496" s="215" t="s">
        <v>480</v>
      </c>
      <c r="D496" s="367">
        <f>D497+D503+D511+D517+D524+D531</f>
        <v>22323</v>
      </c>
      <c r="E496" s="178">
        <f>E497+E503+E511+E517+E524+E531</f>
        <v>8317753.7803289704</v>
      </c>
      <c r="F496" s="180">
        <f>F502+F510+F516+F523+F530+F538</f>
        <v>30</v>
      </c>
      <c r="G496" s="244" t="s">
        <v>480</v>
      </c>
      <c r="H496" s="232" t="s">
        <v>480</v>
      </c>
      <c r="I496" s="232" t="s">
        <v>480</v>
      </c>
      <c r="J496" s="233" t="s">
        <v>480</v>
      </c>
      <c r="K496" s="290">
        <f>K502+K510+K516+K523+K530+K538</f>
        <v>106886</v>
      </c>
      <c r="L496" s="168">
        <f>L502+L510+L516+L523+L530+L538</f>
        <v>30</v>
      </c>
      <c r="M496" s="209"/>
    </row>
    <row r="497" spans="1:13" s="40" customFormat="1" ht="65.25" customHeight="1" x14ac:dyDescent="0.25">
      <c r="A497" s="1281">
        <v>10</v>
      </c>
      <c r="B497" s="1136" t="s">
        <v>62</v>
      </c>
      <c r="C497" s="1155" t="s">
        <v>542</v>
      </c>
      <c r="D497" s="1265">
        <v>2785</v>
      </c>
      <c r="E497" s="1262">
        <v>1037716.44842612</v>
      </c>
      <c r="F497" s="1136">
        <v>4</v>
      </c>
      <c r="G497" s="427" t="s">
        <v>543</v>
      </c>
      <c r="H497" s="417" t="s">
        <v>497</v>
      </c>
      <c r="I497" s="417" t="s">
        <v>505</v>
      </c>
      <c r="J497" s="282">
        <v>120</v>
      </c>
      <c r="K497" s="479">
        <v>3660</v>
      </c>
      <c r="L497" s="282">
        <v>1</v>
      </c>
      <c r="M497" s="211" t="s">
        <v>158</v>
      </c>
    </row>
    <row r="498" spans="1:13" s="40" customFormat="1" ht="48" customHeight="1" x14ac:dyDescent="0.25">
      <c r="A498" s="1179"/>
      <c r="B498" s="1137"/>
      <c r="C498" s="1156"/>
      <c r="D498" s="1266"/>
      <c r="E498" s="1263"/>
      <c r="F498" s="1137"/>
      <c r="G498" s="427" t="s">
        <v>483</v>
      </c>
      <c r="H498" s="417" t="s">
        <v>484</v>
      </c>
      <c r="I498" s="417" t="s">
        <v>25</v>
      </c>
      <c r="J498" s="492">
        <v>11.2</v>
      </c>
      <c r="K498" s="479">
        <f>J498*690</f>
        <v>7727.9999999999991</v>
      </c>
      <c r="L498" s="282">
        <v>2</v>
      </c>
      <c r="M498" s="211" t="s">
        <v>126</v>
      </c>
    </row>
    <row r="499" spans="1:13" s="40" customFormat="1" ht="40.5" customHeight="1" x14ac:dyDescent="0.25">
      <c r="A499" s="1179"/>
      <c r="B499" s="1137"/>
      <c r="C499" s="1156"/>
      <c r="D499" s="1266"/>
      <c r="E499" s="1263"/>
      <c r="F499" s="1137"/>
      <c r="G499" s="1167" t="s">
        <v>544</v>
      </c>
      <c r="H499" s="443" t="s">
        <v>487</v>
      </c>
      <c r="I499" s="443" t="s">
        <v>133</v>
      </c>
      <c r="J499" s="446">
        <v>3</v>
      </c>
      <c r="K499" s="465">
        <v>300</v>
      </c>
      <c r="L499" s="1201">
        <v>3</v>
      </c>
      <c r="M499" s="1297" t="s">
        <v>135</v>
      </c>
    </row>
    <row r="500" spans="1:13" s="40" customFormat="1" ht="40.5" customHeight="1" x14ac:dyDescent="0.25">
      <c r="A500" s="1179"/>
      <c r="B500" s="1137"/>
      <c r="C500" s="1156"/>
      <c r="D500" s="1266"/>
      <c r="E500" s="1263"/>
      <c r="F500" s="1137"/>
      <c r="G500" s="1168"/>
      <c r="H500" s="411" t="s">
        <v>484</v>
      </c>
      <c r="I500" s="455" t="s">
        <v>25</v>
      </c>
      <c r="J500" s="475">
        <v>9.8000000000000007</v>
      </c>
      <c r="K500" s="473">
        <v>1372</v>
      </c>
      <c r="L500" s="1202"/>
      <c r="M500" s="1297"/>
    </row>
    <row r="501" spans="1:13" s="40" customFormat="1" ht="40.5" customHeight="1" x14ac:dyDescent="0.25">
      <c r="A501" s="1180"/>
      <c r="B501" s="1138"/>
      <c r="C501" s="1157"/>
      <c r="D501" s="1267"/>
      <c r="E501" s="1264"/>
      <c r="F501" s="1180"/>
      <c r="G501" s="482" t="s">
        <v>500</v>
      </c>
      <c r="H501" s="417" t="s">
        <v>492</v>
      </c>
      <c r="I501" s="417" t="s">
        <v>485</v>
      </c>
      <c r="J501" s="492">
        <v>1</v>
      </c>
      <c r="K501" s="282">
        <v>350</v>
      </c>
      <c r="L501" s="417">
        <v>4</v>
      </c>
      <c r="M501" s="211" t="s">
        <v>493</v>
      </c>
    </row>
    <row r="502" spans="1:13" s="41" customFormat="1" ht="53.1" customHeight="1" x14ac:dyDescent="0.25">
      <c r="A502" s="174" t="s">
        <v>480</v>
      </c>
      <c r="B502" s="80" t="s">
        <v>138</v>
      </c>
      <c r="C502" s="80"/>
      <c r="D502" s="363"/>
      <c r="E502" s="311" t="s">
        <v>480</v>
      </c>
      <c r="F502" s="175">
        <v>4</v>
      </c>
      <c r="G502" s="192" t="s">
        <v>480</v>
      </c>
      <c r="H502" s="175" t="s">
        <v>480</v>
      </c>
      <c r="I502" s="175" t="s">
        <v>480</v>
      </c>
      <c r="J502" s="176" t="s">
        <v>480</v>
      </c>
      <c r="K502" s="289">
        <f>SUM(K497:K501)</f>
        <v>13410</v>
      </c>
      <c r="L502" s="171">
        <v>4</v>
      </c>
      <c r="M502" s="210"/>
    </row>
    <row r="503" spans="1:13" s="40" customFormat="1" ht="56.25" customHeight="1" x14ac:dyDescent="0.25">
      <c r="A503" s="1164">
        <v>11</v>
      </c>
      <c r="B503" s="1164" t="s">
        <v>62</v>
      </c>
      <c r="C503" s="1164" t="s">
        <v>545</v>
      </c>
      <c r="D503" s="1171">
        <v>4663</v>
      </c>
      <c r="E503" s="1158">
        <v>1737476.4089806001</v>
      </c>
      <c r="F503" s="1164">
        <v>6</v>
      </c>
      <c r="G503" s="457" t="s">
        <v>546</v>
      </c>
      <c r="H503" s="443" t="s">
        <v>484</v>
      </c>
      <c r="I503" s="443" t="s">
        <v>25</v>
      </c>
      <c r="J503" s="444">
        <v>10.5</v>
      </c>
      <c r="K503" s="446">
        <v>7350</v>
      </c>
      <c r="L503" s="483">
        <v>1</v>
      </c>
      <c r="M503" s="208" t="s">
        <v>126</v>
      </c>
    </row>
    <row r="504" spans="1:13" s="40" customFormat="1" ht="56.25" customHeight="1" x14ac:dyDescent="0.25">
      <c r="A504" s="1164"/>
      <c r="B504" s="1164"/>
      <c r="C504" s="1164"/>
      <c r="D504" s="1171"/>
      <c r="E504" s="1158"/>
      <c r="F504" s="1164"/>
      <c r="G504" s="457" t="s">
        <v>500</v>
      </c>
      <c r="H504" s="443" t="s">
        <v>492</v>
      </c>
      <c r="I504" s="455" t="s">
        <v>25</v>
      </c>
      <c r="J504" s="475">
        <v>3.3</v>
      </c>
      <c r="K504" s="455">
        <v>1155</v>
      </c>
      <c r="L504" s="474">
        <v>2</v>
      </c>
      <c r="M504" s="211" t="s">
        <v>493</v>
      </c>
    </row>
    <row r="505" spans="1:13" s="40" customFormat="1" ht="40.5" customHeight="1" x14ac:dyDescent="0.25">
      <c r="A505" s="1164"/>
      <c r="B505" s="1164"/>
      <c r="C505" s="1164"/>
      <c r="D505" s="1171"/>
      <c r="E505" s="1158"/>
      <c r="F505" s="1164"/>
      <c r="G505" s="1269" t="s">
        <v>547</v>
      </c>
      <c r="H505" s="465" t="s">
        <v>487</v>
      </c>
      <c r="I505" s="443" t="s">
        <v>133</v>
      </c>
      <c r="J505" s="446">
        <v>5</v>
      </c>
      <c r="K505" s="465">
        <v>450</v>
      </c>
      <c r="L505" s="1313">
        <v>3</v>
      </c>
      <c r="M505" s="1181" t="s">
        <v>135</v>
      </c>
    </row>
    <row r="506" spans="1:13" s="40" customFormat="1" ht="40.5" customHeight="1" x14ac:dyDescent="0.25">
      <c r="A506" s="1164"/>
      <c r="B506" s="1164"/>
      <c r="C506" s="1164"/>
      <c r="D506" s="1171"/>
      <c r="E506" s="1158"/>
      <c r="F506" s="1164"/>
      <c r="G506" s="1269"/>
      <c r="H506" s="417" t="s">
        <v>484</v>
      </c>
      <c r="I506" s="443" t="s">
        <v>25</v>
      </c>
      <c r="J506" s="444">
        <v>21.3</v>
      </c>
      <c r="K506" s="445">
        <v>2982</v>
      </c>
      <c r="L506" s="1313"/>
      <c r="M506" s="1181"/>
    </row>
    <row r="507" spans="1:13" s="40" customFormat="1" ht="56.25" customHeight="1" x14ac:dyDescent="0.25">
      <c r="A507" s="1164"/>
      <c r="B507" s="1164"/>
      <c r="C507" s="1164"/>
      <c r="D507" s="1171"/>
      <c r="E507" s="1158"/>
      <c r="F507" s="1164"/>
      <c r="G507" s="457" t="s">
        <v>548</v>
      </c>
      <c r="H507" s="417" t="s">
        <v>489</v>
      </c>
      <c r="I507" s="966" t="s">
        <v>149</v>
      </c>
      <c r="J507" s="783">
        <v>90</v>
      </c>
      <c r="K507" s="485">
        <v>3150</v>
      </c>
      <c r="L507" s="555">
        <v>4</v>
      </c>
      <c r="M507" s="211" t="s">
        <v>150</v>
      </c>
    </row>
    <row r="508" spans="1:13" s="40" customFormat="1" ht="66.75" customHeight="1" x14ac:dyDescent="0.25">
      <c r="A508" s="1164"/>
      <c r="B508" s="1164"/>
      <c r="C508" s="1164"/>
      <c r="D508" s="1171"/>
      <c r="E508" s="1158"/>
      <c r="F508" s="1164"/>
      <c r="G508" s="457" t="s">
        <v>549</v>
      </c>
      <c r="H508" s="417" t="s">
        <v>489</v>
      </c>
      <c r="I508" s="417" t="s">
        <v>25</v>
      </c>
      <c r="J508" s="492">
        <v>24.2</v>
      </c>
      <c r="K508" s="446">
        <v>5172</v>
      </c>
      <c r="L508" s="483">
        <v>5</v>
      </c>
      <c r="M508" s="211" t="s">
        <v>490</v>
      </c>
    </row>
    <row r="509" spans="1:13" s="40" customFormat="1" ht="56.25" customHeight="1" x14ac:dyDescent="0.25">
      <c r="A509" s="1164"/>
      <c r="B509" s="1164"/>
      <c r="C509" s="1164"/>
      <c r="D509" s="1171"/>
      <c r="E509" s="1158"/>
      <c r="F509" s="1164"/>
      <c r="G509" s="457" t="s">
        <v>550</v>
      </c>
      <c r="H509" s="417" t="s">
        <v>489</v>
      </c>
      <c r="I509" s="417" t="s">
        <v>508</v>
      </c>
      <c r="J509" s="282">
        <v>1</v>
      </c>
      <c r="K509" s="446">
        <v>2100</v>
      </c>
      <c r="L509" s="483">
        <v>6</v>
      </c>
      <c r="M509" s="211" t="s">
        <v>158</v>
      </c>
    </row>
    <row r="510" spans="1:13" s="41" customFormat="1" ht="53.1" customHeight="1" x14ac:dyDescent="0.25">
      <c r="A510" s="174" t="s">
        <v>480</v>
      </c>
      <c r="B510" s="80" t="s">
        <v>138</v>
      </c>
      <c r="C510" s="80"/>
      <c r="D510" s="363"/>
      <c r="E510" s="311" t="s">
        <v>480</v>
      </c>
      <c r="F510" s="175">
        <v>6</v>
      </c>
      <c r="G510" s="192" t="s">
        <v>480</v>
      </c>
      <c r="H510" s="175" t="s">
        <v>480</v>
      </c>
      <c r="I510" s="306" t="s">
        <v>480</v>
      </c>
      <c r="J510" s="307" t="s">
        <v>480</v>
      </c>
      <c r="K510" s="289">
        <f>K509+K508+K507+K506+K505+K504+K503</f>
        <v>22359</v>
      </c>
      <c r="L510" s="389">
        <v>6</v>
      </c>
      <c r="M510" s="210"/>
    </row>
    <row r="511" spans="1:13" s="41" customFormat="1" ht="65.25" customHeight="1" x14ac:dyDescent="0.25">
      <c r="A511" s="1136">
        <v>12</v>
      </c>
      <c r="B511" s="1136" t="s">
        <v>62</v>
      </c>
      <c r="C511" s="1136" t="s">
        <v>513</v>
      </c>
      <c r="D511" s="1152">
        <v>2988</v>
      </c>
      <c r="E511" s="1149">
        <v>1113356.10337423</v>
      </c>
      <c r="F511" s="1136">
        <v>4</v>
      </c>
      <c r="G511" s="486" t="s">
        <v>551</v>
      </c>
      <c r="H511" s="443" t="s">
        <v>489</v>
      </c>
      <c r="I511" s="443" t="s">
        <v>149</v>
      </c>
      <c r="J511" s="282">
        <v>240</v>
      </c>
      <c r="K511" s="446">
        <v>3120</v>
      </c>
      <c r="L511" s="487">
        <v>1</v>
      </c>
      <c r="M511" s="960" t="s">
        <v>158</v>
      </c>
    </row>
    <row r="512" spans="1:13" s="40" customFormat="1" ht="63.75" customHeight="1" x14ac:dyDescent="0.25">
      <c r="A512" s="1137"/>
      <c r="B512" s="1137"/>
      <c r="C512" s="1137"/>
      <c r="D512" s="1153"/>
      <c r="E512" s="1150"/>
      <c r="F512" s="1137"/>
      <c r="G512" s="322" t="s">
        <v>552</v>
      </c>
      <c r="H512" s="769" t="s">
        <v>484</v>
      </c>
      <c r="I512" s="769" t="s">
        <v>25</v>
      </c>
      <c r="J512" s="782">
        <v>12.7</v>
      </c>
      <c r="K512" s="780">
        <f>J512*690</f>
        <v>8763</v>
      </c>
      <c r="L512" s="783">
        <v>2</v>
      </c>
      <c r="M512" s="211" t="s">
        <v>126</v>
      </c>
    </row>
    <row r="513" spans="1:14" s="40" customFormat="1" ht="40.5" customHeight="1" x14ac:dyDescent="0.25">
      <c r="A513" s="1137"/>
      <c r="B513" s="1137"/>
      <c r="C513" s="1137"/>
      <c r="D513" s="1153"/>
      <c r="E513" s="1150"/>
      <c r="F513" s="1137"/>
      <c r="G513" s="1167" t="s">
        <v>553</v>
      </c>
      <c r="H513" s="443" t="s">
        <v>487</v>
      </c>
      <c r="I513" s="443" t="s">
        <v>133</v>
      </c>
      <c r="J513" s="446">
        <v>4</v>
      </c>
      <c r="K513" s="465">
        <v>360</v>
      </c>
      <c r="L513" s="1201">
        <v>3</v>
      </c>
      <c r="M513" s="1181" t="s">
        <v>135</v>
      </c>
    </row>
    <row r="514" spans="1:14" s="40" customFormat="1" ht="40.5" customHeight="1" x14ac:dyDescent="0.25">
      <c r="A514" s="1137"/>
      <c r="B514" s="1137"/>
      <c r="C514" s="1137"/>
      <c r="D514" s="1153"/>
      <c r="E514" s="1150"/>
      <c r="F514" s="1137"/>
      <c r="G514" s="1169"/>
      <c r="H514" s="418" t="s">
        <v>484</v>
      </c>
      <c r="I514" s="443" t="s">
        <v>25</v>
      </c>
      <c r="J514" s="444">
        <v>11.9</v>
      </c>
      <c r="K514" s="445">
        <v>1666</v>
      </c>
      <c r="L514" s="1203"/>
      <c r="M514" s="1181"/>
    </row>
    <row r="515" spans="1:14" s="40" customFormat="1" ht="40.5" customHeight="1" x14ac:dyDescent="0.25">
      <c r="A515" s="1138"/>
      <c r="B515" s="1138"/>
      <c r="C515" s="1138"/>
      <c r="D515" s="1154"/>
      <c r="E515" s="1151"/>
      <c r="F515" s="1138"/>
      <c r="G515" s="482" t="s">
        <v>500</v>
      </c>
      <c r="H515" s="417" t="s">
        <v>492</v>
      </c>
      <c r="I515" s="417" t="s">
        <v>485</v>
      </c>
      <c r="J515" s="492">
        <v>1</v>
      </c>
      <c r="K515" s="282">
        <v>350</v>
      </c>
      <c r="L515" s="417">
        <v>4</v>
      </c>
      <c r="M515" s="211" t="s">
        <v>493</v>
      </c>
    </row>
    <row r="516" spans="1:14" s="41" customFormat="1" ht="53.1" customHeight="1" x14ac:dyDescent="0.25">
      <c r="A516" s="174" t="s">
        <v>480</v>
      </c>
      <c r="B516" s="80" t="s">
        <v>138</v>
      </c>
      <c r="C516" s="80"/>
      <c r="D516" s="363"/>
      <c r="E516" s="311" t="s">
        <v>480</v>
      </c>
      <c r="F516" s="175">
        <v>4</v>
      </c>
      <c r="G516" s="245" t="s">
        <v>480</v>
      </c>
      <c r="H516" s="160" t="s">
        <v>480</v>
      </c>
      <c r="I516" s="160" t="s">
        <v>480</v>
      </c>
      <c r="J516" s="234" t="s">
        <v>480</v>
      </c>
      <c r="K516" s="285">
        <f>SUM(K511:K515)</f>
        <v>14259</v>
      </c>
      <c r="L516" s="163">
        <v>4</v>
      </c>
      <c r="M516" s="210"/>
    </row>
    <row r="517" spans="1:14" s="41" customFormat="1" ht="47.25" customHeight="1" x14ac:dyDescent="0.25">
      <c r="A517" s="1136">
        <v>13</v>
      </c>
      <c r="B517" s="1146" t="s">
        <v>62</v>
      </c>
      <c r="C517" s="1257" t="s">
        <v>554</v>
      </c>
      <c r="D517" s="1152">
        <v>3662</v>
      </c>
      <c r="E517" s="1149">
        <v>1364494.66216748</v>
      </c>
      <c r="F517" s="1136">
        <v>5</v>
      </c>
      <c r="G517" s="336" t="s">
        <v>555</v>
      </c>
      <c r="H517" s="423" t="s">
        <v>484</v>
      </c>
      <c r="I517" s="423" t="s">
        <v>25</v>
      </c>
      <c r="J517" s="767">
        <v>10.4</v>
      </c>
      <c r="K517" s="576">
        <f>J517*690</f>
        <v>7176</v>
      </c>
      <c r="L517" s="282">
        <v>1</v>
      </c>
      <c r="M517" s="211" t="s">
        <v>126</v>
      </c>
    </row>
    <row r="518" spans="1:14" s="41" customFormat="1" ht="40.5" customHeight="1" x14ac:dyDescent="0.25">
      <c r="A518" s="1137"/>
      <c r="B518" s="1147"/>
      <c r="C518" s="1258"/>
      <c r="D518" s="1153"/>
      <c r="E518" s="1150"/>
      <c r="F518" s="1137"/>
      <c r="G518" s="1167" t="s">
        <v>556</v>
      </c>
      <c r="H518" s="443" t="s">
        <v>487</v>
      </c>
      <c r="I518" s="443" t="s">
        <v>133</v>
      </c>
      <c r="J518" s="446">
        <v>4</v>
      </c>
      <c r="K518" s="465">
        <v>400</v>
      </c>
      <c r="L518" s="1201">
        <v>2</v>
      </c>
      <c r="M518" s="1181" t="s">
        <v>135</v>
      </c>
    </row>
    <row r="519" spans="1:14" s="41" customFormat="1" ht="40.5" customHeight="1" x14ac:dyDescent="0.25">
      <c r="A519" s="1137"/>
      <c r="B519" s="1147"/>
      <c r="C519" s="1258"/>
      <c r="D519" s="1153"/>
      <c r="E519" s="1150"/>
      <c r="F519" s="1137"/>
      <c r="G519" s="1169"/>
      <c r="H519" s="418" t="s">
        <v>484</v>
      </c>
      <c r="I519" s="443" t="s">
        <v>25</v>
      </c>
      <c r="J519" s="444">
        <v>22</v>
      </c>
      <c r="K519" s="445">
        <v>3080</v>
      </c>
      <c r="L519" s="1203"/>
      <c r="M519" s="1181"/>
    </row>
    <row r="520" spans="1:14" s="41" customFormat="1" ht="60" customHeight="1" x14ac:dyDescent="0.25">
      <c r="A520" s="1137"/>
      <c r="B520" s="1147"/>
      <c r="C520" s="1258"/>
      <c r="D520" s="1153"/>
      <c r="E520" s="1150"/>
      <c r="F520" s="1137"/>
      <c r="G520" s="326" t="s">
        <v>557</v>
      </c>
      <c r="H520" s="417" t="s">
        <v>497</v>
      </c>
      <c r="I520" s="411" t="s">
        <v>558</v>
      </c>
      <c r="J520" s="282">
        <v>120</v>
      </c>
      <c r="K520" s="479">
        <v>1560</v>
      </c>
      <c r="L520" s="282">
        <v>3</v>
      </c>
      <c r="M520" s="211" t="s">
        <v>158</v>
      </c>
    </row>
    <row r="521" spans="1:14" s="41" customFormat="1" ht="78.75" customHeight="1" x14ac:dyDescent="0.25">
      <c r="A521" s="1137"/>
      <c r="B521" s="1147"/>
      <c r="C521" s="1258"/>
      <c r="D521" s="1153"/>
      <c r="E521" s="1150"/>
      <c r="F521" s="1137"/>
      <c r="G521" s="556" t="s">
        <v>559</v>
      </c>
      <c r="H521" s="411" t="s">
        <v>497</v>
      </c>
      <c r="I521" s="455" t="s">
        <v>25</v>
      </c>
      <c r="J521" s="491">
        <v>23</v>
      </c>
      <c r="K521" s="490">
        <v>5080</v>
      </c>
      <c r="L521" s="498">
        <v>4</v>
      </c>
      <c r="M521" s="211" t="s">
        <v>490</v>
      </c>
    </row>
    <row r="522" spans="1:14" s="41" customFormat="1" ht="78.75" customHeight="1" x14ac:dyDescent="0.25">
      <c r="A522" s="1138"/>
      <c r="B522" s="1148"/>
      <c r="C522" s="1259"/>
      <c r="D522" s="1154"/>
      <c r="E522" s="1151"/>
      <c r="F522" s="1180"/>
      <c r="G522" s="482" t="s">
        <v>500</v>
      </c>
      <c r="H522" s="417" t="s">
        <v>492</v>
      </c>
      <c r="I522" s="417" t="s">
        <v>485</v>
      </c>
      <c r="J522" s="492">
        <v>1</v>
      </c>
      <c r="K522" s="282">
        <v>350</v>
      </c>
      <c r="L522" s="417">
        <v>5</v>
      </c>
      <c r="M522" s="211" t="s">
        <v>493</v>
      </c>
    </row>
    <row r="523" spans="1:14" s="41" customFormat="1" ht="53.1" customHeight="1" x14ac:dyDescent="0.25">
      <c r="A523" s="174" t="s">
        <v>480</v>
      </c>
      <c r="B523" s="80" t="s">
        <v>138</v>
      </c>
      <c r="C523" s="204"/>
      <c r="D523" s="377"/>
      <c r="E523" s="335" t="s">
        <v>480</v>
      </c>
      <c r="F523" s="175">
        <v>5</v>
      </c>
      <c r="G523" s="192" t="s">
        <v>480</v>
      </c>
      <c r="H523" s="175" t="s">
        <v>480</v>
      </c>
      <c r="I523" s="175" t="s">
        <v>480</v>
      </c>
      <c r="J523" s="307" t="s">
        <v>480</v>
      </c>
      <c r="K523" s="289">
        <f>SUM(K517:K522)</f>
        <v>17646</v>
      </c>
      <c r="L523" s="171">
        <v>5</v>
      </c>
      <c r="M523" s="210"/>
    </row>
    <row r="524" spans="1:14" s="41" customFormat="1" ht="57.75" customHeight="1" x14ac:dyDescent="0.25">
      <c r="A524" s="1136">
        <v>14</v>
      </c>
      <c r="B524" s="1146" t="s">
        <v>62</v>
      </c>
      <c r="C524" s="1146" t="s">
        <v>560</v>
      </c>
      <c r="D524" s="1152">
        <v>4406</v>
      </c>
      <c r="E524" s="1158">
        <v>1641715.86059801</v>
      </c>
      <c r="F524" s="1164">
        <v>5</v>
      </c>
      <c r="G524" s="427" t="s">
        <v>561</v>
      </c>
      <c r="H524" s="417" t="s">
        <v>484</v>
      </c>
      <c r="I524" s="417" t="s">
        <v>25</v>
      </c>
      <c r="J524" s="492">
        <v>14.5</v>
      </c>
      <c r="K524" s="479">
        <f>J524*700</f>
        <v>10150</v>
      </c>
      <c r="L524" s="282">
        <v>1</v>
      </c>
      <c r="M524" s="211" t="s">
        <v>126</v>
      </c>
    </row>
    <row r="525" spans="1:14" s="41" customFormat="1" ht="66.75" customHeight="1" x14ac:dyDescent="0.25">
      <c r="A525" s="1137"/>
      <c r="B525" s="1147"/>
      <c r="C525" s="1147"/>
      <c r="D525" s="1153"/>
      <c r="E525" s="1158"/>
      <c r="F525" s="1164"/>
      <c r="G525" s="493" t="s">
        <v>562</v>
      </c>
      <c r="H525" s="447" t="s">
        <v>497</v>
      </c>
      <c r="I525" s="447" t="s">
        <v>505</v>
      </c>
      <c r="J525" s="538">
        <v>210</v>
      </c>
      <c r="K525" s="494">
        <v>2730</v>
      </c>
      <c r="L525" s="446">
        <v>2</v>
      </c>
      <c r="M525" s="211" t="s">
        <v>158</v>
      </c>
      <c r="N525" s="424"/>
    </row>
    <row r="526" spans="1:14" s="41" customFormat="1" ht="66.75" customHeight="1" x14ac:dyDescent="0.25">
      <c r="A526" s="1137"/>
      <c r="B526" s="1147"/>
      <c r="C526" s="1147"/>
      <c r="D526" s="1153"/>
      <c r="E526" s="1158"/>
      <c r="F526" s="1164"/>
      <c r="G526" s="460" t="s">
        <v>563</v>
      </c>
      <c r="H526" s="461" t="s">
        <v>497</v>
      </c>
      <c r="I526" s="461" t="s">
        <v>505</v>
      </c>
      <c r="J526" s="1015">
        <v>240</v>
      </c>
      <c r="K526" s="490">
        <v>4720</v>
      </c>
      <c r="L526" s="446">
        <v>3</v>
      </c>
      <c r="M526" s="211" t="s">
        <v>158</v>
      </c>
      <c r="N526" s="424"/>
    </row>
    <row r="527" spans="1:14" s="41" customFormat="1" ht="40.5" customHeight="1" x14ac:dyDescent="0.25">
      <c r="A527" s="1137"/>
      <c r="B527" s="1147"/>
      <c r="C527" s="1147"/>
      <c r="D527" s="1153"/>
      <c r="E527" s="1158"/>
      <c r="F527" s="1164"/>
      <c r="G527" s="1167" t="s">
        <v>564</v>
      </c>
      <c r="H527" s="443" t="s">
        <v>487</v>
      </c>
      <c r="I527" s="443" t="s">
        <v>133</v>
      </c>
      <c r="J527" s="446">
        <v>3</v>
      </c>
      <c r="K527" s="465">
        <v>300</v>
      </c>
      <c r="L527" s="1201">
        <v>4</v>
      </c>
      <c r="M527" s="1181" t="s">
        <v>135</v>
      </c>
      <c r="N527" s="424"/>
    </row>
    <row r="528" spans="1:14" s="41" customFormat="1" ht="48.75" customHeight="1" x14ac:dyDescent="0.25">
      <c r="A528" s="1137"/>
      <c r="B528" s="1147"/>
      <c r="C528" s="1147"/>
      <c r="D528" s="1153"/>
      <c r="E528" s="1158"/>
      <c r="F528" s="1164"/>
      <c r="G528" s="1168"/>
      <c r="H528" s="411" t="s">
        <v>484</v>
      </c>
      <c r="I528" s="455" t="s">
        <v>25</v>
      </c>
      <c r="J528" s="475">
        <v>19.5</v>
      </c>
      <c r="K528" s="473">
        <v>2730</v>
      </c>
      <c r="L528" s="1202"/>
      <c r="M528" s="1181"/>
      <c r="N528" s="424"/>
    </row>
    <row r="529" spans="1:14" s="41" customFormat="1" ht="48.75" customHeight="1" x14ac:dyDescent="0.25">
      <c r="A529" s="1138"/>
      <c r="B529" s="1148"/>
      <c r="C529" s="1148"/>
      <c r="D529" s="1154"/>
      <c r="E529" s="1158"/>
      <c r="F529" s="1164"/>
      <c r="G529" s="427" t="s">
        <v>500</v>
      </c>
      <c r="H529" s="417" t="s">
        <v>492</v>
      </c>
      <c r="I529" s="417" t="s">
        <v>485</v>
      </c>
      <c r="J529" s="492">
        <v>1</v>
      </c>
      <c r="K529" s="282">
        <v>350</v>
      </c>
      <c r="L529" s="417">
        <v>5</v>
      </c>
      <c r="M529" s="211" t="s">
        <v>493</v>
      </c>
      <c r="N529" s="424"/>
    </row>
    <row r="530" spans="1:14" s="41" customFormat="1" ht="53.1" customHeight="1" x14ac:dyDescent="0.25">
      <c r="A530" s="263" t="s">
        <v>480</v>
      </c>
      <c r="B530" s="315" t="s">
        <v>138</v>
      </c>
      <c r="C530" s="315"/>
      <c r="D530" s="370"/>
      <c r="E530" s="335" t="s">
        <v>480</v>
      </c>
      <c r="F530" s="175">
        <v>5</v>
      </c>
      <c r="G530" s="422" t="s">
        <v>480</v>
      </c>
      <c r="H530" s="430" t="s">
        <v>480</v>
      </c>
      <c r="I530" s="430" t="s">
        <v>480</v>
      </c>
      <c r="J530" s="431" t="s">
        <v>480</v>
      </c>
      <c r="K530" s="286">
        <f>SUM(K524:K529)</f>
        <v>20980</v>
      </c>
      <c r="L530" s="163">
        <v>5</v>
      </c>
      <c r="M530" s="210"/>
      <c r="N530" s="424"/>
    </row>
    <row r="531" spans="1:14" s="41" customFormat="1" ht="52.5" customHeight="1" x14ac:dyDescent="0.25">
      <c r="A531" s="1136">
        <v>15</v>
      </c>
      <c r="B531" s="1146" t="s">
        <v>62</v>
      </c>
      <c r="C531" s="1146" t="s">
        <v>565</v>
      </c>
      <c r="D531" s="1152">
        <v>3819</v>
      </c>
      <c r="E531" s="1158">
        <v>1422994.2967825299</v>
      </c>
      <c r="F531" s="1164">
        <v>6</v>
      </c>
      <c r="G531" s="513" t="s">
        <v>566</v>
      </c>
      <c r="H531" s="477" t="s">
        <v>484</v>
      </c>
      <c r="I531" s="477" t="s">
        <v>25</v>
      </c>
      <c r="J531" s="781">
        <v>11.1</v>
      </c>
      <c r="K531" s="436">
        <f>J531*700</f>
        <v>7770</v>
      </c>
      <c r="L531" s="282">
        <v>1</v>
      </c>
      <c r="M531" s="211" t="s">
        <v>126</v>
      </c>
      <c r="N531" s="424"/>
    </row>
    <row r="532" spans="1:14" s="41" customFormat="1" ht="73.5" customHeight="1" x14ac:dyDescent="0.25">
      <c r="A532" s="1137"/>
      <c r="B532" s="1147"/>
      <c r="C532" s="1147"/>
      <c r="D532" s="1153"/>
      <c r="E532" s="1158"/>
      <c r="F532" s="1164"/>
      <c r="G532" s="493" t="s">
        <v>567</v>
      </c>
      <c r="H532" s="447" t="s">
        <v>497</v>
      </c>
      <c r="I532" s="447" t="s">
        <v>505</v>
      </c>
      <c r="J532" s="538">
        <v>120</v>
      </c>
      <c r="K532" s="494">
        <v>2060</v>
      </c>
      <c r="L532" s="446">
        <v>2</v>
      </c>
      <c r="M532" s="211" t="s">
        <v>158</v>
      </c>
      <c r="N532" s="424"/>
    </row>
    <row r="533" spans="1:14" s="41" customFormat="1" ht="76.5" customHeight="1" x14ac:dyDescent="0.25">
      <c r="A533" s="1137"/>
      <c r="B533" s="1147"/>
      <c r="C533" s="1147"/>
      <c r="D533" s="1153"/>
      <c r="E533" s="1158"/>
      <c r="F533" s="1164"/>
      <c r="G533" s="493" t="s">
        <v>568</v>
      </c>
      <c r="H533" s="447" t="s">
        <v>497</v>
      </c>
      <c r="I533" s="447" t="s">
        <v>505</v>
      </c>
      <c r="J533" s="538">
        <v>120</v>
      </c>
      <c r="K533" s="494">
        <v>3660</v>
      </c>
      <c r="L533" s="446">
        <v>3</v>
      </c>
      <c r="M533" s="211" t="s">
        <v>158</v>
      </c>
      <c r="N533" s="424"/>
    </row>
    <row r="534" spans="1:14" s="41" customFormat="1" ht="56.25" customHeight="1" x14ac:dyDescent="0.25">
      <c r="A534" s="1137"/>
      <c r="B534" s="1147"/>
      <c r="C534" s="1147"/>
      <c r="D534" s="1153"/>
      <c r="E534" s="1158"/>
      <c r="F534" s="1164"/>
      <c r="G534" s="460" t="s">
        <v>569</v>
      </c>
      <c r="H534" s="447" t="s">
        <v>497</v>
      </c>
      <c r="I534" s="447" t="s">
        <v>218</v>
      </c>
      <c r="J534" s="470">
        <v>25</v>
      </c>
      <c r="K534" s="494">
        <v>1000</v>
      </c>
      <c r="L534" s="446">
        <v>4</v>
      </c>
      <c r="M534" s="211" t="s">
        <v>219</v>
      </c>
      <c r="N534" s="424"/>
    </row>
    <row r="535" spans="1:14" s="41" customFormat="1" ht="40.5" customHeight="1" x14ac:dyDescent="0.25">
      <c r="A535" s="1137"/>
      <c r="B535" s="1147"/>
      <c r="C535" s="1147"/>
      <c r="D535" s="1153"/>
      <c r="E535" s="1158"/>
      <c r="F535" s="1164"/>
      <c r="G535" s="1167" t="s">
        <v>570</v>
      </c>
      <c r="H535" s="447" t="s">
        <v>487</v>
      </c>
      <c r="I535" s="447" t="s">
        <v>133</v>
      </c>
      <c r="J535" s="470">
        <v>3</v>
      </c>
      <c r="K535" s="495">
        <v>270</v>
      </c>
      <c r="L535" s="1201">
        <v>5</v>
      </c>
      <c r="M535" s="1181" t="s">
        <v>135</v>
      </c>
      <c r="N535" s="424"/>
    </row>
    <row r="536" spans="1:14" s="41" customFormat="1" ht="40.5" customHeight="1" x14ac:dyDescent="0.25">
      <c r="A536" s="1137"/>
      <c r="B536" s="1147"/>
      <c r="C536" s="1147"/>
      <c r="D536" s="1153"/>
      <c r="E536" s="1158"/>
      <c r="F536" s="1164"/>
      <c r="G536" s="1169"/>
      <c r="H536" s="418" t="s">
        <v>484</v>
      </c>
      <c r="I536" s="496" t="s">
        <v>25</v>
      </c>
      <c r="J536" s="472">
        <v>22.3</v>
      </c>
      <c r="K536" s="497">
        <v>3122</v>
      </c>
      <c r="L536" s="1203"/>
      <c r="M536" s="1181"/>
      <c r="N536" s="424"/>
    </row>
    <row r="537" spans="1:14" s="41" customFormat="1" ht="40.5" customHeight="1" x14ac:dyDescent="0.25">
      <c r="A537" s="1138"/>
      <c r="B537" s="1148"/>
      <c r="C537" s="1148"/>
      <c r="D537" s="1154"/>
      <c r="E537" s="1158"/>
      <c r="F537" s="1164"/>
      <c r="G537" s="427" t="s">
        <v>500</v>
      </c>
      <c r="H537" s="417" t="s">
        <v>492</v>
      </c>
      <c r="I537" s="417" t="s">
        <v>485</v>
      </c>
      <c r="J537" s="492">
        <v>1</v>
      </c>
      <c r="K537" s="282">
        <v>350</v>
      </c>
      <c r="L537" s="417">
        <v>6</v>
      </c>
      <c r="M537" s="211" t="s">
        <v>493</v>
      </c>
      <c r="N537" s="424"/>
    </row>
    <row r="538" spans="1:14" s="41" customFormat="1" ht="61.5" customHeight="1" x14ac:dyDescent="0.25">
      <c r="A538" s="164" t="s">
        <v>480</v>
      </c>
      <c r="B538" s="64" t="s">
        <v>138</v>
      </c>
      <c r="C538" s="64"/>
      <c r="D538" s="371"/>
      <c r="E538" s="175" t="s">
        <v>480</v>
      </c>
      <c r="F538" s="160">
        <v>6</v>
      </c>
      <c r="G538" s="245" t="s">
        <v>480</v>
      </c>
      <c r="H538" s="160" t="s">
        <v>480</v>
      </c>
      <c r="I538" s="160" t="s">
        <v>480</v>
      </c>
      <c r="J538" s="129" t="s">
        <v>480</v>
      </c>
      <c r="K538" s="286">
        <f>SUM(K531:K537)</f>
        <v>18232</v>
      </c>
      <c r="L538" s="163">
        <v>6</v>
      </c>
      <c r="M538" s="210"/>
      <c r="N538" s="424"/>
    </row>
    <row r="539" spans="1:14" s="41" customFormat="1" ht="61.5" customHeight="1" x14ac:dyDescent="0.25">
      <c r="A539" s="179">
        <v>6</v>
      </c>
      <c r="B539" s="180" t="s">
        <v>571</v>
      </c>
      <c r="C539" s="181" t="s">
        <v>480</v>
      </c>
      <c r="D539" s="365">
        <f>D540+D547+D556+D565+D572+D579</f>
        <v>24655</v>
      </c>
      <c r="E539" s="256">
        <f>E540+E547+E556+E565+E572+E579</f>
        <v>9186678.2893881015</v>
      </c>
      <c r="F539" s="180">
        <f>F546+F555+F564+F571+F578+F584</f>
        <v>33</v>
      </c>
      <c r="G539" s="242" t="s">
        <v>480</v>
      </c>
      <c r="H539" s="167" t="s">
        <v>480</v>
      </c>
      <c r="I539" s="61" t="s">
        <v>480</v>
      </c>
      <c r="J539" s="130" t="s">
        <v>480</v>
      </c>
      <c r="K539" s="293">
        <f>K546+K555+K564+K571+K578+K584</f>
        <v>118129</v>
      </c>
      <c r="L539" s="168">
        <f>L546+L555+L564+L571+L578+L584</f>
        <v>33</v>
      </c>
      <c r="M539" s="210"/>
      <c r="N539" s="424"/>
    </row>
    <row r="540" spans="1:14" s="40" customFormat="1" ht="75.75" customHeight="1" x14ac:dyDescent="0.25">
      <c r="A540" s="1136">
        <v>16</v>
      </c>
      <c r="B540" s="1136" t="s">
        <v>571</v>
      </c>
      <c r="C540" s="1155" t="s">
        <v>572</v>
      </c>
      <c r="D540" s="1152">
        <v>3214</v>
      </c>
      <c r="E540" s="1149">
        <v>1197565.76848888</v>
      </c>
      <c r="F540" s="1136">
        <v>5</v>
      </c>
      <c r="G540" s="240" t="s">
        <v>573</v>
      </c>
      <c r="H540" s="155" t="s">
        <v>489</v>
      </c>
      <c r="I540" s="155" t="s">
        <v>218</v>
      </c>
      <c r="J540" s="172">
        <v>50</v>
      </c>
      <c r="K540" s="292">
        <v>2000</v>
      </c>
      <c r="L540" s="154">
        <v>1</v>
      </c>
      <c r="M540" s="211" t="s">
        <v>219</v>
      </c>
      <c r="N540" s="424"/>
    </row>
    <row r="541" spans="1:14" s="40" customFormat="1" ht="67.5" customHeight="1" x14ac:dyDescent="0.25">
      <c r="A541" s="1137"/>
      <c r="B541" s="1137"/>
      <c r="C541" s="1156"/>
      <c r="D541" s="1153"/>
      <c r="E541" s="1150"/>
      <c r="F541" s="1137"/>
      <c r="G541" s="385" t="s">
        <v>574</v>
      </c>
      <c r="H541" s="205" t="s">
        <v>484</v>
      </c>
      <c r="I541" s="205" t="s">
        <v>25</v>
      </c>
      <c r="J541" s="218">
        <v>13.8</v>
      </c>
      <c r="K541" s="291">
        <v>9660</v>
      </c>
      <c r="L541" s="154">
        <v>2</v>
      </c>
      <c r="M541" s="211" t="s">
        <v>126</v>
      </c>
      <c r="N541" s="426"/>
    </row>
    <row r="542" spans="1:14" s="40" customFormat="1" ht="43.5" customHeight="1" x14ac:dyDescent="0.25">
      <c r="A542" s="1137"/>
      <c r="B542" s="1137"/>
      <c r="C542" s="1156"/>
      <c r="D542" s="1153"/>
      <c r="E542" s="1150"/>
      <c r="F542" s="1137"/>
      <c r="G542" s="1165" t="s">
        <v>575</v>
      </c>
      <c r="H542" s="81" t="s">
        <v>487</v>
      </c>
      <c r="I542" s="81" t="s">
        <v>133</v>
      </c>
      <c r="J542" s="67">
        <v>4</v>
      </c>
      <c r="K542" s="253">
        <v>400</v>
      </c>
      <c r="L542" s="1146">
        <v>3</v>
      </c>
      <c r="M542" s="1181" t="s">
        <v>135</v>
      </c>
      <c r="N542" s="426"/>
    </row>
    <row r="543" spans="1:14" s="40" customFormat="1" ht="43.5" customHeight="1" x14ac:dyDescent="0.25">
      <c r="A543" s="1137"/>
      <c r="B543" s="1137"/>
      <c r="C543" s="1156"/>
      <c r="D543" s="1153"/>
      <c r="E543" s="1150"/>
      <c r="F543" s="1137"/>
      <c r="G543" s="1166"/>
      <c r="H543" s="418" t="s">
        <v>484</v>
      </c>
      <c r="I543" s="81" t="s">
        <v>25</v>
      </c>
      <c r="J543" s="255">
        <v>13</v>
      </c>
      <c r="K543" s="294">
        <v>1820</v>
      </c>
      <c r="L543" s="1148"/>
      <c r="M543" s="1181"/>
      <c r="N543" s="426"/>
    </row>
    <row r="544" spans="1:14" s="40" customFormat="1" ht="65.25" customHeight="1" x14ac:dyDescent="0.25">
      <c r="A544" s="1137"/>
      <c r="B544" s="1137"/>
      <c r="C544" s="1156"/>
      <c r="D544" s="1153"/>
      <c r="E544" s="1150"/>
      <c r="F544" s="1137"/>
      <c r="G544" s="268" t="s">
        <v>576</v>
      </c>
      <c r="H544" s="418" t="s">
        <v>484</v>
      </c>
      <c r="I544" s="157" t="s">
        <v>25</v>
      </c>
      <c r="J544" s="220">
        <v>2.6</v>
      </c>
      <c r="K544" s="221">
        <v>1203</v>
      </c>
      <c r="L544" s="154">
        <v>4</v>
      </c>
      <c r="M544" s="211" t="s">
        <v>577</v>
      </c>
      <c r="N544" s="426"/>
    </row>
    <row r="545" spans="1:14" s="40" customFormat="1" ht="77.25" customHeight="1" x14ac:dyDescent="0.25">
      <c r="A545" s="1137"/>
      <c r="B545" s="1235"/>
      <c r="C545" s="1236"/>
      <c r="D545" s="1154"/>
      <c r="E545" s="1151"/>
      <c r="F545" s="1138"/>
      <c r="G545" s="268" t="s">
        <v>578</v>
      </c>
      <c r="H545" s="157" t="s">
        <v>492</v>
      </c>
      <c r="I545" s="157" t="s">
        <v>25</v>
      </c>
      <c r="J545" s="220">
        <v>1</v>
      </c>
      <c r="K545" s="219">
        <v>350</v>
      </c>
      <c r="L545" s="157">
        <v>5</v>
      </c>
      <c r="M545" s="211" t="s">
        <v>493</v>
      </c>
      <c r="N545" s="426"/>
    </row>
    <row r="546" spans="1:14" s="40" customFormat="1" ht="64.5" customHeight="1" x14ac:dyDescent="0.25">
      <c r="A546" s="187" t="s">
        <v>480</v>
      </c>
      <c r="B546" s="80" t="s">
        <v>138</v>
      </c>
      <c r="C546" s="80"/>
      <c r="D546" s="372"/>
      <c r="E546" s="165" t="s">
        <v>480</v>
      </c>
      <c r="F546" s="175">
        <v>5</v>
      </c>
      <c r="G546" s="241" t="s">
        <v>480</v>
      </c>
      <c r="H546" s="161" t="s">
        <v>480</v>
      </c>
      <c r="I546" s="222" t="s">
        <v>480</v>
      </c>
      <c r="J546" s="162" t="s">
        <v>480</v>
      </c>
      <c r="K546" s="285">
        <f>K545+K544+K543+K542+K541+K540</f>
        <v>15433</v>
      </c>
      <c r="L546" s="163">
        <v>5</v>
      </c>
      <c r="M546" s="209"/>
      <c r="N546" s="426"/>
    </row>
    <row r="547" spans="1:14" s="40" customFormat="1" ht="57.75" customHeight="1" x14ac:dyDescent="0.25">
      <c r="A547" s="1164">
        <v>17</v>
      </c>
      <c r="B547" s="1164" t="s">
        <v>571</v>
      </c>
      <c r="C547" s="1164" t="s">
        <v>579</v>
      </c>
      <c r="D547" s="1171">
        <v>5726</v>
      </c>
      <c r="E547" s="1149">
        <v>2133559.9223296</v>
      </c>
      <c r="F547" s="1164">
        <v>7</v>
      </c>
      <c r="G547" s="961" t="s">
        <v>580</v>
      </c>
      <c r="H547" s="558" t="s">
        <v>484</v>
      </c>
      <c r="I547" s="558" t="s">
        <v>25</v>
      </c>
      <c r="J547" s="559">
        <v>17.8</v>
      </c>
      <c r="K547" s="560">
        <v>12282</v>
      </c>
      <c r="L547" s="561">
        <v>1</v>
      </c>
      <c r="M547" s="211" t="s">
        <v>126</v>
      </c>
      <c r="N547" s="426"/>
    </row>
    <row r="548" spans="1:14" s="40" customFormat="1" ht="43.5" customHeight="1" x14ac:dyDescent="0.25">
      <c r="A548" s="1164"/>
      <c r="B548" s="1164"/>
      <c r="C548" s="1164"/>
      <c r="D548" s="1171"/>
      <c r="E548" s="1150"/>
      <c r="F548" s="1164"/>
      <c r="G548" s="1167" t="s">
        <v>581</v>
      </c>
      <c r="H548" s="443" t="s">
        <v>487</v>
      </c>
      <c r="I548" s="443" t="s">
        <v>133</v>
      </c>
      <c r="J548" s="446">
        <v>4</v>
      </c>
      <c r="K548" s="465">
        <v>400</v>
      </c>
      <c r="L548" s="1201">
        <v>2</v>
      </c>
      <c r="M548" s="1181" t="s">
        <v>135</v>
      </c>
      <c r="N548" s="426"/>
    </row>
    <row r="549" spans="1:14" s="40" customFormat="1" ht="43.5" customHeight="1" x14ac:dyDescent="0.25">
      <c r="A549" s="1164"/>
      <c r="B549" s="1164"/>
      <c r="C549" s="1164"/>
      <c r="D549" s="1171"/>
      <c r="E549" s="1150"/>
      <c r="F549" s="1164"/>
      <c r="G549" s="1169"/>
      <c r="H549" s="418" t="s">
        <v>484</v>
      </c>
      <c r="I549" s="443" t="s">
        <v>25</v>
      </c>
      <c r="J549" s="444">
        <v>12.8</v>
      </c>
      <c r="K549" s="445">
        <v>1792</v>
      </c>
      <c r="L549" s="1203"/>
      <c r="M549" s="1181"/>
      <c r="N549" s="426"/>
    </row>
    <row r="550" spans="1:14" s="40" customFormat="1" ht="73.5" customHeight="1" x14ac:dyDescent="0.25">
      <c r="A550" s="1164"/>
      <c r="B550" s="1164"/>
      <c r="C550" s="1164"/>
      <c r="D550" s="1171"/>
      <c r="E550" s="1150"/>
      <c r="F550" s="1164"/>
      <c r="G550" s="509" t="s">
        <v>582</v>
      </c>
      <c r="H550" s="488" t="s">
        <v>489</v>
      </c>
      <c r="I550" s="488" t="s">
        <v>25</v>
      </c>
      <c r="J550" s="489">
        <v>20.2</v>
      </c>
      <c r="K550" s="490">
        <v>3864</v>
      </c>
      <c r="L550" s="446">
        <v>3</v>
      </c>
      <c r="M550" s="211" t="s">
        <v>490</v>
      </c>
      <c r="N550" s="426"/>
    </row>
    <row r="551" spans="1:14" s="40" customFormat="1" ht="69.75" customHeight="1" x14ac:dyDescent="0.25">
      <c r="A551" s="1164"/>
      <c r="B551" s="1164"/>
      <c r="C551" s="1164"/>
      <c r="D551" s="1171"/>
      <c r="E551" s="1150"/>
      <c r="F551" s="1164"/>
      <c r="G551" s="557" t="s">
        <v>583</v>
      </c>
      <c r="H551" s="474" t="s">
        <v>497</v>
      </c>
      <c r="I551" s="455" t="s">
        <v>505</v>
      </c>
      <c r="J551" s="967" t="s">
        <v>584</v>
      </c>
      <c r="K551" s="473">
        <v>3900</v>
      </c>
      <c r="L551" s="498">
        <v>4</v>
      </c>
      <c r="M551" s="211" t="s">
        <v>158</v>
      </c>
      <c r="N551" s="426"/>
    </row>
    <row r="552" spans="1:14" s="40" customFormat="1" ht="54.75" customHeight="1" x14ac:dyDescent="0.25">
      <c r="A552" s="1164"/>
      <c r="B552" s="1164"/>
      <c r="C552" s="1164"/>
      <c r="D552" s="1171"/>
      <c r="E552" s="1150"/>
      <c r="F552" s="1230"/>
      <c r="G552" s="536" t="s">
        <v>585</v>
      </c>
      <c r="H552" s="455" t="s">
        <v>489</v>
      </c>
      <c r="I552" s="455" t="s">
        <v>218</v>
      </c>
      <c r="J552" s="552">
        <v>50</v>
      </c>
      <c r="K552" s="498">
        <v>1750</v>
      </c>
      <c r="L552" s="498">
        <v>5</v>
      </c>
      <c r="M552" s="211" t="s">
        <v>219</v>
      </c>
      <c r="N552" s="426"/>
    </row>
    <row r="553" spans="1:14" s="40" customFormat="1" ht="54.75" customHeight="1" x14ac:dyDescent="0.25">
      <c r="A553" s="1164"/>
      <c r="B553" s="1164"/>
      <c r="C553" s="1164"/>
      <c r="D553" s="1171"/>
      <c r="E553" s="1150"/>
      <c r="F553" s="1230"/>
      <c r="G553" s="536" t="s">
        <v>586</v>
      </c>
      <c r="H553" s="455" t="s">
        <v>489</v>
      </c>
      <c r="I553" s="455" t="s">
        <v>149</v>
      </c>
      <c r="J553" s="552">
        <v>90</v>
      </c>
      <c r="K553" s="498">
        <v>3150</v>
      </c>
      <c r="L553" s="498">
        <v>6</v>
      </c>
      <c r="M553" s="211" t="s">
        <v>587</v>
      </c>
      <c r="N553" s="426"/>
    </row>
    <row r="554" spans="1:14" s="40" customFormat="1" ht="78.75" customHeight="1" x14ac:dyDescent="0.25">
      <c r="A554" s="1164"/>
      <c r="B554" s="1164"/>
      <c r="C554" s="1164"/>
      <c r="D554" s="1171"/>
      <c r="E554" s="1151"/>
      <c r="F554" s="1230"/>
      <c r="G554" s="482" t="s">
        <v>500</v>
      </c>
      <c r="H554" s="417" t="s">
        <v>492</v>
      </c>
      <c r="I554" s="417" t="s">
        <v>485</v>
      </c>
      <c r="J554" s="492">
        <v>1</v>
      </c>
      <c r="K554" s="282">
        <v>350</v>
      </c>
      <c r="L554" s="417">
        <v>7</v>
      </c>
      <c r="M554" s="211" t="s">
        <v>493</v>
      </c>
      <c r="N554" s="426"/>
    </row>
    <row r="555" spans="1:14" s="40" customFormat="1" ht="42" customHeight="1" x14ac:dyDescent="0.25">
      <c r="A555" s="174" t="s">
        <v>480</v>
      </c>
      <c r="B555" s="80" t="s">
        <v>138</v>
      </c>
      <c r="C555" s="80"/>
      <c r="D555" s="371"/>
      <c r="E555" s="175" t="s">
        <v>480</v>
      </c>
      <c r="F555" s="175">
        <v>7</v>
      </c>
      <c r="G555" s="192" t="s">
        <v>480</v>
      </c>
      <c r="H555" s="306" t="s">
        <v>480</v>
      </c>
      <c r="I555" s="175" t="s">
        <v>480</v>
      </c>
      <c r="J555" s="176" t="s">
        <v>480</v>
      </c>
      <c r="K555" s="289">
        <f>SUM(K547:K554)</f>
        <v>27488</v>
      </c>
      <c r="L555" s="171">
        <v>7</v>
      </c>
      <c r="M555" s="209"/>
      <c r="N555" s="426"/>
    </row>
    <row r="556" spans="1:14" s="41" customFormat="1" ht="59.25" customHeight="1" x14ac:dyDescent="0.25">
      <c r="A556" s="1136">
        <v>18</v>
      </c>
      <c r="B556" s="1136" t="s">
        <v>571</v>
      </c>
      <c r="C556" s="1136" t="s">
        <v>588</v>
      </c>
      <c r="D556" s="1152">
        <v>4534</v>
      </c>
      <c r="E556" s="1149">
        <v>1689409.83022047</v>
      </c>
      <c r="F556" s="1136">
        <v>7</v>
      </c>
      <c r="G556" s="578" t="s">
        <v>589</v>
      </c>
      <c r="H556" s="417" t="s">
        <v>484</v>
      </c>
      <c r="I556" s="417" t="s">
        <v>25</v>
      </c>
      <c r="J556" s="492">
        <v>12</v>
      </c>
      <c r="K556" s="479">
        <v>8400</v>
      </c>
      <c r="L556" s="282">
        <v>1</v>
      </c>
      <c r="M556" s="211" t="s">
        <v>126</v>
      </c>
      <c r="N556" s="426"/>
    </row>
    <row r="557" spans="1:14" s="40" customFormat="1" ht="69.75" customHeight="1" x14ac:dyDescent="0.25">
      <c r="A557" s="1137"/>
      <c r="B557" s="1137"/>
      <c r="C557" s="1137"/>
      <c r="D557" s="1153"/>
      <c r="E557" s="1150"/>
      <c r="F557" s="1137"/>
      <c r="G557" s="509" t="s">
        <v>590</v>
      </c>
      <c r="H557" s="461" t="s">
        <v>497</v>
      </c>
      <c r="I557" s="773" t="s">
        <v>508</v>
      </c>
      <c r="J557" s="1015">
        <v>1</v>
      </c>
      <c r="K557" s="490">
        <v>2100</v>
      </c>
      <c r="L557" s="446">
        <v>2</v>
      </c>
      <c r="M557" s="211" t="s">
        <v>158</v>
      </c>
      <c r="N557" s="426"/>
    </row>
    <row r="558" spans="1:14" s="40" customFormat="1" ht="43.5" customHeight="1" x14ac:dyDescent="0.25">
      <c r="A558" s="1137"/>
      <c r="B558" s="1137"/>
      <c r="C558" s="1137"/>
      <c r="D558" s="1153"/>
      <c r="E558" s="1150"/>
      <c r="F558" s="1137"/>
      <c r="G558" s="1167" t="s">
        <v>591</v>
      </c>
      <c r="H558" s="443" t="s">
        <v>487</v>
      </c>
      <c r="I558" s="443" t="s">
        <v>133</v>
      </c>
      <c r="J558" s="446">
        <v>4</v>
      </c>
      <c r="K558" s="465">
        <v>400</v>
      </c>
      <c r="L558" s="1201">
        <v>3</v>
      </c>
      <c r="M558" s="1181" t="s">
        <v>135</v>
      </c>
      <c r="N558" s="426"/>
    </row>
    <row r="559" spans="1:14" s="40" customFormat="1" ht="43.5" customHeight="1" x14ac:dyDescent="0.25">
      <c r="A559" s="1137"/>
      <c r="B559" s="1137"/>
      <c r="C559" s="1137"/>
      <c r="D559" s="1153"/>
      <c r="E559" s="1150"/>
      <c r="F559" s="1137"/>
      <c r="G559" s="1169"/>
      <c r="H559" s="418" t="s">
        <v>484</v>
      </c>
      <c r="I559" s="443" t="s">
        <v>25</v>
      </c>
      <c r="J559" s="444">
        <v>11.3</v>
      </c>
      <c r="K559" s="445">
        <v>1582</v>
      </c>
      <c r="L559" s="1203"/>
      <c r="M559" s="1181"/>
      <c r="N559" s="426"/>
    </row>
    <row r="560" spans="1:14" s="40" customFormat="1" ht="78" customHeight="1" x14ac:dyDescent="0.25">
      <c r="A560" s="1137"/>
      <c r="B560" s="1137"/>
      <c r="C560" s="1137"/>
      <c r="D560" s="1153"/>
      <c r="E560" s="1150"/>
      <c r="F560" s="1137"/>
      <c r="G560" s="500" t="s">
        <v>592</v>
      </c>
      <c r="H560" s="447" t="s">
        <v>497</v>
      </c>
      <c r="I560" s="447" t="s">
        <v>25</v>
      </c>
      <c r="J560" s="450">
        <v>1.1000000000000001</v>
      </c>
      <c r="K560" s="495">
        <v>840</v>
      </c>
      <c r="L560" s="443">
        <v>4</v>
      </c>
      <c r="M560" s="211" t="s">
        <v>577</v>
      </c>
      <c r="N560" s="426"/>
    </row>
    <row r="561" spans="1:13" s="40" customFormat="1" ht="67.5" customHeight="1" x14ac:dyDescent="0.25">
      <c r="A561" s="1137"/>
      <c r="B561" s="1137"/>
      <c r="C561" s="1137"/>
      <c r="D561" s="1153"/>
      <c r="E561" s="1150"/>
      <c r="F561" s="1137"/>
      <c r="G561" s="500" t="s">
        <v>593</v>
      </c>
      <c r="H561" s="447" t="s">
        <v>497</v>
      </c>
      <c r="I561" s="447" t="s">
        <v>25</v>
      </c>
      <c r="J561" s="450">
        <v>5.9</v>
      </c>
      <c r="K561" s="494">
        <v>1064</v>
      </c>
      <c r="L561" s="446">
        <v>5</v>
      </c>
      <c r="M561" s="211" t="s">
        <v>490</v>
      </c>
    </row>
    <row r="562" spans="1:13" s="40" customFormat="1" ht="58.5" customHeight="1" x14ac:dyDescent="0.25">
      <c r="A562" s="1137"/>
      <c r="B562" s="1137"/>
      <c r="C562" s="1137"/>
      <c r="D562" s="1153"/>
      <c r="E562" s="1150"/>
      <c r="F562" s="1137"/>
      <c r="G562" s="493" t="s">
        <v>594</v>
      </c>
      <c r="H562" s="447" t="s">
        <v>492</v>
      </c>
      <c r="I562" s="447" t="s">
        <v>505</v>
      </c>
      <c r="J562" s="470">
        <v>150</v>
      </c>
      <c r="K562" s="490">
        <v>6900</v>
      </c>
      <c r="L562" s="446">
        <v>6</v>
      </c>
      <c r="M562" s="211" t="s">
        <v>150</v>
      </c>
    </row>
    <row r="563" spans="1:13" s="40" customFormat="1" ht="58.5" customHeight="1" x14ac:dyDescent="0.25">
      <c r="A563" s="1138"/>
      <c r="B563" s="1138"/>
      <c r="C563" s="1138"/>
      <c r="D563" s="1154"/>
      <c r="E563" s="1151"/>
      <c r="F563" s="1138"/>
      <c r="G563" s="482" t="s">
        <v>500</v>
      </c>
      <c r="H563" s="417" t="s">
        <v>492</v>
      </c>
      <c r="I563" s="417" t="s">
        <v>485</v>
      </c>
      <c r="J563" s="492">
        <v>1</v>
      </c>
      <c r="K563" s="282">
        <v>350</v>
      </c>
      <c r="L563" s="417">
        <v>7</v>
      </c>
      <c r="M563" s="211" t="s">
        <v>493</v>
      </c>
    </row>
    <row r="564" spans="1:13" s="40" customFormat="1" ht="39" customHeight="1" x14ac:dyDescent="0.25">
      <c r="A564" s="174" t="s">
        <v>480</v>
      </c>
      <c r="B564" s="80" t="s">
        <v>138</v>
      </c>
      <c r="C564" s="80"/>
      <c r="D564" s="371"/>
      <c r="E564" s="175" t="s">
        <v>480</v>
      </c>
      <c r="F564" s="175">
        <v>7</v>
      </c>
      <c r="G564" s="246" t="s">
        <v>480</v>
      </c>
      <c r="H564" s="160" t="s">
        <v>480</v>
      </c>
      <c r="I564" s="60" t="s">
        <v>480</v>
      </c>
      <c r="J564" s="129" t="s">
        <v>480</v>
      </c>
      <c r="K564" s="286">
        <f>SUM(K556:K563)</f>
        <v>21636</v>
      </c>
      <c r="L564" s="163">
        <v>7</v>
      </c>
      <c r="M564" s="209"/>
    </row>
    <row r="565" spans="1:13" s="41" customFormat="1" ht="65.25" customHeight="1" x14ac:dyDescent="0.25">
      <c r="A565" s="1136">
        <v>19</v>
      </c>
      <c r="B565" s="1146" t="s">
        <v>571</v>
      </c>
      <c r="C565" s="1257" t="s">
        <v>451</v>
      </c>
      <c r="D565" s="1152">
        <v>3520</v>
      </c>
      <c r="E565" s="1149">
        <v>1311584.1646175699</v>
      </c>
      <c r="F565" s="1136">
        <v>5</v>
      </c>
      <c r="G565" s="504" t="s">
        <v>595</v>
      </c>
      <c r="H565" s="471" t="s">
        <v>497</v>
      </c>
      <c r="I565" s="471" t="s">
        <v>25</v>
      </c>
      <c r="J565" s="472">
        <v>19</v>
      </c>
      <c r="K565" s="473">
        <v>4180</v>
      </c>
      <c r="L565" s="446">
        <v>1</v>
      </c>
      <c r="M565" s="211" t="s">
        <v>490</v>
      </c>
    </row>
    <row r="566" spans="1:13" s="41" customFormat="1" ht="43.5" customHeight="1" x14ac:dyDescent="0.25">
      <c r="A566" s="1137"/>
      <c r="B566" s="1147"/>
      <c r="C566" s="1258"/>
      <c r="D566" s="1153"/>
      <c r="E566" s="1150"/>
      <c r="F566" s="1137"/>
      <c r="G566" s="1167" t="s">
        <v>596</v>
      </c>
      <c r="H566" s="443" t="s">
        <v>487</v>
      </c>
      <c r="I566" s="443" t="s">
        <v>133</v>
      </c>
      <c r="J566" s="446">
        <v>3</v>
      </c>
      <c r="K566" s="465">
        <v>300</v>
      </c>
      <c r="L566" s="1201">
        <v>2</v>
      </c>
      <c r="M566" s="1181" t="s">
        <v>135</v>
      </c>
    </row>
    <row r="567" spans="1:13" s="41" customFormat="1" ht="43.5" customHeight="1" x14ac:dyDescent="0.25">
      <c r="A567" s="1137"/>
      <c r="B567" s="1147"/>
      <c r="C567" s="1258"/>
      <c r="D567" s="1153"/>
      <c r="E567" s="1150"/>
      <c r="F567" s="1137"/>
      <c r="G567" s="1169"/>
      <c r="H567" s="418" t="s">
        <v>484</v>
      </c>
      <c r="I567" s="443" t="s">
        <v>25</v>
      </c>
      <c r="J567" s="444">
        <v>29.4</v>
      </c>
      <c r="K567" s="445">
        <v>4116</v>
      </c>
      <c r="L567" s="1203"/>
      <c r="M567" s="1181"/>
    </row>
    <row r="568" spans="1:13" s="41" customFormat="1" ht="66" customHeight="1" x14ac:dyDescent="0.25">
      <c r="A568" s="1137"/>
      <c r="B568" s="1147"/>
      <c r="C568" s="1258"/>
      <c r="D568" s="1153"/>
      <c r="E568" s="1150"/>
      <c r="F568" s="1137"/>
      <c r="G568" s="419" t="s">
        <v>597</v>
      </c>
      <c r="H568" s="421" t="s">
        <v>484</v>
      </c>
      <c r="I568" s="421" t="s">
        <v>25</v>
      </c>
      <c r="J568" s="770">
        <v>6.8</v>
      </c>
      <c r="K568" s="436">
        <v>4760</v>
      </c>
      <c r="L568" s="282">
        <v>3</v>
      </c>
      <c r="M568" s="211" t="s">
        <v>126</v>
      </c>
    </row>
    <row r="569" spans="1:13" s="41" customFormat="1" ht="74.25" customHeight="1" x14ac:dyDescent="0.25">
      <c r="A569" s="1137"/>
      <c r="B569" s="1147"/>
      <c r="C569" s="1258"/>
      <c r="D569" s="1153"/>
      <c r="E569" s="1150"/>
      <c r="F569" s="1137"/>
      <c r="G569" s="419" t="s">
        <v>598</v>
      </c>
      <c r="H569" s="421" t="s">
        <v>497</v>
      </c>
      <c r="I569" s="421" t="s">
        <v>505</v>
      </c>
      <c r="J569" s="538">
        <v>120</v>
      </c>
      <c r="K569" s="780">
        <v>3160</v>
      </c>
      <c r="L569" s="282">
        <v>4</v>
      </c>
      <c r="M569" s="211" t="s">
        <v>158</v>
      </c>
    </row>
    <row r="570" spans="1:13" s="41" customFormat="1" ht="74.25" customHeight="1" x14ac:dyDescent="0.25">
      <c r="A570" s="1138"/>
      <c r="B570" s="1148"/>
      <c r="C570" s="1259"/>
      <c r="D570" s="1154"/>
      <c r="E570" s="1151"/>
      <c r="F570" s="1138"/>
      <c r="G570" s="427" t="s">
        <v>500</v>
      </c>
      <c r="H570" s="417" t="s">
        <v>492</v>
      </c>
      <c r="I570" s="417" t="s">
        <v>485</v>
      </c>
      <c r="J570" s="492">
        <v>1</v>
      </c>
      <c r="K570" s="282">
        <v>350</v>
      </c>
      <c r="L570" s="417">
        <v>5</v>
      </c>
      <c r="M570" s="211" t="s">
        <v>493</v>
      </c>
    </row>
    <row r="571" spans="1:13" s="41" customFormat="1" ht="59.25" customHeight="1" x14ac:dyDescent="0.25">
      <c r="A571" s="187" t="s">
        <v>480</v>
      </c>
      <c r="B571" s="80" t="s">
        <v>138</v>
      </c>
      <c r="C571" s="80"/>
      <c r="D571" s="371"/>
      <c r="E571" s="175" t="s">
        <v>480</v>
      </c>
      <c r="F571" s="175">
        <v>5</v>
      </c>
      <c r="G571" s="260" t="s">
        <v>480</v>
      </c>
      <c r="H571" s="175" t="s">
        <v>480</v>
      </c>
      <c r="I571" s="259" t="s">
        <v>480</v>
      </c>
      <c r="J571" s="235" t="s">
        <v>480</v>
      </c>
      <c r="K571" s="284">
        <f>SUM(K565:K570)</f>
        <v>16866</v>
      </c>
      <c r="L571" s="163">
        <v>5</v>
      </c>
      <c r="M571" s="210"/>
    </row>
    <row r="572" spans="1:13" s="41" customFormat="1" ht="67.5" customHeight="1" x14ac:dyDescent="0.25">
      <c r="A572" s="1136">
        <v>20</v>
      </c>
      <c r="B572" s="1146" t="s">
        <v>571</v>
      </c>
      <c r="C572" s="1146" t="s">
        <v>599</v>
      </c>
      <c r="D572" s="1152">
        <v>2608</v>
      </c>
      <c r="E572" s="1149">
        <v>971764.63105756103</v>
      </c>
      <c r="F572" s="1136">
        <v>5</v>
      </c>
      <c r="G572" s="578" t="s">
        <v>600</v>
      </c>
      <c r="H572" s="417" t="s">
        <v>484</v>
      </c>
      <c r="I572" s="417" t="s">
        <v>25</v>
      </c>
      <c r="J572" s="492">
        <v>7.8</v>
      </c>
      <c r="K572" s="479">
        <v>5460</v>
      </c>
      <c r="L572" s="282">
        <v>1</v>
      </c>
      <c r="M572" s="211" t="s">
        <v>126</v>
      </c>
    </row>
    <row r="573" spans="1:13" s="41" customFormat="1" ht="65.25" customHeight="1" x14ac:dyDescent="0.25">
      <c r="A573" s="1137"/>
      <c r="B573" s="1147"/>
      <c r="C573" s="1147"/>
      <c r="D573" s="1153"/>
      <c r="E573" s="1150"/>
      <c r="F573" s="1137"/>
      <c r="G573" s="383" t="s">
        <v>601</v>
      </c>
      <c r="H573" s="155" t="s">
        <v>497</v>
      </c>
      <c r="I573" s="155" t="s">
        <v>25</v>
      </c>
      <c r="J573" s="156">
        <v>8.5</v>
      </c>
      <c r="K573" s="225">
        <v>2149</v>
      </c>
      <c r="L573" s="154">
        <v>2</v>
      </c>
      <c r="M573" s="211" t="s">
        <v>490</v>
      </c>
    </row>
    <row r="574" spans="1:13" s="41" customFormat="1" ht="68.25" customHeight="1" x14ac:dyDescent="0.25">
      <c r="A574" s="1137"/>
      <c r="B574" s="1147"/>
      <c r="C574" s="1147"/>
      <c r="D574" s="1153"/>
      <c r="E574" s="1150"/>
      <c r="F574" s="1137"/>
      <c r="G574" s="383" t="s">
        <v>602</v>
      </c>
      <c r="H574" s="155" t="s">
        <v>497</v>
      </c>
      <c r="I574" s="421" t="s">
        <v>508</v>
      </c>
      <c r="J574" s="538">
        <v>1</v>
      </c>
      <c r="K574" s="221">
        <v>2100</v>
      </c>
      <c r="L574" s="154">
        <v>3</v>
      </c>
      <c r="M574" s="211" t="s">
        <v>158</v>
      </c>
    </row>
    <row r="575" spans="1:13" s="41" customFormat="1" ht="43.5" customHeight="1" x14ac:dyDescent="0.25">
      <c r="A575" s="1137"/>
      <c r="B575" s="1147"/>
      <c r="C575" s="1147"/>
      <c r="D575" s="1153"/>
      <c r="E575" s="1150"/>
      <c r="F575" s="1137"/>
      <c r="G575" s="1289" t="s">
        <v>603</v>
      </c>
      <c r="H575" s="155" t="s">
        <v>487</v>
      </c>
      <c r="I575" s="155" t="s">
        <v>133</v>
      </c>
      <c r="J575" s="172">
        <v>2</v>
      </c>
      <c r="K575" s="219">
        <v>200</v>
      </c>
      <c r="L575" s="1136">
        <v>4</v>
      </c>
      <c r="M575" s="1181" t="s">
        <v>135</v>
      </c>
    </row>
    <row r="576" spans="1:13" s="41" customFormat="1" ht="43.5" customHeight="1" x14ac:dyDescent="0.25">
      <c r="A576" s="1137"/>
      <c r="B576" s="1147"/>
      <c r="C576" s="1147"/>
      <c r="D576" s="1153"/>
      <c r="E576" s="1150"/>
      <c r="F576" s="1137"/>
      <c r="G576" s="1290"/>
      <c r="H576" s="418" t="s">
        <v>484</v>
      </c>
      <c r="I576" s="205" t="s">
        <v>25</v>
      </c>
      <c r="J576" s="218">
        <v>15.8</v>
      </c>
      <c r="K576" s="226">
        <v>2212</v>
      </c>
      <c r="L576" s="1138"/>
      <c r="M576" s="1181"/>
    </row>
    <row r="577" spans="1:13" s="41" customFormat="1" ht="43.5" customHeight="1" x14ac:dyDescent="0.25">
      <c r="A577" s="1138"/>
      <c r="B577" s="1148"/>
      <c r="C577" s="1148"/>
      <c r="D577" s="1154"/>
      <c r="E577" s="1151"/>
      <c r="F577" s="1138"/>
      <c r="G577" s="427" t="s">
        <v>500</v>
      </c>
      <c r="H577" s="417" t="s">
        <v>492</v>
      </c>
      <c r="I577" s="417" t="s">
        <v>485</v>
      </c>
      <c r="J577" s="492">
        <v>1</v>
      </c>
      <c r="K577" s="282">
        <v>350</v>
      </c>
      <c r="L577" s="417">
        <v>5</v>
      </c>
      <c r="M577" s="211" t="s">
        <v>493</v>
      </c>
    </row>
    <row r="578" spans="1:13" s="41" customFormat="1" ht="58.5" customHeight="1" x14ac:dyDescent="0.25">
      <c r="A578" s="187" t="s">
        <v>480</v>
      </c>
      <c r="B578" s="80" t="s">
        <v>138</v>
      </c>
      <c r="C578" s="80"/>
      <c r="D578" s="371"/>
      <c r="E578" s="175" t="s">
        <v>480</v>
      </c>
      <c r="F578" s="175">
        <v>5</v>
      </c>
      <c r="G578" s="262" t="s">
        <v>480</v>
      </c>
      <c r="H578" s="263" t="s">
        <v>480</v>
      </c>
      <c r="I578" s="264" t="s">
        <v>480</v>
      </c>
      <c r="J578" s="235" t="s">
        <v>480</v>
      </c>
      <c r="K578" s="284">
        <f>SUM(K572:K577)</f>
        <v>12471</v>
      </c>
      <c r="L578" s="163">
        <v>5</v>
      </c>
      <c r="M578" s="210"/>
    </row>
    <row r="579" spans="1:13" s="41" customFormat="1" ht="51.75" customHeight="1" x14ac:dyDescent="0.25">
      <c r="A579" s="1164">
        <v>21</v>
      </c>
      <c r="B579" s="1232" t="s">
        <v>571</v>
      </c>
      <c r="C579" s="1232" t="s">
        <v>604</v>
      </c>
      <c r="D579" s="1171">
        <v>5053</v>
      </c>
      <c r="E579" s="1158">
        <v>1882793.9726740201</v>
      </c>
      <c r="F579" s="1164">
        <v>4</v>
      </c>
      <c r="G579" s="562" t="s">
        <v>605</v>
      </c>
      <c r="H579" s="157" t="s">
        <v>484</v>
      </c>
      <c r="I579" s="157" t="s">
        <v>25</v>
      </c>
      <c r="J579" s="220">
        <v>21.2</v>
      </c>
      <c r="K579" s="221">
        <v>14840</v>
      </c>
      <c r="L579" s="154">
        <v>1</v>
      </c>
      <c r="M579" s="211" t="s">
        <v>126</v>
      </c>
    </row>
    <row r="580" spans="1:13" s="51" customFormat="1" ht="43.5" customHeight="1" x14ac:dyDescent="0.25">
      <c r="A580" s="1164"/>
      <c r="B580" s="1232"/>
      <c r="C580" s="1232"/>
      <c r="D580" s="1171"/>
      <c r="E580" s="1158"/>
      <c r="F580" s="1164"/>
      <c r="G580" s="1344" t="s">
        <v>606</v>
      </c>
      <c r="H580" s="155" t="s">
        <v>487</v>
      </c>
      <c r="I580" s="155" t="s">
        <v>133</v>
      </c>
      <c r="J580" s="172">
        <v>4</v>
      </c>
      <c r="K580" s="269">
        <v>400</v>
      </c>
      <c r="L580" s="1136">
        <v>2</v>
      </c>
      <c r="M580" s="1181" t="s">
        <v>135</v>
      </c>
    </row>
    <row r="581" spans="1:13" s="51" customFormat="1" ht="43.5" customHeight="1" x14ac:dyDescent="0.25">
      <c r="A581" s="1164"/>
      <c r="B581" s="1232"/>
      <c r="C581" s="1232"/>
      <c r="D581" s="1171"/>
      <c r="E581" s="1158"/>
      <c r="F581" s="1164"/>
      <c r="G581" s="1345"/>
      <c r="H581" s="418" t="s">
        <v>484</v>
      </c>
      <c r="I581" s="205" t="s">
        <v>25</v>
      </c>
      <c r="J581" s="218">
        <v>34.799999999999997</v>
      </c>
      <c r="K581" s="226">
        <v>4872</v>
      </c>
      <c r="L581" s="1138"/>
      <c r="M581" s="1181"/>
    </row>
    <row r="582" spans="1:13" s="51" customFormat="1" ht="65.25" customHeight="1" x14ac:dyDescent="0.25">
      <c r="A582" s="1164"/>
      <c r="B582" s="1232"/>
      <c r="C582" s="1232"/>
      <c r="D582" s="1171"/>
      <c r="E582" s="1158"/>
      <c r="F582" s="1164"/>
      <c r="G582" s="562" t="s">
        <v>607</v>
      </c>
      <c r="H582" s="157" t="s">
        <v>497</v>
      </c>
      <c r="I582" s="157" t="s">
        <v>25</v>
      </c>
      <c r="J582" s="220">
        <v>16.7</v>
      </c>
      <c r="K582" s="221">
        <v>3178</v>
      </c>
      <c r="L582" s="154">
        <v>3</v>
      </c>
      <c r="M582" s="211" t="s">
        <v>490</v>
      </c>
    </row>
    <row r="583" spans="1:13" s="51" customFormat="1" ht="63" customHeight="1" x14ac:dyDescent="0.25">
      <c r="A583" s="1164"/>
      <c r="B583" s="1232"/>
      <c r="C583" s="1232"/>
      <c r="D583" s="1171"/>
      <c r="E583" s="1158"/>
      <c r="F583" s="1164"/>
      <c r="G583" s="383" t="s">
        <v>608</v>
      </c>
      <c r="H583" s="155" t="s">
        <v>492</v>
      </c>
      <c r="I583" s="155" t="s">
        <v>25</v>
      </c>
      <c r="J583" s="156">
        <v>2.7</v>
      </c>
      <c r="K583" s="206">
        <v>945</v>
      </c>
      <c r="L583" s="157">
        <v>4</v>
      </c>
      <c r="M583" s="211" t="s">
        <v>493</v>
      </c>
    </row>
    <row r="584" spans="1:13" s="41" customFormat="1" ht="53.1" customHeight="1" x14ac:dyDescent="0.25">
      <c r="A584" s="170" t="s">
        <v>480</v>
      </c>
      <c r="B584" s="64" t="s">
        <v>138</v>
      </c>
      <c r="C584" s="64"/>
      <c r="D584" s="366"/>
      <c r="E584" s="160" t="s">
        <v>480</v>
      </c>
      <c r="F584" s="160">
        <v>4</v>
      </c>
      <c r="G584" s="246" t="s">
        <v>480</v>
      </c>
      <c r="H584" s="160" t="s">
        <v>480</v>
      </c>
      <c r="I584" s="60" t="s">
        <v>480</v>
      </c>
      <c r="J584" s="129" t="s">
        <v>480</v>
      </c>
      <c r="K584" s="286">
        <f>K583+K582+K581+K580+K579</f>
        <v>24235</v>
      </c>
      <c r="L584" s="163">
        <v>4</v>
      </c>
      <c r="M584" s="210"/>
    </row>
    <row r="585" spans="1:13" s="40" customFormat="1" ht="53.1" customHeight="1" x14ac:dyDescent="0.25">
      <c r="A585" s="179">
        <v>5</v>
      </c>
      <c r="B585" s="180" t="s">
        <v>65</v>
      </c>
      <c r="C585" s="181" t="s">
        <v>480</v>
      </c>
      <c r="D585" s="367">
        <f>D586+D593+D602+D609+D615</f>
        <v>15932</v>
      </c>
      <c r="E585" s="178">
        <f>E586+E593+E602+E609+E615</f>
        <v>5936408.7814451875</v>
      </c>
      <c r="F585" s="180">
        <f>F592+F601+F608+F614+F621</f>
        <v>26</v>
      </c>
      <c r="G585" s="265" t="s">
        <v>480</v>
      </c>
      <c r="H585" s="266" t="s">
        <v>480</v>
      </c>
      <c r="I585" s="266" t="s">
        <v>480</v>
      </c>
      <c r="J585" s="267" t="s">
        <v>480</v>
      </c>
      <c r="K585" s="290">
        <f>K592+K601+K608+K614+K621</f>
        <v>75334</v>
      </c>
      <c r="L585" s="168">
        <f>L592+L601+L608+L614+L621</f>
        <v>26</v>
      </c>
      <c r="M585" s="209"/>
    </row>
    <row r="586" spans="1:13" s="40" customFormat="1" ht="55.5" customHeight="1" x14ac:dyDescent="0.25">
      <c r="A586" s="1136">
        <v>22</v>
      </c>
      <c r="B586" s="1136" t="s">
        <v>65</v>
      </c>
      <c r="C586" s="1155" t="s">
        <v>609</v>
      </c>
      <c r="D586" s="1152">
        <v>3168</v>
      </c>
      <c r="E586" s="1149">
        <v>1180425.7481558099</v>
      </c>
      <c r="F586" s="1136">
        <v>5</v>
      </c>
      <c r="G586" s="268" t="s">
        <v>610</v>
      </c>
      <c r="H586" s="157" t="s">
        <v>489</v>
      </c>
      <c r="I586" s="417" t="s">
        <v>508</v>
      </c>
      <c r="J586" s="282">
        <v>1</v>
      </c>
      <c r="K586" s="221">
        <v>1600</v>
      </c>
      <c r="L586" s="154">
        <v>1</v>
      </c>
      <c r="M586" s="211" t="s">
        <v>158</v>
      </c>
    </row>
    <row r="587" spans="1:13" s="40" customFormat="1" ht="77.25" customHeight="1" x14ac:dyDescent="0.25">
      <c r="A587" s="1137"/>
      <c r="B587" s="1137"/>
      <c r="C587" s="1156"/>
      <c r="D587" s="1153"/>
      <c r="E587" s="1150"/>
      <c r="F587" s="1137"/>
      <c r="G587" s="562" t="s">
        <v>611</v>
      </c>
      <c r="H587" s="157" t="s">
        <v>612</v>
      </c>
      <c r="I587" s="157" t="s">
        <v>25</v>
      </c>
      <c r="J587" s="220">
        <v>21.3</v>
      </c>
      <c r="K587" s="221">
        <v>6500</v>
      </c>
      <c r="L587" s="154">
        <v>2</v>
      </c>
      <c r="M587" s="211" t="s">
        <v>490</v>
      </c>
    </row>
    <row r="588" spans="1:13" s="40" customFormat="1" ht="41.25" customHeight="1" x14ac:dyDescent="0.25">
      <c r="A588" s="1137"/>
      <c r="B588" s="1137"/>
      <c r="C588" s="1156"/>
      <c r="D588" s="1153"/>
      <c r="E588" s="1150"/>
      <c r="F588" s="1137"/>
      <c r="G588" s="1346" t="s">
        <v>613</v>
      </c>
      <c r="H588" s="155" t="s">
        <v>487</v>
      </c>
      <c r="I588" s="155" t="s">
        <v>133</v>
      </c>
      <c r="J588" s="172">
        <v>5</v>
      </c>
      <c r="K588" s="269">
        <v>450</v>
      </c>
      <c r="L588" s="1136">
        <v>3</v>
      </c>
      <c r="M588" s="1181" t="s">
        <v>135</v>
      </c>
    </row>
    <row r="589" spans="1:13" s="40" customFormat="1" ht="41.25" customHeight="1" x14ac:dyDescent="0.25">
      <c r="A589" s="1137"/>
      <c r="B589" s="1137"/>
      <c r="C589" s="1156"/>
      <c r="D589" s="1153"/>
      <c r="E589" s="1150"/>
      <c r="F589" s="1137"/>
      <c r="G589" s="1347"/>
      <c r="H589" s="418" t="s">
        <v>484</v>
      </c>
      <c r="I589" s="155" t="s">
        <v>25</v>
      </c>
      <c r="J589" s="156">
        <v>9.1999999999999993</v>
      </c>
      <c r="K589" s="221">
        <v>1288</v>
      </c>
      <c r="L589" s="1138"/>
      <c r="M589" s="1181"/>
    </row>
    <row r="590" spans="1:13" s="40" customFormat="1" ht="54.75" customHeight="1" x14ac:dyDescent="0.25">
      <c r="A590" s="1137"/>
      <c r="B590" s="1137"/>
      <c r="C590" s="1156"/>
      <c r="D590" s="1153"/>
      <c r="E590" s="1150"/>
      <c r="F590" s="1137"/>
      <c r="G590" s="779" t="s">
        <v>614</v>
      </c>
      <c r="H590" s="423" t="s">
        <v>484</v>
      </c>
      <c r="I590" s="423" t="s">
        <v>615</v>
      </c>
      <c r="J590" s="767">
        <v>7.4</v>
      </c>
      <c r="K590" s="576">
        <v>5032</v>
      </c>
      <c r="L590" s="282">
        <v>4</v>
      </c>
      <c r="M590" s="211" t="s">
        <v>126</v>
      </c>
    </row>
    <row r="591" spans="1:13" s="40" customFormat="1" ht="54.75" customHeight="1" x14ac:dyDescent="0.25">
      <c r="A591" s="1138"/>
      <c r="B591" s="1138"/>
      <c r="C591" s="1157"/>
      <c r="D591" s="1154"/>
      <c r="E591" s="1151"/>
      <c r="F591" s="1138"/>
      <c r="G591" s="427" t="s">
        <v>500</v>
      </c>
      <c r="H591" s="417" t="s">
        <v>492</v>
      </c>
      <c r="I591" s="417" t="s">
        <v>485</v>
      </c>
      <c r="J591" s="492">
        <v>1</v>
      </c>
      <c r="K591" s="282">
        <v>350</v>
      </c>
      <c r="L591" s="417">
        <v>5</v>
      </c>
      <c r="M591" s="211" t="s">
        <v>493</v>
      </c>
    </row>
    <row r="592" spans="1:13" s="41" customFormat="1" ht="53.1" customHeight="1" x14ac:dyDescent="0.25">
      <c r="A592" s="174" t="s">
        <v>480</v>
      </c>
      <c r="B592" s="80" t="s">
        <v>138</v>
      </c>
      <c r="C592" s="80"/>
      <c r="D592" s="371"/>
      <c r="E592" s="175" t="s">
        <v>480</v>
      </c>
      <c r="F592" s="175">
        <v>5</v>
      </c>
      <c r="G592" s="246" t="s">
        <v>480</v>
      </c>
      <c r="H592" s="60" t="s">
        <v>480</v>
      </c>
      <c r="I592" s="60" t="s">
        <v>480</v>
      </c>
      <c r="J592" s="129" t="s">
        <v>480</v>
      </c>
      <c r="K592" s="286">
        <f>SUM(K586:K591)</f>
        <v>15220</v>
      </c>
      <c r="L592" s="163">
        <v>5</v>
      </c>
      <c r="M592" s="210"/>
    </row>
    <row r="593" spans="1:13" s="40" customFormat="1" ht="85.5" customHeight="1" x14ac:dyDescent="0.25">
      <c r="A593" s="1136">
        <v>23</v>
      </c>
      <c r="B593" s="1136" t="s">
        <v>65</v>
      </c>
      <c r="C593" s="1136" t="s">
        <v>616</v>
      </c>
      <c r="D593" s="1152">
        <v>3497</v>
      </c>
      <c r="E593" s="1149">
        <v>1303014.1544510301</v>
      </c>
      <c r="F593" s="1146">
        <v>6</v>
      </c>
      <c r="G593" s="486" t="s">
        <v>617</v>
      </c>
      <c r="H593" s="501" t="s">
        <v>489</v>
      </c>
      <c r="I593" s="501" t="s">
        <v>505</v>
      </c>
      <c r="J593" s="1016">
        <v>120</v>
      </c>
      <c r="K593" s="502">
        <v>3660</v>
      </c>
      <c r="L593" s="503">
        <v>1</v>
      </c>
      <c r="M593" s="211" t="s">
        <v>158</v>
      </c>
    </row>
    <row r="594" spans="1:13" s="40" customFormat="1" ht="56.25" customHeight="1" x14ac:dyDescent="0.25">
      <c r="A594" s="1137"/>
      <c r="B594" s="1137"/>
      <c r="C594" s="1137"/>
      <c r="D594" s="1153"/>
      <c r="E594" s="1150"/>
      <c r="F594" s="1147"/>
      <c r="G594" s="778" t="s">
        <v>510</v>
      </c>
      <c r="H594" s="423" t="s">
        <v>618</v>
      </c>
      <c r="I594" s="423" t="s">
        <v>25</v>
      </c>
      <c r="J594" s="767">
        <v>8.8000000000000007</v>
      </c>
      <c r="K594" s="777">
        <v>6160</v>
      </c>
      <c r="L594" s="282">
        <v>2</v>
      </c>
      <c r="M594" s="211" t="s">
        <v>126</v>
      </c>
    </row>
    <row r="595" spans="1:13" s="40" customFormat="1" ht="41.25" customHeight="1" x14ac:dyDescent="0.25">
      <c r="A595" s="1137"/>
      <c r="B595" s="1137"/>
      <c r="C595" s="1137"/>
      <c r="D595" s="1153"/>
      <c r="E595" s="1150"/>
      <c r="F595" s="1147"/>
      <c r="G595" s="1167" t="s">
        <v>619</v>
      </c>
      <c r="H595" s="443" t="s">
        <v>620</v>
      </c>
      <c r="I595" s="443" t="s">
        <v>133</v>
      </c>
      <c r="J595" s="446">
        <v>4</v>
      </c>
      <c r="K595" s="465">
        <v>360</v>
      </c>
      <c r="L595" s="1201">
        <v>3</v>
      </c>
      <c r="M595" s="1181" t="s">
        <v>135</v>
      </c>
    </row>
    <row r="596" spans="1:13" s="40" customFormat="1" ht="41.25" customHeight="1" x14ac:dyDescent="0.25">
      <c r="A596" s="1137"/>
      <c r="B596" s="1137"/>
      <c r="C596" s="1137"/>
      <c r="D596" s="1153"/>
      <c r="E596" s="1150"/>
      <c r="F596" s="1147"/>
      <c r="G596" s="1169"/>
      <c r="H596" s="418" t="s">
        <v>484</v>
      </c>
      <c r="I596" s="443" t="s">
        <v>25</v>
      </c>
      <c r="J596" s="444">
        <v>14</v>
      </c>
      <c r="K596" s="445">
        <v>1960</v>
      </c>
      <c r="L596" s="1203"/>
      <c r="M596" s="1181"/>
    </row>
    <row r="597" spans="1:13" s="40" customFormat="1" ht="107.25" customHeight="1" x14ac:dyDescent="0.25">
      <c r="A597" s="1137"/>
      <c r="B597" s="1137"/>
      <c r="C597" s="1137"/>
      <c r="D597" s="1153"/>
      <c r="E597" s="1150"/>
      <c r="F597" s="1147"/>
      <c r="G597" s="500" t="s">
        <v>621</v>
      </c>
      <c r="H597" s="447" t="s">
        <v>484</v>
      </c>
      <c r="I597" s="447" t="s">
        <v>622</v>
      </c>
      <c r="J597" s="470">
        <v>50</v>
      </c>
      <c r="K597" s="495">
        <v>800</v>
      </c>
      <c r="L597" s="443">
        <v>4</v>
      </c>
      <c r="M597" s="211" t="s">
        <v>219</v>
      </c>
    </row>
    <row r="598" spans="1:13" s="40" customFormat="1" ht="48" customHeight="1" x14ac:dyDescent="0.25">
      <c r="A598" s="1137"/>
      <c r="B598" s="1137"/>
      <c r="C598" s="1137"/>
      <c r="D598" s="1153"/>
      <c r="E598" s="1150"/>
      <c r="F598" s="1147"/>
      <c r="G598" s="493" t="s">
        <v>623</v>
      </c>
      <c r="H598" s="447" t="s">
        <v>489</v>
      </c>
      <c r="I598" s="447" t="s">
        <v>149</v>
      </c>
      <c r="J598" s="470">
        <v>90</v>
      </c>
      <c r="K598" s="494">
        <v>3150</v>
      </c>
      <c r="L598" s="446">
        <v>5</v>
      </c>
      <c r="M598" s="211" t="s">
        <v>150</v>
      </c>
    </row>
    <row r="599" spans="1:13" s="40" customFormat="1" ht="65.25" customHeight="1" x14ac:dyDescent="0.25">
      <c r="A599" s="1137"/>
      <c r="B599" s="1137"/>
      <c r="C599" s="1137"/>
      <c r="D599" s="1153"/>
      <c r="E599" s="1150"/>
      <c r="F599" s="1147"/>
      <c r="G599" s="509" t="s">
        <v>624</v>
      </c>
      <c r="H599" s="421" t="s">
        <v>489</v>
      </c>
      <c r="I599" s="505" t="s">
        <v>25</v>
      </c>
      <c r="J599" s="506">
        <v>2.4</v>
      </c>
      <c r="K599" s="507">
        <v>384</v>
      </c>
      <c r="L599" s="508">
        <v>6</v>
      </c>
      <c r="M599" s="211" t="s">
        <v>490</v>
      </c>
    </row>
    <row r="600" spans="1:13" s="40" customFormat="1" ht="65.25" customHeight="1" x14ac:dyDescent="0.25">
      <c r="A600" s="1138"/>
      <c r="B600" s="1138"/>
      <c r="C600" s="1138"/>
      <c r="D600" s="1154"/>
      <c r="E600" s="1151"/>
      <c r="F600" s="1148"/>
      <c r="G600" s="427" t="s">
        <v>500</v>
      </c>
      <c r="H600" s="417" t="s">
        <v>492</v>
      </c>
      <c r="I600" s="417" t="s">
        <v>485</v>
      </c>
      <c r="J600" s="492">
        <v>1</v>
      </c>
      <c r="K600" s="282">
        <v>350</v>
      </c>
      <c r="L600" s="417">
        <v>7</v>
      </c>
      <c r="M600" s="211" t="s">
        <v>493</v>
      </c>
    </row>
    <row r="601" spans="1:13" s="40" customFormat="1" ht="53.1" customHeight="1" x14ac:dyDescent="0.25">
      <c r="A601" s="338" t="s">
        <v>480</v>
      </c>
      <c r="B601" s="80" t="s">
        <v>138</v>
      </c>
      <c r="C601" s="80"/>
      <c r="D601" s="362"/>
      <c r="E601" s="310" t="s">
        <v>480</v>
      </c>
      <c r="F601" s="175">
        <v>7</v>
      </c>
      <c r="G601" s="247" t="s">
        <v>480</v>
      </c>
      <c r="H601" s="56" t="s">
        <v>480</v>
      </c>
      <c r="I601" s="56" t="s">
        <v>480</v>
      </c>
      <c r="J601" s="128" t="s">
        <v>480</v>
      </c>
      <c r="K601" s="295">
        <f>SUM(K593:K600)</f>
        <v>16824</v>
      </c>
      <c r="L601" s="163">
        <v>7</v>
      </c>
      <c r="M601" s="209"/>
    </row>
    <row r="602" spans="1:13" s="40" customFormat="1" ht="57.75" customHeight="1" x14ac:dyDescent="0.25">
      <c r="A602" s="1277">
        <v>24</v>
      </c>
      <c r="B602" s="1277" t="s">
        <v>65</v>
      </c>
      <c r="C602" s="1278" t="s">
        <v>625</v>
      </c>
      <c r="D602" s="1152">
        <v>3714</v>
      </c>
      <c r="E602" s="1348">
        <v>1383870.3373266</v>
      </c>
      <c r="F602" s="1277">
        <v>5</v>
      </c>
      <c r="G602" s="504" t="s">
        <v>626</v>
      </c>
      <c r="H602" s="458" t="s">
        <v>484</v>
      </c>
      <c r="I602" s="458" t="s">
        <v>615</v>
      </c>
      <c r="J602" s="459">
        <v>7.2</v>
      </c>
      <c r="K602" s="445">
        <v>5040</v>
      </c>
      <c r="L602" s="446">
        <v>1</v>
      </c>
      <c r="M602" s="211" t="s">
        <v>126</v>
      </c>
    </row>
    <row r="603" spans="1:13" s="40" customFormat="1" ht="41.25" customHeight="1" x14ac:dyDescent="0.25">
      <c r="A603" s="1277"/>
      <c r="B603" s="1277"/>
      <c r="C603" s="1279"/>
      <c r="D603" s="1153"/>
      <c r="E603" s="1349"/>
      <c r="F603" s="1277"/>
      <c r="G603" s="1167" t="s">
        <v>627</v>
      </c>
      <c r="H603" s="447" t="s">
        <v>487</v>
      </c>
      <c r="I603" s="447" t="s">
        <v>133</v>
      </c>
      <c r="J603" s="470">
        <v>4</v>
      </c>
      <c r="K603" s="465">
        <v>400</v>
      </c>
      <c r="L603" s="1201">
        <v>2</v>
      </c>
      <c r="M603" s="1181" t="s">
        <v>135</v>
      </c>
    </row>
    <row r="604" spans="1:13" s="40" customFormat="1" ht="41.25" customHeight="1" x14ac:dyDescent="0.25">
      <c r="A604" s="1277"/>
      <c r="B604" s="1277"/>
      <c r="C604" s="1279"/>
      <c r="D604" s="1153"/>
      <c r="E604" s="1349"/>
      <c r="F604" s="1277"/>
      <c r="G604" s="1169"/>
      <c r="H604" s="418" t="s">
        <v>484</v>
      </c>
      <c r="I604" s="447" t="s">
        <v>25</v>
      </c>
      <c r="J604" s="450">
        <v>10.4</v>
      </c>
      <c r="K604" s="445">
        <v>1456</v>
      </c>
      <c r="L604" s="1203"/>
      <c r="M604" s="1181"/>
    </row>
    <row r="605" spans="1:13" s="40" customFormat="1" ht="94.5" customHeight="1" x14ac:dyDescent="0.25">
      <c r="A605" s="1277"/>
      <c r="B605" s="1277"/>
      <c r="C605" s="1279"/>
      <c r="D605" s="1153"/>
      <c r="E605" s="1349"/>
      <c r="F605" s="1277"/>
      <c r="G605" s="500" t="s">
        <v>628</v>
      </c>
      <c r="H605" s="447" t="s">
        <v>489</v>
      </c>
      <c r="I605" s="447" t="s">
        <v>25</v>
      </c>
      <c r="J605" s="450">
        <v>2.6</v>
      </c>
      <c r="K605" s="445">
        <v>6800</v>
      </c>
      <c r="L605" s="446">
        <v>3</v>
      </c>
      <c r="M605" s="211" t="s">
        <v>490</v>
      </c>
    </row>
    <row r="606" spans="1:13" s="40" customFormat="1" ht="70.5" customHeight="1" x14ac:dyDescent="0.25">
      <c r="A606" s="1277"/>
      <c r="B606" s="1277"/>
      <c r="C606" s="1279"/>
      <c r="D606" s="1153"/>
      <c r="E606" s="1349"/>
      <c r="F606" s="1277"/>
      <c r="G606" s="509" t="s">
        <v>629</v>
      </c>
      <c r="H606" s="461" t="s">
        <v>489</v>
      </c>
      <c r="I606" s="773" t="s">
        <v>508</v>
      </c>
      <c r="J606" s="1015">
        <v>1</v>
      </c>
      <c r="K606" s="473">
        <v>2100</v>
      </c>
      <c r="L606" s="446">
        <v>4</v>
      </c>
      <c r="M606" s="211" t="s">
        <v>158</v>
      </c>
    </row>
    <row r="607" spans="1:13" s="40" customFormat="1" ht="70.5" customHeight="1" x14ac:dyDescent="0.25">
      <c r="A607" s="1277"/>
      <c r="B607" s="1277"/>
      <c r="C607" s="1280"/>
      <c r="D607" s="1154"/>
      <c r="E607" s="1350"/>
      <c r="F607" s="1277"/>
      <c r="G607" s="427" t="s">
        <v>500</v>
      </c>
      <c r="H607" s="469" t="s">
        <v>492</v>
      </c>
      <c r="I607" s="469" t="s">
        <v>25</v>
      </c>
      <c r="J607" s="510">
        <v>2</v>
      </c>
      <c r="K607" s="499">
        <v>700</v>
      </c>
      <c r="L607" s="483">
        <v>5</v>
      </c>
      <c r="M607" s="211" t="s">
        <v>493</v>
      </c>
    </row>
    <row r="608" spans="1:13" s="40" customFormat="1" ht="53.1" customHeight="1" x14ac:dyDescent="0.25">
      <c r="A608" s="187" t="s">
        <v>480</v>
      </c>
      <c r="B608" s="80" t="s">
        <v>138</v>
      </c>
      <c r="C608" s="214"/>
      <c r="D608" s="563"/>
      <c r="E608" s="564" t="s">
        <v>480</v>
      </c>
      <c r="F608" s="175">
        <v>5</v>
      </c>
      <c r="G608" s="305" t="s">
        <v>480</v>
      </c>
      <c r="H608" s="222" t="s">
        <v>480</v>
      </c>
      <c r="I608" s="161" t="s">
        <v>480</v>
      </c>
      <c r="J608" s="433" t="s">
        <v>480</v>
      </c>
      <c r="K608" s="296">
        <f>K607+K606+K605+K604+K603+K602</f>
        <v>16496</v>
      </c>
      <c r="L608" s="163">
        <v>5</v>
      </c>
      <c r="M608" s="209"/>
    </row>
    <row r="609" spans="1:13" s="40" customFormat="1" ht="51.75" customHeight="1" x14ac:dyDescent="0.25">
      <c r="A609" s="1136">
        <v>25</v>
      </c>
      <c r="B609" s="1136" t="s">
        <v>65</v>
      </c>
      <c r="C609" s="1136" t="s">
        <v>630</v>
      </c>
      <c r="D609" s="1152">
        <v>1274</v>
      </c>
      <c r="E609" s="1149">
        <v>474704.04139851697</v>
      </c>
      <c r="F609" s="1136">
        <v>4</v>
      </c>
      <c r="G609" s="562" t="s">
        <v>631</v>
      </c>
      <c r="H609" s="270" t="s">
        <v>484</v>
      </c>
      <c r="I609" s="270" t="s">
        <v>25</v>
      </c>
      <c r="J609" s="271">
        <v>4.47</v>
      </c>
      <c r="K609" s="297">
        <v>2906</v>
      </c>
      <c r="L609" s="67">
        <v>1</v>
      </c>
      <c r="M609" s="211" t="s">
        <v>126</v>
      </c>
    </row>
    <row r="610" spans="1:13" s="40" customFormat="1" ht="41.25" customHeight="1" x14ac:dyDescent="0.25">
      <c r="A610" s="1137"/>
      <c r="B610" s="1137"/>
      <c r="C610" s="1137"/>
      <c r="D610" s="1153"/>
      <c r="E610" s="1150"/>
      <c r="F610" s="1137"/>
      <c r="G610" s="1170" t="s">
        <v>632</v>
      </c>
      <c r="H610" s="254" t="s">
        <v>487</v>
      </c>
      <c r="I610" s="81" t="s">
        <v>133</v>
      </c>
      <c r="J610" s="67">
        <v>3</v>
      </c>
      <c r="K610" s="253">
        <v>270</v>
      </c>
      <c r="L610" s="1146">
        <v>2</v>
      </c>
      <c r="M610" s="1145" t="s">
        <v>135</v>
      </c>
    </row>
    <row r="611" spans="1:13" s="40" customFormat="1" ht="41.25" customHeight="1" x14ac:dyDescent="0.25">
      <c r="A611" s="1137"/>
      <c r="B611" s="1137"/>
      <c r="C611" s="1137"/>
      <c r="D611" s="1153"/>
      <c r="E611" s="1150"/>
      <c r="F611" s="1137"/>
      <c r="G611" s="1170"/>
      <c r="H611" s="418" t="s">
        <v>484</v>
      </c>
      <c r="I611" s="81" t="s">
        <v>25</v>
      </c>
      <c r="J611" s="255">
        <v>13.2</v>
      </c>
      <c r="K611" s="253">
        <v>1848</v>
      </c>
      <c r="L611" s="1148"/>
      <c r="M611" s="1145"/>
    </row>
    <row r="612" spans="1:13" s="40" customFormat="1" ht="51.75" customHeight="1" x14ac:dyDescent="0.25">
      <c r="A612" s="1137"/>
      <c r="B612" s="1137"/>
      <c r="C612" s="1137"/>
      <c r="D612" s="1153"/>
      <c r="E612" s="1150"/>
      <c r="F612" s="1137"/>
      <c r="G612" s="562" t="s">
        <v>633</v>
      </c>
      <c r="H612" s="55" t="s">
        <v>489</v>
      </c>
      <c r="I612" s="55" t="s">
        <v>25</v>
      </c>
      <c r="J612" s="131">
        <v>6.7</v>
      </c>
      <c r="K612" s="213">
        <v>1072</v>
      </c>
      <c r="L612" s="67">
        <v>3</v>
      </c>
      <c r="M612" s="211" t="s">
        <v>490</v>
      </c>
    </row>
    <row r="613" spans="1:13" s="40" customFormat="1" ht="51.75" customHeight="1" x14ac:dyDescent="0.25">
      <c r="A613" s="1138"/>
      <c r="B613" s="1138"/>
      <c r="C613" s="1138"/>
      <c r="D613" s="1154"/>
      <c r="E613" s="1151"/>
      <c r="F613" s="1138"/>
      <c r="G613" s="427" t="s">
        <v>500</v>
      </c>
      <c r="H613" s="417" t="s">
        <v>492</v>
      </c>
      <c r="I613" s="417" t="s">
        <v>485</v>
      </c>
      <c r="J613" s="492">
        <v>0.5</v>
      </c>
      <c r="K613" s="282">
        <v>150</v>
      </c>
      <c r="L613" s="417">
        <v>4</v>
      </c>
      <c r="M613" s="211" t="s">
        <v>493</v>
      </c>
    </row>
    <row r="614" spans="1:13" s="41" customFormat="1" ht="53.1" customHeight="1" x14ac:dyDescent="0.25">
      <c r="A614" s="335" t="s">
        <v>480</v>
      </c>
      <c r="B614" s="214" t="s">
        <v>138</v>
      </c>
      <c r="C614" s="214"/>
      <c r="D614" s="378"/>
      <c r="E614" s="335" t="s">
        <v>480</v>
      </c>
      <c r="F614" s="175">
        <v>4</v>
      </c>
      <c r="G614" s="239" t="s">
        <v>480</v>
      </c>
      <c r="H614" s="60" t="s">
        <v>480</v>
      </c>
      <c r="I614" s="60" t="s">
        <v>480</v>
      </c>
      <c r="J614" s="129" t="s">
        <v>480</v>
      </c>
      <c r="K614" s="286">
        <f>SUM(K609:K613)</f>
        <v>6246</v>
      </c>
      <c r="L614" s="163">
        <v>4</v>
      </c>
      <c r="M614" s="210"/>
    </row>
    <row r="615" spans="1:13" s="40" customFormat="1" ht="64.5" customHeight="1" x14ac:dyDescent="0.25">
      <c r="A615" s="1136">
        <v>26</v>
      </c>
      <c r="B615" s="1175" t="s">
        <v>65</v>
      </c>
      <c r="C615" s="1136" t="s">
        <v>634</v>
      </c>
      <c r="D615" s="1152">
        <v>4279</v>
      </c>
      <c r="E615" s="1149">
        <v>1594394.50011323</v>
      </c>
      <c r="F615" s="1136">
        <v>5</v>
      </c>
      <c r="G615" s="449" t="s">
        <v>635</v>
      </c>
      <c r="H615" s="458" t="s">
        <v>484</v>
      </c>
      <c r="I615" s="458" t="s">
        <v>25</v>
      </c>
      <c r="J615" s="459">
        <v>13.5</v>
      </c>
      <c r="K615" s="448">
        <v>9200</v>
      </c>
      <c r="L615" s="154">
        <v>1</v>
      </c>
      <c r="M615" s="211" t="s">
        <v>126</v>
      </c>
    </row>
    <row r="616" spans="1:13" s="40" customFormat="1" ht="41.25" customHeight="1" x14ac:dyDescent="0.25">
      <c r="A616" s="1137"/>
      <c r="B616" s="1176"/>
      <c r="C616" s="1137"/>
      <c r="D616" s="1153"/>
      <c r="E616" s="1150"/>
      <c r="F616" s="1137"/>
      <c r="G616" s="1272" t="s">
        <v>636</v>
      </c>
      <c r="H616" s="447" t="s">
        <v>487</v>
      </c>
      <c r="I616" s="447" t="s">
        <v>133</v>
      </c>
      <c r="J616" s="470">
        <v>4</v>
      </c>
      <c r="K616" s="465">
        <v>360</v>
      </c>
      <c r="L616" s="1136">
        <v>2</v>
      </c>
      <c r="M616" s="1181" t="s">
        <v>135</v>
      </c>
    </row>
    <row r="617" spans="1:13" s="40" customFormat="1" ht="41.25" customHeight="1" x14ac:dyDescent="0.25">
      <c r="A617" s="1137"/>
      <c r="B617" s="1176"/>
      <c r="C617" s="1137"/>
      <c r="D617" s="1153"/>
      <c r="E617" s="1150"/>
      <c r="F617" s="1137"/>
      <c r="G617" s="1273"/>
      <c r="H617" s="418" t="s">
        <v>484</v>
      </c>
      <c r="I617" s="471" t="s">
        <v>25</v>
      </c>
      <c r="J617" s="472">
        <v>12.7</v>
      </c>
      <c r="K617" s="473">
        <v>1778</v>
      </c>
      <c r="L617" s="1138"/>
      <c r="M617" s="1181"/>
    </row>
    <row r="618" spans="1:13" s="40" customFormat="1" ht="89.25" customHeight="1" x14ac:dyDescent="0.25">
      <c r="A618" s="1137"/>
      <c r="B618" s="1176"/>
      <c r="C618" s="1137"/>
      <c r="D618" s="1153"/>
      <c r="E618" s="1150"/>
      <c r="F618" s="1137"/>
      <c r="G618" s="442" t="s">
        <v>637</v>
      </c>
      <c r="H618" s="443" t="s">
        <v>497</v>
      </c>
      <c r="I618" s="443" t="s">
        <v>615</v>
      </c>
      <c r="J618" s="444">
        <v>20</v>
      </c>
      <c r="K618" s="445">
        <v>6800</v>
      </c>
      <c r="L618" s="154">
        <v>3</v>
      </c>
      <c r="M618" s="211" t="s">
        <v>490</v>
      </c>
    </row>
    <row r="619" spans="1:13" s="40" customFormat="1" ht="65.25" customHeight="1" x14ac:dyDescent="0.25">
      <c r="A619" s="1137"/>
      <c r="B619" s="1176"/>
      <c r="C619" s="1137"/>
      <c r="D619" s="1153"/>
      <c r="E619" s="1150"/>
      <c r="F619" s="1137"/>
      <c r="G619" s="962" t="s">
        <v>638</v>
      </c>
      <c r="H619" s="447" t="s">
        <v>497</v>
      </c>
      <c r="I619" s="447" t="s">
        <v>639</v>
      </c>
      <c r="J619" s="538">
        <v>120</v>
      </c>
      <c r="K619" s="490">
        <v>2060</v>
      </c>
      <c r="L619" s="446">
        <v>4</v>
      </c>
      <c r="M619" s="211" t="s">
        <v>158</v>
      </c>
    </row>
    <row r="620" spans="1:13" s="40" customFormat="1" ht="65.25" customHeight="1" x14ac:dyDescent="0.25">
      <c r="A620" s="1138"/>
      <c r="B620" s="1177"/>
      <c r="C620" s="1138"/>
      <c r="D620" s="1154"/>
      <c r="E620" s="1151"/>
      <c r="F620" s="1138"/>
      <c r="G620" s="427" t="s">
        <v>500</v>
      </c>
      <c r="H620" s="417" t="s">
        <v>492</v>
      </c>
      <c r="I620" s="417" t="s">
        <v>485</v>
      </c>
      <c r="J620" s="492">
        <v>1</v>
      </c>
      <c r="K620" s="282">
        <v>350</v>
      </c>
      <c r="L620" s="417">
        <v>5</v>
      </c>
      <c r="M620" s="211" t="s">
        <v>493</v>
      </c>
    </row>
    <row r="621" spans="1:13" s="41" customFormat="1" ht="53.1" customHeight="1" x14ac:dyDescent="0.25">
      <c r="A621" s="164" t="s">
        <v>480</v>
      </c>
      <c r="B621" s="64" t="s">
        <v>138</v>
      </c>
      <c r="C621" s="80"/>
      <c r="D621" s="366"/>
      <c r="E621" s="160" t="s">
        <v>480</v>
      </c>
      <c r="F621" s="160">
        <v>5</v>
      </c>
      <c r="G621" s="272" t="s">
        <v>480</v>
      </c>
      <c r="H621" s="160" t="s">
        <v>480</v>
      </c>
      <c r="I621" s="60" t="s">
        <v>480</v>
      </c>
      <c r="J621" s="129" t="s">
        <v>480</v>
      </c>
      <c r="K621" s="284">
        <f>SUM(K615:K620)</f>
        <v>20548</v>
      </c>
      <c r="L621" s="163">
        <v>5</v>
      </c>
      <c r="M621" s="210"/>
    </row>
    <row r="622" spans="1:13" s="40" customFormat="1" ht="53.1" customHeight="1" x14ac:dyDescent="0.25">
      <c r="A622" s="179">
        <v>4</v>
      </c>
      <c r="B622" s="181" t="s">
        <v>640</v>
      </c>
      <c r="C622" s="565" t="s">
        <v>480</v>
      </c>
      <c r="D622" s="367">
        <f>D623+D629+D636+D643</f>
        <v>19864</v>
      </c>
      <c r="E622" s="178">
        <f>E623+E629+E636+E643</f>
        <v>7401507.9107850399</v>
      </c>
      <c r="F622" s="180">
        <f>F628+F635+F642+F649</f>
        <v>19</v>
      </c>
      <c r="G622" s="248" t="s">
        <v>480</v>
      </c>
      <c r="H622" s="183" t="s">
        <v>480</v>
      </c>
      <c r="I622" s="183" t="s">
        <v>480</v>
      </c>
      <c r="J622" s="184" t="s">
        <v>480</v>
      </c>
      <c r="K622" s="298">
        <f>K628+K635+K642+K649</f>
        <v>95344</v>
      </c>
      <c r="L622" s="168">
        <f>L628+L635+L642+L649</f>
        <v>19</v>
      </c>
      <c r="M622" s="209"/>
    </row>
    <row r="623" spans="1:13" s="40" customFormat="1" ht="54" customHeight="1" x14ac:dyDescent="0.25">
      <c r="A623" s="1136">
        <v>27</v>
      </c>
      <c r="B623" s="1136" t="s">
        <v>640</v>
      </c>
      <c r="C623" s="1155" t="s">
        <v>641</v>
      </c>
      <c r="D623" s="1152">
        <v>4509</v>
      </c>
      <c r="E623" s="1149">
        <v>1680094.6017785801</v>
      </c>
      <c r="F623" s="1136">
        <v>4</v>
      </c>
      <c r="G623" s="385" t="s">
        <v>642</v>
      </c>
      <c r="H623" s="205" t="s">
        <v>643</v>
      </c>
      <c r="I623" s="205" t="s">
        <v>25</v>
      </c>
      <c r="J623" s="816">
        <v>15.07</v>
      </c>
      <c r="K623" s="226">
        <v>10400</v>
      </c>
      <c r="L623" s="154">
        <v>1</v>
      </c>
      <c r="M623" s="211" t="s">
        <v>126</v>
      </c>
    </row>
    <row r="624" spans="1:13" s="40" customFormat="1" ht="45.75" customHeight="1" x14ac:dyDescent="0.25">
      <c r="A624" s="1137"/>
      <c r="B624" s="1137"/>
      <c r="C624" s="1156"/>
      <c r="D624" s="1153"/>
      <c r="E624" s="1150"/>
      <c r="F624" s="1137"/>
      <c r="G624" s="1291" t="s">
        <v>644</v>
      </c>
      <c r="H624" s="157" t="s">
        <v>487</v>
      </c>
      <c r="I624" s="157" t="s">
        <v>133</v>
      </c>
      <c r="J624" s="154">
        <v>7</v>
      </c>
      <c r="K624" s="219">
        <v>630</v>
      </c>
      <c r="L624" s="1136">
        <v>2</v>
      </c>
      <c r="M624" s="1181" t="s">
        <v>135</v>
      </c>
    </row>
    <row r="625" spans="1:13" s="40" customFormat="1" ht="45.75" customHeight="1" x14ac:dyDescent="0.25">
      <c r="A625" s="1137"/>
      <c r="B625" s="1137"/>
      <c r="C625" s="1156"/>
      <c r="D625" s="1153"/>
      <c r="E625" s="1150"/>
      <c r="F625" s="1137"/>
      <c r="G625" s="1292"/>
      <c r="H625" s="418" t="s">
        <v>484</v>
      </c>
      <c r="I625" s="257" t="s">
        <v>25</v>
      </c>
      <c r="J625" s="258">
        <v>23.5</v>
      </c>
      <c r="K625" s="212">
        <v>3290</v>
      </c>
      <c r="L625" s="1138"/>
      <c r="M625" s="1181"/>
    </row>
    <row r="626" spans="1:13" s="40" customFormat="1" ht="69.75" customHeight="1" x14ac:dyDescent="0.25">
      <c r="A626" s="1137"/>
      <c r="B626" s="1137"/>
      <c r="C626" s="1156"/>
      <c r="D626" s="1153"/>
      <c r="E626" s="1150"/>
      <c r="F626" s="1137"/>
      <c r="G626" s="390" t="s">
        <v>645</v>
      </c>
      <c r="H626" s="412" t="s">
        <v>492</v>
      </c>
      <c r="I626" s="205" t="s">
        <v>25</v>
      </c>
      <c r="J626" s="218">
        <v>22.1</v>
      </c>
      <c r="K626" s="386">
        <v>7000</v>
      </c>
      <c r="L626" s="154">
        <v>3</v>
      </c>
      <c r="M626" s="211" t="s">
        <v>490</v>
      </c>
    </row>
    <row r="627" spans="1:13" s="40" customFormat="1" ht="69.75" customHeight="1" x14ac:dyDescent="0.25">
      <c r="A627" s="1138"/>
      <c r="B627" s="1138"/>
      <c r="C627" s="1157"/>
      <c r="D627" s="1154"/>
      <c r="E627" s="1151"/>
      <c r="F627" s="1138"/>
      <c r="G627" s="427" t="s">
        <v>500</v>
      </c>
      <c r="H627" s="417" t="s">
        <v>492</v>
      </c>
      <c r="I627" s="417" t="s">
        <v>485</v>
      </c>
      <c r="J627" s="492">
        <v>1</v>
      </c>
      <c r="K627" s="282">
        <v>350</v>
      </c>
      <c r="L627" s="417">
        <v>4</v>
      </c>
      <c r="M627" s="211" t="s">
        <v>493</v>
      </c>
    </row>
    <row r="628" spans="1:13" s="41" customFormat="1" ht="53.1" customHeight="1" x14ac:dyDescent="0.25">
      <c r="A628" s="174" t="s">
        <v>480</v>
      </c>
      <c r="B628" s="80" t="s">
        <v>138</v>
      </c>
      <c r="C628" s="80"/>
      <c r="D628" s="371"/>
      <c r="E628" s="175" t="s">
        <v>480</v>
      </c>
      <c r="F628" s="175">
        <v>4</v>
      </c>
      <c r="G628" s="249" t="s">
        <v>480</v>
      </c>
      <c r="H628" s="60" t="s">
        <v>480</v>
      </c>
      <c r="I628" s="182" t="s">
        <v>480</v>
      </c>
      <c r="J628" s="185" t="s">
        <v>480</v>
      </c>
      <c r="K628" s="289">
        <f>SUM(K623:K627)</f>
        <v>21670</v>
      </c>
      <c r="L628" s="163">
        <v>4</v>
      </c>
      <c r="M628" s="210"/>
    </row>
    <row r="629" spans="1:13" s="40" customFormat="1" ht="45.75" customHeight="1" x14ac:dyDescent="0.25">
      <c r="A629" s="1136">
        <v>28</v>
      </c>
      <c r="B629" s="1136" t="s">
        <v>640</v>
      </c>
      <c r="C629" s="1136" t="s">
        <v>646</v>
      </c>
      <c r="D629" s="1139">
        <v>4231</v>
      </c>
      <c r="E629" s="1142">
        <v>1576509.2615048101</v>
      </c>
      <c r="F629" s="1175">
        <v>5</v>
      </c>
      <c r="G629" s="1272" t="s">
        <v>647</v>
      </c>
      <c r="H629" s="458" t="s">
        <v>620</v>
      </c>
      <c r="I629" s="458" t="s">
        <v>133</v>
      </c>
      <c r="J629" s="511">
        <v>5</v>
      </c>
      <c r="K629" s="465">
        <v>450</v>
      </c>
      <c r="L629" s="1201">
        <v>1</v>
      </c>
      <c r="M629" s="1181" t="s">
        <v>135</v>
      </c>
    </row>
    <row r="630" spans="1:13" s="40" customFormat="1" ht="45.75" customHeight="1" x14ac:dyDescent="0.25">
      <c r="A630" s="1137"/>
      <c r="B630" s="1137"/>
      <c r="C630" s="1137"/>
      <c r="D630" s="1140"/>
      <c r="E630" s="1143"/>
      <c r="F630" s="1176"/>
      <c r="G630" s="1273"/>
      <c r="H630" s="418" t="s">
        <v>484</v>
      </c>
      <c r="I630" s="471" t="s">
        <v>25</v>
      </c>
      <c r="J630" s="472">
        <v>19</v>
      </c>
      <c r="K630" s="473">
        <v>2660</v>
      </c>
      <c r="L630" s="1203"/>
      <c r="M630" s="1181"/>
    </row>
    <row r="631" spans="1:13" s="40" customFormat="1" ht="64.5" customHeight="1" x14ac:dyDescent="0.25">
      <c r="A631" s="1137"/>
      <c r="B631" s="1137"/>
      <c r="C631" s="1137"/>
      <c r="D631" s="1140"/>
      <c r="E631" s="1143"/>
      <c r="F631" s="1176"/>
      <c r="G631" s="963" t="s">
        <v>648</v>
      </c>
      <c r="H631" s="412" t="s">
        <v>492</v>
      </c>
      <c r="I631" s="471" t="s">
        <v>25</v>
      </c>
      <c r="J631" s="472">
        <v>17</v>
      </c>
      <c r="K631" s="473">
        <v>6500</v>
      </c>
      <c r="L631" s="446">
        <v>2</v>
      </c>
      <c r="M631" s="211" t="s">
        <v>490</v>
      </c>
    </row>
    <row r="632" spans="1:13" s="40" customFormat="1" ht="64.5" customHeight="1" x14ac:dyDescent="0.25">
      <c r="A632" s="1137"/>
      <c r="B632" s="1137"/>
      <c r="C632" s="1137"/>
      <c r="D632" s="1140"/>
      <c r="E632" s="1143"/>
      <c r="F632" s="1176"/>
      <c r="G632" s="578" t="s">
        <v>649</v>
      </c>
      <c r="H632" s="417" t="s">
        <v>643</v>
      </c>
      <c r="I632" s="417" t="s">
        <v>25</v>
      </c>
      <c r="J632" s="492">
        <v>9</v>
      </c>
      <c r="K632" s="479">
        <v>6210</v>
      </c>
      <c r="L632" s="282">
        <v>3</v>
      </c>
      <c r="M632" s="211" t="s">
        <v>126</v>
      </c>
    </row>
    <row r="633" spans="1:13" s="40" customFormat="1" ht="64.5" customHeight="1" x14ac:dyDescent="0.25">
      <c r="A633" s="1137"/>
      <c r="B633" s="1137"/>
      <c r="C633" s="1137"/>
      <c r="D633" s="1140"/>
      <c r="E633" s="1143"/>
      <c r="F633" s="1176"/>
      <c r="G633" s="519" t="s">
        <v>650</v>
      </c>
      <c r="H633" s="443" t="s">
        <v>492</v>
      </c>
      <c r="I633" s="443" t="s">
        <v>149</v>
      </c>
      <c r="J633" s="446">
        <v>90</v>
      </c>
      <c r="K633" s="445">
        <v>4140</v>
      </c>
      <c r="L633" s="446">
        <v>4</v>
      </c>
      <c r="M633" s="211" t="s">
        <v>150</v>
      </c>
    </row>
    <row r="634" spans="1:13" s="40" customFormat="1" ht="64.5" customHeight="1" x14ac:dyDescent="0.25">
      <c r="A634" s="1138"/>
      <c r="B634" s="1138"/>
      <c r="C634" s="1138"/>
      <c r="D634" s="1141"/>
      <c r="E634" s="1144"/>
      <c r="F634" s="1177"/>
      <c r="G634" s="427" t="s">
        <v>500</v>
      </c>
      <c r="H634" s="417" t="s">
        <v>492</v>
      </c>
      <c r="I634" s="417" t="s">
        <v>485</v>
      </c>
      <c r="J634" s="282">
        <v>1</v>
      </c>
      <c r="K634" s="282">
        <v>350</v>
      </c>
      <c r="L634" s="417">
        <v>5</v>
      </c>
      <c r="M634" s="211" t="s">
        <v>493</v>
      </c>
    </row>
    <row r="635" spans="1:13" s="40" customFormat="1" ht="53.1" customHeight="1" x14ac:dyDescent="0.25">
      <c r="A635" s="187" t="s">
        <v>480</v>
      </c>
      <c r="B635" s="80" t="s">
        <v>138</v>
      </c>
      <c r="C635" s="80"/>
      <c r="D635" s="373"/>
      <c r="E635" s="354" t="s">
        <v>480</v>
      </c>
      <c r="F635" s="175">
        <v>5</v>
      </c>
      <c r="G635" s="241" t="s">
        <v>480</v>
      </c>
      <c r="H635" s="161" t="s">
        <v>480</v>
      </c>
      <c r="I635" s="222" t="s">
        <v>480</v>
      </c>
      <c r="J635" s="162" t="s">
        <v>480</v>
      </c>
      <c r="K635" s="296">
        <f>SUM(K629:K634)</f>
        <v>20310</v>
      </c>
      <c r="L635" s="163">
        <v>5</v>
      </c>
      <c r="M635" s="209"/>
    </row>
    <row r="636" spans="1:13" s="40" customFormat="1" ht="42.75" customHeight="1" x14ac:dyDescent="0.25">
      <c r="A636" s="1136">
        <v>29</v>
      </c>
      <c r="B636" s="1136" t="s">
        <v>640</v>
      </c>
      <c r="C636" s="1136" t="s">
        <v>238</v>
      </c>
      <c r="D636" s="1152">
        <v>6253</v>
      </c>
      <c r="E636" s="1149">
        <v>2329924.9378845599</v>
      </c>
      <c r="F636" s="1136">
        <v>5</v>
      </c>
      <c r="G636" s="493" t="s">
        <v>651</v>
      </c>
      <c r="H636" s="447" t="s">
        <v>489</v>
      </c>
      <c r="I636" s="447" t="s">
        <v>149</v>
      </c>
      <c r="J636" s="538">
        <v>90</v>
      </c>
      <c r="K636" s="494">
        <v>3150</v>
      </c>
      <c r="L636" s="446">
        <v>1</v>
      </c>
      <c r="M636" s="211" t="s">
        <v>150</v>
      </c>
    </row>
    <row r="637" spans="1:13" s="40" customFormat="1" ht="45.75" customHeight="1" x14ac:dyDescent="0.25">
      <c r="A637" s="1137"/>
      <c r="B637" s="1137"/>
      <c r="C637" s="1137"/>
      <c r="D637" s="1153"/>
      <c r="E637" s="1150"/>
      <c r="F637" s="1137"/>
      <c r="G637" s="1272" t="s">
        <v>652</v>
      </c>
      <c r="H637" s="447" t="s">
        <v>620</v>
      </c>
      <c r="I637" s="447" t="s">
        <v>133</v>
      </c>
      <c r="J637" s="470">
        <v>3</v>
      </c>
      <c r="K637" s="495">
        <v>300</v>
      </c>
      <c r="L637" s="1201">
        <v>2</v>
      </c>
      <c r="M637" s="1181" t="s">
        <v>135</v>
      </c>
    </row>
    <row r="638" spans="1:13" s="40" customFormat="1" ht="45.75" customHeight="1" x14ac:dyDescent="0.25">
      <c r="A638" s="1137"/>
      <c r="B638" s="1137"/>
      <c r="C638" s="1137"/>
      <c r="D638" s="1153"/>
      <c r="E638" s="1150"/>
      <c r="F638" s="1137"/>
      <c r="G638" s="1273"/>
      <c r="H638" s="418" t="s">
        <v>484</v>
      </c>
      <c r="I638" s="512" t="s">
        <v>25</v>
      </c>
      <c r="J638" s="472">
        <v>32.5</v>
      </c>
      <c r="K638" s="497">
        <v>4550</v>
      </c>
      <c r="L638" s="1203"/>
      <c r="M638" s="1181"/>
    </row>
    <row r="639" spans="1:13" s="40" customFormat="1" ht="59.25" customHeight="1" x14ac:dyDescent="0.25">
      <c r="A639" s="1137"/>
      <c r="B639" s="1137"/>
      <c r="C639" s="1137"/>
      <c r="D639" s="1153"/>
      <c r="E639" s="1150"/>
      <c r="F639" s="1137"/>
      <c r="G639" s="779" t="s">
        <v>653</v>
      </c>
      <c r="H639" s="423" t="s">
        <v>643</v>
      </c>
      <c r="I639" s="423" t="s">
        <v>25</v>
      </c>
      <c r="J639" s="767">
        <v>16</v>
      </c>
      <c r="K639" s="777">
        <v>11200</v>
      </c>
      <c r="L639" s="282">
        <v>3</v>
      </c>
      <c r="M639" s="211" t="s">
        <v>126</v>
      </c>
    </row>
    <row r="640" spans="1:13" s="40" customFormat="1" ht="71.25" customHeight="1" x14ac:dyDescent="0.25">
      <c r="A640" s="1137"/>
      <c r="B640" s="1137"/>
      <c r="C640" s="1137"/>
      <c r="D640" s="1153"/>
      <c r="E640" s="1150"/>
      <c r="F640" s="1137"/>
      <c r="G640" s="578" t="s">
        <v>654</v>
      </c>
      <c r="H640" s="412" t="s">
        <v>492</v>
      </c>
      <c r="I640" s="417" t="s">
        <v>25</v>
      </c>
      <c r="J640" s="492">
        <v>31</v>
      </c>
      <c r="K640" s="479">
        <v>10500</v>
      </c>
      <c r="L640" s="282">
        <v>4</v>
      </c>
      <c r="M640" s="211" t="s">
        <v>490</v>
      </c>
    </row>
    <row r="641" spans="1:14" s="40" customFormat="1" ht="71.25" customHeight="1" x14ac:dyDescent="0.25">
      <c r="A641" s="1138"/>
      <c r="B641" s="1138"/>
      <c r="C641" s="1138"/>
      <c r="D641" s="1154"/>
      <c r="E641" s="1151"/>
      <c r="F641" s="1138"/>
      <c r="G641" s="427" t="s">
        <v>500</v>
      </c>
      <c r="H641" s="417" t="s">
        <v>492</v>
      </c>
      <c r="I641" s="417" t="s">
        <v>485</v>
      </c>
      <c r="J641" s="282">
        <v>1</v>
      </c>
      <c r="K641" s="282">
        <v>350</v>
      </c>
      <c r="L641" s="417">
        <v>5</v>
      </c>
      <c r="M641" s="211" t="s">
        <v>493</v>
      </c>
    </row>
    <row r="642" spans="1:14" s="40" customFormat="1" ht="53.1" customHeight="1" x14ac:dyDescent="0.25">
      <c r="A642" s="174" t="s">
        <v>480</v>
      </c>
      <c r="B642" s="80" t="s">
        <v>138</v>
      </c>
      <c r="C642" s="80"/>
      <c r="D642" s="371"/>
      <c r="E642" s="175" t="s">
        <v>480</v>
      </c>
      <c r="F642" s="175">
        <v>5</v>
      </c>
      <c r="G642" s="241" t="s">
        <v>480</v>
      </c>
      <c r="H642" s="160" t="s">
        <v>480</v>
      </c>
      <c r="I642" s="160" t="s">
        <v>480</v>
      </c>
      <c r="J642" s="173" t="s">
        <v>480</v>
      </c>
      <c r="K642" s="289">
        <f>SUM(K636:K641)</f>
        <v>30050</v>
      </c>
      <c r="L642" s="163">
        <v>5</v>
      </c>
      <c r="M642" s="209"/>
    </row>
    <row r="643" spans="1:14" s="40" customFormat="1" ht="71.25" customHeight="1" x14ac:dyDescent="0.25">
      <c r="A643" s="1281">
        <v>30</v>
      </c>
      <c r="B643" s="1277" t="s">
        <v>640</v>
      </c>
      <c r="C643" s="1277" t="s">
        <v>655</v>
      </c>
      <c r="D643" s="1311">
        <v>4871</v>
      </c>
      <c r="E643" s="1308">
        <v>1814979.1096170901</v>
      </c>
      <c r="F643" s="1277">
        <v>5</v>
      </c>
      <c r="G643" s="513" t="s">
        <v>656</v>
      </c>
      <c r="H643" s="447" t="s">
        <v>489</v>
      </c>
      <c r="I643" s="477" t="s">
        <v>558</v>
      </c>
      <c r="J643" s="478">
        <v>120</v>
      </c>
      <c r="K643" s="479">
        <v>1560</v>
      </c>
      <c r="L643" s="282">
        <v>1</v>
      </c>
      <c r="M643" s="211" t="s">
        <v>158</v>
      </c>
    </row>
    <row r="644" spans="1:14" s="40" customFormat="1" ht="69" customHeight="1" x14ac:dyDescent="0.25">
      <c r="A644" s="1179"/>
      <c r="B644" s="1277"/>
      <c r="C644" s="1277"/>
      <c r="D644" s="1311"/>
      <c r="E644" s="1309"/>
      <c r="F644" s="1277"/>
      <c r="G644" s="504" t="s">
        <v>657</v>
      </c>
      <c r="H644" s="412" t="s">
        <v>492</v>
      </c>
      <c r="I644" s="471" t="s">
        <v>25</v>
      </c>
      <c r="J644" s="472">
        <v>31</v>
      </c>
      <c r="K644" s="473">
        <v>9500</v>
      </c>
      <c r="L644" s="446">
        <v>2</v>
      </c>
      <c r="M644" s="211" t="s">
        <v>490</v>
      </c>
    </row>
    <row r="645" spans="1:14" s="40" customFormat="1" ht="70.5" customHeight="1" x14ac:dyDescent="0.25">
      <c r="A645" s="1179"/>
      <c r="B645" s="1277"/>
      <c r="C645" s="1277"/>
      <c r="D645" s="1311"/>
      <c r="E645" s="1309"/>
      <c r="F645" s="1277"/>
      <c r="G645" s="504" t="s">
        <v>658</v>
      </c>
      <c r="H645" s="471" t="s">
        <v>643</v>
      </c>
      <c r="I645" s="471" t="s">
        <v>25</v>
      </c>
      <c r="J645" s="472">
        <v>10.7</v>
      </c>
      <c r="K645" s="473">
        <v>7500</v>
      </c>
      <c r="L645" s="446">
        <v>3</v>
      </c>
      <c r="M645" s="211" t="s">
        <v>126</v>
      </c>
    </row>
    <row r="646" spans="1:14" s="40" customFormat="1" ht="45.75" customHeight="1" x14ac:dyDescent="0.25">
      <c r="A646" s="1179"/>
      <c r="B646" s="1277"/>
      <c r="C646" s="1277"/>
      <c r="D646" s="1311"/>
      <c r="E646" s="1309"/>
      <c r="F646" s="1277"/>
      <c r="G646" s="1167" t="s">
        <v>659</v>
      </c>
      <c r="H646" s="443" t="s">
        <v>620</v>
      </c>
      <c r="I646" s="443" t="s">
        <v>133</v>
      </c>
      <c r="J646" s="446">
        <v>4</v>
      </c>
      <c r="K646" s="465">
        <v>400</v>
      </c>
      <c r="L646" s="1201">
        <v>4</v>
      </c>
      <c r="M646" s="1181" t="s">
        <v>135</v>
      </c>
    </row>
    <row r="647" spans="1:14" s="40" customFormat="1" ht="45.75" customHeight="1" x14ac:dyDescent="0.25">
      <c r="A647" s="1179"/>
      <c r="B647" s="1277"/>
      <c r="C647" s="1277"/>
      <c r="D647" s="1311"/>
      <c r="E647" s="1309"/>
      <c r="F647" s="1277"/>
      <c r="G647" s="1169"/>
      <c r="H647" s="418" t="s">
        <v>484</v>
      </c>
      <c r="I647" s="443" t="s">
        <v>25</v>
      </c>
      <c r="J647" s="444">
        <v>25.6</v>
      </c>
      <c r="K647" s="445">
        <v>3584</v>
      </c>
      <c r="L647" s="1203"/>
      <c r="M647" s="1181"/>
    </row>
    <row r="648" spans="1:14" s="40" customFormat="1" ht="77.45" customHeight="1" x14ac:dyDescent="0.25">
      <c r="A648" s="1180"/>
      <c r="B648" s="1277"/>
      <c r="C648" s="1277"/>
      <c r="D648" s="1311"/>
      <c r="E648" s="1310"/>
      <c r="F648" s="1277"/>
      <c r="G648" s="514" t="s">
        <v>500</v>
      </c>
      <c r="H648" s="515" t="s">
        <v>492</v>
      </c>
      <c r="I648" s="516" t="s">
        <v>25</v>
      </c>
      <c r="J648" s="517">
        <v>2.2000000000000002</v>
      </c>
      <c r="K648" s="518">
        <v>770</v>
      </c>
      <c r="L648" s="456">
        <v>5</v>
      </c>
      <c r="M648" s="211" t="s">
        <v>493</v>
      </c>
    </row>
    <row r="649" spans="1:14" s="40" customFormat="1" ht="53.1" customHeight="1" x14ac:dyDescent="0.25">
      <c r="A649" s="331" t="s">
        <v>480</v>
      </c>
      <c r="B649" s="332" t="s">
        <v>138</v>
      </c>
      <c r="C649" s="332"/>
      <c r="D649" s="368"/>
      <c r="E649" s="231" t="s">
        <v>480</v>
      </c>
      <c r="F649" s="160">
        <v>5</v>
      </c>
      <c r="G649" s="241" t="s">
        <v>480</v>
      </c>
      <c r="H649" s="160" t="s">
        <v>480</v>
      </c>
      <c r="I649" s="160" t="s">
        <v>480</v>
      </c>
      <c r="J649" s="173" t="s">
        <v>480</v>
      </c>
      <c r="K649" s="296">
        <f>K648+K647+K646+K645+K644+K643</f>
        <v>23314</v>
      </c>
      <c r="L649" s="163">
        <v>5</v>
      </c>
      <c r="M649" s="429"/>
      <c r="N649" s="426"/>
    </row>
    <row r="650" spans="1:14" s="42" customFormat="1" ht="64.5" customHeight="1" x14ac:dyDescent="0.25">
      <c r="A650" s="318">
        <v>4</v>
      </c>
      <c r="B650" s="319" t="s">
        <v>68</v>
      </c>
      <c r="C650" s="325" t="s">
        <v>480</v>
      </c>
      <c r="D650" s="374">
        <f>D651+D659+D665+D672</f>
        <v>11381</v>
      </c>
      <c r="E650" s="355">
        <f>E651+E659+E665+E672</f>
        <v>4240664.5958842402</v>
      </c>
      <c r="F650" s="177">
        <f>F658+F664+F671+F679</f>
        <v>20</v>
      </c>
      <c r="G650" s="248" t="s">
        <v>480</v>
      </c>
      <c r="H650" s="183" t="s">
        <v>480</v>
      </c>
      <c r="I650" s="183" t="s">
        <v>480</v>
      </c>
      <c r="J650" s="184" t="s">
        <v>480</v>
      </c>
      <c r="K650" s="299">
        <f>K658+K664+K671+K679</f>
        <v>54204</v>
      </c>
      <c r="L650" s="168">
        <f>L658+L664+L671+L679</f>
        <v>20</v>
      </c>
      <c r="M650" s="429"/>
      <c r="N650" s="426"/>
    </row>
    <row r="651" spans="1:14" s="40" customFormat="1" ht="61.5" customHeight="1" x14ac:dyDescent="0.25">
      <c r="A651" s="1136">
        <v>31</v>
      </c>
      <c r="B651" s="1136" t="s">
        <v>68</v>
      </c>
      <c r="C651" s="1155" t="s">
        <v>660</v>
      </c>
      <c r="D651" s="1152">
        <v>3478</v>
      </c>
      <c r="E651" s="1149">
        <v>1295934.5808351999</v>
      </c>
      <c r="F651" s="1146">
        <v>6</v>
      </c>
      <c r="G651" s="778" t="s">
        <v>661</v>
      </c>
      <c r="H651" s="423" t="s">
        <v>484</v>
      </c>
      <c r="I651" s="423" t="s">
        <v>25</v>
      </c>
      <c r="J651" s="767">
        <v>8.6</v>
      </c>
      <c r="K651" s="576">
        <v>5850</v>
      </c>
      <c r="L651" s="282">
        <v>1</v>
      </c>
      <c r="M651" s="211" t="s">
        <v>126</v>
      </c>
      <c r="N651" s="426"/>
    </row>
    <row r="652" spans="1:14" s="40" customFormat="1" ht="45.75" customHeight="1" x14ac:dyDescent="0.25">
      <c r="A652" s="1137"/>
      <c r="B652" s="1137"/>
      <c r="C652" s="1156"/>
      <c r="D652" s="1153"/>
      <c r="E652" s="1150"/>
      <c r="F652" s="1147"/>
      <c r="G652" s="1199" t="s">
        <v>662</v>
      </c>
      <c r="H652" s="443" t="s">
        <v>487</v>
      </c>
      <c r="I652" s="443" t="s">
        <v>133</v>
      </c>
      <c r="J652" s="446">
        <v>2</v>
      </c>
      <c r="K652" s="465">
        <v>200</v>
      </c>
      <c r="L652" s="1201">
        <v>2</v>
      </c>
      <c r="M652" s="1181" t="s">
        <v>135</v>
      </c>
    </row>
    <row r="653" spans="1:14" s="40" customFormat="1" ht="45.75" customHeight="1" x14ac:dyDescent="0.25">
      <c r="A653" s="1137"/>
      <c r="B653" s="1137"/>
      <c r="C653" s="1156"/>
      <c r="D653" s="1153"/>
      <c r="E653" s="1150"/>
      <c r="F653" s="1147"/>
      <c r="G653" s="1200"/>
      <c r="H653" s="418" t="s">
        <v>484</v>
      </c>
      <c r="I653" s="443" t="s">
        <v>25</v>
      </c>
      <c r="J653" s="444">
        <v>7.1</v>
      </c>
      <c r="K653" s="465">
        <v>994</v>
      </c>
      <c r="L653" s="1203"/>
      <c r="M653" s="1181"/>
    </row>
    <row r="654" spans="1:14" s="40" customFormat="1" ht="84.75" customHeight="1" x14ac:dyDescent="0.25">
      <c r="A654" s="1137"/>
      <c r="B654" s="1137"/>
      <c r="C654" s="1156"/>
      <c r="D654" s="1153"/>
      <c r="E654" s="1150"/>
      <c r="F654" s="1147"/>
      <c r="G654" s="519" t="s">
        <v>663</v>
      </c>
      <c r="H654" s="443" t="s">
        <v>497</v>
      </c>
      <c r="I654" s="417" t="s">
        <v>508</v>
      </c>
      <c r="J654" s="282">
        <v>1</v>
      </c>
      <c r="K654" s="445">
        <v>1500</v>
      </c>
      <c r="L654" s="446">
        <v>3</v>
      </c>
      <c r="M654" s="211" t="s">
        <v>158</v>
      </c>
    </row>
    <row r="655" spans="1:14" s="40" customFormat="1" ht="86.25" customHeight="1" x14ac:dyDescent="0.25">
      <c r="A655" s="1137"/>
      <c r="B655" s="1137"/>
      <c r="C655" s="1156"/>
      <c r="D655" s="1153"/>
      <c r="E655" s="1150"/>
      <c r="F655" s="1147"/>
      <c r="G655" s="500" t="s">
        <v>664</v>
      </c>
      <c r="H655" s="447" t="s">
        <v>497</v>
      </c>
      <c r="I655" s="447" t="s">
        <v>218</v>
      </c>
      <c r="J655" s="470">
        <v>75</v>
      </c>
      <c r="K655" s="448">
        <v>1500</v>
      </c>
      <c r="L655" s="446">
        <v>4</v>
      </c>
      <c r="M655" s="211" t="s">
        <v>219</v>
      </c>
    </row>
    <row r="656" spans="1:14" s="41" customFormat="1" ht="120.75" customHeight="1" x14ac:dyDescent="0.25">
      <c r="A656" s="1137"/>
      <c r="B656" s="1137"/>
      <c r="C656" s="1156"/>
      <c r="D656" s="1153"/>
      <c r="E656" s="1150"/>
      <c r="F656" s="1147"/>
      <c r="G656" s="500" t="s">
        <v>665</v>
      </c>
      <c r="H656" s="447" t="s">
        <v>497</v>
      </c>
      <c r="I656" s="447" t="s">
        <v>149</v>
      </c>
      <c r="J656" s="470">
        <v>180</v>
      </c>
      <c r="K656" s="473">
        <v>6300</v>
      </c>
      <c r="L656" s="520">
        <v>5</v>
      </c>
      <c r="M656" s="211" t="s">
        <v>150</v>
      </c>
    </row>
    <row r="657" spans="1:13" s="41" customFormat="1" ht="50.25" customHeight="1" x14ac:dyDescent="0.25">
      <c r="A657" s="1138"/>
      <c r="B657" s="1138"/>
      <c r="C657" s="1157"/>
      <c r="D657" s="1154"/>
      <c r="E657" s="1151"/>
      <c r="F657" s="1148"/>
      <c r="G657" s="427" t="s">
        <v>500</v>
      </c>
      <c r="H657" s="417" t="s">
        <v>492</v>
      </c>
      <c r="I657" s="417" t="s">
        <v>485</v>
      </c>
      <c r="J657" s="492">
        <v>1</v>
      </c>
      <c r="K657" s="282">
        <v>350</v>
      </c>
      <c r="L657" s="417">
        <v>6</v>
      </c>
      <c r="M657" s="211" t="s">
        <v>493</v>
      </c>
    </row>
    <row r="658" spans="1:13" s="40" customFormat="1" ht="58.5" customHeight="1" x14ac:dyDescent="0.25">
      <c r="A658" s="174" t="s">
        <v>480</v>
      </c>
      <c r="B658" s="80" t="s">
        <v>138</v>
      </c>
      <c r="C658" s="80"/>
      <c r="D658" s="375"/>
      <c r="E658" s="62" t="s">
        <v>480</v>
      </c>
      <c r="F658" s="175">
        <v>6</v>
      </c>
      <c r="G658" s="250" t="s">
        <v>480</v>
      </c>
      <c r="H658" s="175" t="s">
        <v>480</v>
      </c>
      <c r="I658" s="175" t="s">
        <v>480</v>
      </c>
      <c r="J658" s="176" t="s">
        <v>480</v>
      </c>
      <c r="K658" s="284">
        <f>SUM(K651:K657)</f>
        <v>16694</v>
      </c>
      <c r="L658" s="163">
        <v>6</v>
      </c>
      <c r="M658" s="209"/>
    </row>
    <row r="659" spans="1:13" s="40" customFormat="1" ht="45.75" customHeight="1" x14ac:dyDescent="0.25">
      <c r="A659" s="1136">
        <v>32</v>
      </c>
      <c r="B659" s="1136" t="s">
        <v>68</v>
      </c>
      <c r="C659" s="1136" t="s">
        <v>666</v>
      </c>
      <c r="D659" s="1152">
        <v>1877</v>
      </c>
      <c r="E659" s="1149">
        <v>699387.351416811</v>
      </c>
      <c r="F659" s="1136">
        <v>4</v>
      </c>
      <c r="G659" s="1167" t="s">
        <v>667</v>
      </c>
      <c r="H659" s="443" t="s">
        <v>620</v>
      </c>
      <c r="I659" s="443" t="s">
        <v>133</v>
      </c>
      <c r="J659" s="446">
        <v>3</v>
      </c>
      <c r="K659" s="465">
        <v>300</v>
      </c>
      <c r="L659" s="1201">
        <v>1</v>
      </c>
      <c r="M659" s="1181" t="s">
        <v>135</v>
      </c>
    </row>
    <row r="660" spans="1:13" s="40" customFormat="1" ht="45.75" customHeight="1" x14ac:dyDescent="0.25">
      <c r="A660" s="1137"/>
      <c r="B660" s="1137"/>
      <c r="C660" s="1137"/>
      <c r="D660" s="1153"/>
      <c r="E660" s="1150"/>
      <c r="F660" s="1137"/>
      <c r="G660" s="1169"/>
      <c r="H660" s="418" t="s">
        <v>484</v>
      </c>
      <c r="I660" s="443" t="s">
        <v>25</v>
      </c>
      <c r="J660" s="444">
        <v>8.1</v>
      </c>
      <c r="K660" s="445">
        <v>1134</v>
      </c>
      <c r="L660" s="1203"/>
      <c r="M660" s="1181"/>
    </row>
    <row r="661" spans="1:13" s="40" customFormat="1" ht="57.75" customHeight="1" x14ac:dyDescent="0.25">
      <c r="A661" s="1137"/>
      <c r="B661" s="1137"/>
      <c r="C661" s="1137"/>
      <c r="D661" s="1153"/>
      <c r="E661" s="1150"/>
      <c r="F661" s="1137"/>
      <c r="G661" s="500" t="s">
        <v>668</v>
      </c>
      <c r="H661" s="521" t="s">
        <v>484</v>
      </c>
      <c r="I661" s="521" t="s">
        <v>25</v>
      </c>
      <c r="J661" s="522">
        <v>5</v>
      </c>
      <c r="K661" s="502">
        <v>3500</v>
      </c>
      <c r="L661" s="503">
        <v>2</v>
      </c>
      <c r="M661" s="211" t="s">
        <v>126</v>
      </c>
    </row>
    <row r="662" spans="1:13" s="40" customFormat="1" ht="111" customHeight="1" x14ac:dyDescent="0.25">
      <c r="A662" s="1137"/>
      <c r="B662" s="1137"/>
      <c r="C662" s="1137"/>
      <c r="D662" s="1153"/>
      <c r="E662" s="1150"/>
      <c r="F662" s="1137"/>
      <c r="G662" s="500" t="s">
        <v>669</v>
      </c>
      <c r="H662" s="447" t="s">
        <v>497</v>
      </c>
      <c r="I662" s="447" t="s">
        <v>149</v>
      </c>
      <c r="J662" s="538">
        <v>90</v>
      </c>
      <c r="K662" s="494">
        <v>3150</v>
      </c>
      <c r="L662" s="446">
        <v>3</v>
      </c>
      <c r="M662" s="211" t="s">
        <v>150</v>
      </c>
    </row>
    <row r="663" spans="1:13" s="40" customFormat="1" ht="61.5" customHeight="1" x14ac:dyDescent="0.25">
      <c r="A663" s="1138"/>
      <c r="B663" s="1138"/>
      <c r="C663" s="1138"/>
      <c r="D663" s="1154"/>
      <c r="E663" s="1151"/>
      <c r="F663" s="1138"/>
      <c r="G663" s="427" t="s">
        <v>500</v>
      </c>
      <c r="H663" s="417" t="s">
        <v>492</v>
      </c>
      <c r="I663" s="417" t="s">
        <v>485</v>
      </c>
      <c r="J663" s="492">
        <v>1</v>
      </c>
      <c r="K663" s="282">
        <v>350</v>
      </c>
      <c r="L663" s="417">
        <v>4</v>
      </c>
      <c r="M663" s="211" t="s">
        <v>493</v>
      </c>
    </row>
    <row r="664" spans="1:13" s="40" customFormat="1" ht="58.5" customHeight="1" x14ac:dyDescent="0.25">
      <c r="A664" s="174" t="s">
        <v>480</v>
      </c>
      <c r="B664" s="80" t="s">
        <v>138</v>
      </c>
      <c r="C664" s="80"/>
      <c r="D664" s="371"/>
      <c r="E664" s="175" t="s">
        <v>480</v>
      </c>
      <c r="F664" s="175">
        <v>4</v>
      </c>
      <c r="G664" s="251" t="s">
        <v>480</v>
      </c>
      <c r="H664" s="160" t="s">
        <v>480</v>
      </c>
      <c r="I664" s="160" t="s">
        <v>480</v>
      </c>
      <c r="J664" s="173" t="s">
        <v>480</v>
      </c>
      <c r="K664" s="296">
        <f>SUM(K659:K663)</f>
        <v>8434</v>
      </c>
      <c r="L664" s="163">
        <v>4</v>
      </c>
      <c r="M664" s="209"/>
    </row>
    <row r="665" spans="1:13" s="40" customFormat="1" ht="57" customHeight="1" x14ac:dyDescent="0.25">
      <c r="A665" s="1136">
        <v>33</v>
      </c>
      <c r="B665" s="1136" t="s">
        <v>68</v>
      </c>
      <c r="C665" s="1136" t="s">
        <v>670</v>
      </c>
      <c r="D665" s="1152">
        <v>3705</v>
      </c>
      <c r="E665" s="1149">
        <v>1380516.8550875201</v>
      </c>
      <c r="F665" s="1201">
        <v>5</v>
      </c>
      <c r="G665" s="778" t="s">
        <v>671</v>
      </c>
      <c r="H665" s="423" t="s">
        <v>484</v>
      </c>
      <c r="I665" s="423" t="s">
        <v>25</v>
      </c>
      <c r="J665" s="767">
        <v>14.2</v>
      </c>
      <c r="K665" s="777">
        <v>9940</v>
      </c>
      <c r="L665" s="282">
        <v>1</v>
      </c>
      <c r="M665" s="211" t="s">
        <v>126</v>
      </c>
    </row>
    <row r="666" spans="1:13" s="40" customFormat="1" ht="45.75" customHeight="1" x14ac:dyDescent="0.25">
      <c r="A666" s="1137"/>
      <c r="B666" s="1137"/>
      <c r="C666" s="1137"/>
      <c r="D666" s="1153"/>
      <c r="E666" s="1150"/>
      <c r="F666" s="1202"/>
      <c r="G666" s="1199" t="s">
        <v>672</v>
      </c>
      <c r="H666" s="443" t="s">
        <v>620</v>
      </c>
      <c r="I666" s="443" t="s">
        <v>133</v>
      </c>
      <c r="J666" s="446">
        <v>3</v>
      </c>
      <c r="K666" s="445">
        <v>300</v>
      </c>
      <c r="L666" s="1314">
        <v>2</v>
      </c>
      <c r="M666" s="1181" t="s">
        <v>135</v>
      </c>
    </row>
    <row r="667" spans="1:13" s="40" customFormat="1" ht="45.75" customHeight="1" x14ac:dyDescent="0.25">
      <c r="A667" s="1137"/>
      <c r="B667" s="1137"/>
      <c r="C667" s="1137"/>
      <c r="D667" s="1153"/>
      <c r="E667" s="1150"/>
      <c r="F667" s="1202"/>
      <c r="G667" s="1200"/>
      <c r="H667" s="418" t="s">
        <v>484</v>
      </c>
      <c r="I667" s="443" t="s">
        <v>25</v>
      </c>
      <c r="J667" s="444">
        <v>16</v>
      </c>
      <c r="K667" s="445">
        <v>2240</v>
      </c>
      <c r="L667" s="1315"/>
      <c r="M667" s="1181"/>
    </row>
    <row r="668" spans="1:13" s="40" customFormat="1" ht="89.25" customHeight="1" x14ac:dyDescent="0.25">
      <c r="A668" s="1137"/>
      <c r="B668" s="1137"/>
      <c r="C668" s="1137"/>
      <c r="D668" s="1153"/>
      <c r="E668" s="1150"/>
      <c r="F668" s="1202"/>
      <c r="G668" s="419" t="s">
        <v>673</v>
      </c>
      <c r="H668" s="447" t="s">
        <v>484</v>
      </c>
      <c r="I668" s="447" t="s">
        <v>505</v>
      </c>
      <c r="J668" s="538">
        <v>420</v>
      </c>
      <c r="K668" s="494">
        <v>4620</v>
      </c>
      <c r="L668" s="446">
        <v>3</v>
      </c>
      <c r="M668" s="211" t="s">
        <v>158</v>
      </c>
    </row>
    <row r="669" spans="1:13" s="40" customFormat="1" ht="60.75" customHeight="1" x14ac:dyDescent="0.25">
      <c r="A669" s="1137"/>
      <c r="B669" s="1137"/>
      <c r="C669" s="1137"/>
      <c r="D669" s="1153"/>
      <c r="E669" s="1150"/>
      <c r="F669" s="1202"/>
      <c r="G669" s="500" t="s">
        <v>674</v>
      </c>
      <c r="H669" s="418" t="s">
        <v>497</v>
      </c>
      <c r="I669" s="447" t="s">
        <v>25</v>
      </c>
      <c r="J669" s="450">
        <v>2.1</v>
      </c>
      <c r="K669" s="495">
        <v>350</v>
      </c>
      <c r="L669" s="443">
        <v>4</v>
      </c>
      <c r="M669" s="211" t="s">
        <v>490</v>
      </c>
    </row>
    <row r="670" spans="1:13" s="40" customFormat="1" ht="60.75" customHeight="1" x14ac:dyDescent="0.25">
      <c r="A670" s="1138"/>
      <c r="B670" s="1138"/>
      <c r="C670" s="1138"/>
      <c r="D670" s="1154"/>
      <c r="E670" s="1151"/>
      <c r="F670" s="1203"/>
      <c r="G670" s="427" t="s">
        <v>500</v>
      </c>
      <c r="H670" s="417" t="s">
        <v>492</v>
      </c>
      <c r="I670" s="417" t="s">
        <v>485</v>
      </c>
      <c r="J670" s="492">
        <v>1</v>
      </c>
      <c r="K670" s="282">
        <v>350</v>
      </c>
      <c r="L670" s="417">
        <v>5</v>
      </c>
      <c r="M670" s="211" t="s">
        <v>493</v>
      </c>
    </row>
    <row r="671" spans="1:13" s="40" customFormat="1" ht="58.5" customHeight="1" x14ac:dyDescent="0.25">
      <c r="A671" s="356" t="s">
        <v>480</v>
      </c>
      <c r="B671" s="333" t="s">
        <v>138</v>
      </c>
      <c r="C671" s="80"/>
      <c r="D671" s="363"/>
      <c r="E671" s="311" t="s">
        <v>480</v>
      </c>
      <c r="F671" s="175">
        <v>5</v>
      </c>
      <c r="G671" s="251" t="s">
        <v>480</v>
      </c>
      <c r="H671" s="160" t="s">
        <v>480</v>
      </c>
      <c r="I671" s="160" t="s">
        <v>480</v>
      </c>
      <c r="J671" s="173" t="s">
        <v>480</v>
      </c>
      <c r="K671" s="296">
        <f>SUM(K665:K670)</f>
        <v>17800</v>
      </c>
      <c r="L671" s="163">
        <v>5</v>
      </c>
      <c r="M671" s="209"/>
    </row>
    <row r="672" spans="1:13" s="40" customFormat="1" ht="49.5" customHeight="1" x14ac:dyDescent="0.25">
      <c r="A672" s="1164">
        <v>34</v>
      </c>
      <c r="B672" s="1164" t="s">
        <v>675</v>
      </c>
      <c r="C672" s="1164" t="s">
        <v>676</v>
      </c>
      <c r="D672" s="1171">
        <v>2321</v>
      </c>
      <c r="E672" s="1158">
        <v>864825.808544709</v>
      </c>
      <c r="F672" s="1164">
        <v>5</v>
      </c>
      <c r="G672" s="509" t="s">
        <v>677</v>
      </c>
      <c r="H672" s="466" t="s">
        <v>484</v>
      </c>
      <c r="I672" s="466" t="s">
        <v>25</v>
      </c>
      <c r="J672" s="467">
        <v>6.5</v>
      </c>
      <c r="K672" s="497">
        <v>4225</v>
      </c>
      <c r="L672" s="446">
        <v>1</v>
      </c>
      <c r="M672" s="211" t="s">
        <v>126</v>
      </c>
    </row>
    <row r="673" spans="1:14" s="40" customFormat="1" ht="45.75" customHeight="1" x14ac:dyDescent="0.25">
      <c r="A673" s="1164"/>
      <c r="B673" s="1164"/>
      <c r="C673" s="1164"/>
      <c r="D673" s="1171"/>
      <c r="E673" s="1158"/>
      <c r="F673" s="1164"/>
      <c r="G673" s="1197" t="s">
        <v>678</v>
      </c>
      <c r="H673" s="443" t="s">
        <v>620</v>
      </c>
      <c r="I673" s="443" t="s">
        <v>133</v>
      </c>
      <c r="J673" s="446">
        <v>3</v>
      </c>
      <c r="K673" s="465">
        <v>290</v>
      </c>
      <c r="L673" s="1201">
        <v>2</v>
      </c>
      <c r="M673" s="1181" t="s">
        <v>135</v>
      </c>
    </row>
    <row r="674" spans="1:14" s="40" customFormat="1" ht="45.75" customHeight="1" x14ac:dyDescent="0.25">
      <c r="A674" s="1164"/>
      <c r="B674" s="1164"/>
      <c r="C674" s="1164"/>
      <c r="D674" s="1171"/>
      <c r="E674" s="1158"/>
      <c r="F674" s="1164"/>
      <c r="G674" s="1198"/>
      <c r="H674" s="418" t="s">
        <v>484</v>
      </c>
      <c r="I674" s="443" t="s">
        <v>25</v>
      </c>
      <c r="J674" s="444">
        <v>5.4</v>
      </c>
      <c r="K674" s="465">
        <v>756</v>
      </c>
      <c r="L674" s="1203"/>
      <c r="M674" s="1181"/>
    </row>
    <row r="675" spans="1:14" s="40" customFormat="1" ht="63.75" customHeight="1" x14ac:dyDescent="0.25">
      <c r="A675" s="1164"/>
      <c r="B675" s="1164"/>
      <c r="C675" s="1164"/>
      <c r="D675" s="1171"/>
      <c r="E675" s="1158"/>
      <c r="F675" s="1164"/>
      <c r="G675" s="500" t="s">
        <v>679</v>
      </c>
      <c r="H675" s="447" t="s">
        <v>489</v>
      </c>
      <c r="I675" s="447" t="s">
        <v>25</v>
      </c>
      <c r="J675" s="450">
        <v>1.3</v>
      </c>
      <c r="K675" s="495">
        <v>200</v>
      </c>
      <c r="L675" s="443">
        <v>3</v>
      </c>
      <c r="M675" s="211" t="s">
        <v>490</v>
      </c>
    </row>
    <row r="676" spans="1:14" s="40" customFormat="1" ht="54" customHeight="1" x14ac:dyDescent="0.25">
      <c r="A676" s="1164"/>
      <c r="B676" s="1164"/>
      <c r="C676" s="1164"/>
      <c r="D676" s="1171"/>
      <c r="E676" s="1158"/>
      <c r="F676" s="1164"/>
      <c r="G676" s="500" t="s">
        <v>680</v>
      </c>
      <c r="H676" s="447" t="s">
        <v>492</v>
      </c>
      <c r="I676" s="447" t="s">
        <v>25</v>
      </c>
      <c r="J676" s="450">
        <v>1.9</v>
      </c>
      <c r="K676" s="495">
        <v>665</v>
      </c>
      <c r="L676" s="443">
        <v>4</v>
      </c>
      <c r="M676" s="211" t="s">
        <v>493</v>
      </c>
    </row>
    <row r="677" spans="1:14" s="40" customFormat="1" ht="70.5" customHeight="1" x14ac:dyDescent="0.25">
      <c r="A677" s="1164"/>
      <c r="B677" s="1164"/>
      <c r="C677" s="1164"/>
      <c r="D677" s="1171"/>
      <c r="E677" s="1158"/>
      <c r="F677" s="1164"/>
      <c r="G677" s="500" t="s">
        <v>681</v>
      </c>
      <c r="H677" s="447" t="s">
        <v>497</v>
      </c>
      <c r="I677" s="447" t="s">
        <v>218</v>
      </c>
      <c r="J677" s="470">
        <v>75</v>
      </c>
      <c r="K677" s="490">
        <v>1000</v>
      </c>
      <c r="L677" s="446">
        <v>0</v>
      </c>
      <c r="M677" s="211" t="s">
        <v>219</v>
      </c>
    </row>
    <row r="678" spans="1:14" s="40" customFormat="1" ht="46.5" customHeight="1" x14ac:dyDescent="0.25">
      <c r="A678" s="1164"/>
      <c r="B678" s="1164"/>
      <c r="C678" s="1164"/>
      <c r="D678" s="1171"/>
      <c r="E678" s="1158"/>
      <c r="F678" s="1164"/>
      <c r="G678" s="523" t="s">
        <v>682</v>
      </c>
      <c r="H678" s="461" t="s">
        <v>492</v>
      </c>
      <c r="I678" s="461" t="s">
        <v>149</v>
      </c>
      <c r="J678" s="470">
        <v>90</v>
      </c>
      <c r="K678" s="497">
        <v>4140</v>
      </c>
      <c r="L678" s="446">
        <v>5</v>
      </c>
      <c r="M678" s="211" t="s">
        <v>150</v>
      </c>
    </row>
    <row r="679" spans="1:14" s="41" customFormat="1" ht="40.5" customHeight="1" x14ac:dyDescent="0.25">
      <c r="A679" s="164" t="s">
        <v>480</v>
      </c>
      <c r="B679" s="64" t="s">
        <v>138</v>
      </c>
      <c r="C679" s="64"/>
      <c r="D679" s="368"/>
      <c r="E679" s="231" t="s">
        <v>480</v>
      </c>
      <c r="F679" s="160">
        <v>5</v>
      </c>
      <c r="G679" s="252" t="s">
        <v>480</v>
      </c>
      <c r="H679" s="182" t="s">
        <v>480</v>
      </c>
      <c r="I679" s="60" t="s">
        <v>480</v>
      </c>
      <c r="J679" s="132" t="s">
        <v>480</v>
      </c>
      <c r="K679" s="384">
        <f>K678+K677+K676+K675+K674+K673+K672</f>
        <v>11276</v>
      </c>
      <c r="L679" s="323">
        <v>5</v>
      </c>
      <c r="M679" s="210"/>
    </row>
    <row r="680" spans="1:14" s="40" customFormat="1" ht="39.75" customHeight="1" x14ac:dyDescent="0.25">
      <c r="A680" s="179">
        <v>6</v>
      </c>
      <c r="B680" s="180" t="s">
        <v>683</v>
      </c>
      <c r="C680" s="215" t="s">
        <v>480</v>
      </c>
      <c r="D680" s="376">
        <f>D681+D691+D696+D704+D713+D720</f>
        <v>27347</v>
      </c>
      <c r="E680" s="320">
        <f>E681+E691+E696+E704+E713+E720</f>
        <v>10189742.088010399</v>
      </c>
      <c r="F680" s="180">
        <f>F690+F695+F703+F712+F719+F725</f>
        <v>34</v>
      </c>
      <c r="G680" s="277" t="s">
        <v>480</v>
      </c>
      <c r="H680" s="278" t="s">
        <v>480</v>
      </c>
      <c r="I680" s="278" t="s">
        <v>480</v>
      </c>
      <c r="J680" s="279" t="s">
        <v>480</v>
      </c>
      <c r="K680" s="388">
        <f>K690+K695+K703+K712+K719+K725</f>
        <v>127014</v>
      </c>
      <c r="L680" s="387">
        <f>L690+L695+L703+L712+L719+L725</f>
        <v>34</v>
      </c>
      <c r="M680" s="209"/>
    </row>
    <row r="681" spans="1:14" s="40" customFormat="1" ht="47.25" customHeight="1" x14ac:dyDescent="0.25">
      <c r="A681" s="1164">
        <v>35</v>
      </c>
      <c r="B681" s="1164" t="s">
        <v>683</v>
      </c>
      <c r="C681" s="1231" t="s">
        <v>684</v>
      </c>
      <c r="D681" s="1171">
        <v>4323</v>
      </c>
      <c r="E681" s="1158">
        <v>1610789.30217095</v>
      </c>
      <c r="F681" s="1164">
        <v>8</v>
      </c>
      <c r="G681" s="519" t="s">
        <v>685</v>
      </c>
      <c r="H681" s="443" t="s">
        <v>484</v>
      </c>
      <c r="I681" s="443" t="s">
        <v>25</v>
      </c>
      <c r="J681" s="444">
        <v>8.1</v>
      </c>
      <c r="K681" s="448">
        <v>5670</v>
      </c>
      <c r="L681" s="446">
        <v>1</v>
      </c>
      <c r="M681" s="211" t="s">
        <v>126</v>
      </c>
    </row>
    <row r="682" spans="1:14" s="40" customFormat="1" ht="86.25" customHeight="1" x14ac:dyDescent="0.25">
      <c r="A682" s="1164"/>
      <c r="B682" s="1164"/>
      <c r="C682" s="1231"/>
      <c r="D682" s="1171"/>
      <c r="E682" s="1158"/>
      <c r="F682" s="1164"/>
      <c r="G682" s="509" t="s">
        <v>686</v>
      </c>
      <c r="H682" s="447" t="s">
        <v>497</v>
      </c>
      <c r="I682" s="447" t="s">
        <v>505</v>
      </c>
      <c r="J682" s="538">
        <v>560</v>
      </c>
      <c r="K682" s="494">
        <v>7140</v>
      </c>
      <c r="L682" s="446">
        <v>2</v>
      </c>
      <c r="M682" s="211" t="s">
        <v>158</v>
      </c>
    </row>
    <row r="683" spans="1:14" s="40" customFormat="1" ht="52.5" customHeight="1" x14ac:dyDescent="0.25">
      <c r="A683" s="1164"/>
      <c r="B683" s="1164"/>
      <c r="C683" s="1231"/>
      <c r="D683" s="1171"/>
      <c r="E683" s="1158"/>
      <c r="F683" s="1164"/>
      <c r="G683" s="504" t="s">
        <v>500</v>
      </c>
      <c r="H683" s="447" t="s">
        <v>492</v>
      </c>
      <c r="I683" s="447" t="s">
        <v>25</v>
      </c>
      <c r="J683" s="450">
        <v>1</v>
      </c>
      <c r="K683" s="524">
        <v>350</v>
      </c>
      <c r="L683" s="443">
        <v>3</v>
      </c>
      <c r="M683" s="211" t="s">
        <v>493</v>
      </c>
    </row>
    <row r="684" spans="1:14" s="40" customFormat="1" ht="42.75" customHeight="1" x14ac:dyDescent="0.25">
      <c r="A684" s="1164"/>
      <c r="B684" s="1164"/>
      <c r="C684" s="1231"/>
      <c r="D684" s="1171"/>
      <c r="E684" s="1158"/>
      <c r="F684" s="1164"/>
      <c r="G684" s="1197" t="s">
        <v>687</v>
      </c>
      <c r="H684" s="447" t="s">
        <v>487</v>
      </c>
      <c r="I684" s="447" t="s">
        <v>133</v>
      </c>
      <c r="J684" s="470">
        <v>5</v>
      </c>
      <c r="K684" s="525">
        <v>500</v>
      </c>
      <c r="L684" s="1201">
        <v>4</v>
      </c>
      <c r="M684" s="1181" t="s">
        <v>135</v>
      </c>
      <c r="N684" s="426"/>
    </row>
    <row r="685" spans="1:14" s="40" customFormat="1" ht="42.75" customHeight="1" x14ac:dyDescent="0.25">
      <c r="A685" s="1164"/>
      <c r="B685" s="1164"/>
      <c r="C685" s="1231"/>
      <c r="D685" s="1171"/>
      <c r="E685" s="1158"/>
      <c r="F685" s="1164"/>
      <c r="G685" s="1198"/>
      <c r="H685" s="420" t="s">
        <v>484</v>
      </c>
      <c r="I685" s="447" t="s">
        <v>25</v>
      </c>
      <c r="J685" s="450">
        <v>3.9</v>
      </c>
      <c r="K685" s="495">
        <v>546</v>
      </c>
      <c r="L685" s="1203"/>
      <c r="M685" s="1181"/>
      <c r="N685" s="426"/>
    </row>
    <row r="686" spans="1:14" s="40" customFormat="1" ht="102" customHeight="1" x14ac:dyDescent="0.25">
      <c r="A686" s="1164"/>
      <c r="B686" s="1164"/>
      <c r="C686" s="1231"/>
      <c r="D686" s="1171"/>
      <c r="E686" s="1158"/>
      <c r="F686" s="1164"/>
      <c r="G686" s="419" t="s">
        <v>688</v>
      </c>
      <c r="H686" s="447" t="s">
        <v>489</v>
      </c>
      <c r="I686" s="447" t="s">
        <v>622</v>
      </c>
      <c r="J686" s="470">
        <v>50</v>
      </c>
      <c r="K686" s="490">
        <v>1500</v>
      </c>
      <c r="L686" s="446">
        <v>5</v>
      </c>
      <c r="M686" s="211" t="s">
        <v>219</v>
      </c>
      <c r="N686" s="426"/>
    </row>
    <row r="687" spans="1:14" s="40" customFormat="1" ht="75" customHeight="1" x14ac:dyDescent="0.25">
      <c r="A687" s="1164"/>
      <c r="B687" s="1164"/>
      <c r="C687" s="1231"/>
      <c r="D687" s="1171"/>
      <c r="E687" s="1158"/>
      <c r="F687" s="1164"/>
      <c r="G687" s="500" t="s">
        <v>689</v>
      </c>
      <c r="H687" s="447" t="s">
        <v>489</v>
      </c>
      <c r="I687" s="447" t="s">
        <v>25</v>
      </c>
      <c r="J687" s="450">
        <v>4.0999999999999996</v>
      </c>
      <c r="K687" s="526">
        <v>1506</v>
      </c>
      <c r="L687" s="446">
        <v>6</v>
      </c>
      <c r="M687" s="211" t="s">
        <v>490</v>
      </c>
    </row>
    <row r="688" spans="1:14" s="40" customFormat="1" ht="69" customHeight="1" x14ac:dyDescent="0.25">
      <c r="A688" s="1164"/>
      <c r="B688" s="1164"/>
      <c r="C688" s="1231"/>
      <c r="D688" s="1171"/>
      <c r="E688" s="1158"/>
      <c r="F688" s="1164"/>
      <c r="G688" s="500" t="s">
        <v>690</v>
      </c>
      <c r="H688" s="447" t="s">
        <v>497</v>
      </c>
      <c r="I688" s="421" t="s">
        <v>508</v>
      </c>
      <c r="J688" s="538">
        <v>1</v>
      </c>
      <c r="K688" s="448">
        <v>2100</v>
      </c>
      <c r="L688" s="446">
        <v>7</v>
      </c>
      <c r="M688" s="211" t="s">
        <v>158</v>
      </c>
    </row>
    <row r="689" spans="1:16" s="40" customFormat="1" ht="51" customHeight="1" x14ac:dyDescent="0.25">
      <c r="A689" s="1164"/>
      <c r="B689" s="1164"/>
      <c r="C689" s="1231"/>
      <c r="D689" s="1171"/>
      <c r="E689" s="1158"/>
      <c r="F689" s="1164"/>
      <c r="G689" s="419" t="s">
        <v>691</v>
      </c>
      <c r="H689" s="420" t="s">
        <v>484</v>
      </c>
      <c r="I689" s="461" t="s">
        <v>25</v>
      </c>
      <c r="J689" s="480">
        <v>1.5</v>
      </c>
      <c r="K689" s="524">
        <v>270</v>
      </c>
      <c r="L689" s="443">
        <v>8</v>
      </c>
      <c r="M689" s="211" t="s">
        <v>577</v>
      </c>
    </row>
    <row r="690" spans="1:16" s="41" customFormat="1" ht="57.6" customHeight="1" x14ac:dyDescent="0.25">
      <c r="A690" s="335" t="s">
        <v>480</v>
      </c>
      <c r="B690" s="214" t="s">
        <v>138</v>
      </c>
      <c r="C690" s="214"/>
      <c r="D690" s="378"/>
      <c r="E690" s="335" t="s">
        <v>480</v>
      </c>
      <c r="F690" s="175">
        <v>8</v>
      </c>
      <c r="G690" s="250" t="s">
        <v>480</v>
      </c>
      <c r="H690" s="60" t="s">
        <v>480</v>
      </c>
      <c r="I690" s="60" t="s">
        <v>480</v>
      </c>
      <c r="J690" s="129" t="s">
        <v>480</v>
      </c>
      <c r="K690" s="300">
        <f>K689+K688+K687+K686+K685+K684+K683+K682+K681</f>
        <v>19582</v>
      </c>
      <c r="L690" s="163">
        <v>8</v>
      </c>
      <c r="M690" s="210"/>
    </row>
    <row r="691" spans="1:16" s="40" customFormat="1" ht="51" customHeight="1" x14ac:dyDescent="0.25">
      <c r="A691" s="1175">
        <v>36</v>
      </c>
      <c r="B691" s="1136" t="s">
        <v>683</v>
      </c>
      <c r="C691" s="1172" t="s">
        <v>692</v>
      </c>
      <c r="D691" s="1152">
        <v>3650</v>
      </c>
      <c r="E691" s="1149">
        <v>1360023.3525153799</v>
      </c>
      <c r="F691" s="1136">
        <v>4</v>
      </c>
      <c r="G691" s="578" t="s">
        <v>693</v>
      </c>
      <c r="H691" s="776" t="s">
        <v>643</v>
      </c>
      <c r="I691" s="423" t="s">
        <v>25</v>
      </c>
      <c r="J691" s="767">
        <v>4</v>
      </c>
      <c r="K691" s="777">
        <v>2800</v>
      </c>
      <c r="L691" s="282">
        <v>1</v>
      </c>
      <c r="M691" s="211" t="s">
        <v>126</v>
      </c>
    </row>
    <row r="692" spans="1:16" s="40" customFormat="1" ht="66.400000000000006" customHeight="1" x14ac:dyDescent="0.25">
      <c r="A692" s="1176"/>
      <c r="B692" s="1137"/>
      <c r="C692" s="1173"/>
      <c r="D692" s="1153"/>
      <c r="E692" s="1150"/>
      <c r="F692" s="1137"/>
      <c r="G692" s="427" t="s">
        <v>694</v>
      </c>
      <c r="H692" s="527" t="s">
        <v>492</v>
      </c>
      <c r="I692" s="417" t="s">
        <v>505</v>
      </c>
      <c r="J692" s="282">
        <v>330</v>
      </c>
      <c r="K692" s="479">
        <v>12500</v>
      </c>
      <c r="L692" s="282">
        <v>2</v>
      </c>
      <c r="M692" s="211" t="s">
        <v>158</v>
      </c>
    </row>
    <row r="693" spans="1:16" s="40" customFormat="1" ht="71.25" customHeight="1" x14ac:dyDescent="0.25">
      <c r="A693" s="1176"/>
      <c r="B693" s="1137"/>
      <c r="C693" s="1173"/>
      <c r="D693" s="1153"/>
      <c r="E693" s="1150"/>
      <c r="F693" s="1137"/>
      <c r="G693" s="442" t="s">
        <v>695</v>
      </c>
      <c r="H693" s="447" t="s">
        <v>696</v>
      </c>
      <c r="I693" s="447" t="s">
        <v>25</v>
      </c>
      <c r="J693" s="450">
        <v>2.6</v>
      </c>
      <c r="K693" s="494">
        <v>1916</v>
      </c>
      <c r="L693" s="446">
        <v>3</v>
      </c>
      <c r="M693" s="211" t="s">
        <v>490</v>
      </c>
      <c r="N693" s="426"/>
      <c r="O693" s="426"/>
      <c r="P693" s="426"/>
    </row>
    <row r="694" spans="1:16" s="40" customFormat="1" ht="71.25" customHeight="1" x14ac:dyDescent="0.25">
      <c r="A694" s="1177"/>
      <c r="B694" s="1138"/>
      <c r="C694" s="1174"/>
      <c r="D694" s="1154"/>
      <c r="E694" s="1151"/>
      <c r="F694" s="1138"/>
      <c r="G694" s="427" t="s">
        <v>500</v>
      </c>
      <c r="H694" s="417" t="s">
        <v>492</v>
      </c>
      <c r="I694" s="417" t="s">
        <v>485</v>
      </c>
      <c r="J694" s="492">
        <v>1</v>
      </c>
      <c r="K694" s="282">
        <v>350</v>
      </c>
      <c r="L694" s="417">
        <v>4</v>
      </c>
      <c r="M694" s="211" t="s">
        <v>493</v>
      </c>
      <c r="N694" s="426"/>
      <c r="O694" s="426"/>
      <c r="P694" s="426"/>
    </row>
    <row r="695" spans="1:16" s="41" customFormat="1" ht="57.6" customHeight="1" x14ac:dyDescent="0.25">
      <c r="A695" s="328" t="s">
        <v>480</v>
      </c>
      <c r="B695" s="204" t="s">
        <v>138</v>
      </c>
      <c r="C695" s="204"/>
      <c r="D695" s="377"/>
      <c r="E695" s="312" t="s">
        <v>480</v>
      </c>
      <c r="F695" s="160">
        <v>4</v>
      </c>
      <c r="G695" s="239" t="s">
        <v>480</v>
      </c>
      <c r="H695" s="60" t="s">
        <v>480</v>
      </c>
      <c r="I695" s="60" t="s">
        <v>480</v>
      </c>
      <c r="J695" s="129" t="s">
        <v>480</v>
      </c>
      <c r="K695" s="296">
        <f>SUM(K691:K694)</f>
        <v>17566</v>
      </c>
      <c r="L695" s="163">
        <v>4</v>
      </c>
      <c r="M695" s="210"/>
      <c r="N695" s="426"/>
      <c r="O695" s="426"/>
      <c r="P695" s="426"/>
    </row>
    <row r="696" spans="1:16" s="41" customFormat="1" ht="42.75" customHeight="1" x14ac:dyDescent="0.25">
      <c r="A696" s="1161">
        <v>37</v>
      </c>
      <c r="B696" s="1146" t="s">
        <v>683</v>
      </c>
      <c r="C696" s="1257" t="s">
        <v>501</v>
      </c>
      <c r="D696" s="1152">
        <v>6019</v>
      </c>
      <c r="E696" s="1149">
        <v>2242734.3996684998</v>
      </c>
      <c r="F696" s="1178">
        <v>6</v>
      </c>
      <c r="G696" s="1270" t="s">
        <v>697</v>
      </c>
      <c r="H696" s="458" t="s">
        <v>487</v>
      </c>
      <c r="I696" s="458" t="s">
        <v>133</v>
      </c>
      <c r="J696" s="511">
        <v>3</v>
      </c>
      <c r="K696" s="494">
        <v>300</v>
      </c>
      <c r="L696" s="1201">
        <v>1</v>
      </c>
      <c r="M696" s="1181" t="s">
        <v>135</v>
      </c>
      <c r="N696" s="426"/>
      <c r="O696" s="426"/>
      <c r="P696" s="426"/>
    </row>
    <row r="697" spans="1:16" s="41" customFormat="1" ht="42.75" customHeight="1" x14ac:dyDescent="0.25">
      <c r="A697" s="1162"/>
      <c r="B697" s="1147"/>
      <c r="C697" s="1258"/>
      <c r="D697" s="1153"/>
      <c r="E697" s="1150"/>
      <c r="F697" s="1179"/>
      <c r="G697" s="1271"/>
      <c r="H697" s="423" t="s">
        <v>484</v>
      </c>
      <c r="I697" s="471" t="s">
        <v>25</v>
      </c>
      <c r="J697" s="472">
        <v>8.1</v>
      </c>
      <c r="K697" s="494">
        <v>889</v>
      </c>
      <c r="L697" s="1203"/>
      <c r="M697" s="1181"/>
      <c r="N697" s="426"/>
      <c r="O697" s="426"/>
      <c r="P697" s="426"/>
    </row>
    <row r="698" spans="1:16" s="41" customFormat="1" ht="54.75" customHeight="1" x14ac:dyDescent="0.25">
      <c r="A698" s="1162"/>
      <c r="B698" s="1147"/>
      <c r="C698" s="1258"/>
      <c r="D698" s="1153"/>
      <c r="E698" s="1150"/>
      <c r="F698" s="1179"/>
      <c r="G698" s="528" t="s">
        <v>698</v>
      </c>
      <c r="H698" s="417" t="s">
        <v>484</v>
      </c>
      <c r="I698" s="417" t="s">
        <v>25</v>
      </c>
      <c r="J698" s="492">
        <v>20</v>
      </c>
      <c r="K698" s="436">
        <v>14000</v>
      </c>
      <c r="L698" s="282">
        <v>2</v>
      </c>
      <c r="M698" s="211" t="s">
        <v>126</v>
      </c>
      <c r="N698" s="426"/>
      <c r="O698" s="426"/>
      <c r="P698" s="426"/>
    </row>
    <row r="699" spans="1:16" s="41" customFormat="1" ht="67.5" customHeight="1" x14ac:dyDescent="0.25">
      <c r="A699" s="1162"/>
      <c r="B699" s="1147"/>
      <c r="C699" s="1258"/>
      <c r="D699" s="1153"/>
      <c r="E699" s="1150"/>
      <c r="F699" s="1179"/>
      <c r="G699" s="434" t="s">
        <v>699</v>
      </c>
      <c r="H699" s="417" t="s">
        <v>489</v>
      </c>
      <c r="I699" s="417" t="s">
        <v>25</v>
      </c>
      <c r="J699" s="435">
        <v>7.65</v>
      </c>
      <c r="K699" s="436">
        <v>2674</v>
      </c>
      <c r="L699" s="282">
        <v>3</v>
      </c>
      <c r="M699" s="211" t="s">
        <v>490</v>
      </c>
      <c r="N699" s="426"/>
      <c r="O699" s="426"/>
      <c r="P699" s="426"/>
    </row>
    <row r="700" spans="1:16" s="41" customFormat="1" ht="66" customHeight="1" x14ac:dyDescent="0.25">
      <c r="A700" s="1162"/>
      <c r="B700" s="1147"/>
      <c r="C700" s="1258"/>
      <c r="D700" s="1153"/>
      <c r="E700" s="1150"/>
      <c r="F700" s="1179"/>
      <c r="G700" s="529" t="s">
        <v>700</v>
      </c>
      <c r="H700" s="443" t="s">
        <v>497</v>
      </c>
      <c r="I700" s="443" t="s">
        <v>505</v>
      </c>
      <c r="J700" s="282">
        <v>240</v>
      </c>
      <c r="K700" s="494">
        <v>3620</v>
      </c>
      <c r="L700" s="446">
        <v>4</v>
      </c>
      <c r="M700" s="211" t="s">
        <v>158</v>
      </c>
      <c r="N700" s="426"/>
      <c r="O700" s="426"/>
      <c r="P700" s="426"/>
    </row>
    <row r="701" spans="1:16" s="41" customFormat="1" ht="66" customHeight="1" x14ac:dyDescent="0.25">
      <c r="A701" s="1162"/>
      <c r="B701" s="1147"/>
      <c r="C701" s="1258"/>
      <c r="D701" s="1153"/>
      <c r="E701" s="1150"/>
      <c r="F701" s="1179"/>
      <c r="G701" s="529" t="s">
        <v>701</v>
      </c>
      <c r="H701" s="447" t="s">
        <v>497</v>
      </c>
      <c r="I701" s="447" t="s">
        <v>505</v>
      </c>
      <c r="J701" s="538">
        <v>300</v>
      </c>
      <c r="K701" s="494">
        <v>4400</v>
      </c>
      <c r="L701" s="446">
        <v>5</v>
      </c>
      <c r="M701" s="211" t="s">
        <v>158</v>
      </c>
    </row>
    <row r="702" spans="1:16" s="41" customFormat="1" ht="60.75" customHeight="1" x14ac:dyDescent="0.25">
      <c r="A702" s="1163"/>
      <c r="B702" s="1148"/>
      <c r="C702" s="1259"/>
      <c r="D702" s="1154"/>
      <c r="E702" s="1151"/>
      <c r="F702" s="1180"/>
      <c r="G702" s="482" t="s">
        <v>500</v>
      </c>
      <c r="H702" s="447" t="s">
        <v>492</v>
      </c>
      <c r="I702" s="447" t="s">
        <v>25</v>
      </c>
      <c r="J702" s="450">
        <v>4</v>
      </c>
      <c r="K702" s="469">
        <v>1400</v>
      </c>
      <c r="L702" s="483">
        <v>6</v>
      </c>
      <c r="M702" s="211" t="s">
        <v>493</v>
      </c>
    </row>
    <row r="703" spans="1:16" s="41" customFormat="1" ht="57.6" customHeight="1" x14ac:dyDescent="0.25">
      <c r="A703" s="566" t="s">
        <v>480</v>
      </c>
      <c r="B703" s="315" t="s">
        <v>138</v>
      </c>
      <c r="C703" s="315"/>
      <c r="D703" s="370"/>
      <c r="E703" s="263" t="s">
        <v>480</v>
      </c>
      <c r="F703" s="263">
        <v>6</v>
      </c>
      <c r="G703" s="330" t="s">
        <v>480</v>
      </c>
      <c r="H703" s="259" t="s">
        <v>480</v>
      </c>
      <c r="I703" s="259" t="s">
        <v>480</v>
      </c>
      <c r="J703" s="235" t="s">
        <v>480</v>
      </c>
      <c r="K703" s="296">
        <f>K702+K701+K700+K699+K698+K697+K696</f>
        <v>27283</v>
      </c>
      <c r="L703" s="163">
        <v>6</v>
      </c>
      <c r="M703" s="210"/>
    </row>
    <row r="704" spans="1:16" s="41" customFormat="1" ht="55.5" customHeight="1" x14ac:dyDescent="0.25">
      <c r="A704" s="1175">
        <v>38</v>
      </c>
      <c r="B704" s="1146" t="s">
        <v>683</v>
      </c>
      <c r="C704" s="1146" t="s">
        <v>702</v>
      </c>
      <c r="D704" s="1152">
        <v>5019</v>
      </c>
      <c r="E704" s="1149">
        <v>1870125.2619930599</v>
      </c>
      <c r="F704" s="1136">
        <v>7</v>
      </c>
      <c r="G704" s="442" t="s">
        <v>703</v>
      </c>
      <c r="H704" s="443" t="s">
        <v>484</v>
      </c>
      <c r="I704" s="443" t="s">
        <v>25</v>
      </c>
      <c r="J704" s="444">
        <v>15</v>
      </c>
      <c r="K704" s="446">
        <v>10500</v>
      </c>
      <c r="L704" s="446">
        <v>1</v>
      </c>
      <c r="M704" s="211" t="s">
        <v>126</v>
      </c>
    </row>
    <row r="705" spans="1:13" s="41" customFormat="1" ht="68.25" customHeight="1" x14ac:dyDescent="0.25">
      <c r="A705" s="1176"/>
      <c r="B705" s="1147"/>
      <c r="C705" s="1147"/>
      <c r="D705" s="1153"/>
      <c r="E705" s="1150"/>
      <c r="F705" s="1137"/>
      <c r="G705" s="500" t="s">
        <v>704</v>
      </c>
      <c r="H705" s="447" t="s">
        <v>497</v>
      </c>
      <c r="I705" s="447" t="s">
        <v>505</v>
      </c>
      <c r="J705" s="538">
        <v>240</v>
      </c>
      <c r="K705" s="494">
        <v>3620</v>
      </c>
      <c r="L705" s="485">
        <v>2</v>
      </c>
      <c r="M705" s="211" t="s">
        <v>158</v>
      </c>
    </row>
    <row r="706" spans="1:13" s="41" customFormat="1" ht="42.75" customHeight="1" x14ac:dyDescent="0.25">
      <c r="A706" s="1176"/>
      <c r="B706" s="1147"/>
      <c r="C706" s="1147"/>
      <c r="D706" s="1153"/>
      <c r="E706" s="1150"/>
      <c r="F706" s="1137"/>
      <c r="G706" s="1272" t="s">
        <v>705</v>
      </c>
      <c r="H706" s="447" t="s">
        <v>487</v>
      </c>
      <c r="I706" s="447" t="s">
        <v>133</v>
      </c>
      <c r="J706" s="470">
        <v>4</v>
      </c>
      <c r="K706" s="495">
        <v>400</v>
      </c>
      <c r="L706" s="1201">
        <v>3</v>
      </c>
      <c r="M706" s="1181" t="s">
        <v>135</v>
      </c>
    </row>
    <row r="707" spans="1:13" s="41" customFormat="1" ht="42.75" customHeight="1" x14ac:dyDescent="0.25">
      <c r="A707" s="1176"/>
      <c r="B707" s="1147"/>
      <c r="C707" s="1147"/>
      <c r="D707" s="1153"/>
      <c r="E707" s="1150"/>
      <c r="F707" s="1137"/>
      <c r="G707" s="1273"/>
      <c r="H707" s="423" t="s">
        <v>484</v>
      </c>
      <c r="I707" s="471" t="s">
        <v>25</v>
      </c>
      <c r="J707" s="472">
        <v>9.6999999999999993</v>
      </c>
      <c r="K707" s="497">
        <v>1358</v>
      </c>
      <c r="L707" s="1203"/>
      <c r="M707" s="1181"/>
    </row>
    <row r="708" spans="1:13" s="41" customFormat="1" ht="78.75" customHeight="1" x14ac:dyDescent="0.25">
      <c r="A708" s="1176"/>
      <c r="B708" s="1147"/>
      <c r="C708" s="1147"/>
      <c r="D708" s="1153"/>
      <c r="E708" s="1150"/>
      <c r="F708" s="1137"/>
      <c r="G708" s="442" t="s">
        <v>706</v>
      </c>
      <c r="H708" s="443" t="s">
        <v>489</v>
      </c>
      <c r="I708" s="443" t="s">
        <v>25</v>
      </c>
      <c r="J708" s="444">
        <v>13.9</v>
      </c>
      <c r="K708" s="446">
        <v>3724</v>
      </c>
      <c r="L708" s="446">
        <v>4</v>
      </c>
      <c r="M708" s="211" t="s">
        <v>490</v>
      </c>
    </row>
    <row r="709" spans="1:13" s="41" customFormat="1" ht="59.25" customHeight="1" x14ac:dyDescent="0.25">
      <c r="A709" s="1176"/>
      <c r="B709" s="1147"/>
      <c r="C709" s="1147"/>
      <c r="D709" s="1153"/>
      <c r="E709" s="1150"/>
      <c r="F709" s="1137"/>
      <c r="G709" s="442" t="s">
        <v>707</v>
      </c>
      <c r="H709" s="443" t="s">
        <v>492</v>
      </c>
      <c r="I709" s="443" t="s">
        <v>25</v>
      </c>
      <c r="J709" s="444">
        <v>4.4000000000000004</v>
      </c>
      <c r="K709" s="446">
        <v>3160</v>
      </c>
      <c r="L709" s="446">
        <v>5</v>
      </c>
      <c r="M709" s="211" t="s">
        <v>18</v>
      </c>
    </row>
    <row r="710" spans="1:13" s="41" customFormat="1" ht="41.25" customHeight="1" x14ac:dyDescent="0.25">
      <c r="A710" s="1176"/>
      <c r="B710" s="1147"/>
      <c r="C710" s="1147"/>
      <c r="D710" s="1153"/>
      <c r="E710" s="1150"/>
      <c r="F710" s="1137"/>
      <c r="G710" s="442" t="s">
        <v>708</v>
      </c>
      <c r="H710" s="443" t="s">
        <v>484</v>
      </c>
      <c r="I710" s="443" t="s">
        <v>622</v>
      </c>
      <c r="J710" s="446">
        <v>50</v>
      </c>
      <c r="K710" s="446">
        <v>1000</v>
      </c>
      <c r="L710" s="446">
        <v>6</v>
      </c>
      <c r="M710" s="211" t="s">
        <v>219</v>
      </c>
    </row>
    <row r="711" spans="1:13" s="41" customFormat="1" ht="58.5" customHeight="1" x14ac:dyDescent="0.25">
      <c r="A711" s="1177"/>
      <c r="B711" s="1148"/>
      <c r="C711" s="1148"/>
      <c r="D711" s="1154"/>
      <c r="E711" s="1151"/>
      <c r="F711" s="1138"/>
      <c r="G711" s="427" t="s">
        <v>500</v>
      </c>
      <c r="H711" s="417" t="s">
        <v>492</v>
      </c>
      <c r="I711" s="417" t="s">
        <v>485</v>
      </c>
      <c r="J711" s="492">
        <v>1</v>
      </c>
      <c r="K711" s="282">
        <v>350</v>
      </c>
      <c r="L711" s="417">
        <v>7</v>
      </c>
      <c r="M711" s="211" t="s">
        <v>493</v>
      </c>
    </row>
    <row r="712" spans="1:13" s="41" customFormat="1" ht="57.6" customHeight="1" x14ac:dyDescent="0.25">
      <c r="A712" s="188" t="s">
        <v>480</v>
      </c>
      <c r="B712" s="80" t="s">
        <v>138</v>
      </c>
      <c r="C712" s="80"/>
      <c r="D712" s="372"/>
      <c r="E712" s="165" t="s">
        <v>480</v>
      </c>
      <c r="F712" s="175">
        <v>7</v>
      </c>
      <c r="G712" s="305" t="s">
        <v>480</v>
      </c>
      <c r="H712" s="306" t="s">
        <v>480</v>
      </c>
      <c r="I712" s="306" t="s">
        <v>480</v>
      </c>
      <c r="J712" s="307" t="s">
        <v>480</v>
      </c>
      <c r="K712" s="289">
        <f>SUM(K704:K711)</f>
        <v>24112</v>
      </c>
      <c r="L712" s="186">
        <v>7</v>
      </c>
      <c r="M712" s="210"/>
    </row>
    <row r="713" spans="1:13" s="41" customFormat="1" ht="49.5" customHeight="1" x14ac:dyDescent="0.25">
      <c r="A713" s="1161">
        <v>39</v>
      </c>
      <c r="B713" s="1146" t="s">
        <v>683</v>
      </c>
      <c r="C713" s="1155" t="s">
        <v>709</v>
      </c>
      <c r="D713" s="1152">
        <v>4262</v>
      </c>
      <c r="E713" s="1149">
        <v>1588060.1447727501</v>
      </c>
      <c r="F713" s="1136">
        <v>5</v>
      </c>
      <c r="G713" s="442" t="s">
        <v>710</v>
      </c>
      <c r="H713" s="443" t="s">
        <v>484</v>
      </c>
      <c r="I713" s="443" t="s">
        <v>25</v>
      </c>
      <c r="J713" s="444">
        <v>13</v>
      </c>
      <c r="K713" s="446">
        <v>9100</v>
      </c>
      <c r="L713" s="446">
        <v>1</v>
      </c>
      <c r="M713" s="211" t="s">
        <v>126</v>
      </c>
    </row>
    <row r="714" spans="1:13" s="41" customFormat="1" ht="73.5" customHeight="1" x14ac:dyDescent="0.25">
      <c r="A714" s="1162"/>
      <c r="B714" s="1147"/>
      <c r="C714" s="1156"/>
      <c r="D714" s="1153"/>
      <c r="E714" s="1150"/>
      <c r="F714" s="1137"/>
      <c r="G714" s="500" t="s">
        <v>711</v>
      </c>
      <c r="H714" s="447" t="s">
        <v>497</v>
      </c>
      <c r="I714" s="447" t="s">
        <v>505</v>
      </c>
      <c r="J714" s="538">
        <v>330</v>
      </c>
      <c r="K714" s="494">
        <v>4790</v>
      </c>
      <c r="L714" s="485">
        <v>2</v>
      </c>
      <c r="M714" s="211" t="s">
        <v>158</v>
      </c>
    </row>
    <row r="715" spans="1:13" s="41" customFormat="1" ht="57.6" customHeight="1" x14ac:dyDescent="0.25">
      <c r="A715" s="1162"/>
      <c r="B715" s="1147"/>
      <c r="C715" s="1156"/>
      <c r="D715" s="1153"/>
      <c r="E715" s="1150"/>
      <c r="F715" s="1137"/>
      <c r="G715" s="460" t="s">
        <v>712</v>
      </c>
      <c r="H715" s="447" t="s">
        <v>492</v>
      </c>
      <c r="I715" s="447" t="s">
        <v>149</v>
      </c>
      <c r="J715" s="470">
        <v>90</v>
      </c>
      <c r="K715" s="494">
        <v>4140</v>
      </c>
      <c r="L715" s="446">
        <v>3</v>
      </c>
      <c r="M715" s="211" t="s">
        <v>150</v>
      </c>
    </row>
    <row r="716" spans="1:13" s="41" customFormat="1" ht="42.75" customHeight="1" x14ac:dyDescent="0.25">
      <c r="A716" s="1162"/>
      <c r="B716" s="1147"/>
      <c r="C716" s="1156"/>
      <c r="D716" s="1153"/>
      <c r="E716" s="1150"/>
      <c r="F716" s="1137"/>
      <c r="G716" s="1333" t="s">
        <v>713</v>
      </c>
      <c r="H716" s="447" t="s">
        <v>487</v>
      </c>
      <c r="I716" s="447" t="s">
        <v>133</v>
      </c>
      <c r="J716" s="470">
        <v>4</v>
      </c>
      <c r="K716" s="495">
        <v>400</v>
      </c>
      <c r="L716" s="1201">
        <v>4</v>
      </c>
      <c r="M716" s="1181" t="s">
        <v>135</v>
      </c>
    </row>
    <row r="717" spans="1:13" s="41" customFormat="1" ht="42.75" customHeight="1" x14ac:dyDescent="0.25">
      <c r="A717" s="1162"/>
      <c r="B717" s="1147"/>
      <c r="C717" s="1156"/>
      <c r="D717" s="1153"/>
      <c r="E717" s="1150"/>
      <c r="F717" s="1137"/>
      <c r="G717" s="1334"/>
      <c r="H717" s="423" t="s">
        <v>484</v>
      </c>
      <c r="I717" s="471" t="s">
        <v>25</v>
      </c>
      <c r="J717" s="472">
        <v>10.5</v>
      </c>
      <c r="K717" s="497">
        <v>1470</v>
      </c>
      <c r="L717" s="1203"/>
      <c r="M717" s="1181"/>
    </row>
    <row r="718" spans="1:13" s="41" customFormat="1" ht="42.75" customHeight="1" x14ac:dyDescent="0.25">
      <c r="A718" s="1163"/>
      <c r="B718" s="1148"/>
      <c r="C718" s="1157"/>
      <c r="D718" s="1154"/>
      <c r="E718" s="1151"/>
      <c r="F718" s="1138"/>
      <c r="G718" s="427" t="s">
        <v>500</v>
      </c>
      <c r="H718" s="417" t="s">
        <v>492</v>
      </c>
      <c r="I718" s="417" t="s">
        <v>485</v>
      </c>
      <c r="J718" s="492">
        <v>1</v>
      </c>
      <c r="K718" s="282">
        <v>350</v>
      </c>
      <c r="L718" s="417">
        <v>5</v>
      </c>
      <c r="M718" s="211" t="s">
        <v>493</v>
      </c>
    </row>
    <row r="719" spans="1:13" s="41" customFormat="1" ht="57.6" customHeight="1" x14ac:dyDescent="0.25">
      <c r="A719" s="329" t="s">
        <v>480</v>
      </c>
      <c r="B719" s="120" t="s">
        <v>138</v>
      </c>
      <c r="C719" s="120"/>
      <c r="D719" s="369"/>
      <c r="E719" s="261" t="s">
        <v>480</v>
      </c>
      <c r="F719" s="261">
        <v>5</v>
      </c>
      <c r="G719" s="327" t="s">
        <v>480</v>
      </c>
      <c r="H719" s="60" t="s">
        <v>480</v>
      </c>
      <c r="I719" s="60" t="s">
        <v>480</v>
      </c>
      <c r="J719" s="129" t="s">
        <v>480</v>
      </c>
      <c r="K719" s="163">
        <f>SUM(K713:K718)</f>
        <v>20250</v>
      </c>
      <c r="L719" s="323">
        <v>5</v>
      </c>
      <c r="M719" s="210"/>
    </row>
    <row r="720" spans="1:13" s="41" customFormat="1" ht="45" customHeight="1" x14ac:dyDescent="0.25">
      <c r="A720" s="1175">
        <v>40</v>
      </c>
      <c r="B720" s="1146" t="s">
        <v>683</v>
      </c>
      <c r="C720" s="1146" t="s">
        <v>714</v>
      </c>
      <c r="D720" s="1152">
        <v>4074</v>
      </c>
      <c r="E720" s="1149">
        <v>1518009.6268897599</v>
      </c>
      <c r="F720" s="1136">
        <v>4</v>
      </c>
      <c r="G720" s="557" t="s">
        <v>703</v>
      </c>
      <c r="H720" s="471" t="s">
        <v>484</v>
      </c>
      <c r="I720" s="471" t="s">
        <v>25</v>
      </c>
      <c r="J720" s="472">
        <v>15</v>
      </c>
      <c r="K720" s="473">
        <v>10500</v>
      </c>
      <c r="L720" s="498">
        <v>1</v>
      </c>
      <c r="M720" s="211" t="s">
        <v>126</v>
      </c>
    </row>
    <row r="721" spans="1:13" s="41" customFormat="1" ht="42.75" customHeight="1" x14ac:dyDescent="0.25">
      <c r="A721" s="1176"/>
      <c r="B721" s="1147"/>
      <c r="C721" s="1147"/>
      <c r="D721" s="1153"/>
      <c r="E721" s="1150"/>
      <c r="F721" s="1179"/>
      <c r="G721" s="1256" t="s">
        <v>715</v>
      </c>
      <c r="H721" s="443" t="s">
        <v>487</v>
      </c>
      <c r="I721" s="443" t="s">
        <v>133</v>
      </c>
      <c r="J721" s="446">
        <v>3</v>
      </c>
      <c r="K721" s="446">
        <v>300</v>
      </c>
      <c r="L721" s="1313">
        <v>2</v>
      </c>
      <c r="M721" s="1181" t="s">
        <v>135</v>
      </c>
    </row>
    <row r="722" spans="1:13" s="41" customFormat="1" ht="42.75" customHeight="1" x14ac:dyDescent="0.25">
      <c r="A722" s="1176"/>
      <c r="B722" s="1147"/>
      <c r="C722" s="1147"/>
      <c r="D722" s="1153"/>
      <c r="E722" s="1150"/>
      <c r="F722" s="1179"/>
      <c r="G722" s="1256"/>
      <c r="H722" s="417" t="s">
        <v>484</v>
      </c>
      <c r="I722" s="443" t="s">
        <v>25</v>
      </c>
      <c r="J722" s="444">
        <v>14.8</v>
      </c>
      <c r="K722" s="446">
        <v>2072</v>
      </c>
      <c r="L722" s="1313"/>
      <c r="M722" s="1181"/>
    </row>
    <row r="723" spans="1:13" s="41" customFormat="1" ht="78" customHeight="1" x14ac:dyDescent="0.25">
      <c r="A723" s="1176"/>
      <c r="B723" s="1147"/>
      <c r="C723" s="1147"/>
      <c r="D723" s="1153"/>
      <c r="E723" s="1150"/>
      <c r="F723" s="1179"/>
      <c r="G723" s="964" t="s">
        <v>716</v>
      </c>
      <c r="H723" s="443" t="s">
        <v>489</v>
      </c>
      <c r="I723" s="443" t="s">
        <v>25</v>
      </c>
      <c r="J723" s="444">
        <v>16.399999999999999</v>
      </c>
      <c r="K723" s="446">
        <v>4824</v>
      </c>
      <c r="L723" s="446">
        <v>3</v>
      </c>
      <c r="M723" s="211" t="s">
        <v>490</v>
      </c>
    </row>
    <row r="724" spans="1:13" s="41" customFormat="1" ht="50.25" customHeight="1" x14ac:dyDescent="0.25">
      <c r="A724" s="1177"/>
      <c r="B724" s="1147"/>
      <c r="C724" s="1148"/>
      <c r="D724" s="1154"/>
      <c r="E724" s="1151"/>
      <c r="F724" s="1180"/>
      <c r="G724" s="482" t="s">
        <v>500</v>
      </c>
      <c r="H724" s="447" t="s">
        <v>492</v>
      </c>
      <c r="I724" s="567" t="s">
        <v>25</v>
      </c>
      <c r="J724" s="568">
        <v>1.5</v>
      </c>
      <c r="K724" s="569">
        <v>525</v>
      </c>
      <c r="L724" s="569">
        <v>4</v>
      </c>
      <c r="M724" s="211" t="s">
        <v>493</v>
      </c>
    </row>
    <row r="725" spans="1:13" s="41" customFormat="1" ht="57.6" customHeight="1" x14ac:dyDescent="0.25">
      <c r="A725" s="570" t="s">
        <v>480</v>
      </c>
      <c r="B725" s="120" t="s">
        <v>717</v>
      </c>
      <c r="C725" s="571"/>
      <c r="D725" s="370"/>
      <c r="E725" s="263" t="s">
        <v>480</v>
      </c>
      <c r="F725" s="261">
        <v>4</v>
      </c>
      <c r="G725" s="327" t="s">
        <v>480</v>
      </c>
      <c r="H725" s="437" t="s">
        <v>480</v>
      </c>
      <c r="I725" s="437" t="s">
        <v>480</v>
      </c>
      <c r="J725" s="438" t="s">
        <v>480</v>
      </c>
      <c r="K725" s="439">
        <f>K724+K723+K722+K721+K720</f>
        <v>18221</v>
      </c>
      <c r="L725" s="440">
        <v>4</v>
      </c>
      <c r="M725" s="210"/>
    </row>
    <row r="726" spans="1:13" s="40" customFormat="1" ht="53.1" customHeight="1" x14ac:dyDescent="0.25">
      <c r="A726" s="572">
        <v>4</v>
      </c>
      <c r="B726" s="573" t="s">
        <v>718</v>
      </c>
      <c r="C726" s="565" t="s">
        <v>480</v>
      </c>
      <c r="D726" s="574">
        <f>D727+D735+D743+D749</f>
        <v>13621</v>
      </c>
      <c r="E726" s="575">
        <f>E727+E735+E743+E749</f>
        <v>5075309.0642772401</v>
      </c>
      <c r="F726" s="319">
        <f>F734+F742+F748+F757</f>
        <v>23</v>
      </c>
      <c r="G726" s="248" t="s">
        <v>480</v>
      </c>
      <c r="H726" s="183" t="s">
        <v>480</v>
      </c>
      <c r="I726" s="183" t="s">
        <v>480</v>
      </c>
      <c r="J726" s="184" t="s">
        <v>480</v>
      </c>
      <c r="K726" s="388">
        <f>K734+K742+K748+K757</f>
        <v>65704</v>
      </c>
      <c r="L726" s="319">
        <f>L734+L742+L748+L757</f>
        <v>23</v>
      </c>
      <c r="M726" s="209"/>
    </row>
    <row r="727" spans="1:13" s="40" customFormat="1" ht="63" customHeight="1" x14ac:dyDescent="0.25">
      <c r="A727" s="1164">
        <v>41</v>
      </c>
      <c r="B727" s="1164" t="s">
        <v>718</v>
      </c>
      <c r="C727" s="1231" t="s">
        <v>408</v>
      </c>
      <c r="D727" s="1171">
        <v>3106</v>
      </c>
      <c r="E727" s="1158">
        <v>1157323.9816199299</v>
      </c>
      <c r="F727" s="1164">
        <v>6</v>
      </c>
      <c r="G727" s="530" t="s">
        <v>719</v>
      </c>
      <c r="H727" s="447" t="s">
        <v>497</v>
      </c>
      <c r="I727" s="447" t="s">
        <v>505</v>
      </c>
      <c r="J727" s="538">
        <v>300</v>
      </c>
      <c r="K727" s="445">
        <v>4400</v>
      </c>
      <c r="L727" s="531">
        <v>1</v>
      </c>
      <c r="M727" s="211" t="s">
        <v>158</v>
      </c>
    </row>
    <row r="728" spans="1:13" s="40" customFormat="1" ht="60" customHeight="1" x14ac:dyDescent="0.25">
      <c r="A728" s="1164"/>
      <c r="B728" s="1164"/>
      <c r="C728" s="1231"/>
      <c r="D728" s="1171"/>
      <c r="E728" s="1158"/>
      <c r="F728" s="1164"/>
      <c r="G728" s="493" t="s">
        <v>720</v>
      </c>
      <c r="H728" s="447" t="s">
        <v>489</v>
      </c>
      <c r="I728" s="447" t="s">
        <v>218</v>
      </c>
      <c r="J728" s="538">
        <v>50</v>
      </c>
      <c r="K728" s="445">
        <v>1750</v>
      </c>
      <c r="L728" s="531">
        <v>2</v>
      </c>
      <c r="M728" s="211" t="s">
        <v>219</v>
      </c>
    </row>
    <row r="729" spans="1:13" s="40" customFormat="1" ht="66.75" customHeight="1" x14ac:dyDescent="0.25">
      <c r="A729" s="1164"/>
      <c r="B729" s="1164"/>
      <c r="C729" s="1231"/>
      <c r="D729" s="1171"/>
      <c r="E729" s="1158"/>
      <c r="F729" s="1164"/>
      <c r="G729" s="493" t="s">
        <v>721</v>
      </c>
      <c r="H729" s="447" t="s">
        <v>489</v>
      </c>
      <c r="I729" s="447" t="s">
        <v>149</v>
      </c>
      <c r="J729" s="538">
        <v>60</v>
      </c>
      <c r="K729" s="445">
        <v>2100</v>
      </c>
      <c r="L729" s="532">
        <v>3</v>
      </c>
      <c r="M729" s="211" t="s">
        <v>150</v>
      </c>
    </row>
    <row r="730" spans="1:13" s="40" customFormat="1" ht="42.75" customHeight="1" x14ac:dyDescent="0.25">
      <c r="A730" s="1164"/>
      <c r="B730" s="1164"/>
      <c r="C730" s="1231"/>
      <c r="D730" s="1171"/>
      <c r="E730" s="1158"/>
      <c r="F730" s="1164"/>
      <c r="G730" s="1339" t="s">
        <v>722</v>
      </c>
      <c r="H730" s="447" t="s">
        <v>487</v>
      </c>
      <c r="I730" s="447" t="s">
        <v>133</v>
      </c>
      <c r="J730" s="533">
        <v>3</v>
      </c>
      <c r="K730" s="445">
        <v>300</v>
      </c>
      <c r="L730" s="1320">
        <v>4</v>
      </c>
      <c r="M730" s="1181" t="s">
        <v>135</v>
      </c>
    </row>
    <row r="731" spans="1:13" s="40" customFormat="1" ht="42.75" customHeight="1" x14ac:dyDescent="0.25">
      <c r="A731" s="1164"/>
      <c r="B731" s="1164"/>
      <c r="C731" s="1231"/>
      <c r="D731" s="1171"/>
      <c r="E731" s="1158"/>
      <c r="F731" s="1164"/>
      <c r="G731" s="1340"/>
      <c r="H731" s="412" t="s">
        <v>484</v>
      </c>
      <c r="I731" s="447" t="s">
        <v>25</v>
      </c>
      <c r="J731" s="447">
        <v>7</v>
      </c>
      <c r="K731" s="445">
        <v>980</v>
      </c>
      <c r="L731" s="1320"/>
      <c r="M731" s="1181"/>
    </row>
    <row r="732" spans="1:13" s="40" customFormat="1" ht="46.5" customHeight="1" x14ac:dyDescent="0.25">
      <c r="A732" s="1164"/>
      <c r="B732" s="1164"/>
      <c r="C732" s="1231"/>
      <c r="D732" s="1171"/>
      <c r="E732" s="1158"/>
      <c r="F732" s="1164"/>
      <c r="G732" s="578" t="s">
        <v>723</v>
      </c>
      <c r="H732" s="421" t="s">
        <v>643</v>
      </c>
      <c r="I732" s="421" t="s">
        <v>25</v>
      </c>
      <c r="J732" s="770">
        <v>7.2</v>
      </c>
      <c r="K732" s="576">
        <v>5040</v>
      </c>
      <c r="L732" s="775">
        <v>5</v>
      </c>
      <c r="M732" s="211" t="s">
        <v>126</v>
      </c>
    </row>
    <row r="733" spans="1:13" s="40" customFormat="1" ht="46.5" customHeight="1" x14ac:dyDescent="0.25">
      <c r="A733" s="1164"/>
      <c r="B733" s="1164"/>
      <c r="C733" s="1231"/>
      <c r="D733" s="1171"/>
      <c r="E733" s="1158"/>
      <c r="F733" s="1164"/>
      <c r="G733" s="427" t="s">
        <v>500</v>
      </c>
      <c r="H733" s="417" t="s">
        <v>492</v>
      </c>
      <c r="I733" s="417" t="s">
        <v>485</v>
      </c>
      <c r="J733" s="492">
        <v>1</v>
      </c>
      <c r="K733" s="282">
        <v>350</v>
      </c>
      <c r="L733" s="417">
        <v>6</v>
      </c>
      <c r="M733" s="211" t="s">
        <v>493</v>
      </c>
    </row>
    <row r="734" spans="1:13" s="41" customFormat="1" ht="53.1" customHeight="1" x14ac:dyDescent="0.25">
      <c r="A734" s="335" t="s">
        <v>480</v>
      </c>
      <c r="B734" s="214" t="s">
        <v>138</v>
      </c>
      <c r="C734" s="214"/>
      <c r="D734" s="378"/>
      <c r="E734" s="335" t="s">
        <v>480</v>
      </c>
      <c r="F734" s="335">
        <v>6</v>
      </c>
      <c r="G734" s="327" t="s">
        <v>480</v>
      </c>
      <c r="H734" s="160" t="s">
        <v>480</v>
      </c>
      <c r="I734" s="60" t="s">
        <v>480</v>
      </c>
      <c r="J734" s="129" t="s">
        <v>480</v>
      </c>
      <c r="K734" s="384">
        <f>K733+K732+K731+K730+K729+K728+K727</f>
        <v>14920</v>
      </c>
      <c r="L734" s="440">
        <v>6</v>
      </c>
      <c r="M734" s="210"/>
    </row>
    <row r="735" spans="1:13" s="40" customFormat="1" ht="79.5" customHeight="1" x14ac:dyDescent="0.25">
      <c r="A735" s="1136">
        <v>42</v>
      </c>
      <c r="B735" s="1136" t="s">
        <v>718</v>
      </c>
      <c r="C735" s="1172" t="s">
        <v>724</v>
      </c>
      <c r="D735" s="1152">
        <v>3044</v>
      </c>
      <c r="E735" s="1149">
        <v>1134222.2150840601</v>
      </c>
      <c r="F735" s="1136">
        <v>6</v>
      </c>
      <c r="G735" s="449" t="s">
        <v>725</v>
      </c>
      <c r="H735" s="458" t="s">
        <v>497</v>
      </c>
      <c r="I735" s="458" t="s">
        <v>505</v>
      </c>
      <c r="J735" s="478">
        <v>180</v>
      </c>
      <c r="K735" s="448">
        <v>4440</v>
      </c>
      <c r="L735" s="446">
        <v>1</v>
      </c>
      <c r="M735" s="211" t="s">
        <v>158</v>
      </c>
    </row>
    <row r="736" spans="1:13" s="40" customFormat="1" ht="42" customHeight="1" x14ac:dyDescent="0.25">
      <c r="A736" s="1137"/>
      <c r="B736" s="1137"/>
      <c r="C736" s="1173"/>
      <c r="D736" s="1153"/>
      <c r="E736" s="1150"/>
      <c r="F736" s="1137"/>
      <c r="G736" s="336" t="s">
        <v>726</v>
      </c>
      <c r="H736" s="423" t="s">
        <v>643</v>
      </c>
      <c r="I736" s="423" t="s">
        <v>25</v>
      </c>
      <c r="J736" s="767">
        <v>3</v>
      </c>
      <c r="K736" s="576">
        <v>2070</v>
      </c>
      <c r="L736" s="282">
        <v>2</v>
      </c>
      <c r="M736" s="211" t="s">
        <v>126</v>
      </c>
    </row>
    <row r="737" spans="1:13" s="40" customFormat="1" ht="42.75" customHeight="1" x14ac:dyDescent="0.25">
      <c r="A737" s="1137"/>
      <c r="B737" s="1137"/>
      <c r="C737" s="1173"/>
      <c r="D737" s="1153"/>
      <c r="E737" s="1150"/>
      <c r="F737" s="1137"/>
      <c r="G737" s="1342" t="s">
        <v>727</v>
      </c>
      <c r="H737" s="443" t="s">
        <v>487</v>
      </c>
      <c r="I737" s="443" t="s">
        <v>133</v>
      </c>
      <c r="J737" s="446">
        <v>3</v>
      </c>
      <c r="K737" s="534">
        <v>300</v>
      </c>
      <c r="L737" s="1201">
        <v>3</v>
      </c>
      <c r="M737" s="1181" t="s">
        <v>135</v>
      </c>
    </row>
    <row r="738" spans="1:13" s="40" customFormat="1" ht="42.75" customHeight="1" x14ac:dyDescent="0.25">
      <c r="A738" s="1137"/>
      <c r="B738" s="1137"/>
      <c r="C738" s="1173"/>
      <c r="D738" s="1153"/>
      <c r="E738" s="1150"/>
      <c r="F738" s="1137"/>
      <c r="G738" s="1343"/>
      <c r="H738" s="423" t="s">
        <v>484</v>
      </c>
      <c r="I738" s="488" t="s">
        <v>25</v>
      </c>
      <c r="J738" s="489">
        <v>11</v>
      </c>
      <c r="K738" s="473">
        <v>1540</v>
      </c>
      <c r="L738" s="1203"/>
      <c r="M738" s="1181"/>
    </row>
    <row r="739" spans="1:13" s="40" customFormat="1" ht="60" customHeight="1" x14ac:dyDescent="0.25">
      <c r="A739" s="1137"/>
      <c r="B739" s="1137"/>
      <c r="C739" s="1173"/>
      <c r="D739" s="1153"/>
      <c r="E739" s="1150"/>
      <c r="F739" s="1137"/>
      <c r="G739" s="427" t="s">
        <v>728</v>
      </c>
      <c r="H739" s="417" t="s">
        <v>492</v>
      </c>
      <c r="I739" s="417" t="s">
        <v>149</v>
      </c>
      <c r="J739" s="282">
        <v>90</v>
      </c>
      <c r="K739" s="479">
        <v>4140</v>
      </c>
      <c r="L739" s="282">
        <v>4</v>
      </c>
      <c r="M739" s="211" t="s">
        <v>150</v>
      </c>
    </row>
    <row r="740" spans="1:13" s="40" customFormat="1" ht="68.25" customHeight="1" x14ac:dyDescent="0.25">
      <c r="A740" s="1137"/>
      <c r="B740" s="1137"/>
      <c r="C740" s="1173"/>
      <c r="D740" s="1153"/>
      <c r="E740" s="1150"/>
      <c r="F740" s="1137"/>
      <c r="G740" s="322" t="s">
        <v>729</v>
      </c>
      <c r="H740" s="461" t="s">
        <v>492</v>
      </c>
      <c r="I740" s="461" t="s">
        <v>25</v>
      </c>
      <c r="J740" s="480">
        <v>3.6</v>
      </c>
      <c r="K740" s="535">
        <v>1852</v>
      </c>
      <c r="L740" s="503">
        <v>5</v>
      </c>
      <c r="M740" s="211" t="s">
        <v>490</v>
      </c>
    </row>
    <row r="741" spans="1:13" s="40" customFormat="1" ht="68.25" customHeight="1" x14ac:dyDescent="0.25">
      <c r="A741" s="1138"/>
      <c r="B741" s="1138"/>
      <c r="C741" s="1174"/>
      <c r="D741" s="1154"/>
      <c r="E741" s="1151"/>
      <c r="F741" s="1138"/>
      <c r="G741" s="427" t="s">
        <v>500</v>
      </c>
      <c r="H741" s="417" t="s">
        <v>492</v>
      </c>
      <c r="I741" s="417" t="s">
        <v>485</v>
      </c>
      <c r="J741" s="492">
        <v>1</v>
      </c>
      <c r="K741" s="282">
        <v>350</v>
      </c>
      <c r="L741" s="417">
        <v>6</v>
      </c>
      <c r="M741" s="211" t="s">
        <v>493</v>
      </c>
    </row>
    <row r="742" spans="1:13" s="41" customFormat="1" ht="53.1" customHeight="1" x14ac:dyDescent="0.25">
      <c r="A742" s="335" t="s">
        <v>480</v>
      </c>
      <c r="B742" s="214" t="s">
        <v>138</v>
      </c>
      <c r="C742" s="214"/>
      <c r="D742" s="378"/>
      <c r="E742" s="335" t="s">
        <v>480</v>
      </c>
      <c r="F742" s="175">
        <v>6</v>
      </c>
      <c r="G742" s="249" t="s">
        <v>480</v>
      </c>
      <c r="H742" s="182" t="s">
        <v>480</v>
      </c>
      <c r="I742" s="182" t="s">
        <v>480</v>
      </c>
      <c r="J742" s="189" t="s">
        <v>480</v>
      </c>
      <c r="K742" s="287">
        <f>SUM(K735:K741)</f>
        <v>14692</v>
      </c>
      <c r="L742" s="163">
        <v>6</v>
      </c>
      <c r="M742" s="210"/>
    </row>
    <row r="743" spans="1:13" s="40" customFormat="1" ht="46.5" customHeight="1" x14ac:dyDescent="0.25">
      <c r="A743" s="1136">
        <v>43</v>
      </c>
      <c r="B743" s="1136" t="s">
        <v>718</v>
      </c>
      <c r="C743" s="1172" t="s">
        <v>730</v>
      </c>
      <c r="D743" s="1152">
        <v>3042</v>
      </c>
      <c r="E743" s="1149">
        <v>1133476.9968087</v>
      </c>
      <c r="F743" s="1368">
        <v>4</v>
      </c>
      <c r="G743" s="449" t="s">
        <v>731</v>
      </c>
      <c r="H743" s="458" t="s">
        <v>484</v>
      </c>
      <c r="I743" s="458" t="s">
        <v>505</v>
      </c>
      <c r="J743" s="511">
        <v>810</v>
      </c>
      <c r="K743" s="526">
        <v>8910</v>
      </c>
      <c r="L743" s="446">
        <v>1</v>
      </c>
      <c r="M743" s="211" t="s">
        <v>158</v>
      </c>
    </row>
    <row r="744" spans="1:13" s="40" customFormat="1" ht="42.75" customHeight="1" x14ac:dyDescent="0.25">
      <c r="A744" s="1137"/>
      <c r="B744" s="1137"/>
      <c r="C744" s="1173"/>
      <c r="D744" s="1153"/>
      <c r="E744" s="1150"/>
      <c r="F744" s="1369"/>
      <c r="G744" s="1159" t="s">
        <v>732</v>
      </c>
      <c r="H744" s="447" t="s">
        <v>487</v>
      </c>
      <c r="I744" s="447" t="s">
        <v>133</v>
      </c>
      <c r="J744" s="470">
        <v>3</v>
      </c>
      <c r="K744" s="495">
        <v>300</v>
      </c>
      <c r="L744" s="1201">
        <v>2</v>
      </c>
      <c r="M744" s="1181" t="s">
        <v>135</v>
      </c>
    </row>
    <row r="745" spans="1:13" s="40" customFormat="1" ht="42.75" customHeight="1" x14ac:dyDescent="0.25">
      <c r="A745" s="1137"/>
      <c r="B745" s="1137"/>
      <c r="C745" s="1173"/>
      <c r="D745" s="1153"/>
      <c r="E745" s="1150"/>
      <c r="F745" s="1369"/>
      <c r="G745" s="1160"/>
      <c r="H745" s="423" t="s">
        <v>484</v>
      </c>
      <c r="I745" s="471" t="s">
        <v>25</v>
      </c>
      <c r="J745" s="472">
        <v>8</v>
      </c>
      <c r="K745" s="497">
        <v>1120</v>
      </c>
      <c r="L745" s="1203"/>
      <c r="M745" s="1181"/>
    </row>
    <row r="746" spans="1:13" s="40" customFormat="1" ht="57.95" customHeight="1" x14ac:dyDescent="0.25">
      <c r="A746" s="1137"/>
      <c r="B746" s="1137"/>
      <c r="C746" s="1173"/>
      <c r="D746" s="1153"/>
      <c r="E746" s="1150"/>
      <c r="F746" s="1369"/>
      <c r="G746" s="519" t="s">
        <v>733</v>
      </c>
      <c r="H746" s="443" t="s">
        <v>492</v>
      </c>
      <c r="I746" s="443" t="s">
        <v>149</v>
      </c>
      <c r="J746" s="446">
        <v>90</v>
      </c>
      <c r="K746" s="445">
        <v>4140</v>
      </c>
      <c r="L746" s="446">
        <v>3</v>
      </c>
      <c r="M746" s="211" t="s">
        <v>150</v>
      </c>
    </row>
    <row r="747" spans="1:13" s="40" customFormat="1" ht="57.95" customHeight="1" x14ac:dyDescent="0.25">
      <c r="A747" s="1138"/>
      <c r="B747" s="1138"/>
      <c r="C747" s="1174"/>
      <c r="D747" s="1154"/>
      <c r="E747" s="1151"/>
      <c r="F747" s="1370"/>
      <c r="G747" s="427" t="s">
        <v>500</v>
      </c>
      <c r="H747" s="417" t="s">
        <v>492</v>
      </c>
      <c r="I747" s="417" t="s">
        <v>485</v>
      </c>
      <c r="J747" s="492">
        <v>1</v>
      </c>
      <c r="K747" s="282">
        <v>350</v>
      </c>
      <c r="L747" s="417">
        <v>4</v>
      </c>
      <c r="M747" s="211" t="s">
        <v>493</v>
      </c>
    </row>
    <row r="748" spans="1:13" s="40" customFormat="1" ht="53.1" customHeight="1" x14ac:dyDescent="0.25">
      <c r="A748" s="187" t="s">
        <v>480</v>
      </c>
      <c r="B748" s="80" t="s">
        <v>138</v>
      </c>
      <c r="C748" s="333"/>
      <c r="D748" s="362"/>
      <c r="E748" s="310" t="s">
        <v>480</v>
      </c>
      <c r="F748" s="175">
        <v>4</v>
      </c>
      <c r="G748" s="241" t="s">
        <v>480</v>
      </c>
      <c r="H748" s="161" t="s">
        <v>480</v>
      </c>
      <c r="I748" s="56" t="s">
        <v>480</v>
      </c>
      <c r="J748" s="128" t="s">
        <v>480</v>
      </c>
      <c r="K748" s="286">
        <f>SUM(K743:K747)</f>
        <v>14820</v>
      </c>
      <c r="L748" s="163">
        <v>4</v>
      </c>
      <c r="M748" s="209"/>
    </row>
    <row r="749" spans="1:13" s="40" customFormat="1" ht="57.75" customHeight="1" x14ac:dyDescent="0.25">
      <c r="A749" s="1136">
        <v>44</v>
      </c>
      <c r="B749" s="1136" t="s">
        <v>718</v>
      </c>
      <c r="C749" s="1172" t="s">
        <v>734</v>
      </c>
      <c r="D749" s="1152">
        <v>4429</v>
      </c>
      <c r="E749" s="1149">
        <v>1650285.8707645501</v>
      </c>
      <c r="F749" s="1136">
        <v>7</v>
      </c>
      <c r="G749" s="336" t="s">
        <v>735</v>
      </c>
      <c r="H749" s="423" t="s">
        <v>643</v>
      </c>
      <c r="I749" s="423" t="s">
        <v>25</v>
      </c>
      <c r="J749" s="767">
        <v>7.7</v>
      </c>
      <c r="K749" s="576">
        <v>5390</v>
      </c>
      <c r="L749" s="282">
        <v>1</v>
      </c>
      <c r="M749" s="211" t="s">
        <v>126</v>
      </c>
    </row>
    <row r="750" spans="1:13" s="40" customFormat="1" ht="42.75" customHeight="1" x14ac:dyDescent="0.25">
      <c r="A750" s="1137"/>
      <c r="B750" s="1137"/>
      <c r="C750" s="1173"/>
      <c r="D750" s="1153"/>
      <c r="E750" s="1150"/>
      <c r="F750" s="1137"/>
      <c r="G750" s="1268" t="s">
        <v>736</v>
      </c>
      <c r="H750" s="443" t="s">
        <v>487</v>
      </c>
      <c r="I750" s="443" t="s">
        <v>133</v>
      </c>
      <c r="J750" s="446">
        <v>3</v>
      </c>
      <c r="K750" s="465">
        <v>300</v>
      </c>
      <c r="L750" s="1201">
        <v>2</v>
      </c>
      <c r="M750" s="1181" t="s">
        <v>135</v>
      </c>
    </row>
    <row r="751" spans="1:13" s="40" customFormat="1" ht="42.75" customHeight="1" x14ac:dyDescent="0.25">
      <c r="A751" s="1137"/>
      <c r="B751" s="1137"/>
      <c r="C751" s="1173"/>
      <c r="D751" s="1153"/>
      <c r="E751" s="1150"/>
      <c r="F751" s="1137"/>
      <c r="G751" s="1260"/>
      <c r="H751" s="423" t="s">
        <v>484</v>
      </c>
      <c r="I751" s="488" t="s">
        <v>25</v>
      </c>
      <c r="J751" s="489">
        <v>19.600000000000001</v>
      </c>
      <c r="K751" s="490">
        <v>2744</v>
      </c>
      <c r="L751" s="1203"/>
      <c r="M751" s="1181"/>
    </row>
    <row r="752" spans="1:13" s="40" customFormat="1" ht="64.5" customHeight="1" x14ac:dyDescent="0.25">
      <c r="A752" s="1137"/>
      <c r="B752" s="1137"/>
      <c r="C752" s="1173"/>
      <c r="D752" s="1153"/>
      <c r="E752" s="1150"/>
      <c r="F752" s="1137"/>
      <c r="G752" s="519" t="s">
        <v>737</v>
      </c>
      <c r="H752" s="464" t="s">
        <v>497</v>
      </c>
      <c r="I752" s="417" t="s">
        <v>508</v>
      </c>
      <c r="J752" s="282">
        <v>1</v>
      </c>
      <c r="K752" s="445">
        <v>2100</v>
      </c>
      <c r="L752" s="446">
        <v>3</v>
      </c>
      <c r="M752" s="211" t="s">
        <v>158</v>
      </c>
    </row>
    <row r="753" spans="1:13" s="40" customFormat="1" ht="75.400000000000006" customHeight="1" x14ac:dyDescent="0.25">
      <c r="A753" s="1137"/>
      <c r="B753" s="1137"/>
      <c r="C753" s="1173"/>
      <c r="D753" s="1153"/>
      <c r="E753" s="1150"/>
      <c r="F753" s="1137"/>
      <c r="G753" s="322" t="s">
        <v>738</v>
      </c>
      <c r="H753" s="488" t="s">
        <v>489</v>
      </c>
      <c r="I753" s="769" t="s">
        <v>25</v>
      </c>
      <c r="J753" s="782">
        <v>8.4</v>
      </c>
      <c r="K753" s="490">
        <v>4688</v>
      </c>
      <c r="L753" s="446">
        <v>4</v>
      </c>
      <c r="M753" s="211" t="s">
        <v>490</v>
      </c>
    </row>
    <row r="754" spans="1:13" s="40" customFormat="1" ht="63.75" customHeight="1" x14ac:dyDescent="0.25">
      <c r="A754" s="1137"/>
      <c r="B754" s="1137"/>
      <c r="C754" s="1173"/>
      <c r="D754" s="1153"/>
      <c r="E754" s="1150"/>
      <c r="F754" s="1137"/>
      <c r="G754" s="553" t="s">
        <v>739</v>
      </c>
      <c r="H754" s="443" t="s">
        <v>492</v>
      </c>
      <c r="I754" s="417" t="s">
        <v>149</v>
      </c>
      <c r="J754" s="282">
        <v>90</v>
      </c>
      <c r="K754" s="537">
        <v>4140</v>
      </c>
      <c r="L754" s="446">
        <v>5</v>
      </c>
      <c r="M754" s="211" t="s">
        <v>150</v>
      </c>
    </row>
    <row r="755" spans="1:13" s="40" customFormat="1" ht="90.95" customHeight="1" x14ac:dyDescent="0.25">
      <c r="A755" s="1137"/>
      <c r="B755" s="1137"/>
      <c r="C755" s="1173"/>
      <c r="D755" s="1153"/>
      <c r="E755" s="1150"/>
      <c r="F755" s="1137"/>
      <c r="G755" s="427" t="s">
        <v>740</v>
      </c>
      <c r="H755" s="421" t="s">
        <v>497</v>
      </c>
      <c r="I755" s="421" t="s">
        <v>505</v>
      </c>
      <c r="J755" s="538">
        <v>120</v>
      </c>
      <c r="K755" s="479">
        <v>1560</v>
      </c>
      <c r="L755" s="282">
        <v>6</v>
      </c>
      <c r="M755" s="211" t="s">
        <v>158</v>
      </c>
    </row>
    <row r="756" spans="1:13" s="40" customFormat="1" ht="66.75" customHeight="1" x14ac:dyDescent="0.25">
      <c r="A756" s="1138"/>
      <c r="B756" s="1138"/>
      <c r="C756" s="1174"/>
      <c r="D756" s="1154"/>
      <c r="E756" s="1151"/>
      <c r="F756" s="1138"/>
      <c r="G756" s="427" t="s">
        <v>500</v>
      </c>
      <c r="H756" s="417" t="s">
        <v>492</v>
      </c>
      <c r="I756" s="417" t="s">
        <v>485</v>
      </c>
      <c r="J756" s="492">
        <v>1</v>
      </c>
      <c r="K756" s="282">
        <v>350</v>
      </c>
      <c r="L756" s="417">
        <v>7</v>
      </c>
      <c r="M756" s="211" t="s">
        <v>493</v>
      </c>
    </row>
    <row r="757" spans="1:13" s="41" customFormat="1" ht="53.1" customHeight="1" x14ac:dyDescent="0.25">
      <c r="A757" s="334" t="s">
        <v>480</v>
      </c>
      <c r="B757" s="80" t="s">
        <v>138</v>
      </c>
      <c r="C757" s="80"/>
      <c r="D757" s="378"/>
      <c r="E757" s="335" t="s">
        <v>480</v>
      </c>
      <c r="F757" s="316">
        <v>7</v>
      </c>
      <c r="G757" s="324" t="s">
        <v>480</v>
      </c>
      <c r="H757" s="160" t="s">
        <v>480</v>
      </c>
      <c r="I757" s="160" t="s">
        <v>480</v>
      </c>
      <c r="J757" s="173" t="s">
        <v>480</v>
      </c>
      <c r="K757" s="284">
        <f>SUM(K749:K756)</f>
        <v>21272</v>
      </c>
      <c r="L757" s="163">
        <v>7</v>
      </c>
      <c r="M757" s="210"/>
    </row>
    <row r="758" spans="1:13" s="40" customFormat="1" ht="53.1" customHeight="1" x14ac:dyDescent="0.25">
      <c r="A758" s="572">
        <v>8</v>
      </c>
      <c r="B758" s="572" t="s">
        <v>72</v>
      </c>
      <c r="C758" s="565" t="s">
        <v>480</v>
      </c>
      <c r="D758" s="574">
        <f>D759+D767+D775+D783+D791+D799+D806+D814</f>
        <v>33545</v>
      </c>
      <c r="E758" s="575">
        <f>E759+E767+E775+E783+E791+E799+E806+E814</f>
        <v>12499173.523322821</v>
      </c>
      <c r="F758" s="319">
        <f>F766+F774+F782+F790+F798+F805+F813+F821</f>
        <v>47</v>
      </c>
      <c r="G758" s="321" t="s">
        <v>480</v>
      </c>
      <c r="H758" s="183" t="s">
        <v>480</v>
      </c>
      <c r="I758" s="183" t="s">
        <v>480</v>
      </c>
      <c r="J758" s="184" t="s">
        <v>480</v>
      </c>
      <c r="K758" s="388">
        <f>K766+K774+K782+K790+K798+K805+K813+K821</f>
        <v>160914</v>
      </c>
      <c r="L758" s="388">
        <f>L766+L774+L782+L790+L798+L805+L813+L821</f>
        <v>47</v>
      </c>
      <c r="M758" s="209"/>
    </row>
    <row r="759" spans="1:13" s="40" customFormat="1" ht="72" customHeight="1" x14ac:dyDescent="0.25">
      <c r="A759" s="1136">
        <v>45</v>
      </c>
      <c r="B759" s="1175" t="s">
        <v>741</v>
      </c>
      <c r="C759" s="1155" t="s">
        <v>742</v>
      </c>
      <c r="D759" s="1152">
        <v>5045</v>
      </c>
      <c r="E759" s="1149">
        <v>1879813.0995726199</v>
      </c>
      <c r="F759" s="1136">
        <v>6</v>
      </c>
      <c r="G759" s="326" t="s">
        <v>743</v>
      </c>
      <c r="H759" s="466" t="s">
        <v>489</v>
      </c>
      <c r="I759" s="471" t="s">
        <v>25</v>
      </c>
      <c r="J759" s="472">
        <v>14.9</v>
      </c>
      <c r="K759" s="473">
        <v>4784</v>
      </c>
      <c r="L759" s="446">
        <v>1</v>
      </c>
      <c r="M759" s="211" t="s">
        <v>490</v>
      </c>
    </row>
    <row r="760" spans="1:13" s="40" customFormat="1" ht="99" customHeight="1" x14ac:dyDescent="0.25">
      <c r="A760" s="1137"/>
      <c r="B760" s="1176"/>
      <c r="C760" s="1156"/>
      <c r="D760" s="1153"/>
      <c r="E760" s="1150"/>
      <c r="F760" s="1137"/>
      <c r="G760" s="326" t="s">
        <v>744</v>
      </c>
      <c r="H760" s="464" t="s">
        <v>484</v>
      </c>
      <c r="I760" s="443" t="s">
        <v>505</v>
      </c>
      <c r="J760" s="539" t="s">
        <v>745</v>
      </c>
      <c r="K760" s="445">
        <v>4600</v>
      </c>
      <c r="L760" s="446">
        <v>2</v>
      </c>
      <c r="M760" s="211" t="s">
        <v>158</v>
      </c>
    </row>
    <row r="761" spans="1:13" s="40" customFormat="1" ht="42.75" customHeight="1" x14ac:dyDescent="0.25">
      <c r="A761" s="1137"/>
      <c r="B761" s="1176"/>
      <c r="C761" s="1156"/>
      <c r="D761" s="1153"/>
      <c r="E761" s="1150"/>
      <c r="F761" s="1137"/>
      <c r="G761" s="1167" t="s">
        <v>746</v>
      </c>
      <c r="H761" s="484" t="s">
        <v>487</v>
      </c>
      <c r="I761" s="456" t="s">
        <v>133</v>
      </c>
      <c r="J761" s="485">
        <v>12</v>
      </c>
      <c r="K761" s="540">
        <v>570</v>
      </c>
      <c r="L761" s="1201">
        <v>3</v>
      </c>
      <c r="M761" s="1181" t="s">
        <v>135</v>
      </c>
    </row>
    <row r="762" spans="1:13" s="40" customFormat="1" ht="42.75" customHeight="1" x14ac:dyDescent="0.25">
      <c r="A762" s="1137"/>
      <c r="B762" s="1176"/>
      <c r="C762" s="1156"/>
      <c r="D762" s="1153"/>
      <c r="E762" s="1150"/>
      <c r="F762" s="1137"/>
      <c r="G762" s="1169"/>
      <c r="H762" s="423" t="s">
        <v>484</v>
      </c>
      <c r="I762" s="488" t="s">
        <v>25</v>
      </c>
      <c r="J762" s="489">
        <v>16</v>
      </c>
      <c r="K762" s="490">
        <v>2240</v>
      </c>
      <c r="L762" s="1203"/>
      <c r="M762" s="1181"/>
    </row>
    <row r="763" spans="1:13" s="40" customFormat="1" ht="83.25" customHeight="1" x14ac:dyDescent="0.25">
      <c r="A763" s="1137"/>
      <c r="B763" s="1176"/>
      <c r="C763" s="1156"/>
      <c r="D763" s="1153"/>
      <c r="E763" s="1150"/>
      <c r="F763" s="1137"/>
      <c r="G763" s="541" t="s">
        <v>747</v>
      </c>
      <c r="H763" s="464" t="s">
        <v>489</v>
      </c>
      <c r="I763" s="443" t="s">
        <v>149</v>
      </c>
      <c r="J763" s="446">
        <v>210</v>
      </c>
      <c r="K763" s="445">
        <v>7350</v>
      </c>
      <c r="L763" s="446">
        <v>4</v>
      </c>
      <c r="M763" s="211" t="s">
        <v>150</v>
      </c>
    </row>
    <row r="764" spans="1:13" s="40" customFormat="1" ht="45.75" customHeight="1" x14ac:dyDescent="0.25">
      <c r="A764" s="1137"/>
      <c r="B764" s="1176"/>
      <c r="C764" s="1156"/>
      <c r="D764" s="1153"/>
      <c r="E764" s="1150"/>
      <c r="F764" s="1137"/>
      <c r="G764" s="541" t="s">
        <v>748</v>
      </c>
      <c r="H764" s="461" t="s">
        <v>484</v>
      </c>
      <c r="I764" s="461" t="s">
        <v>25</v>
      </c>
      <c r="J764" s="480">
        <v>6.5</v>
      </c>
      <c r="K764" s="490">
        <v>4420</v>
      </c>
      <c r="L764" s="446">
        <v>5</v>
      </c>
      <c r="M764" s="211" t="s">
        <v>126</v>
      </c>
    </row>
    <row r="765" spans="1:13" s="40" customFormat="1" ht="45.75" customHeight="1" x14ac:dyDescent="0.25">
      <c r="A765" s="1138"/>
      <c r="B765" s="1177"/>
      <c r="C765" s="1157"/>
      <c r="D765" s="1154"/>
      <c r="E765" s="1151"/>
      <c r="F765" s="1138"/>
      <c r="G765" s="427" t="s">
        <v>500</v>
      </c>
      <c r="H765" s="417" t="s">
        <v>492</v>
      </c>
      <c r="I765" s="417" t="s">
        <v>485</v>
      </c>
      <c r="J765" s="492">
        <v>1</v>
      </c>
      <c r="K765" s="282">
        <v>350</v>
      </c>
      <c r="L765" s="768">
        <v>6</v>
      </c>
      <c r="M765" s="211" t="s">
        <v>493</v>
      </c>
    </row>
    <row r="766" spans="1:13" s="41" customFormat="1" ht="53.1" customHeight="1" x14ac:dyDescent="0.25">
      <c r="A766" s="174" t="s">
        <v>480</v>
      </c>
      <c r="B766" s="80" t="s">
        <v>138</v>
      </c>
      <c r="C766" s="80"/>
      <c r="D766" s="371"/>
      <c r="E766" s="175" t="s">
        <v>480</v>
      </c>
      <c r="F766" s="175">
        <v>6</v>
      </c>
      <c r="G766" s="305" t="s">
        <v>480</v>
      </c>
      <c r="H766" s="259" t="s">
        <v>480</v>
      </c>
      <c r="I766" s="259" t="s">
        <v>480</v>
      </c>
      <c r="J766" s="235" t="s">
        <v>480</v>
      </c>
      <c r="K766" s="163">
        <f>SUM(K759:K765)</f>
        <v>24314</v>
      </c>
      <c r="L766" s="346">
        <v>6</v>
      </c>
      <c r="M766" s="210"/>
    </row>
    <row r="767" spans="1:13" s="41" customFormat="1" ht="72" customHeight="1" x14ac:dyDescent="0.25">
      <c r="A767" s="1253">
        <v>46</v>
      </c>
      <c r="B767" s="1362" t="s">
        <v>741</v>
      </c>
      <c r="C767" s="1362" t="s">
        <v>749</v>
      </c>
      <c r="D767" s="1365">
        <v>4012</v>
      </c>
      <c r="E767" s="1149">
        <v>1494907.8603538901</v>
      </c>
      <c r="F767" s="1253">
        <v>6</v>
      </c>
      <c r="G767" s="486" t="s">
        <v>750</v>
      </c>
      <c r="H767" s="449" t="s">
        <v>489</v>
      </c>
      <c r="I767" s="477" t="s">
        <v>508</v>
      </c>
      <c r="J767" s="1017">
        <v>1</v>
      </c>
      <c r="K767" s="448">
        <v>2100</v>
      </c>
      <c r="L767" s="282">
        <v>1</v>
      </c>
      <c r="M767" s="211" t="s">
        <v>158</v>
      </c>
    </row>
    <row r="768" spans="1:13" s="41" customFormat="1" ht="53.1" customHeight="1" x14ac:dyDescent="0.25">
      <c r="A768" s="1254"/>
      <c r="B768" s="1363"/>
      <c r="C768" s="1363"/>
      <c r="D768" s="1366"/>
      <c r="E768" s="1150"/>
      <c r="F768" s="1254"/>
      <c r="G768" s="772" t="s">
        <v>751</v>
      </c>
      <c r="H768" s="773" t="s">
        <v>484</v>
      </c>
      <c r="I768" s="773" t="s">
        <v>25</v>
      </c>
      <c r="J768" s="774">
        <v>9.4</v>
      </c>
      <c r="K768" s="771">
        <v>6580</v>
      </c>
      <c r="L768" s="282">
        <v>2</v>
      </c>
      <c r="M768" s="211" t="s">
        <v>126</v>
      </c>
    </row>
    <row r="769" spans="1:13" s="41" customFormat="1" ht="91.5" customHeight="1" x14ac:dyDescent="0.25">
      <c r="A769" s="1254"/>
      <c r="B769" s="1363"/>
      <c r="C769" s="1363"/>
      <c r="D769" s="1366"/>
      <c r="E769" s="1150"/>
      <c r="F769" s="1254"/>
      <c r="G769" s="326" t="s">
        <v>752</v>
      </c>
      <c r="H769" s="542" t="s">
        <v>489</v>
      </c>
      <c r="I769" s="543" t="s">
        <v>25</v>
      </c>
      <c r="J769" s="544">
        <v>15.8</v>
      </c>
      <c r="K769" s="445">
        <v>5028</v>
      </c>
      <c r="L769" s="282">
        <v>3</v>
      </c>
      <c r="M769" s="211" t="s">
        <v>490</v>
      </c>
    </row>
    <row r="770" spans="1:13" s="41" customFormat="1" ht="42.75" customHeight="1" x14ac:dyDescent="0.25">
      <c r="A770" s="1254"/>
      <c r="B770" s="1363"/>
      <c r="C770" s="1363"/>
      <c r="D770" s="1366"/>
      <c r="E770" s="1150"/>
      <c r="F770" s="1254"/>
      <c r="G770" s="1167" t="s">
        <v>753</v>
      </c>
      <c r="H770" s="484" t="s">
        <v>487</v>
      </c>
      <c r="I770" s="456" t="s">
        <v>133</v>
      </c>
      <c r="J770" s="448">
        <v>3</v>
      </c>
      <c r="K770" s="456">
        <v>280</v>
      </c>
      <c r="L770" s="1324">
        <v>4</v>
      </c>
      <c r="M770" s="1181" t="s">
        <v>135</v>
      </c>
    </row>
    <row r="771" spans="1:13" s="41" customFormat="1" ht="42.75" customHeight="1" x14ac:dyDescent="0.25">
      <c r="A771" s="1254"/>
      <c r="B771" s="1363"/>
      <c r="C771" s="1363"/>
      <c r="D771" s="1366"/>
      <c r="E771" s="1150"/>
      <c r="F771" s="1254"/>
      <c r="G771" s="1168"/>
      <c r="H771" s="423" t="s">
        <v>484</v>
      </c>
      <c r="I771" s="488" t="s">
        <v>25</v>
      </c>
      <c r="J771" s="489">
        <v>13.2</v>
      </c>
      <c r="K771" s="490">
        <v>1848</v>
      </c>
      <c r="L771" s="1325"/>
      <c r="M771" s="1181"/>
    </row>
    <row r="772" spans="1:13" s="41" customFormat="1" ht="129.75" customHeight="1" x14ac:dyDescent="0.25">
      <c r="A772" s="1254"/>
      <c r="B772" s="1363"/>
      <c r="C772" s="1363"/>
      <c r="D772" s="1366"/>
      <c r="E772" s="1150"/>
      <c r="F772" s="1254"/>
      <c r="G772" s="545" t="s">
        <v>754</v>
      </c>
      <c r="H772" s="469" t="s">
        <v>484</v>
      </c>
      <c r="I772" s="449" t="s">
        <v>505</v>
      </c>
      <c r="J772" s="499">
        <v>280</v>
      </c>
      <c r="K772" s="499">
        <v>3080</v>
      </c>
      <c r="L772" s="546">
        <v>5</v>
      </c>
      <c r="M772" s="211" t="s">
        <v>158</v>
      </c>
    </row>
    <row r="773" spans="1:13" s="41" customFormat="1" ht="69" customHeight="1" x14ac:dyDescent="0.25">
      <c r="A773" s="1255"/>
      <c r="B773" s="1364"/>
      <c r="C773" s="1364"/>
      <c r="D773" s="1367"/>
      <c r="E773" s="1151"/>
      <c r="F773" s="1255"/>
      <c r="G773" s="427" t="s">
        <v>500</v>
      </c>
      <c r="H773" s="417" t="s">
        <v>492</v>
      </c>
      <c r="I773" s="417" t="s">
        <v>485</v>
      </c>
      <c r="J773" s="492">
        <v>1</v>
      </c>
      <c r="K773" s="282">
        <v>350</v>
      </c>
      <c r="L773" s="768">
        <v>6</v>
      </c>
      <c r="M773" s="211" t="s">
        <v>493</v>
      </c>
    </row>
    <row r="774" spans="1:13" s="40" customFormat="1" ht="52.5" customHeight="1" x14ac:dyDescent="0.25">
      <c r="A774" s="335" t="s">
        <v>480</v>
      </c>
      <c r="B774" s="214" t="s">
        <v>138</v>
      </c>
      <c r="C774" s="214"/>
      <c r="D774" s="378"/>
      <c r="E774" s="335" t="s">
        <v>480</v>
      </c>
      <c r="F774" s="335">
        <v>6</v>
      </c>
      <c r="G774" s="350" t="s">
        <v>480</v>
      </c>
      <c r="H774" s="312" t="s">
        <v>480</v>
      </c>
      <c r="I774" s="312" t="s">
        <v>480</v>
      </c>
      <c r="J774" s="391" t="s">
        <v>480</v>
      </c>
      <c r="K774" s="171">
        <f>SUM(K767:K773)</f>
        <v>19266</v>
      </c>
      <c r="L774" s="351">
        <v>6</v>
      </c>
      <c r="M774" s="209"/>
    </row>
    <row r="775" spans="1:13" s="41" customFormat="1" ht="45" customHeight="1" x14ac:dyDescent="0.25">
      <c r="A775" s="1136">
        <v>47</v>
      </c>
      <c r="B775" s="1175" t="s">
        <v>741</v>
      </c>
      <c r="C775" s="1136" t="s">
        <v>755</v>
      </c>
      <c r="D775" s="1152">
        <v>3682</v>
      </c>
      <c r="E775" s="1149">
        <v>1371946.8449209901</v>
      </c>
      <c r="F775" s="1136">
        <v>6</v>
      </c>
      <c r="G775" s="513" t="s">
        <v>756</v>
      </c>
      <c r="H775" s="421" t="s">
        <v>484</v>
      </c>
      <c r="I775" s="421" t="s">
        <v>25</v>
      </c>
      <c r="J775" s="770">
        <v>7</v>
      </c>
      <c r="K775" s="771">
        <v>4830</v>
      </c>
      <c r="L775" s="282">
        <v>1</v>
      </c>
      <c r="M775" s="211" t="s">
        <v>126</v>
      </c>
    </row>
    <row r="776" spans="1:13" s="40" customFormat="1" ht="82.5" customHeight="1" x14ac:dyDescent="0.25">
      <c r="A776" s="1137"/>
      <c r="B776" s="1176"/>
      <c r="C776" s="1137"/>
      <c r="D776" s="1153"/>
      <c r="E776" s="1150"/>
      <c r="F776" s="1137"/>
      <c r="G776" s="336" t="s">
        <v>757</v>
      </c>
      <c r="H776" s="471" t="s">
        <v>489</v>
      </c>
      <c r="I776" s="471" t="s">
        <v>25</v>
      </c>
      <c r="J776" s="472">
        <v>15</v>
      </c>
      <c r="K776" s="473">
        <v>4600</v>
      </c>
      <c r="L776" s="446">
        <v>2</v>
      </c>
      <c r="M776" s="211" t="s">
        <v>490</v>
      </c>
    </row>
    <row r="777" spans="1:13" s="40" customFormat="1" ht="42.75" customHeight="1" x14ac:dyDescent="0.25">
      <c r="A777" s="1137"/>
      <c r="B777" s="1176"/>
      <c r="C777" s="1137"/>
      <c r="D777" s="1153"/>
      <c r="E777" s="1150"/>
      <c r="F777" s="1137"/>
      <c r="G777" s="1268" t="s">
        <v>758</v>
      </c>
      <c r="H777" s="443" t="s">
        <v>487</v>
      </c>
      <c r="I777" s="443" t="s">
        <v>133</v>
      </c>
      <c r="J777" s="446">
        <v>3</v>
      </c>
      <c r="K777" s="534">
        <v>290</v>
      </c>
      <c r="L777" s="1201">
        <v>3</v>
      </c>
      <c r="M777" s="1181" t="s">
        <v>135</v>
      </c>
    </row>
    <row r="778" spans="1:13" s="40" customFormat="1" ht="42.75" customHeight="1" x14ac:dyDescent="0.25">
      <c r="A778" s="1137"/>
      <c r="B778" s="1176"/>
      <c r="C778" s="1137"/>
      <c r="D778" s="1153"/>
      <c r="E778" s="1150"/>
      <c r="F778" s="1137"/>
      <c r="G778" s="1260"/>
      <c r="H778" s="423" t="s">
        <v>484</v>
      </c>
      <c r="I778" s="488" t="s">
        <v>25</v>
      </c>
      <c r="J778" s="489">
        <v>8.4</v>
      </c>
      <c r="K778" s="473">
        <v>1176</v>
      </c>
      <c r="L778" s="1203"/>
      <c r="M778" s="1181"/>
    </row>
    <row r="779" spans="1:13" s="40" customFormat="1" ht="78.75" customHeight="1" x14ac:dyDescent="0.25">
      <c r="A779" s="1137"/>
      <c r="B779" s="1176"/>
      <c r="C779" s="1137"/>
      <c r="D779" s="1153"/>
      <c r="E779" s="1150"/>
      <c r="F779" s="1137"/>
      <c r="G779" s="519" t="s">
        <v>759</v>
      </c>
      <c r="H779" s="443" t="s">
        <v>489</v>
      </c>
      <c r="I779" s="443" t="s">
        <v>622</v>
      </c>
      <c r="J779" s="446">
        <v>25</v>
      </c>
      <c r="K779" s="445">
        <v>1400</v>
      </c>
      <c r="L779" s="446">
        <v>4</v>
      </c>
      <c r="M779" s="211" t="s">
        <v>219</v>
      </c>
    </row>
    <row r="780" spans="1:13" s="40" customFormat="1" ht="39" customHeight="1" x14ac:dyDescent="0.25">
      <c r="A780" s="1137"/>
      <c r="B780" s="1176"/>
      <c r="C780" s="1137"/>
      <c r="D780" s="1153"/>
      <c r="E780" s="1150"/>
      <c r="F780" s="1137"/>
      <c r="G780" s="322" t="s">
        <v>760</v>
      </c>
      <c r="H780" s="447" t="s">
        <v>484</v>
      </c>
      <c r="I780" s="461" t="s">
        <v>505</v>
      </c>
      <c r="J780" s="1015">
        <v>740</v>
      </c>
      <c r="K780" s="448">
        <v>5100</v>
      </c>
      <c r="L780" s="446">
        <v>5</v>
      </c>
      <c r="M780" s="211" t="s">
        <v>158</v>
      </c>
    </row>
    <row r="781" spans="1:13" s="40" customFormat="1" ht="59.25" customHeight="1" x14ac:dyDescent="0.25">
      <c r="A781" s="1138"/>
      <c r="B781" s="1177"/>
      <c r="C781" s="1138"/>
      <c r="D781" s="1154"/>
      <c r="E781" s="1151"/>
      <c r="F781" s="1138"/>
      <c r="G781" s="427" t="s">
        <v>500</v>
      </c>
      <c r="H781" s="417" t="s">
        <v>492</v>
      </c>
      <c r="I781" s="417" t="s">
        <v>485</v>
      </c>
      <c r="J781" s="492">
        <v>1</v>
      </c>
      <c r="K781" s="282">
        <v>350</v>
      </c>
      <c r="L781" s="768">
        <v>6</v>
      </c>
      <c r="M781" s="211" t="s">
        <v>493</v>
      </c>
    </row>
    <row r="782" spans="1:13" s="40" customFormat="1" ht="66" customHeight="1" x14ac:dyDescent="0.25">
      <c r="A782" s="335" t="s">
        <v>480</v>
      </c>
      <c r="B782" s="214" t="s">
        <v>138</v>
      </c>
      <c r="C782" s="214"/>
      <c r="D782" s="378"/>
      <c r="E782" s="335" t="s">
        <v>480</v>
      </c>
      <c r="F782" s="175">
        <v>6</v>
      </c>
      <c r="G782" s="317" t="s">
        <v>480</v>
      </c>
      <c r="H782" s="160" t="s">
        <v>480</v>
      </c>
      <c r="I782" s="60" t="s">
        <v>480</v>
      </c>
      <c r="J782" s="132" t="s">
        <v>480</v>
      </c>
      <c r="K782" s="287">
        <f>SUM(K775:K781)</f>
        <v>17746</v>
      </c>
      <c r="L782" s="163">
        <v>6</v>
      </c>
      <c r="M782" s="209"/>
    </row>
    <row r="783" spans="1:13" s="41" customFormat="1" ht="54" customHeight="1" x14ac:dyDescent="0.25">
      <c r="A783" s="1136">
        <v>48</v>
      </c>
      <c r="B783" s="1175" t="s">
        <v>72</v>
      </c>
      <c r="C783" s="1136" t="s">
        <v>761</v>
      </c>
      <c r="D783" s="1152">
        <v>4184</v>
      </c>
      <c r="E783" s="1149">
        <v>1558996.6320340601</v>
      </c>
      <c r="F783" s="1136">
        <v>6</v>
      </c>
      <c r="G783" s="493" t="s">
        <v>762</v>
      </c>
      <c r="H783" s="458" t="s">
        <v>489</v>
      </c>
      <c r="I783" s="458" t="s">
        <v>505</v>
      </c>
      <c r="J783" s="478">
        <v>180</v>
      </c>
      <c r="K783" s="526">
        <v>2840</v>
      </c>
      <c r="L783" s="446">
        <v>1</v>
      </c>
      <c r="M783" s="211" t="s">
        <v>158</v>
      </c>
    </row>
    <row r="784" spans="1:13" s="40" customFormat="1" ht="67.5" customHeight="1" x14ac:dyDescent="0.25">
      <c r="A784" s="1137"/>
      <c r="B784" s="1176"/>
      <c r="C784" s="1137"/>
      <c r="D784" s="1153"/>
      <c r="E784" s="1150"/>
      <c r="F784" s="1137"/>
      <c r="G784" s="336" t="s">
        <v>763</v>
      </c>
      <c r="H784" s="471" t="s">
        <v>497</v>
      </c>
      <c r="I784" s="471" t="s">
        <v>25</v>
      </c>
      <c r="J784" s="472">
        <v>19</v>
      </c>
      <c r="K784" s="497">
        <v>4840</v>
      </c>
      <c r="L784" s="446">
        <v>2</v>
      </c>
      <c r="M784" s="211" t="s">
        <v>490</v>
      </c>
    </row>
    <row r="785" spans="1:13" s="40" customFormat="1" ht="45.95" customHeight="1" x14ac:dyDescent="0.25">
      <c r="A785" s="1137"/>
      <c r="B785" s="1176"/>
      <c r="C785" s="1137"/>
      <c r="D785" s="1153"/>
      <c r="E785" s="1150"/>
      <c r="F785" s="1137"/>
      <c r="G785" s="427" t="s">
        <v>764</v>
      </c>
      <c r="H785" s="527" t="s">
        <v>484</v>
      </c>
      <c r="I785" s="417" t="s">
        <v>25</v>
      </c>
      <c r="J785" s="492">
        <v>8.1999999999999993</v>
      </c>
      <c r="K785" s="479">
        <v>5740</v>
      </c>
      <c r="L785" s="282">
        <v>3</v>
      </c>
      <c r="M785" s="211" t="s">
        <v>126</v>
      </c>
    </row>
    <row r="786" spans="1:13" s="40" customFormat="1" ht="61.5" customHeight="1" x14ac:dyDescent="0.25">
      <c r="A786" s="1137"/>
      <c r="B786" s="1176"/>
      <c r="C786" s="1137"/>
      <c r="D786" s="1153"/>
      <c r="E786" s="1150"/>
      <c r="F786" s="1137"/>
      <c r="G786" s="493" t="s">
        <v>765</v>
      </c>
      <c r="H786" s="447" t="s">
        <v>492</v>
      </c>
      <c r="I786" s="447" t="s">
        <v>149</v>
      </c>
      <c r="J786" s="450">
        <v>90</v>
      </c>
      <c r="K786" s="494">
        <v>4140</v>
      </c>
      <c r="L786" s="446">
        <v>4</v>
      </c>
      <c r="M786" s="211" t="s">
        <v>150</v>
      </c>
    </row>
    <row r="787" spans="1:13" s="40" customFormat="1" ht="42.75" customHeight="1" x14ac:dyDescent="0.25">
      <c r="A787" s="1137"/>
      <c r="B787" s="1176"/>
      <c r="C787" s="1137"/>
      <c r="D787" s="1153"/>
      <c r="E787" s="1150"/>
      <c r="F787" s="1137"/>
      <c r="G787" s="1272" t="s">
        <v>766</v>
      </c>
      <c r="H787" s="447" t="s">
        <v>620</v>
      </c>
      <c r="I787" s="447" t="s">
        <v>133</v>
      </c>
      <c r="J787" s="450">
        <v>2</v>
      </c>
      <c r="K787" s="495">
        <v>180</v>
      </c>
      <c r="L787" s="1201">
        <v>5</v>
      </c>
      <c r="M787" s="1181" t="s">
        <v>135</v>
      </c>
    </row>
    <row r="788" spans="1:13" s="40" customFormat="1" ht="42.75" customHeight="1" x14ac:dyDescent="0.25">
      <c r="A788" s="1137"/>
      <c r="B788" s="1176"/>
      <c r="C788" s="1137"/>
      <c r="D788" s="1153"/>
      <c r="E788" s="1150"/>
      <c r="F788" s="1137"/>
      <c r="G788" s="1273"/>
      <c r="H788" s="423" t="s">
        <v>484</v>
      </c>
      <c r="I788" s="461" t="s">
        <v>25</v>
      </c>
      <c r="J788" s="450">
        <v>13.8</v>
      </c>
      <c r="K788" s="494">
        <v>1932</v>
      </c>
      <c r="L788" s="1203"/>
      <c r="M788" s="1181"/>
    </row>
    <row r="789" spans="1:13" s="40" customFormat="1" ht="42.75" customHeight="1" x14ac:dyDescent="0.25">
      <c r="A789" s="1138"/>
      <c r="B789" s="1177"/>
      <c r="C789" s="1138"/>
      <c r="D789" s="1154"/>
      <c r="E789" s="1151"/>
      <c r="F789" s="1138"/>
      <c r="G789" s="427" t="s">
        <v>500</v>
      </c>
      <c r="H789" s="417" t="s">
        <v>492</v>
      </c>
      <c r="I789" s="417" t="s">
        <v>485</v>
      </c>
      <c r="J789" s="492">
        <v>1</v>
      </c>
      <c r="K789" s="282">
        <v>350</v>
      </c>
      <c r="L789" s="768">
        <v>6</v>
      </c>
      <c r="M789" s="211" t="s">
        <v>493</v>
      </c>
    </row>
    <row r="790" spans="1:13" s="40" customFormat="1" ht="55.5" customHeight="1" x14ac:dyDescent="0.25">
      <c r="A790" s="335" t="s">
        <v>480</v>
      </c>
      <c r="B790" s="214" t="s">
        <v>138</v>
      </c>
      <c r="C790" s="214"/>
      <c r="D790" s="378"/>
      <c r="E790" s="335" t="s">
        <v>480</v>
      </c>
      <c r="F790" s="175">
        <v>6</v>
      </c>
      <c r="G790" s="314" t="s">
        <v>480</v>
      </c>
      <c r="H790" s="313" t="s">
        <v>480</v>
      </c>
      <c r="I790" s="217" t="s">
        <v>480</v>
      </c>
      <c r="J790" s="173" t="s">
        <v>480</v>
      </c>
      <c r="K790" s="289">
        <f>SUM(K783:K789)</f>
        <v>20022</v>
      </c>
      <c r="L790" s="163">
        <v>6</v>
      </c>
      <c r="M790" s="209"/>
    </row>
    <row r="791" spans="1:13" s="41" customFormat="1" ht="54" customHeight="1" x14ac:dyDescent="0.25">
      <c r="A791" s="1164">
        <v>49</v>
      </c>
      <c r="B791" s="1204" t="s">
        <v>72</v>
      </c>
      <c r="C791" s="1204" t="s">
        <v>767</v>
      </c>
      <c r="D791" s="1171">
        <v>4240</v>
      </c>
      <c r="E791" s="1158">
        <v>1579862.74374389</v>
      </c>
      <c r="F791" s="1164">
        <v>6</v>
      </c>
      <c r="G791" s="322" t="s">
        <v>768</v>
      </c>
      <c r="H791" s="769" t="s">
        <v>484</v>
      </c>
      <c r="I791" s="769" t="s">
        <v>25</v>
      </c>
      <c r="J791" s="767">
        <v>14.2</v>
      </c>
      <c r="K791" s="576">
        <v>9940</v>
      </c>
      <c r="L791" s="282">
        <v>1</v>
      </c>
      <c r="M791" s="211" t="s">
        <v>126</v>
      </c>
    </row>
    <row r="792" spans="1:13" s="41" customFormat="1" ht="42.75" customHeight="1" x14ac:dyDescent="0.25">
      <c r="A792" s="1164"/>
      <c r="B792" s="1204"/>
      <c r="C792" s="1204"/>
      <c r="D792" s="1171"/>
      <c r="E792" s="1158"/>
      <c r="F792" s="1164"/>
      <c r="G792" s="1220" t="s">
        <v>769</v>
      </c>
      <c r="H792" s="455" t="s">
        <v>487</v>
      </c>
      <c r="I792" s="443" t="s">
        <v>133</v>
      </c>
      <c r="J792" s="446">
        <v>4</v>
      </c>
      <c r="K792" s="465">
        <v>360</v>
      </c>
      <c r="L792" s="1201">
        <v>2</v>
      </c>
      <c r="M792" s="1181" t="s">
        <v>135</v>
      </c>
    </row>
    <row r="793" spans="1:13" s="41" customFormat="1" ht="42.75" customHeight="1" x14ac:dyDescent="0.25">
      <c r="A793" s="1164"/>
      <c r="B793" s="1204"/>
      <c r="C793" s="1204"/>
      <c r="D793" s="1171"/>
      <c r="E793" s="1158"/>
      <c r="F793" s="1164"/>
      <c r="G793" s="1260"/>
      <c r="H793" s="412" t="s">
        <v>484</v>
      </c>
      <c r="I793" s="464" t="s">
        <v>25</v>
      </c>
      <c r="J793" s="444">
        <v>17.3</v>
      </c>
      <c r="K793" s="445">
        <v>2422</v>
      </c>
      <c r="L793" s="1203"/>
      <c r="M793" s="1181"/>
    </row>
    <row r="794" spans="1:13" s="41" customFormat="1" ht="86.25" customHeight="1" x14ac:dyDescent="0.25">
      <c r="A794" s="1164"/>
      <c r="B794" s="1204"/>
      <c r="C794" s="1204"/>
      <c r="D794" s="1171"/>
      <c r="E794" s="1158"/>
      <c r="F794" s="1164"/>
      <c r="G794" s="353" t="s">
        <v>770</v>
      </c>
      <c r="H794" s="488" t="s">
        <v>489</v>
      </c>
      <c r="I794" s="488" t="s">
        <v>25</v>
      </c>
      <c r="J794" s="489">
        <v>11.2</v>
      </c>
      <c r="K794" s="490">
        <v>3392</v>
      </c>
      <c r="L794" s="446">
        <v>3</v>
      </c>
      <c r="M794" s="211" t="s">
        <v>490</v>
      </c>
    </row>
    <row r="795" spans="1:13" s="41" customFormat="1" ht="69.75" customHeight="1" x14ac:dyDescent="0.25">
      <c r="A795" s="1164"/>
      <c r="B795" s="1204"/>
      <c r="C795" s="1204"/>
      <c r="D795" s="1171"/>
      <c r="E795" s="1158"/>
      <c r="F795" s="1164"/>
      <c r="G795" s="427" t="s">
        <v>771</v>
      </c>
      <c r="H795" s="428" t="s">
        <v>484</v>
      </c>
      <c r="I795" s="508" t="s">
        <v>25</v>
      </c>
      <c r="J795" s="547">
        <v>1</v>
      </c>
      <c r="K795" s="548">
        <v>350</v>
      </c>
      <c r="L795" s="508">
        <v>4</v>
      </c>
      <c r="M795" s="211" t="s">
        <v>577</v>
      </c>
    </row>
    <row r="796" spans="1:13" s="41" customFormat="1" ht="114" customHeight="1" x14ac:dyDescent="0.25">
      <c r="A796" s="1164"/>
      <c r="B796" s="1204"/>
      <c r="C796" s="1204"/>
      <c r="D796" s="1171"/>
      <c r="E796" s="1158"/>
      <c r="F796" s="1164"/>
      <c r="G796" s="493" t="s">
        <v>772</v>
      </c>
      <c r="H796" s="447" t="s">
        <v>497</v>
      </c>
      <c r="I796" s="447" t="s">
        <v>505</v>
      </c>
      <c r="J796" s="538">
        <v>480</v>
      </c>
      <c r="K796" s="448">
        <v>6240</v>
      </c>
      <c r="L796" s="446">
        <v>5</v>
      </c>
      <c r="M796" s="211" t="s">
        <v>158</v>
      </c>
    </row>
    <row r="797" spans="1:13" s="41" customFormat="1" ht="61.5" customHeight="1" x14ac:dyDescent="0.25">
      <c r="A797" s="1164"/>
      <c r="B797" s="1204"/>
      <c r="C797" s="1204"/>
      <c r="D797" s="1171"/>
      <c r="E797" s="1158"/>
      <c r="F797" s="1164"/>
      <c r="G797" s="427" t="s">
        <v>500</v>
      </c>
      <c r="H797" s="417" t="s">
        <v>492</v>
      </c>
      <c r="I797" s="417" t="s">
        <v>485</v>
      </c>
      <c r="J797" s="492">
        <v>1</v>
      </c>
      <c r="K797" s="282">
        <v>350</v>
      </c>
      <c r="L797" s="768">
        <v>6</v>
      </c>
      <c r="M797" s="211" t="s">
        <v>493</v>
      </c>
    </row>
    <row r="798" spans="1:13" s="41" customFormat="1" ht="67.5" customHeight="1" x14ac:dyDescent="0.25">
      <c r="A798" s="338" t="s">
        <v>480</v>
      </c>
      <c r="B798" s="80" t="s">
        <v>138</v>
      </c>
      <c r="C798" s="80"/>
      <c r="D798" s="363"/>
      <c r="E798" s="311" t="s">
        <v>480</v>
      </c>
      <c r="F798" s="175">
        <v>6</v>
      </c>
      <c r="G798" s="192" t="s">
        <v>480</v>
      </c>
      <c r="H798" s="175" t="s">
        <v>480</v>
      </c>
      <c r="I798" s="175" t="s">
        <v>480</v>
      </c>
      <c r="J798" s="191" t="s">
        <v>480</v>
      </c>
      <c r="K798" s="287">
        <f>SUM(K791:K797)</f>
        <v>23054</v>
      </c>
      <c r="L798" s="163">
        <v>6</v>
      </c>
      <c r="M798" s="210"/>
    </row>
    <row r="799" spans="1:13" s="41" customFormat="1" ht="48" customHeight="1" x14ac:dyDescent="0.25">
      <c r="A799" s="1136">
        <v>50</v>
      </c>
      <c r="B799" s="1146" t="s">
        <v>72</v>
      </c>
      <c r="C799" s="1146" t="s">
        <v>773</v>
      </c>
      <c r="D799" s="1274">
        <v>3610</v>
      </c>
      <c r="E799" s="1149">
        <v>1345118.98700836</v>
      </c>
      <c r="F799" s="1136">
        <v>5</v>
      </c>
      <c r="G799" s="427" t="s">
        <v>774</v>
      </c>
      <c r="H799" s="417" t="s">
        <v>484</v>
      </c>
      <c r="I799" s="417" t="s">
        <v>25</v>
      </c>
      <c r="J799" s="492">
        <v>11.5</v>
      </c>
      <c r="K799" s="479">
        <v>8050</v>
      </c>
      <c r="L799" s="282">
        <v>1</v>
      </c>
      <c r="M799" s="211" t="s">
        <v>126</v>
      </c>
    </row>
    <row r="800" spans="1:13" s="41" customFormat="1" ht="55.5" customHeight="1" x14ac:dyDescent="0.25">
      <c r="A800" s="1137"/>
      <c r="B800" s="1147"/>
      <c r="C800" s="1147"/>
      <c r="D800" s="1275"/>
      <c r="E800" s="1150"/>
      <c r="F800" s="1137"/>
      <c r="G800" s="541" t="s">
        <v>775</v>
      </c>
      <c r="H800" s="456" t="s">
        <v>497</v>
      </c>
      <c r="I800" s="456" t="s">
        <v>505</v>
      </c>
      <c r="J800" s="783">
        <v>240</v>
      </c>
      <c r="K800" s="448">
        <v>3620</v>
      </c>
      <c r="L800" s="446">
        <v>2</v>
      </c>
      <c r="M800" s="211" t="s">
        <v>158</v>
      </c>
    </row>
    <row r="801" spans="1:13" s="41" customFormat="1" ht="75" customHeight="1" x14ac:dyDescent="0.25">
      <c r="A801" s="1137"/>
      <c r="B801" s="1147"/>
      <c r="C801" s="1147"/>
      <c r="D801" s="1275"/>
      <c r="E801" s="1150"/>
      <c r="F801" s="1137"/>
      <c r="G801" s="326" t="s">
        <v>776</v>
      </c>
      <c r="H801" s="443" t="s">
        <v>489</v>
      </c>
      <c r="I801" s="443" t="s">
        <v>25</v>
      </c>
      <c r="J801" s="444">
        <v>12.2</v>
      </c>
      <c r="K801" s="445">
        <v>3152</v>
      </c>
      <c r="L801" s="446">
        <v>3</v>
      </c>
      <c r="M801" s="211" t="s">
        <v>490</v>
      </c>
    </row>
    <row r="802" spans="1:13" s="41" customFormat="1" ht="42.75" customHeight="1" x14ac:dyDescent="0.25">
      <c r="A802" s="1137"/>
      <c r="B802" s="1147"/>
      <c r="C802" s="1147"/>
      <c r="D802" s="1275"/>
      <c r="E802" s="1150"/>
      <c r="F802" s="1137"/>
      <c r="G802" s="1221" t="s">
        <v>777</v>
      </c>
      <c r="H802" s="464" t="s">
        <v>487</v>
      </c>
      <c r="I802" s="443" t="s">
        <v>133</v>
      </c>
      <c r="J802" s="444">
        <v>4</v>
      </c>
      <c r="K802" s="465">
        <v>360</v>
      </c>
      <c r="L802" s="1201">
        <v>4</v>
      </c>
      <c r="M802" s="1181" t="s">
        <v>135</v>
      </c>
    </row>
    <row r="803" spans="1:13" s="41" customFormat="1" ht="42.75" customHeight="1" x14ac:dyDescent="0.25">
      <c r="A803" s="1137"/>
      <c r="B803" s="1147"/>
      <c r="C803" s="1147"/>
      <c r="D803" s="1275"/>
      <c r="E803" s="1150"/>
      <c r="F803" s="1137"/>
      <c r="G803" s="1222"/>
      <c r="H803" s="418" t="s">
        <v>484</v>
      </c>
      <c r="I803" s="443" t="s">
        <v>25</v>
      </c>
      <c r="J803" s="444">
        <v>13</v>
      </c>
      <c r="K803" s="445">
        <v>1820</v>
      </c>
      <c r="L803" s="1203"/>
      <c r="M803" s="1181"/>
    </row>
    <row r="804" spans="1:13" s="41" customFormat="1" ht="42.75" customHeight="1" x14ac:dyDescent="0.25">
      <c r="A804" s="1138"/>
      <c r="B804" s="1148"/>
      <c r="C804" s="1148"/>
      <c r="D804" s="1276"/>
      <c r="E804" s="1151"/>
      <c r="F804" s="1138"/>
      <c r="G804" s="427" t="s">
        <v>500</v>
      </c>
      <c r="H804" s="417" t="s">
        <v>492</v>
      </c>
      <c r="I804" s="417" t="s">
        <v>485</v>
      </c>
      <c r="J804" s="492">
        <v>1</v>
      </c>
      <c r="K804" s="282">
        <v>350</v>
      </c>
      <c r="L804" s="768">
        <v>5</v>
      </c>
      <c r="M804" s="211" t="s">
        <v>493</v>
      </c>
    </row>
    <row r="805" spans="1:13" s="41" customFormat="1" ht="51.75" customHeight="1" x14ac:dyDescent="0.25">
      <c r="A805" s="187" t="s">
        <v>480</v>
      </c>
      <c r="B805" s="80" t="s">
        <v>717</v>
      </c>
      <c r="C805" s="80"/>
      <c r="D805" s="371"/>
      <c r="E805" s="175" t="s">
        <v>480</v>
      </c>
      <c r="F805" s="175">
        <v>5</v>
      </c>
      <c r="G805" s="192" t="s">
        <v>480</v>
      </c>
      <c r="H805" s="175" t="s">
        <v>480</v>
      </c>
      <c r="I805" s="175" t="s">
        <v>480</v>
      </c>
      <c r="J805" s="191" t="s">
        <v>480</v>
      </c>
      <c r="K805" s="287">
        <f>SUM(K799:K804)</f>
        <v>17352</v>
      </c>
      <c r="L805" s="163">
        <v>5</v>
      </c>
      <c r="M805" s="210"/>
    </row>
    <row r="806" spans="1:13" s="41" customFormat="1" ht="82.5" customHeight="1" x14ac:dyDescent="0.25">
      <c r="A806" s="1164">
        <v>51</v>
      </c>
      <c r="B806" s="1232" t="s">
        <v>72</v>
      </c>
      <c r="C806" s="1232" t="s">
        <v>778</v>
      </c>
      <c r="D806" s="1219">
        <v>4146</v>
      </c>
      <c r="E806" s="1158">
        <v>1544837.4848024</v>
      </c>
      <c r="F806" s="1136">
        <v>6</v>
      </c>
      <c r="G806" s="519" t="s">
        <v>779</v>
      </c>
      <c r="H806" s="458" t="s">
        <v>492</v>
      </c>
      <c r="I806" s="458" t="s">
        <v>25</v>
      </c>
      <c r="J806" s="817">
        <v>2.2400000000000002</v>
      </c>
      <c r="K806" s="549">
        <v>784</v>
      </c>
      <c r="L806" s="443">
        <v>1</v>
      </c>
      <c r="M806" s="211" t="s">
        <v>493</v>
      </c>
    </row>
    <row r="807" spans="1:13" s="41" customFormat="1" ht="43.5" customHeight="1" x14ac:dyDescent="0.25">
      <c r="A807" s="1164"/>
      <c r="B807" s="1232"/>
      <c r="C807" s="1232"/>
      <c r="D807" s="1219"/>
      <c r="E807" s="1158"/>
      <c r="F807" s="1137"/>
      <c r="G807" s="550" t="s">
        <v>780</v>
      </c>
      <c r="H807" s="471" t="s">
        <v>484</v>
      </c>
      <c r="I807" s="471" t="s">
        <v>25</v>
      </c>
      <c r="J807" s="472">
        <v>9.1</v>
      </c>
      <c r="K807" s="497">
        <v>6188</v>
      </c>
      <c r="L807" s="446">
        <v>2</v>
      </c>
      <c r="M807" s="211" t="s">
        <v>126</v>
      </c>
    </row>
    <row r="808" spans="1:13" s="41" customFormat="1" ht="96" customHeight="1" x14ac:dyDescent="0.25">
      <c r="A808" s="1164"/>
      <c r="B808" s="1232"/>
      <c r="C808" s="1232"/>
      <c r="D808" s="1219"/>
      <c r="E808" s="1158"/>
      <c r="F808" s="1137"/>
      <c r="G808" s="519" t="s">
        <v>781</v>
      </c>
      <c r="H808" s="417" t="s">
        <v>484</v>
      </c>
      <c r="I808" s="443" t="s">
        <v>25</v>
      </c>
      <c r="J808" s="481">
        <v>2.2400000000000002</v>
      </c>
      <c r="K808" s="445">
        <v>1484</v>
      </c>
      <c r="L808" s="446">
        <v>3</v>
      </c>
      <c r="M808" s="211" t="s">
        <v>577</v>
      </c>
    </row>
    <row r="809" spans="1:13" s="41" customFormat="1" ht="69.75" customHeight="1" x14ac:dyDescent="0.25">
      <c r="A809" s="1164"/>
      <c r="B809" s="1232"/>
      <c r="C809" s="1232"/>
      <c r="D809" s="1219"/>
      <c r="E809" s="1158"/>
      <c r="F809" s="1137"/>
      <c r="G809" s="322" t="s">
        <v>782</v>
      </c>
      <c r="H809" s="488" t="s">
        <v>489</v>
      </c>
      <c r="I809" s="488" t="s">
        <v>25</v>
      </c>
      <c r="J809" s="489">
        <v>6.7</v>
      </c>
      <c r="K809" s="490">
        <v>2572</v>
      </c>
      <c r="L809" s="446">
        <v>4</v>
      </c>
      <c r="M809" s="211" t="s">
        <v>490</v>
      </c>
    </row>
    <row r="810" spans="1:13" s="41" customFormat="1" ht="57.75" customHeight="1" x14ac:dyDescent="0.25">
      <c r="A810" s="1164"/>
      <c r="B810" s="1232"/>
      <c r="C810" s="1232"/>
      <c r="D810" s="1219"/>
      <c r="E810" s="1158"/>
      <c r="F810" s="1137"/>
      <c r="G810" s="326" t="s">
        <v>783</v>
      </c>
      <c r="H810" s="411" t="s">
        <v>492</v>
      </c>
      <c r="I810" s="411" t="s">
        <v>149</v>
      </c>
      <c r="J810" s="552">
        <v>90</v>
      </c>
      <c r="K810" s="576">
        <v>4140</v>
      </c>
      <c r="L810" s="552">
        <v>5</v>
      </c>
      <c r="M810" s="211" t="s">
        <v>150</v>
      </c>
    </row>
    <row r="811" spans="1:13" s="41" customFormat="1" ht="42.75" customHeight="1" x14ac:dyDescent="0.25">
      <c r="A811" s="1164"/>
      <c r="B811" s="1232"/>
      <c r="C811" s="1232"/>
      <c r="D811" s="1219"/>
      <c r="E811" s="1158"/>
      <c r="F811" s="1179"/>
      <c r="G811" s="1269" t="s">
        <v>784</v>
      </c>
      <c r="H811" s="443" t="s">
        <v>487</v>
      </c>
      <c r="I811" s="443" t="s">
        <v>133</v>
      </c>
      <c r="J811" s="446">
        <v>3</v>
      </c>
      <c r="K811" s="443">
        <v>270</v>
      </c>
      <c r="L811" s="1313">
        <v>6</v>
      </c>
      <c r="M811" s="1181" t="s">
        <v>135</v>
      </c>
    </row>
    <row r="812" spans="1:13" s="41" customFormat="1" ht="42.75" customHeight="1" x14ac:dyDescent="0.25">
      <c r="A812" s="1164"/>
      <c r="B812" s="1232"/>
      <c r="C812" s="1232"/>
      <c r="D812" s="1219"/>
      <c r="E812" s="1158"/>
      <c r="F812" s="1323"/>
      <c r="G812" s="1269"/>
      <c r="H812" s="417" t="s">
        <v>484</v>
      </c>
      <c r="I812" s="443" t="s">
        <v>25</v>
      </c>
      <c r="J812" s="444">
        <v>11</v>
      </c>
      <c r="K812" s="446">
        <v>1540</v>
      </c>
      <c r="L812" s="1313"/>
      <c r="M812" s="1181"/>
    </row>
    <row r="813" spans="1:13" s="41" customFormat="1" ht="53.1" customHeight="1" x14ac:dyDescent="0.25">
      <c r="A813" s="187" t="s">
        <v>480</v>
      </c>
      <c r="B813" s="80" t="s">
        <v>138</v>
      </c>
      <c r="C813" s="80"/>
      <c r="D813" s="371"/>
      <c r="E813" s="175" t="s">
        <v>480</v>
      </c>
      <c r="F813" s="175">
        <v>6</v>
      </c>
      <c r="G813" s="245" t="s">
        <v>480</v>
      </c>
      <c r="H813" s="160" t="s">
        <v>480</v>
      </c>
      <c r="I813" s="160" t="s">
        <v>480</v>
      </c>
      <c r="J813" s="173" t="s">
        <v>480</v>
      </c>
      <c r="K813" s="296">
        <f>K812+K811+K810+K809+K808+K807+K806</f>
        <v>16978</v>
      </c>
      <c r="L813" s="171">
        <v>6</v>
      </c>
      <c r="M813" s="210"/>
    </row>
    <row r="814" spans="1:13" s="41" customFormat="1" ht="55.5" customHeight="1" x14ac:dyDescent="0.25">
      <c r="A814" s="1136">
        <v>52</v>
      </c>
      <c r="B814" s="1146" t="s">
        <v>72</v>
      </c>
      <c r="C814" s="1146" t="s">
        <v>785</v>
      </c>
      <c r="D814" s="1274">
        <v>4626</v>
      </c>
      <c r="E814" s="1149">
        <v>1723689.8708866099</v>
      </c>
      <c r="F814" s="1136">
        <v>6</v>
      </c>
      <c r="G814" s="336" t="s">
        <v>786</v>
      </c>
      <c r="H814" s="423" t="s">
        <v>484</v>
      </c>
      <c r="I814" s="423" t="s">
        <v>25</v>
      </c>
      <c r="J814" s="767">
        <v>14.4</v>
      </c>
      <c r="K814" s="479">
        <v>10080</v>
      </c>
      <c r="L814" s="282">
        <v>1</v>
      </c>
      <c r="M814" s="211" t="s">
        <v>126</v>
      </c>
    </row>
    <row r="815" spans="1:13" s="41" customFormat="1" ht="59.25" customHeight="1" x14ac:dyDescent="0.25">
      <c r="A815" s="1137"/>
      <c r="B815" s="1147"/>
      <c r="C815" s="1147"/>
      <c r="D815" s="1275"/>
      <c r="E815" s="1150"/>
      <c r="F815" s="1137"/>
      <c r="G815" s="519" t="s">
        <v>787</v>
      </c>
      <c r="H815" s="443" t="s">
        <v>497</v>
      </c>
      <c r="I815" s="417" t="s">
        <v>508</v>
      </c>
      <c r="J815" s="282">
        <v>1</v>
      </c>
      <c r="K815" s="445">
        <v>2100</v>
      </c>
      <c r="L815" s="446">
        <v>2</v>
      </c>
      <c r="M815" s="211" t="s">
        <v>158</v>
      </c>
    </row>
    <row r="816" spans="1:13" s="41" customFormat="1" ht="93.75" customHeight="1" x14ac:dyDescent="0.25">
      <c r="A816" s="1137"/>
      <c r="B816" s="1147"/>
      <c r="C816" s="1147"/>
      <c r="D816" s="1275"/>
      <c r="E816" s="1150"/>
      <c r="F816" s="1137"/>
      <c r="G816" s="493" t="s">
        <v>788</v>
      </c>
      <c r="H816" s="447" t="s">
        <v>497</v>
      </c>
      <c r="I816" s="421" t="s">
        <v>508</v>
      </c>
      <c r="J816" s="538">
        <v>1</v>
      </c>
      <c r="K816" s="445">
        <v>2100</v>
      </c>
      <c r="L816" s="446">
        <v>3</v>
      </c>
      <c r="M816" s="211" t="s">
        <v>158</v>
      </c>
    </row>
    <row r="817" spans="1:74 16318:16318" s="41" customFormat="1" ht="78" customHeight="1" x14ac:dyDescent="0.25">
      <c r="A817" s="1137"/>
      <c r="B817" s="1147"/>
      <c r="C817" s="1147"/>
      <c r="D817" s="1275"/>
      <c r="E817" s="1150"/>
      <c r="F817" s="1137"/>
      <c r="G817" s="336" t="s">
        <v>789</v>
      </c>
      <c r="H817" s="471" t="s">
        <v>489</v>
      </c>
      <c r="I817" s="471" t="s">
        <v>25</v>
      </c>
      <c r="J817" s="472">
        <v>17</v>
      </c>
      <c r="K817" s="445">
        <v>5120</v>
      </c>
      <c r="L817" s="446">
        <v>4</v>
      </c>
      <c r="M817" s="211" t="s">
        <v>490</v>
      </c>
    </row>
    <row r="818" spans="1:74 16318:16318" s="41" customFormat="1" ht="42.75" customHeight="1" x14ac:dyDescent="0.25">
      <c r="A818" s="1137"/>
      <c r="B818" s="1147"/>
      <c r="C818" s="1147"/>
      <c r="D818" s="1275"/>
      <c r="E818" s="1150"/>
      <c r="F818" s="1137"/>
      <c r="G818" s="1220" t="s">
        <v>790</v>
      </c>
      <c r="H818" s="443" t="s">
        <v>487</v>
      </c>
      <c r="I818" s="443" t="s">
        <v>133</v>
      </c>
      <c r="J818" s="446">
        <v>4</v>
      </c>
      <c r="K818" s="445">
        <v>360</v>
      </c>
      <c r="L818" s="1201">
        <v>5</v>
      </c>
      <c r="M818" s="1181" t="s">
        <v>135</v>
      </c>
    </row>
    <row r="819" spans="1:74 16318:16318" s="41" customFormat="1" ht="42.75" customHeight="1" x14ac:dyDescent="0.25">
      <c r="A819" s="1137"/>
      <c r="B819" s="1147"/>
      <c r="C819" s="1147"/>
      <c r="D819" s="1275"/>
      <c r="E819" s="1150"/>
      <c r="F819" s="1137"/>
      <c r="G819" s="1169"/>
      <c r="H819" s="423" t="s">
        <v>484</v>
      </c>
      <c r="I819" s="455" t="s">
        <v>25</v>
      </c>
      <c r="J819" s="475">
        <v>14.8</v>
      </c>
      <c r="K819" s="445">
        <v>2072</v>
      </c>
      <c r="L819" s="1202"/>
      <c r="M819" s="1181"/>
    </row>
    <row r="820" spans="1:74 16318:16318" s="41" customFormat="1" ht="42.75" customHeight="1" x14ac:dyDescent="0.25">
      <c r="A820" s="1138"/>
      <c r="B820" s="1148"/>
      <c r="C820" s="1148"/>
      <c r="D820" s="1276"/>
      <c r="E820" s="1151"/>
      <c r="F820" s="1138"/>
      <c r="G820" s="427" t="s">
        <v>500</v>
      </c>
      <c r="H820" s="417" t="s">
        <v>492</v>
      </c>
      <c r="I820" s="417" t="s">
        <v>485</v>
      </c>
      <c r="J820" s="492">
        <v>1</v>
      </c>
      <c r="K820" s="479">
        <v>350</v>
      </c>
      <c r="L820" s="282">
        <v>6</v>
      </c>
      <c r="M820" s="211" t="s">
        <v>493</v>
      </c>
    </row>
    <row r="821" spans="1:74 16318:16318" s="41" customFormat="1" ht="48" customHeight="1" x14ac:dyDescent="0.25">
      <c r="A821" s="339" t="s">
        <v>480</v>
      </c>
      <c r="B821" s="204" t="s">
        <v>138</v>
      </c>
      <c r="C821" s="214"/>
      <c r="D821" s="378"/>
      <c r="E821" s="335" t="s">
        <v>480</v>
      </c>
      <c r="F821" s="335">
        <v>6</v>
      </c>
      <c r="G821" s="273" t="s">
        <v>480</v>
      </c>
      <c r="H821" s="273" t="s">
        <v>480</v>
      </c>
      <c r="I821" s="261" t="s">
        <v>480</v>
      </c>
      <c r="J821" s="274" t="s">
        <v>480</v>
      </c>
      <c r="K821" s="296">
        <f>SUM(K814:K820)</f>
        <v>22182</v>
      </c>
      <c r="L821" s="425">
        <v>6</v>
      </c>
      <c r="M821" s="210"/>
    </row>
    <row r="822" spans="1:74 16318:16318" ht="46.5" customHeight="1" x14ac:dyDescent="0.25">
      <c r="A822" s="1358" t="s">
        <v>44</v>
      </c>
      <c r="B822" s="1358"/>
      <c r="C822" s="1358"/>
      <c r="D822" s="1358"/>
      <c r="E822" s="1358"/>
      <c r="F822" s="1358"/>
      <c r="G822" s="1359"/>
      <c r="H822" s="1358"/>
      <c r="I822" s="1358"/>
      <c r="J822" s="1358"/>
      <c r="K822" s="1358"/>
      <c r="L822" s="1360"/>
      <c r="M822" s="580"/>
      <c r="N822" s="580"/>
      <c r="O822" s="580"/>
      <c r="P822" s="580"/>
      <c r="Q822" s="580"/>
      <c r="R822" s="580"/>
      <c r="S822" s="580"/>
      <c r="T822" s="580"/>
      <c r="U822" s="580"/>
      <c r="V822" s="580"/>
      <c r="W822" s="580"/>
      <c r="X822" s="580"/>
      <c r="Y822" s="580"/>
      <c r="Z822" s="580"/>
      <c r="AA822" s="580"/>
      <c r="AB822" s="580"/>
      <c r="AC822" s="580"/>
      <c r="AD822" s="580"/>
      <c r="AE822" s="580"/>
      <c r="AF822" s="580"/>
      <c r="AG822" s="580"/>
      <c r="AH822" s="580"/>
      <c r="AI822" s="580"/>
      <c r="AJ822" s="580"/>
      <c r="AK822" s="580"/>
      <c r="AL822" s="580"/>
      <c r="AM822" s="580"/>
      <c r="AN822" s="580"/>
      <c r="AO822" s="580"/>
      <c r="AP822" s="580"/>
      <c r="AQ822" s="580"/>
      <c r="AR822" s="580"/>
      <c r="AS822" s="580"/>
      <c r="AT822" s="580"/>
      <c r="AU822" s="580"/>
      <c r="AV822" s="580"/>
      <c r="AW822" s="580"/>
      <c r="AX822" s="580"/>
      <c r="AY822" s="580"/>
      <c r="AZ822" s="580"/>
      <c r="BA822" s="580"/>
      <c r="BB822" s="580"/>
      <c r="BC822" s="580"/>
      <c r="BD822" s="580"/>
      <c r="BE822" s="580"/>
      <c r="BF822" s="580"/>
      <c r="BG822" s="580"/>
      <c r="BH822" s="580"/>
      <c r="BI822" s="580"/>
      <c r="BJ822" s="580"/>
      <c r="BK822" s="580"/>
      <c r="BL822" s="580"/>
      <c r="BM822" s="580"/>
      <c r="BN822" s="580"/>
      <c r="BO822" s="580"/>
      <c r="BP822" s="580"/>
      <c r="BQ822" s="580"/>
      <c r="BR822" s="580"/>
      <c r="BS822" s="580"/>
      <c r="BT822" s="580"/>
      <c r="BU822" s="580"/>
      <c r="BV822" s="580"/>
    </row>
    <row r="823" spans="1:74 16318:16318" ht="42" customHeight="1" x14ac:dyDescent="0.3">
      <c r="A823" s="1357" t="s">
        <v>106</v>
      </c>
      <c r="B823" s="392" t="s">
        <v>107</v>
      </c>
      <c r="C823" s="1223" t="s">
        <v>477</v>
      </c>
      <c r="D823" s="1223" t="s">
        <v>108</v>
      </c>
      <c r="E823" s="1223" t="s">
        <v>791</v>
      </c>
      <c r="F823" s="1225" t="s">
        <v>792</v>
      </c>
      <c r="G823" s="801" t="s">
        <v>478</v>
      </c>
      <c r="H823" s="1321" t="s">
        <v>116</v>
      </c>
      <c r="I823" s="1321" t="s">
        <v>117</v>
      </c>
      <c r="J823" s="1321" t="s">
        <v>118</v>
      </c>
      <c r="K823" s="1321" t="s">
        <v>793</v>
      </c>
      <c r="L823" s="1321" t="s">
        <v>792</v>
      </c>
      <c r="M823" s="582"/>
      <c r="N823" s="582"/>
      <c r="O823" s="582"/>
      <c r="P823" s="582"/>
      <c r="Q823" s="582"/>
      <c r="R823" s="582"/>
      <c r="S823" s="582"/>
      <c r="T823" s="582"/>
      <c r="U823" s="582"/>
      <c r="V823" s="582"/>
      <c r="W823" s="582"/>
      <c r="X823" s="582"/>
      <c r="Y823" s="582"/>
      <c r="Z823" s="582"/>
      <c r="AA823" s="582"/>
      <c r="AB823" s="582"/>
      <c r="AC823" s="582"/>
      <c r="AD823" s="582"/>
      <c r="AE823" s="582"/>
      <c r="AF823" s="582"/>
      <c r="AG823" s="582"/>
      <c r="AH823" s="582"/>
      <c r="AI823" s="582"/>
      <c r="AJ823" s="582"/>
      <c r="AK823" s="582"/>
      <c r="AL823" s="582"/>
      <c r="AM823" s="582"/>
      <c r="AN823" s="582"/>
      <c r="AO823" s="582"/>
      <c r="AP823" s="582"/>
      <c r="AQ823" s="582"/>
      <c r="AR823" s="582"/>
      <c r="AS823" s="582"/>
      <c r="AT823" s="582"/>
      <c r="AU823" s="582"/>
      <c r="AV823" s="582"/>
      <c r="AW823" s="582"/>
      <c r="AX823" s="582"/>
      <c r="AY823" s="582"/>
      <c r="AZ823" s="582"/>
      <c r="BA823" s="582"/>
      <c r="BB823" s="582"/>
      <c r="BC823" s="582"/>
      <c r="BD823" s="582"/>
      <c r="BE823" s="582"/>
      <c r="BF823" s="582"/>
      <c r="BG823" s="582"/>
      <c r="BH823" s="582"/>
      <c r="BI823" s="582"/>
      <c r="BJ823" s="582"/>
      <c r="BK823" s="582"/>
      <c r="BL823" s="582"/>
      <c r="BM823" s="582"/>
      <c r="BN823" s="582"/>
      <c r="BO823" s="582"/>
      <c r="BP823" s="582"/>
      <c r="BQ823" s="582"/>
      <c r="BR823" s="582"/>
      <c r="BS823" s="582"/>
      <c r="BT823" s="582"/>
      <c r="BU823" s="582"/>
      <c r="BV823" s="583"/>
    </row>
    <row r="824" spans="1:74 16318:16318" ht="45.75" customHeight="1" x14ac:dyDescent="0.3">
      <c r="A824" s="1357"/>
      <c r="B824" s="392" t="s">
        <v>113</v>
      </c>
      <c r="C824" s="1224"/>
      <c r="D824" s="1224"/>
      <c r="E824" s="1224"/>
      <c r="F824" s="1226"/>
      <c r="G824" s="801" t="s">
        <v>115</v>
      </c>
      <c r="H824" s="1322"/>
      <c r="I824" s="1322"/>
      <c r="J824" s="1322"/>
      <c r="K824" s="1321"/>
      <c r="L824" s="1322"/>
      <c r="M824" s="582"/>
      <c r="N824" s="582"/>
      <c r="O824" s="582"/>
      <c r="P824" s="582"/>
      <c r="Q824" s="582"/>
      <c r="R824" s="582"/>
      <c r="S824" s="582"/>
      <c r="T824" s="582"/>
      <c r="U824" s="582"/>
      <c r="V824" s="582"/>
      <c r="W824" s="582"/>
      <c r="X824" s="582"/>
      <c r="Y824" s="582"/>
      <c r="Z824" s="582"/>
      <c r="AA824" s="582"/>
      <c r="AB824" s="582"/>
      <c r="AC824" s="582"/>
      <c r="AD824" s="582"/>
      <c r="AE824" s="582"/>
      <c r="AF824" s="582"/>
      <c r="AG824" s="582"/>
      <c r="AH824" s="582"/>
      <c r="AI824" s="582"/>
      <c r="AJ824" s="582"/>
      <c r="AK824" s="582"/>
      <c r="AL824" s="582"/>
      <c r="AM824" s="582"/>
      <c r="AN824" s="582"/>
      <c r="AO824" s="582"/>
      <c r="AP824" s="582"/>
      <c r="AQ824" s="582"/>
      <c r="AR824" s="582"/>
      <c r="AS824" s="582"/>
      <c r="AT824" s="582"/>
      <c r="AU824" s="582"/>
      <c r="AV824" s="582"/>
      <c r="AW824" s="582"/>
      <c r="AX824" s="582"/>
      <c r="AY824" s="582"/>
      <c r="AZ824" s="582"/>
      <c r="BA824" s="582"/>
      <c r="BB824" s="582"/>
      <c r="BC824" s="582"/>
      <c r="BD824" s="582"/>
      <c r="BE824" s="582"/>
      <c r="BF824" s="582"/>
      <c r="BG824" s="582"/>
      <c r="BH824" s="582"/>
      <c r="BI824" s="582"/>
      <c r="BJ824" s="582"/>
      <c r="BK824" s="582"/>
      <c r="BL824" s="582"/>
      <c r="BM824" s="582"/>
      <c r="BN824" s="582"/>
      <c r="BO824" s="582"/>
      <c r="BP824" s="582"/>
      <c r="BQ824" s="582"/>
      <c r="BR824" s="582"/>
      <c r="BS824" s="582"/>
      <c r="BT824" s="582"/>
      <c r="BU824" s="582"/>
      <c r="BV824" s="583"/>
    </row>
    <row r="825" spans="1:74 16318:16318" ht="37.5" x14ac:dyDescent="0.3">
      <c r="A825" s="66">
        <v>45</v>
      </c>
      <c r="B825" s="216" t="s">
        <v>44</v>
      </c>
      <c r="C825" s="393" t="s">
        <v>480</v>
      </c>
      <c r="D825" s="394">
        <v>183090</v>
      </c>
      <c r="E825" s="667">
        <v>68221006</v>
      </c>
      <c r="F825" s="66">
        <v>222</v>
      </c>
      <c r="G825" s="584" t="s">
        <v>480</v>
      </c>
      <c r="H825" s="66" t="s">
        <v>480</v>
      </c>
      <c r="I825" s="66" t="s">
        <v>480</v>
      </c>
      <c r="J825" s="216" t="s">
        <v>480</v>
      </c>
      <c r="K825" s="658">
        <f>K826+K878+K952+K1016+K1074+K1119</f>
        <v>878343</v>
      </c>
      <c r="L825" s="405">
        <v>222</v>
      </c>
      <c r="M825" s="582" t="s">
        <v>480</v>
      </c>
      <c r="N825" s="582" t="s">
        <v>480</v>
      </c>
      <c r="O825" s="582" t="s">
        <v>480</v>
      </c>
      <c r="P825" s="582" t="s">
        <v>480</v>
      </c>
      <c r="Q825" s="582" t="s">
        <v>480</v>
      </c>
      <c r="R825" s="582" t="s">
        <v>480</v>
      </c>
      <c r="S825" s="582" t="s">
        <v>480</v>
      </c>
      <c r="T825" s="582" t="s">
        <v>480</v>
      </c>
      <c r="U825" s="582" t="s">
        <v>480</v>
      </c>
      <c r="V825" s="582" t="s">
        <v>480</v>
      </c>
      <c r="W825" s="582" t="s">
        <v>480</v>
      </c>
      <c r="X825" s="582" t="s">
        <v>480</v>
      </c>
      <c r="Y825" s="582" t="s">
        <v>480</v>
      </c>
      <c r="Z825" s="582" t="s">
        <v>480</v>
      </c>
      <c r="AA825" s="582" t="s">
        <v>480</v>
      </c>
      <c r="AB825" s="582" t="s">
        <v>480</v>
      </c>
      <c r="AC825" s="582" t="s">
        <v>480</v>
      </c>
      <c r="AD825" s="582" t="s">
        <v>480</v>
      </c>
      <c r="AE825" s="582" t="s">
        <v>480</v>
      </c>
      <c r="AF825" s="582" t="s">
        <v>480</v>
      </c>
      <c r="AG825" s="582" t="s">
        <v>480</v>
      </c>
      <c r="AH825" s="582" t="s">
        <v>480</v>
      </c>
      <c r="AI825" s="582" t="s">
        <v>480</v>
      </c>
      <c r="AJ825" s="582" t="s">
        <v>480</v>
      </c>
      <c r="AK825" s="582" t="s">
        <v>480</v>
      </c>
      <c r="AL825" s="582" t="s">
        <v>480</v>
      </c>
      <c r="AM825" s="582" t="s">
        <v>480</v>
      </c>
      <c r="AN825" s="582" t="s">
        <v>480</v>
      </c>
      <c r="AO825" s="582" t="s">
        <v>480</v>
      </c>
      <c r="AP825" s="582" t="s">
        <v>480</v>
      </c>
      <c r="AQ825" s="582" t="s">
        <v>480</v>
      </c>
      <c r="AR825" s="582" t="s">
        <v>480</v>
      </c>
      <c r="AS825" s="582" t="s">
        <v>480</v>
      </c>
      <c r="AT825" s="582" t="s">
        <v>480</v>
      </c>
      <c r="AU825" s="582" t="s">
        <v>480</v>
      </c>
      <c r="AV825" s="582" t="s">
        <v>480</v>
      </c>
      <c r="AW825" s="582" t="s">
        <v>480</v>
      </c>
      <c r="AX825" s="582" t="s">
        <v>480</v>
      </c>
      <c r="AY825" s="582" t="s">
        <v>480</v>
      </c>
      <c r="AZ825" s="582" t="s">
        <v>480</v>
      </c>
      <c r="BA825" s="582" t="s">
        <v>480</v>
      </c>
      <c r="BB825" s="582" t="s">
        <v>480</v>
      </c>
      <c r="BC825" s="582" t="s">
        <v>480</v>
      </c>
      <c r="BD825" s="582" t="s">
        <v>480</v>
      </c>
      <c r="BE825" s="582" t="s">
        <v>480</v>
      </c>
      <c r="BF825" s="582" t="s">
        <v>480</v>
      </c>
      <c r="BG825" s="582" t="s">
        <v>480</v>
      </c>
      <c r="BH825" s="582" t="s">
        <v>480</v>
      </c>
      <c r="BI825" s="582" t="s">
        <v>480</v>
      </c>
      <c r="BJ825" s="582" t="s">
        <v>480</v>
      </c>
      <c r="BK825" s="582" t="s">
        <v>480</v>
      </c>
      <c r="BL825" s="582" t="s">
        <v>480</v>
      </c>
      <c r="BM825" s="582" t="s">
        <v>480</v>
      </c>
      <c r="BN825" s="582" t="s">
        <v>480</v>
      </c>
      <c r="BO825" s="582" t="s">
        <v>480</v>
      </c>
      <c r="BP825" s="582" t="s">
        <v>480</v>
      </c>
      <c r="BQ825" s="582" t="s">
        <v>480</v>
      </c>
      <c r="BR825" s="582" t="s">
        <v>480</v>
      </c>
      <c r="BS825" s="582" t="s">
        <v>480</v>
      </c>
      <c r="BT825" s="582"/>
      <c r="BU825" s="582"/>
      <c r="BV825" s="585" t="s">
        <v>480</v>
      </c>
    </row>
    <row r="826" spans="1:74 16318:16318" ht="36" customHeight="1" x14ac:dyDescent="0.3">
      <c r="A826" s="66">
        <v>6</v>
      </c>
      <c r="B826" s="613" t="s">
        <v>794</v>
      </c>
      <c r="C826" s="631" t="s">
        <v>480</v>
      </c>
      <c r="D826" s="405">
        <v>29117</v>
      </c>
      <c r="E826" s="667">
        <v>10849260</v>
      </c>
      <c r="F826" s="203">
        <v>31</v>
      </c>
      <c r="G826" s="584" t="s">
        <v>480</v>
      </c>
      <c r="H826" s="66" t="s">
        <v>480</v>
      </c>
      <c r="I826" s="66" t="s">
        <v>480</v>
      </c>
      <c r="J826" s="216" t="s">
        <v>480</v>
      </c>
      <c r="K826" s="658">
        <f>K836+K849+K852+K860+K868+K877</f>
        <v>139885</v>
      </c>
      <c r="L826" s="403">
        <v>31</v>
      </c>
      <c r="M826" s="582" t="s">
        <v>480</v>
      </c>
      <c r="N826" s="582" t="s">
        <v>480</v>
      </c>
      <c r="O826" s="582" t="s">
        <v>480</v>
      </c>
      <c r="P826" s="582" t="s">
        <v>480</v>
      </c>
      <c r="Q826" s="582" t="s">
        <v>480</v>
      </c>
      <c r="R826" s="582" t="s">
        <v>480</v>
      </c>
      <c r="S826" s="582" t="s">
        <v>480</v>
      </c>
      <c r="T826" s="582" t="s">
        <v>480</v>
      </c>
      <c r="U826" s="582" t="s">
        <v>480</v>
      </c>
      <c r="V826" s="582" t="s">
        <v>480</v>
      </c>
      <c r="W826" s="582" t="s">
        <v>480</v>
      </c>
      <c r="X826" s="582" t="s">
        <v>480</v>
      </c>
      <c r="Y826" s="582" t="s">
        <v>480</v>
      </c>
      <c r="Z826" s="582" t="s">
        <v>480</v>
      </c>
      <c r="AA826" s="582" t="s">
        <v>480</v>
      </c>
      <c r="AB826" s="582" t="s">
        <v>480</v>
      </c>
      <c r="AC826" s="582" t="s">
        <v>480</v>
      </c>
      <c r="AD826" s="582" t="s">
        <v>480</v>
      </c>
      <c r="AE826" s="582" t="s">
        <v>480</v>
      </c>
      <c r="AF826" s="582" t="s">
        <v>480</v>
      </c>
      <c r="AG826" s="582" t="s">
        <v>480</v>
      </c>
      <c r="AH826" s="582" t="s">
        <v>480</v>
      </c>
      <c r="AI826" s="582" t="s">
        <v>480</v>
      </c>
      <c r="AJ826" s="582" t="s">
        <v>480</v>
      </c>
      <c r="AK826" s="582" t="s">
        <v>480</v>
      </c>
      <c r="AL826" s="582" t="s">
        <v>480</v>
      </c>
      <c r="AM826" s="582" t="s">
        <v>480</v>
      </c>
      <c r="AN826" s="582" t="s">
        <v>480</v>
      </c>
      <c r="AO826" s="582" t="s">
        <v>480</v>
      </c>
      <c r="AP826" s="582" t="s">
        <v>480</v>
      </c>
      <c r="AQ826" s="582" t="s">
        <v>480</v>
      </c>
      <c r="AR826" s="582" t="s">
        <v>480</v>
      </c>
      <c r="AS826" s="582" t="s">
        <v>480</v>
      </c>
      <c r="AT826" s="582" t="s">
        <v>480</v>
      </c>
      <c r="AU826" s="582" t="s">
        <v>480</v>
      </c>
      <c r="AV826" s="582" t="s">
        <v>480</v>
      </c>
      <c r="AW826" s="582" t="s">
        <v>480</v>
      </c>
      <c r="AX826" s="582" t="s">
        <v>480</v>
      </c>
      <c r="AY826" s="582" t="s">
        <v>480</v>
      </c>
      <c r="AZ826" s="582" t="s">
        <v>480</v>
      </c>
      <c r="BA826" s="582" t="s">
        <v>480</v>
      </c>
      <c r="BB826" s="582" t="s">
        <v>480</v>
      </c>
      <c r="BC826" s="582" t="s">
        <v>480</v>
      </c>
      <c r="BD826" s="582" t="s">
        <v>480</v>
      </c>
      <c r="BE826" s="582" t="s">
        <v>480</v>
      </c>
      <c r="BF826" s="582" t="s">
        <v>480</v>
      </c>
      <c r="BG826" s="582" t="s">
        <v>480</v>
      </c>
      <c r="BH826" s="582" t="s">
        <v>480</v>
      </c>
      <c r="BI826" s="582" t="s">
        <v>480</v>
      </c>
      <c r="BJ826" s="582" t="s">
        <v>480</v>
      </c>
      <c r="BK826" s="582" t="s">
        <v>480</v>
      </c>
      <c r="BL826" s="582" t="s">
        <v>480</v>
      </c>
      <c r="BM826" s="582" t="s">
        <v>480</v>
      </c>
      <c r="BN826" s="582" t="s">
        <v>480</v>
      </c>
      <c r="BO826" s="582" t="s">
        <v>480</v>
      </c>
      <c r="BP826" s="582" t="s">
        <v>480</v>
      </c>
      <c r="BQ826" s="582" t="s">
        <v>480</v>
      </c>
      <c r="BR826" s="582" t="s">
        <v>480</v>
      </c>
      <c r="BS826" s="582" t="s">
        <v>480</v>
      </c>
      <c r="BT826" s="582"/>
      <c r="BU826" s="582"/>
      <c r="BV826" s="586" t="s">
        <v>480</v>
      </c>
      <c r="XCP826" s="36">
        <f>SUBTOTAL(9,A826:XCO826)</f>
        <v>11018330</v>
      </c>
    </row>
    <row r="827" spans="1:74 16318:16318" ht="37.5" x14ac:dyDescent="0.3">
      <c r="A827" s="1361">
        <v>1</v>
      </c>
      <c r="B827" s="1207" t="s">
        <v>794</v>
      </c>
      <c r="C827" s="1207" t="s">
        <v>795</v>
      </c>
      <c r="D827" s="1402">
        <v>4149</v>
      </c>
      <c r="E827" s="1405">
        <v>1545955</v>
      </c>
      <c r="F827" s="1207">
        <v>6</v>
      </c>
      <c r="G827" s="618" t="s">
        <v>796</v>
      </c>
      <c r="H827" s="395" t="s">
        <v>484</v>
      </c>
      <c r="I827" s="396" t="s">
        <v>25</v>
      </c>
      <c r="J827" s="397">
        <v>9</v>
      </c>
      <c r="K827" s="680">
        <v>6300</v>
      </c>
      <c r="L827" s="638">
        <v>1</v>
      </c>
      <c r="M827" s="935" t="s">
        <v>126</v>
      </c>
      <c r="N827" s="582" t="s">
        <v>480</v>
      </c>
      <c r="O827" s="582" t="s">
        <v>480</v>
      </c>
      <c r="P827" s="582" t="s">
        <v>480</v>
      </c>
      <c r="Q827" s="582" t="s">
        <v>480</v>
      </c>
      <c r="R827" s="582" t="s">
        <v>480</v>
      </c>
      <c r="S827" s="582" t="s">
        <v>480</v>
      </c>
      <c r="T827" s="582" t="s">
        <v>480</v>
      </c>
      <c r="U827" s="582" t="s">
        <v>480</v>
      </c>
      <c r="V827" s="582" t="s">
        <v>480</v>
      </c>
      <c r="W827" s="582" t="s">
        <v>480</v>
      </c>
      <c r="X827" s="582" t="s">
        <v>480</v>
      </c>
      <c r="Y827" s="582" t="s">
        <v>480</v>
      </c>
      <c r="Z827" s="582" t="s">
        <v>480</v>
      </c>
      <c r="AA827" s="582" t="s">
        <v>480</v>
      </c>
      <c r="AB827" s="582" t="s">
        <v>480</v>
      </c>
      <c r="AC827" s="582" t="s">
        <v>480</v>
      </c>
      <c r="AD827" s="582" t="s">
        <v>480</v>
      </c>
      <c r="AE827" s="582" t="s">
        <v>480</v>
      </c>
      <c r="AF827" s="582" t="s">
        <v>480</v>
      </c>
      <c r="AG827" s="582" t="s">
        <v>480</v>
      </c>
      <c r="AH827" s="582" t="s">
        <v>480</v>
      </c>
      <c r="AI827" s="582" t="s">
        <v>480</v>
      </c>
      <c r="AJ827" s="582" t="s">
        <v>480</v>
      </c>
      <c r="AK827" s="582" t="s">
        <v>480</v>
      </c>
      <c r="AL827" s="582" t="s">
        <v>480</v>
      </c>
      <c r="AM827" s="582" t="s">
        <v>480</v>
      </c>
      <c r="AN827" s="582" t="s">
        <v>480</v>
      </c>
      <c r="AO827" s="582" t="s">
        <v>480</v>
      </c>
      <c r="AP827" s="582" t="s">
        <v>480</v>
      </c>
      <c r="AQ827" s="582" t="s">
        <v>480</v>
      </c>
      <c r="AR827" s="582" t="s">
        <v>480</v>
      </c>
      <c r="AS827" s="582" t="s">
        <v>480</v>
      </c>
      <c r="AT827" s="582" t="s">
        <v>480</v>
      </c>
      <c r="AU827" s="582" t="s">
        <v>480</v>
      </c>
      <c r="AV827" s="582" t="s">
        <v>480</v>
      </c>
      <c r="AW827" s="582" t="s">
        <v>480</v>
      </c>
      <c r="AX827" s="582" t="s">
        <v>480</v>
      </c>
      <c r="AY827" s="582" t="s">
        <v>480</v>
      </c>
      <c r="AZ827" s="582" t="s">
        <v>480</v>
      </c>
      <c r="BA827" s="582" t="s">
        <v>480</v>
      </c>
      <c r="BB827" s="582" t="s">
        <v>480</v>
      </c>
      <c r="BC827" s="582" t="s">
        <v>480</v>
      </c>
      <c r="BD827" s="582" t="s">
        <v>480</v>
      </c>
      <c r="BE827" s="582" t="s">
        <v>480</v>
      </c>
      <c r="BF827" s="582" t="s">
        <v>480</v>
      </c>
      <c r="BG827" s="582" t="s">
        <v>480</v>
      </c>
      <c r="BH827" s="582" t="s">
        <v>480</v>
      </c>
      <c r="BI827" s="582" t="s">
        <v>480</v>
      </c>
      <c r="BJ827" s="582" t="s">
        <v>480</v>
      </c>
      <c r="BK827" s="582" t="s">
        <v>480</v>
      </c>
      <c r="BL827" s="582" t="s">
        <v>480</v>
      </c>
      <c r="BM827" s="582" t="s">
        <v>480</v>
      </c>
      <c r="BN827" s="582" t="s">
        <v>480</v>
      </c>
      <c r="BO827" s="582" t="s">
        <v>480</v>
      </c>
      <c r="BP827" s="582" t="s">
        <v>480</v>
      </c>
      <c r="BQ827" s="582" t="s">
        <v>480</v>
      </c>
      <c r="BR827" s="582" t="s">
        <v>480</v>
      </c>
      <c r="BS827" s="582" t="s">
        <v>480</v>
      </c>
      <c r="BT827" s="582"/>
      <c r="BU827" s="582"/>
      <c r="BV827" s="586" t="s">
        <v>480</v>
      </c>
    </row>
    <row r="828" spans="1:74 16318:16318" ht="18.75" customHeight="1" x14ac:dyDescent="0.3">
      <c r="A828" s="1361"/>
      <c r="B828" s="1208"/>
      <c r="C828" s="1208"/>
      <c r="D828" s="1403"/>
      <c r="E828" s="1406"/>
      <c r="F828" s="1208"/>
      <c r="G828" s="1390" t="s">
        <v>797</v>
      </c>
      <c r="H828" s="395" t="s">
        <v>798</v>
      </c>
      <c r="I828" s="396" t="s">
        <v>133</v>
      </c>
      <c r="J828" s="397">
        <v>4</v>
      </c>
      <c r="K828" s="680">
        <v>550</v>
      </c>
      <c r="L828" s="1188">
        <v>2</v>
      </c>
      <c r="M828" s="1035" t="s">
        <v>135</v>
      </c>
      <c r="N828" s="582" t="s">
        <v>480</v>
      </c>
      <c r="O828" s="582" t="s">
        <v>480</v>
      </c>
      <c r="P828" s="582" t="s">
        <v>480</v>
      </c>
      <c r="Q828" s="582" t="s">
        <v>480</v>
      </c>
      <c r="R828" s="582" t="s">
        <v>480</v>
      </c>
      <c r="S828" s="582" t="s">
        <v>480</v>
      </c>
      <c r="T828" s="582" t="s">
        <v>480</v>
      </c>
      <c r="U828" s="582" t="s">
        <v>480</v>
      </c>
      <c r="V828" s="582" t="s">
        <v>480</v>
      </c>
      <c r="W828" s="582" t="s">
        <v>480</v>
      </c>
      <c r="X828" s="582" t="s">
        <v>480</v>
      </c>
      <c r="Y828" s="582" t="s">
        <v>480</v>
      </c>
      <c r="Z828" s="582" t="s">
        <v>480</v>
      </c>
      <c r="AA828" s="582" t="s">
        <v>480</v>
      </c>
      <c r="AB828" s="582" t="s">
        <v>480</v>
      </c>
      <c r="AC828" s="582" t="s">
        <v>480</v>
      </c>
      <c r="AD828" s="582" t="s">
        <v>480</v>
      </c>
      <c r="AE828" s="582" t="s">
        <v>480</v>
      </c>
      <c r="AF828" s="582" t="s">
        <v>480</v>
      </c>
      <c r="AG828" s="582" t="s">
        <v>480</v>
      </c>
      <c r="AH828" s="582" t="s">
        <v>480</v>
      </c>
      <c r="AI828" s="582" t="s">
        <v>480</v>
      </c>
      <c r="AJ828" s="582" t="s">
        <v>480</v>
      </c>
      <c r="AK828" s="582" t="s">
        <v>480</v>
      </c>
      <c r="AL828" s="582" t="s">
        <v>480</v>
      </c>
      <c r="AM828" s="582" t="s">
        <v>480</v>
      </c>
      <c r="AN828" s="582" t="s">
        <v>480</v>
      </c>
      <c r="AO828" s="582" t="s">
        <v>480</v>
      </c>
      <c r="AP828" s="582" t="s">
        <v>480</v>
      </c>
      <c r="AQ828" s="582" t="s">
        <v>480</v>
      </c>
      <c r="AR828" s="582" t="s">
        <v>480</v>
      </c>
      <c r="AS828" s="582" t="s">
        <v>480</v>
      </c>
      <c r="AT828" s="582" t="s">
        <v>480</v>
      </c>
      <c r="AU828" s="582" t="s">
        <v>480</v>
      </c>
      <c r="AV828" s="582" t="s">
        <v>480</v>
      </c>
      <c r="AW828" s="582" t="s">
        <v>480</v>
      </c>
      <c r="AX828" s="582" t="s">
        <v>480</v>
      </c>
      <c r="AY828" s="582" t="s">
        <v>480</v>
      </c>
      <c r="AZ828" s="582" t="s">
        <v>480</v>
      </c>
      <c r="BA828" s="582" t="s">
        <v>480</v>
      </c>
      <c r="BB828" s="582" t="s">
        <v>480</v>
      </c>
      <c r="BC828" s="582" t="s">
        <v>480</v>
      </c>
      <c r="BD828" s="582" t="s">
        <v>480</v>
      </c>
      <c r="BE828" s="582" t="s">
        <v>480</v>
      </c>
      <c r="BF828" s="582" t="s">
        <v>480</v>
      </c>
      <c r="BG828" s="582" t="s">
        <v>480</v>
      </c>
      <c r="BH828" s="582" t="s">
        <v>480</v>
      </c>
      <c r="BI828" s="582" t="s">
        <v>480</v>
      </c>
      <c r="BJ828" s="582" t="s">
        <v>480</v>
      </c>
      <c r="BK828" s="582" t="s">
        <v>480</v>
      </c>
      <c r="BL828" s="582" t="s">
        <v>480</v>
      </c>
      <c r="BM828" s="582" t="s">
        <v>480</v>
      </c>
      <c r="BN828" s="582" t="s">
        <v>480</v>
      </c>
      <c r="BO828" s="582" t="s">
        <v>480</v>
      </c>
      <c r="BP828" s="582" t="s">
        <v>480</v>
      </c>
      <c r="BQ828" s="582" t="s">
        <v>480</v>
      </c>
      <c r="BR828" s="582" t="s">
        <v>480</v>
      </c>
      <c r="BS828" s="582" t="s">
        <v>480</v>
      </c>
      <c r="BT828" s="582"/>
      <c r="BU828" s="582"/>
      <c r="BV828" s="586" t="s">
        <v>480</v>
      </c>
    </row>
    <row r="829" spans="1:74 16318:16318" ht="37.5" x14ac:dyDescent="0.3">
      <c r="A829" s="1361"/>
      <c r="B829" s="1208"/>
      <c r="C829" s="1208"/>
      <c r="D829" s="1403"/>
      <c r="E829" s="1406"/>
      <c r="F829" s="1208"/>
      <c r="G829" s="1391"/>
      <c r="H829" s="395" t="s">
        <v>484</v>
      </c>
      <c r="I829" s="396" t="s">
        <v>25</v>
      </c>
      <c r="J829" s="397">
        <v>3.65</v>
      </c>
      <c r="K829" s="680">
        <v>511</v>
      </c>
      <c r="L829" s="1188"/>
      <c r="M829" s="1036"/>
      <c r="N829" s="582" t="s">
        <v>480</v>
      </c>
      <c r="O829" s="582" t="s">
        <v>480</v>
      </c>
      <c r="P829" s="582" t="s">
        <v>480</v>
      </c>
      <c r="Q829" s="582" t="s">
        <v>480</v>
      </c>
      <c r="R829" s="582" t="s">
        <v>480</v>
      </c>
      <c r="S829" s="582" t="s">
        <v>480</v>
      </c>
      <c r="T829" s="582" t="s">
        <v>480</v>
      </c>
      <c r="U829" s="582" t="s">
        <v>480</v>
      </c>
      <c r="V829" s="582" t="s">
        <v>480</v>
      </c>
      <c r="W829" s="582" t="s">
        <v>480</v>
      </c>
      <c r="X829" s="582" t="s">
        <v>480</v>
      </c>
      <c r="Y829" s="582" t="s">
        <v>480</v>
      </c>
      <c r="Z829" s="582" t="s">
        <v>480</v>
      </c>
      <c r="AA829" s="582" t="s">
        <v>480</v>
      </c>
      <c r="AB829" s="582" t="s">
        <v>480</v>
      </c>
      <c r="AC829" s="582" t="s">
        <v>480</v>
      </c>
      <c r="AD829" s="582" t="s">
        <v>480</v>
      </c>
      <c r="AE829" s="582" t="s">
        <v>480</v>
      </c>
      <c r="AF829" s="582" t="s">
        <v>480</v>
      </c>
      <c r="AG829" s="582" t="s">
        <v>480</v>
      </c>
      <c r="AH829" s="582" t="s">
        <v>480</v>
      </c>
      <c r="AI829" s="582" t="s">
        <v>480</v>
      </c>
      <c r="AJ829" s="582" t="s">
        <v>480</v>
      </c>
      <c r="AK829" s="582" t="s">
        <v>480</v>
      </c>
      <c r="AL829" s="582" t="s">
        <v>480</v>
      </c>
      <c r="AM829" s="582" t="s">
        <v>480</v>
      </c>
      <c r="AN829" s="582" t="s">
        <v>480</v>
      </c>
      <c r="AO829" s="582" t="s">
        <v>480</v>
      </c>
      <c r="AP829" s="582" t="s">
        <v>480</v>
      </c>
      <c r="AQ829" s="582" t="s">
        <v>480</v>
      </c>
      <c r="AR829" s="582" t="s">
        <v>480</v>
      </c>
      <c r="AS829" s="582" t="s">
        <v>480</v>
      </c>
      <c r="AT829" s="582" t="s">
        <v>480</v>
      </c>
      <c r="AU829" s="582" t="s">
        <v>480</v>
      </c>
      <c r="AV829" s="582" t="s">
        <v>480</v>
      </c>
      <c r="AW829" s="582" t="s">
        <v>480</v>
      </c>
      <c r="AX829" s="582" t="s">
        <v>480</v>
      </c>
      <c r="AY829" s="582" t="s">
        <v>480</v>
      </c>
      <c r="AZ829" s="582" t="s">
        <v>480</v>
      </c>
      <c r="BA829" s="582" t="s">
        <v>480</v>
      </c>
      <c r="BB829" s="582" t="s">
        <v>480</v>
      </c>
      <c r="BC829" s="582" t="s">
        <v>480</v>
      </c>
      <c r="BD829" s="582" t="s">
        <v>480</v>
      </c>
      <c r="BE829" s="582" t="s">
        <v>480</v>
      </c>
      <c r="BF829" s="582" t="s">
        <v>480</v>
      </c>
      <c r="BG829" s="582" t="s">
        <v>480</v>
      </c>
      <c r="BH829" s="582" t="s">
        <v>480</v>
      </c>
      <c r="BI829" s="582" t="s">
        <v>480</v>
      </c>
      <c r="BJ829" s="582" t="s">
        <v>480</v>
      </c>
      <c r="BK829" s="582" t="s">
        <v>480</v>
      </c>
      <c r="BL829" s="582" t="s">
        <v>480</v>
      </c>
      <c r="BM829" s="582" t="s">
        <v>480</v>
      </c>
      <c r="BN829" s="582" t="s">
        <v>480</v>
      </c>
      <c r="BO829" s="582" t="s">
        <v>480</v>
      </c>
      <c r="BP829" s="582" t="s">
        <v>480</v>
      </c>
      <c r="BQ829" s="582" t="s">
        <v>480</v>
      </c>
      <c r="BR829" s="582" t="s">
        <v>480</v>
      </c>
      <c r="BS829" s="582" t="s">
        <v>480</v>
      </c>
      <c r="BT829" s="582"/>
      <c r="BU829" s="582"/>
      <c r="BV829" s="586" t="s">
        <v>480</v>
      </c>
    </row>
    <row r="830" spans="1:74 16318:16318" ht="39" customHeight="1" x14ac:dyDescent="0.3">
      <c r="A830" s="1361"/>
      <c r="B830" s="1208"/>
      <c r="C830" s="1208"/>
      <c r="D830" s="1403"/>
      <c r="E830" s="1406"/>
      <c r="F830" s="1208"/>
      <c r="G830" s="1355" t="s">
        <v>799</v>
      </c>
      <c r="H830" s="395" t="s">
        <v>489</v>
      </c>
      <c r="I830" s="396" t="s">
        <v>133</v>
      </c>
      <c r="J830" s="397">
        <v>2</v>
      </c>
      <c r="K830" s="680">
        <v>800</v>
      </c>
      <c r="L830" s="1188">
        <v>3</v>
      </c>
      <c r="M830" s="1035" t="s">
        <v>490</v>
      </c>
      <c r="N830" s="582" t="s">
        <v>480</v>
      </c>
      <c r="O830" s="582" t="s">
        <v>480</v>
      </c>
      <c r="P830" s="582" t="s">
        <v>480</v>
      </c>
      <c r="Q830" s="582" t="s">
        <v>480</v>
      </c>
      <c r="R830" s="582" t="s">
        <v>480</v>
      </c>
      <c r="S830" s="582" t="s">
        <v>480</v>
      </c>
      <c r="T830" s="582" t="s">
        <v>480</v>
      </c>
      <c r="U830" s="582" t="s">
        <v>480</v>
      </c>
      <c r="V830" s="582" t="s">
        <v>480</v>
      </c>
      <c r="W830" s="582" t="s">
        <v>480</v>
      </c>
      <c r="X830" s="582" t="s">
        <v>480</v>
      </c>
      <c r="Y830" s="582" t="s">
        <v>480</v>
      </c>
      <c r="Z830" s="582" t="s">
        <v>480</v>
      </c>
      <c r="AA830" s="582" t="s">
        <v>480</v>
      </c>
      <c r="AB830" s="582" t="s">
        <v>480</v>
      </c>
      <c r="AC830" s="582" t="s">
        <v>480</v>
      </c>
      <c r="AD830" s="582" t="s">
        <v>480</v>
      </c>
      <c r="AE830" s="582" t="s">
        <v>480</v>
      </c>
      <c r="AF830" s="582" t="s">
        <v>480</v>
      </c>
      <c r="AG830" s="582" t="s">
        <v>480</v>
      </c>
      <c r="AH830" s="582" t="s">
        <v>480</v>
      </c>
      <c r="AI830" s="582" t="s">
        <v>480</v>
      </c>
      <c r="AJ830" s="582" t="s">
        <v>480</v>
      </c>
      <c r="AK830" s="582" t="s">
        <v>480</v>
      </c>
      <c r="AL830" s="582" t="s">
        <v>480</v>
      </c>
      <c r="AM830" s="582" t="s">
        <v>480</v>
      </c>
      <c r="AN830" s="582" t="s">
        <v>480</v>
      </c>
      <c r="AO830" s="582" t="s">
        <v>480</v>
      </c>
      <c r="AP830" s="582" t="s">
        <v>480</v>
      </c>
      <c r="AQ830" s="582" t="s">
        <v>480</v>
      </c>
      <c r="AR830" s="582" t="s">
        <v>480</v>
      </c>
      <c r="AS830" s="582" t="s">
        <v>480</v>
      </c>
      <c r="AT830" s="582" t="s">
        <v>480</v>
      </c>
      <c r="AU830" s="582" t="s">
        <v>480</v>
      </c>
      <c r="AV830" s="582" t="s">
        <v>480</v>
      </c>
      <c r="AW830" s="582" t="s">
        <v>480</v>
      </c>
      <c r="AX830" s="582" t="s">
        <v>480</v>
      </c>
      <c r="AY830" s="582" t="s">
        <v>480</v>
      </c>
      <c r="AZ830" s="582" t="s">
        <v>480</v>
      </c>
      <c r="BA830" s="582" t="s">
        <v>480</v>
      </c>
      <c r="BB830" s="582" t="s">
        <v>480</v>
      </c>
      <c r="BC830" s="582" t="s">
        <v>480</v>
      </c>
      <c r="BD830" s="582" t="s">
        <v>480</v>
      </c>
      <c r="BE830" s="582" t="s">
        <v>480</v>
      </c>
      <c r="BF830" s="582" t="s">
        <v>480</v>
      </c>
      <c r="BG830" s="582" t="s">
        <v>480</v>
      </c>
      <c r="BH830" s="582" t="s">
        <v>480</v>
      </c>
      <c r="BI830" s="582" t="s">
        <v>480</v>
      </c>
      <c r="BJ830" s="582" t="s">
        <v>480</v>
      </c>
      <c r="BK830" s="582" t="s">
        <v>480</v>
      </c>
      <c r="BL830" s="582" t="s">
        <v>480</v>
      </c>
      <c r="BM830" s="582" t="s">
        <v>480</v>
      </c>
      <c r="BN830" s="582" t="s">
        <v>480</v>
      </c>
      <c r="BO830" s="582" t="s">
        <v>480</v>
      </c>
      <c r="BP830" s="582" t="s">
        <v>480</v>
      </c>
      <c r="BQ830" s="582" t="s">
        <v>480</v>
      </c>
      <c r="BR830" s="582" t="s">
        <v>480</v>
      </c>
      <c r="BS830" s="582" t="s">
        <v>480</v>
      </c>
      <c r="BT830" s="582"/>
      <c r="BU830" s="582"/>
      <c r="BV830" s="586" t="s">
        <v>480</v>
      </c>
    </row>
    <row r="831" spans="1:74 16318:16318" ht="33.75" customHeight="1" x14ac:dyDescent="0.3">
      <c r="A831" s="1361"/>
      <c r="B831" s="1208"/>
      <c r="C831" s="1208"/>
      <c r="D831" s="1403"/>
      <c r="E831" s="1406"/>
      <c r="F831" s="1208"/>
      <c r="G831" s="1356"/>
      <c r="H831" s="395" t="s">
        <v>492</v>
      </c>
      <c r="I831" s="396" t="s">
        <v>25</v>
      </c>
      <c r="J831" s="397">
        <v>5.65</v>
      </c>
      <c r="K831" s="680">
        <v>1130</v>
      </c>
      <c r="L831" s="1188"/>
      <c r="M831" s="1036"/>
      <c r="N831" s="582" t="s">
        <v>480</v>
      </c>
      <c r="O831" s="582" t="s">
        <v>480</v>
      </c>
      <c r="P831" s="582" t="s">
        <v>480</v>
      </c>
      <c r="Q831" s="582" t="s">
        <v>480</v>
      </c>
      <c r="R831" s="582" t="s">
        <v>480</v>
      </c>
      <c r="S831" s="582" t="s">
        <v>480</v>
      </c>
      <c r="T831" s="582" t="s">
        <v>480</v>
      </c>
      <c r="U831" s="582" t="s">
        <v>480</v>
      </c>
      <c r="V831" s="582" t="s">
        <v>480</v>
      </c>
      <c r="W831" s="582" t="s">
        <v>480</v>
      </c>
      <c r="X831" s="582" t="s">
        <v>480</v>
      </c>
      <c r="Y831" s="582" t="s">
        <v>480</v>
      </c>
      <c r="Z831" s="582" t="s">
        <v>480</v>
      </c>
      <c r="AA831" s="582" t="s">
        <v>480</v>
      </c>
      <c r="AB831" s="582" t="s">
        <v>480</v>
      </c>
      <c r="AC831" s="582" t="s">
        <v>480</v>
      </c>
      <c r="AD831" s="582" t="s">
        <v>480</v>
      </c>
      <c r="AE831" s="582" t="s">
        <v>480</v>
      </c>
      <c r="AF831" s="582" t="s">
        <v>480</v>
      </c>
      <c r="AG831" s="582" t="s">
        <v>480</v>
      </c>
      <c r="AH831" s="582" t="s">
        <v>480</v>
      </c>
      <c r="AI831" s="582" t="s">
        <v>480</v>
      </c>
      <c r="AJ831" s="582" t="s">
        <v>480</v>
      </c>
      <c r="AK831" s="582" t="s">
        <v>480</v>
      </c>
      <c r="AL831" s="582" t="s">
        <v>480</v>
      </c>
      <c r="AM831" s="582" t="s">
        <v>480</v>
      </c>
      <c r="AN831" s="582" t="s">
        <v>480</v>
      </c>
      <c r="AO831" s="582" t="s">
        <v>480</v>
      </c>
      <c r="AP831" s="582" t="s">
        <v>480</v>
      </c>
      <c r="AQ831" s="582" t="s">
        <v>480</v>
      </c>
      <c r="AR831" s="582" t="s">
        <v>480</v>
      </c>
      <c r="AS831" s="582" t="s">
        <v>480</v>
      </c>
      <c r="AT831" s="582" t="s">
        <v>480</v>
      </c>
      <c r="AU831" s="582" t="s">
        <v>480</v>
      </c>
      <c r="AV831" s="582" t="s">
        <v>480</v>
      </c>
      <c r="AW831" s="582" t="s">
        <v>480</v>
      </c>
      <c r="AX831" s="582" t="s">
        <v>480</v>
      </c>
      <c r="AY831" s="582" t="s">
        <v>480</v>
      </c>
      <c r="AZ831" s="582" t="s">
        <v>480</v>
      </c>
      <c r="BA831" s="582" t="s">
        <v>480</v>
      </c>
      <c r="BB831" s="582" t="s">
        <v>480</v>
      </c>
      <c r="BC831" s="582" t="s">
        <v>480</v>
      </c>
      <c r="BD831" s="582" t="s">
        <v>480</v>
      </c>
      <c r="BE831" s="582" t="s">
        <v>480</v>
      </c>
      <c r="BF831" s="582" t="s">
        <v>480</v>
      </c>
      <c r="BG831" s="582" t="s">
        <v>480</v>
      </c>
      <c r="BH831" s="582" t="s">
        <v>480</v>
      </c>
      <c r="BI831" s="582" t="s">
        <v>480</v>
      </c>
      <c r="BJ831" s="582" t="s">
        <v>480</v>
      </c>
      <c r="BK831" s="582" t="s">
        <v>480</v>
      </c>
      <c r="BL831" s="582" t="s">
        <v>480</v>
      </c>
      <c r="BM831" s="582" t="s">
        <v>480</v>
      </c>
      <c r="BN831" s="582" t="s">
        <v>480</v>
      </c>
      <c r="BO831" s="582" t="s">
        <v>480</v>
      </c>
      <c r="BP831" s="582" t="s">
        <v>480</v>
      </c>
      <c r="BQ831" s="582" t="s">
        <v>480</v>
      </c>
      <c r="BR831" s="582" t="s">
        <v>480</v>
      </c>
      <c r="BS831" s="582" t="s">
        <v>480</v>
      </c>
      <c r="BT831" s="582"/>
      <c r="BU831" s="582"/>
      <c r="BV831" s="586" t="s">
        <v>480</v>
      </c>
    </row>
    <row r="832" spans="1:74 16318:16318" ht="44.25" customHeight="1" x14ac:dyDescent="0.3">
      <c r="A832" s="1361"/>
      <c r="B832" s="1208"/>
      <c r="C832" s="1208"/>
      <c r="D832" s="1403"/>
      <c r="E832" s="1406"/>
      <c r="F832" s="1208"/>
      <c r="G832" s="383" t="s">
        <v>800</v>
      </c>
      <c r="H832" s="395" t="s">
        <v>492</v>
      </c>
      <c r="I832" s="396" t="s">
        <v>25</v>
      </c>
      <c r="J832" s="397">
        <v>2.5</v>
      </c>
      <c r="K832" s="680">
        <v>875</v>
      </c>
      <c r="L832" s="628">
        <v>4</v>
      </c>
      <c r="M832" s="935" t="s">
        <v>493</v>
      </c>
      <c r="N832" s="582" t="s">
        <v>480</v>
      </c>
      <c r="O832" s="582" t="s">
        <v>480</v>
      </c>
      <c r="P832" s="582" t="s">
        <v>480</v>
      </c>
      <c r="Q832" s="582" t="s">
        <v>480</v>
      </c>
      <c r="R832" s="582" t="s">
        <v>480</v>
      </c>
      <c r="S832" s="582" t="s">
        <v>480</v>
      </c>
      <c r="T832" s="582" t="s">
        <v>480</v>
      </c>
      <c r="U832" s="582" t="s">
        <v>480</v>
      </c>
      <c r="V832" s="582" t="s">
        <v>480</v>
      </c>
      <c r="W832" s="582" t="s">
        <v>480</v>
      </c>
      <c r="X832" s="582" t="s">
        <v>480</v>
      </c>
      <c r="Y832" s="582" t="s">
        <v>480</v>
      </c>
      <c r="Z832" s="582" t="s">
        <v>480</v>
      </c>
      <c r="AA832" s="582" t="s">
        <v>480</v>
      </c>
      <c r="AB832" s="582" t="s">
        <v>480</v>
      </c>
      <c r="AC832" s="582" t="s">
        <v>480</v>
      </c>
      <c r="AD832" s="582" t="s">
        <v>480</v>
      </c>
      <c r="AE832" s="582" t="s">
        <v>480</v>
      </c>
      <c r="AF832" s="582" t="s">
        <v>480</v>
      </c>
      <c r="AG832" s="582" t="s">
        <v>480</v>
      </c>
      <c r="AH832" s="582" t="s">
        <v>480</v>
      </c>
      <c r="AI832" s="582" t="s">
        <v>480</v>
      </c>
      <c r="AJ832" s="582" t="s">
        <v>480</v>
      </c>
      <c r="AK832" s="582" t="s">
        <v>480</v>
      </c>
      <c r="AL832" s="582" t="s">
        <v>480</v>
      </c>
      <c r="AM832" s="582" t="s">
        <v>480</v>
      </c>
      <c r="AN832" s="582" t="s">
        <v>480</v>
      </c>
      <c r="AO832" s="582" t="s">
        <v>480</v>
      </c>
      <c r="AP832" s="582" t="s">
        <v>480</v>
      </c>
      <c r="AQ832" s="582" t="s">
        <v>480</v>
      </c>
      <c r="AR832" s="582" t="s">
        <v>480</v>
      </c>
      <c r="AS832" s="582" t="s">
        <v>480</v>
      </c>
      <c r="AT832" s="582" t="s">
        <v>480</v>
      </c>
      <c r="AU832" s="582" t="s">
        <v>480</v>
      </c>
      <c r="AV832" s="582" t="s">
        <v>480</v>
      </c>
      <c r="AW832" s="582" t="s">
        <v>480</v>
      </c>
      <c r="AX832" s="582" t="s">
        <v>480</v>
      </c>
      <c r="AY832" s="582" t="s">
        <v>480</v>
      </c>
      <c r="AZ832" s="582" t="s">
        <v>480</v>
      </c>
      <c r="BA832" s="582" t="s">
        <v>480</v>
      </c>
      <c r="BB832" s="582" t="s">
        <v>480</v>
      </c>
      <c r="BC832" s="582" t="s">
        <v>480</v>
      </c>
      <c r="BD832" s="582" t="s">
        <v>480</v>
      </c>
      <c r="BE832" s="582" t="s">
        <v>480</v>
      </c>
      <c r="BF832" s="582" t="s">
        <v>480</v>
      </c>
      <c r="BG832" s="582" t="s">
        <v>480</v>
      </c>
      <c r="BH832" s="582" t="s">
        <v>480</v>
      </c>
      <c r="BI832" s="582" t="s">
        <v>480</v>
      </c>
      <c r="BJ832" s="582" t="s">
        <v>480</v>
      </c>
      <c r="BK832" s="582" t="s">
        <v>480</v>
      </c>
      <c r="BL832" s="582" t="s">
        <v>480</v>
      </c>
      <c r="BM832" s="582" t="s">
        <v>480</v>
      </c>
      <c r="BN832" s="582" t="s">
        <v>480</v>
      </c>
      <c r="BO832" s="582" t="s">
        <v>480</v>
      </c>
      <c r="BP832" s="582" t="s">
        <v>480</v>
      </c>
      <c r="BQ832" s="582" t="s">
        <v>480</v>
      </c>
      <c r="BR832" s="582" t="s">
        <v>480</v>
      </c>
      <c r="BS832" s="582" t="s">
        <v>480</v>
      </c>
      <c r="BT832" s="582"/>
      <c r="BU832" s="582"/>
      <c r="BV832" s="586" t="s">
        <v>480</v>
      </c>
    </row>
    <row r="833" spans="1:74" ht="75" x14ac:dyDescent="0.3">
      <c r="A833" s="1361"/>
      <c r="B833" s="1208"/>
      <c r="C833" s="1208"/>
      <c r="D833" s="1403"/>
      <c r="E833" s="1406"/>
      <c r="F833" s="1208"/>
      <c r="G833" s="383" t="s">
        <v>801</v>
      </c>
      <c r="H833" s="395" t="s">
        <v>497</v>
      </c>
      <c r="I833" s="396" t="s">
        <v>505</v>
      </c>
      <c r="J833" s="650">
        <v>330</v>
      </c>
      <c r="K833" s="680">
        <v>4290</v>
      </c>
      <c r="L833" s="629">
        <v>5</v>
      </c>
      <c r="M833" s="935" t="s">
        <v>158</v>
      </c>
      <c r="N833" s="582" t="s">
        <v>480</v>
      </c>
      <c r="O833" s="582" t="s">
        <v>480</v>
      </c>
      <c r="P833" s="582" t="s">
        <v>480</v>
      </c>
      <c r="Q833" s="582" t="s">
        <v>480</v>
      </c>
      <c r="R833" s="582" t="s">
        <v>480</v>
      </c>
      <c r="S833" s="582" t="s">
        <v>480</v>
      </c>
      <c r="T833" s="582" t="s">
        <v>480</v>
      </c>
      <c r="U833" s="582" t="s">
        <v>480</v>
      </c>
      <c r="V833" s="582" t="s">
        <v>480</v>
      </c>
      <c r="W833" s="582" t="s">
        <v>480</v>
      </c>
      <c r="X833" s="582" t="s">
        <v>480</v>
      </c>
      <c r="Y833" s="582" t="s">
        <v>480</v>
      </c>
      <c r="Z833" s="582" t="s">
        <v>480</v>
      </c>
      <c r="AA833" s="582" t="s">
        <v>480</v>
      </c>
      <c r="AB833" s="582" t="s">
        <v>480</v>
      </c>
      <c r="AC833" s="582" t="s">
        <v>480</v>
      </c>
      <c r="AD833" s="582" t="s">
        <v>480</v>
      </c>
      <c r="AE833" s="582" t="s">
        <v>480</v>
      </c>
      <c r="AF833" s="582" t="s">
        <v>480</v>
      </c>
      <c r="AG833" s="582" t="s">
        <v>480</v>
      </c>
      <c r="AH833" s="582" t="s">
        <v>480</v>
      </c>
      <c r="AI833" s="582" t="s">
        <v>480</v>
      </c>
      <c r="AJ833" s="582" t="s">
        <v>480</v>
      </c>
      <c r="AK833" s="582" t="s">
        <v>480</v>
      </c>
      <c r="AL833" s="582" t="s">
        <v>480</v>
      </c>
      <c r="AM833" s="582" t="s">
        <v>480</v>
      </c>
      <c r="AN833" s="582" t="s">
        <v>480</v>
      </c>
      <c r="AO833" s="582" t="s">
        <v>480</v>
      </c>
      <c r="AP833" s="582" t="s">
        <v>480</v>
      </c>
      <c r="AQ833" s="582" t="s">
        <v>480</v>
      </c>
      <c r="AR833" s="582" t="s">
        <v>480</v>
      </c>
      <c r="AS833" s="582" t="s">
        <v>480</v>
      </c>
      <c r="AT833" s="582" t="s">
        <v>480</v>
      </c>
      <c r="AU833" s="582" t="s">
        <v>480</v>
      </c>
      <c r="AV833" s="582" t="s">
        <v>480</v>
      </c>
      <c r="AW833" s="582" t="s">
        <v>480</v>
      </c>
      <c r="AX833" s="582" t="s">
        <v>480</v>
      </c>
      <c r="AY833" s="582" t="s">
        <v>480</v>
      </c>
      <c r="AZ833" s="582" t="s">
        <v>480</v>
      </c>
      <c r="BA833" s="582" t="s">
        <v>480</v>
      </c>
      <c r="BB833" s="582" t="s">
        <v>480</v>
      </c>
      <c r="BC833" s="582" t="s">
        <v>480</v>
      </c>
      <c r="BD833" s="582" t="s">
        <v>480</v>
      </c>
      <c r="BE833" s="582" t="s">
        <v>480</v>
      </c>
      <c r="BF833" s="582" t="s">
        <v>480</v>
      </c>
      <c r="BG833" s="582" t="s">
        <v>480</v>
      </c>
      <c r="BH833" s="582" t="s">
        <v>480</v>
      </c>
      <c r="BI833" s="582" t="s">
        <v>480</v>
      </c>
      <c r="BJ833" s="582" t="s">
        <v>480</v>
      </c>
      <c r="BK833" s="582" t="s">
        <v>480</v>
      </c>
      <c r="BL833" s="582" t="s">
        <v>480</v>
      </c>
      <c r="BM833" s="582" t="s">
        <v>480</v>
      </c>
      <c r="BN833" s="582" t="s">
        <v>480</v>
      </c>
      <c r="BO833" s="582" t="s">
        <v>480</v>
      </c>
      <c r="BP833" s="582" t="s">
        <v>480</v>
      </c>
      <c r="BQ833" s="582" t="s">
        <v>480</v>
      </c>
      <c r="BR833" s="582" t="s">
        <v>480</v>
      </c>
      <c r="BS833" s="582" t="s">
        <v>480</v>
      </c>
      <c r="BT833" s="582"/>
      <c r="BU833" s="582"/>
      <c r="BV833" s="586" t="s">
        <v>480</v>
      </c>
    </row>
    <row r="834" spans="1:74" ht="18.75" customHeight="1" x14ac:dyDescent="0.3">
      <c r="A834" s="1361"/>
      <c r="B834" s="1208"/>
      <c r="C834" s="1208"/>
      <c r="D834" s="1403"/>
      <c r="E834" s="1406"/>
      <c r="F834" s="1208"/>
      <c r="G834" s="1377" t="s">
        <v>802</v>
      </c>
      <c r="H834" s="395" t="s">
        <v>492</v>
      </c>
      <c r="I834" s="395" t="s">
        <v>133</v>
      </c>
      <c r="J834" s="395">
        <v>3</v>
      </c>
      <c r="K834" s="680">
        <v>1500</v>
      </c>
      <c r="L834" s="1394">
        <v>6</v>
      </c>
      <c r="M834" s="1040" t="s">
        <v>577</v>
      </c>
      <c r="N834" s="582"/>
      <c r="O834" s="582"/>
      <c r="P834" s="582"/>
      <c r="Q834" s="582"/>
      <c r="R834" s="582"/>
      <c r="S834" s="582"/>
      <c r="T834" s="582"/>
      <c r="U834" s="582"/>
      <c r="V834" s="582"/>
      <c r="W834" s="582"/>
      <c r="X834" s="582"/>
      <c r="Y834" s="582"/>
      <c r="Z834" s="582"/>
      <c r="AA834" s="582"/>
      <c r="AB834" s="582"/>
      <c r="AC834" s="582"/>
      <c r="AD834" s="582"/>
      <c r="AE834" s="582"/>
      <c r="AF834" s="582"/>
      <c r="AG834" s="582"/>
      <c r="AH834" s="582"/>
      <c r="AI834" s="582"/>
      <c r="AJ834" s="582"/>
      <c r="AK834" s="582"/>
      <c r="AL834" s="582"/>
      <c r="AM834" s="582"/>
      <c r="AN834" s="582"/>
      <c r="AO834" s="582"/>
      <c r="AP834" s="582"/>
      <c r="AQ834" s="582"/>
      <c r="AR834" s="582"/>
      <c r="AS834" s="582"/>
      <c r="AT834" s="582"/>
      <c r="AU834" s="582"/>
      <c r="AV834" s="582"/>
      <c r="AW834" s="582"/>
      <c r="AX834" s="582"/>
      <c r="AY834" s="582"/>
      <c r="AZ834" s="582"/>
      <c r="BA834" s="582"/>
      <c r="BB834" s="582"/>
      <c r="BC834" s="582"/>
      <c r="BD834" s="582"/>
      <c r="BE834" s="582"/>
      <c r="BF834" s="582"/>
      <c r="BG834" s="582"/>
      <c r="BH834" s="582"/>
      <c r="BI834" s="582"/>
      <c r="BJ834" s="582"/>
      <c r="BK834" s="582"/>
      <c r="BL834" s="582"/>
      <c r="BM834" s="582"/>
      <c r="BN834" s="582"/>
      <c r="BO834" s="582"/>
      <c r="BP834" s="582"/>
      <c r="BQ834" s="582"/>
      <c r="BR834" s="582"/>
      <c r="BS834" s="582"/>
      <c r="BT834" s="582"/>
      <c r="BU834" s="582"/>
      <c r="BV834" s="586" t="s">
        <v>480</v>
      </c>
    </row>
    <row r="835" spans="1:74" ht="18.75" customHeight="1" x14ac:dyDescent="0.3">
      <c r="A835" s="1361"/>
      <c r="B835" s="1209"/>
      <c r="C835" s="1209"/>
      <c r="D835" s="1404"/>
      <c r="E835" s="1407"/>
      <c r="F835" s="1209"/>
      <c r="G835" s="1378"/>
      <c r="H835" s="395" t="s">
        <v>492</v>
      </c>
      <c r="I835" s="395" t="s">
        <v>25</v>
      </c>
      <c r="J835" s="395">
        <v>7</v>
      </c>
      <c r="K835" s="680">
        <v>3500</v>
      </c>
      <c r="L835" s="1394"/>
      <c r="M835" s="1041"/>
      <c r="N835" s="582"/>
      <c r="O835" s="582"/>
      <c r="P835" s="582"/>
      <c r="Q835" s="582"/>
      <c r="R835" s="582"/>
      <c r="S835" s="582"/>
      <c r="T835" s="582"/>
      <c r="U835" s="582"/>
      <c r="V835" s="582"/>
      <c r="W835" s="582"/>
      <c r="X835" s="582"/>
      <c r="Y835" s="582"/>
      <c r="Z835" s="582"/>
      <c r="AA835" s="582"/>
      <c r="AB835" s="582"/>
      <c r="AC835" s="582"/>
      <c r="AD835" s="582"/>
      <c r="AE835" s="582"/>
      <c r="AF835" s="582"/>
      <c r="AG835" s="582"/>
      <c r="AH835" s="582"/>
      <c r="AI835" s="582"/>
      <c r="AJ835" s="582"/>
      <c r="AK835" s="582"/>
      <c r="AL835" s="582"/>
      <c r="AM835" s="582"/>
      <c r="AN835" s="582"/>
      <c r="AO835" s="582"/>
      <c r="AP835" s="582"/>
      <c r="AQ835" s="582"/>
      <c r="AR835" s="582"/>
      <c r="AS835" s="582"/>
      <c r="AT835" s="582"/>
      <c r="AU835" s="582"/>
      <c r="AV835" s="582"/>
      <c r="AW835" s="582"/>
      <c r="AX835" s="582"/>
      <c r="AY835" s="582"/>
      <c r="AZ835" s="582"/>
      <c r="BA835" s="582"/>
      <c r="BB835" s="582"/>
      <c r="BC835" s="582"/>
      <c r="BD835" s="582"/>
      <c r="BE835" s="582"/>
      <c r="BF835" s="582"/>
      <c r="BG835" s="582"/>
      <c r="BH835" s="582"/>
      <c r="BI835" s="582"/>
      <c r="BJ835" s="582"/>
      <c r="BK835" s="582"/>
      <c r="BL835" s="582"/>
      <c r="BM835" s="582"/>
      <c r="BN835" s="582"/>
      <c r="BO835" s="582"/>
      <c r="BP835" s="582"/>
      <c r="BQ835" s="582"/>
      <c r="BR835" s="582"/>
      <c r="BS835" s="582"/>
      <c r="BT835" s="582"/>
      <c r="BU835" s="582"/>
      <c r="BV835" s="586" t="s">
        <v>480</v>
      </c>
    </row>
    <row r="836" spans="1:74" ht="39.75" customHeight="1" x14ac:dyDescent="0.3">
      <c r="A836" s="275" t="s">
        <v>480</v>
      </c>
      <c r="B836" s="80" t="s">
        <v>138</v>
      </c>
      <c r="C836" s="80" t="s">
        <v>480</v>
      </c>
      <c r="D836" s="80" t="s">
        <v>480</v>
      </c>
      <c r="E836" s="668" t="s">
        <v>480</v>
      </c>
      <c r="F836" s="337">
        <v>6</v>
      </c>
      <c r="G836" s="134" t="s">
        <v>480</v>
      </c>
      <c r="H836" s="54" t="s">
        <v>480</v>
      </c>
      <c r="I836" s="54" t="s">
        <v>480</v>
      </c>
      <c r="J836" s="54" t="s">
        <v>480</v>
      </c>
      <c r="K836" s="659">
        <f>SUM(K827:K835)</f>
        <v>19456</v>
      </c>
      <c r="L836" s="630">
        <v>6</v>
      </c>
      <c r="M836" s="937" t="s">
        <v>480</v>
      </c>
      <c r="N836" s="582" t="s">
        <v>480</v>
      </c>
      <c r="O836" s="582" t="s">
        <v>480</v>
      </c>
      <c r="P836" s="582" t="s">
        <v>480</v>
      </c>
      <c r="Q836" s="582" t="s">
        <v>480</v>
      </c>
      <c r="R836" s="582" t="s">
        <v>480</v>
      </c>
      <c r="S836" s="582" t="s">
        <v>480</v>
      </c>
      <c r="T836" s="582" t="s">
        <v>480</v>
      </c>
      <c r="U836" s="582" t="s">
        <v>480</v>
      </c>
      <c r="V836" s="582" t="s">
        <v>480</v>
      </c>
      <c r="W836" s="582" t="s">
        <v>480</v>
      </c>
      <c r="X836" s="582" t="s">
        <v>480</v>
      </c>
      <c r="Y836" s="582" t="s">
        <v>480</v>
      </c>
      <c r="Z836" s="582" t="s">
        <v>480</v>
      </c>
      <c r="AA836" s="582" t="s">
        <v>480</v>
      </c>
      <c r="AB836" s="582" t="s">
        <v>480</v>
      </c>
      <c r="AC836" s="582" t="s">
        <v>480</v>
      </c>
      <c r="AD836" s="582" t="s">
        <v>480</v>
      </c>
      <c r="AE836" s="582" t="s">
        <v>480</v>
      </c>
      <c r="AF836" s="582" t="s">
        <v>480</v>
      </c>
      <c r="AG836" s="582" t="s">
        <v>480</v>
      </c>
      <c r="AH836" s="582" t="s">
        <v>480</v>
      </c>
      <c r="AI836" s="582" t="s">
        <v>480</v>
      </c>
      <c r="AJ836" s="582" t="s">
        <v>480</v>
      </c>
      <c r="AK836" s="582" t="s">
        <v>480</v>
      </c>
      <c r="AL836" s="582" t="s">
        <v>480</v>
      </c>
      <c r="AM836" s="582" t="s">
        <v>480</v>
      </c>
      <c r="AN836" s="582" t="s">
        <v>480</v>
      </c>
      <c r="AO836" s="582" t="s">
        <v>480</v>
      </c>
      <c r="AP836" s="582" t="s">
        <v>480</v>
      </c>
      <c r="AQ836" s="582" t="s">
        <v>480</v>
      </c>
      <c r="AR836" s="582" t="s">
        <v>480</v>
      </c>
      <c r="AS836" s="582" t="s">
        <v>480</v>
      </c>
      <c r="AT836" s="582" t="s">
        <v>480</v>
      </c>
      <c r="AU836" s="582" t="s">
        <v>480</v>
      </c>
      <c r="AV836" s="582" t="s">
        <v>480</v>
      </c>
      <c r="AW836" s="582" t="s">
        <v>480</v>
      </c>
      <c r="AX836" s="582" t="s">
        <v>480</v>
      </c>
      <c r="AY836" s="582" t="s">
        <v>480</v>
      </c>
      <c r="AZ836" s="582" t="s">
        <v>480</v>
      </c>
      <c r="BA836" s="582" t="s">
        <v>480</v>
      </c>
      <c r="BB836" s="582" t="s">
        <v>480</v>
      </c>
      <c r="BC836" s="582" t="s">
        <v>480</v>
      </c>
      <c r="BD836" s="582" t="s">
        <v>480</v>
      </c>
      <c r="BE836" s="582" t="s">
        <v>480</v>
      </c>
      <c r="BF836" s="582" t="s">
        <v>480</v>
      </c>
      <c r="BG836" s="582" t="s">
        <v>480</v>
      </c>
      <c r="BH836" s="582" t="s">
        <v>480</v>
      </c>
      <c r="BI836" s="582" t="s">
        <v>480</v>
      </c>
      <c r="BJ836" s="582" t="s">
        <v>480</v>
      </c>
      <c r="BK836" s="582" t="s">
        <v>480</v>
      </c>
      <c r="BL836" s="582" t="s">
        <v>480</v>
      </c>
      <c r="BM836" s="582" t="s">
        <v>480</v>
      </c>
      <c r="BN836" s="582" t="s">
        <v>480</v>
      </c>
      <c r="BO836" s="582" t="s">
        <v>480</v>
      </c>
      <c r="BP836" s="582" t="s">
        <v>480</v>
      </c>
      <c r="BQ836" s="582" t="s">
        <v>480</v>
      </c>
      <c r="BR836" s="582" t="s">
        <v>480</v>
      </c>
      <c r="BS836" s="582" t="s">
        <v>480</v>
      </c>
      <c r="BT836" s="582"/>
      <c r="BU836" s="582"/>
      <c r="BV836" s="586" t="s">
        <v>480</v>
      </c>
    </row>
    <row r="837" spans="1:74" ht="38.25" customHeight="1" x14ac:dyDescent="0.3">
      <c r="A837" s="1207">
        <v>2</v>
      </c>
      <c r="B837" s="1207" t="s">
        <v>794</v>
      </c>
      <c r="C837" s="1207" t="s">
        <v>803</v>
      </c>
      <c r="D837" s="1402">
        <v>8476</v>
      </c>
      <c r="E837" s="1405">
        <v>3158235</v>
      </c>
      <c r="F837" s="1207">
        <v>7</v>
      </c>
      <c r="G837" s="621" t="s">
        <v>796</v>
      </c>
      <c r="H837" s="395" t="s">
        <v>484</v>
      </c>
      <c r="I837" s="395" t="s">
        <v>25</v>
      </c>
      <c r="J837" s="396">
        <v>17</v>
      </c>
      <c r="K837" s="682">
        <v>11900</v>
      </c>
      <c r="L837" s="628">
        <v>1</v>
      </c>
      <c r="M837" s="935" t="s">
        <v>126</v>
      </c>
      <c r="N837" s="582" t="s">
        <v>480</v>
      </c>
      <c r="O837" s="582" t="s">
        <v>480</v>
      </c>
      <c r="P837" s="582" t="s">
        <v>480</v>
      </c>
      <c r="Q837" s="582" t="s">
        <v>480</v>
      </c>
      <c r="R837" s="582" t="s">
        <v>480</v>
      </c>
      <c r="S837" s="582" t="s">
        <v>480</v>
      </c>
      <c r="T837" s="582" t="s">
        <v>480</v>
      </c>
      <c r="U837" s="582" t="s">
        <v>480</v>
      </c>
      <c r="V837" s="582" t="s">
        <v>480</v>
      </c>
      <c r="W837" s="582" t="s">
        <v>480</v>
      </c>
      <c r="X837" s="582" t="s">
        <v>480</v>
      </c>
      <c r="Y837" s="582" t="s">
        <v>480</v>
      </c>
      <c r="Z837" s="582" t="s">
        <v>480</v>
      </c>
      <c r="AA837" s="582" t="s">
        <v>480</v>
      </c>
      <c r="AB837" s="582" t="s">
        <v>480</v>
      </c>
      <c r="AC837" s="582" t="s">
        <v>480</v>
      </c>
      <c r="AD837" s="582" t="s">
        <v>480</v>
      </c>
      <c r="AE837" s="582" t="s">
        <v>480</v>
      </c>
      <c r="AF837" s="582" t="s">
        <v>480</v>
      </c>
      <c r="AG837" s="582" t="s">
        <v>480</v>
      </c>
      <c r="AH837" s="582" t="s">
        <v>480</v>
      </c>
      <c r="AI837" s="582" t="s">
        <v>480</v>
      </c>
      <c r="AJ837" s="582" t="s">
        <v>480</v>
      </c>
      <c r="AK837" s="582" t="s">
        <v>480</v>
      </c>
      <c r="AL837" s="582" t="s">
        <v>480</v>
      </c>
      <c r="AM837" s="582" t="s">
        <v>480</v>
      </c>
      <c r="AN837" s="582" t="s">
        <v>480</v>
      </c>
      <c r="AO837" s="582" t="s">
        <v>480</v>
      </c>
      <c r="AP837" s="582" t="s">
        <v>480</v>
      </c>
      <c r="AQ837" s="582" t="s">
        <v>480</v>
      </c>
      <c r="AR837" s="582" t="s">
        <v>480</v>
      </c>
      <c r="AS837" s="582" t="s">
        <v>480</v>
      </c>
      <c r="AT837" s="582" t="s">
        <v>480</v>
      </c>
      <c r="AU837" s="582" t="s">
        <v>480</v>
      </c>
      <c r="AV837" s="582" t="s">
        <v>480</v>
      </c>
      <c r="AW837" s="582" t="s">
        <v>480</v>
      </c>
      <c r="AX837" s="582" t="s">
        <v>480</v>
      </c>
      <c r="AY837" s="582" t="s">
        <v>480</v>
      </c>
      <c r="AZ837" s="582" t="s">
        <v>480</v>
      </c>
      <c r="BA837" s="582" t="s">
        <v>480</v>
      </c>
      <c r="BB837" s="582" t="s">
        <v>480</v>
      </c>
      <c r="BC837" s="582" t="s">
        <v>480</v>
      </c>
      <c r="BD837" s="582" t="s">
        <v>480</v>
      </c>
      <c r="BE837" s="582" t="s">
        <v>480</v>
      </c>
      <c r="BF837" s="582" t="s">
        <v>480</v>
      </c>
      <c r="BG837" s="582" t="s">
        <v>480</v>
      </c>
      <c r="BH837" s="582" t="s">
        <v>480</v>
      </c>
      <c r="BI837" s="582" t="s">
        <v>480</v>
      </c>
      <c r="BJ837" s="582" t="s">
        <v>480</v>
      </c>
      <c r="BK837" s="582" t="s">
        <v>480</v>
      </c>
      <c r="BL837" s="582" t="s">
        <v>480</v>
      </c>
      <c r="BM837" s="582" t="s">
        <v>480</v>
      </c>
      <c r="BN837" s="582" t="s">
        <v>480</v>
      </c>
      <c r="BO837" s="582" t="s">
        <v>480</v>
      </c>
      <c r="BP837" s="582" t="s">
        <v>480</v>
      </c>
      <c r="BQ837" s="582" t="s">
        <v>480</v>
      </c>
      <c r="BR837" s="582" t="s">
        <v>480</v>
      </c>
      <c r="BS837" s="582" t="s">
        <v>480</v>
      </c>
      <c r="BT837" s="582"/>
      <c r="BU837" s="582"/>
      <c r="BV837" s="586" t="s">
        <v>480</v>
      </c>
    </row>
    <row r="838" spans="1:74" ht="38.25" customHeight="1" x14ac:dyDescent="0.3">
      <c r="A838" s="1208"/>
      <c r="B838" s="1208"/>
      <c r="C838" s="1208"/>
      <c r="D838" s="1403"/>
      <c r="E838" s="1406"/>
      <c r="F838" s="1208"/>
      <c r="G838" s="1213" t="s">
        <v>804</v>
      </c>
      <c r="H838" s="1371" t="s">
        <v>489</v>
      </c>
      <c r="I838" s="1184" t="s">
        <v>505</v>
      </c>
      <c r="J838" s="1392">
        <v>800</v>
      </c>
      <c r="K838" s="1205">
        <v>10760</v>
      </c>
      <c r="L838" s="1394">
        <v>2</v>
      </c>
      <c r="M838" s="1040" t="s">
        <v>158</v>
      </c>
      <c r="N838" s="582" t="s">
        <v>480</v>
      </c>
      <c r="O838" s="582" t="s">
        <v>480</v>
      </c>
      <c r="P838" s="582" t="s">
        <v>480</v>
      </c>
      <c r="Q838" s="582" t="s">
        <v>480</v>
      </c>
      <c r="R838" s="582" t="s">
        <v>480</v>
      </c>
      <c r="S838" s="582" t="s">
        <v>480</v>
      </c>
      <c r="T838" s="582" t="s">
        <v>480</v>
      </c>
      <c r="U838" s="582" t="s">
        <v>480</v>
      </c>
      <c r="V838" s="582" t="s">
        <v>480</v>
      </c>
      <c r="W838" s="582" t="s">
        <v>480</v>
      </c>
      <c r="X838" s="582" t="s">
        <v>480</v>
      </c>
      <c r="Y838" s="582" t="s">
        <v>480</v>
      </c>
      <c r="Z838" s="582" t="s">
        <v>480</v>
      </c>
      <c r="AA838" s="582" t="s">
        <v>480</v>
      </c>
      <c r="AB838" s="582" t="s">
        <v>480</v>
      </c>
      <c r="AC838" s="582" t="s">
        <v>480</v>
      </c>
      <c r="AD838" s="582" t="s">
        <v>480</v>
      </c>
      <c r="AE838" s="582" t="s">
        <v>480</v>
      </c>
      <c r="AF838" s="582" t="s">
        <v>480</v>
      </c>
      <c r="AG838" s="582" t="s">
        <v>480</v>
      </c>
      <c r="AH838" s="582" t="s">
        <v>480</v>
      </c>
      <c r="AI838" s="582" t="s">
        <v>480</v>
      </c>
      <c r="AJ838" s="582" t="s">
        <v>480</v>
      </c>
      <c r="AK838" s="582" t="s">
        <v>480</v>
      </c>
      <c r="AL838" s="582" t="s">
        <v>480</v>
      </c>
      <c r="AM838" s="582" t="s">
        <v>480</v>
      </c>
      <c r="AN838" s="582" t="s">
        <v>480</v>
      </c>
      <c r="AO838" s="582" t="s">
        <v>480</v>
      </c>
      <c r="AP838" s="582" t="s">
        <v>480</v>
      </c>
      <c r="AQ838" s="582" t="s">
        <v>480</v>
      </c>
      <c r="AR838" s="582" t="s">
        <v>480</v>
      </c>
      <c r="AS838" s="582" t="s">
        <v>480</v>
      </c>
      <c r="AT838" s="582" t="s">
        <v>480</v>
      </c>
      <c r="AU838" s="582" t="s">
        <v>480</v>
      </c>
      <c r="AV838" s="582" t="s">
        <v>480</v>
      </c>
      <c r="AW838" s="582" t="s">
        <v>480</v>
      </c>
      <c r="AX838" s="582" t="s">
        <v>480</v>
      </c>
      <c r="AY838" s="582" t="s">
        <v>480</v>
      </c>
      <c r="AZ838" s="582" t="s">
        <v>480</v>
      </c>
      <c r="BA838" s="582" t="s">
        <v>480</v>
      </c>
      <c r="BB838" s="582" t="s">
        <v>480</v>
      </c>
      <c r="BC838" s="582" t="s">
        <v>480</v>
      </c>
      <c r="BD838" s="582" t="s">
        <v>480</v>
      </c>
      <c r="BE838" s="582" t="s">
        <v>480</v>
      </c>
      <c r="BF838" s="582" t="s">
        <v>480</v>
      </c>
      <c r="BG838" s="582" t="s">
        <v>480</v>
      </c>
      <c r="BH838" s="582" t="s">
        <v>480</v>
      </c>
      <c r="BI838" s="582" t="s">
        <v>480</v>
      </c>
      <c r="BJ838" s="582" t="s">
        <v>480</v>
      </c>
      <c r="BK838" s="582" t="s">
        <v>480</v>
      </c>
      <c r="BL838" s="582" t="s">
        <v>480</v>
      </c>
      <c r="BM838" s="582" t="s">
        <v>480</v>
      </c>
      <c r="BN838" s="582" t="s">
        <v>480</v>
      </c>
      <c r="BO838" s="582" t="s">
        <v>480</v>
      </c>
      <c r="BP838" s="582" t="s">
        <v>480</v>
      </c>
      <c r="BQ838" s="582" t="s">
        <v>480</v>
      </c>
      <c r="BR838" s="582" t="s">
        <v>480</v>
      </c>
      <c r="BS838" s="582" t="s">
        <v>480</v>
      </c>
      <c r="BT838" s="582"/>
      <c r="BU838" s="582"/>
      <c r="BV838" s="586" t="s">
        <v>480</v>
      </c>
    </row>
    <row r="839" spans="1:74" ht="56.25" customHeight="1" x14ac:dyDescent="0.3">
      <c r="A839" s="1208"/>
      <c r="B839" s="1208"/>
      <c r="C839" s="1208"/>
      <c r="D839" s="1403"/>
      <c r="E839" s="1406"/>
      <c r="F839" s="1208"/>
      <c r="G839" s="1395"/>
      <c r="H839" s="1372"/>
      <c r="I839" s="1185"/>
      <c r="J839" s="1393"/>
      <c r="K839" s="1206"/>
      <c r="L839" s="1394"/>
      <c r="M839" s="1041"/>
      <c r="N839" s="582" t="s">
        <v>480</v>
      </c>
      <c r="O839" s="582" t="s">
        <v>480</v>
      </c>
      <c r="P839" s="582" t="s">
        <v>480</v>
      </c>
      <c r="Q839" s="582" t="s">
        <v>480</v>
      </c>
      <c r="R839" s="582" t="s">
        <v>480</v>
      </c>
      <c r="S839" s="582" t="s">
        <v>480</v>
      </c>
      <c r="T839" s="582" t="s">
        <v>480</v>
      </c>
      <c r="U839" s="582" t="s">
        <v>480</v>
      </c>
      <c r="V839" s="582" t="s">
        <v>480</v>
      </c>
      <c r="W839" s="582" t="s">
        <v>480</v>
      </c>
      <c r="X839" s="582" t="s">
        <v>480</v>
      </c>
      <c r="Y839" s="582" t="s">
        <v>480</v>
      </c>
      <c r="Z839" s="582" t="s">
        <v>480</v>
      </c>
      <c r="AA839" s="582" t="s">
        <v>480</v>
      </c>
      <c r="AB839" s="582" t="s">
        <v>480</v>
      </c>
      <c r="AC839" s="582" t="s">
        <v>480</v>
      </c>
      <c r="AD839" s="582" t="s">
        <v>480</v>
      </c>
      <c r="AE839" s="582" t="s">
        <v>480</v>
      </c>
      <c r="AF839" s="582" t="s">
        <v>480</v>
      </c>
      <c r="AG839" s="582" t="s">
        <v>480</v>
      </c>
      <c r="AH839" s="582" t="s">
        <v>480</v>
      </c>
      <c r="AI839" s="582" t="s">
        <v>480</v>
      </c>
      <c r="AJ839" s="582" t="s">
        <v>480</v>
      </c>
      <c r="AK839" s="582" t="s">
        <v>480</v>
      </c>
      <c r="AL839" s="582" t="s">
        <v>480</v>
      </c>
      <c r="AM839" s="582" t="s">
        <v>480</v>
      </c>
      <c r="AN839" s="582" t="s">
        <v>480</v>
      </c>
      <c r="AO839" s="582" t="s">
        <v>480</v>
      </c>
      <c r="AP839" s="582" t="s">
        <v>480</v>
      </c>
      <c r="AQ839" s="582" t="s">
        <v>480</v>
      </c>
      <c r="AR839" s="582" t="s">
        <v>480</v>
      </c>
      <c r="AS839" s="582" t="s">
        <v>480</v>
      </c>
      <c r="AT839" s="582" t="s">
        <v>480</v>
      </c>
      <c r="AU839" s="582" t="s">
        <v>480</v>
      </c>
      <c r="AV839" s="582" t="s">
        <v>480</v>
      </c>
      <c r="AW839" s="582" t="s">
        <v>480</v>
      </c>
      <c r="AX839" s="582" t="s">
        <v>480</v>
      </c>
      <c r="AY839" s="582" t="s">
        <v>480</v>
      </c>
      <c r="AZ839" s="582" t="s">
        <v>480</v>
      </c>
      <c r="BA839" s="582" t="s">
        <v>480</v>
      </c>
      <c r="BB839" s="582" t="s">
        <v>480</v>
      </c>
      <c r="BC839" s="582" t="s">
        <v>480</v>
      </c>
      <c r="BD839" s="582" t="s">
        <v>480</v>
      </c>
      <c r="BE839" s="582" t="s">
        <v>480</v>
      </c>
      <c r="BF839" s="582" t="s">
        <v>480</v>
      </c>
      <c r="BG839" s="582" t="s">
        <v>480</v>
      </c>
      <c r="BH839" s="582" t="s">
        <v>480</v>
      </c>
      <c r="BI839" s="582" t="s">
        <v>480</v>
      </c>
      <c r="BJ839" s="582" t="s">
        <v>480</v>
      </c>
      <c r="BK839" s="582" t="s">
        <v>480</v>
      </c>
      <c r="BL839" s="582" t="s">
        <v>480</v>
      </c>
      <c r="BM839" s="582" t="s">
        <v>480</v>
      </c>
      <c r="BN839" s="582" t="s">
        <v>480</v>
      </c>
      <c r="BO839" s="582" t="s">
        <v>480</v>
      </c>
      <c r="BP839" s="582" t="s">
        <v>480</v>
      </c>
      <c r="BQ839" s="582" t="s">
        <v>480</v>
      </c>
      <c r="BR839" s="582" t="s">
        <v>480</v>
      </c>
      <c r="BS839" s="582" t="s">
        <v>480</v>
      </c>
      <c r="BT839" s="582"/>
      <c r="BU839" s="582"/>
      <c r="BV839" s="586" t="s">
        <v>480</v>
      </c>
    </row>
    <row r="840" spans="1:74" ht="38.25" customHeight="1" x14ac:dyDescent="0.3">
      <c r="A840" s="1208"/>
      <c r="B840" s="1208"/>
      <c r="C840" s="1208"/>
      <c r="D840" s="1403"/>
      <c r="E840" s="1406"/>
      <c r="F840" s="1208"/>
      <c r="G840" s="1213" t="s">
        <v>805</v>
      </c>
      <c r="H840" s="395" t="s">
        <v>806</v>
      </c>
      <c r="I840" s="395" t="s">
        <v>133</v>
      </c>
      <c r="J840" s="396">
        <v>4</v>
      </c>
      <c r="K840" s="685">
        <v>600</v>
      </c>
      <c r="L840" s="1188">
        <v>3</v>
      </c>
      <c r="M840" s="1040" t="s">
        <v>135</v>
      </c>
      <c r="N840" s="582" t="s">
        <v>480</v>
      </c>
      <c r="O840" s="582" t="s">
        <v>480</v>
      </c>
      <c r="P840" s="582" t="s">
        <v>480</v>
      </c>
      <c r="Q840" s="582" t="s">
        <v>480</v>
      </c>
      <c r="R840" s="582" t="s">
        <v>480</v>
      </c>
      <c r="S840" s="582" t="s">
        <v>480</v>
      </c>
      <c r="T840" s="582" t="s">
        <v>480</v>
      </c>
      <c r="U840" s="582" t="s">
        <v>480</v>
      </c>
      <c r="V840" s="582" t="s">
        <v>480</v>
      </c>
      <c r="W840" s="582" t="s">
        <v>480</v>
      </c>
      <c r="X840" s="582" t="s">
        <v>480</v>
      </c>
      <c r="Y840" s="582" t="s">
        <v>480</v>
      </c>
      <c r="Z840" s="582" t="s">
        <v>480</v>
      </c>
      <c r="AA840" s="582" t="s">
        <v>480</v>
      </c>
      <c r="AB840" s="582" t="s">
        <v>480</v>
      </c>
      <c r="AC840" s="582" t="s">
        <v>480</v>
      </c>
      <c r="AD840" s="582" t="s">
        <v>480</v>
      </c>
      <c r="AE840" s="582" t="s">
        <v>480</v>
      </c>
      <c r="AF840" s="582" t="s">
        <v>480</v>
      </c>
      <c r="AG840" s="582" t="s">
        <v>480</v>
      </c>
      <c r="AH840" s="582" t="s">
        <v>480</v>
      </c>
      <c r="AI840" s="582" t="s">
        <v>480</v>
      </c>
      <c r="AJ840" s="582" t="s">
        <v>480</v>
      </c>
      <c r="AK840" s="582" t="s">
        <v>480</v>
      </c>
      <c r="AL840" s="582" t="s">
        <v>480</v>
      </c>
      <c r="AM840" s="582" t="s">
        <v>480</v>
      </c>
      <c r="AN840" s="582" t="s">
        <v>480</v>
      </c>
      <c r="AO840" s="582" t="s">
        <v>480</v>
      </c>
      <c r="AP840" s="582" t="s">
        <v>480</v>
      </c>
      <c r="AQ840" s="582" t="s">
        <v>480</v>
      </c>
      <c r="AR840" s="582" t="s">
        <v>480</v>
      </c>
      <c r="AS840" s="582" t="s">
        <v>480</v>
      </c>
      <c r="AT840" s="582" t="s">
        <v>480</v>
      </c>
      <c r="AU840" s="582" t="s">
        <v>480</v>
      </c>
      <c r="AV840" s="582" t="s">
        <v>480</v>
      </c>
      <c r="AW840" s="582" t="s">
        <v>480</v>
      </c>
      <c r="AX840" s="582" t="s">
        <v>480</v>
      </c>
      <c r="AY840" s="582" t="s">
        <v>480</v>
      </c>
      <c r="AZ840" s="582" t="s">
        <v>480</v>
      </c>
      <c r="BA840" s="582" t="s">
        <v>480</v>
      </c>
      <c r="BB840" s="582" t="s">
        <v>480</v>
      </c>
      <c r="BC840" s="582" t="s">
        <v>480</v>
      </c>
      <c r="BD840" s="582" t="s">
        <v>480</v>
      </c>
      <c r="BE840" s="582" t="s">
        <v>480</v>
      </c>
      <c r="BF840" s="582" t="s">
        <v>480</v>
      </c>
      <c r="BG840" s="582" t="s">
        <v>480</v>
      </c>
      <c r="BH840" s="582" t="s">
        <v>480</v>
      </c>
      <c r="BI840" s="582" t="s">
        <v>480</v>
      </c>
      <c r="BJ840" s="582" t="s">
        <v>480</v>
      </c>
      <c r="BK840" s="582" t="s">
        <v>480</v>
      </c>
      <c r="BL840" s="582" t="s">
        <v>480</v>
      </c>
      <c r="BM840" s="582" t="s">
        <v>480</v>
      </c>
      <c r="BN840" s="582" t="s">
        <v>480</v>
      </c>
      <c r="BO840" s="582" t="s">
        <v>480</v>
      </c>
      <c r="BP840" s="582" t="s">
        <v>480</v>
      </c>
      <c r="BQ840" s="582" t="s">
        <v>480</v>
      </c>
      <c r="BR840" s="582" t="s">
        <v>480</v>
      </c>
      <c r="BS840" s="582" t="s">
        <v>480</v>
      </c>
      <c r="BT840" s="582"/>
      <c r="BU840" s="582"/>
      <c r="BV840" s="586" t="s">
        <v>480</v>
      </c>
    </row>
    <row r="841" spans="1:74" ht="38.25" customHeight="1" x14ac:dyDescent="0.3">
      <c r="A841" s="1208"/>
      <c r="B841" s="1208"/>
      <c r="C841" s="1208"/>
      <c r="D841" s="1403"/>
      <c r="E841" s="1406"/>
      <c r="F841" s="1208"/>
      <c r="G841" s="1213"/>
      <c r="H841" s="395" t="s">
        <v>798</v>
      </c>
      <c r="I841" s="395" t="s">
        <v>133</v>
      </c>
      <c r="J841" s="396">
        <v>1</v>
      </c>
      <c r="K841" s="685">
        <v>130</v>
      </c>
      <c r="L841" s="1188"/>
      <c r="M841" s="1040"/>
      <c r="N841" s="582" t="s">
        <v>480</v>
      </c>
      <c r="O841" s="582" t="s">
        <v>480</v>
      </c>
      <c r="P841" s="582" t="s">
        <v>480</v>
      </c>
      <c r="Q841" s="582" t="s">
        <v>480</v>
      </c>
      <c r="R841" s="582" t="s">
        <v>480</v>
      </c>
      <c r="S841" s="582" t="s">
        <v>480</v>
      </c>
      <c r="T841" s="582" t="s">
        <v>480</v>
      </c>
      <c r="U841" s="582" t="s">
        <v>480</v>
      </c>
      <c r="V841" s="582" t="s">
        <v>480</v>
      </c>
      <c r="W841" s="582" t="s">
        <v>480</v>
      </c>
      <c r="X841" s="582" t="s">
        <v>480</v>
      </c>
      <c r="Y841" s="582" t="s">
        <v>480</v>
      </c>
      <c r="Z841" s="582" t="s">
        <v>480</v>
      </c>
      <c r="AA841" s="582" t="s">
        <v>480</v>
      </c>
      <c r="AB841" s="582" t="s">
        <v>480</v>
      </c>
      <c r="AC841" s="582" t="s">
        <v>480</v>
      </c>
      <c r="AD841" s="582" t="s">
        <v>480</v>
      </c>
      <c r="AE841" s="582" t="s">
        <v>480</v>
      </c>
      <c r="AF841" s="582" t="s">
        <v>480</v>
      </c>
      <c r="AG841" s="582" t="s">
        <v>480</v>
      </c>
      <c r="AH841" s="582" t="s">
        <v>480</v>
      </c>
      <c r="AI841" s="582" t="s">
        <v>480</v>
      </c>
      <c r="AJ841" s="582" t="s">
        <v>480</v>
      </c>
      <c r="AK841" s="582" t="s">
        <v>480</v>
      </c>
      <c r="AL841" s="582" t="s">
        <v>480</v>
      </c>
      <c r="AM841" s="582" t="s">
        <v>480</v>
      </c>
      <c r="AN841" s="582" t="s">
        <v>480</v>
      </c>
      <c r="AO841" s="582" t="s">
        <v>480</v>
      </c>
      <c r="AP841" s="582" t="s">
        <v>480</v>
      </c>
      <c r="AQ841" s="582" t="s">
        <v>480</v>
      </c>
      <c r="AR841" s="582" t="s">
        <v>480</v>
      </c>
      <c r="AS841" s="582" t="s">
        <v>480</v>
      </c>
      <c r="AT841" s="582" t="s">
        <v>480</v>
      </c>
      <c r="AU841" s="582" t="s">
        <v>480</v>
      </c>
      <c r="AV841" s="582" t="s">
        <v>480</v>
      </c>
      <c r="AW841" s="582" t="s">
        <v>480</v>
      </c>
      <c r="AX841" s="582" t="s">
        <v>480</v>
      </c>
      <c r="AY841" s="582" t="s">
        <v>480</v>
      </c>
      <c r="AZ841" s="582" t="s">
        <v>480</v>
      </c>
      <c r="BA841" s="582" t="s">
        <v>480</v>
      </c>
      <c r="BB841" s="582" t="s">
        <v>480</v>
      </c>
      <c r="BC841" s="582" t="s">
        <v>480</v>
      </c>
      <c r="BD841" s="582" t="s">
        <v>480</v>
      </c>
      <c r="BE841" s="582" t="s">
        <v>480</v>
      </c>
      <c r="BF841" s="582" t="s">
        <v>480</v>
      </c>
      <c r="BG841" s="582" t="s">
        <v>480</v>
      </c>
      <c r="BH841" s="582" t="s">
        <v>480</v>
      </c>
      <c r="BI841" s="582" t="s">
        <v>480</v>
      </c>
      <c r="BJ841" s="582" t="s">
        <v>480</v>
      </c>
      <c r="BK841" s="582" t="s">
        <v>480</v>
      </c>
      <c r="BL841" s="582" t="s">
        <v>480</v>
      </c>
      <c r="BM841" s="582" t="s">
        <v>480</v>
      </c>
      <c r="BN841" s="582" t="s">
        <v>480</v>
      </c>
      <c r="BO841" s="582" t="s">
        <v>480</v>
      </c>
      <c r="BP841" s="582" t="s">
        <v>480</v>
      </c>
      <c r="BQ841" s="582" t="s">
        <v>480</v>
      </c>
      <c r="BR841" s="582" t="s">
        <v>480</v>
      </c>
      <c r="BS841" s="582" t="s">
        <v>480</v>
      </c>
      <c r="BT841" s="582"/>
      <c r="BU841" s="582"/>
      <c r="BV841" s="586" t="s">
        <v>480</v>
      </c>
    </row>
    <row r="842" spans="1:74" ht="38.25" customHeight="1" x14ac:dyDescent="0.3">
      <c r="A842" s="1208"/>
      <c r="B842" s="1208"/>
      <c r="C842" s="1208"/>
      <c r="D842" s="1403"/>
      <c r="E842" s="1406"/>
      <c r="F842" s="1208"/>
      <c r="G842" s="1395"/>
      <c r="H842" s="395" t="s">
        <v>484</v>
      </c>
      <c r="I842" s="395" t="s">
        <v>25</v>
      </c>
      <c r="J842" s="396">
        <v>9.8000000000000007</v>
      </c>
      <c r="K842" s="685">
        <v>1372</v>
      </c>
      <c r="L842" s="1188"/>
      <c r="M842" s="1041"/>
      <c r="N842" s="582" t="s">
        <v>480</v>
      </c>
      <c r="O842" s="582" t="s">
        <v>480</v>
      </c>
      <c r="P842" s="582" t="s">
        <v>480</v>
      </c>
      <c r="Q842" s="582" t="s">
        <v>480</v>
      </c>
      <c r="R842" s="582" t="s">
        <v>480</v>
      </c>
      <c r="S842" s="582" t="s">
        <v>480</v>
      </c>
      <c r="T842" s="582" t="s">
        <v>480</v>
      </c>
      <c r="U842" s="582" t="s">
        <v>480</v>
      </c>
      <c r="V842" s="582" t="s">
        <v>480</v>
      </c>
      <c r="W842" s="582" t="s">
        <v>480</v>
      </c>
      <c r="X842" s="582" t="s">
        <v>480</v>
      </c>
      <c r="Y842" s="582" t="s">
        <v>480</v>
      </c>
      <c r="Z842" s="582" t="s">
        <v>480</v>
      </c>
      <c r="AA842" s="582" t="s">
        <v>480</v>
      </c>
      <c r="AB842" s="582" t="s">
        <v>480</v>
      </c>
      <c r="AC842" s="582" t="s">
        <v>480</v>
      </c>
      <c r="AD842" s="582" t="s">
        <v>480</v>
      </c>
      <c r="AE842" s="582" t="s">
        <v>480</v>
      </c>
      <c r="AF842" s="582" t="s">
        <v>480</v>
      </c>
      <c r="AG842" s="582" t="s">
        <v>480</v>
      </c>
      <c r="AH842" s="582" t="s">
        <v>480</v>
      </c>
      <c r="AI842" s="582" t="s">
        <v>480</v>
      </c>
      <c r="AJ842" s="582" t="s">
        <v>480</v>
      </c>
      <c r="AK842" s="582" t="s">
        <v>480</v>
      </c>
      <c r="AL842" s="582" t="s">
        <v>480</v>
      </c>
      <c r="AM842" s="582" t="s">
        <v>480</v>
      </c>
      <c r="AN842" s="582" t="s">
        <v>480</v>
      </c>
      <c r="AO842" s="582" t="s">
        <v>480</v>
      </c>
      <c r="AP842" s="582" t="s">
        <v>480</v>
      </c>
      <c r="AQ842" s="582" t="s">
        <v>480</v>
      </c>
      <c r="AR842" s="582" t="s">
        <v>480</v>
      </c>
      <c r="AS842" s="582" t="s">
        <v>480</v>
      </c>
      <c r="AT842" s="582" t="s">
        <v>480</v>
      </c>
      <c r="AU842" s="582" t="s">
        <v>480</v>
      </c>
      <c r="AV842" s="582" t="s">
        <v>480</v>
      </c>
      <c r="AW842" s="582" t="s">
        <v>480</v>
      </c>
      <c r="AX842" s="582" t="s">
        <v>480</v>
      </c>
      <c r="AY842" s="582" t="s">
        <v>480</v>
      </c>
      <c r="AZ842" s="582" t="s">
        <v>480</v>
      </c>
      <c r="BA842" s="582" t="s">
        <v>480</v>
      </c>
      <c r="BB842" s="582" t="s">
        <v>480</v>
      </c>
      <c r="BC842" s="582" t="s">
        <v>480</v>
      </c>
      <c r="BD842" s="582" t="s">
        <v>480</v>
      </c>
      <c r="BE842" s="582" t="s">
        <v>480</v>
      </c>
      <c r="BF842" s="582" t="s">
        <v>480</v>
      </c>
      <c r="BG842" s="582" t="s">
        <v>480</v>
      </c>
      <c r="BH842" s="582" t="s">
        <v>480</v>
      </c>
      <c r="BI842" s="582" t="s">
        <v>480</v>
      </c>
      <c r="BJ842" s="582" t="s">
        <v>480</v>
      </c>
      <c r="BK842" s="582" t="s">
        <v>480</v>
      </c>
      <c r="BL842" s="582" t="s">
        <v>480</v>
      </c>
      <c r="BM842" s="582" t="s">
        <v>480</v>
      </c>
      <c r="BN842" s="582" t="s">
        <v>480</v>
      </c>
      <c r="BO842" s="582" t="s">
        <v>480</v>
      </c>
      <c r="BP842" s="582" t="s">
        <v>480</v>
      </c>
      <c r="BQ842" s="582" t="s">
        <v>480</v>
      </c>
      <c r="BR842" s="582" t="s">
        <v>480</v>
      </c>
      <c r="BS842" s="582" t="s">
        <v>480</v>
      </c>
      <c r="BT842" s="582"/>
      <c r="BU842" s="582"/>
      <c r="BV842" s="586" t="s">
        <v>480</v>
      </c>
    </row>
    <row r="843" spans="1:74" ht="38.25" customHeight="1" x14ac:dyDescent="0.3">
      <c r="A843" s="1208"/>
      <c r="B843" s="1208"/>
      <c r="C843" s="1208"/>
      <c r="D843" s="1403"/>
      <c r="E843" s="1406"/>
      <c r="F843" s="1208"/>
      <c r="G843" s="1213" t="s">
        <v>807</v>
      </c>
      <c r="H843" s="395" t="s">
        <v>492</v>
      </c>
      <c r="I843" s="395" t="s">
        <v>133</v>
      </c>
      <c r="J843" s="396">
        <v>2</v>
      </c>
      <c r="K843" s="685">
        <v>1600</v>
      </c>
      <c r="L843" s="1188">
        <v>4</v>
      </c>
      <c r="M843" s="1035" t="s">
        <v>490</v>
      </c>
      <c r="N843" s="582" t="s">
        <v>480</v>
      </c>
      <c r="O843" s="582" t="s">
        <v>480</v>
      </c>
      <c r="P843" s="582" t="s">
        <v>480</v>
      </c>
      <c r="Q843" s="582" t="s">
        <v>480</v>
      </c>
      <c r="R843" s="582" t="s">
        <v>480</v>
      </c>
      <c r="S843" s="582" t="s">
        <v>480</v>
      </c>
      <c r="T843" s="582" t="s">
        <v>480</v>
      </c>
      <c r="U843" s="582" t="s">
        <v>480</v>
      </c>
      <c r="V843" s="582" t="s">
        <v>480</v>
      </c>
      <c r="W843" s="582" t="s">
        <v>480</v>
      </c>
      <c r="X843" s="582" t="s">
        <v>480</v>
      </c>
      <c r="Y843" s="582" t="s">
        <v>480</v>
      </c>
      <c r="Z843" s="582" t="s">
        <v>480</v>
      </c>
      <c r="AA843" s="582" t="s">
        <v>480</v>
      </c>
      <c r="AB843" s="582" t="s">
        <v>480</v>
      </c>
      <c r="AC843" s="582" t="s">
        <v>480</v>
      </c>
      <c r="AD843" s="582" t="s">
        <v>480</v>
      </c>
      <c r="AE843" s="582" t="s">
        <v>480</v>
      </c>
      <c r="AF843" s="582" t="s">
        <v>480</v>
      </c>
      <c r="AG843" s="582" t="s">
        <v>480</v>
      </c>
      <c r="AH843" s="582" t="s">
        <v>480</v>
      </c>
      <c r="AI843" s="582" t="s">
        <v>480</v>
      </c>
      <c r="AJ843" s="582" t="s">
        <v>480</v>
      </c>
      <c r="AK843" s="582" t="s">
        <v>480</v>
      </c>
      <c r="AL843" s="582" t="s">
        <v>480</v>
      </c>
      <c r="AM843" s="582" t="s">
        <v>480</v>
      </c>
      <c r="AN843" s="582" t="s">
        <v>480</v>
      </c>
      <c r="AO843" s="582" t="s">
        <v>480</v>
      </c>
      <c r="AP843" s="582" t="s">
        <v>480</v>
      </c>
      <c r="AQ843" s="582" t="s">
        <v>480</v>
      </c>
      <c r="AR843" s="582" t="s">
        <v>480</v>
      </c>
      <c r="AS843" s="582" t="s">
        <v>480</v>
      </c>
      <c r="AT843" s="582" t="s">
        <v>480</v>
      </c>
      <c r="AU843" s="582" t="s">
        <v>480</v>
      </c>
      <c r="AV843" s="582" t="s">
        <v>480</v>
      </c>
      <c r="AW843" s="582" t="s">
        <v>480</v>
      </c>
      <c r="AX843" s="582" t="s">
        <v>480</v>
      </c>
      <c r="AY843" s="582" t="s">
        <v>480</v>
      </c>
      <c r="AZ843" s="582" t="s">
        <v>480</v>
      </c>
      <c r="BA843" s="582" t="s">
        <v>480</v>
      </c>
      <c r="BB843" s="582" t="s">
        <v>480</v>
      </c>
      <c r="BC843" s="582" t="s">
        <v>480</v>
      </c>
      <c r="BD843" s="582" t="s">
        <v>480</v>
      </c>
      <c r="BE843" s="582" t="s">
        <v>480</v>
      </c>
      <c r="BF843" s="582" t="s">
        <v>480</v>
      </c>
      <c r="BG843" s="582" t="s">
        <v>480</v>
      </c>
      <c r="BH843" s="582" t="s">
        <v>480</v>
      </c>
      <c r="BI843" s="582" t="s">
        <v>480</v>
      </c>
      <c r="BJ843" s="582" t="s">
        <v>480</v>
      </c>
      <c r="BK843" s="582" t="s">
        <v>480</v>
      </c>
      <c r="BL843" s="582" t="s">
        <v>480</v>
      </c>
      <c r="BM843" s="582" t="s">
        <v>480</v>
      </c>
      <c r="BN843" s="582" t="s">
        <v>480</v>
      </c>
      <c r="BO843" s="582" t="s">
        <v>480</v>
      </c>
      <c r="BP843" s="582" t="s">
        <v>480</v>
      </c>
      <c r="BQ843" s="582" t="s">
        <v>480</v>
      </c>
      <c r="BR843" s="582" t="s">
        <v>480</v>
      </c>
      <c r="BS843" s="582" t="s">
        <v>480</v>
      </c>
      <c r="BT843" s="582"/>
      <c r="BU843" s="582"/>
      <c r="BV843" s="586" t="s">
        <v>480</v>
      </c>
    </row>
    <row r="844" spans="1:74" ht="38.25" customHeight="1" x14ac:dyDescent="0.3">
      <c r="A844" s="1208"/>
      <c r="B844" s="1208"/>
      <c r="C844" s="1208"/>
      <c r="D844" s="1403"/>
      <c r="E844" s="1406"/>
      <c r="F844" s="1208"/>
      <c r="G844" s="1395"/>
      <c r="H844" s="395" t="s">
        <v>492</v>
      </c>
      <c r="I844" s="395" t="s">
        <v>25</v>
      </c>
      <c r="J844" s="396">
        <v>24</v>
      </c>
      <c r="K844" s="685">
        <v>4800</v>
      </c>
      <c r="L844" s="1188"/>
      <c r="M844" s="1036"/>
      <c r="N844" s="582" t="s">
        <v>480</v>
      </c>
      <c r="O844" s="582" t="s">
        <v>480</v>
      </c>
      <c r="P844" s="582" t="s">
        <v>480</v>
      </c>
      <c r="Q844" s="582" t="s">
        <v>480</v>
      </c>
      <c r="R844" s="582" t="s">
        <v>480</v>
      </c>
      <c r="S844" s="582" t="s">
        <v>480</v>
      </c>
      <c r="T844" s="582" t="s">
        <v>480</v>
      </c>
      <c r="U844" s="582" t="s">
        <v>480</v>
      </c>
      <c r="V844" s="582" t="s">
        <v>480</v>
      </c>
      <c r="W844" s="582" t="s">
        <v>480</v>
      </c>
      <c r="X844" s="582" t="s">
        <v>480</v>
      </c>
      <c r="Y844" s="582" t="s">
        <v>480</v>
      </c>
      <c r="Z844" s="582" t="s">
        <v>480</v>
      </c>
      <c r="AA844" s="582" t="s">
        <v>480</v>
      </c>
      <c r="AB844" s="582" t="s">
        <v>480</v>
      </c>
      <c r="AC844" s="582" t="s">
        <v>480</v>
      </c>
      <c r="AD844" s="582" t="s">
        <v>480</v>
      </c>
      <c r="AE844" s="582" t="s">
        <v>480</v>
      </c>
      <c r="AF844" s="582" t="s">
        <v>480</v>
      </c>
      <c r="AG844" s="582" t="s">
        <v>480</v>
      </c>
      <c r="AH844" s="582" t="s">
        <v>480</v>
      </c>
      <c r="AI844" s="582" t="s">
        <v>480</v>
      </c>
      <c r="AJ844" s="582" t="s">
        <v>480</v>
      </c>
      <c r="AK844" s="582" t="s">
        <v>480</v>
      </c>
      <c r="AL844" s="582" t="s">
        <v>480</v>
      </c>
      <c r="AM844" s="582" t="s">
        <v>480</v>
      </c>
      <c r="AN844" s="582" t="s">
        <v>480</v>
      </c>
      <c r="AO844" s="582" t="s">
        <v>480</v>
      </c>
      <c r="AP844" s="582" t="s">
        <v>480</v>
      </c>
      <c r="AQ844" s="582" t="s">
        <v>480</v>
      </c>
      <c r="AR844" s="582" t="s">
        <v>480</v>
      </c>
      <c r="AS844" s="582" t="s">
        <v>480</v>
      </c>
      <c r="AT844" s="582" t="s">
        <v>480</v>
      </c>
      <c r="AU844" s="582" t="s">
        <v>480</v>
      </c>
      <c r="AV844" s="582" t="s">
        <v>480</v>
      </c>
      <c r="AW844" s="582" t="s">
        <v>480</v>
      </c>
      <c r="AX844" s="582" t="s">
        <v>480</v>
      </c>
      <c r="AY844" s="582" t="s">
        <v>480</v>
      </c>
      <c r="AZ844" s="582" t="s">
        <v>480</v>
      </c>
      <c r="BA844" s="582" t="s">
        <v>480</v>
      </c>
      <c r="BB844" s="582" t="s">
        <v>480</v>
      </c>
      <c r="BC844" s="582" t="s">
        <v>480</v>
      </c>
      <c r="BD844" s="582" t="s">
        <v>480</v>
      </c>
      <c r="BE844" s="582" t="s">
        <v>480</v>
      </c>
      <c r="BF844" s="582" t="s">
        <v>480</v>
      </c>
      <c r="BG844" s="582" t="s">
        <v>480</v>
      </c>
      <c r="BH844" s="582" t="s">
        <v>480</v>
      </c>
      <c r="BI844" s="582" t="s">
        <v>480</v>
      </c>
      <c r="BJ844" s="582" t="s">
        <v>480</v>
      </c>
      <c r="BK844" s="582" t="s">
        <v>480</v>
      </c>
      <c r="BL844" s="582" t="s">
        <v>480</v>
      </c>
      <c r="BM844" s="582" t="s">
        <v>480</v>
      </c>
      <c r="BN844" s="582" t="s">
        <v>480</v>
      </c>
      <c r="BO844" s="582" t="s">
        <v>480</v>
      </c>
      <c r="BP844" s="582" t="s">
        <v>480</v>
      </c>
      <c r="BQ844" s="582" t="s">
        <v>480</v>
      </c>
      <c r="BR844" s="582" t="s">
        <v>480</v>
      </c>
      <c r="BS844" s="582" t="s">
        <v>480</v>
      </c>
      <c r="BT844" s="582"/>
      <c r="BU844" s="582"/>
      <c r="BV844" s="586" t="s">
        <v>480</v>
      </c>
    </row>
    <row r="845" spans="1:74" ht="53.25" customHeight="1" x14ac:dyDescent="0.3">
      <c r="A845" s="1208"/>
      <c r="B845" s="1208"/>
      <c r="C845" s="1208"/>
      <c r="D845" s="1403"/>
      <c r="E845" s="1406"/>
      <c r="F845" s="1208"/>
      <c r="G845" s="383" t="s">
        <v>808</v>
      </c>
      <c r="H845" s="395" t="s">
        <v>492</v>
      </c>
      <c r="I845" s="600" t="s">
        <v>25</v>
      </c>
      <c r="J845" s="601">
        <v>7</v>
      </c>
      <c r="K845" s="683">
        <v>2100</v>
      </c>
      <c r="L845" s="628">
        <v>5</v>
      </c>
      <c r="M845" s="935" t="s">
        <v>493</v>
      </c>
      <c r="N845" s="582" t="s">
        <v>480</v>
      </c>
      <c r="O845" s="582" t="s">
        <v>480</v>
      </c>
      <c r="P845" s="582" t="s">
        <v>480</v>
      </c>
      <c r="Q845" s="582" t="s">
        <v>480</v>
      </c>
      <c r="R845" s="582" t="s">
        <v>480</v>
      </c>
      <c r="S845" s="582" t="s">
        <v>480</v>
      </c>
      <c r="T845" s="582" t="s">
        <v>480</v>
      </c>
      <c r="U845" s="582" t="s">
        <v>480</v>
      </c>
      <c r="V845" s="582" t="s">
        <v>480</v>
      </c>
      <c r="W845" s="582" t="s">
        <v>480</v>
      </c>
      <c r="X845" s="582" t="s">
        <v>480</v>
      </c>
      <c r="Y845" s="582" t="s">
        <v>480</v>
      </c>
      <c r="Z845" s="582" t="s">
        <v>480</v>
      </c>
      <c r="AA845" s="582" t="s">
        <v>480</v>
      </c>
      <c r="AB845" s="582" t="s">
        <v>480</v>
      </c>
      <c r="AC845" s="582" t="s">
        <v>480</v>
      </c>
      <c r="AD845" s="582" t="s">
        <v>480</v>
      </c>
      <c r="AE845" s="582" t="s">
        <v>480</v>
      </c>
      <c r="AF845" s="582" t="s">
        <v>480</v>
      </c>
      <c r="AG845" s="582" t="s">
        <v>480</v>
      </c>
      <c r="AH845" s="582" t="s">
        <v>480</v>
      </c>
      <c r="AI845" s="582" t="s">
        <v>480</v>
      </c>
      <c r="AJ845" s="582" t="s">
        <v>480</v>
      </c>
      <c r="AK845" s="582" t="s">
        <v>480</v>
      </c>
      <c r="AL845" s="582" t="s">
        <v>480</v>
      </c>
      <c r="AM845" s="582" t="s">
        <v>480</v>
      </c>
      <c r="AN845" s="582" t="s">
        <v>480</v>
      </c>
      <c r="AO845" s="582" t="s">
        <v>480</v>
      </c>
      <c r="AP845" s="582" t="s">
        <v>480</v>
      </c>
      <c r="AQ845" s="582" t="s">
        <v>480</v>
      </c>
      <c r="AR845" s="582" t="s">
        <v>480</v>
      </c>
      <c r="AS845" s="582" t="s">
        <v>480</v>
      </c>
      <c r="AT845" s="582" t="s">
        <v>480</v>
      </c>
      <c r="AU845" s="582" t="s">
        <v>480</v>
      </c>
      <c r="AV845" s="582" t="s">
        <v>480</v>
      </c>
      <c r="AW845" s="582" t="s">
        <v>480</v>
      </c>
      <c r="AX845" s="582" t="s">
        <v>480</v>
      </c>
      <c r="AY845" s="582" t="s">
        <v>480</v>
      </c>
      <c r="AZ845" s="582" t="s">
        <v>480</v>
      </c>
      <c r="BA845" s="582" t="s">
        <v>480</v>
      </c>
      <c r="BB845" s="582" t="s">
        <v>480</v>
      </c>
      <c r="BC845" s="582" t="s">
        <v>480</v>
      </c>
      <c r="BD845" s="582" t="s">
        <v>480</v>
      </c>
      <c r="BE845" s="582" t="s">
        <v>480</v>
      </c>
      <c r="BF845" s="582" t="s">
        <v>480</v>
      </c>
      <c r="BG845" s="582" t="s">
        <v>480</v>
      </c>
      <c r="BH845" s="582" t="s">
        <v>480</v>
      </c>
      <c r="BI845" s="582" t="s">
        <v>480</v>
      </c>
      <c r="BJ845" s="582" t="s">
        <v>480</v>
      </c>
      <c r="BK845" s="582" t="s">
        <v>480</v>
      </c>
      <c r="BL845" s="582" t="s">
        <v>480</v>
      </c>
      <c r="BM845" s="582" t="s">
        <v>480</v>
      </c>
      <c r="BN845" s="582" t="s">
        <v>480</v>
      </c>
      <c r="BO845" s="582" t="s">
        <v>480</v>
      </c>
      <c r="BP845" s="582" t="s">
        <v>480</v>
      </c>
      <c r="BQ845" s="582" t="s">
        <v>480</v>
      </c>
      <c r="BR845" s="582" t="s">
        <v>480</v>
      </c>
      <c r="BS845" s="582" t="s">
        <v>480</v>
      </c>
      <c r="BT845" s="582"/>
      <c r="BU845" s="582"/>
      <c r="BV845" s="586" t="s">
        <v>480</v>
      </c>
    </row>
    <row r="846" spans="1:74" ht="38.25" customHeight="1" x14ac:dyDescent="0.3">
      <c r="A846" s="1208"/>
      <c r="B846" s="1208"/>
      <c r="C846" s="1208"/>
      <c r="D846" s="1403"/>
      <c r="E846" s="1406"/>
      <c r="F846" s="1208"/>
      <c r="G846" s="1213" t="s">
        <v>809</v>
      </c>
      <c r="H846" s="395" t="s">
        <v>492</v>
      </c>
      <c r="I846" s="602" t="s">
        <v>133</v>
      </c>
      <c r="J846" s="603">
        <v>4</v>
      </c>
      <c r="K846" s="686">
        <v>2000</v>
      </c>
      <c r="L846" s="1394">
        <v>6</v>
      </c>
      <c r="M846" s="1040" t="s">
        <v>577</v>
      </c>
      <c r="N846" s="582" t="s">
        <v>480</v>
      </c>
      <c r="O846" s="582" t="s">
        <v>480</v>
      </c>
      <c r="P846" s="582" t="s">
        <v>480</v>
      </c>
      <c r="Q846" s="582" t="s">
        <v>480</v>
      </c>
      <c r="R846" s="582" t="s">
        <v>480</v>
      </c>
      <c r="S846" s="582" t="s">
        <v>480</v>
      </c>
      <c r="T846" s="582" t="s">
        <v>480</v>
      </c>
      <c r="U846" s="582" t="s">
        <v>480</v>
      </c>
      <c r="V846" s="582" t="s">
        <v>480</v>
      </c>
      <c r="W846" s="582" t="s">
        <v>480</v>
      </c>
      <c r="X846" s="582" t="s">
        <v>480</v>
      </c>
      <c r="Y846" s="582" t="s">
        <v>480</v>
      </c>
      <c r="Z846" s="582" t="s">
        <v>480</v>
      </c>
      <c r="AA846" s="582" t="s">
        <v>480</v>
      </c>
      <c r="AB846" s="582" t="s">
        <v>480</v>
      </c>
      <c r="AC846" s="582" t="s">
        <v>480</v>
      </c>
      <c r="AD846" s="582" t="s">
        <v>480</v>
      </c>
      <c r="AE846" s="582" t="s">
        <v>480</v>
      </c>
      <c r="AF846" s="582" t="s">
        <v>480</v>
      </c>
      <c r="AG846" s="582" t="s">
        <v>480</v>
      </c>
      <c r="AH846" s="582" t="s">
        <v>480</v>
      </c>
      <c r="AI846" s="582" t="s">
        <v>480</v>
      </c>
      <c r="AJ846" s="582" t="s">
        <v>480</v>
      </c>
      <c r="AK846" s="582" t="s">
        <v>480</v>
      </c>
      <c r="AL846" s="582" t="s">
        <v>480</v>
      </c>
      <c r="AM846" s="582" t="s">
        <v>480</v>
      </c>
      <c r="AN846" s="582" t="s">
        <v>480</v>
      </c>
      <c r="AO846" s="582" t="s">
        <v>480</v>
      </c>
      <c r="AP846" s="582" t="s">
        <v>480</v>
      </c>
      <c r="AQ846" s="582" t="s">
        <v>480</v>
      </c>
      <c r="AR846" s="582" t="s">
        <v>480</v>
      </c>
      <c r="AS846" s="582" t="s">
        <v>480</v>
      </c>
      <c r="AT846" s="582" t="s">
        <v>480</v>
      </c>
      <c r="AU846" s="582" t="s">
        <v>480</v>
      </c>
      <c r="AV846" s="582" t="s">
        <v>480</v>
      </c>
      <c r="AW846" s="582" t="s">
        <v>480</v>
      </c>
      <c r="AX846" s="582" t="s">
        <v>480</v>
      </c>
      <c r="AY846" s="582" t="s">
        <v>480</v>
      </c>
      <c r="AZ846" s="582" t="s">
        <v>480</v>
      </c>
      <c r="BA846" s="582" t="s">
        <v>480</v>
      </c>
      <c r="BB846" s="582" t="s">
        <v>480</v>
      </c>
      <c r="BC846" s="582" t="s">
        <v>480</v>
      </c>
      <c r="BD846" s="582" t="s">
        <v>480</v>
      </c>
      <c r="BE846" s="582" t="s">
        <v>480</v>
      </c>
      <c r="BF846" s="582" t="s">
        <v>480</v>
      </c>
      <c r="BG846" s="582" t="s">
        <v>480</v>
      </c>
      <c r="BH846" s="582" t="s">
        <v>480</v>
      </c>
      <c r="BI846" s="582" t="s">
        <v>480</v>
      </c>
      <c r="BJ846" s="582" t="s">
        <v>480</v>
      </c>
      <c r="BK846" s="582" t="s">
        <v>480</v>
      </c>
      <c r="BL846" s="582" t="s">
        <v>480</v>
      </c>
      <c r="BM846" s="582" t="s">
        <v>480</v>
      </c>
      <c r="BN846" s="582" t="s">
        <v>480</v>
      </c>
      <c r="BO846" s="582" t="s">
        <v>480</v>
      </c>
      <c r="BP846" s="582" t="s">
        <v>480</v>
      </c>
      <c r="BQ846" s="582" t="s">
        <v>480</v>
      </c>
      <c r="BR846" s="582" t="s">
        <v>480</v>
      </c>
      <c r="BS846" s="582" t="s">
        <v>480</v>
      </c>
      <c r="BT846" s="582"/>
      <c r="BU846" s="582"/>
      <c r="BV846" s="586" t="s">
        <v>480</v>
      </c>
    </row>
    <row r="847" spans="1:74" ht="38.25" customHeight="1" x14ac:dyDescent="0.3">
      <c r="A847" s="1208"/>
      <c r="B847" s="1208"/>
      <c r="C847" s="1208"/>
      <c r="D847" s="1403"/>
      <c r="E847" s="1406"/>
      <c r="F847" s="1208"/>
      <c r="G847" s="1395"/>
      <c r="H847" s="395" t="s">
        <v>492</v>
      </c>
      <c r="I847" s="395" t="s">
        <v>25</v>
      </c>
      <c r="J847" s="396">
        <v>9</v>
      </c>
      <c r="K847" s="685">
        <v>4500</v>
      </c>
      <c r="L847" s="1394"/>
      <c r="M847" s="1041"/>
      <c r="N847" s="582" t="s">
        <v>480</v>
      </c>
      <c r="O847" s="582" t="s">
        <v>480</v>
      </c>
      <c r="P847" s="582" t="s">
        <v>480</v>
      </c>
      <c r="Q847" s="582" t="s">
        <v>480</v>
      </c>
      <c r="R847" s="582" t="s">
        <v>480</v>
      </c>
      <c r="S847" s="582" t="s">
        <v>480</v>
      </c>
      <c r="T847" s="582" t="s">
        <v>480</v>
      </c>
      <c r="U847" s="582" t="s">
        <v>480</v>
      </c>
      <c r="V847" s="582" t="s">
        <v>480</v>
      </c>
      <c r="W847" s="582" t="s">
        <v>480</v>
      </c>
      <c r="X847" s="582" t="s">
        <v>480</v>
      </c>
      <c r="Y847" s="582" t="s">
        <v>480</v>
      </c>
      <c r="Z847" s="582" t="s">
        <v>480</v>
      </c>
      <c r="AA847" s="582" t="s">
        <v>480</v>
      </c>
      <c r="AB847" s="582" t="s">
        <v>480</v>
      </c>
      <c r="AC847" s="582" t="s">
        <v>480</v>
      </c>
      <c r="AD847" s="582" t="s">
        <v>480</v>
      </c>
      <c r="AE847" s="582" t="s">
        <v>480</v>
      </c>
      <c r="AF847" s="582" t="s">
        <v>480</v>
      </c>
      <c r="AG847" s="582" t="s">
        <v>480</v>
      </c>
      <c r="AH847" s="582" t="s">
        <v>480</v>
      </c>
      <c r="AI847" s="582" t="s">
        <v>480</v>
      </c>
      <c r="AJ847" s="582" t="s">
        <v>480</v>
      </c>
      <c r="AK847" s="582" t="s">
        <v>480</v>
      </c>
      <c r="AL847" s="582" t="s">
        <v>480</v>
      </c>
      <c r="AM847" s="582" t="s">
        <v>480</v>
      </c>
      <c r="AN847" s="582" t="s">
        <v>480</v>
      </c>
      <c r="AO847" s="582" t="s">
        <v>480</v>
      </c>
      <c r="AP847" s="582" t="s">
        <v>480</v>
      </c>
      <c r="AQ847" s="582" t="s">
        <v>480</v>
      </c>
      <c r="AR847" s="582" t="s">
        <v>480</v>
      </c>
      <c r="AS847" s="582" t="s">
        <v>480</v>
      </c>
      <c r="AT847" s="582" t="s">
        <v>480</v>
      </c>
      <c r="AU847" s="582" t="s">
        <v>480</v>
      </c>
      <c r="AV847" s="582" t="s">
        <v>480</v>
      </c>
      <c r="AW847" s="582" t="s">
        <v>480</v>
      </c>
      <c r="AX847" s="582" t="s">
        <v>480</v>
      </c>
      <c r="AY847" s="582" t="s">
        <v>480</v>
      </c>
      <c r="AZ847" s="582" t="s">
        <v>480</v>
      </c>
      <c r="BA847" s="582" t="s">
        <v>480</v>
      </c>
      <c r="BB847" s="582" t="s">
        <v>480</v>
      </c>
      <c r="BC847" s="582" t="s">
        <v>480</v>
      </c>
      <c r="BD847" s="582" t="s">
        <v>480</v>
      </c>
      <c r="BE847" s="582" t="s">
        <v>480</v>
      </c>
      <c r="BF847" s="582" t="s">
        <v>480</v>
      </c>
      <c r="BG847" s="582" t="s">
        <v>480</v>
      </c>
      <c r="BH847" s="582" t="s">
        <v>480</v>
      </c>
      <c r="BI847" s="582" t="s">
        <v>480</v>
      </c>
      <c r="BJ847" s="582" t="s">
        <v>480</v>
      </c>
      <c r="BK847" s="582" t="s">
        <v>480</v>
      </c>
      <c r="BL847" s="582" t="s">
        <v>480</v>
      </c>
      <c r="BM847" s="582" t="s">
        <v>480</v>
      </c>
      <c r="BN847" s="582" t="s">
        <v>480</v>
      </c>
      <c r="BO847" s="582" t="s">
        <v>480</v>
      </c>
      <c r="BP847" s="582"/>
      <c r="BQ847" s="582"/>
      <c r="BR847" s="582"/>
      <c r="BS847" s="582"/>
      <c r="BT847" s="582"/>
      <c r="BU847" s="582"/>
      <c r="BV847" s="586" t="s">
        <v>480</v>
      </c>
    </row>
    <row r="848" spans="1:74" ht="38.25" customHeight="1" x14ac:dyDescent="0.3">
      <c r="A848" s="1209"/>
      <c r="B848" s="1209"/>
      <c r="C848" s="1209"/>
      <c r="D848" s="1404"/>
      <c r="E848" s="1407"/>
      <c r="F848" s="1209"/>
      <c r="G848" s="383" t="s">
        <v>810</v>
      </c>
      <c r="H848" s="395" t="s">
        <v>492</v>
      </c>
      <c r="I848" s="396" t="s">
        <v>25</v>
      </c>
      <c r="J848" s="599">
        <v>1</v>
      </c>
      <c r="K848" s="707">
        <v>350</v>
      </c>
      <c r="L848" s="629">
        <v>7</v>
      </c>
      <c r="M848" s="935" t="s">
        <v>493</v>
      </c>
      <c r="N848" s="582"/>
      <c r="O848" s="582"/>
      <c r="P848" s="582"/>
      <c r="Q848" s="582"/>
      <c r="R848" s="582"/>
      <c r="S848" s="582"/>
      <c r="T848" s="582"/>
      <c r="U848" s="582"/>
      <c r="V848" s="582"/>
      <c r="W848" s="582"/>
      <c r="X848" s="582"/>
      <c r="Y848" s="582"/>
      <c r="Z848" s="582"/>
      <c r="AA848" s="582"/>
      <c r="AB848" s="582"/>
      <c r="AC848" s="582"/>
      <c r="AD848" s="582"/>
      <c r="AE848" s="582"/>
      <c r="AF848" s="582"/>
      <c r="AG848" s="582"/>
      <c r="AH848" s="582"/>
      <c r="AI848" s="582"/>
      <c r="AJ848" s="582"/>
      <c r="AK848" s="582"/>
      <c r="AL848" s="582"/>
      <c r="AM848" s="582"/>
      <c r="AN848" s="582"/>
      <c r="AO848" s="582"/>
      <c r="AP848" s="582"/>
      <c r="AQ848" s="582"/>
      <c r="AR848" s="582"/>
      <c r="AS848" s="582"/>
      <c r="AT848" s="582"/>
      <c r="AU848" s="582"/>
      <c r="AV848" s="582"/>
      <c r="AW848" s="582"/>
      <c r="AX848" s="582"/>
      <c r="AY848" s="582"/>
      <c r="AZ848" s="582"/>
      <c r="BA848" s="582"/>
      <c r="BB848" s="582"/>
      <c r="BC848" s="582"/>
      <c r="BD848" s="582"/>
      <c r="BE848" s="582"/>
      <c r="BF848" s="582"/>
      <c r="BG848" s="582"/>
      <c r="BH848" s="582"/>
      <c r="BI848" s="582"/>
      <c r="BJ848" s="582"/>
      <c r="BK848" s="582"/>
      <c r="BL848" s="582"/>
      <c r="BM848" s="582"/>
      <c r="BN848" s="582"/>
      <c r="BO848" s="582"/>
      <c r="BP848" s="582"/>
      <c r="BQ848" s="582"/>
      <c r="BR848" s="582"/>
      <c r="BS848" s="582"/>
      <c r="BT848" s="582"/>
      <c r="BU848" s="582"/>
      <c r="BV848" s="586" t="s">
        <v>480</v>
      </c>
    </row>
    <row r="849" spans="1:74" ht="39.75" customHeight="1" x14ac:dyDescent="0.3">
      <c r="A849" s="398" t="s">
        <v>480</v>
      </c>
      <c r="B849" s="399" t="s">
        <v>811</v>
      </c>
      <c r="C849" s="80" t="s">
        <v>480</v>
      </c>
      <c r="D849" s="62" t="s">
        <v>480</v>
      </c>
      <c r="E849" s="669" t="s">
        <v>480</v>
      </c>
      <c r="F849" s="62">
        <v>7</v>
      </c>
      <c r="G849" s="713" t="s">
        <v>480</v>
      </c>
      <c r="H849" s="80" t="s">
        <v>480</v>
      </c>
      <c r="I849" s="399" t="s">
        <v>480</v>
      </c>
      <c r="J849" s="714" t="s">
        <v>480</v>
      </c>
      <c r="K849" s="715">
        <f>SUM(K837:K848)</f>
        <v>40112</v>
      </c>
      <c r="L849" s="716">
        <v>7</v>
      </c>
      <c r="M849" s="937" t="s">
        <v>480</v>
      </c>
      <c r="N849" s="582" t="s">
        <v>480</v>
      </c>
      <c r="O849" s="582" t="s">
        <v>480</v>
      </c>
      <c r="P849" s="582" t="s">
        <v>480</v>
      </c>
      <c r="Q849" s="582" t="s">
        <v>480</v>
      </c>
      <c r="R849" s="582" t="s">
        <v>480</v>
      </c>
      <c r="S849" s="582" t="s">
        <v>480</v>
      </c>
      <c r="T849" s="582" t="s">
        <v>480</v>
      </c>
      <c r="U849" s="582" t="s">
        <v>480</v>
      </c>
      <c r="V849" s="582" t="s">
        <v>480</v>
      </c>
      <c r="W849" s="582" t="s">
        <v>480</v>
      </c>
      <c r="X849" s="582" t="s">
        <v>480</v>
      </c>
      <c r="Y849" s="582" t="s">
        <v>480</v>
      </c>
      <c r="Z849" s="582" t="s">
        <v>480</v>
      </c>
      <c r="AA849" s="582" t="s">
        <v>480</v>
      </c>
      <c r="AB849" s="582" t="s">
        <v>480</v>
      </c>
      <c r="AC849" s="582" t="s">
        <v>480</v>
      </c>
      <c r="AD849" s="582" t="s">
        <v>480</v>
      </c>
      <c r="AE849" s="582" t="s">
        <v>480</v>
      </c>
      <c r="AF849" s="582" t="s">
        <v>480</v>
      </c>
      <c r="AG849" s="582" t="s">
        <v>480</v>
      </c>
      <c r="AH849" s="582" t="s">
        <v>480</v>
      </c>
      <c r="AI849" s="582" t="s">
        <v>480</v>
      </c>
      <c r="AJ849" s="582" t="s">
        <v>480</v>
      </c>
      <c r="AK849" s="582" t="s">
        <v>480</v>
      </c>
      <c r="AL849" s="582" t="s">
        <v>480</v>
      </c>
      <c r="AM849" s="582" t="s">
        <v>480</v>
      </c>
      <c r="AN849" s="582" t="s">
        <v>480</v>
      </c>
      <c r="AO849" s="582" t="s">
        <v>480</v>
      </c>
      <c r="AP849" s="582" t="s">
        <v>480</v>
      </c>
      <c r="AQ849" s="582" t="s">
        <v>480</v>
      </c>
      <c r="AR849" s="582" t="s">
        <v>480</v>
      </c>
      <c r="AS849" s="582" t="s">
        <v>480</v>
      </c>
      <c r="AT849" s="582" t="s">
        <v>480</v>
      </c>
      <c r="AU849" s="582" t="s">
        <v>480</v>
      </c>
      <c r="AV849" s="582" t="s">
        <v>480</v>
      </c>
      <c r="AW849" s="582" t="s">
        <v>480</v>
      </c>
      <c r="AX849" s="582" t="s">
        <v>480</v>
      </c>
      <c r="AY849" s="582" t="s">
        <v>480</v>
      </c>
      <c r="AZ849" s="582" t="s">
        <v>480</v>
      </c>
      <c r="BA849" s="582" t="s">
        <v>480</v>
      </c>
      <c r="BB849" s="582" t="s">
        <v>480</v>
      </c>
      <c r="BC849" s="582" t="s">
        <v>480</v>
      </c>
      <c r="BD849" s="582" t="s">
        <v>480</v>
      </c>
      <c r="BE849" s="582" t="s">
        <v>480</v>
      </c>
      <c r="BF849" s="582" t="s">
        <v>480</v>
      </c>
      <c r="BG849" s="582" t="s">
        <v>480</v>
      </c>
      <c r="BH849" s="582" t="s">
        <v>480</v>
      </c>
      <c r="BI849" s="582" t="s">
        <v>480</v>
      </c>
      <c r="BJ849" s="582" t="s">
        <v>480</v>
      </c>
      <c r="BK849" s="582" t="s">
        <v>480</v>
      </c>
      <c r="BL849" s="582" t="s">
        <v>480</v>
      </c>
      <c r="BM849" s="582" t="s">
        <v>480</v>
      </c>
      <c r="BN849" s="582" t="s">
        <v>480</v>
      </c>
      <c r="BO849" s="582" t="s">
        <v>480</v>
      </c>
      <c r="BP849" s="582" t="s">
        <v>480</v>
      </c>
      <c r="BQ849" s="582" t="s">
        <v>480</v>
      </c>
      <c r="BR849" s="582"/>
      <c r="BS849" s="582"/>
      <c r="BT849" s="582"/>
      <c r="BU849" s="582"/>
      <c r="BV849" s="586" t="s">
        <v>480</v>
      </c>
    </row>
    <row r="850" spans="1:74" ht="40.5" customHeight="1" x14ac:dyDescent="0.3">
      <c r="A850" s="1396">
        <v>3</v>
      </c>
      <c r="B850" s="1189" t="s">
        <v>794</v>
      </c>
      <c r="C850" s="1189" t="s">
        <v>812</v>
      </c>
      <c r="D850" s="1398">
        <v>2488</v>
      </c>
      <c r="E850" s="1262">
        <v>927052</v>
      </c>
      <c r="F850" s="1400">
        <v>2</v>
      </c>
      <c r="G850" s="708" t="s">
        <v>813</v>
      </c>
      <c r="H850" s="629" t="s">
        <v>492</v>
      </c>
      <c r="I850" s="629" t="s">
        <v>505</v>
      </c>
      <c r="J850" s="629">
        <v>330</v>
      </c>
      <c r="K850" s="709">
        <v>12500</v>
      </c>
      <c r="L850" s="629">
        <v>1</v>
      </c>
      <c r="M850" s="938" t="s">
        <v>158</v>
      </c>
      <c r="N850" s="582" t="s">
        <v>480</v>
      </c>
      <c r="O850" s="582" t="s">
        <v>480</v>
      </c>
      <c r="P850" s="582" t="s">
        <v>480</v>
      </c>
      <c r="Q850" s="582" t="s">
        <v>480</v>
      </c>
      <c r="R850" s="582" t="s">
        <v>480</v>
      </c>
      <c r="S850" s="582" t="s">
        <v>480</v>
      </c>
      <c r="T850" s="582" t="s">
        <v>480</v>
      </c>
      <c r="U850" s="582" t="s">
        <v>480</v>
      </c>
      <c r="V850" s="582" t="s">
        <v>480</v>
      </c>
      <c r="W850" s="582" t="s">
        <v>480</v>
      </c>
      <c r="X850" s="582" t="s">
        <v>480</v>
      </c>
      <c r="Y850" s="582" t="s">
        <v>480</v>
      </c>
      <c r="Z850" s="582" t="s">
        <v>480</v>
      </c>
      <c r="AA850" s="582" t="s">
        <v>480</v>
      </c>
      <c r="AB850" s="582" t="s">
        <v>480</v>
      </c>
      <c r="AC850" s="582" t="s">
        <v>480</v>
      </c>
      <c r="AD850" s="582" t="s">
        <v>480</v>
      </c>
      <c r="AE850" s="582" t="s">
        <v>480</v>
      </c>
      <c r="AF850" s="582" t="s">
        <v>480</v>
      </c>
      <c r="AG850" s="582" t="s">
        <v>480</v>
      </c>
      <c r="AH850" s="582" t="s">
        <v>480</v>
      </c>
      <c r="AI850" s="582" t="s">
        <v>480</v>
      </c>
      <c r="AJ850" s="582" t="s">
        <v>480</v>
      </c>
      <c r="AK850" s="582" t="s">
        <v>480</v>
      </c>
      <c r="AL850" s="582" t="s">
        <v>480</v>
      </c>
      <c r="AM850" s="582" t="s">
        <v>480</v>
      </c>
      <c r="AN850" s="582" t="s">
        <v>480</v>
      </c>
      <c r="AO850" s="582" t="s">
        <v>480</v>
      </c>
      <c r="AP850" s="582" t="s">
        <v>480</v>
      </c>
      <c r="AQ850" s="582" t="s">
        <v>480</v>
      </c>
      <c r="AR850" s="582" t="s">
        <v>480</v>
      </c>
      <c r="AS850" s="582" t="s">
        <v>480</v>
      </c>
      <c r="AT850" s="582" t="s">
        <v>480</v>
      </c>
      <c r="AU850" s="582" t="s">
        <v>480</v>
      </c>
      <c r="AV850" s="582" t="s">
        <v>480</v>
      </c>
      <c r="AW850" s="582" t="s">
        <v>480</v>
      </c>
      <c r="AX850" s="582" t="s">
        <v>480</v>
      </c>
      <c r="AY850" s="582" t="s">
        <v>480</v>
      </c>
      <c r="AZ850" s="582" t="s">
        <v>480</v>
      </c>
      <c r="BA850" s="582" t="s">
        <v>480</v>
      </c>
      <c r="BB850" s="582" t="s">
        <v>480</v>
      </c>
      <c r="BC850" s="582" t="s">
        <v>480</v>
      </c>
      <c r="BD850" s="582" t="s">
        <v>480</v>
      </c>
      <c r="BE850" s="582" t="s">
        <v>480</v>
      </c>
      <c r="BF850" s="582" t="s">
        <v>480</v>
      </c>
      <c r="BG850" s="582" t="s">
        <v>480</v>
      </c>
      <c r="BH850" s="582" t="s">
        <v>480</v>
      </c>
      <c r="BI850" s="582" t="s">
        <v>480</v>
      </c>
      <c r="BJ850" s="582" t="s">
        <v>480</v>
      </c>
      <c r="BK850" s="582" t="s">
        <v>480</v>
      </c>
      <c r="BL850" s="582" t="s">
        <v>480</v>
      </c>
      <c r="BM850" s="582" t="s">
        <v>480</v>
      </c>
      <c r="BN850" s="582" t="s">
        <v>480</v>
      </c>
      <c r="BO850" s="582" t="s">
        <v>480</v>
      </c>
      <c r="BP850" s="582" t="s">
        <v>480</v>
      </c>
      <c r="BQ850" s="582" t="s">
        <v>480</v>
      </c>
      <c r="BR850" s="582"/>
      <c r="BS850" s="582"/>
      <c r="BT850" s="582"/>
      <c r="BU850" s="582"/>
      <c r="BV850" s="586" t="s">
        <v>480</v>
      </c>
    </row>
    <row r="851" spans="1:74" ht="48" customHeight="1" x14ac:dyDescent="0.3">
      <c r="A851" s="1397"/>
      <c r="B851" s="1191"/>
      <c r="C851" s="1191"/>
      <c r="D851" s="1399"/>
      <c r="E851" s="1264"/>
      <c r="F851" s="1401"/>
      <c r="G851" s="636" t="s">
        <v>810</v>
      </c>
      <c r="H851" s="629" t="s">
        <v>492</v>
      </c>
      <c r="I851" s="629" t="s">
        <v>25</v>
      </c>
      <c r="J851" s="629">
        <v>1</v>
      </c>
      <c r="K851" s="709">
        <v>350</v>
      </c>
      <c r="L851" s="629">
        <v>2</v>
      </c>
      <c r="M851" s="938" t="s">
        <v>126</v>
      </c>
      <c r="N851" s="582" t="s">
        <v>480</v>
      </c>
      <c r="O851" s="582" t="s">
        <v>480</v>
      </c>
      <c r="P851" s="582" t="s">
        <v>480</v>
      </c>
      <c r="Q851" s="582" t="s">
        <v>480</v>
      </c>
      <c r="R851" s="582" t="s">
        <v>480</v>
      </c>
      <c r="S851" s="582" t="s">
        <v>480</v>
      </c>
      <c r="T851" s="582" t="s">
        <v>480</v>
      </c>
      <c r="U851" s="582" t="s">
        <v>480</v>
      </c>
      <c r="V851" s="582" t="s">
        <v>480</v>
      </c>
      <c r="W851" s="582" t="s">
        <v>480</v>
      </c>
      <c r="X851" s="582" t="s">
        <v>480</v>
      </c>
      <c r="Y851" s="582" t="s">
        <v>480</v>
      </c>
      <c r="Z851" s="582" t="s">
        <v>480</v>
      </c>
      <c r="AA851" s="582" t="s">
        <v>480</v>
      </c>
      <c r="AB851" s="582" t="s">
        <v>480</v>
      </c>
      <c r="AC851" s="582" t="s">
        <v>480</v>
      </c>
      <c r="AD851" s="582" t="s">
        <v>480</v>
      </c>
      <c r="AE851" s="582" t="s">
        <v>480</v>
      </c>
      <c r="AF851" s="582" t="s">
        <v>480</v>
      </c>
      <c r="AG851" s="582" t="s">
        <v>480</v>
      </c>
      <c r="AH851" s="582" t="s">
        <v>480</v>
      </c>
      <c r="AI851" s="582" t="s">
        <v>480</v>
      </c>
      <c r="AJ851" s="582" t="s">
        <v>480</v>
      </c>
      <c r="AK851" s="582" t="s">
        <v>480</v>
      </c>
      <c r="AL851" s="582" t="s">
        <v>480</v>
      </c>
      <c r="AM851" s="582" t="s">
        <v>480</v>
      </c>
      <c r="AN851" s="582" t="s">
        <v>480</v>
      </c>
      <c r="AO851" s="582" t="s">
        <v>480</v>
      </c>
      <c r="AP851" s="582" t="s">
        <v>480</v>
      </c>
      <c r="AQ851" s="582" t="s">
        <v>480</v>
      </c>
      <c r="AR851" s="582" t="s">
        <v>480</v>
      </c>
      <c r="AS851" s="582" t="s">
        <v>480</v>
      </c>
      <c r="AT851" s="582" t="s">
        <v>480</v>
      </c>
      <c r="AU851" s="582" t="s">
        <v>480</v>
      </c>
      <c r="AV851" s="582" t="s">
        <v>480</v>
      </c>
      <c r="AW851" s="582" t="s">
        <v>480</v>
      </c>
      <c r="AX851" s="582" t="s">
        <v>480</v>
      </c>
      <c r="AY851" s="582" t="s">
        <v>480</v>
      </c>
      <c r="AZ851" s="582" t="s">
        <v>480</v>
      </c>
      <c r="BA851" s="582" t="s">
        <v>480</v>
      </c>
      <c r="BB851" s="582" t="s">
        <v>480</v>
      </c>
      <c r="BC851" s="582" t="s">
        <v>480</v>
      </c>
      <c r="BD851" s="582" t="s">
        <v>480</v>
      </c>
      <c r="BE851" s="582" t="s">
        <v>480</v>
      </c>
      <c r="BF851" s="582" t="s">
        <v>480</v>
      </c>
      <c r="BG851" s="582" t="s">
        <v>480</v>
      </c>
      <c r="BH851" s="582" t="s">
        <v>480</v>
      </c>
      <c r="BI851" s="582" t="s">
        <v>480</v>
      </c>
      <c r="BJ851" s="582" t="s">
        <v>480</v>
      </c>
      <c r="BK851" s="582" t="s">
        <v>480</v>
      </c>
      <c r="BL851" s="582" t="s">
        <v>480</v>
      </c>
      <c r="BM851" s="582" t="s">
        <v>480</v>
      </c>
      <c r="BN851" s="582" t="s">
        <v>480</v>
      </c>
      <c r="BO851" s="582" t="s">
        <v>480</v>
      </c>
      <c r="BP851" s="582" t="s">
        <v>480</v>
      </c>
      <c r="BQ851" s="582" t="s">
        <v>480</v>
      </c>
      <c r="BR851" s="582"/>
      <c r="BS851" s="582"/>
      <c r="BT851" s="582"/>
      <c r="BU851" s="582"/>
      <c r="BV851" s="586" t="s">
        <v>480</v>
      </c>
    </row>
    <row r="852" spans="1:74" ht="39.75" customHeight="1" x14ac:dyDescent="0.3">
      <c r="A852" s="80" t="s">
        <v>480</v>
      </c>
      <c r="B852" s="399" t="s">
        <v>811</v>
      </c>
      <c r="C852" s="80" t="s">
        <v>480</v>
      </c>
      <c r="D852" s="62" t="s">
        <v>480</v>
      </c>
      <c r="E852" s="669" t="s">
        <v>480</v>
      </c>
      <c r="F852" s="80">
        <v>2</v>
      </c>
      <c r="G852" s="710" t="s">
        <v>480</v>
      </c>
      <c r="H852" s="120" t="s">
        <v>480</v>
      </c>
      <c r="I852" s="120" t="s">
        <v>480</v>
      </c>
      <c r="J852" s="120" t="s">
        <v>480</v>
      </c>
      <c r="K852" s="706">
        <f>SUM(K850:K851)</f>
        <v>12850</v>
      </c>
      <c r="L852" s="630">
        <v>2</v>
      </c>
      <c r="M852" s="939" t="s">
        <v>480</v>
      </c>
      <c r="N852" s="582" t="s">
        <v>480</v>
      </c>
      <c r="O852" s="582" t="s">
        <v>480</v>
      </c>
      <c r="P852" s="582" t="s">
        <v>480</v>
      </c>
      <c r="Q852" s="582" t="s">
        <v>480</v>
      </c>
      <c r="R852" s="582" t="s">
        <v>480</v>
      </c>
      <c r="S852" s="582" t="s">
        <v>480</v>
      </c>
      <c r="T852" s="582" t="s">
        <v>480</v>
      </c>
      <c r="U852" s="582" t="s">
        <v>480</v>
      </c>
      <c r="V852" s="582" t="s">
        <v>480</v>
      </c>
      <c r="W852" s="582" t="s">
        <v>480</v>
      </c>
      <c r="X852" s="582" t="s">
        <v>480</v>
      </c>
      <c r="Y852" s="582" t="s">
        <v>480</v>
      </c>
      <c r="Z852" s="582" t="s">
        <v>480</v>
      </c>
      <c r="AA852" s="582" t="s">
        <v>480</v>
      </c>
      <c r="AB852" s="582" t="s">
        <v>480</v>
      </c>
      <c r="AC852" s="582" t="s">
        <v>480</v>
      </c>
      <c r="AD852" s="582" t="s">
        <v>480</v>
      </c>
      <c r="AE852" s="582" t="s">
        <v>480</v>
      </c>
      <c r="AF852" s="582" t="s">
        <v>480</v>
      </c>
      <c r="AG852" s="582" t="s">
        <v>480</v>
      </c>
      <c r="AH852" s="582" t="s">
        <v>480</v>
      </c>
      <c r="AI852" s="582" t="s">
        <v>480</v>
      </c>
      <c r="AJ852" s="582" t="s">
        <v>480</v>
      </c>
      <c r="AK852" s="582" t="s">
        <v>480</v>
      </c>
      <c r="AL852" s="582" t="s">
        <v>480</v>
      </c>
      <c r="AM852" s="582" t="s">
        <v>480</v>
      </c>
      <c r="AN852" s="582" t="s">
        <v>480</v>
      </c>
      <c r="AO852" s="582" t="s">
        <v>480</v>
      </c>
      <c r="AP852" s="582" t="s">
        <v>480</v>
      </c>
      <c r="AQ852" s="582" t="s">
        <v>480</v>
      </c>
      <c r="AR852" s="582" t="s">
        <v>480</v>
      </c>
      <c r="AS852" s="582" t="s">
        <v>480</v>
      </c>
      <c r="AT852" s="582" t="s">
        <v>480</v>
      </c>
      <c r="AU852" s="582" t="s">
        <v>480</v>
      </c>
      <c r="AV852" s="582" t="s">
        <v>480</v>
      </c>
      <c r="AW852" s="582" t="s">
        <v>480</v>
      </c>
      <c r="AX852" s="582" t="s">
        <v>480</v>
      </c>
      <c r="AY852" s="582" t="s">
        <v>480</v>
      </c>
      <c r="AZ852" s="582" t="s">
        <v>480</v>
      </c>
      <c r="BA852" s="582" t="s">
        <v>480</v>
      </c>
      <c r="BB852" s="582" t="s">
        <v>480</v>
      </c>
      <c r="BC852" s="582" t="s">
        <v>480</v>
      </c>
      <c r="BD852" s="582" t="s">
        <v>480</v>
      </c>
      <c r="BE852" s="582" t="s">
        <v>480</v>
      </c>
      <c r="BF852" s="582" t="s">
        <v>480</v>
      </c>
      <c r="BG852" s="582" t="s">
        <v>480</v>
      </c>
      <c r="BH852" s="582" t="s">
        <v>480</v>
      </c>
      <c r="BI852" s="582" t="s">
        <v>480</v>
      </c>
      <c r="BJ852" s="582" t="s">
        <v>480</v>
      </c>
      <c r="BK852" s="582" t="s">
        <v>480</v>
      </c>
      <c r="BL852" s="582" t="s">
        <v>480</v>
      </c>
      <c r="BM852" s="582" t="s">
        <v>480</v>
      </c>
      <c r="BN852" s="582" t="s">
        <v>480</v>
      </c>
      <c r="BO852" s="582" t="s">
        <v>480</v>
      </c>
      <c r="BP852" s="582" t="s">
        <v>480</v>
      </c>
      <c r="BQ852" s="582" t="s">
        <v>480</v>
      </c>
      <c r="BR852" s="582"/>
      <c r="BS852" s="582"/>
      <c r="BT852" s="582"/>
      <c r="BU852" s="582"/>
      <c r="BV852" s="586" t="s">
        <v>480</v>
      </c>
    </row>
    <row r="853" spans="1:74" ht="33.75" customHeight="1" x14ac:dyDescent="0.3">
      <c r="A853" s="1384">
        <v>4</v>
      </c>
      <c r="B853" s="1189" t="s">
        <v>794</v>
      </c>
      <c r="C853" s="1189" t="s">
        <v>641</v>
      </c>
      <c r="D853" s="1398">
        <v>4554</v>
      </c>
      <c r="E853" s="1262">
        <v>1696862</v>
      </c>
      <c r="F853" s="1400">
        <v>5</v>
      </c>
      <c r="G853" s="711" t="s">
        <v>796</v>
      </c>
      <c r="H853" s="628" t="s">
        <v>484</v>
      </c>
      <c r="I853" s="628" t="s">
        <v>25</v>
      </c>
      <c r="J853" s="628">
        <v>19.100000000000001</v>
      </c>
      <c r="K853" s="673">
        <v>13370</v>
      </c>
      <c r="L853" s="628">
        <v>1</v>
      </c>
      <c r="M853" s="938" t="s">
        <v>126</v>
      </c>
      <c r="N853" s="582" t="s">
        <v>480</v>
      </c>
      <c r="O853" s="582" t="s">
        <v>480</v>
      </c>
      <c r="P853" s="582" t="s">
        <v>480</v>
      </c>
      <c r="Q853" s="582" t="s">
        <v>480</v>
      </c>
      <c r="R853" s="582" t="s">
        <v>480</v>
      </c>
      <c r="S853" s="582" t="s">
        <v>480</v>
      </c>
      <c r="T853" s="582" t="s">
        <v>480</v>
      </c>
      <c r="U853" s="582" t="s">
        <v>480</v>
      </c>
      <c r="V853" s="582" t="s">
        <v>480</v>
      </c>
      <c r="W853" s="582" t="s">
        <v>480</v>
      </c>
      <c r="X853" s="582" t="s">
        <v>480</v>
      </c>
      <c r="Y853" s="582" t="s">
        <v>480</v>
      </c>
      <c r="Z853" s="582" t="s">
        <v>480</v>
      </c>
      <c r="AA853" s="582" t="s">
        <v>480</v>
      </c>
      <c r="AB853" s="582" t="s">
        <v>480</v>
      </c>
      <c r="AC853" s="582" t="s">
        <v>480</v>
      </c>
      <c r="AD853" s="582" t="s">
        <v>480</v>
      </c>
      <c r="AE853" s="582" t="s">
        <v>480</v>
      </c>
      <c r="AF853" s="582" t="s">
        <v>480</v>
      </c>
      <c r="AG853" s="582" t="s">
        <v>480</v>
      </c>
      <c r="AH853" s="582" t="s">
        <v>480</v>
      </c>
      <c r="AI853" s="582" t="s">
        <v>480</v>
      </c>
      <c r="AJ853" s="582" t="s">
        <v>480</v>
      </c>
      <c r="AK853" s="582" t="s">
        <v>480</v>
      </c>
      <c r="AL853" s="582" t="s">
        <v>480</v>
      </c>
      <c r="AM853" s="582" t="s">
        <v>480</v>
      </c>
      <c r="AN853" s="582" t="s">
        <v>480</v>
      </c>
      <c r="AO853" s="582" t="s">
        <v>480</v>
      </c>
      <c r="AP853" s="582" t="s">
        <v>480</v>
      </c>
      <c r="AQ853" s="582" t="s">
        <v>480</v>
      </c>
      <c r="AR853" s="582" t="s">
        <v>480</v>
      </c>
      <c r="AS853" s="582" t="s">
        <v>480</v>
      </c>
      <c r="AT853" s="582" t="s">
        <v>480</v>
      </c>
      <c r="AU853" s="582" t="s">
        <v>480</v>
      </c>
      <c r="AV853" s="582" t="s">
        <v>480</v>
      </c>
      <c r="AW853" s="582" t="s">
        <v>480</v>
      </c>
      <c r="AX853" s="582" t="s">
        <v>480</v>
      </c>
      <c r="AY853" s="582" t="s">
        <v>480</v>
      </c>
      <c r="AZ853" s="582" t="s">
        <v>480</v>
      </c>
      <c r="BA853" s="582" t="s">
        <v>480</v>
      </c>
      <c r="BB853" s="582" t="s">
        <v>480</v>
      </c>
      <c r="BC853" s="582" t="s">
        <v>480</v>
      </c>
      <c r="BD853" s="582" t="s">
        <v>480</v>
      </c>
      <c r="BE853" s="582" t="s">
        <v>480</v>
      </c>
      <c r="BF853" s="582" t="s">
        <v>480</v>
      </c>
      <c r="BG853" s="582" t="s">
        <v>480</v>
      </c>
      <c r="BH853" s="582" t="s">
        <v>480</v>
      </c>
      <c r="BI853" s="582" t="s">
        <v>480</v>
      </c>
      <c r="BJ853" s="582" t="s">
        <v>480</v>
      </c>
      <c r="BK853" s="582" t="s">
        <v>480</v>
      </c>
      <c r="BL853" s="582" t="s">
        <v>480</v>
      </c>
      <c r="BM853" s="582" t="s">
        <v>480</v>
      </c>
      <c r="BN853" s="582" t="s">
        <v>480</v>
      </c>
      <c r="BO853" s="582" t="s">
        <v>480</v>
      </c>
      <c r="BP853" s="582" t="s">
        <v>480</v>
      </c>
      <c r="BQ853" s="582" t="s">
        <v>480</v>
      </c>
      <c r="BR853" s="582"/>
      <c r="BS853" s="582"/>
      <c r="BT853" s="582"/>
      <c r="BU853" s="582"/>
      <c r="BV853" s="586" t="s">
        <v>480</v>
      </c>
    </row>
    <row r="854" spans="1:74" ht="14.25" customHeight="1" x14ac:dyDescent="0.3">
      <c r="A854" s="1385"/>
      <c r="B854" s="1190"/>
      <c r="C854" s="1190"/>
      <c r="D854" s="1408"/>
      <c r="E854" s="1263"/>
      <c r="F854" s="1409"/>
      <c r="G854" s="1410" t="s">
        <v>814</v>
      </c>
      <c r="H854" s="1188" t="s">
        <v>806</v>
      </c>
      <c r="I854" s="1188" t="s">
        <v>133</v>
      </c>
      <c r="J854" s="1188">
        <v>6</v>
      </c>
      <c r="K854" s="1411">
        <v>820</v>
      </c>
      <c r="L854" s="1188">
        <v>2</v>
      </c>
      <c r="M854" s="1040" t="s">
        <v>135</v>
      </c>
      <c r="N854" s="582" t="s">
        <v>480</v>
      </c>
      <c r="O854" s="582" t="s">
        <v>480</v>
      </c>
      <c r="P854" s="582" t="s">
        <v>480</v>
      </c>
      <c r="Q854" s="582" t="s">
        <v>480</v>
      </c>
      <c r="R854" s="582" t="s">
        <v>480</v>
      </c>
      <c r="S854" s="582" t="s">
        <v>480</v>
      </c>
      <c r="T854" s="582" t="s">
        <v>480</v>
      </c>
      <c r="U854" s="582" t="s">
        <v>480</v>
      </c>
      <c r="V854" s="582" t="s">
        <v>480</v>
      </c>
      <c r="W854" s="582" t="s">
        <v>480</v>
      </c>
      <c r="X854" s="582" t="s">
        <v>480</v>
      </c>
      <c r="Y854" s="582" t="s">
        <v>480</v>
      </c>
      <c r="Z854" s="582" t="s">
        <v>480</v>
      </c>
      <c r="AA854" s="582" t="s">
        <v>480</v>
      </c>
      <c r="AB854" s="582" t="s">
        <v>480</v>
      </c>
      <c r="AC854" s="582" t="s">
        <v>480</v>
      </c>
      <c r="AD854" s="582" t="s">
        <v>480</v>
      </c>
      <c r="AE854" s="582" t="s">
        <v>480</v>
      </c>
      <c r="AF854" s="582" t="s">
        <v>480</v>
      </c>
      <c r="AG854" s="582" t="s">
        <v>480</v>
      </c>
      <c r="AH854" s="582" t="s">
        <v>480</v>
      </c>
      <c r="AI854" s="582" t="s">
        <v>480</v>
      </c>
      <c r="AJ854" s="582" t="s">
        <v>480</v>
      </c>
      <c r="AK854" s="582" t="s">
        <v>480</v>
      </c>
      <c r="AL854" s="582" t="s">
        <v>480</v>
      </c>
      <c r="AM854" s="582" t="s">
        <v>480</v>
      </c>
      <c r="AN854" s="582" t="s">
        <v>480</v>
      </c>
      <c r="AO854" s="582" t="s">
        <v>480</v>
      </c>
      <c r="AP854" s="582" t="s">
        <v>480</v>
      </c>
      <c r="AQ854" s="582" t="s">
        <v>480</v>
      </c>
      <c r="AR854" s="582" t="s">
        <v>480</v>
      </c>
      <c r="AS854" s="582" t="s">
        <v>480</v>
      </c>
      <c r="AT854" s="582" t="s">
        <v>480</v>
      </c>
      <c r="AU854" s="582" t="s">
        <v>480</v>
      </c>
      <c r="AV854" s="582" t="s">
        <v>480</v>
      </c>
      <c r="AW854" s="582" t="s">
        <v>480</v>
      </c>
      <c r="AX854" s="582" t="s">
        <v>480</v>
      </c>
      <c r="AY854" s="582" t="s">
        <v>480</v>
      </c>
      <c r="AZ854" s="582" t="s">
        <v>480</v>
      </c>
      <c r="BA854" s="582" t="s">
        <v>480</v>
      </c>
      <c r="BB854" s="582" t="s">
        <v>480</v>
      </c>
      <c r="BC854" s="582" t="s">
        <v>480</v>
      </c>
      <c r="BD854" s="582" t="s">
        <v>480</v>
      </c>
      <c r="BE854" s="582" t="s">
        <v>480</v>
      </c>
      <c r="BF854" s="582" t="s">
        <v>480</v>
      </c>
      <c r="BG854" s="582" t="s">
        <v>480</v>
      </c>
      <c r="BH854" s="582" t="s">
        <v>480</v>
      </c>
      <c r="BI854" s="582" t="s">
        <v>480</v>
      </c>
      <c r="BJ854" s="582" t="s">
        <v>480</v>
      </c>
      <c r="BK854" s="582" t="s">
        <v>480</v>
      </c>
      <c r="BL854" s="582" t="s">
        <v>480</v>
      </c>
      <c r="BM854" s="582" t="s">
        <v>480</v>
      </c>
      <c r="BN854" s="582" t="s">
        <v>480</v>
      </c>
      <c r="BO854" s="582" t="s">
        <v>480</v>
      </c>
      <c r="BP854" s="582" t="s">
        <v>480</v>
      </c>
      <c r="BQ854" s="582" t="s">
        <v>480</v>
      </c>
      <c r="BR854" s="582"/>
      <c r="BS854" s="582"/>
      <c r="BT854" s="582"/>
      <c r="BU854" s="582"/>
      <c r="BV854" s="586" t="s">
        <v>480</v>
      </c>
    </row>
    <row r="855" spans="1:74" ht="33.75" customHeight="1" x14ac:dyDescent="0.3">
      <c r="A855" s="1385"/>
      <c r="B855" s="1190"/>
      <c r="C855" s="1190"/>
      <c r="D855" s="1408"/>
      <c r="E855" s="1263"/>
      <c r="F855" s="1409"/>
      <c r="G855" s="1410"/>
      <c r="H855" s="1188"/>
      <c r="I855" s="1188"/>
      <c r="J855" s="1188"/>
      <c r="K855" s="1411"/>
      <c r="L855" s="1188"/>
      <c r="M855" s="1040"/>
      <c r="N855" s="582" t="s">
        <v>480</v>
      </c>
      <c r="O855" s="582" t="s">
        <v>480</v>
      </c>
      <c r="P855" s="582" t="s">
        <v>480</v>
      </c>
      <c r="Q855" s="582" t="s">
        <v>480</v>
      </c>
      <c r="R855" s="582" t="s">
        <v>480</v>
      </c>
      <c r="S855" s="582" t="s">
        <v>480</v>
      </c>
      <c r="T855" s="582" t="s">
        <v>480</v>
      </c>
      <c r="U855" s="582" t="s">
        <v>480</v>
      </c>
      <c r="V855" s="582" t="s">
        <v>480</v>
      </c>
      <c r="W855" s="582" t="s">
        <v>480</v>
      </c>
      <c r="X855" s="582" t="s">
        <v>480</v>
      </c>
      <c r="Y855" s="582" t="s">
        <v>480</v>
      </c>
      <c r="Z855" s="582" t="s">
        <v>480</v>
      </c>
      <c r="AA855" s="582" t="s">
        <v>480</v>
      </c>
      <c r="AB855" s="582" t="s">
        <v>480</v>
      </c>
      <c r="AC855" s="582" t="s">
        <v>480</v>
      </c>
      <c r="AD855" s="582" t="s">
        <v>480</v>
      </c>
      <c r="AE855" s="582" t="s">
        <v>480</v>
      </c>
      <c r="AF855" s="582" t="s">
        <v>480</v>
      </c>
      <c r="AG855" s="582" t="s">
        <v>480</v>
      </c>
      <c r="AH855" s="582" t="s">
        <v>480</v>
      </c>
      <c r="AI855" s="582" t="s">
        <v>480</v>
      </c>
      <c r="AJ855" s="582" t="s">
        <v>480</v>
      </c>
      <c r="AK855" s="582" t="s">
        <v>480</v>
      </c>
      <c r="AL855" s="582" t="s">
        <v>480</v>
      </c>
      <c r="AM855" s="582" t="s">
        <v>480</v>
      </c>
      <c r="AN855" s="582" t="s">
        <v>480</v>
      </c>
      <c r="AO855" s="582" t="s">
        <v>480</v>
      </c>
      <c r="AP855" s="582" t="s">
        <v>480</v>
      </c>
      <c r="AQ855" s="582" t="s">
        <v>480</v>
      </c>
      <c r="AR855" s="582" t="s">
        <v>480</v>
      </c>
      <c r="AS855" s="582" t="s">
        <v>480</v>
      </c>
      <c r="AT855" s="582" t="s">
        <v>480</v>
      </c>
      <c r="AU855" s="582" t="s">
        <v>480</v>
      </c>
      <c r="AV855" s="582" t="s">
        <v>480</v>
      </c>
      <c r="AW855" s="582" t="s">
        <v>480</v>
      </c>
      <c r="AX855" s="582" t="s">
        <v>480</v>
      </c>
      <c r="AY855" s="582" t="s">
        <v>480</v>
      </c>
      <c r="AZ855" s="582" t="s">
        <v>480</v>
      </c>
      <c r="BA855" s="582" t="s">
        <v>480</v>
      </c>
      <c r="BB855" s="582" t="s">
        <v>480</v>
      </c>
      <c r="BC855" s="582" t="s">
        <v>480</v>
      </c>
      <c r="BD855" s="582" t="s">
        <v>480</v>
      </c>
      <c r="BE855" s="582" t="s">
        <v>480</v>
      </c>
      <c r="BF855" s="582" t="s">
        <v>480</v>
      </c>
      <c r="BG855" s="582" t="s">
        <v>480</v>
      </c>
      <c r="BH855" s="582" t="s">
        <v>480</v>
      </c>
      <c r="BI855" s="582" t="s">
        <v>480</v>
      </c>
      <c r="BJ855" s="582" t="s">
        <v>480</v>
      </c>
      <c r="BK855" s="582" t="s">
        <v>480</v>
      </c>
      <c r="BL855" s="582" t="s">
        <v>480</v>
      </c>
      <c r="BM855" s="582" t="s">
        <v>480</v>
      </c>
      <c r="BN855" s="582" t="s">
        <v>480</v>
      </c>
      <c r="BO855" s="582" t="s">
        <v>480</v>
      </c>
      <c r="BP855" s="582" t="s">
        <v>480</v>
      </c>
      <c r="BQ855" s="582" t="s">
        <v>480</v>
      </c>
      <c r="BR855" s="582"/>
      <c r="BS855" s="582"/>
      <c r="BT855" s="582"/>
      <c r="BU855" s="582"/>
      <c r="BV855" s="586" t="s">
        <v>480</v>
      </c>
    </row>
    <row r="856" spans="1:74" ht="33.75" customHeight="1" x14ac:dyDescent="0.3">
      <c r="A856" s="1385"/>
      <c r="B856" s="1190"/>
      <c r="C856" s="1190"/>
      <c r="D856" s="1408"/>
      <c r="E856" s="1263"/>
      <c r="F856" s="1409"/>
      <c r="G856" s="1410"/>
      <c r="H856" s="629" t="s">
        <v>484</v>
      </c>
      <c r="I856" s="628" t="s">
        <v>25</v>
      </c>
      <c r="J856" s="628">
        <v>9.9</v>
      </c>
      <c r="K856" s="673">
        <v>1386</v>
      </c>
      <c r="L856" s="1188"/>
      <c r="M856" s="1041"/>
      <c r="N856" s="582" t="s">
        <v>480</v>
      </c>
      <c r="O856" s="582" t="s">
        <v>480</v>
      </c>
      <c r="P856" s="582" t="s">
        <v>480</v>
      </c>
      <c r="Q856" s="582" t="s">
        <v>480</v>
      </c>
      <c r="R856" s="582" t="s">
        <v>480</v>
      </c>
      <c r="S856" s="582" t="s">
        <v>480</v>
      </c>
      <c r="T856" s="582" t="s">
        <v>480</v>
      </c>
      <c r="U856" s="582" t="s">
        <v>480</v>
      </c>
      <c r="V856" s="582" t="s">
        <v>480</v>
      </c>
      <c r="W856" s="582" t="s">
        <v>480</v>
      </c>
      <c r="X856" s="582" t="s">
        <v>480</v>
      </c>
      <c r="Y856" s="582" t="s">
        <v>480</v>
      </c>
      <c r="Z856" s="582" t="s">
        <v>480</v>
      </c>
      <c r="AA856" s="582" t="s">
        <v>480</v>
      </c>
      <c r="AB856" s="582" t="s">
        <v>480</v>
      </c>
      <c r="AC856" s="582" t="s">
        <v>480</v>
      </c>
      <c r="AD856" s="582" t="s">
        <v>480</v>
      </c>
      <c r="AE856" s="582" t="s">
        <v>480</v>
      </c>
      <c r="AF856" s="582" t="s">
        <v>480</v>
      </c>
      <c r="AG856" s="582" t="s">
        <v>480</v>
      </c>
      <c r="AH856" s="582" t="s">
        <v>480</v>
      </c>
      <c r="AI856" s="582" t="s">
        <v>480</v>
      </c>
      <c r="AJ856" s="582" t="s">
        <v>480</v>
      </c>
      <c r="AK856" s="582" t="s">
        <v>480</v>
      </c>
      <c r="AL856" s="582" t="s">
        <v>480</v>
      </c>
      <c r="AM856" s="582" t="s">
        <v>480</v>
      </c>
      <c r="AN856" s="582" t="s">
        <v>480</v>
      </c>
      <c r="AO856" s="582" t="s">
        <v>480</v>
      </c>
      <c r="AP856" s="582" t="s">
        <v>480</v>
      </c>
      <c r="AQ856" s="582" t="s">
        <v>480</v>
      </c>
      <c r="AR856" s="582" t="s">
        <v>480</v>
      </c>
      <c r="AS856" s="582" t="s">
        <v>480</v>
      </c>
      <c r="AT856" s="582" t="s">
        <v>480</v>
      </c>
      <c r="AU856" s="582" t="s">
        <v>480</v>
      </c>
      <c r="AV856" s="582" t="s">
        <v>480</v>
      </c>
      <c r="AW856" s="582" t="s">
        <v>480</v>
      </c>
      <c r="AX856" s="582" t="s">
        <v>480</v>
      </c>
      <c r="AY856" s="582" t="s">
        <v>480</v>
      </c>
      <c r="AZ856" s="582" t="s">
        <v>480</v>
      </c>
      <c r="BA856" s="582" t="s">
        <v>480</v>
      </c>
      <c r="BB856" s="582" t="s">
        <v>480</v>
      </c>
      <c r="BC856" s="582" t="s">
        <v>480</v>
      </c>
      <c r="BD856" s="582" t="s">
        <v>480</v>
      </c>
      <c r="BE856" s="582" t="s">
        <v>480</v>
      </c>
      <c r="BF856" s="582" t="s">
        <v>480</v>
      </c>
      <c r="BG856" s="582" t="s">
        <v>480</v>
      </c>
      <c r="BH856" s="582" t="s">
        <v>480</v>
      </c>
      <c r="BI856" s="582" t="s">
        <v>480</v>
      </c>
      <c r="BJ856" s="582" t="s">
        <v>480</v>
      </c>
      <c r="BK856" s="582" t="s">
        <v>480</v>
      </c>
      <c r="BL856" s="582" t="s">
        <v>480</v>
      </c>
      <c r="BM856" s="582" t="s">
        <v>480</v>
      </c>
      <c r="BN856" s="582" t="s">
        <v>480</v>
      </c>
      <c r="BO856" s="582" t="s">
        <v>480</v>
      </c>
      <c r="BP856" s="582" t="s">
        <v>480</v>
      </c>
      <c r="BQ856" s="582" t="s">
        <v>480</v>
      </c>
      <c r="BR856" s="582"/>
      <c r="BS856" s="582"/>
      <c r="BT856" s="582"/>
      <c r="BU856" s="582"/>
      <c r="BV856" s="586" t="s">
        <v>480</v>
      </c>
    </row>
    <row r="857" spans="1:74" ht="82.5" customHeight="1" x14ac:dyDescent="0.3">
      <c r="A857" s="1385"/>
      <c r="B857" s="1190"/>
      <c r="C857" s="1190"/>
      <c r="D857" s="1408"/>
      <c r="E857" s="1263"/>
      <c r="F857" s="1409"/>
      <c r="G857" s="712" t="s">
        <v>815</v>
      </c>
      <c r="H857" s="628" t="s">
        <v>489</v>
      </c>
      <c r="I857" s="628" t="s">
        <v>218</v>
      </c>
      <c r="J857" s="647">
        <v>50</v>
      </c>
      <c r="K857" s="673">
        <v>1750</v>
      </c>
      <c r="L857" s="628">
        <v>3</v>
      </c>
      <c r="M857" s="938" t="s">
        <v>219</v>
      </c>
      <c r="N857" s="582" t="s">
        <v>480</v>
      </c>
      <c r="O857" s="582" t="s">
        <v>480</v>
      </c>
      <c r="P857" s="582" t="s">
        <v>480</v>
      </c>
      <c r="Q857" s="582" t="s">
        <v>480</v>
      </c>
      <c r="R857" s="582" t="s">
        <v>480</v>
      </c>
      <c r="S857" s="582" t="s">
        <v>480</v>
      </c>
      <c r="T857" s="582" t="s">
        <v>480</v>
      </c>
      <c r="U857" s="582" t="s">
        <v>480</v>
      </c>
      <c r="V857" s="582" t="s">
        <v>480</v>
      </c>
      <c r="W857" s="582" t="s">
        <v>480</v>
      </c>
      <c r="X857" s="582" t="s">
        <v>480</v>
      </c>
      <c r="Y857" s="582" t="s">
        <v>480</v>
      </c>
      <c r="Z857" s="582" t="s">
        <v>480</v>
      </c>
      <c r="AA857" s="582" t="s">
        <v>480</v>
      </c>
      <c r="AB857" s="582" t="s">
        <v>480</v>
      </c>
      <c r="AC857" s="582" t="s">
        <v>480</v>
      </c>
      <c r="AD857" s="582" t="s">
        <v>480</v>
      </c>
      <c r="AE857" s="582" t="s">
        <v>480</v>
      </c>
      <c r="AF857" s="582" t="s">
        <v>480</v>
      </c>
      <c r="AG857" s="582" t="s">
        <v>480</v>
      </c>
      <c r="AH857" s="582" t="s">
        <v>480</v>
      </c>
      <c r="AI857" s="582" t="s">
        <v>480</v>
      </c>
      <c r="AJ857" s="582" t="s">
        <v>480</v>
      </c>
      <c r="AK857" s="582" t="s">
        <v>480</v>
      </c>
      <c r="AL857" s="582" t="s">
        <v>480</v>
      </c>
      <c r="AM857" s="582" t="s">
        <v>480</v>
      </c>
      <c r="AN857" s="582" t="s">
        <v>480</v>
      </c>
      <c r="AO857" s="582" t="s">
        <v>480</v>
      </c>
      <c r="AP857" s="582" t="s">
        <v>480</v>
      </c>
      <c r="AQ857" s="582" t="s">
        <v>480</v>
      </c>
      <c r="AR857" s="582" t="s">
        <v>480</v>
      </c>
      <c r="AS857" s="582" t="s">
        <v>480</v>
      </c>
      <c r="AT857" s="582" t="s">
        <v>480</v>
      </c>
      <c r="AU857" s="582" t="s">
        <v>480</v>
      </c>
      <c r="AV857" s="582" t="s">
        <v>480</v>
      </c>
      <c r="AW857" s="582" t="s">
        <v>480</v>
      </c>
      <c r="AX857" s="582" t="s">
        <v>480</v>
      </c>
      <c r="AY857" s="582" t="s">
        <v>480</v>
      </c>
      <c r="AZ857" s="582" t="s">
        <v>480</v>
      </c>
      <c r="BA857" s="582" t="s">
        <v>480</v>
      </c>
      <c r="BB857" s="582" t="s">
        <v>480</v>
      </c>
      <c r="BC857" s="582" t="s">
        <v>480</v>
      </c>
      <c r="BD857" s="582" t="s">
        <v>480</v>
      </c>
      <c r="BE857" s="582" t="s">
        <v>480</v>
      </c>
      <c r="BF857" s="582" t="s">
        <v>480</v>
      </c>
      <c r="BG857" s="582" t="s">
        <v>480</v>
      </c>
      <c r="BH857" s="582" t="s">
        <v>480</v>
      </c>
      <c r="BI857" s="582" t="s">
        <v>480</v>
      </c>
      <c r="BJ857" s="582" t="s">
        <v>480</v>
      </c>
      <c r="BK857" s="582" t="s">
        <v>480</v>
      </c>
      <c r="BL857" s="582" t="s">
        <v>480</v>
      </c>
      <c r="BM857" s="582" t="s">
        <v>480</v>
      </c>
      <c r="BN857" s="582" t="s">
        <v>480</v>
      </c>
      <c r="BO857" s="582" t="s">
        <v>480</v>
      </c>
      <c r="BP857" s="582" t="s">
        <v>480</v>
      </c>
      <c r="BQ857" s="582" t="s">
        <v>480</v>
      </c>
      <c r="BR857" s="582"/>
      <c r="BS857" s="582"/>
      <c r="BT857" s="582"/>
      <c r="BU857" s="582"/>
      <c r="BV857" s="586" t="s">
        <v>480</v>
      </c>
    </row>
    <row r="858" spans="1:74" ht="33.75" customHeight="1" x14ac:dyDescent="0.3">
      <c r="A858" s="1385"/>
      <c r="B858" s="1190"/>
      <c r="C858" s="1190"/>
      <c r="D858" s="1408"/>
      <c r="E858" s="1263"/>
      <c r="F858" s="1409"/>
      <c r="G858" s="636" t="s">
        <v>816</v>
      </c>
      <c r="H858" s="629" t="s">
        <v>492</v>
      </c>
      <c r="I858" s="629" t="s">
        <v>149</v>
      </c>
      <c r="J858" s="629">
        <v>90</v>
      </c>
      <c r="K858" s="709">
        <v>4140</v>
      </c>
      <c r="L858" s="629">
        <v>4</v>
      </c>
      <c r="M858" s="938" t="s">
        <v>150</v>
      </c>
      <c r="N858" s="582" t="s">
        <v>480</v>
      </c>
      <c r="O858" s="582" t="s">
        <v>480</v>
      </c>
      <c r="P858" s="582" t="s">
        <v>480</v>
      </c>
      <c r="Q858" s="582" t="s">
        <v>480</v>
      </c>
      <c r="R858" s="582" t="s">
        <v>480</v>
      </c>
      <c r="S858" s="582" t="s">
        <v>480</v>
      </c>
      <c r="T858" s="582" t="s">
        <v>480</v>
      </c>
      <c r="U858" s="582" t="s">
        <v>480</v>
      </c>
      <c r="V858" s="582" t="s">
        <v>480</v>
      </c>
      <c r="W858" s="582" t="s">
        <v>480</v>
      </c>
      <c r="X858" s="582" t="s">
        <v>480</v>
      </c>
      <c r="Y858" s="582" t="s">
        <v>480</v>
      </c>
      <c r="Z858" s="582" t="s">
        <v>480</v>
      </c>
      <c r="AA858" s="582" t="s">
        <v>480</v>
      </c>
      <c r="AB858" s="582" t="s">
        <v>480</v>
      </c>
      <c r="AC858" s="582" t="s">
        <v>480</v>
      </c>
      <c r="AD858" s="582" t="s">
        <v>480</v>
      </c>
      <c r="AE858" s="582" t="s">
        <v>480</v>
      </c>
      <c r="AF858" s="582" t="s">
        <v>480</v>
      </c>
      <c r="AG858" s="582" t="s">
        <v>480</v>
      </c>
      <c r="AH858" s="582" t="s">
        <v>480</v>
      </c>
      <c r="AI858" s="582" t="s">
        <v>480</v>
      </c>
      <c r="AJ858" s="582" t="s">
        <v>480</v>
      </c>
      <c r="AK858" s="582" t="s">
        <v>480</v>
      </c>
      <c r="AL858" s="582" t="s">
        <v>480</v>
      </c>
      <c r="AM858" s="582" t="s">
        <v>480</v>
      </c>
      <c r="AN858" s="582" t="s">
        <v>480</v>
      </c>
      <c r="AO858" s="582" t="s">
        <v>480</v>
      </c>
      <c r="AP858" s="582" t="s">
        <v>480</v>
      </c>
      <c r="AQ858" s="582" t="s">
        <v>480</v>
      </c>
      <c r="AR858" s="582" t="s">
        <v>480</v>
      </c>
      <c r="AS858" s="582" t="s">
        <v>480</v>
      </c>
      <c r="AT858" s="582" t="s">
        <v>480</v>
      </c>
      <c r="AU858" s="582" t="s">
        <v>480</v>
      </c>
      <c r="AV858" s="582" t="s">
        <v>480</v>
      </c>
      <c r="AW858" s="582" t="s">
        <v>480</v>
      </c>
      <c r="AX858" s="582" t="s">
        <v>480</v>
      </c>
      <c r="AY858" s="582" t="s">
        <v>480</v>
      </c>
      <c r="AZ858" s="582" t="s">
        <v>480</v>
      </c>
      <c r="BA858" s="582" t="s">
        <v>480</v>
      </c>
      <c r="BB858" s="582" t="s">
        <v>480</v>
      </c>
      <c r="BC858" s="582" t="s">
        <v>480</v>
      </c>
      <c r="BD858" s="582" t="s">
        <v>480</v>
      </c>
      <c r="BE858" s="582" t="s">
        <v>480</v>
      </c>
      <c r="BF858" s="582" t="s">
        <v>480</v>
      </c>
      <c r="BG858" s="582" t="s">
        <v>480</v>
      </c>
      <c r="BH858" s="582" t="s">
        <v>480</v>
      </c>
      <c r="BI858" s="582" t="s">
        <v>480</v>
      </c>
      <c r="BJ858" s="582" t="s">
        <v>480</v>
      </c>
      <c r="BK858" s="582" t="s">
        <v>480</v>
      </c>
      <c r="BL858" s="582" t="s">
        <v>480</v>
      </c>
      <c r="BM858" s="582" t="s">
        <v>480</v>
      </c>
      <c r="BN858" s="582" t="s">
        <v>480</v>
      </c>
      <c r="BO858" s="582" t="s">
        <v>480</v>
      </c>
      <c r="BP858" s="582" t="s">
        <v>480</v>
      </c>
      <c r="BQ858" s="582" t="s">
        <v>480</v>
      </c>
      <c r="BR858" s="582"/>
      <c r="BS858" s="582"/>
      <c r="BT858" s="582"/>
      <c r="BU858" s="582"/>
      <c r="BV858" s="586" t="s">
        <v>480</v>
      </c>
    </row>
    <row r="859" spans="1:74" ht="33.75" customHeight="1" x14ac:dyDescent="0.3">
      <c r="A859" s="1386"/>
      <c r="B859" s="1191"/>
      <c r="C859" s="1191"/>
      <c r="D859" s="1399"/>
      <c r="E859" s="1264"/>
      <c r="F859" s="1401"/>
      <c r="G859" s="718" t="s">
        <v>810</v>
      </c>
      <c r="H859" s="656" t="s">
        <v>492</v>
      </c>
      <c r="I859" s="656" t="s">
        <v>25</v>
      </c>
      <c r="J859" s="656">
        <v>1</v>
      </c>
      <c r="K859" s="676">
        <v>350</v>
      </c>
      <c r="L859" s="655">
        <v>5</v>
      </c>
      <c r="M859" s="935" t="s">
        <v>158</v>
      </c>
      <c r="N859" s="582" t="s">
        <v>480</v>
      </c>
      <c r="O859" s="582" t="s">
        <v>480</v>
      </c>
      <c r="P859" s="582" t="s">
        <v>480</v>
      </c>
      <c r="Q859" s="582" t="s">
        <v>480</v>
      </c>
      <c r="R859" s="582" t="s">
        <v>480</v>
      </c>
      <c r="S859" s="582" t="s">
        <v>480</v>
      </c>
      <c r="T859" s="582" t="s">
        <v>480</v>
      </c>
      <c r="U859" s="582" t="s">
        <v>480</v>
      </c>
      <c r="V859" s="582" t="s">
        <v>480</v>
      </c>
      <c r="W859" s="582" t="s">
        <v>480</v>
      </c>
      <c r="X859" s="582" t="s">
        <v>480</v>
      </c>
      <c r="Y859" s="582" t="s">
        <v>480</v>
      </c>
      <c r="Z859" s="582" t="s">
        <v>480</v>
      </c>
      <c r="AA859" s="582" t="s">
        <v>480</v>
      </c>
      <c r="AB859" s="582" t="s">
        <v>480</v>
      </c>
      <c r="AC859" s="582" t="s">
        <v>480</v>
      </c>
      <c r="AD859" s="582" t="s">
        <v>480</v>
      </c>
      <c r="AE859" s="582" t="s">
        <v>480</v>
      </c>
      <c r="AF859" s="582" t="s">
        <v>480</v>
      </c>
      <c r="AG859" s="582" t="s">
        <v>480</v>
      </c>
      <c r="AH859" s="582" t="s">
        <v>480</v>
      </c>
      <c r="AI859" s="582" t="s">
        <v>480</v>
      </c>
      <c r="AJ859" s="582" t="s">
        <v>480</v>
      </c>
      <c r="AK859" s="582" t="s">
        <v>480</v>
      </c>
      <c r="AL859" s="582" t="s">
        <v>480</v>
      </c>
      <c r="AM859" s="582" t="s">
        <v>480</v>
      </c>
      <c r="AN859" s="582" t="s">
        <v>480</v>
      </c>
      <c r="AO859" s="582" t="s">
        <v>480</v>
      </c>
      <c r="AP859" s="582" t="s">
        <v>480</v>
      </c>
      <c r="AQ859" s="582" t="s">
        <v>480</v>
      </c>
      <c r="AR859" s="582" t="s">
        <v>480</v>
      </c>
      <c r="AS859" s="582" t="s">
        <v>480</v>
      </c>
      <c r="AT859" s="582" t="s">
        <v>480</v>
      </c>
      <c r="AU859" s="582" t="s">
        <v>480</v>
      </c>
      <c r="AV859" s="582" t="s">
        <v>480</v>
      </c>
      <c r="AW859" s="582" t="s">
        <v>480</v>
      </c>
      <c r="AX859" s="582" t="s">
        <v>480</v>
      </c>
      <c r="AY859" s="582" t="s">
        <v>480</v>
      </c>
      <c r="AZ859" s="582" t="s">
        <v>480</v>
      </c>
      <c r="BA859" s="582" t="s">
        <v>480</v>
      </c>
      <c r="BB859" s="582" t="s">
        <v>480</v>
      </c>
      <c r="BC859" s="582" t="s">
        <v>480</v>
      </c>
      <c r="BD859" s="582" t="s">
        <v>480</v>
      </c>
      <c r="BE859" s="582" t="s">
        <v>480</v>
      </c>
      <c r="BF859" s="582" t="s">
        <v>480</v>
      </c>
      <c r="BG859" s="582" t="s">
        <v>480</v>
      </c>
      <c r="BH859" s="582" t="s">
        <v>480</v>
      </c>
      <c r="BI859" s="582" t="s">
        <v>480</v>
      </c>
      <c r="BJ859" s="582" t="s">
        <v>480</v>
      </c>
      <c r="BK859" s="582" t="s">
        <v>480</v>
      </c>
      <c r="BL859" s="582" t="s">
        <v>480</v>
      </c>
      <c r="BM859" s="582" t="s">
        <v>480</v>
      </c>
      <c r="BN859" s="582" t="s">
        <v>480</v>
      </c>
      <c r="BO859" s="582" t="s">
        <v>480</v>
      </c>
      <c r="BP859" s="582" t="s">
        <v>480</v>
      </c>
      <c r="BQ859" s="582" t="s">
        <v>480</v>
      </c>
      <c r="BR859" s="582"/>
      <c r="BS859" s="582"/>
      <c r="BT859" s="582"/>
      <c r="BU859" s="582"/>
      <c r="BV859" s="586" t="s">
        <v>480</v>
      </c>
    </row>
    <row r="860" spans="1:74" ht="39.75" customHeight="1" x14ac:dyDescent="0.3">
      <c r="A860" s="64" t="s">
        <v>480</v>
      </c>
      <c r="B860" s="400" t="s">
        <v>811</v>
      </c>
      <c r="C860" s="64" t="s">
        <v>480</v>
      </c>
      <c r="D860" s="401" t="s">
        <v>480</v>
      </c>
      <c r="E860" s="670" t="s">
        <v>480</v>
      </c>
      <c r="F860" s="64">
        <v>5</v>
      </c>
      <c r="G860" s="710" t="s">
        <v>480</v>
      </c>
      <c r="H860" s="120" t="s">
        <v>480</v>
      </c>
      <c r="I860" s="120" t="s">
        <v>480</v>
      </c>
      <c r="J860" s="120" t="s">
        <v>480</v>
      </c>
      <c r="K860" s="706">
        <f>SUM(K853:K859)</f>
        <v>21816</v>
      </c>
      <c r="L860" s="630">
        <v>5</v>
      </c>
      <c r="M860" s="937" t="s">
        <v>480</v>
      </c>
      <c r="N860" s="582" t="s">
        <v>480</v>
      </c>
      <c r="O860" s="582" t="s">
        <v>480</v>
      </c>
      <c r="P860" s="582" t="s">
        <v>480</v>
      </c>
      <c r="Q860" s="582" t="s">
        <v>480</v>
      </c>
      <c r="R860" s="582" t="s">
        <v>480</v>
      </c>
      <c r="S860" s="582" t="s">
        <v>480</v>
      </c>
      <c r="T860" s="582" t="s">
        <v>480</v>
      </c>
      <c r="U860" s="582" t="s">
        <v>480</v>
      </c>
      <c r="V860" s="582" t="s">
        <v>480</v>
      </c>
      <c r="W860" s="582" t="s">
        <v>480</v>
      </c>
      <c r="X860" s="582" t="s">
        <v>480</v>
      </c>
      <c r="Y860" s="582" t="s">
        <v>480</v>
      </c>
      <c r="Z860" s="582" t="s">
        <v>480</v>
      </c>
      <c r="AA860" s="582" t="s">
        <v>480</v>
      </c>
      <c r="AB860" s="582" t="s">
        <v>480</v>
      </c>
      <c r="AC860" s="582" t="s">
        <v>480</v>
      </c>
      <c r="AD860" s="582" t="s">
        <v>480</v>
      </c>
      <c r="AE860" s="582" t="s">
        <v>480</v>
      </c>
      <c r="AF860" s="582" t="s">
        <v>480</v>
      </c>
      <c r="AG860" s="582" t="s">
        <v>480</v>
      </c>
      <c r="AH860" s="582" t="s">
        <v>480</v>
      </c>
      <c r="AI860" s="582" t="s">
        <v>480</v>
      </c>
      <c r="AJ860" s="582" t="s">
        <v>480</v>
      </c>
      <c r="AK860" s="582" t="s">
        <v>480</v>
      </c>
      <c r="AL860" s="582" t="s">
        <v>480</v>
      </c>
      <c r="AM860" s="582" t="s">
        <v>480</v>
      </c>
      <c r="AN860" s="582" t="s">
        <v>480</v>
      </c>
      <c r="AO860" s="582" t="s">
        <v>480</v>
      </c>
      <c r="AP860" s="582" t="s">
        <v>480</v>
      </c>
      <c r="AQ860" s="582" t="s">
        <v>480</v>
      </c>
      <c r="AR860" s="582" t="s">
        <v>480</v>
      </c>
      <c r="AS860" s="582" t="s">
        <v>480</v>
      </c>
      <c r="AT860" s="582" t="s">
        <v>480</v>
      </c>
      <c r="AU860" s="582" t="s">
        <v>480</v>
      </c>
      <c r="AV860" s="582" t="s">
        <v>480</v>
      </c>
      <c r="AW860" s="582" t="s">
        <v>480</v>
      </c>
      <c r="AX860" s="582" t="s">
        <v>480</v>
      </c>
      <c r="AY860" s="582" t="s">
        <v>480</v>
      </c>
      <c r="AZ860" s="582" t="s">
        <v>480</v>
      </c>
      <c r="BA860" s="582" t="s">
        <v>480</v>
      </c>
      <c r="BB860" s="582" t="s">
        <v>480</v>
      </c>
      <c r="BC860" s="582" t="s">
        <v>480</v>
      </c>
      <c r="BD860" s="582" t="s">
        <v>480</v>
      </c>
      <c r="BE860" s="582" t="s">
        <v>480</v>
      </c>
      <c r="BF860" s="582" t="s">
        <v>480</v>
      </c>
      <c r="BG860" s="582" t="s">
        <v>480</v>
      </c>
      <c r="BH860" s="582" t="s">
        <v>480</v>
      </c>
      <c r="BI860" s="582" t="s">
        <v>480</v>
      </c>
      <c r="BJ860" s="582" t="s">
        <v>480</v>
      </c>
      <c r="BK860" s="582" t="s">
        <v>480</v>
      </c>
      <c r="BL860" s="582" t="s">
        <v>480</v>
      </c>
      <c r="BM860" s="582" t="s">
        <v>480</v>
      </c>
      <c r="BN860" s="582" t="s">
        <v>480</v>
      </c>
      <c r="BO860" s="582" t="s">
        <v>480</v>
      </c>
      <c r="BP860" s="582" t="s">
        <v>480</v>
      </c>
      <c r="BQ860" s="582" t="s">
        <v>480</v>
      </c>
      <c r="BR860" s="582" t="s">
        <v>480</v>
      </c>
      <c r="BS860" s="582" t="s">
        <v>480</v>
      </c>
      <c r="BT860" s="582" t="s">
        <v>480</v>
      </c>
      <c r="BU860" s="582" t="s">
        <v>480</v>
      </c>
      <c r="BV860" s="586" t="s">
        <v>480</v>
      </c>
    </row>
    <row r="861" spans="1:74" ht="43.5" customHeight="1" x14ac:dyDescent="0.3">
      <c r="A861" s="1412">
        <v>5</v>
      </c>
      <c r="B861" s="1208" t="s">
        <v>794</v>
      </c>
      <c r="C861" s="1414" t="s">
        <v>817</v>
      </c>
      <c r="D861" s="1408">
        <v>4163</v>
      </c>
      <c r="E861" s="1416">
        <v>1551172</v>
      </c>
      <c r="F861" s="1418">
        <v>5</v>
      </c>
      <c r="G861" s="711" t="s">
        <v>796</v>
      </c>
      <c r="H861" s="629" t="s">
        <v>484</v>
      </c>
      <c r="I861" s="629" t="s">
        <v>25</v>
      </c>
      <c r="J861" s="629">
        <v>15.1</v>
      </c>
      <c r="K861" s="154">
        <v>10570</v>
      </c>
      <c r="L861" s="157">
        <v>1</v>
      </c>
      <c r="M861" s="938" t="s">
        <v>126</v>
      </c>
      <c r="N861" s="582" t="s">
        <v>480</v>
      </c>
      <c r="O861" s="582" t="s">
        <v>480</v>
      </c>
      <c r="P861" s="582" t="s">
        <v>480</v>
      </c>
      <c r="Q861" s="582" t="s">
        <v>480</v>
      </c>
      <c r="R861" s="582" t="s">
        <v>480</v>
      </c>
      <c r="S861" s="582" t="s">
        <v>480</v>
      </c>
      <c r="T861" s="582" t="s">
        <v>480</v>
      </c>
      <c r="U861" s="582" t="s">
        <v>480</v>
      </c>
      <c r="V861" s="582" t="s">
        <v>480</v>
      </c>
      <c r="W861" s="582" t="s">
        <v>480</v>
      </c>
      <c r="X861" s="582" t="s">
        <v>480</v>
      </c>
      <c r="Y861" s="582" t="s">
        <v>480</v>
      </c>
      <c r="Z861" s="582" t="s">
        <v>480</v>
      </c>
      <c r="AA861" s="582" t="s">
        <v>480</v>
      </c>
      <c r="AB861" s="582" t="s">
        <v>480</v>
      </c>
      <c r="AC861" s="582" t="s">
        <v>480</v>
      </c>
      <c r="AD861" s="582" t="s">
        <v>480</v>
      </c>
      <c r="AE861" s="582" t="s">
        <v>480</v>
      </c>
      <c r="AF861" s="582" t="s">
        <v>480</v>
      </c>
      <c r="AG861" s="582" t="s">
        <v>480</v>
      </c>
      <c r="AH861" s="582" t="s">
        <v>480</v>
      </c>
      <c r="AI861" s="582" t="s">
        <v>480</v>
      </c>
      <c r="AJ861" s="582" t="s">
        <v>480</v>
      </c>
      <c r="AK861" s="582" t="s">
        <v>480</v>
      </c>
      <c r="AL861" s="582" t="s">
        <v>480</v>
      </c>
      <c r="AM861" s="582" t="s">
        <v>480</v>
      </c>
      <c r="AN861" s="582" t="s">
        <v>480</v>
      </c>
      <c r="AO861" s="582" t="s">
        <v>480</v>
      </c>
      <c r="AP861" s="582" t="s">
        <v>480</v>
      </c>
      <c r="AQ861" s="582" t="s">
        <v>480</v>
      </c>
      <c r="AR861" s="582" t="s">
        <v>480</v>
      </c>
      <c r="AS861" s="582" t="s">
        <v>480</v>
      </c>
      <c r="AT861" s="582" t="s">
        <v>480</v>
      </c>
      <c r="AU861" s="582" t="s">
        <v>480</v>
      </c>
      <c r="AV861" s="582" t="s">
        <v>480</v>
      </c>
      <c r="AW861" s="582" t="s">
        <v>480</v>
      </c>
      <c r="AX861" s="582" t="s">
        <v>480</v>
      </c>
      <c r="AY861" s="582" t="s">
        <v>480</v>
      </c>
      <c r="AZ861" s="582" t="s">
        <v>480</v>
      </c>
      <c r="BA861" s="582" t="s">
        <v>480</v>
      </c>
      <c r="BB861" s="582" t="s">
        <v>480</v>
      </c>
      <c r="BC861" s="582" t="s">
        <v>480</v>
      </c>
      <c r="BD861" s="582" t="s">
        <v>480</v>
      </c>
      <c r="BE861" s="582" t="s">
        <v>480</v>
      </c>
      <c r="BF861" s="582" t="s">
        <v>480</v>
      </c>
      <c r="BG861" s="582" t="s">
        <v>480</v>
      </c>
      <c r="BH861" s="582" t="s">
        <v>480</v>
      </c>
      <c r="BI861" s="582" t="s">
        <v>480</v>
      </c>
      <c r="BJ861" s="582" t="s">
        <v>480</v>
      </c>
      <c r="BK861" s="582" t="s">
        <v>480</v>
      </c>
      <c r="BL861" s="582" t="s">
        <v>480</v>
      </c>
      <c r="BM861" s="582" t="s">
        <v>480</v>
      </c>
      <c r="BN861" s="582" t="s">
        <v>480</v>
      </c>
      <c r="BO861" s="582" t="s">
        <v>480</v>
      </c>
      <c r="BP861" s="582" t="s">
        <v>480</v>
      </c>
      <c r="BQ861" s="582" t="s">
        <v>480</v>
      </c>
      <c r="BR861" s="582" t="s">
        <v>480</v>
      </c>
      <c r="BS861" s="582" t="s">
        <v>480</v>
      </c>
      <c r="BT861" s="582" t="s">
        <v>480</v>
      </c>
      <c r="BU861" s="582" t="s">
        <v>480</v>
      </c>
      <c r="BV861" s="586" t="s">
        <v>480</v>
      </c>
    </row>
    <row r="862" spans="1:74" ht="43.5" customHeight="1" x14ac:dyDescent="0.3">
      <c r="A862" s="1412"/>
      <c r="B862" s="1208"/>
      <c r="C862" s="1414"/>
      <c r="D862" s="1408"/>
      <c r="E862" s="1416"/>
      <c r="F862" s="1418"/>
      <c r="G862" s="1410" t="s">
        <v>818</v>
      </c>
      <c r="H862" s="629" t="s">
        <v>806</v>
      </c>
      <c r="I862" s="629" t="s">
        <v>133</v>
      </c>
      <c r="J862" s="629">
        <v>4</v>
      </c>
      <c r="K862" s="154">
        <v>600</v>
      </c>
      <c r="L862" s="1164">
        <v>2</v>
      </c>
      <c r="M862" s="1040" t="s">
        <v>135</v>
      </c>
      <c r="N862" s="582" t="s">
        <v>480</v>
      </c>
      <c r="O862" s="582" t="s">
        <v>480</v>
      </c>
      <c r="P862" s="582" t="s">
        <v>480</v>
      </c>
      <c r="Q862" s="582" t="s">
        <v>480</v>
      </c>
      <c r="R862" s="582" t="s">
        <v>480</v>
      </c>
      <c r="S862" s="582" t="s">
        <v>480</v>
      </c>
      <c r="T862" s="582" t="s">
        <v>480</v>
      </c>
      <c r="U862" s="582" t="s">
        <v>480</v>
      </c>
      <c r="V862" s="582" t="s">
        <v>480</v>
      </c>
      <c r="W862" s="582" t="s">
        <v>480</v>
      </c>
      <c r="X862" s="582" t="s">
        <v>480</v>
      </c>
      <c r="Y862" s="582" t="s">
        <v>480</v>
      </c>
      <c r="Z862" s="582" t="s">
        <v>480</v>
      </c>
      <c r="AA862" s="582" t="s">
        <v>480</v>
      </c>
      <c r="AB862" s="582" t="s">
        <v>480</v>
      </c>
      <c r="AC862" s="582" t="s">
        <v>480</v>
      </c>
      <c r="AD862" s="582" t="s">
        <v>480</v>
      </c>
      <c r="AE862" s="582" t="s">
        <v>480</v>
      </c>
      <c r="AF862" s="582" t="s">
        <v>480</v>
      </c>
      <c r="AG862" s="582" t="s">
        <v>480</v>
      </c>
      <c r="AH862" s="582" t="s">
        <v>480</v>
      </c>
      <c r="AI862" s="582" t="s">
        <v>480</v>
      </c>
      <c r="AJ862" s="582" t="s">
        <v>480</v>
      </c>
      <c r="AK862" s="582" t="s">
        <v>480</v>
      </c>
      <c r="AL862" s="582" t="s">
        <v>480</v>
      </c>
      <c r="AM862" s="582" t="s">
        <v>480</v>
      </c>
      <c r="AN862" s="582" t="s">
        <v>480</v>
      </c>
      <c r="AO862" s="582" t="s">
        <v>480</v>
      </c>
      <c r="AP862" s="582" t="s">
        <v>480</v>
      </c>
      <c r="AQ862" s="582" t="s">
        <v>480</v>
      </c>
      <c r="AR862" s="582" t="s">
        <v>480</v>
      </c>
      <c r="AS862" s="582" t="s">
        <v>480</v>
      </c>
      <c r="AT862" s="582" t="s">
        <v>480</v>
      </c>
      <c r="AU862" s="582" t="s">
        <v>480</v>
      </c>
      <c r="AV862" s="582" t="s">
        <v>480</v>
      </c>
      <c r="AW862" s="582" t="s">
        <v>480</v>
      </c>
      <c r="AX862" s="582" t="s">
        <v>480</v>
      </c>
      <c r="AY862" s="582" t="s">
        <v>480</v>
      </c>
      <c r="AZ862" s="582" t="s">
        <v>480</v>
      </c>
      <c r="BA862" s="582" t="s">
        <v>480</v>
      </c>
      <c r="BB862" s="582" t="s">
        <v>480</v>
      </c>
      <c r="BC862" s="582" t="s">
        <v>480</v>
      </c>
      <c r="BD862" s="582" t="s">
        <v>480</v>
      </c>
      <c r="BE862" s="582" t="s">
        <v>480</v>
      </c>
      <c r="BF862" s="582" t="s">
        <v>480</v>
      </c>
      <c r="BG862" s="582" t="s">
        <v>480</v>
      </c>
      <c r="BH862" s="582" t="s">
        <v>480</v>
      </c>
      <c r="BI862" s="582" t="s">
        <v>480</v>
      </c>
      <c r="BJ862" s="582" t="s">
        <v>480</v>
      </c>
      <c r="BK862" s="582" t="s">
        <v>480</v>
      </c>
      <c r="BL862" s="582" t="s">
        <v>480</v>
      </c>
      <c r="BM862" s="582" t="s">
        <v>480</v>
      </c>
      <c r="BN862" s="582" t="s">
        <v>480</v>
      </c>
      <c r="BO862" s="582" t="s">
        <v>480</v>
      </c>
      <c r="BP862" s="582" t="s">
        <v>480</v>
      </c>
      <c r="BQ862" s="582" t="s">
        <v>480</v>
      </c>
      <c r="BR862" s="582" t="s">
        <v>480</v>
      </c>
      <c r="BS862" s="582" t="s">
        <v>480</v>
      </c>
      <c r="BT862" s="582" t="s">
        <v>480</v>
      </c>
      <c r="BU862" s="582" t="s">
        <v>480</v>
      </c>
      <c r="BV862" s="586" t="s">
        <v>480</v>
      </c>
    </row>
    <row r="863" spans="1:74" ht="43.5" customHeight="1" x14ac:dyDescent="0.3">
      <c r="A863" s="1412"/>
      <c r="B863" s="1208"/>
      <c r="C863" s="1414"/>
      <c r="D863" s="1408"/>
      <c r="E863" s="1416"/>
      <c r="F863" s="1418"/>
      <c r="G863" s="1410"/>
      <c r="H863" s="629" t="s">
        <v>484</v>
      </c>
      <c r="I863" s="629" t="s">
        <v>25</v>
      </c>
      <c r="J863" s="629">
        <v>14</v>
      </c>
      <c r="K863" s="154">
        <v>1960</v>
      </c>
      <c r="L863" s="1164"/>
      <c r="M863" s="1041"/>
      <c r="N863" s="582" t="s">
        <v>480</v>
      </c>
      <c r="O863" s="582" t="s">
        <v>480</v>
      </c>
      <c r="P863" s="582" t="s">
        <v>480</v>
      </c>
      <c r="Q863" s="582" t="s">
        <v>480</v>
      </c>
      <c r="R863" s="582" t="s">
        <v>480</v>
      </c>
      <c r="S863" s="582" t="s">
        <v>480</v>
      </c>
      <c r="T863" s="582" t="s">
        <v>480</v>
      </c>
      <c r="U863" s="582" t="s">
        <v>480</v>
      </c>
      <c r="V863" s="582" t="s">
        <v>480</v>
      </c>
      <c r="W863" s="582" t="s">
        <v>480</v>
      </c>
      <c r="X863" s="582" t="s">
        <v>480</v>
      </c>
      <c r="Y863" s="582" t="s">
        <v>480</v>
      </c>
      <c r="Z863" s="582" t="s">
        <v>480</v>
      </c>
      <c r="AA863" s="582" t="s">
        <v>480</v>
      </c>
      <c r="AB863" s="582" t="s">
        <v>480</v>
      </c>
      <c r="AC863" s="582" t="s">
        <v>480</v>
      </c>
      <c r="AD863" s="582" t="s">
        <v>480</v>
      </c>
      <c r="AE863" s="582" t="s">
        <v>480</v>
      </c>
      <c r="AF863" s="582" t="s">
        <v>480</v>
      </c>
      <c r="AG863" s="582" t="s">
        <v>480</v>
      </c>
      <c r="AH863" s="582" t="s">
        <v>480</v>
      </c>
      <c r="AI863" s="582" t="s">
        <v>480</v>
      </c>
      <c r="AJ863" s="582" t="s">
        <v>480</v>
      </c>
      <c r="AK863" s="582" t="s">
        <v>480</v>
      </c>
      <c r="AL863" s="582" t="s">
        <v>480</v>
      </c>
      <c r="AM863" s="582" t="s">
        <v>480</v>
      </c>
      <c r="AN863" s="582" t="s">
        <v>480</v>
      </c>
      <c r="AO863" s="582" t="s">
        <v>480</v>
      </c>
      <c r="AP863" s="582" t="s">
        <v>480</v>
      </c>
      <c r="AQ863" s="582" t="s">
        <v>480</v>
      </c>
      <c r="AR863" s="582" t="s">
        <v>480</v>
      </c>
      <c r="AS863" s="582" t="s">
        <v>480</v>
      </c>
      <c r="AT863" s="582" t="s">
        <v>480</v>
      </c>
      <c r="AU863" s="582" t="s">
        <v>480</v>
      </c>
      <c r="AV863" s="582" t="s">
        <v>480</v>
      </c>
      <c r="AW863" s="582" t="s">
        <v>480</v>
      </c>
      <c r="AX863" s="582" t="s">
        <v>480</v>
      </c>
      <c r="AY863" s="582" t="s">
        <v>480</v>
      </c>
      <c r="AZ863" s="582" t="s">
        <v>480</v>
      </c>
      <c r="BA863" s="582" t="s">
        <v>480</v>
      </c>
      <c r="BB863" s="582" t="s">
        <v>480</v>
      </c>
      <c r="BC863" s="582" t="s">
        <v>480</v>
      </c>
      <c r="BD863" s="582" t="s">
        <v>480</v>
      </c>
      <c r="BE863" s="582" t="s">
        <v>480</v>
      </c>
      <c r="BF863" s="582" t="s">
        <v>480</v>
      </c>
      <c r="BG863" s="582" t="s">
        <v>480</v>
      </c>
      <c r="BH863" s="582" t="s">
        <v>480</v>
      </c>
      <c r="BI863" s="582" t="s">
        <v>480</v>
      </c>
      <c r="BJ863" s="582" t="s">
        <v>480</v>
      </c>
      <c r="BK863" s="582" t="s">
        <v>480</v>
      </c>
      <c r="BL863" s="582" t="s">
        <v>480</v>
      </c>
      <c r="BM863" s="582" t="s">
        <v>480</v>
      </c>
      <c r="BN863" s="582" t="s">
        <v>480</v>
      </c>
      <c r="BO863" s="582" t="s">
        <v>480</v>
      </c>
      <c r="BP863" s="582" t="s">
        <v>480</v>
      </c>
      <c r="BQ863" s="582" t="s">
        <v>480</v>
      </c>
      <c r="BR863" s="582" t="s">
        <v>480</v>
      </c>
      <c r="BS863" s="582" t="s">
        <v>480</v>
      </c>
      <c r="BT863" s="582" t="s">
        <v>480</v>
      </c>
      <c r="BU863" s="582" t="s">
        <v>480</v>
      </c>
      <c r="BV863" s="586" t="s">
        <v>480</v>
      </c>
    </row>
    <row r="864" spans="1:74" ht="43.5" customHeight="1" x14ac:dyDescent="0.3">
      <c r="A864" s="1412"/>
      <c r="B864" s="1208"/>
      <c r="C864" s="1414"/>
      <c r="D864" s="1408"/>
      <c r="E864" s="1416"/>
      <c r="F864" s="1418"/>
      <c r="G864" s="1410" t="s">
        <v>819</v>
      </c>
      <c r="H864" s="628" t="s">
        <v>492</v>
      </c>
      <c r="I864" s="628" t="s">
        <v>133</v>
      </c>
      <c r="J864" s="628">
        <v>2</v>
      </c>
      <c r="K864" s="154">
        <v>1200</v>
      </c>
      <c r="L864" s="1164">
        <v>3</v>
      </c>
      <c r="M864" s="1035" t="s">
        <v>490</v>
      </c>
      <c r="N864" s="582" t="s">
        <v>480</v>
      </c>
      <c r="O864" s="582" t="s">
        <v>480</v>
      </c>
      <c r="P864" s="582" t="s">
        <v>480</v>
      </c>
      <c r="Q864" s="582" t="s">
        <v>480</v>
      </c>
      <c r="R864" s="582" t="s">
        <v>480</v>
      </c>
      <c r="S864" s="582" t="s">
        <v>480</v>
      </c>
      <c r="T864" s="582" t="s">
        <v>480</v>
      </c>
      <c r="U864" s="582" t="s">
        <v>480</v>
      </c>
      <c r="V864" s="582" t="s">
        <v>480</v>
      </c>
      <c r="W864" s="582" t="s">
        <v>480</v>
      </c>
      <c r="X864" s="582" t="s">
        <v>480</v>
      </c>
      <c r="Y864" s="582" t="s">
        <v>480</v>
      </c>
      <c r="Z864" s="582" t="s">
        <v>480</v>
      </c>
      <c r="AA864" s="582" t="s">
        <v>480</v>
      </c>
      <c r="AB864" s="582" t="s">
        <v>480</v>
      </c>
      <c r="AC864" s="582" t="s">
        <v>480</v>
      </c>
      <c r="AD864" s="582" t="s">
        <v>480</v>
      </c>
      <c r="AE864" s="582" t="s">
        <v>480</v>
      </c>
      <c r="AF864" s="582" t="s">
        <v>480</v>
      </c>
      <c r="AG864" s="582" t="s">
        <v>480</v>
      </c>
      <c r="AH864" s="582" t="s">
        <v>480</v>
      </c>
      <c r="AI864" s="582" t="s">
        <v>480</v>
      </c>
      <c r="AJ864" s="582" t="s">
        <v>480</v>
      </c>
      <c r="AK864" s="582" t="s">
        <v>480</v>
      </c>
      <c r="AL864" s="582" t="s">
        <v>480</v>
      </c>
      <c r="AM864" s="582" t="s">
        <v>480</v>
      </c>
      <c r="AN864" s="582" t="s">
        <v>480</v>
      </c>
      <c r="AO864" s="582" t="s">
        <v>480</v>
      </c>
      <c r="AP864" s="582" t="s">
        <v>480</v>
      </c>
      <c r="AQ864" s="582" t="s">
        <v>480</v>
      </c>
      <c r="AR864" s="582" t="s">
        <v>480</v>
      </c>
      <c r="AS864" s="582" t="s">
        <v>480</v>
      </c>
      <c r="AT864" s="582" t="s">
        <v>480</v>
      </c>
      <c r="AU864" s="582" t="s">
        <v>480</v>
      </c>
      <c r="AV864" s="582" t="s">
        <v>480</v>
      </c>
      <c r="AW864" s="582" t="s">
        <v>480</v>
      </c>
      <c r="AX864" s="582" t="s">
        <v>480</v>
      </c>
      <c r="AY864" s="582" t="s">
        <v>480</v>
      </c>
      <c r="AZ864" s="582" t="s">
        <v>480</v>
      </c>
      <c r="BA864" s="582" t="s">
        <v>480</v>
      </c>
      <c r="BB864" s="582" t="s">
        <v>480</v>
      </c>
      <c r="BC864" s="582" t="s">
        <v>480</v>
      </c>
      <c r="BD864" s="582" t="s">
        <v>480</v>
      </c>
      <c r="BE864" s="582" t="s">
        <v>480</v>
      </c>
      <c r="BF864" s="582" t="s">
        <v>480</v>
      </c>
      <c r="BG864" s="582" t="s">
        <v>480</v>
      </c>
      <c r="BH864" s="582" t="s">
        <v>480</v>
      </c>
      <c r="BI864" s="582" t="s">
        <v>480</v>
      </c>
      <c r="BJ864" s="582" t="s">
        <v>480</v>
      </c>
      <c r="BK864" s="582" t="s">
        <v>480</v>
      </c>
      <c r="BL864" s="582" t="s">
        <v>480</v>
      </c>
      <c r="BM864" s="582" t="s">
        <v>480</v>
      </c>
      <c r="BN864" s="582" t="s">
        <v>480</v>
      </c>
      <c r="BO864" s="582" t="s">
        <v>480</v>
      </c>
      <c r="BP864" s="582" t="s">
        <v>480</v>
      </c>
      <c r="BQ864" s="582" t="s">
        <v>480</v>
      </c>
      <c r="BR864" s="582" t="s">
        <v>480</v>
      </c>
      <c r="BS864" s="582" t="s">
        <v>480</v>
      </c>
      <c r="BT864" s="582" t="s">
        <v>480</v>
      </c>
      <c r="BU864" s="582" t="s">
        <v>480</v>
      </c>
      <c r="BV864" s="586" t="s">
        <v>480</v>
      </c>
    </row>
    <row r="865" spans="1:74" ht="43.5" customHeight="1" x14ac:dyDescent="0.3">
      <c r="A865" s="1412"/>
      <c r="B865" s="1208"/>
      <c r="C865" s="1414"/>
      <c r="D865" s="1408"/>
      <c r="E865" s="1416"/>
      <c r="F865" s="1418"/>
      <c r="G865" s="1410"/>
      <c r="H865" s="628" t="s">
        <v>492</v>
      </c>
      <c r="I865" s="628" t="s">
        <v>25</v>
      </c>
      <c r="J865" s="628">
        <v>21</v>
      </c>
      <c r="K865" s="154">
        <v>3740</v>
      </c>
      <c r="L865" s="1164"/>
      <c r="M865" s="1036"/>
      <c r="N865" s="582" t="s">
        <v>480</v>
      </c>
      <c r="O865" s="582" t="s">
        <v>480</v>
      </c>
      <c r="P865" s="582" t="s">
        <v>480</v>
      </c>
      <c r="Q865" s="582" t="s">
        <v>480</v>
      </c>
      <c r="R865" s="582" t="s">
        <v>480</v>
      </c>
      <c r="S865" s="582" t="s">
        <v>480</v>
      </c>
      <c r="T865" s="582" t="s">
        <v>480</v>
      </c>
      <c r="U865" s="582" t="s">
        <v>480</v>
      </c>
      <c r="V865" s="582" t="s">
        <v>480</v>
      </c>
      <c r="W865" s="582" t="s">
        <v>480</v>
      </c>
      <c r="X865" s="582" t="s">
        <v>480</v>
      </c>
      <c r="Y865" s="582" t="s">
        <v>480</v>
      </c>
      <c r="Z865" s="582" t="s">
        <v>480</v>
      </c>
      <c r="AA865" s="582" t="s">
        <v>480</v>
      </c>
      <c r="AB865" s="582" t="s">
        <v>480</v>
      </c>
      <c r="AC865" s="582" t="s">
        <v>480</v>
      </c>
      <c r="AD865" s="582" t="s">
        <v>480</v>
      </c>
      <c r="AE865" s="582" t="s">
        <v>480</v>
      </c>
      <c r="AF865" s="582" t="s">
        <v>480</v>
      </c>
      <c r="AG865" s="582" t="s">
        <v>480</v>
      </c>
      <c r="AH865" s="582" t="s">
        <v>480</v>
      </c>
      <c r="AI865" s="582" t="s">
        <v>480</v>
      </c>
      <c r="AJ865" s="582" t="s">
        <v>480</v>
      </c>
      <c r="AK865" s="582" t="s">
        <v>480</v>
      </c>
      <c r="AL865" s="582" t="s">
        <v>480</v>
      </c>
      <c r="AM865" s="582" t="s">
        <v>480</v>
      </c>
      <c r="AN865" s="582" t="s">
        <v>480</v>
      </c>
      <c r="AO865" s="582" t="s">
        <v>480</v>
      </c>
      <c r="AP865" s="582" t="s">
        <v>480</v>
      </c>
      <c r="AQ865" s="582" t="s">
        <v>480</v>
      </c>
      <c r="AR865" s="582" t="s">
        <v>480</v>
      </c>
      <c r="AS865" s="582" t="s">
        <v>480</v>
      </c>
      <c r="AT865" s="582" t="s">
        <v>480</v>
      </c>
      <c r="AU865" s="582" t="s">
        <v>480</v>
      </c>
      <c r="AV865" s="582" t="s">
        <v>480</v>
      </c>
      <c r="AW865" s="582" t="s">
        <v>480</v>
      </c>
      <c r="AX865" s="582" t="s">
        <v>480</v>
      </c>
      <c r="AY865" s="582" t="s">
        <v>480</v>
      </c>
      <c r="AZ865" s="582" t="s">
        <v>480</v>
      </c>
      <c r="BA865" s="582" t="s">
        <v>480</v>
      </c>
      <c r="BB865" s="582" t="s">
        <v>480</v>
      </c>
      <c r="BC865" s="582" t="s">
        <v>480</v>
      </c>
      <c r="BD865" s="582" t="s">
        <v>480</v>
      </c>
      <c r="BE865" s="582" t="s">
        <v>480</v>
      </c>
      <c r="BF865" s="582" t="s">
        <v>480</v>
      </c>
      <c r="BG865" s="582" t="s">
        <v>480</v>
      </c>
      <c r="BH865" s="582" t="s">
        <v>480</v>
      </c>
      <c r="BI865" s="582" t="s">
        <v>480</v>
      </c>
      <c r="BJ865" s="582" t="s">
        <v>480</v>
      </c>
      <c r="BK865" s="582" t="s">
        <v>480</v>
      </c>
      <c r="BL865" s="582" t="s">
        <v>480</v>
      </c>
      <c r="BM865" s="582" t="s">
        <v>480</v>
      </c>
      <c r="BN865" s="582" t="s">
        <v>480</v>
      </c>
      <c r="BO865" s="582" t="s">
        <v>480</v>
      </c>
      <c r="BP865" s="582" t="s">
        <v>480</v>
      </c>
      <c r="BQ865" s="582" t="s">
        <v>480</v>
      </c>
      <c r="BR865" s="582" t="s">
        <v>480</v>
      </c>
      <c r="BS865" s="582" t="s">
        <v>480</v>
      </c>
      <c r="BT865" s="582" t="s">
        <v>480</v>
      </c>
      <c r="BU865" s="582" t="s">
        <v>480</v>
      </c>
      <c r="BV865" s="586" t="s">
        <v>480</v>
      </c>
    </row>
    <row r="866" spans="1:74" ht="43.5" customHeight="1" x14ac:dyDescent="0.3">
      <c r="A866" s="1412"/>
      <c r="B866" s="1208"/>
      <c r="C866" s="1414"/>
      <c r="D866" s="1408"/>
      <c r="E866" s="1416"/>
      <c r="F866" s="1418"/>
      <c r="G866" s="636" t="s">
        <v>820</v>
      </c>
      <c r="H866" s="628" t="s">
        <v>492</v>
      </c>
      <c r="I866" s="628" t="s">
        <v>25</v>
      </c>
      <c r="J866" s="628">
        <v>2.7</v>
      </c>
      <c r="K866" s="154">
        <v>945</v>
      </c>
      <c r="L866" s="157">
        <v>4</v>
      </c>
      <c r="M866" s="935" t="s">
        <v>493</v>
      </c>
      <c r="N866" s="582"/>
      <c r="O866" s="582"/>
      <c r="P866" s="582"/>
      <c r="Q866" s="582"/>
      <c r="R866" s="582"/>
      <c r="S866" s="582"/>
      <c r="T866" s="582"/>
      <c r="U866" s="582"/>
      <c r="V866" s="582"/>
      <c r="W866" s="582"/>
      <c r="X866" s="582"/>
      <c r="Y866" s="582"/>
      <c r="Z866" s="582"/>
      <c r="AA866" s="582"/>
      <c r="AB866" s="582"/>
      <c r="AC866" s="582"/>
      <c r="AD866" s="582"/>
      <c r="AE866" s="582"/>
      <c r="AF866" s="582"/>
      <c r="AG866" s="582"/>
      <c r="AH866" s="582"/>
      <c r="AI866" s="582"/>
      <c r="AJ866" s="582"/>
      <c r="AK866" s="582"/>
      <c r="AL866" s="582"/>
      <c r="AM866" s="582"/>
      <c r="AN866" s="582"/>
      <c r="AO866" s="582"/>
      <c r="AP866" s="582"/>
      <c r="AQ866" s="582"/>
      <c r="AR866" s="582"/>
      <c r="AS866" s="582"/>
      <c r="AT866" s="582"/>
      <c r="AU866" s="582"/>
      <c r="AV866" s="582"/>
      <c r="AW866" s="582"/>
      <c r="AX866" s="582"/>
      <c r="AY866" s="582"/>
      <c r="AZ866" s="582"/>
      <c r="BA866" s="582"/>
      <c r="BB866" s="582"/>
      <c r="BC866" s="582"/>
      <c r="BD866" s="582"/>
      <c r="BE866" s="582"/>
      <c r="BF866" s="582"/>
      <c r="BG866" s="582"/>
      <c r="BH866" s="582"/>
      <c r="BI866" s="582"/>
      <c r="BJ866" s="582"/>
      <c r="BK866" s="582"/>
      <c r="BL866" s="582"/>
      <c r="BM866" s="582"/>
      <c r="BN866" s="582"/>
      <c r="BO866" s="582"/>
      <c r="BP866" s="582"/>
      <c r="BQ866" s="582"/>
      <c r="BR866" s="582"/>
      <c r="BS866" s="582"/>
      <c r="BT866" s="582"/>
      <c r="BU866" s="582"/>
      <c r="BV866" s="586" t="s">
        <v>480</v>
      </c>
    </row>
    <row r="867" spans="1:74" ht="43.5" customHeight="1" x14ac:dyDescent="0.3">
      <c r="A867" s="1412"/>
      <c r="B867" s="1413"/>
      <c r="C867" s="1415"/>
      <c r="D867" s="1399"/>
      <c r="E867" s="1417"/>
      <c r="F867" s="1419"/>
      <c r="G867" s="712" t="s">
        <v>821</v>
      </c>
      <c r="H867" s="628" t="s">
        <v>484</v>
      </c>
      <c r="I867" s="628" t="s">
        <v>218</v>
      </c>
      <c r="J867" s="647">
        <v>50</v>
      </c>
      <c r="K867" s="154">
        <v>1000</v>
      </c>
      <c r="L867" s="157">
        <v>5</v>
      </c>
      <c r="M867" s="935" t="s">
        <v>219</v>
      </c>
      <c r="N867" s="582"/>
      <c r="O867" s="582"/>
      <c r="P867" s="582"/>
      <c r="Q867" s="582"/>
      <c r="R867" s="582"/>
      <c r="S867" s="582"/>
      <c r="T867" s="582"/>
      <c r="U867" s="582"/>
      <c r="V867" s="582"/>
      <c r="W867" s="582"/>
      <c r="X867" s="582"/>
      <c r="Y867" s="582"/>
      <c r="Z867" s="582"/>
      <c r="AA867" s="582"/>
      <c r="AB867" s="582"/>
      <c r="AC867" s="582"/>
      <c r="AD867" s="582"/>
      <c r="AE867" s="582"/>
      <c r="AF867" s="582"/>
      <c r="AG867" s="582"/>
      <c r="AH867" s="582"/>
      <c r="AI867" s="582"/>
      <c r="AJ867" s="582"/>
      <c r="AK867" s="582"/>
      <c r="AL867" s="582"/>
      <c r="AM867" s="582"/>
      <c r="AN867" s="582"/>
      <c r="AO867" s="582"/>
      <c r="AP867" s="582"/>
      <c r="AQ867" s="582"/>
      <c r="AR867" s="582"/>
      <c r="AS867" s="582"/>
      <c r="AT867" s="582"/>
      <c r="AU867" s="582"/>
      <c r="AV867" s="582"/>
      <c r="AW867" s="582"/>
      <c r="AX867" s="582"/>
      <c r="AY867" s="582"/>
      <c r="AZ867" s="582"/>
      <c r="BA867" s="582"/>
      <c r="BB867" s="582"/>
      <c r="BC867" s="582"/>
      <c r="BD867" s="582"/>
      <c r="BE867" s="582"/>
      <c r="BF867" s="582"/>
      <c r="BG867" s="582"/>
      <c r="BH867" s="582"/>
      <c r="BI867" s="582"/>
      <c r="BJ867" s="582"/>
      <c r="BK867" s="582"/>
      <c r="BL867" s="582"/>
      <c r="BM867" s="582"/>
      <c r="BN867" s="582"/>
      <c r="BO867" s="582"/>
      <c r="BP867" s="582"/>
      <c r="BQ867" s="582"/>
      <c r="BR867" s="582"/>
      <c r="BS867" s="582"/>
      <c r="BT867" s="582"/>
      <c r="BU867" s="582"/>
      <c r="BV867" s="586" t="s">
        <v>480</v>
      </c>
    </row>
    <row r="868" spans="1:74" ht="39.75" customHeight="1" x14ac:dyDescent="0.3">
      <c r="A868" s="80" t="s">
        <v>480</v>
      </c>
      <c r="B868" s="399" t="s">
        <v>811</v>
      </c>
      <c r="C868" s="80" t="s">
        <v>480</v>
      </c>
      <c r="D868" s="62" t="s">
        <v>480</v>
      </c>
      <c r="E868" s="669" t="s">
        <v>480</v>
      </c>
      <c r="F868" s="54">
        <v>5</v>
      </c>
      <c r="G868" s="71" t="s">
        <v>480</v>
      </c>
      <c r="H868" s="54" t="s">
        <v>480</v>
      </c>
      <c r="I868" s="54" t="s">
        <v>480</v>
      </c>
      <c r="J868" s="64" t="s">
        <v>480</v>
      </c>
      <c r="K868" s="660">
        <f>SUM(K861:K867)</f>
        <v>20015</v>
      </c>
      <c r="L868" s="717">
        <v>5</v>
      </c>
      <c r="M868" s="937" t="s">
        <v>480</v>
      </c>
      <c r="N868" s="582" t="s">
        <v>480</v>
      </c>
      <c r="O868" s="582" t="s">
        <v>480</v>
      </c>
      <c r="P868" s="582" t="s">
        <v>480</v>
      </c>
      <c r="Q868" s="582" t="s">
        <v>480</v>
      </c>
      <c r="R868" s="582" t="s">
        <v>480</v>
      </c>
      <c r="S868" s="582" t="s">
        <v>480</v>
      </c>
      <c r="T868" s="582" t="s">
        <v>480</v>
      </c>
      <c r="U868" s="582" t="s">
        <v>480</v>
      </c>
      <c r="V868" s="582" t="s">
        <v>480</v>
      </c>
      <c r="W868" s="582" t="s">
        <v>480</v>
      </c>
      <c r="X868" s="582" t="s">
        <v>480</v>
      </c>
      <c r="Y868" s="582" t="s">
        <v>480</v>
      </c>
      <c r="Z868" s="582" t="s">
        <v>480</v>
      </c>
      <c r="AA868" s="582" t="s">
        <v>480</v>
      </c>
      <c r="AB868" s="582" t="s">
        <v>480</v>
      </c>
      <c r="AC868" s="582" t="s">
        <v>480</v>
      </c>
      <c r="AD868" s="582" t="s">
        <v>480</v>
      </c>
      <c r="AE868" s="582" t="s">
        <v>480</v>
      </c>
      <c r="AF868" s="582" t="s">
        <v>480</v>
      </c>
      <c r="AG868" s="582" t="s">
        <v>480</v>
      </c>
      <c r="AH868" s="582" t="s">
        <v>480</v>
      </c>
      <c r="AI868" s="582" t="s">
        <v>480</v>
      </c>
      <c r="AJ868" s="582" t="s">
        <v>480</v>
      </c>
      <c r="AK868" s="582" t="s">
        <v>480</v>
      </c>
      <c r="AL868" s="582" t="s">
        <v>480</v>
      </c>
      <c r="AM868" s="582" t="s">
        <v>480</v>
      </c>
      <c r="AN868" s="582" t="s">
        <v>480</v>
      </c>
      <c r="AO868" s="582" t="s">
        <v>480</v>
      </c>
      <c r="AP868" s="582" t="s">
        <v>480</v>
      </c>
      <c r="AQ868" s="582" t="s">
        <v>480</v>
      </c>
      <c r="AR868" s="582" t="s">
        <v>480</v>
      </c>
      <c r="AS868" s="582" t="s">
        <v>480</v>
      </c>
      <c r="AT868" s="582" t="s">
        <v>480</v>
      </c>
      <c r="AU868" s="582" t="s">
        <v>480</v>
      </c>
      <c r="AV868" s="582" t="s">
        <v>480</v>
      </c>
      <c r="AW868" s="582" t="s">
        <v>480</v>
      </c>
      <c r="AX868" s="582" t="s">
        <v>480</v>
      </c>
      <c r="AY868" s="582" t="s">
        <v>480</v>
      </c>
      <c r="AZ868" s="582" t="s">
        <v>480</v>
      </c>
      <c r="BA868" s="582" t="s">
        <v>480</v>
      </c>
      <c r="BB868" s="582" t="s">
        <v>480</v>
      </c>
      <c r="BC868" s="582" t="s">
        <v>480</v>
      </c>
      <c r="BD868" s="582" t="s">
        <v>480</v>
      </c>
      <c r="BE868" s="582" t="s">
        <v>480</v>
      </c>
      <c r="BF868" s="582" t="s">
        <v>480</v>
      </c>
      <c r="BG868" s="582" t="s">
        <v>480</v>
      </c>
      <c r="BH868" s="582" t="s">
        <v>480</v>
      </c>
      <c r="BI868" s="582" t="s">
        <v>480</v>
      </c>
      <c r="BJ868" s="582" t="s">
        <v>480</v>
      </c>
      <c r="BK868" s="582" t="s">
        <v>480</v>
      </c>
      <c r="BL868" s="582" t="s">
        <v>480</v>
      </c>
      <c r="BM868" s="582" t="s">
        <v>480</v>
      </c>
      <c r="BN868" s="582" t="s">
        <v>480</v>
      </c>
      <c r="BO868" s="582" t="s">
        <v>480</v>
      </c>
      <c r="BP868" s="582" t="s">
        <v>480</v>
      </c>
      <c r="BQ868" s="582" t="s">
        <v>480</v>
      </c>
      <c r="BR868" s="582" t="s">
        <v>480</v>
      </c>
      <c r="BS868" s="582" t="s">
        <v>480</v>
      </c>
      <c r="BT868" s="582" t="s">
        <v>480</v>
      </c>
      <c r="BU868" s="582" t="s">
        <v>480</v>
      </c>
      <c r="BV868" s="586" t="s">
        <v>480</v>
      </c>
    </row>
    <row r="869" spans="1:74" ht="36.75" customHeight="1" x14ac:dyDescent="0.3">
      <c r="A869" s="1227">
        <v>6</v>
      </c>
      <c r="B869" s="1207" t="s">
        <v>794</v>
      </c>
      <c r="C869" s="1207" t="s">
        <v>822</v>
      </c>
      <c r="D869" s="1402">
        <v>5287</v>
      </c>
      <c r="E869" s="1420">
        <v>1969985</v>
      </c>
      <c r="F869" s="1423">
        <v>6</v>
      </c>
      <c r="G869" s="1375" t="s">
        <v>823</v>
      </c>
      <c r="H869" s="604" t="s">
        <v>492</v>
      </c>
      <c r="I869" s="604" t="s">
        <v>25</v>
      </c>
      <c r="J869" s="605">
        <v>19</v>
      </c>
      <c r="K869" s="687">
        <v>3800</v>
      </c>
      <c r="L869" s="1188">
        <v>1</v>
      </c>
      <c r="M869" s="1035" t="s">
        <v>490</v>
      </c>
      <c r="N869" s="582" t="s">
        <v>480</v>
      </c>
      <c r="O869" s="582" t="s">
        <v>480</v>
      </c>
      <c r="P869" s="582" t="s">
        <v>480</v>
      </c>
      <c r="Q869" s="582" t="s">
        <v>480</v>
      </c>
      <c r="R869" s="582" t="s">
        <v>480</v>
      </c>
      <c r="S869" s="582" t="s">
        <v>480</v>
      </c>
      <c r="T869" s="582" t="s">
        <v>480</v>
      </c>
      <c r="U869" s="582" t="s">
        <v>480</v>
      </c>
      <c r="V869" s="582" t="s">
        <v>480</v>
      </c>
      <c r="W869" s="582" t="s">
        <v>480</v>
      </c>
      <c r="X869" s="582" t="s">
        <v>480</v>
      </c>
      <c r="Y869" s="582" t="s">
        <v>480</v>
      </c>
      <c r="Z869" s="582" t="s">
        <v>480</v>
      </c>
      <c r="AA869" s="582" t="s">
        <v>480</v>
      </c>
      <c r="AB869" s="582" t="s">
        <v>480</v>
      </c>
      <c r="AC869" s="582" t="s">
        <v>480</v>
      </c>
      <c r="AD869" s="582" t="s">
        <v>480</v>
      </c>
      <c r="AE869" s="582" t="s">
        <v>480</v>
      </c>
      <c r="AF869" s="582" t="s">
        <v>480</v>
      </c>
      <c r="AG869" s="582" t="s">
        <v>480</v>
      </c>
      <c r="AH869" s="582" t="s">
        <v>480</v>
      </c>
      <c r="AI869" s="582" t="s">
        <v>480</v>
      </c>
      <c r="AJ869" s="582" t="s">
        <v>480</v>
      </c>
      <c r="AK869" s="582" t="s">
        <v>480</v>
      </c>
      <c r="AL869" s="582" t="s">
        <v>480</v>
      </c>
      <c r="AM869" s="582" t="s">
        <v>480</v>
      </c>
      <c r="AN869" s="582" t="s">
        <v>480</v>
      </c>
      <c r="AO869" s="582" t="s">
        <v>480</v>
      </c>
      <c r="AP869" s="582" t="s">
        <v>480</v>
      </c>
      <c r="AQ869" s="582" t="s">
        <v>480</v>
      </c>
      <c r="AR869" s="582" t="s">
        <v>480</v>
      </c>
      <c r="AS869" s="582" t="s">
        <v>480</v>
      </c>
      <c r="AT869" s="582" t="s">
        <v>480</v>
      </c>
      <c r="AU869" s="582" t="s">
        <v>480</v>
      </c>
      <c r="AV869" s="582" t="s">
        <v>480</v>
      </c>
      <c r="AW869" s="582" t="s">
        <v>480</v>
      </c>
      <c r="AX869" s="582" t="s">
        <v>480</v>
      </c>
      <c r="AY869" s="582" t="s">
        <v>480</v>
      </c>
      <c r="AZ869" s="582" t="s">
        <v>480</v>
      </c>
      <c r="BA869" s="582" t="s">
        <v>480</v>
      </c>
      <c r="BB869" s="582" t="s">
        <v>480</v>
      </c>
      <c r="BC869" s="582" t="s">
        <v>480</v>
      </c>
      <c r="BD869" s="582" t="s">
        <v>480</v>
      </c>
      <c r="BE869" s="582" t="s">
        <v>480</v>
      </c>
      <c r="BF869" s="582" t="s">
        <v>480</v>
      </c>
      <c r="BG869" s="582" t="s">
        <v>480</v>
      </c>
      <c r="BH869" s="582" t="s">
        <v>480</v>
      </c>
      <c r="BI869" s="582" t="s">
        <v>480</v>
      </c>
      <c r="BJ869" s="582" t="s">
        <v>480</v>
      </c>
      <c r="BK869" s="582" t="s">
        <v>480</v>
      </c>
      <c r="BL869" s="582" t="s">
        <v>480</v>
      </c>
      <c r="BM869" s="582" t="s">
        <v>480</v>
      </c>
      <c r="BN869" s="582" t="s">
        <v>480</v>
      </c>
      <c r="BO869" s="582" t="s">
        <v>480</v>
      </c>
      <c r="BP869" s="582" t="s">
        <v>480</v>
      </c>
      <c r="BQ869" s="582" t="s">
        <v>480</v>
      </c>
      <c r="BR869" s="582" t="s">
        <v>480</v>
      </c>
      <c r="BS869" s="582" t="s">
        <v>480</v>
      </c>
      <c r="BT869" s="582" t="s">
        <v>480</v>
      </c>
      <c r="BU869" s="582" t="s">
        <v>480</v>
      </c>
      <c r="BV869" s="586" t="s">
        <v>480</v>
      </c>
    </row>
    <row r="870" spans="1:74" ht="36.75" customHeight="1" x14ac:dyDescent="0.3">
      <c r="A870" s="1228"/>
      <c r="B870" s="1208"/>
      <c r="C870" s="1208"/>
      <c r="D870" s="1403"/>
      <c r="E870" s="1421"/>
      <c r="F870" s="1423"/>
      <c r="G870" s="1424"/>
      <c r="H870" s="604" t="s">
        <v>492</v>
      </c>
      <c r="I870" s="604" t="s">
        <v>133</v>
      </c>
      <c r="J870" s="605">
        <v>2</v>
      </c>
      <c r="K870" s="687">
        <v>1600</v>
      </c>
      <c r="L870" s="1188"/>
      <c r="M870" s="1036"/>
      <c r="N870" s="582" t="s">
        <v>480</v>
      </c>
      <c r="O870" s="582" t="s">
        <v>480</v>
      </c>
      <c r="P870" s="582" t="s">
        <v>480</v>
      </c>
      <c r="Q870" s="582" t="s">
        <v>480</v>
      </c>
      <c r="R870" s="582" t="s">
        <v>480</v>
      </c>
      <c r="S870" s="582" t="s">
        <v>480</v>
      </c>
      <c r="T870" s="582" t="s">
        <v>480</v>
      </c>
      <c r="U870" s="582" t="s">
        <v>480</v>
      </c>
      <c r="V870" s="582" t="s">
        <v>480</v>
      </c>
      <c r="W870" s="582" t="s">
        <v>480</v>
      </c>
      <c r="X870" s="582" t="s">
        <v>480</v>
      </c>
      <c r="Y870" s="582" t="s">
        <v>480</v>
      </c>
      <c r="Z870" s="582" t="s">
        <v>480</v>
      </c>
      <c r="AA870" s="582" t="s">
        <v>480</v>
      </c>
      <c r="AB870" s="582" t="s">
        <v>480</v>
      </c>
      <c r="AC870" s="582" t="s">
        <v>480</v>
      </c>
      <c r="AD870" s="582" t="s">
        <v>480</v>
      </c>
      <c r="AE870" s="582" t="s">
        <v>480</v>
      </c>
      <c r="AF870" s="582" t="s">
        <v>480</v>
      </c>
      <c r="AG870" s="582" t="s">
        <v>480</v>
      </c>
      <c r="AH870" s="582" t="s">
        <v>480</v>
      </c>
      <c r="AI870" s="582" t="s">
        <v>480</v>
      </c>
      <c r="AJ870" s="582" t="s">
        <v>480</v>
      </c>
      <c r="AK870" s="582" t="s">
        <v>480</v>
      </c>
      <c r="AL870" s="582" t="s">
        <v>480</v>
      </c>
      <c r="AM870" s="582" t="s">
        <v>480</v>
      </c>
      <c r="AN870" s="582" t="s">
        <v>480</v>
      </c>
      <c r="AO870" s="582" t="s">
        <v>480</v>
      </c>
      <c r="AP870" s="582" t="s">
        <v>480</v>
      </c>
      <c r="AQ870" s="582" t="s">
        <v>480</v>
      </c>
      <c r="AR870" s="582" t="s">
        <v>480</v>
      </c>
      <c r="AS870" s="582" t="s">
        <v>480</v>
      </c>
      <c r="AT870" s="582" t="s">
        <v>480</v>
      </c>
      <c r="AU870" s="582" t="s">
        <v>480</v>
      </c>
      <c r="AV870" s="582" t="s">
        <v>480</v>
      </c>
      <c r="AW870" s="582" t="s">
        <v>480</v>
      </c>
      <c r="AX870" s="582" t="s">
        <v>480</v>
      </c>
      <c r="AY870" s="582" t="s">
        <v>480</v>
      </c>
      <c r="AZ870" s="582" t="s">
        <v>480</v>
      </c>
      <c r="BA870" s="582" t="s">
        <v>480</v>
      </c>
      <c r="BB870" s="582" t="s">
        <v>480</v>
      </c>
      <c r="BC870" s="582" t="s">
        <v>480</v>
      </c>
      <c r="BD870" s="582" t="s">
        <v>480</v>
      </c>
      <c r="BE870" s="582" t="s">
        <v>480</v>
      </c>
      <c r="BF870" s="582" t="s">
        <v>480</v>
      </c>
      <c r="BG870" s="582" t="s">
        <v>480</v>
      </c>
      <c r="BH870" s="582" t="s">
        <v>480</v>
      </c>
      <c r="BI870" s="582" t="s">
        <v>480</v>
      </c>
      <c r="BJ870" s="582" t="s">
        <v>480</v>
      </c>
      <c r="BK870" s="582" t="s">
        <v>480</v>
      </c>
      <c r="BL870" s="582" t="s">
        <v>480</v>
      </c>
      <c r="BM870" s="582" t="s">
        <v>480</v>
      </c>
      <c r="BN870" s="582" t="s">
        <v>480</v>
      </c>
      <c r="BO870" s="582" t="s">
        <v>480</v>
      </c>
      <c r="BP870" s="582" t="s">
        <v>480</v>
      </c>
      <c r="BQ870" s="582" t="s">
        <v>480</v>
      </c>
      <c r="BR870" s="582" t="s">
        <v>480</v>
      </c>
      <c r="BS870" s="582" t="s">
        <v>480</v>
      </c>
      <c r="BT870" s="582" t="s">
        <v>480</v>
      </c>
      <c r="BU870" s="582" t="s">
        <v>480</v>
      </c>
      <c r="BV870" s="586" t="s">
        <v>480</v>
      </c>
    </row>
    <row r="871" spans="1:74" ht="36.75" customHeight="1" x14ac:dyDescent="0.3">
      <c r="A871" s="1228"/>
      <c r="B871" s="1208"/>
      <c r="C871" s="1208"/>
      <c r="D871" s="1403"/>
      <c r="E871" s="1421"/>
      <c r="F871" s="1423"/>
      <c r="G871" s="597" t="s">
        <v>796</v>
      </c>
      <c r="H871" s="604" t="s">
        <v>484</v>
      </c>
      <c r="I871" s="604" t="s">
        <v>25</v>
      </c>
      <c r="J871" s="605">
        <v>14.5</v>
      </c>
      <c r="K871" s="687">
        <v>10150</v>
      </c>
      <c r="L871" s="628">
        <v>2</v>
      </c>
      <c r="M871" s="935" t="s">
        <v>126</v>
      </c>
      <c r="N871" s="582" t="s">
        <v>480</v>
      </c>
      <c r="O871" s="582" t="s">
        <v>480</v>
      </c>
      <c r="P871" s="582" t="s">
        <v>480</v>
      </c>
      <c r="Q871" s="582" t="s">
        <v>480</v>
      </c>
      <c r="R871" s="582" t="s">
        <v>480</v>
      </c>
      <c r="S871" s="582" t="s">
        <v>480</v>
      </c>
      <c r="T871" s="582" t="s">
        <v>480</v>
      </c>
      <c r="U871" s="582" t="s">
        <v>480</v>
      </c>
      <c r="V871" s="582" t="s">
        <v>480</v>
      </c>
      <c r="W871" s="582" t="s">
        <v>480</v>
      </c>
      <c r="X871" s="582" t="s">
        <v>480</v>
      </c>
      <c r="Y871" s="582" t="s">
        <v>480</v>
      </c>
      <c r="Z871" s="582" t="s">
        <v>480</v>
      </c>
      <c r="AA871" s="582" t="s">
        <v>480</v>
      </c>
      <c r="AB871" s="582" t="s">
        <v>480</v>
      </c>
      <c r="AC871" s="582" t="s">
        <v>480</v>
      </c>
      <c r="AD871" s="582" t="s">
        <v>480</v>
      </c>
      <c r="AE871" s="582" t="s">
        <v>480</v>
      </c>
      <c r="AF871" s="582" t="s">
        <v>480</v>
      </c>
      <c r="AG871" s="582" t="s">
        <v>480</v>
      </c>
      <c r="AH871" s="582" t="s">
        <v>480</v>
      </c>
      <c r="AI871" s="582" t="s">
        <v>480</v>
      </c>
      <c r="AJ871" s="582" t="s">
        <v>480</v>
      </c>
      <c r="AK871" s="582" t="s">
        <v>480</v>
      </c>
      <c r="AL871" s="582" t="s">
        <v>480</v>
      </c>
      <c r="AM871" s="582" t="s">
        <v>480</v>
      </c>
      <c r="AN871" s="582" t="s">
        <v>480</v>
      </c>
      <c r="AO871" s="582" t="s">
        <v>480</v>
      </c>
      <c r="AP871" s="582" t="s">
        <v>480</v>
      </c>
      <c r="AQ871" s="582" t="s">
        <v>480</v>
      </c>
      <c r="AR871" s="582" t="s">
        <v>480</v>
      </c>
      <c r="AS871" s="582" t="s">
        <v>480</v>
      </c>
      <c r="AT871" s="582" t="s">
        <v>480</v>
      </c>
      <c r="AU871" s="582" t="s">
        <v>480</v>
      </c>
      <c r="AV871" s="582" t="s">
        <v>480</v>
      </c>
      <c r="AW871" s="582" t="s">
        <v>480</v>
      </c>
      <c r="AX871" s="582" t="s">
        <v>480</v>
      </c>
      <c r="AY871" s="582" t="s">
        <v>480</v>
      </c>
      <c r="AZ871" s="582" t="s">
        <v>480</v>
      </c>
      <c r="BA871" s="582" t="s">
        <v>480</v>
      </c>
      <c r="BB871" s="582" t="s">
        <v>480</v>
      </c>
      <c r="BC871" s="582" t="s">
        <v>480</v>
      </c>
      <c r="BD871" s="582" t="s">
        <v>480</v>
      </c>
      <c r="BE871" s="582" t="s">
        <v>480</v>
      </c>
      <c r="BF871" s="582" t="s">
        <v>480</v>
      </c>
      <c r="BG871" s="582" t="s">
        <v>480</v>
      </c>
      <c r="BH871" s="582" t="s">
        <v>480</v>
      </c>
      <c r="BI871" s="582" t="s">
        <v>480</v>
      </c>
      <c r="BJ871" s="582" t="s">
        <v>480</v>
      </c>
      <c r="BK871" s="582" t="s">
        <v>480</v>
      </c>
      <c r="BL871" s="582" t="s">
        <v>480</v>
      </c>
      <c r="BM871" s="582" t="s">
        <v>480</v>
      </c>
      <c r="BN871" s="582" t="s">
        <v>480</v>
      </c>
      <c r="BO871" s="582" t="s">
        <v>480</v>
      </c>
      <c r="BP871" s="582" t="s">
        <v>480</v>
      </c>
      <c r="BQ871" s="582" t="s">
        <v>480</v>
      </c>
      <c r="BR871" s="582" t="s">
        <v>480</v>
      </c>
      <c r="BS871" s="582" t="s">
        <v>480</v>
      </c>
      <c r="BT871" s="582" t="s">
        <v>480</v>
      </c>
      <c r="BU871" s="582" t="s">
        <v>480</v>
      </c>
      <c r="BV871" s="586" t="s">
        <v>480</v>
      </c>
    </row>
    <row r="872" spans="1:74" ht="68.25" customHeight="1" x14ac:dyDescent="0.3">
      <c r="A872" s="1228"/>
      <c r="B872" s="1208"/>
      <c r="C872" s="1208"/>
      <c r="D872" s="1403"/>
      <c r="E872" s="1421"/>
      <c r="F872" s="1423"/>
      <c r="G872" s="622" t="s">
        <v>824</v>
      </c>
      <c r="H872" s="604" t="s">
        <v>492</v>
      </c>
      <c r="I872" s="604" t="s">
        <v>25</v>
      </c>
      <c r="J872" s="605">
        <v>19</v>
      </c>
      <c r="K872" s="687">
        <v>5510</v>
      </c>
      <c r="L872" s="628">
        <v>3</v>
      </c>
      <c r="M872" s="935" t="s">
        <v>18</v>
      </c>
      <c r="N872" s="582" t="s">
        <v>480</v>
      </c>
      <c r="O872" s="582" t="s">
        <v>480</v>
      </c>
      <c r="P872" s="582" t="s">
        <v>480</v>
      </c>
      <c r="Q872" s="582" t="s">
        <v>480</v>
      </c>
      <c r="R872" s="582" t="s">
        <v>480</v>
      </c>
      <c r="S872" s="582" t="s">
        <v>480</v>
      </c>
      <c r="T872" s="582" t="s">
        <v>480</v>
      </c>
      <c r="U872" s="582" t="s">
        <v>480</v>
      </c>
      <c r="V872" s="582" t="s">
        <v>480</v>
      </c>
      <c r="W872" s="582" t="s">
        <v>480</v>
      </c>
      <c r="X872" s="582" t="s">
        <v>480</v>
      </c>
      <c r="Y872" s="582" t="s">
        <v>480</v>
      </c>
      <c r="Z872" s="582" t="s">
        <v>480</v>
      </c>
      <c r="AA872" s="582" t="s">
        <v>480</v>
      </c>
      <c r="AB872" s="582" t="s">
        <v>480</v>
      </c>
      <c r="AC872" s="582" t="s">
        <v>480</v>
      </c>
      <c r="AD872" s="582" t="s">
        <v>480</v>
      </c>
      <c r="AE872" s="582" t="s">
        <v>480</v>
      </c>
      <c r="AF872" s="582" t="s">
        <v>480</v>
      </c>
      <c r="AG872" s="582" t="s">
        <v>480</v>
      </c>
      <c r="AH872" s="582" t="s">
        <v>480</v>
      </c>
      <c r="AI872" s="582" t="s">
        <v>480</v>
      </c>
      <c r="AJ872" s="582" t="s">
        <v>480</v>
      </c>
      <c r="AK872" s="582" t="s">
        <v>480</v>
      </c>
      <c r="AL872" s="582" t="s">
        <v>480</v>
      </c>
      <c r="AM872" s="582" t="s">
        <v>480</v>
      </c>
      <c r="AN872" s="582" t="s">
        <v>480</v>
      </c>
      <c r="AO872" s="582" t="s">
        <v>480</v>
      </c>
      <c r="AP872" s="582" t="s">
        <v>480</v>
      </c>
      <c r="AQ872" s="582" t="s">
        <v>480</v>
      </c>
      <c r="AR872" s="582" t="s">
        <v>480</v>
      </c>
      <c r="AS872" s="582" t="s">
        <v>480</v>
      </c>
      <c r="AT872" s="582" t="s">
        <v>480</v>
      </c>
      <c r="AU872" s="582" t="s">
        <v>480</v>
      </c>
      <c r="AV872" s="582" t="s">
        <v>480</v>
      </c>
      <c r="AW872" s="582" t="s">
        <v>480</v>
      </c>
      <c r="AX872" s="582" t="s">
        <v>480</v>
      </c>
      <c r="AY872" s="582" t="s">
        <v>480</v>
      </c>
      <c r="AZ872" s="582" t="s">
        <v>480</v>
      </c>
      <c r="BA872" s="582" t="s">
        <v>480</v>
      </c>
      <c r="BB872" s="582" t="s">
        <v>480</v>
      </c>
      <c r="BC872" s="582" t="s">
        <v>480</v>
      </c>
      <c r="BD872" s="582" t="s">
        <v>480</v>
      </c>
      <c r="BE872" s="582" t="s">
        <v>480</v>
      </c>
      <c r="BF872" s="582" t="s">
        <v>480</v>
      </c>
      <c r="BG872" s="582" t="s">
        <v>480</v>
      </c>
      <c r="BH872" s="582" t="s">
        <v>480</v>
      </c>
      <c r="BI872" s="582" t="s">
        <v>480</v>
      </c>
      <c r="BJ872" s="582" t="s">
        <v>480</v>
      </c>
      <c r="BK872" s="582" t="s">
        <v>480</v>
      </c>
      <c r="BL872" s="582" t="s">
        <v>480</v>
      </c>
      <c r="BM872" s="582" t="s">
        <v>480</v>
      </c>
      <c r="BN872" s="582" t="s">
        <v>480</v>
      </c>
      <c r="BO872" s="582" t="s">
        <v>480</v>
      </c>
      <c r="BP872" s="582" t="s">
        <v>480</v>
      </c>
      <c r="BQ872" s="582" t="s">
        <v>480</v>
      </c>
      <c r="BR872" s="582" t="s">
        <v>480</v>
      </c>
      <c r="BS872" s="582" t="s">
        <v>480</v>
      </c>
      <c r="BT872" s="582" t="s">
        <v>480</v>
      </c>
      <c r="BU872" s="582" t="s">
        <v>480</v>
      </c>
      <c r="BV872" s="586" t="s">
        <v>480</v>
      </c>
    </row>
    <row r="873" spans="1:74" ht="36.75" customHeight="1" x14ac:dyDescent="0.3">
      <c r="A873" s="1228"/>
      <c r="B873" s="1208"/>
      <c r="C873" s="1208"/>
      <c r="D873" s="1403"/>
      <c r="E873" s="1421"/>
      <c r="F873" s="1423"/>
      <c r="G873" s="1375" t="s">
        <v>825</v>
      </c>
      <c r="H873" s="604" t="s">
        <v>798</v>
      </c>
      <c r="I873" s="604" t="s">
        <v>133</v>
      </c>
      <c r="J873" s="605">
        <v>4</v>
      </c>
      <c r="K873" s="687">
        <v>600</v>
      </c>
      <c r="L873" s="1188">
        <v>4</v>
      </c>
      <c r="M873" s="1035" t="s">
        <v>135</v>
      </c>
      <c r="N873" s="582" t="s">
        <v>480</v>
      </c>
      <c r="O873" s="582" t="s">
        <v>480</v>
      </c>
      <c r="P873" s="582" t="s">
        <v>480</v>
      </c>
      <c r="Q873" s="582" t="s">
        <v>480</v>
      </c>
      <c r="R873" s="582" t="s">
        <v>480</v>
      </c>
      <c r="S873" s="582" t="s">
        <v>480</v>
      </c>
      <c r="T873" s="582" t="s">
        <v>480</v>
      </c>
      <c r="U873" s="582" t="s">
        <v>480</v>
      </c>
      <c r="V873" s="582" t="s">
        <v>480</v>
      </c>
      <c r="W873" s="582" t="s">
        <v>480</v>
      </c>
      <c r="X873" s="582" t="s">
        <v>480</v>
      </c>
      <c r="Y873" s="582" t="s">
        <v>480</v>
      </c>
      <c r="Z873" s="582" t="s">
        <v>480</v>
      </c>
      <c r="AA873" s="582" t="s">
        <v>480</v>
      </c>
      <c r="AB873" s="582" t="s">
        <v>480</v>
      </c>
      <c r="AC873" s="582" t="s">
        <v>480</v>
      </c>
      <c r="AD873" s="582" t="s">
        <v>480</v>
      </c>
      <c r="AE873" s="582" t="s">
        <v>480</v>
      </c>
      <c r="AF873" s="582" t="s">
        <v>480</v>
      </c>
      <c r="AG873" s="582" t="s">
        <v>480</v>
      </c>
      <c r="AH873" s="582" t="s">
        <v>480</v>
      </c>
      <c r="AI873" s="582" t="s">
        <v>480</v>
      </c>
      <c r="AJ873" s="582" t="s">
        <v>480</v>
      </c>
      <c r="AK873" s="582" t="s">
        <v>480</v>
      </c>
      <c r="AL873" s="582" t="s">
        <v>480</v>
      </c>
      <c r="AM873" s="582" t="s">
        <v>480</v>
      </c>
      <c r="AN873" s="582" t="s">
        <v>480</v>
      </c>
      <c r="AO873" s="582" t="s">
        <v>480</v>
      </c>
      <c r="AP873" s="582" t="s">
        <v>480</v>
      </c>
      <c r="AQ873" s="582" t="s">
        <v>480</v>
      </c>
      <c r="AR873" s="582" t="s">
        <v>480</v>
      </c>
      <c r="AS873" s="582" t="s">
        <v>480</v>
      </c>
      <c r="AT873" s="582" t="s">
        <v>480</v>
      </c>
      <c r="AU873" s="582" t="s">
        <v>480</v>
      </c>
      <c r="AV873" s="582" t="s">
        <v>480</v>
      </c>
      <c r="AW873" s="582" t="s">
        <v>480</v>
      </c>
      <c r="AX873" s="582" t="s">
        <v>480</v>
      </c>
      <c r="AY873" s="582" t="s">
        <v>480</v>
      </c>
      <c r="AZ873" s="582" t="s">
        <v>480</v>
      </c>
      <c r="BA873" s="582" t="s">
        <v>480</v>
      </c>
      <c r="BB873" s="582" t="s">
        <v>480</v>
      </c>
      <c r="BC873" s="582" t="s">
        <v>480</v>
      </c>
      <c r="BD873" s="582" t="s">
        <v>480</v>
      </c>
      <c r="BE873" s="582" t="s">
        <v>480</v>
      </c>
      <c r="BF873" s="582" t="s">
        <v>480</v>
      </c>
      <c r="BG873" s="582" t="s">
        <v>480</v>
      </c>
      <c r="BH873" s="582" t="s">
        <v>480</v>
      </c>
      <c r="BI873" s="582" t="s">
        <v>480</v>
      </c>
      <c r="BJ873" s="582" t="s">
        <v>480</v>
      </c>
      <c r="BK873" s="582" t="s">
        <v>480</v>
      </c>
      <c r="BL873" s="582" t="s">
        <v>480</v>
      </c>
      <c r="BM873" s="582" t="s">
        <v>480</v>
      </c>
      <c r="BN873" s="582" t="s">
        <v>480</v>
      </c>
      <c r="BO873" s="582" t="s">
        <v>480</v>
      </c>
      <c r="BP873" s="582" t="s">
        <v>480</v>
      </c>
      <c r="BQ873" s="582" t="s">
        <v>480</v>
      </c>
      <c r="BR873" s="582" t="s">
        <v>480</v>
      </c>
      <c r="BS873" s="582" t="s">
        <v>480</v>
      </c>
      <c r="BT873" s="582" t="s">
        <v>480</v>
      </c>
      <c r="BU873" s="582" t="s">
        <v>480</v>
      </c>
      <c r="BV873" s="586" t="s">
        <v>480</v>
      </c>
    </row>
    <row r="874" spans="1:74" ht="36.75" customHeight="1" x14ac:dyDescent="0.3">
      <c r="A874" s="1228"/>
      <c r="B874" s="1208"/>
      <c r="C874" s="1208"/>
      <c r="D874" s="1403"/>
      <c r="E874" s="1421"/>
      <c r="F874" s="1423"/>
      <c r="G874" s="1424"/>
      <c r="H874" s="395" t="s">
        <v>484</v>
      </c>
      <c r="I874" s="604" t="s">
        <v>25</v>
      </c>
      <c r="J874" s="605">
        <v>5.9</v>
      </c>
      <c r="K874" s="687">
        <v>826</v>
      </c>
      <c r="L874" s="1188"/>
      <c r="M874" s="1036"/>
      <c r="N874" s="582" t="s">
        <v>480</v>
      </c>
      <c r="O874" s="582" t="s">
        <v>480</v>
      </c>
      <c r="P874" s="582" t="s">
        <v>480</v>
      </c>
      <c r="Q874" s="582" t="s">
        <v>480</v>
      </c>
      <c r="R874" s="582" t="s">
        <v>480</v>
      </c>
      <c r="S874" s="582" t="s">
        <v>480</v>
      </c>
      <c r="T874" s="582" t="s">
        <v>480</v>
      </c>
      <c r="U874" s="582" t="s">
        <v>480</v>
      </c>
      <c r="V874" s="582" t="s">
        <v>480</v>
      </c>
      <c r="W874" s="582" t="s">
        <v>480</v>
      </c>
      <c r="X874" s="582" t="s">
        <v>480</v>
      </c>
      <c r="Y874" s="582" t="s">
        <v>480</v>
      </c>
      <c r="Z874" s="582" t="s">
        <v>480</v>
      </c>
      <c r="AA874" s="582" t="s">
        <v>480</v>
      </c>
      <c r="AB874" s="582" t="s">
        <v>480</v>
      </c>
      <c r="AC874" s="582" t="s">
        <v>480</v>
      </c>
      <c r="AD874" s="582" t="s">
        <v>480</v>
      </c>
      <c r="AE874" s="582" t="s">
        <v>480</v>
      </c>
      <c r="AF874" s="582" t="s">
        <v>480</v>
      </c>
      <c r="AG874" s="582" t="s">
        <v>480</v>
      </c>
      <c r="AH874" s="582" t="s">
        <v>480</v>
      </c>
      <c r="AI874" s="582" t="s">
        <v>480</v>
      </c>
      <c r="AJ874" s="582" t="s">
        <v>480</v>
      </c>
      <c r="AK874" s="582" t="s">
        <v>480</v>
      </c>
      <c r="AL874" s="582" t="s">
        <v>480</v>
      </c>
      <c r="AM874" s="582" t="s">
        <v>480</v>
      </c>
      <c r="AN874" s="582" t="s">
        <v>480</v>
      </c>
      <c r="AO874" s="582" t="s">
        <v>480</v>
      </c>
      <c r="AP874" s="582" t="s">
        <v>480</v>
      </c>
      <c r="AQ874" s="582" t="s">
        <v>480</v>
      </c>
      <c r="AR874" s="582" t="s">
        <v>480</v>
      </c>
      <c r="AS874" s="582" t="s">
        <v>480</v>
      </c>
      <c r="AT874" s="582" t="s">
        <v>480</v>
      </c>
      <c r="AU874" s="582" t="s">
        <v>480</v>
      </c>
      <c r="AV874" s="582" t="s">
        <v>480</v>
      </c>
      <c r="AW874" s="582" t="s">
        <v>480</v>
      </c>
      <c r="AX874" s="582" t="s">
        <v>480</v>
      </c>
      <c r="AY874" s="582" t="s">
        <v>480</v>
      </c>
      <c r="AZ874" s="582" t="s">
        <v>480</v>
      </c>
      <c r="BA874" s="582" t="s">
        <v>480</v>
      </c>
      <c r="BB874" s="582" t="s">
        <v>480</v>
      </c>
      <c r="BC874" s="582" t="s">
        <v>480</v>
      </c>
      <c r="BD874" s="582" t="s">
        <v>480</v>
      </c>
      <c r="BE874" s="582" t="s">
        <v>480</v>
      </c>
      <c r="BF874" s="582" t="s">
        <v>480</v>
      </c>
      <c r="BG874" s="582" t="s">
        <v>480</v>
      </c>
      <c r="BH874" s="582" t="s">
        <v>480</v>
      </c>
      <c r="BI874" s="582" t="s">
        <v>480</v>
      </c>
      <c r="BJ874" s="582" t="s">
        <v>480</v>
      </c>
      <c r="BK874" s="582" t="s">
        <v>480</v>
      </c>
      <c r="BL874" s="582" t="s">
        <v>480</v>
      </c>
      <c r="BM874" s="582" t="s">
        <v>480</v>
      </c>
      <c r="BN874" s="582" t="s">
        <v>480</v>
      </c>
      <c r="BO874" s="582" t="s">
        <v>480</v>
      </c>
      <c r="BP874" s="582" t="s">
        <v>480</v>
      </c>
      <c r="BQ874" s="582" t="s">
        <v>480</v>
      </c>
      <c r="BR874" s="582" t="s">
        <v>480</v>
      </c>
      <c r="BS874" s="582" t="s">
        <v>480</v>
      </c>
      <c r="BT874" s="582" t="s">
        <v>480</v>
      </c>
      <c r="BU874" s="582" t="s">
        <v>480</v>
      </c>
      <c r="BV874" s="586" t="s">
        <v>480</v>
      </c>
    </row>
    <row r="875" spans="1:74" ht="36.75" customHeight="1" x14ac:dyDescent="0.3">
      <c r="A875" s="1228"/>
      <c r="B875" s="1208"/>
      <c r="C875" s="1208"/>
      <c r="D875" s="1403"/>
      <c r="E875" s="1421"/>
      <c r="F875" s="1423"/>
      <c r="G875" s="595" t="s">
        <v>826</v>
      </c>
      <c r="H875" s="604" t="s">
        <v>492</v>
      </c>
      <c r="I875" s="604" t="s">
        <v>25</v>
      </c>
      <c r="J875" s="396">
        <v>8</v>
      </c>
      <c r="K875" s="685">
        <v>2800</v>
      </c>
      <c r="L875" s="628">
        <v>5</v>
      </c>
      <c r="M875" s="935" t="s">
        <v>577</v>
      </c>
      <c r="N875" s="582" t="s">
        <v>480</v>
      </c>
      <c r="O875" s="582" t="s">
        <v>480</v>
      </c>
      <c r="P875" s="582" t="s">
        <v>480</v>
      </c>
      <c r="Q875" s="582" t="s">
        <v>480</v>
      </c>
      <c r="R875" s="582" t="s">
        <v>480</v>
      </c>
      <c r="S875" s="582" t="s">
        <v>480</v>
      </c>
      <c r="T875" s="582" t="s">
        <v>480</v>
      </c>
      <c r="U875" s="582" t="s">
        <v>480</v>
      </c>
      <c r="V875" s="582" t="s">
        <v>480</v>
      </c>
      <c r="W875" s="582" t="s">
        <v>480</v>
      </c>
      <c r="X875" s="582" t="s">
        <v>480</v>
      </c>
      <c r="Y875" s="582" t="s">
        <v>480</v>
      </c>
      <c r="Z875" s="582" t="s">
        <v>480</v>
      </c>
      <c r="AA875" s="582" t="s">
        <v>480</v>
      </c>
      <c r="AB875" s="582" t="s">
        <v>480</v>
      </c>
      <c r="AC875" s="582" t="s">
        <v>480</v>
      </c>
      <c r="AD875" s="582" t="s">
        <v>480</v>
      </c>
      <c r="AE875" s="582" t="s">
        <v>480</v>
      </c>
      <c r="AF875" s="582" t="s">
        <v>480</v>
      </c>
      <c r="AG875" s="582" t="s">
        <v>480</v>
      </c>
      <c r="AH875" s="582" t="s">
        <v>480</v>
      </c>
      <c r="AI875" s="582" t="s">
        <v>480</v>
      </c>
      <c r="AJ875" s="582" t="s">
        <v>480</v>
      </c>
      <c r="AK875" s="582" t="s">
        <v>480</v>
      </c>
      <c r="AL875" s="582" t="s">
        <v>480</v>
      </c>
      <c r="AM875" s="582" t="s">
        <v>480</v>
      </c>
      <c r="AN875" s="582" t="s">
        <v>480</v>
      </c>
      <c r="AO875" s="582" t="s">
        <v>480</v>
      </c>
      <c r="AP875" s="582" t="s">
        <v>480</v>
      </c>
      <c r="AQ875" s="582" t="s">
        <v>480</v>
      </c>
      <c r="AR875" s="582" t="s">
        <v>480</v>
      </c>
      <c r="AS875" s="582" t="s">
        <v>480</v>
      </c>
      <c r="AT875" s="582" t="s">
        <v>480</v>
      </c>
      <c r="AU875" s="582" t="s">
        <v>480</v>
      </c>
      <c r="AV875" s="582" t="s">
        <v>480</v>
      </c>
      <c r="AW875" s="582" t="s">
        <v>480</v>
      </c>
      <c r="AX875" s="582" t="s">
        <v>480</v>
      </c>
      <c r="AY875" s="582" t="s">
        <v>480</v>
      </c>
      <c r="AZ875" s="582" t="s">
        <v>480</v>
      </c>
      <c r="BA875" s="582" t="s">
        <v>480</v>
      </c>
      <c r="BB875" s="582" t="s">
        <v>480</v>
      </c>
      <c r="BC875" s="582" t="s">
        <v>480</v>
      </c>
      <c r="BD875" s="582" t="s">
        <v>480</v>
      </c>
      <c r="BE875" s="582" t="s">
        <v>480</v>
      </c>
      <c r="BF875" s="582" t="s">
        <v>480</v>
      </c>
      <c r="BG875" s="582" t="s">
        <v>480</v>
      </c>
      <c r="BH875" s="582" t="s">
        <v>480</v>
      </c>
      <c r="BI875" s="582" t="s">
        <v>480</v>
      </c>
      <c r="BJ875" s="582" t="s">
        <v>480</v>
      </c>
      <c r="BK875" s="582" t="s">
        <v>480</v>
      </c>
      <c r="BL875" s="582" t="s">
        <v>480</v>
      </c>
      <c r="BM875" s="582" t="s">
        <v>480</v>
      </c>
      <c r="BN875" s="582" t="s">
        <v>480</v>
      </c>
      <c r="BO875" s="582" t="s">
        <v>480</v>
      </c>
      <c r="BP875" s="582" t="s">
        <v>480</v>
      </c>
      <c r="BQ875" s="582" t="s">
        <v>480</v>
      </c>
      <c r="BR875" s="582" t="s">
        <v>480</v>
      </c>
      <c r="BS875" s="582" t="s">
        <v>480</v>
      </c>
      <c r="BT875" s="582" t="s">
        <v>480</v>
      </c>
      <c r="BU875" s="582" t="s">
        <v>480</v>
      </c>
      <c r="BV875" s="586" t="s">
        <v>480</v>
      </c>
    </row>
    <row r="876" spans="1:74" ht="36.75" customHeight="1" x14ac:dyDescent="0.3">
      <c r="A876" s="1229"/>
      <c r="B876" s="1209"/>
      <c r="C876" s="1209"/>
      <c r="D876" s="1404"/>
      <c r="E876" s="1422"/>
      <c r="F876" s="1423"/>
      <c r="G876" s="383" t="s">
        <v>810</v>
      </c>
      <c r="H876" s="395" t="s">
        <v>492</v>
      </c>
      <c r="I876" s="396" t="s">
        <v>25</v>
      </c>
      <c r="J876" s="397">
        <v>1</v>
      </c>
      <c r="K876" s="680">
        <v>350</v>
      </c>
      <c r="L876" s="628">
        <v>6</v>
      </c>
      <c r="M876" s="935" t="s">
        <v>493</v>
      </c>
      <c r="N876" s="582"/>
      <c r="O876" s="582"/>
      <c r="P876" s="582"/>
      <c r="Q876" s="582"/>
      <c r="R876" s="582"/>
      <c r="S876" s="582"/>
      <c r="T876" s="582"/>
      <c r="U876" s="582"/>
      <c r="V876" s="582"/>
      <c r="W876" s="582"/>
      <c r="X876" s="582"/>
      <c r="Y876" s="582"/>
      <c r="Z876" s="582"/>
      <c r="AA876" s="582"/>
      <c r="AB876" s="582"/>
      <c r="AC876" s="582"/>
      <c r="AD876" s="582"/>
      <c r="AE876" s="582"/>
      <c r="AF876" s="582"/>
      <c r="AG876" s="582"/>
      <c r="AH876" s="582"/>
      <c r="AI876" s="582"/>
      <c r="AJ876" s="582"/>
      <c r="AK876" s="582"/>
      <c r="AL876" s="582"/>
      <c r="AM876" s="582"/>
      <c r="AN876" s="582"/>
      <c r="AO876" s="582"/>
      <c r="AP876" s="582"/>
      <c r="AQ876" s="582"/>
      <c r="AR876" s="582"/>
      <c r="AS876" s="582"/>
      <c r="AT876" s="582"/>
      <c r="AU876" s="582"/>
      <c r="AV876" s="582"/>
      <c r="AW876" s="582"/>
      <c r="AX876" s="582"/>
      <c r="AY876" s="582"/>
      <c r="AZ876" s="582"/>
      <c r="BA876" s="582"/>
      <c r="BB876" s="582"/>
      <c r="BC876" s="582"/>
      <c r="BD876" s="582"/>
      <c r="BE876" s="582"/>
      <c r="BF876" s="582"/>
      <c r="BG876" s="582"/>
      <c r="BH876" s="582"/>
      <c r="BI876" s="582"/>
      <c r="BJ876" s="582"/>
      <c r="BK876" s="582"/>
      <c r="BL876" s="582"/>
      <c r="BM876" s="582"/>
      <c r="BN876" s="582"/>
      <c r="BO876" s="582"/>
      <c r="BP876" s="582"/>
      <c r="BQ876" s="582"/>
      <c r="BR876" s="582"/>
      <c r="BS876" s="582"/>
      <c r="BT876" s="582"/>
      <c r="BU876" s="582"/>
      <c r="BV876" s="586" t="s">
        <v>480</v>
      </c>
    </row>
    <row r="877" spans="1:74" ht="39.75" customHeight="1" x14ac:dyDescent="0.3">
      <c r="A877" s="64" t="s">
        <v>480</v>
      </c>
      <c r="B877" s="64" t="s">
        <v>811</v>
      </c>
      <c r="C877" s="333" t="s">
        <v>480</v>
      </c>
      <c r="D877" s="275" t="s">
        <v>480</v>
      </c>
      <c r="E877" s="671" t="s">
        <v>480</v>
      </c>
      <c r="F877" s="120">
        <v>6</v>
      </c>
      <c r="G877" s="71" t="s">
        <v>480</v>
      </c>
      <c r="H877" s="54" t="s">
        <v>480</v>
      </c>
      <c r="I877" s="54" t="s">
        <v>480</v>
      </c>
      <c r="J877" s="64" t="s">
        <v>480</v>
      </c>
      <c r="K877" s="660">
        <f>SUM(K869:K876)</f>
        <v>25636</v>
      </c>
      <c r="L877" s="630">
        <v>6</v>
      </c>
      <c r="M877" s="937" t="s">
        <v>480</v>
      </c>
      <c r="N877" s="582" t="s">
        <v>480</v>
      </c>
      <c r="O877" s="582" t="s">
        <v>480</v>
      </c>
      <c r="P877" s="582" t="s">
        <v>480</v>
      </c>
      <c r="Q877" s="582" t="s">
        <v>480</v>
      </c>
      <c r="R877" s="582" t="s">
        <v>480</v>
      </c>
      <c r="S877" s="582" t="s">
        <v>480</v>
      </c>
      <c r="T877" s="582" t="s">
        <v>480</v>
      </c>
      <c r="U877" s="582" t="s">
        <v>480</v>
      </c>
      <c r="V877" s="582" t="s">
        <v>480</v>
      </c>
      <c r="W877" s="582" t="s">
        <v>480</v>
      </c>
      <c r="X877" s="582" t="s">
        <v>480</v>
      </c>
      <c r="Y877" s="582" t="s">
        <v>480</v>
      </c>
      <c r="Z877" s="582" t="s">
        <v>480</v>
      </c>
      <c r="AA877" s="582" t="s">
        <v>480</v>
      </c>
      <c r="AB877" s="582" t="s">
        <v>480</v>
      </c>
      <c r="AC877" s="582" t="s">
        <v>480</v>
      </c>
      <c r="AD877" s="582" t="s">
        <v>480</v>
      </c>
      <c r="AE877" s="582" t="s">
        <v>480</v>
      </c>
      <c r="AF877" s="582" t="s">
        <v>480</v>
      </c>
      <c r="AG877" s="582" t="s">
        <v>480</v>
      </c>
      <c r="AH877" s="582" t="s">
        <v>480</v>
      </c>
      <c r="AI877" s="582" t="s">
        <v>480</v>
      </c>
      <c r="AJ877" s="582" t="s">
        <v>480</v>
      </c>
      <c r="AK877" s="582" t="s">
        <v>480</v>
      </c>
      <c r="AL877" s="582" t="s">
        <v>480</v>
      </c>
      <c r="AM877" s="582" t="s">
        <v>480</v>
      </c>
      <c r="AN877" s="582" t="s">
        <v>480</v>
      </c>
      <c r="AO877" s="582" t="s">
        <v>480</v>
      </c>
      <c r="AP877" s="582" t="s">
        <v>480</v>
      </c>
      <c r="AQ877" s="582" t="s">
        <v>480</v>
      </c>
      <c r="AR877" s="582" t="s">
        <v>480</v>
      </c>
      <c r="AS877" s="582" t="s">
        <v>480</v>
      </c>
      <c r="AT877" s="582" t="s">
        <v>480</v>
      </c>
      <c r="AU877" s="582" t="s">
        <v>480</v>
      </c>
      <c r="AV877" s="582" t="s">
        <v>480</v>
      </c>
      <c r="AW877" s="582" t="s">
        <v>480</v>
      </c>
      <c r="AX877" s="582" t="s">
        <v>480</v>
      </c>
      <c r="AY877" s="582" t="s">
        <v>480</v>
      </c>
      <c r="AZ877" s="582" t="s">
        <v>480</v>
      </c>
      <c r="BA877" s="582" t="s">
        <v>480</v>
      </c>
      <c r="BB877" s="582" t="s">
        <v>480</v>
      </c>
      <c r="BC877" s="582" t="s">
        <v>480</v>
      </c>
      <c r="BD877" s="582" t="s">
        <v>480</v>
      </c>
      <c r="BE877" s="582" t="s">
        <v>480</v>
      </c>
      <c r="BF877" s="582" t="s">
        <v>480</v>
      </c>
      <c r="BG877" s="582" t="s">
        <v>480</v>
      </c>
      <c r="BH877" s="582" t="s">
        <v>480</v>
      </c>
      <c r="BI877" s="582" t="s">
        <v>480</v>
      </c>
      <c r="BJ877" s="582" t="s">
        <v>480</v>
      </c>
      <c r="BK877" s="582" t="s">
        <v>480</v>
      </c>
      <c r="BL877" s="582" t="s">
        <v>480</v>
      </c>
      <c r="BM877" s="582" t="s">
        <v>480</v>
      </c>
      <c r="BN877" s="582" t="s">
        <v>480</v>
      </c>
      <c r="BO877" s="582" t="s">
        <v>480</v>
      </c>
      <c r="BP877" s="582" t="s">
        <v>480</v>
      </c>
      <c r="BQ877" s="582" t="s">
        <v>480</v>
      </c>
      <c r="BR877" s="582" t="s">
        <v>480</v>
      </c>
      <c r="BS877" s="582" t="s">
        <v>480</v>
      </c>
      <c r="BT877" s="582" t="s">
        <v>480</v>
      </c>
      <c r="BU877" s="582" t="s">
        <v>480</v>
      </c>
      <c r="BV877" s="586" t="s">
        <v>480</v>
      </c>
    </row>
    <row r="878" spans="1:74" ht="39.75" customHeight="1" x14ac:dyDescent="0.3">
      <c r="A878" s="203">
        <v>9</v>
      </c>
      <c r="B878" s="613" t="s">
        <v>50</v>
      </c>
      <c r="C878" s="632" t="s">
        <v>480</v>
      </c>
      <c r="D878" s="633">
        <v>35707</v>
      </c>
      <c r="E878" s="657">
        <v>13304754</v>
      </c>
      <c r="F878" s="203">
        <v>46</v>
      </c>
      <c r="G878" s="69" t="s">
        <v>480</v>
      </c>
      <c r="H878" s="66" t="s">
        <v>480</v>
      </c>
      <c r="I878" s="66" t="s">
        <v>480</v>
      </c>
      <c r="J878" s="216" t="s">
        <v>480</v>
      </c>
      <c r="K878" s="661">
        <f>K885+K890+K898+K907+K916+K924+K933+K942+K951</f>
        <v>170983</v>
      </c>
      <c r="L878" s="121">
        <v>46</v>
      </c>
      <c r="M878" s="937" t="s">
        <v>480</v>
      </c>
      <c r="N878" s="582" t="s">
        <v>480</v>
      </c>
      <c r="O878" s="582" t="s">
        <v>480</v>
      </c>
      <c r="P878" s="582" t="s">
        <v>480</v>
      </c>
      <c r="Q878" s="582" t="s">
        <v>480</v>
      </c>
      <c r="R878" s="582" t="s">
        <v>480</v>
      </c>
      <c r="S878" s="582" t="s">
        <v>480</v>
      </c>
      <c r="T878" s="582" t="s">
        <v>480</v>
      </c>
      <c r="U878" s="582" t="s">
        <v>480</v>
      </c>
      <c r="V878" s="582" t="s">
        <v>480</v>
      </c>
      <c r="W878" s="582" t="s">
        <v>480</v>
      </c>
      <c r="X878" s="582" t="s">
        <v>480</v>
      </c>
      <c r="Y878" s="582" t="s">
        <v>480</v>
      </c>
      <c r="Z878" s="582" t="s">
        <v>480</v>
      </c>
      <c r="AA878" s="582" t="s">
        <v>480</v>
      </c>
      <c r="AB878" s="582" t="s">
        <v>480</v>
      </c>
      <c r="AC878" s="582" t="s">
        <v>480</v>
      </c>
      <c r="AD878" s="582" t="s">
        <v>480</v>
      </c>
      <c r="AE878" s="582" t="s">
        <v>480</v>
      </c>
      <c r="AF878" s="582" t="s">
        <v>480</v>
      </c>
      <c r="AG878" s="582" t="s">
        <v>480</v>
      </c>
      <c r="AH878" s="582" t="s">
        <v>480</v>
      </c>
      <c r="AI878" s="582" t="s">
        <v>480</v>
      </c>
      <c r="AJ878" s="582" t="s">
        <v>480</v>
      </c>
      <c r="AK878" s="582" t="s">
        <v>480</v>
      </c>
      <c r="AL878" s="582" t="s">
        <v>480</v>
      </c>
      <c r="AM878" s="582" t="s">
        <v>480</v>
      </c>
      <c r="AN878" s="582" t="s">
        <v>480</v>
      </c>
      <c r="AO878" s="582" t="s">
        <v>480</v>
      </c>
      <c r="AP878" s="582" t="s">
        <v>480</v>
      </c>
      <c r="AQ878" s="582" t="s">
        <v>480</v>
      </c>
      <c r="AR878" s="582" t="s">
        <v>480</v>
      </c>
      <c r="AS878" s="582" t="s">
        <v>480</v>
      </c>
      <c r="AT878" s="582" t="s">
        <v>480</v>
      </c>
      <c r="AU878" s="582" t="s">
        <v>480</v>
      </c>
      <c r="AV878" s="582" t="s">
        <v>480</v>
      </c>
      <c r="AW878" s="582" t="s">
        <v>480</v>
      </c>
      <c r="AX878" s="582" t="s">
        <v>480</v>
      </c>
      <c r="AY878" s="582" t="s">
        <v>480</v>
      </c>
      <c r="AZ878" s="582" t="s">
        <v>480</v>
      </c>
      <c r="BA878" s="582" t="s">
        <v>480</v>
      </c>
      <c r="BB878" s="582" t="s">
        <v>480</v>
      </c>
      <c r="BC878" s="582" t="s">
        <v>480</v>
      </c>
      <c r="BD878" s="582" t="s">
        <v>480</v>
      </c>
      <c r="BE878" s="582" t="s">
        <v>480</v>
      </c>
      <c r="BF878" s="582" t="s">
        <v>480</v>
      </c>
      <c r="BG878" s="582" t="s">
        <v>480</v>
      </c>
      <c r="BH878" s="582" t="s">
        <v>480</v>
      </c>
      <c r="BI878" s="582" t="s">
        <v>480</v>
      </c>
      <c r="BJ878" s="582" t="s">
        <v>480</v>
      </c>
      <c r="BK878" s="582" t="s">
        <v>480</v>
      </c>
      <c r="BL878" s="582" t="s">
        <v>480</v>
      </c>
      <c r="BM878" s="582" t="s">
        <v>480</v>
      </c>
      <c r="BN878" s="582" t="s">
        <v>480</v>
      </c>
      <c r="BO878" s="582" t="s">
        <v>480</v>
      </c>
      <c r="BP878" s="582" t="s">
        <v>480</v>
      </c>
      <c r="BQ878" s="582" t="s">
        <v>480</v>
      </c>
      <c r="BR878" s="582" t="s">
        <v>480</v>
      </c>
      <c r="BS878" s="582" t="s">
        <v>480</v>
      </c>
      <c r="BT878" s="582" t="s">
        <v>480</v>
      </c>
      <c r="BU878" s="582" t="s">
        <v>480</v>
      </c>
      <c r="BV878" s="586" t="s">
        <v>480</v>
      </c>
    </row>
    <row r="879" spans="1:74" ht="38.25" customHeight="1" x14ac:dyDescent="0.3">
      <c r="A879" s="1207">
        <v>7</v>
      </c>
      <c r="B879" s="1207" t="s">
        <v>50</v>
      </c>
      <c r="C879" s="1207" t="s">
        <v>827</v>
      </c>
      <c r="D879" s="1425">
        <v>4214</v>
      </c>
      <c r="E879" s="1428">
        <v>1570175</v>
      </c>
      <c r="F879" s="1207">
        <v>5</v>
      </c>
      <c r="G879" s="410" t="s">
        <v>828</v>
      </c>
      <c r="H879" s="395" t="s">
        <v>492</v>
      </c>
      <c r="I879" s="395" t="s">
        <v>505</v>
      </c>
      <c r="J879" s="644">
        <v>220</v>
      </c>
      <c r="K879" s="685">
        <v>9000</v>
      </c>
      <c r="L879" s="628">
        <v>1</v>
      </c>
      <c r="M879" s="935" t="s">
        <v>158</v>
      </c>
      <c r="N879" s="582"/>
      <c r="O879" s="582"/>
      <c r="P879" s="582"/>
      <c r="Q879" s="582"/>
      <c r="R879" s="582"/>
      <c r="S879" s="582"/>
      <c r="T879" s="582"/>
      <c r="U879" s="582"/>
      <c r="V879" s="582"/>
      <c r="W879" s="582"/>
      <c r="X879" s="582"/>
      <c r="Y879" s="582"/>
      <c r="Z879" s="582"/>
      <c r="AA879" s="582"/>
      <c r="AB879" s="582"/>
      <c r="AC879" s="582"/>
      <c r="AD879" s="582"/>
      <c r="AE879" s="582"/>
      <c r="AF879" s="582"/>
      <c r="AG879" s="582"/>
      <c r="AH879" s="582"/>
      <c r="AI879" s="582"/>
      <c r="AJ879" s="582"/>
      <c r="AK879" s="582"/>
      <c r="AL879" s="582"/>
      <c r="AM879" s="582"/>
      <c r="AN879" s="582"/>
      <c r="AO879" s="582"/>
      <c r="AP879" s="582"/>
      <c r="AQ879" s="582"/>
      <c r="AR879" s="582"/>
      <c r="AS879" s="582"/>
      <c r="AT879" s="582"/>
      <c r="AU879" s="582"/>
      <c r="AV879" s="582"/>
      <c r="AW879" s="582"/>
      <c r="AX879" s="582"/>
      <c r="AY879" s="582"/>
      <c r="AZ879" s="582"/>
      <c r="BA879" s="582"/>
      <c r="BB879" s="582"/>
      <c r="BC879" s="582"/>
      <c r="BD879" s="582"/>
      <c r="BE879" s="582"/>
      <c r="BF879" s="582"/>
      <c r="BG879" s="582"/>
      <c r="BH879" s="582"/>
      <c r="BI879" s="582"/>
      <c r="BJ879" s="582"/>
      <c r="BK879" s="582"/>
      <c r="BL879" s="582"/>
      <c r="BM879" s="582"/>
      <c r="BN879" s="582"/>
      <c r="BO879" s="582"/>
      <c r="BP879" s="582"/>
      <c r="BQ879" s="582"/>
      <c r="BR879" s="582"/>
      <c r="BS879" s="582"/>
      <c r="BT879" s="582"/>
      <c r="BU879" s="582"/>
      <c r="BV879" s="583"/>
    </row>
    <row r="880" spans="1:74" ht="38.25" customHeight="1" x14ac:dyDescent="0.3">
      <c r="A880" s="1208"/>
      <c r="B880" s="1208"/>
      <c r="C880" s="1208"/>
      <c r="D880" s="1426"/>
      <c r="E880" s="1429"/>
      <c r="F880" s="1208"/>
      <c r="G880" s="618" t="s">
        <v>796</v>
      </c>
      <c r="H880" s="395" t="s">
        <v>484</v>
      </c>
      <c r="I880" s="395" t="s">
        <v>25</v>
      </c>
      <c r="J880" s="396">
        <v>8</v>
      </c>
      <c r="K880" s="685">
        <v>5600</v>
      </c>
      <c r="L880" s="628">
        <v>2</v>
      </c>
      <c r="M880" s="935" t="s">
        <v>126</v>
      </c>
      <c r="N880" s="582"/>
      <c r="O880" s="582"/>
      <c r="P880" s="582"/>
      <c r="Q880" s="582"/>
      <c r="R880" s="582"/>
      <c r="S880" s="582"/>
      <c r="T880" s="582"/>
      <c r="U880" s="582"/>
      <c r="V880" s="582"/>
      <c r="W880" s="582"/>
      <c r="X880" s="582"/>
      <c r="Y880" s="582"/>
      <c r="Z880" s="582"/>
      <c r="AA880" s="582"/>
      <c r="AB880" s="582"/>
      <c r="AC880" s="582"/>
      <c r="AD880" s="582"/>
      <c r="AE880" s="582"/>
      <c r="AF880" s="582"/>
      <c r="AG880" s="582"/>
      <c r="AH880" s="582"/>
      <c r="AI880" s="582"/>
      <c r="AJ880" s="582"/>
      <c r="AK880" s="582"/>
      <c r="AL880" s="582"/>
      <c r="AM880" s="582"/>
      <c r="AN880" s="582"/>
      <c r="AO880" s="582"/>
      <c r="AP880" s="582"/>
      <c r="AQ880" s="582"/>
      <c r="AR880" s="582"/>
      <c r="AS880" s="582"/>
      <c r="AT880" s="582"/>
      <c r="AU880" s="582"/>
      <c r="AV880" s="582"/>
      <c r="AW880" s="582"/>
      <c r="AX880" s="582"/>
      <c r="AY880" s="582"/>
      <c r="AZ880" s="582"/>
      <c r="BA880" s="582"/>
      <c r="BB880" s="582"/>
      <c r="BC880" s="582"/>
      <c r="BD880" s="582"/>
      <c r="BE880" s="582"/>
      <c r="BF880" s="582"/>
      <c r="BG880" s="582"/>
      <c r="BH880" s="582"/>
      <c r="BI880" s="582"/>
      <c r="BJ880" s="582"/>
      <c r="BK880" s="582"/>
      <c r="BL880" s="582"/>
      <c r="BM880" s="582"/>
      <c r="BN880" s="582"/>
      <c r="BO880" s="582"/>
      <c r="BP880" s="582"/>
      <c r="BQ880" s="582"/>
      <c r="BR880" s="582"/>
      <c r="BS880" s="582"/>
      <c r="BT880" s="582"/>
      <c r="BU880" s="582"/>
      <c r="BV880" s="583"/>
    </row>
    <row r="881" spans="1:16318" ht="38.25" customHeight="1" x14ac:dyDescent="0.3">
      <c r="A881" s="1208"/>
      <c r="B881" s="1208"/>
      <c r="C881" s="1208"/>
      <c r="D881" s="1426"/>
      <c r="E881" s="1429"/>
      <c r="F881" s="1208"/>
      <c r="G881" s="1377" t="s">
        <v>829</v>
      </c>
      <c r="H881" s="395" t="s">
        <v>798</v>
      </c>
      <c r="I881" s="395" t="s">
        <v>133</v>
      </c>
      <c r="J881" s="396">
        <v>4</v>
      </c>
      <c r="K881" s="685">
        <v>600</v>
      </c>
      <c r="L881" s="1188">
        <v>3</v>
      </c>
      <c r="M881" s="1035" t="s">
        <v>135</v>
      </c>
      <c r="N881" s="582"/>
      <c r="O881" s="582"/>
      <c r="P881" s="582"/>
      <c r="Q881" s="582"/>
      <c r="R881" s="582"/>
      <c r="S881" s="582"/>
      <c r="T881" s="582"/>
      <c r="U881" s="582"/>
      <c r="V881" s="582"/>
      <c r="W881" s="582"/>
      <c r="X881" s="582"/>
      <c r="Y881" s="582"/>
      <c r="Z881" s="582"/>
      <c r="AA881" s="582"/>
      <c r="AB881" s="582"/>
      <c r="AC881" s="582"/>
      <c r="AD881" s="582"/>
      <c r="AE881" s="582"/>
      <c r="AF881" s="582"/>
      <c r="AG881" s="582"/>
      <c r="AH881" s="582"/>
      <c r="AI881" s="582"/>
      <c r="AJ881" s="582"/>
      <c r="AK881" s="582"/>
      <c r="AL881" s="582"/>
      <c r="AM881" s="582"/>
      <c r="AN881" s="582"/>
      <c r="AO881" s="582"/>
      <c r="AP881" s="582"/>
      <c r="AQ881" s="582"/>
      <c r="AR881" s="582"/>
      <c r="AS881" s="582"/>
      <c r="AT881" s="582"/>
      <c r="AU881" s="582"/>
      <c r="AV881" s="582"/>
      <c r="AW881" s="582"/>
      <c r="AX881" s="582"/>
      <c r="AY881" s="582"/>
      <c r="AZ881" s="582"/>
      <c r="BA881" s="582"/>
      <c r="BB881" s="582"/>
      <c r="BC881" s="582"/>
      <c r="BD881" s="582"/>
      <c r="BE881" s="582"/>
      <c r="BF881" s="582"/>
      <c r="BG881" s="582"/>
      <c r="BH881" s="582"/>
      <c r="BI881" s="582"/>
      <c r="BJ881" s="582"/>
      <c r="BK881" s="582"/>
      <c r="BL881" s="582"/>
      <c r="BM881" s="582"/>
      <c r="BN881" s="582"/>
      <c r="BO881" s="582"/>
      <c r="BP881" s="582"/>
      <c r="BQ881" s="582"/>
      <c r="BR881" s="582"/>
      <c r="BS881" s="582"/>
      <c r="BT881" s="582"/>
      <c r="BU881" s="582"/>
      <c r="BV881" s="583"/>
    </row>
    <row r="882" spans="1:16318" ht="38.25" customHeight="1" x14ac:dyDescent="0.3">
      <c r="A882" s="1208"/>
      <c r="B882" s="1208"/>
      <c r="C882" s="1208"/>
      <c r="D882" s="1426"/>
      <c r="E882" s="1429"/>
      <c r="F882" s="1208"/>
      <c r="G882" s="1378"/>
      <c r="H882" s="395" t="s">
        <v>484</v>
      </c>
      <c r="I882" s="395" t="s">
        <v>25</v>
      </c>
      <c r="J882" s="396">
        <v>8</v>
      </c>
      <c r="K882" s="685">
        <v>1120</v>
      </c>
      <c r="L882" s="1188"/>
      <c r="M882" s="1036"/>
      <c r="N882" s="582"/>
      <c r="O882" s="582"/>
      <c r="P882" s="582"/>
      <c r="Q882" s="582"/>
      <c r="R882" s="582"/>
      <c r="S882" s="582"/>
      <c r="T882" s="582"/>
      <c r="U882" s="582"/>
      <c r="V882" s="582"/>
      <c r="W882" s="582"/>
      <c r="X882" s="582"/>
      <c r="Y882" s="582"/>
      <c r="Z882" s="582"/>
      <c r="AA882" s="582"/>
      <c r="AB882" s="582"/>
      <c r="AC882" s="582"/>
      <c r="AD882" s="582"/>
      <c r="AE882" s="582"/>
      <c r="AF882" s="582"/>
      <c r="AG882" s="582"/>
      <c r="AH882" s="582"/>
      <c r="AI882" s="582"/>
      <c r="AJ882" s="582"/>
      <c r="AK882" s="582"/>
      <c r="AL882" s="582"/>
      <c r="AM882" s="582"/>
      <c r="AN882" s="582"/>
      <c r="AO882" s="582"/>
      <c r="AP882" s="582"/>
      <c r="AQ882" s="582"/>
      <c r="AR882" s="582"/>
      <c r="AS882" s="582"/>
      <c r="AT882" s="582"/>
      <c r="AU882" s="582"/>
      <c r="AV882" s="582"/>
      <c r="AW882" s="582"/>
      <c r="AX882" s="582"/>
      <c r="AY882" s="582"/>
      <c r="AZ882" s="582"/>
      <c r="BA882" s="582"/>
      <c r="BB882" s="582"/>
      <c r="BC882" s="582"/>
      <c r="BD882" s="582"/>
      <c r="BE882" s="582"/>
      <c r="BF882" s="582"/>
      <c r="BG882" s="582"/>
      <c r="BH882" s="582"/>
      <c r="BI882" s="582"/>
      <c r="BJ882" s="582"/>
      <c r="BK882" s="582"/>
      <c r="BL882" s="582"/>
      <c r="BM882" s="582"/>
      <c r="BN882" s="582"/>
      <c r="BO882" s="582"/>
      <c r="BP882" s="582"/>
      <c r="BQ882" s="582"/>
      <c r="BR882" s="582"/>
      <c r="BS882" s="582"/>
      <c r="BT882" s="582"/>
      <c r="BU882" s="582"/>
      <c r="BV882" s="583"/>
    </row>
    <row r="883" spans="1:16318" ht="57.75" customHeight="1" x14ac:dyDescent="0.3">
      <c r="A883" s="1208"/>
      <c r="B883" s="1208"/>
      <c r="C883" s="1208"/>
      <c r="D883" s="1426"/>
      <c r="E883" s="1429"/>
      <c r="F883" s="1208"/>
      <c r="G883" s="240" t="s">
        <v>830</v>
      </c>
      <c r="H883" s="395" t="s">
        <v>492</v>
      </c>
      <c r="I883" s="395" t="s">
        <v>149</v>
      </c>
      <c r="J883" s="396">
        <v>90</v>
      </c>
      <c r="K883" s="685">
        <v>4140</v>
      </c>
      <c r="L883" s="628">
        <v>4</v>
      </c>
      <c r="M883" s="935" t="s">
        <v>150</v>
      </c>
      <c r="N883" s="582"/>
      <c r="O883" s="582"/>
      <c r="P883" s="582"/>
      <c r="Q883" s="582"/>
      <c r="R883" s="582"/>
      <c r="S883" s="582"/>
      <c r="T883" s="582"/>
      <c r="U883" s="582"/>
      <c r="V883" s="582"/>
      <c r="W883" s="582"/>
      <c r="X883" s="582"/>
      <c r="Y883" s="582"/>
      <c r="Z883" s="582"/>
      <c r="AA883" s="582"/>
      <c r="AB883" s="582"/>
      <c r="AC883" s="582"/>
      <c r="AD883" s="582"/>
      <c r="AE883" s="582"/>
      <c r="AF883" s="582"/>
      <c r="AG883" s="582"/>
      <c r="AH883" s="582"/>
      <c r="AI883" s="582"/>
      <c r="AJ883" s="582"/>
      <c r="AK883" s="582"/>
      <c r="AL883" s="582"/>
      <c r="AM883" s="582"/>
      <c r="AN883" s="582"/>
      <c r="AO883" s="582"/>
      <c r="AP883" s="582"/>
      <c r="AQ883" s="582"/>
      <c r="AR883" s="582"/>
      <c r="AS883" s="582"/>
      <c r="AT883" s="582"/>
      <c r="AU883" s="582"/>
      <c r="AV883" s="582"/>
      <c r="AW883" s="582"/>
      <c r="AX883" s="582"/>
      <c r="AY883" s="582"/>
      <c r="AZ883" s="582"/>
      <c r="BA883" s="582"/>
      <c r="BB883" s="582"/>
      <c r="BC883" s="582"/>
      <c r="BD883" s="582"/>
      <c r="BE883" s="582"/>
      <c r="BF883" s="582"/>
      <c r="BG883" s="582"/>
      <c r="BH883" s="582"/>
      <c r="BI883" s="582"/>
      <c r="BJ883" s="582"/>
      <c r="BK883" s="582"/>
      <c r="BL883" s="582"/>
      <c r="BM883" s="582"/>
      <c r="BN883" s="582"/>
      <c r="BO883" s="582"/>
      <c r="BP883" s="582"/>
      <c r="BQ883" s="582"/>
      <c r="BR883" s="582"/>
      <c r="BS883" s="582"/>
      <c r="BT883" s="582"/>
      <c r="BU883" s="582"/>
      <c r="BV883" s="583"/>
    </row>
    <row r="884" spans="1:16318" ht="57.75" customHeight="1" x14ac:dyDescent="0.3">
      <c r="A884" s="1209"/>
      <c r="B884" s="1209"/>
      <c r="C884" s="1209"/>
      <c r="D884" s="1427"/>
      <c r="E884" s="1430"/>
      <c r="F884" s="1209"/>
      <c r="G884" s="419" t="s">
        <v>810</v>
      </c>
      <c r="H884" s="646" t="s">
        <v>492</v>
      </c>
      <c r="I884" s="644" t="s">
        <v>25</v>
      </c>
      <c r="J884" s="650">
        <v>1</v>
      </c>
      <c r="K884" s="688">
        <v>350</v>
      </c>
      <c r="L884" s="628">
        <v>5</v>
      </c>
      <c r="M884" s="935" t="s">
        <v>493</v>
      </c>
      <c r="N884" s="582"/>
      <c r="O884" s="582"/>
      <c r="P884" s="582"/>
      <c r="Q884" s="582"/>
      <c r="R884" s="582"/>
      <c r="S884" s="582"/>
      <c r="T884" s="582"/>
      <c r="U884" s="582"/>
      <c r="V884" s="582"/>
      <c r="W884" s="582"/>
      <c r="X884" s="582"/>
      <c r="Y884" s="582"/>
      <c r="Z884" s="582"/>
      <c r="AA884" s="582"/>
      <c r="AB884" s="582"/>
      <c r="AC884" s="582"/>
      <c r="AD884" s="582"/>
      <c r="AE884" s="582"/>
      <c r="AF884" s="582"/>
      <c r="AG884" s="582"/>
      <c r="AH884" s="582"/>
      <c r="AI884" s="582"/>
      <c r="AJ884" s="582"/>
      <c r="AK884" s="582"/>
      <c r="AL884" s="582"/>
      <c r="AM884" s="582"/>
      <c r="AN884" s="582"/>
      <c r="AO884" s="582"/>
      <c r="AP884" s="582"/>
      <c r="AQ884" s="582"/>
      <c r="AR884" s="582"/>
      <c r="AS884" s="582"/>
      <c r="AT884" s="582"/>
      <c r="AU884" s="582"/>
      <c r="AV884" s="582"/>
      <c r="AW884" s="582"/>
      <c r="AX884" s="582"/>
      <c r="AY884" s="582"/>
      <c r="AZ884" s="582"/>
      <c r="BA884" s="582"/>
      <c r="BB884" s="582"/>
      <c r="BC884" s="582"/>
      <c r="BD884" s="582"/>
      <c r="BE884" s="582"/>
      <c r="BF884" s="582"/>
      <c r="BG884" s="582"/>
      <c r="BH884" s="582"/>
      <c r="BI884" s="582"/>
      <c r="BJ884" s="582"/>
      <c r="BK884" s="582"/>
      <c r="BL884" s="582"/>
      <c r="BM884" s="582"/>
      <c r="BN884" s="582"/>
      <c r="BO884" s="582"/>
      <c r="BP884" s="582"/>
      <c r="BQ884" s="582"/>
      <c r="BR884" s="582"/>
      <c r="BS884" s="582"/>
      <c r="BT884" s="582"/>
      <c r="BU884" s="582"/>
      <c r="BV884" s="583"/>
    </row>
    <row r="885" spans="1:16318" ht="39.75" customHeight="1" x14ac:dyDescent="0.3">
      <c r="A885" s="80" t="s">
        <v>480</v>
      </c>
      <c r="B885" s="80" t="s">
        <v>811</v>
      </c>
      <c r="C885" s="80" t="s">
        <v>480</v>
      </c>
      <c r="D885" s="275" t="s">
        <v>480</v>
      </c>
      <c r="E885" s="672" t="s">
        <v>480</v>
      </c>
      <c r="F885" s="275">
        <v>5</v>
      </c>
      <c r="G885" s="276" t="s">
        <v>480</v>
      </c>
      <c r="H885" s="275" t="s">
        <v>480</v>
      </c>
      <c r="I885" s="275" t="s">
        <v>480</v>
      </c>
      <c r="J885" s="80" t="s">
        <v>480</v>
      </c>
      <c r="K885" s="666">
        <f>SUM(K879:K884)</f>
        <v>20810</v>
      </c>
      <c r="L885" s="802">
        <v>5</v>
      </c>
      <c r="M885" s="937" t="s">
        <v>480</v>
      </c>
      <c r="N885" s="582" t="s">
        <v>480</v>
      </c>
      <c r="O885" s="582" t="s">
        <v>480</v>
      </c>
      <c r="P885" s="582" t="s">
        <v>480</v>
      </c>
      <c r="Q885" s="582" t="s">
        <v>480</v>
      </c>
      <c r="R885" s="582" t="s">
        <v>480</v>
      </c>
      <c r="S885" s="582" t="s">
        <v>480</v>
      </c>
      <c r="T885" s="582" t="s">
        <v>480</v>
      </c>
      <c r="U885" s="582" t="s">
        <v>480</v>
      </c>
      <c r="V885" s="582" t="s">
        <v>480</v>
      </c>
      <c r="W885" s="582" t="s">
        <v>480</v>
      </c>
      <c r="X885" s="582" t="s">
        <v>480</v>
      </c>
      <c r="Y885" s="582" t="s">
        <v>480</v>
      </c>
      <c r="Z885" s="582" t="s">
        <v>480</v>
      </c>
      <c r="AA885" s="582" t="s">
        <v>480</v>
      </c>
      <c r="AB885" s="582" t="s">
        <v>480</v>
      </c>
      <c r="AC885" s="582" t="s">
        <v>480</v>
      </c>
      <c r="AD885" s="582" t="s">
        <v>480</v>
      </c>
      <c r="AE885" s="582" t="s">
        <v>480</v>
      </c>
      <c r="AF885" s="582" t="s">
        <v>480</v>
      </c>
      <c r="AG885" s="582" t="s">
        <v>480</v>
      </c>
      <c r="AH885" s="582" t="s">
        <v>480</v>
      </c>
      <c r="AI885" s="582" t="s">
        <v>480</v>
      </c>
      <c r="AJ885" s="582" t="s">
        <v>480</v>
      </c>
      <c r="AK885" s="582" t="s">
        <v>480</v>
      </c>
      <c r="AL885" s="582" t="s">
        <v>480</v>
      </c>
      <c r="AM885" s="582" t="s">
        <v>480</v>
      </c>
      <c r="AN885" s="582" t="s">
        <v>480</v>
      </c>
      <c r="AO885" s="582" t="s">
        <v>480</v>
      </c>
      <c r="AP885" s="582" t="s">
        <v>480</v>
      </c>
      <c r="AQ885" s="582" t="s">
        <v>480</v>
      </c>
      <c r="AR885" s="582" t="s">
        <v>480</v>
      </c>
      <c r="AS885" s="582" t="s">
        <v>480</v>
      </c>
      <c r="AT885" s="582" t="s">
        <v>480</v>
      </c>
      <c r="AU885" s="582" t="s">
        <v>480</v>
      </c>
      <c r="AV885" s="582" t="s">
        <v>480</v>
      </c>
      <c r="AW885" s="582" t="s">
        <v>480</v>
      </c>
      <c r="AX885" s="582" t="s">
        <v>480</v>
      </c>
      <c r="AY885" s="582" t="s">
        <v>480</v>
      </c>
      <c r="AZ885" s="582" t="s">
        <v>480</v>
      </c>
      <c r="BA885" s="582" t="s">
        <v>480</v>
      </c>
      <c r="BB885" s="582" t="s">
        <v>480</v>
      </c>
      <c r="BC885" s="582" t="s">
        <v>480</v>
      </c>
      <c r="BD885" s="582" t="s">
        <v>480</v>
      </c>
      <c r="BE885" s="582" t="s">
        <v>480</v>
      </c>
      <c r="BF885" s="582" t="s">
        <v>480</v>
      </c>
      <c r="BG885" s="582" t="s">
        <v>480</v>
      </c>
      <c r="BH885" s="582" t="s">
        <v>480</v>
      </c>
      <c r="BI885" s="582" t="s">
        <v>480</v>
      </c>
      <c r="BJ885" s="582" t="s">
        <v>480</v>
      </c>
      <c r="BK885" s="582" t="s">
        <v>480</v>
      </c>
      <c r="BL885" s="582" t="s">
        <v>480</v>
      </c>
      <c r="BM885" s="582" t="s">
        <v>480</v>
      </c>
      <c r="BN885" s="582" t="s">
        <v>480</v>
      </c>
      <c r="BO885" s="582" t="s">
        <v>480</v>
      </c>
      <c r="BP885" s="582" t="s">
        <v>480</v>
      </c>
      <c r="BQ885" s="582" t="s">
        <v>480</v>
      </c>
      <c r="BR885" s="582" t="s">
        <v>480</v>
      </c>
      <c r="BS885" s="582" t="s">
        <v>480</v>
      </c>
      <c r="BT885" s="582" t="s">
        <v>480</v>
      </c>
      <c r="BU885" s="582" t="s">
        <v>480</v>
      </c>
      <c r="BV885" s="587" t="s">
        <v>480</v>
      </c>
    </row>
    <row r="886" spans="1:16318" ht="39.75" customHeight="1" x14ac:dyDescent="0.3">
      <c r="A886" s="1207">
        <v>8</v>
      </c>
      <c r="B886" s="1227" t="s">
        <v>50</v>
      </c>
      <c r="C886" s="1207" t="s">
        <v>831</v>
      </c>
      <c r="D886" s="1431">
        <v>2786</v>
      </c>
      <c r="E886" s="1411">
        <v>1038089</v>
      </c>
      <c r="F886" s="1188">
        <v>4</v>
      </c>
      <c r="G886" s="618" t="s">
        <v>796</v>
      </c>
      <c r="H886" s="395" t="s">
        <v>484</v>
      </c>
      <c r="I886" s="395" t="s">
        <v>25</v>
      </c>
      <c r="J886" s="396">
        <v>6.3</v>
      </c>
      <c r="K886" s="685">
        <v>4410</v>
      </c>
      <c r="L886" s="628">
        <v>1</v>
      </c>
      <c r="M886" s="935" t="s">
        <v>126</v>
      </c>
      <c r="N886" s="588"/>
      <c r="O886" s="588"/>
      <c r="P886" s="588"/>
      <c r="Q886" s="588"/>
      <c r="R886" s="588"/>
      <c r="S886" s="588"/>
      <c r="T886" s="588"/>
      <c r="U886" s="588"/>
      <c r="V886" s="588"/>
      <c r="W886" s="588"/>
      <c r="X886" s="588"/>
      <c r="Y886" s="588"/>
      <c r="Z886" s="588"/>
      <c r="AA886" s="588"/>
      <c r="AB886" s="588"/>
      <c r="AC886" s="588"/>
      <c r="AD886" s="588"/>
      <c r="AE886" s="588"/>
      <c r="AF886" s="588"/>
      <c r="AG886" s="588"/>
      <c r="AH886" s="588"/>
      <c r="AI886" s="588"/>
      <c r="AJ886" s="588"/>
      <c r="AK886" s="588"/>
      <c r="AL886" s="588"/>
      <c r="AM886" s="588"/>
      <c r="AN886" s="588"/>
      <c r="AO886" s="588"/>
      <c r="AP886" s="588"/>
      <c r="AQ886" s="588"/>
      <c r="AR886" s="588"/>
      <c r="AS886" s="588"/>
      <c r="AT886" s="588"/>
      <c r="AU886" s="588"/>
      <c r="AV886" s="588"/>
      <c r="AW886" s="588"/>
      <c r="AX886" s="588"/>
      <c r="AY886" s="588"/>
      <c r="AZ886" s="588"/>
      <c r="BA886" s="588"/>
      <c r="BB886" s="588"/>
      <c r="BC886" s="588"/>
      <c r="BD886" s="588"/>
      <c r="BE886" s="588"/>
      <c r="BF886" s="588"/>
      <c r="BG886" s="588"/>
      <c r="BH886" s="588"/>
      <c r="BI886" s="588"/>
      <c r="BJ886" s="588"/>
      <c r="BK886" s="588"/>
      <c r="BL886" s="588"/>
      <c r="BM886" s="588"/>
      <c r="BN886" s="588"/>
      <c r="BO886" s="588"/>
      <c r="BP886" s="588"/>
      <c r="BQ886" s="588"/>
      <c r="BR886" s="588"/>
      <c r="BS886" s="588"/>
      <c r="BT886" s="588"/>
      <c r="BU886" s="588"/>
      <c r="BV886" s="589"/>
    </row>
    <row r="887" spans="1:16318" ht="39.75" customHeight="1" x14ac:dyDescent="0.3">
      <c r="A887" s="1208"/>
      <c r="B887" s="1228"/>
      <c r="C887" s="1208"/>
      <c r="D887" s="1418"/>
      <c r="E887" s="1411"/>
      <c r="F887" s="1188"/>
      <c r="G887" s="383" t="s">
        <v>832</v>
      </c>
      <c r="H887" s="395" t="s">
        <v>492</v>
      </c>
      <c r="I887" s="395" t="s">
        <v>149</v>
      </c>
      <c r="J887" s="601">
        <v>90</v>
      </c>
      <c r="K887" s="685">
        <v>4140</v>
      </c>
      <c r="L887" s="629">
        <v>2</v>
      </c>
      <c r="M887" s="938" t="s">
        <v>150</v>
      </c>
      <c r="N887" s="588"/>
      <c r="O887" s="588"/>
      <c r="P887" s="588"/>
      <c r="Q887" s="588"/>
      <c r="R887" s="588"/>
      <c r="S887" s="588"/>
      <c r="T887" s="588"/>
      <c r="U887" s="588"/>
      <c r="V887" s="588"/>
      <c r="W887" s="588"/>
      <c r="X887" s="588"/>
      <c r="Y887" s="588"/>
      <c r="Z887" s="588"/>
      <c r="AA887" s="588"/>
      <c r="AB887" s="588"/>
      <c r="AC887" s="588"/>
      <c r="AD887" s="588"/>
      <c r="AE887" s="588"/>
      <c r="AF887" s="588"/>
      <c r="AG887" s="588"/>
      <c r="AH887" s="588"/>
      <c r="AI887" s="588"/>
      <c r="AJ887" s="588"/>
      <c r="AK887" s="588"/>
      <c r="AL887" s="588"/>
      <c r="AM887" s="588"/>
      <c r="AN887" s="588"/>
      <c r="AO887" s="588"/>
      <c r="AP887" s="588"/>
      <c r="AQ887" s="588"/>
      <c r="AR887" s="588"/>
      <c r="AS887" s="588"/>
      <c r="AT887" s="588"/>
      <c r="AU887" s="588"/>
      <c r="AV887" s="588"/>
      <c r="AW887" s="588"/>
      <c r="AX887" s="588"/>
      <c r="AY887" s="588"/>
      <c r="AZ887" s="588"/>
      <c r="BA887" s="588"/>
      <c r="BB887" s="588"/>
      <c r="BC887" s="588"/>
      <c r="BD887" s="588"/>
      <c r="BE887" s="588"/>
      <c r="BF887" s="588"/>
      <c r="BG887" s="588"/>
      <c r="BH887" s="588"/>
      <c r="BI887" s="588"/>
      <c r="BJ887" s="588"/>
      <c r="BK887" s="588"/>
      <c r="BL887" s="588"/>
      <c r="BM887" s="588"/>
      <c r="BN887" s="588"/>
      <c r="BO887" s="588"/>
      <c r="BP887" s="588"/>
      <c r="BQ887" s="588"/>
      <c r="BR887" s="588"/>
      <c r="BS887" s="588"/>
      <c r="BT887" s="588"/>
      <c r="BU887" s="588"/>
      <c r="BV887" s="589"/>
    </row>
    <row r="888" spans="1:16318" ht="79.5" customHeight="1" x14ac:dyDescent="0.3">
      <c r="A888" s="1208"/>
      <c r="B888" s="1228"/>
      <c r="C888" s="1208"/>
      <c r="D888" s="1418"/>
      <c r="E888" s="1411"/>
      <c r="F888" s="1188"/>
      <c r="G888" s="639" t="s">
        <v>833</v>
      </c>
      <c r="H888" s="606" t="s">
        <v>489</v>
      </c>
      <c r="I888" s="598" t="s">
        <v>505</v>
      </c>
      <c r="J888" s="843">
        <v>240</v>
      </c>
      <c r="K888" s="692">
        <v>4800</v>
      </c>
      <c r="L888" s="628">
        <v>3</v>
      </c>
      <c r="M888" s="935" t="s">
        <v>158</v>
      </c>
      <c r="N888" s="588"/>
      <c r="O888" s="588"/>
      <c r="P888" s="588"/>
      <c r="Q888" s="588"/>
      <c r="R888" s="588"/>
      <c r="S888" s="588"/>
      <c r="T888" s="588"/>
      <c r="U888" s="588"/>
      <c r="V888" s="588"/>
      <c r="W888" s="588"/>
      <c r="X888" s="588"/>
      <c r="Y888" s="588"/>
      <c r="Z888" s="588"/>
      <c r="AA888" s="588"/>
      <c r="AB888" s="588"/>
      <c r="AC888" s="588"/>
      <c r="AD888" s="588"/>
      <c r="AE888" s="588"/>
      <c r="AF888" s="588"/>
      <c r="AG888" s="588"/>
      <c r="AH888" s="588"/>
      <c r="AI888" s="588"/>
      <c r="AJ888" s="588"/>
      <c r="AK888" s="588"/>
      <c r="AL888" s="588"/>
      <c r="AM888" s="588"/>
      <c r="AN888" s="588"/>
      <c r="AO888" s="588"/>
      <c r="AP888" s="588"/>
      <c r="AQ888" s="588"/>
      <c r="AR888" s="588"/>
      <c r="AS888" s="588"/>
      <c r="AT888" s="588"/>
      <c r="AU888" s="588"/>
      <c r="AV888" s="588"/>
      <c r="AW888" s="588"/>
      <c r="AX888" s="588"/>
      <c r="AY888" s="588"/>
      <c r="AZ888" s="588"/>
      <c r="BA888" s="588"/>
      <c r="BB888" s="588"/>
      <c r="BC888" s="588"/>
      <c r="BD888" s="588"/>
      <c r="BE888" s="588"/>
      <c r="BF888" s="588"/>
      <c r="BG888" s="588"/>
      <c r="BH888" s="588"/>
      <c r="BI888" s="588"/>
      <c r="BJ888" s="588"/>
      <c r="BK888" s="588"/>
      <c r="BL888" s="588"/>
      <c r="BM888" s="588"/>
      <c r="BN888" s="588"/>
      <c r="BO888" s="588"/>
      <c r="BP888" s="588"/>
      <c r="BQ888" s="588"/>
      <c r="BR888" s="588"/>
      <c r="BS888" s="588"/>
      <c r="BT888" s="588"/>
      <c r="BU888" s="588"/>
      <c r="BV888" s="589"/>
    </row>
    <row r="889" spans="1:16318" ht="39.75" customHeight="1" x14ac:dyDescent="0.3">
      <c r="A889" s="1209"/>
      <c r="B889" s="1229"/>
      <c r="C889" s="1209"/>
      <c r="D889" s="1432"/>
      <c r="E889" s="1411"/>
      <c r="F889" s="1188"/>
      <c r="G889" s="476" t="s">
        <v>810</v>
      </c>
      <c r="H889" s="643" t="s">
        <v>492</v>
      </c>
      <c r="I889" s="643" t="s">
        <v>25</v>
      </c>
      <c r="J889" s="643">
        <v>1</v>
      </c>
      <c r="K889" s="691">
        <v>350</v>
      </c>
      <c r="L889" s="628">
        <v>4</v>
      </c>
      <c r="M889" s="935" t="s">
        <v>493</v>
      </c>
      <c r="N889" s="588"/>
      <c r="O889" s="588"/>
      <c r="P889" s="588"/>
      <c r="Q889" s="588"/>
      <c r="R889" s="588"/>
      <c r="S889" s="588"/>
      <c r="T889" s="588"/>
      <c r="U889" s="588"/>
      <c r="V889" s="588"/>
      <c r="W889" s="588"/>
      <c r="X889" s="588"/>
      <c r="Y889" s="588"/>
      <c r="Z889" s="588"/>
      <c r="AA889" s="588"/>
      <c r="AB889" s="588"/>
      <c r="AC889" s="588"/>
      <c r="AD889" s="588"/>
      <c r="AE889" s="588"/>
      <c r="AF889" s="588"/>
      <c r="AG889" s="588"/>
      <c r="AH889" s="588"/>
      <c r="AI889" s="588"/>
      <c r="AJ889" s="588"/>
      <c r="AK889" s="588"/>
      <c r="AL889" s="588"/>
      <c r="AM889" s="588"/>
      <c r="AN889" s="588"/>
      <c r="AO889" s="588"/>
      <c r="AP889" s="588"/>
      <c r="AQ889" s="588"/>
      <c r="AR889" s="588"/>
      <c r="AS889" s="588"/>
      <c r="AT889" s="588"/>
      <c r="AU889" s="588"/>
      <c r="AV889" s="588"/>
      <c r="AW889" s="588"/>
      <c r="AX889" s="588"/>
      <c r="AY889" s="588"/>
      <c r="AZ889" s="588"/>
      <c r="BA889" s="588"/>
      <c r="BB889" s="588"/>
      <c r="BC889" s="588"/>
      <c r="BD889" s="588"/>
      <c r="BE889" s="588"/>
      <c r="BF889" s="588"/>
      <c r="BG889" s="588"/>
      <c r="BH889" s="588"/>
      <c r="BI889" s="588"/>
      <c r="BJ889" s="588"/>
      <c r="BK889" s="588"/>
      <c r="BL889" s="588"/>
      <c r="BM889" s="588"/>
      <c r="BN889" s="588"/>
      <c r="BO889" s="588"/>
      <c r="BP889" s="588"/>
      <c r="BQ889" s="588"/>
      <c r="BR889" s="588"/>
      <c r="BS889" s="588"/>
      <c r="BT889" s="588"/>
      <c r="BU889" s="588"/>
      <c r="BV889" s="589"/>
    </row>
    <row r="890" spans="1:16318" ht="39.75" customHeight="1" x14ac:dyDescent="0.3">
      <c r="A890" s="80" t="s">
        <v>480</v>
      </c>
      <c r="B890" s="80" t="s">
        <v>811</v>
      </c>
      <c r="C890" s="80" t="s">
        <v>480</v>
      </c>
      <c r="D890" s="275" t="s">
        <v>480</v>
      </c>
      <c r="E890" s="672" t="s">
        <v>480</v>
      </c>
      <c r="F890" s="275">
        <v>4</v>
      </c>
      <c r="G890" s="276" t="s">
        <v>480</v>
      </c>
      <c r="H890" s="275" t="s">
        <v>480</v>
      </c>
      <c r="I890" s="275" t="s">
        <v>480</v>
      </c>
      <c r="J890" s="80" t="s">
        <v>480</v>
      </c>
      <c r="K890" s="666">
        <f>SUM(K886:K889)</f>
        <v>13700</v>
      </c>
      <c r="L890" s="802">
        <v>4</v>
      </c>
      <c r="M890" s="940" t="s">
        <v>480</v>
      </c>
      <c r="N890" s="588" t="s">
        <v>480</v>
      </c>
      <c r="O890" s="588" t="s">
        <v>480</v>
      </c>
      <c r="P890" s="588" t="s">
        <v>480</v>
      </c>
      <c r="Q890" s="588" t="s">
        <v>480</v>
      </c>
      <c r="R890" s="588" t="s">
        <v>480</v>
      </c>
      <c r="S890" s="588" t="s">
        <v>480</v>
      </c>
      <c r="T890" s="588" t="s">
        <v>480</v>
      </c>
      <c r="U890" s="588" t="s">
        <v>480</v>
      </c>
      <c r="V890" s="588" t="s">
        <v>480</v>
      </c>
      <c r="W890" s="588" t="s">
        <v>480</v>
      </c>
      <c r="X890" s="588" t="s">
        <v>480</v>
      </c>
      <c r="Y890" s="588" t="s">
        <v>480</v>
      </c>
      <c r="Z890" s="588" t="s">
        <v>480</v>
      </c>
      <c r="AA890" s="588" t="s">
        <v>480</v>
      </c>
      <c r="AB890" s="588" t="s">
        <v>480</v>
      </c>
      <c r="AC890" s="588" t="s">
        <v>480</v>
      </c>
      <c r="AD890" s="588" t="s">
        <v>480</v>
      </c>
      <c r="AE890" s="588" t="s">
        <v>480</v>
      </c>
      <c r="AF890" s="588" t="s">
        <v>480</v>
      </c>
      <c r="AG890" s="588" t="s">
        <v>480</v>
      </c>
      <c r="AH890" s="588" t="s">
        <v>480</v>
      </c>
      <c r="AI890" s="588" t="s">
        <v>480</v>
      </c>
      <c r="AJ890" s="588" t="s">
        <v>480</v>
      </c>
      <c r="AK890" s="588" t="s">
        <v>480</v>
      </c>
      <c r="AL890" s="588" t="s">
        <v>480</v>
      </c>
      <c r="AM890" s="588" t="s">
        <v>480</v>
      </c>
      <c r="AN890" s="588" t="s">
        <v>480</v>
      </c>
      <c r="AO890" s="588" t="s">
        <v>480</v>
      </c>
      <c r="AP890" s="588" t="s">
        <v>480</v>
      </c>
      <c r="AQ890" s="588" t="s">
        <v>480</v>
      </c>
      <c r="AR890" s="588" t="s">
        <v>480</v>
      </c>
      <c r="AS890" s="588" t="s">
        <v>480</v>
      </c>
      <c r="AT890" s="588" t="s">
        <v>480</v>
      </c>
      <c r="AU890" s="588" t="s">
        <v>480</v>
      </c>
      <c r="AV890" s="588" t="s">
        <v>480</v>
      </c>
      <c r="AW890" s="588" t="s">
        <v>480</v>
      </c>
      <c r="AX890" s="588" t="s">
        <v>480</v>
      </c>
      <c r="AY890" s="588" t="s">
        <v>480</v>
      </c>
      <c r="AZ890" s="588" t="s">
        <v>480</v>
      </c>
      <c r="BA890" s="588" t="s">
        <v>480</v>
      </c>
      <c r="BB890" s="588" t="s">
        <v>480</v>
      </c>
      <c r="BC890" s="588" t="s">
        <v>480</v>
      </c>
      <c r="BD890" s="588" t="s">
        <v>480</v>
      </c>
      <c r="BE890" s="588" t="s">
        <v>480</v>
      </c>
      <c r="BF890" s="588" t="s">
        <v>480</v>
      </c>
      <c r="BG890" s="588" t="s">
        <v>480</v>
      </c>
      <c r="BH890" s="588" t="s">
        <v>480</v>
      </c>
      <c r="BI890" s="588" t="s">
        <v>480</v>
      </c>
      <c r="BJ890" s="588" t="s">
        <v>480</v>
      </c>
      <c r="BK890" s="588" t="s">
        <v>480</v>
      </c>
      <c r="BL890" s="588" t="s">
        <v>480</v>
      </c>
      <c r="BM890" s="588" t="s">
        <v>480</v>
      </c>
      <c r="BN890" s="588" t="s">
        <v>480</v>
      </c>
      <c r="BO890" s="588" t="s">
        <v>480</v>
      </c>
      <c r="BP890" s="588" t="s">
        <v>480</v>
      </c>
      <c r="BQ890" s="588" t="s">
        <v>480</v>
      </c>
      <c r="BR890" s="588" t="s">
        <v>480</v>
      </c>
      <c r="BS890" s="588" t="s">
        <v>480</v>
      </c>
      <c r="BT890" s="588" t="s">
        <v>480</v>
      </c>
      <c r="BU890" s="588" t="s">
        <v>480</v>
      </c>
      <c r="BV890" s="590" t="s">
        <v>480</v>
      </c>
    </row>
    <row r="891" spans="1:16318" s="304" customFormat="1" ht="39.75" customHeight="1" x14ac:dyDescent="0.25">
      <c r="A891" s="1207">
        <v>9</v>
      </c>
      <c r="B891" s="1207" t="s">
        <v>50</v>
      </c>
      <c r="C891" s="1431" t="s">
        <v>834</v>
      </c>
      <c r="D891" s="1189">
        <v>3853</v>
      </c>
      <c r="E891" s="1192">
        <v>1435663</v>
      </c>
      <c r="F891" s="1400">
        <v>5</v>
      </c>
      <c r="G891" s="1437" t="s">
        <v>835</v>
      </c>
      <c r="H891" s="604" t="s">
        <v>798</v>
      </c>
      <c r="I891" s="604" t="s">
        <v>133</v>
      </c>
      <c r="J891" s="605">
        <v>3</v>
      </c>
      <c r="K891" s="804">
        <v>450</v>
      </c>
      <c r="L891" s="1189">
        <v>1</v>
      </c>
      <c r="M891" s="1042" t="s">
        <v>135</v>
      </c>
      <c r="N891" s="598"/>
      <c r="O891" s="598"/>
      <c r="P891" s="598"/>
      <c r="Q891" s="598"/>
      <c r="R891" s="598"/>
      <c r="S891" s="598"/>
      <c r="T891" s="598"/>
      <c r="U891" s="598"/>
      <c r="V891" s="598"/>
      <c r="W891" s="598"/>
      <c r="X891" s="598"/>
      <c r="Y891" s="598"/>
      <c r="Z891" s="598"/>
      <c r="AA891" s="598"/>
      <c r="AB891" s="598"/>
      <c r="AC891" s="598"/>
      <c r="AD891" s="598"/>
      <c r="AE891" s="598"/>
      <c r="AF891" s="598"/>
      <c r="AG891" s="598"/>
      <c r="AH891" s="598"/>
      <c r="AI891" s="598"/>
      <c r="AJ891" s="598"/>
      <c r="AK891" s="598"/>
      <c r="AL891" s="598"/>
      <c r="AM891" s="598"/>
      <c r="AN891" s="598"/>
      <c r="AO891" s="598"/>
      <c r="AP891" s="598"/>
      <c r="AQ891" s="598"/>
      <c r="AR891" s="598"/>
      <c r="AS891" s="598"/>
      <c r="AT891" s="598"/>
      <c r="AU891" s="598"/>
      <c r="AV891" s="598"/>
      <c r="AW891" s="598"/>
      <c r="AX891" s="598"/>
      <c r="AY891" s="598"/>
      <c r="AZ891" s="598"/>
      <c r="BA891" s="598"/>
      <c r="BB891" s="598"/>
      <c r="BC891" s="598"/>
      <c r="BD891" s="598"/>
      <c r="BE891" s="598"/>
      <c r="BF891" s="598"/>
      <c r="BG891" s="598"/>
      <c r="BH891" s="598"/>
      <c r="BI891" s="598"/>
      <c r="BJ891" s="598"/>
      <c r="BK891" s="598"/>
      <c r="BL891" s="598"/>
      <c r="BM891" s="598"/>
      <c r="BN891" s="598"/>
      <c r="BO891" s="598"/>
      <c r="BP891" s="598"/>
      <c r="BQ891" s="598"/>
      <c r="BR891" s="598"/>
      <c r="BS891" s="598"/>
      <c r="BT891" s="598"/>
      <c r="BU891" s="598"/>
      <c r="BV891" s="805"/>
      <c r="BW891" s="806"/>
      <c r="BX891" s="806"/>
      <c r="BY891" s="806"/>
      <c r="BZ891" s="806"/>
      <c r="CA891" s="806"/>
      <c r="CB891" s="806"/>
      <c r="CC891" s="806"/>
      <c r="CD891" s="806"/>
      <c r="CE891" s="806"/>
      <c r="CF891" s="806"/>
      <c r="CG891" s="806"/>
      <c r="CH891" s="806"/>
      <c r="CI891" s="806"/>
      <c r="CJ891" s="806"/>
      <c r="CK891" s="806"/>
      <c r="CL891" s="806"/>
      <c r="CM891" s="806"/>
      <c r="CN891" s="806"/>
      <c r="CO891" s="806"/>
      <c r="CP891" s="806"/>
      <c r="CQ891" s="806"/>
      <c r="CR891" s="806"/>
      <c r="CS891" s="806"/>
      <c r="CT891" s="806"/>
      <c r="CU891" s="806"/>
      <c r="CV891" s="806"/>
      <c r="CW891" s="806"/>
      <c r="CX891" s="806"/>
      <c r="CY891" s="806"/>
      <c r="CZ891" s="806"/>
      <c r="DA891" s="806"/>
      <c r="DB891" s="806"/>
      <c r="DC891" s="806"/>
      <c r="DD891" s="806"/>
      <c r="DE891" s="806"/>
      <c r="DF891" s="806"/>
      <c r="DG891" s="806"/>
      <c r="DH891" s="806"/>
      <c r="DI891" s="806"/>
      <c r="DJ891" s="806"/>
      <c r="DK891" s="806"/>
      <c r="DL891" s="806"/>
      <c r="DM891" s="806"/>
      <c r="DN891" s="806"/>
      <c r="DO891" s="806"/>
      <c r="DP891" s="806"/>
      <c r="DQ891" s="806"/>
      <c r="DR891" s="806"/>
      <c r="DS891" s="806"/>
      <c r="DT891" s="806"/>
      <c r="DU891" s="806"/>
      <c r="DV891" s="806"/>
      <c r="DW891" s="806"/>
      <c r="DX891" s="806"/>
      <c r="DY891" s="806"/>
      <c r="DZ891" s="806"/>
      <c r="EA891" s="806"/>
      <c r="EB891" s="806"/>
      <c r="EC891" s="806"/>
      <c r="ED891" s="806"/>
      <c r="EE891" s="806"/>
      <c r="EF891" s="806"/>
      <c r="EG891" s="806"/>
      <c r="EH891" s="806"/>
      <c r="EI891" s="806"/>
      <c r="EJ891" s="806"/>
      <c r="EK891" s="806"/>
      <c r="EL891" s="806"/>
      <c r="EM891" s="806"/>
      <c r="EN891" s="806"/>
      <c r="EO891" s="806"/>
      <c r="EP891" s="806"/>
      <c r="EQ891" s="806"/>
      <c r="ER891" s="806"/>
      <c r="ES891" s="806"/>
      <c r="ET891" s="806"/>
      <c r="EU891" s="806"/>
      <c r="EV891" s="806"/>
      <c r="EW891" s="806"/>
      <c r="EX891" s="806"/>
      <c r="EY891" s="806"/>
      <c r="EZ891" s="806"/>
      <c r="FA891" s="806"/>
      <c r="FB891" s="806"/>
      <c r="FC891" s="806"/>
      <c r="FD891" s="806"/>
      <c r="FE891" s="806"/>
      <c r="FF891" s="806"/>
      <c r="FG891" s="806"/>
      <c r="FH891" s="806"/>
      <c r="FI891" s="806"/>
      <c r="FJ891" s="806"/>
      <c r="FK891" s="806"/>
      <c r="FL891" s="806"/>
      <c r="FM891" s="806"/>
      <c r="FN891" s="806"/>
      <c r="FO891" s="806"/>
      <c r="FP891" s="806"/>
      <c r="FQ891" s="806"/>
      <c r="FR891" s="806"/>
      <c r="FS891" s="806"/>
      <c r="FT891" s="806"/>
      <c r="FU891" s="806"/>
      <c r="FV891" s="806"/>
      <c r="FW891" s="806"/>
      <c r="FX891" s="806"/>
      <c r="FY891" s="806"/>
      <c r="FZ891" s="806"/>
      <c r="GA891" s="806"/>
      <c r="GB891" s="806"/>
      <c r="GC891" s="806"/>
      <c r="GD891" s="806"/>
      <c r="GE891" s="806"/>
      <c r="GF891" s="806"/>
      <c r="GG891" s="806"/>
      <c r="GH891" s="806"/>
      <c r="GI891" s="806"/>
      <c r="GJ891" s="806"/>
      <c r="GK891" s="806"/>
      <c r="GL891" s="806"/>
      <c r="GM891" s="806"/>
      <c r="GN891" s="806"/>
      <c r="GO891" s="806"/>
      <c r="GP891" s="806"/>
      <c r="GQ891" s="806"/>
      <c r="GR891" s="806"/>
      <c r="GS891" s="806"/>
      <c r="GT891" s="806"/>
      <c r="GU891" s="806"/>
      <c r="GV891" s="806"/>
      <c r="GW891" s="806"/>
      <c r="GX891" s="806"/>
      <c r="GY891" s="806"/>
      <c r="GZ891" s="806"/>
      <c r="HA891" s="806"/>
      <c r="HB891" s="806"/>
      <c r="HC891" s="806"/>
      <c r="HD891" s="806"/>
      <c r="HE891" s="806"/>
      <c r="HF891" s="806"/>
      <c r="HG891" s="806"/>
      <c r="HH891" s="806"/>
      <c r="HI891" s="806"/>
      <c r="HJ891" s="806"/>
      <c r="HK891" s="806"/>
      <c r="HL891" s="806"/>
      <c r="HM891" s="806"/>
      <c r="HN891" s="806"/>
      <c r="HO891" s="806"/>
      <c r="HP891" s="806"/>
      <c r="HQ891" s="806"/>
      <c r="HR891" s="806"/>
      <c r="HS891" s="806"/>
      <c r="HT891" s="806"/>
      <c r="HU891" s="806"/>
      <c r="HV891" s="806"/>
      <c r="HW891" s="806"/>
      <c r="HX891" s="806"/>
      <c r="HY891" s="806"/>
      <c r="HZ891" s="806"/>
      <c r="IA891" s="806"/>
      <c r="IB891" s="806"/>
      <c r="IC891" s="806"/>
      <c r="ID891" s="806"/>
      <c r="IE891" s="806"/>
      <c r="IF891" s="806"/>
      <c r="IG891" s="806"/>
      <c r="IH891" s="806"/>
      <c r="II891" s="806"/>
      <c r="IJ891" s="806"/>
      <c r="IK891" s="806"/>
      <c r="IL891" s="806"/>
      <c r="IM891" s="806"/>
      <c r="IN891" s="806"/>
      <c r="IO891" s="806"/>
      <c r="IP891" s="806"/>
      <c r="IQ891" s="806"/>
      <c r="IR891" s="806"/>
      <c r="IS891" s="806"/>
      <c r="IT891" s="806"/>
      <c r="IU891" s="806"/>
      <c r="IV891" s="806"/>
      <c r="IW891" s="806"/>
      <c r="IX891" s="806"/>
      <c r="IY891" s="806"/>
      <c r="IZ891" s="806"/>
      <c r="JA891" s="806"/>
      <c r="JB891" s="806"/>
      <c r="JC891" s="806"/>
      <c r="JD891" s="806"/>
      <c r="JE891" s="806"/>
      <c r="JF891" s="806"/>
      <c r="JG891" s="806"/>
      <c r="JH891" s="806"/>
      <c r="JI891" s="806"/>
      <c r="JJ891" s="806"/>
      <c r="JK891" s="806"/>
      <c r="JL891" s="806"/>
      <c r="JM891" s="806"/>
      <c r="JN891" s="806"/>
      <c r="JO891" s="806"/>
      <c r="JP891" s="806"/>
      <c r="JQ891" s="806"/>
      <c r="JR891" s="806"/>
      <c r="JS891" s="806"/>
      <c r="JT891" s="806"/>
      <c r="JU891" s="806"/>
      <c r="JV891" s="806"/>
      <c r="JW891" s="806"/>
      <c r="JX891" s="806"/>
      <c r="JY891" s="806"/>
      <c r="JZ891" s="806"/>
      <c r="KA891" s="806"/>
      <c r="KB891" s="806"/>
      <c r="KC891" s="806"/>
      <c r="KD891" s="806"/>
      <c r="KE891" s="806"/>
      <c r="KF891" s="806"/>
      <c r="KG891" s="806"/>
      <c r="KH891" s="806"/>
      <c r="KI891" s="806"/>
      <c r="KJ891" s="806"/>
      <c r="KK891" s="806"/>
      <c r="KL891" s="806"/>
      <c r="KM891" s="806"/>
      <c r="KN891" s="806"/>
      <c r="KO891" s="806"/>
      <c r="KP891" s="806"/>
      <c r="KQ891" s="806"/>
      <c r="KR891" s="806"/>
      <c r="KS891" s="806"/>
      <c r="KT891" s="806"/>
      <c r="KU891" s="806"/>
      <c r="KV891" s="806"/>
      <c r="KW891" s="806"/>
      <c r="KX891" s="806"/>
      <c r="KY891" s="806"/>
      <c r="KZ891" s="806"/>
      <c r="LA891" s="806"/>
      <c r="LB891" s="806"/>
      <c r="LC891" s="806"/>
      <c r="LD891" s="806"/>
      <c r="LE891" s="806"/>
      <c r="LF891" s="806"/>
      <c r="LG891" s="806"/>
      <c r="LH891" s="806"/>
      <c r="LI891" s="806"/>
      <c r="LJ891" s="806"/>
      <c r="LK891" s="806"/>
      <c r="LL891" s="806"/>
      <c r="LM891" s="806"/>
      <c r="LN891" s="806"/>
      <c r="LO891" s="806"/>
      <c r="LP891" s="806"/>
      <c r="LQ891" s="806"/>
      <c r="LR891" s="806"/>
      <c r="LS891" s="806"/>
      <c r="LT891" s="806"/>
      <c r="LU891" s="806"/>
      <c r="LV891" s="806"/>
      <c r="LW891" s="806"/>
      <c r="LX891" s="806"/>
      <c r="LY891" s="806"/>
      <c r="LZ891" s="806"/>
      <c r="MA891" s="806"/>
      <c r="MB891" s="806"/>
      <c r="MC891" s="806"/>
      <c r="MD891" s="806"/>
      <c r="ME891" s="806"/>
      <c r="MF891" s="806"/>
      <c r="MG891" s="806"/>
      <c r="MH891" s="806"/>
      <c r="MI891" s="806"/>
      <c r="MJ891" s="806"/>
      <c r="MK891" s="806"/>
      <c r="ML891" s="806"/>
      <c r="MM891" s="806"/>
      <c r="MN891" s="806"/>
      <c r="MO891" s="806"/>
      <c r="MP891" s="806"/>
      <c r="MQ891" s="806"/>
      <c r="MR891" s="806"/>
      <c r="MS891" s="806"/>
      <c r="MT891" s="806"/>
      <c r="MU891" s="806"/>
      <c r="MV891" s="806"/>
      <c r="MW891" s="806"/>
      <c r="MX891" s="806"/>
      <c r="MY891" s="806"/>
      <c r="MZ891" s="806"/>
      <c r="NA891" s="806"/>
      <c r="NB891" s="806"/>
      <c r="NC891" s="806"/>
      <c r="ND891" s="806"/>
      <c r="NE891" s="806"/>
      <c r="NF891" s="806"/>
      <c r="NG891" s="806"/>
      <c r="NH891" s="806"/>
      <c r="NI891" s="806"/>
      <c r="NJ891" s="806"/>
      <c r="NK891" s="806"/>
      <c r="NL891" s="806"/>
      <c r="NM891" s="806"/>
      <c r="NN891" s="806"/>
      <c r="NO891" s="806"/>
      <c r="NP891" s="806"/>
      <c r="NQ891" s="806"/>
      <c r="NR891" s="806"/>
      <c r="NS891" s="806"/>
      <c r="NT891" s="806"/>
      <c r="NU891" s="806"/>
      <c r="NV891" s="806"/>
      <c r="NW891" s="806"/>
      <c r="NX891" s="806"/>
      <c r="NY891" s="806"/>
      <c r="NZ891" s="806"/>
      <c r="OA891" s="806"/>
      <c r="OB891" s="806"/>
      <c r="OC891" s="806"/>
      <c r="OD891" s="806"/>
      <c r="OE891" s="806"/>
      <c r="OF891" s="806"/>
      <c r="OG891" s="806"/>
      <c r="OH891" s="806"/>
      <c r="OI891" s="806"/>
      <c r="OJ891" s="806"/>
      <c r="OK891" s="806"/>
      <c r="OL891" s="806"/>
      <c r="OM891" s="806"/>
      <c r="ON891" s="806"/>
      <c r="OO891" s="806"/>
      <c r="OP891" s="806"/>
      <c r="OQ891" s="806"/>
      <c r="OR891" s="806"/>
      <c r="OS891" s="806"/>
      <c r="OT891" s="806"/>
      <c r="OU891" s="806"/>
      <c r="OV891" s="806"/>
      <c r="OW891" s="806"/>
      <c r="OX891" s="806"/>
      <c r="OY891" s="806"/>
      <c r="OZ891" s="806"/>
      <c r="PA891" s="806"/>
      <c r="PB891" s="806"/>
      <c r="PC891" s="806"/>
      <c r="PD891" s="806"/>
      <c r="PE891" s="806"/>
      <c r="PF891" s="806"/>
      <c r="PG891" s="806"/>
      <c r="PH891" s="806"/>
      <c r="PI891" s="806"/>
      <c r="PJ891" s="806"/>
      <c r="PK891" s="806"/>
      <c r="PL891" s="806"/>
      <c r="PM891" s="806"/>
      <c r="PN891" s="806"/>
      <c r="PO891" s="806"/>
      <c r="PP891" s="806"/>
      <c r="PQ891" s="806"/>
      <c r="PR891" s="806"/>
      <c r="PS891" s="806"/>
      <c r="PT891" s="806"/>
      <c r="PU891" s="806"/>
      <c r="PV891" s="806"/>
      <c r="PW891" s="806"/>
      <c r="PX891" s="806"/>
      <c r="PY891" s="806"/>
      <c r="PZ891" s="806"/>
      <c r="QA891" s="806"/>
      <c r="QB891" s="806"/>
      <c r="QC891" s="806"/>
      <c r="QD891" s="806"/>
      <c r="QE891" s="806"/>
      <c r="QF891" s="806"/>
      <c r="QG891" s="806"/>
      <c r="QH891" s="806"/>
      <c r="QI891" s="806"/>
      <c r="QJ891" s="806"/>
      <c r="QK891" s="806"/>
      <c r="QL891" s="806"/>
      <c r="QM891" s="806"/>
      <c r="QN891" s="806"/>
      <c r="QO891" s="806"/>
      <c r="QP891" s="806"/>
      <c r="QQ891" s="806"/>
      <c r="QR891" s="806"/>
      <c r="QS891" s="806"/>
      <c r="QT891" s="806"/>
      <c r="QU891" s="806"/>
      <c r="QV891" s="806"/>
      <c r="QW891" s="806"/>
      <c r="QX891" s="806"/>
      <c r="QY891" s="806"/>
      <c r="QZ891" s="806"/>
      <c r="RA891" s="806"/>
      <c r="RB891" s="806"/>
      <c r="RC891" s="806"/>
      <c r="RD891" s="806"/>
      <c r="RE891" s="806"/>
      <c r="RF891" s="806"/>
      <c r="RG891" s="806"/>
      <c r="RH891" s="806"/>
      <c r="RI891" s="806"/>
      <c r="RJ891" s="806"/>
      <c r="RK891" s="806"/>
      <c r="RL891" s="806"/>
      <c r="RM891" s="806"/>
      <c r="RN891" s="806"/>
      <c r="RO891" s="806"/>
      <c r="RP891" s="806"/>
      <c r="RQ891" s="806"/>
      <c r="RR891" s="806"/>
      <c r="RS891" s="806"/>
      <c r="RT891" s="806"/>
      <c r="RU891" s="806"/>
      <c r="RV891" s="806"/>
      <c r="RW891" s="806"/>
      <c r="RX891" s="806"/>
      <c r="RY891" s="806"/>
      <c r="RZ891" s="806"/>
      <c r="SA891" s="806"/>
      <c r="SB891" s="806"/>
      <c r="SC891" s="806"/>
      <c r="SD891" s="806"/>
      <c r="SE891" s="806"/>
      <c r="SF891" s="806"/>
      <c r="SG891" s="806"/>
      <c r="SH891" s="806"/>
      <c r="SI891" s="806"/>
      <c r="SJ891" s="806"/>
      <c r="SK891" s="806"/>
      <c r="SL891" s="806"/>
      <c r="SM891" s="806"/>
      <c r="SN891" s="806"/>
      <c r="SO891" s="806"/>
      <c r="SP891" s="806"/>
      <c r="SQ891" s="806"/>
      <c r="SR891" s="806"/>
      <c r="SS891" s="806"/>
      <c r="ST891" s="806"/>
      <c r="SU891" s="806"/>
      <c r="SV891" s="806"/>
      <c r="SW891" s="806"/>
      <c r="SX891" s="806"/>
      <c r="SY891" s="806"/>
      <c r="SZ891" s="806"/>
      <c r="TA891" s="806"/>
      <c r="TB891" s="806"/>
      <c r="TC891" s="806"/>
      <c r="TD891" s="806"/>
      <c r="TE891" s="806"/>
      <c r="TF891" s="806"/>
      <c r="TG891" s="806"/>
      <c r="TH891" s="806"/>
      <c r="TI891" s="806"/>
      <c r="TJ891" s="806"/>
      <c r="TK891" s="806"/>
      <c r="TL891" s="806"/>
      <c r="TM891" s="806"/>
      <c r="TN891" s="806"/>
      <c r="TO891" s="806"/>
      <c r="TP891" s="806"/>
      <c r="TQ891" s="806"/>
      <c r="TR891" s="806"/>
      <c r="TS891" s="806"/>
      <c r="TT891" s="806"/>
      <c r="TU891" s="806"/>
      <c r="TV891" s="806"/>
      <c r="TW891" s="806"/>
      <c r="TX891" s="806"/>
      <c r="TY891" s="806"/>
      <c r="TZ891" s="806"/>
      <c r="UA891" s="806"/>
      <c r="UB891" s="806"/>
      <c r="UC891" s="806"/>
      <c r="UD891" s="806"/>
      <c r="UE891" s="806"/>
      <c r="UF891" s="806"/>
      <c r="UG891" s="806"/>
      <c r="UH891" s="806"/>
      <c r="UI891" s="806"/>
      <c r="UJ891" s="806"/>
      <c r="UK891" s="806"/>
      <c r="UL891" s="806"/>
      <c r="UM891" s="806"/>
      <c r="UN891" s="806"/>
      <c r="UO891" s="806"/>
      <c r="UP891" s="806"/>
      <c r="UQ891" s="806"/>
      <c r="UR891" s="806"/>
      <c r="US891" s="806"/>
      <c r="UT891" s="806"/>
      <c r="UU891" s="806"/>
      <c r="UV891" s="806"/>
      <c r="UW891" s="806"/>
      <c r="UX891" s="806"/>
      <c r="UY891" s="806"/>
      <c r="UZ891" s="806"/>
      <c r="VA891" s="806"/>
      <c r="VB891" s="806"/>
      <c r="VC891" s="806"/>
      <c r="VD891" s="806"/>
      <c r="VE891" s="806"/>
      <c r="VF891" s="806"/>
      <c r="VG891" s="806"/>
      <c r="VH891" s="806"/>
      <c r="VI891" s="806"/>
      <c r="VJ891" s="806"/>
      <c r="VK891" s="806"/>
      <c r="VL891" s="806"/>
      <c r="VM891" s="806"/>
      <c r="VN891" s="806"/>
      <c r="VO891" s="806"/>
      <c r="VP891" s="806"/>
      <c r="VQ891" s="806"/>
      <c r="VR891" s="806"/>
      <c r="VS891" s="806"/>
      <c r="VT891" s="806"/>
      <c r="VU891" s="806"/>
      <c r="VV891" s="806"/>
      <c r="VW891" s="806"/>
      <c r="VX891" s="806"/>
      <c r="VY891" s="806"/>
      <c r="VZ891" s="806"/>
      <c r="WA891" s="806"/>
      <c r="WB891" s="806"/>
      <c r="WC891" s="806"/>
      <c r="WD891" s="806"/>
      <c r="WE891" s="806"/>
      <c r="WF891" s="806"/>
      <c r="WG891" s="806"/>
      <c r="WH891" s="806"/>
      <c r="WI891" s="806"/>
      <c r="WJ891" s="806"/>
      <c r="WK891" s="806"/>
      <c r="WL891" s="806"/>
      <c r="WM891" s="806"/>
      <c r="WN891" s="806"/>
      <c r="WO891" s="806"/>
      <c r="WP891" s="806"/>
      <c r="WQ891" s="806"/>
      <c r="WR891" s="806"/>
      <c r="WS891" s="806"/>
      <c r="WT891" s="806"/>
      <c r="WU891" s="806"/>
      <c r="WV891" s="806"/>
      <c r="WW891" s="806"/>
      <c r="WX891" s="806"/>
      <c r="WY891" s="806"/>
      <c r="WZ891" s="806"/>
      <c r="XA891" s="806"/>
      <c r="XB891" s="806"/>
      <c r="XC891" s="806"/>
      <c r="XD891" s="806"/>
      <c r="XE891" s="806"/>
      <c r="XF891" s="806"/>
      <c r="XG891" s="806"/>
      <c r="XH891" s="806"/>
      <c r="XI891" s="806"/>
      <c r="XJ891" s="806"/>
      <c r="XK891" s="806"/>
      <c r="XL891" s="806"/>
      <c r="XM891" s="806"/>
      <c r="XN891" s="806"/>
      <c r="XO891" s="806"/>
      <c r="XP891" s="806"/>
      <c r="XQ891" s="806"/>
      <c r="XR891" s="806"/>
      <c r="XS891" s="806"/>
      <c r="XT891" s="806"/>
      <c r="XU891" s="806"/>
      <c r="XV891" s="806"/>
      <c r="XW891" s="806"/>
      <c r="XX891" s="806"/>
      <c r="XY891" s="806"/>
      <c r="XZ891" s="806"/>
      <c r="YA891" s="806"/>
      <c r="YB891" s="806"/>
      <c r="YC891" s="806"/>
      <c r="YD891" s="806"/>
      <c r="YE891" s="806"/>
      <c r="YF891" s="806"/>
      <c r="YG891" s="806"/>
      <c r="YH891" s="806"/>
      <c r="YI891" s="806"/>
      <c r="YJ891" s="806"/>
      <c r="YK891" s="806"/>
      <c r="YL891" s="806"/>
      <c r="YM891" s="806"/>
      <c r="YN891" s="806"/>
      <c r="YO891" s="806"/>
      <c r="YP891" s="806"/>
      <c r="YQ891" s="806"/>
      <c r="YR891" s="806"/>
      <c r="YS891" s="806"/>
      <c r="YT891" s="806"/>
      <c r="YU891" s="806"/>
      <c r="YV891" s="806"/>
      <c r="YW891" s="806"/>
      <c r="YX891" s="806"/>
      <c r="YY891" s="806"/>
      <c r="YZ891" s="806"/>
      <c r="ZA891" s="806"/>
      <c r="ZB891" s="806"/>
      <c r="ZC891" s="806"/>
      <c r="ZD891" s="806"/>
      <c r="ZE891" s="806"/>
      <c r="ZF891" s="806"/>
      <c r="ZG891" s="806"/>
      <c r="ZH891" s="806"/>
      <c r="ZI891" s="806"/>
      <c r="ZJ891" s="806"/>
      <c r="ZK891" s="806"/>
      <c r="ZL891" s="806"/>
      <c r="ZM891" s="806"/>
      <c r="ZN891" s="806"/>
      <c r="ZO891" s="806"/>
      <c r="ZP891" s="806"/>
      <c r="ZQ891" s="806"/>
      <c r="ZR891" s="806"/>
      <c r="ZS891" s="806"/>
      <c r="ZT891" s="806"/>
      <c r="ZU891" s="806"/>
      <c r="ZV891" s="806"/>
      <c r="ZW891" s="806"/>
      <c r="ZX891" s="806"/>
      <c r="ZY891" s="806"/>
      <c r="ZZ891" s="806"/>
      <c r="AAA891" s="806"/>
      <c r="AAB891" s="806"/>
      <c r="AAC891" s="806"/>
      <c r="AAD891" s="806"/>
      <c r="AAE891" s="806"/>
      <c r="AAF891" s="806"/>
      <c r="AAG891" s="806"/>
      <c r="AAH891" s="806"/>
      <c r="AAI891" s="806"/>
      <c r="AAJ891" s="806"/>
      <c r="AAK891" s="806"/>
      <c r="AAL891" s="806"/>
      <c r="AAM891" s="806"/>
      <c r="AAN891" s="806"/>
      <c r="AAO891" s="806"/>
      <c r="AAP891" s="806"/>
      <c r="AAQ891" s="806"/>
      <c r="AAR891" s="806"/>
      <c r="AAS891" s="806"/>
      <c r="AAT891" s="806"/>
      <c r="AAU891" s="806"/>
      <c r="AAV891" s="806"/>
      <c r="AAW891" s="806"/>
      <c r="AAX891" s="806"/>
      <c r="AAY891" s="806"/>
      <c r="AAZ891" s="806"/>
      <c r="ABA891" s="806"/>
      <c r="ABB891" s="806"/>
      <c r="ABC891" s="806"/>
      <c r="ABD891" s="806"/>
      <c r="ABE891" s="806"/>
      <c r="ABF891" s="806"/>
      <c r="ABG891" s="806"/>
      <c r="ABH891" s="806"/>
      <c r="ABI891" s="806"/>
      <c r="ABJ891" s="806"/>
      <c r="ABK891" s="806"/>
      <c r="ABL891" s="806"/>
      <c r="ABM891" s="806"/>
      <c r="ABN891" s="806"/>
      <c r="ABO891" s="806"/>
      <c r="ABP891" s="806"/>
      <c r="ABQ891" s="806"/>
      <c r="ABR891" s="806"/>
      <c r="ABS891" s="806"/>
      <c r="ABT891" s="806"/>
      <c r="ABU891" s="806"/>
      <c r="ABV891" s="806"/>
      <c r="ABW891" s="806"/>
      <c r="ABX891" s="806"/>
      <c r="ABY891" s="806"/>
      <c r="ABZ891" s="806"/>
      <c r="ACA891" s="806"/>
      <c r="ACB891" s="806"/>
      <c r="ACC891" s="806"/>
      <c r="ACD891" s="806"/>
      <c r="ACE891" s="806"/>
      <c r="ACF891" s="806"/>
      <c r="ACG891" s="806"/>
      <c r="ACH891" s="806"/>
      <c r="ACI891" s="806"/>
      <c r="ACJ891" s="806"/>
      <c r="ACK891" s="806"/>
      <c r="ACL891" s="806"/>
      <c r="ACM891" s="806"/>
      <c r="ACN891" s="806"/>
      <c r="ACO891" s="806"/>
      <c r="ACP891" s="806"/>
      <c r="ACQ891" s="806"/>
      <c r="ACR891" s="806"/>
      <c r="ACS891" s="806"/>
      <c r="ACT891" s="806"/>
      <c r="ACU891" s="806"/>
      <c r="ACV891" s="806"/>
      <c r="ACW891" s="806"/>
      <c r="ACX891" s="806"/>
      <c r="ACY891" s="806"/>
      <c r="ACZ891" s="806"/>
      <c r="ADA891" s="806"/>
      <c r="ADB891" s="806"/>
      <c r="ADC891" s="806"/>
      <c r="ADD891" s="806"/>
      <c r="ADE891" s="806"/>
      <c r="ADF891" s="806"/>
      <c r="ADG891" s="806"/>
      <c r="ADH891" s="806"/>
      <c r="ADI891" s="806"/>
      <c r="ADJ891" s="806"/>
      <c r="ADK891" s="806"/>
      <c r="ADL891" s="806"/>
      <c r="ADM891" s="806"/>
      <c r="ADN891" s="806"/>
      <c r="ADO891" s="806"/>
      <c r="ADP891" s="806"/>
      <c r="ADQ891" s="806"/>
      <c r="ADR891" s="806"/>
      <c r="ADS891" s="806"/>
      <c r="ADT891" s="806"/>
      <c r="ADU891" s="806"/>
      <c r="ADV891" s="806"/>
      <c r="ADW891" s="806"/>
      <c r="ADX891" s="806"/>
      <c r="ADY891" s="806"/>
      <c r="ADZ891" s="806"/>
      <c r="AEA891" s="806"/>
      <c r="AEB891" s="806"/>
      <c r="AEC891" s="806"/>
      <c r="AED891" s="806"/>
      <c r="AEE891" s="806"/>
      <c r="AEF891" s="806"/>
      <c r="AEG891" s="806"/>
      <c r="AEH891" s="806"/>
      <c r="AEI891" s="806"/>
      <c r="AEJ891" s="806"/>
      <c r="AEK891" s="806"/>
      <c r="AEL891" s="806"/>
      <c r="AEM891" s="806"/>
      <c r="AEN891" s="806"/>
      <c r="AEO891" s="806"/>
      <c r="AEP891" s="806"/>
      <c r="AEQ891" s="806"/>
      <c r="AER891" s="806"/>
      <c r="AES891" s="806"/>
      <c r="AET891" s="806"/>
      <c r="AEU891" s="806"/>
      <c r="AEV891" s="806"/>
      <c r="AEW891" s="806"/>
      <c r="AEX891" s="806"/>
      <c r="AEY891" s="806"/>
      <c r="AEZ891" s="806"/>
      <c r="AFA891" s="806"/>
      <c r="AFB891" s="806"/>
      <c r="AFC891" s="806"/>
      <c r="AFD891" s="806"/>
      <c r="AFE891" s="806"/>
      <c r="AFF891" s="806"/>
      <c r="AFG891" s="806"/>
      <c r="AFH891" s="806"/>
      <c r="AFI891" s="806"/>
      <c r="AFJ891" s="806"/>
      <c r="AFK891" s="806"/>
      <c r="AFL891" s="806"/>
      <c r="AFM891" s="806"/>
      <c r="AFN891" s="806"/>
      <c r="AFO891" s="806"/>
      <c r="AFP891" s="806"/>
      <c r="AFQ891" s="806"/>
      <c r="AFR891" s="806"/>
      <c r="AFS891" s="806"/>
      <c r="AFT891" s="806"/>
      <c r="AFU891" s="806"/>
      <c r="AFV891" s="806"/>
      <c r="AFW891" s="806"/>
      <c r="AFX891" s="806"/>
      <c r="AFY891" s="806"/>
      <c r="AFZ891" s="806"/>
      <c r="AGA891" s="806"/>
      <c r="AGB891" s="806"/>
      <c r="AGC891" s="806"/>
      <c r="AGD891" s="806"/>
      <c r="AGE891" s="806"/>
      <c r="AGF891" s="806"/>
      <c r="AGG891" s="806"/>
      <c r="AGH891" s="806"/>
      <c r="AGI891" s="806"/>
      <c r="AGJ891" s="806"/>
      <c r="AGK891" s="806"/>
      <c r="AGL891" s="806"/>
      <c r="AGM891" s="806"/>
      <c r="AGN891" s="806"/>
      <c r="AGO891" s="806"/>
      <c r="AGP891" s="806"/>
      <c r="AGQ891" s="806"/>
      <c r="AGR891" s="806"/>
      <c r="AGS891" s="806"/>
      <c r="AGT891" s="806"/>
      <c r="AGU891" s="806"/>
      <c r="AGV891" s="806"/>
      <c r="AGW891" s="806"/>
      <c r="AGX891" s="806"/>
      <c r="AGY891" s="806"/>
      <c r="AGZ891" s="806"/>
      <c r="AHA891" s="806"/>
      <c r="AHB891" s="806"/>
      <c r="AHC891" s="806"/>
      <c r="AHD891" s="806"/>
      <c r="AHE891" s="806"/>
      <c r="AHF891" s="806"/>
      <c r="AHG891" s="806"/>
      <c r="AHH891" s="806"/>
      <c r="AHI891" s="806"/>
      <c r="AHJ891" s="806"/>
      <c r="AHK891" s="806"/>
      <c r="AHL891" s="806"/>
      <c r="AHM891" s="806"/>
      <c r="AHN891" s="806"/>
      <c r="AHO891" s="806"/>
      <c r="AHP891" s="806"/>
      <c r="AHQ891" s="806"/>
      <c r="AHR891" s="806"/>
      <c r="AHS891" s="806"/>
      <c r="AHT891" s="806"/>
      <c r="AHU891" s="806"/>
      <c r="AHV891" s="806"/>
      <c r="AHW891" s="806"/>
      <c r="AHX891" s="806"/>
      <c r="AHY891" s="806"/>
      <c r="AHZ891" s="806"/>
      <c r="AIA891" s="806"/>
      <c r="AIB891" s="806"/>
      <c r="AIC891" s="806"/>
      <c r="AID891" s="806"/>
      <c r="AIE891" s="806"/>
      <c r="AIF891" s="806"/>
      <c r="AIG891" s="806"/>
      <c r="AIH891" s="806"/>
      <c r="AII891" s="806"/>
      <c r="AIJ891" s="806"/>
      <c r="AIK891" s="806"/>
      <c r="AIL891" s="806"/>
      <c r="AIM891" s="806"/>
      <c r="AIN891" s="806"/>
      <c r="AIO891" s="806"/>
      <c r="AIP891" s="806"/>
      <c r="AIQ891" s="806"/>
      <c r="AIR891" s="806"/>
      <c r="AIS891" s="806"/>
      <c r="AIT891" s="806"/>
      <c r="AIU891" s="806"/>
      <c r="AIV891" s="806"/>
      <c r="AIW891" s="806"/>
      <c r="AIX891" s="806"/>
      <c r="AIY891" s="806"/>
      <c r="AIZ891" s="806"/>
      <c r="AJA891" s="806"/>
      <c r="AJB891" s="806"/>
      <c r="AJC891" s="806"/>
      <c r="AJD891" s="806"/>
      <c r="AJE891" s="806"/>
      <c r="AJF891" s="806"/>
      <c r="AJG891" s="806"/>
      <c r="AJH891" s="806"/>
      <c r="AJI891" s="806"/>
      <c r="AJJ891" s="806"/>
      <c r="AJK891" s="806"/>
      <c r="AJL891" s="806"/>
      <c r="AJM891" s="806"/>
      <c r="AJN891" s="806"/>
      <c r="AJO891" s="806"/>
      <c r="AJP891" s="806"/>
      <c r="AJQ891" s="806"/>
      <c r="AJR891" s="806"/>
      <c r="AJS891" s="806"/>
      <c r="AJT891" s="806"/>
      <c r="AJU891" s="806"/>
      <c r="AJV891" s="806"/>
      <c r="AJW891" s="806"/>
      <c r="AJX891" s="806"/>
      <c r="AJY891" s="806"/>
      <c r="AJZ891" s="806"/>
      <c r="AKA891" s="806"/>
      <c r="AKB891" s="806"/>
      <c r="AKC891" s="806"/>
      <c r="AKD891" s="806"/>
      <c r="AKE891" s="806"/>
      <c r="AKF891" s="806"/>
      <c r="AKG891" s="806"/>
      <c r="AKH891" s="806"/>
      <c r="AKI891" s="806"/>
      <c r="AKJ891" s="806"/>
      <c r="AKK891" s="806"/>
      <c r="AKL891" s="806"/>
      <c r="AKM891" s="806"/>
      <c r="AKN891" s="806"/>
      <c r="AKO891" s="806"/>
      <c r="AKP891" s="806"/>
      <c r="AKQ891" s="806"/>
      <c r="AKR891" s="806"/>
      <c r="AKS891" s="806"/>
      <c r="AKT891" s="806"/>
      <c r="AKU891" s="806"/>
      <c r="AKV891" s="806"/>
      <c r="AKW891" s="806"/>
      <c r="AKX891" s="806"/>
      <c r="AKY891" s="806"/>
      <c r="AKZ891" s="806"/>
      <c r="ALA891" s="806"/>
      <c r="ALB891" s="806"/>
      <c r="ALC891" s="806"/>
      <c r="ALD891" s="806"/>
      <c r="ALE891" s="806"/>
      <c r="ALF891" s="806"/>
      <c r="ALG891" s="806"/>
      <c r="ALH891" s="806"/>
      <c r="ALI891" s="806"/>
      <c r="ALJ891" s="806"/>
      <c r="ALK891" s="806"/>
      <c r="ALL891" s="806"/>
      <c r="ALM891" s="806"/>
      <c r="ALN891" s="806"/>
      <c r="ALO891" s="806"/>
      <c r="ALP891" s="806"/>
      <c r="ALQ891" s="806"/>
      <c r="ALR891" s="806"/>
      <c r="ALS891" s="806"/>
      <c r="ALT891" s="806"/>
      <c r="ALU891" s="806"/>
      <c r="ALV891" s="806"/>
      <c r="ALW891" s="806"/>
      <c r="ALX891" s="806"/>
      <c r="ALY891" s="806"/>
      <c r="ALZ891" s="806"/>
      <c r="AMA891" s="806"/>
      <c r="AMB891" s="806"/>
      <c r="AMC891" s="806"/>
      <c r="AMD891" s="806"/>
      <c r="AME891" s="806"/>
      <c r="AMF891" s="806"/>
      <c r="AMG891" s="806"/>
      <c r="AMH891" s="806"/>
      <c r="AMI891" s="806"/>
      <c r="AMJ891" s="806"/>
      <c r="AMK891" s="806"/>
      <c r="AML891" s="806"/>
      <c r="AMM891" s="806"/>
      <c r="AMN891" s="806"/>
      <c r="AMO891" s="806"/>
      <c r="AMP891" s="806"/>
      <c r="AMQ891" s="806"/>
      <c r="AMR891" s="806"/>
      <c r="AMS891" s="806"/>
      <c r="AMT891" s="806"/>
      <c r="AMU891" s="806"/>
      <c r="AMV891" s="806"/>
      <c r="AMW891" s="806"/>
      <c r="AMX891" s="806"/>
      <c r="AMY891" s="806"/>
      <c r="AMZ891" s="806"/>
      <c r="ANA891" s="806"/>
      <c r="ANB891" s="806"/>
      <c r="ANC891" s="806"/>
      <c r="AND891" s="806"/>
      <c r="ANE891" s="806"/>
      <c r="ANF891" s="806"/>
      <c r="ANG891" s="806"/>
      <c r="ANH891" s="806"/>
      <c r="ANI891" s="806"/>
      <c r="ANJ891" s="806"/>
      <c r="ANK891" s="806"/>
      <c r="ANL891" s="806"/>
      <c r="ANM891" s="806"/>
      <c r="ANN891" s="806"/>
      <c r="ANO891" s="806"/>
      <c r="ANP891" s="806"/>
      <c r="ANQ891" s="806"/>
      <c r="ANR891" s="806"/>
      <c r="ANS891" s="806"/>
      <c r="ANT891" s="806"/>
      <c r="ANU891" s="806"/>
      <c r="ANV891" s="806"/>
      <c r="ANW891" s="806"/>
      <c r="ANX891" s="806"/>
      <c r="ANY891" s="806"/>
      <c r="ANZ891" s="806"/>
      <c r="AOA891" s="806"/>
      <c r="AOB891" s="806"/>
      <c r="AOC891" s="806"/>
      <c r="AOD891" s="806"/>
      <c r="AOE891" s="806"/>
      <c r="AOF891" s="806"/>
      <c r="AOG891" s="806"/>
      <c r="AOH891" s="806"/>
      <c r="AOI891" s="806"/>
      <c r="AOJ891" s="806"/>
      <c r="AOK891" s="806"/>
      <c r="AOL891" s="806"/>
      <c r="AOM891" s="806"/>
      <c r="AON891" s="806"/>
      <c r="AOO891" s="806"/>
      <c r="AOP891" s="806"/>
      <c r="AOQ891" s="806"/>
      <c r="AOR891" s="806"/>
      <c r="AOS891" s="806"/>
      <c r="AOT891" s="806"/>
      <c r="AOU891" s="806"/>
      <c r="AOV891" s="806"/>
      <c r="AOW891" s="806"/>
      <c r="AOX891" s="806"/>
      <c r="AOY891" s="806"/>
      <c r="AOZ891" s="806"/>
      <c r="APA891" s="806"/>
      <c r="APB891" s="806"/>
      <c r="APC891" s="806"/>
      <c r="APD891" s="806"/>
      <c r="APE891" s="806"/>
      <c r="APF891" s="806"/>
      <c r="APG891" s="806"/>
      <c r="APH891" s="806"/>
      <c r="API891" s="806"/>
      <c r="APJ891" s="806"/>
      <c r="APK891" s="806"/>
      <c r="APL891" s="806"/>
      <c r="APM891" s="806"/>
      <c r="APN891" s="806"/>
      <c r="APO891" s="806"/>
      <c r="APP891" s="806"/>
      <c r="APQ891" s="806"/>
      <c r="APR891" s="806"/>
      <c r="APS891" s="806"/>
      <c r="APT891" s="806"/>
      <c r="APU891" s="806"/>
      <c r="APV891" s="806"/>
      <c r="APW891" s="806"/>
      <c r="APX891" s="806"/>
      <c r="APY891" s="806"/>
      <c r="APZ891" s="806"/>
      <c r="AQA891" s="806"/>
      <c r="AQB891" s="806"/>
      <c r="AQC891" s="806"/>
      <c r="AQD891" s="806"/>
      <c r="AQE891" s="806"/>
      <c r="AQF891" s="806"/>
      <c r="AQG891" s="806"/>
      <c r="AQH891" s="806"/>
      <c r="AQI891" s="806"/>
      <c r="AQJ891" s="806"/>
      <c r="AQK891" s="806"/>
      <c r="AQL891" s="806"/>
      <c r="AQM891" s="806"/>
      <c r="AQN891" s="806"/>
      <c r="AQO891" s="806"/>
      <c r="AQP891" s="806"/>
      <c r="AQQ891" s="806"/>
      <c r="AQR891" s="806"/>
      <c r="AQS891" s="806"/>
      <c r="AQT891" s="806"/>
      <c r="AQU891" s="806"/>
      <c r="AQV891" s="806"/>
      <c r="AQW891" s="806"/>
      <c r="AQX891" s="806"/>
      <c r="AQY891" s="806"/>
      <c r="AQZ891" s="806"/>
      <c r="ARA891" s="806"/>
      <c r="ARB891" s="806"/>
      <c r="ARC891" s="806"/>
      <c r="ARD891" s="806"/>
      <c r="ARE891" s="806"/>
      <c r="ARF891" s="806"/>
      <c r="ARG891" s="806"/>
      <c r="ARH891" s="806"/>
      <c r="ARI891" s="806"/>
      <c r="ARJ891" s="806"/>
      <c r="ARK891" s="806"/>
      <c r="ARL891" s="806"/>
      <c r="ARM891" s="806"/>
      <c r="ARN891" s="806"/>
      <c r="ARO891" s="806"/>
      <c r="ARP891" s="806"/>
      <c r="ARQ891" s="806"/>
      <c r="ARR891" s="806"/>
      <c r="ARS891" s="806"/>
      <c r="ART891" s="806"/>
      <c r="ARU891" s="806"/>
      <c r="ARV891" s="806"/>
      <c r="ARW891" s="806"/>
      <c r="ARX891" s="806"/>
      <c r="ARY891" s="806"/>
      <c r="ARZ891" s="806"/>
      <c r="ASA891" s="806"/>
      <c r="ASB891" s="806"/>
      <c r="ASC891" s="806"/>
      <c r="ASD891" s="806"/>
      <c r="ASE891" s="806"/>
      <c r="ASF891" s="806"/>
      <c r="ASG891" s="806"/>
      <c r="ASH891" s="806"/>
      <c r="ASI891" s="806"/>
      <c r="ASJ891" s="806"/>
      <c r="ASK891" s="806"/>
      <c r="ASL891" s="806"/>
      <c r="ASM891" s="806"/>
      <c r="ASN891" s="806"/>
      <c r="ASO891" s="806"/>
      <c r="ASP891" s="806"/>
      <c r="ASQ891" s="806"/>
      <c r="ASR891" s="806"/>
      <c r="ASS891" s="806"/>
      <c r="AST891" s="806"/>
      <c r="ASU891" s="806"/>
      <c r="ASV891" s="806"/>
      <c r="ASW891" s="806"/>
      <c r="ASX891" s="806"/>
      <c r="ASY891" s="806"/>
      <c r="ASZ891" s="806"/>
      <c r="ATA891" s="806"/>
      <c r="ATB891" s="806"/>
      <c r="ATC891" s="806"/>
      <c r="ATD891" s="806"/>
      <c r="ATE891" s="806"/>
      <c r="ATF891" s="806"/>
      <c r="ATG891" s="806"/>
      <c r="ATH891" s="806"/>
      <c r="ATI891" s="806"/>
      <c r="ATJ891" s="806"/>
      <c r="ATK891" s="806"/>
      <c r="ATL891" s="806"/>
      <c r="ATM891" s="806"/>
      <c r="ATN891" s="806"/>
      <c r="ATO891" s="806"/>
      <c r="ATP891" s="806"/>
      <c r="ATQ891" s="806"/>
      <c r="ATR891" s="806"/>
      <c r="ATS891" s="806"/>
      <c r="ATT891" s="806"/>
      <c r="ATU891" s="806"/>
      <c r="ATV891" s="806"/>
      <c r="ATW891" s="806"/>
      <c r="ATX891" s="806"/>
      <c r="ATY891" s="806"/>
      <c r="ATZ891" s="806"/>
      <c r="AUA891" s="806"/>
      <c r="AUB891" s="806"/>
      <c r="AUC891" s="806"/>
      <c r="AUD891" s="806"/>
      <c r="AUE891" s="806"/>
      <c r="AUF891" s="806"/>
      <c r="AUG891" s="806"/>
      <c r="AUH891" s="806"/>
      <c r="AUI891" s="806"/>
      <c r="AUJ891" s="806"/>
      <c r="AUK891" s="806"/>
      <c r="AUL891" s="806"/>
      <c r="AUM891" s="806"/>
      <c r="AUN891" s="806"/>
      <c r="AUO891" s="806"/>
      <c r="AUP891" s="806"/>
      <c r="AUQ891" s="806"/>
      <c r="AUR891" s="806"/>
      <c r="AUS891" s="806"/>
      <c r="AUT891" s="806"/>
      <c r="AUU891" s="806"/>
      <c r="AUV891" s="806"/>
      <c r="AUW891" s="806"/>
      <c r="AUX891" s="806"/>
      <c r="AUY891" s="806"/>
      <c r="AUZ891" s="806"/>
      <c r="AVA891" s="806"/>
      <c r="AVB891" s="806"/>
      <c r="AVC891" s="806"/>
      <c r="AVD891" s="806"/>
      <c r="AVE891" s="806"/>
      <c r="AVF891" s="806"/>
      <c r="AVG891" s="806"/>
      <c r="AVH891" s="806"/>
      <c r="AVI891" s="806"/>
      <c r="AVJ891" s="806"/>
      <c r="AVK891" s="806"/>
      <c r="AVL891" s="806"/>
      <c r="AVM891" s="806"/>
      <c r="AVN891" s="806"/>
      <c r="AVO891" s="806"/>
      <c r="AVP891" s="806"/>
      <c r="AVQ891" s="806"/>
      <c r="AVR891" s="806"/>
      <c r="AVS891" s="806"/>
      <c r="AVT891" s="806"/>
      <c r="AVU891" s="806"/>
      <c r="AVV891" s="806"/>
      <c r="AVW891" s="806"/>
      <c r="AVX891" s="806"/>
      <c r="AVY891" s="806"/>
      <c r="AVZ891" s="806"/>
      <c r="AWA891" s="806"/>
      <c r="AWB891" s="806"/>
      <c r="AWC891" s="806"/>
      <c r="AWD891" s="806"/>
      <c r="AWE891" s="806"/>
      <c r="AWF891" s="806"/>
      <c r="AWG891" s="806"/>
      <c r="AWH891" s="806"/>
      <c r="AWI891" s="806"/>
      <c r="AWJ891" s="806"/>
      <c r="AWK891" s="806"/>
      <c r="AWL891" s="806"/>
      <c r="AWM891" s="806"/>
      <c r="AWN891" s="806"/>
      <c r="AWO891" s="806"/>
      <c r="AWP891" s="806"/>
      <c r="AWQ891" s="806"/>
      <c r="AWR891" s="806"/>
      <c r="AWS891" s="806"/>
      <c r="AWT891" s="806"/>
      <c r="AWU891" s="806"/>
      <c r="AWV891" s="806"/>
      <c r="AWW891" s="806"/>
      <c r="AWX891" s="806"/>
      <c r="AWY891" s="806"/>
      <c r="AWZ891" s="806"/>
      <c r="AXA891" s="806"/>
      <c r="AXB891" s="806"/>
      <c r="AXC891" s="806"/>
      <c r="AXD891" s="806"/>
      <c r="AXE891" s="806"/>
      <c r="AXF891" s="806"/>
      <c r="AXG891" s="806"/>
      <c r="AXH891" s="806"/>
      <c r="AXI891" s="806"/>
      <c r="AXJ891" s="806"/>
      <c r="AXK891" s="806"/>
      <c r="AXL891" s="806"/>
      <c r="AXM891" s="806"/>
      <c r="AXN891" s="806"/>
      <c r="AXO891" s="806"/>
      <c r="AXP891" s="806"/>
      <c r="AXQ891" s="806"/>
      <c r="AXR891" s="806"/>
      <c r="AXS891" s="806"/>
      <c r="AXT891" s="806"/>
      <c r="AXU891" s="806"/>
      <c r="AXV891" s="806"/>
      <c r="AXW891" s="806"/>
      <c r="AXX891" s="806"/>
      <c r="AXY891" s="806"/>
      <c r="AXZ891" s="806"/>
      <c r="AYA891" s="806"/>
      <c r="AYB891" s="806"/>
      <c r="AYC891" s="806"/>
      <c r="AYD891" s="806"/>
      <c r="AYE891" s="806"/>
      <c r="AYF891" s="806"/>
      <c r="AYG891" s="806"/>
      <c r="AYH891" s="806"/>
      <c r="AYI891" s="806"/>
      <c r="AYJ891" s="806"/>
      <c r="AYK891" s="806"/>
      <c r="AYL891" s="806"/>
      <c r="AYM891" s="806"/>
      <c r="AYN891" s="806"/>
      <c r="AYO891" s="806"/>
      <c r="AYP891" s="806"/>
      <c r="AYQ891" s="806"/>
      <c r="AYR891" s="806"/>
      <c r="AYS891" s="806"/>
      <c r="AYT891" s="806"/>
      <c r="AYU891" s="806"/>
      <c r="AYV891" s="806"/>
      <c r="AYW891" s="806"/>
      <c r="AYX891" s="806"/>
      <c r="AYY891" s="806"/>
      <c r="AYZ891" s="806"/>
      <c r="AZA891" s="806"/>
      <c r="AZB891" s="806"/>
      <c r="AZC891" s="806"/>
      <c r="AZD891" s="806"/>
      <c r="AZE891" s="806"/>
      <c r="AZF891" s="806"/>
      <c r="AZG891" s="806"/>
      <c r="AZH891" s="806"/>
      <c r="AZI891" s="806"/>
      <c r="AZJ891" s="806"/>
      <c r="AZK891" s="806"/>
      <c r="AZL891" s="806"/>
      <c r="AZM891" s="806"/>
      <c r="AZN891" s="806"/>
      <c r="AZO891" s="806"/>
      <c r="AZP891" s="806"/>
      <c r="AZQ891" s="806"/>
      <c r="AZR891" s="806"/>
      <c r="AZS891" s="806"/>
      <c r="AZT891" s="806"/>
      <c r="AZU891" s="806"/>
      <c r="AZV891" s="806"/>
      <c r="AZW891" s="806"/>
      <c r="AZX891" s="806"/>
      <c r="AZY891" s="806"/>
      <c r="AZZ891" s="806"/>
      <c r="BAA891" s="806"/>
      <c r="BAB891" s="806"/>
      <c r="BAC891" s="806"/>
      <c r="BAD891" s="806"/>
      <c r="BAE891" s="806"/>
      <c r="BAF891" s="806"/>
      <c r="BAG891" s="806"/>
      <c r="BAH891" s="806"/>
      <c r="BAI891" s="806"/>
      <c r="BAJ891" s="806"/>
      <c r="BAK891" s="806"/>
      <c r="BAL891" s="806"/>
      <c r="BAM891" s="806"/>
      <c r="BAN891" s="806"/>
      <c r="BAO891" s="806"/>
      <c r="BAP891" s="806"/>
      <c r="BAQ891" s="806"/>
      <c r="BAR891" s="806"/>
      <c r="BAS891" s="806"/>
      <c r="BAT891" s="806"/>
      <c r="BAU891" s="806"/>
      <c r="BAV891" s="806"/>
      <c r="BAW891" s="806"/>
      <c r="BAX891" s="806"/>
      <c r="BAY891" s="806"/>
      <c r="BAZ891" s="806"/>
      <c r="BBA891" s="806"/>
      <c r="BBB891" s="806"/>
      <c r="BBC891" s="806"/>
      <c r="BBD891" s="806"/>
      <c r="BBE891" s="806"/>
      <c r="BBF891" s="806"/>
      <c r="BBG891" s="806"/>
      <c r="BBH891" s="806"/>
      <c r="BBI891" s="806"/>
      <c r="BBJ891" s="806"/>
      <c r="BBK891" s="806"/>
      <c r="BBL891" s="806"/>
      <c r="BBM891" s="806"/>
      <c r="BBN891" s="806"/>
      <c r="BBO891" s="806"/>
      <c r="BBP891" s="806"/>
      <c r="BBQ891" s="806"/>
      <c r="BBR891" s="806"/>
      <c r="BBS891" s="806"/>
      <c r="BBT891" s="806"/>
      <c r="BBU891" s="806"/>
      <c r="BBV891" s="806"/>
      <c r="BBW891" s="806"/>
      <c r="BBX891" s="806"/>
      <c r="BBY891" s="806"/>
      <c r="BBZ891" s="806"/>
      <c r="BCA891" s="806"/>
      <c r="BCB891" s="806"/>
      <c r="BCC891" s="806"/>
      <c r="BCD891" s="806"/>
      <c r="BCE891" s="806"/>
      <c r="BCF891" s="806"/>
      <c r="BCG891" s="806"/>
      <c r="BCH891" s="806"/>
      <c r="BCI891" s="806"/>
      <c r="BCJ891" s="806"/>
      <c r="BCK891" s="806"/>
      <c r="BCL891" s="806"/>
      <c r="BCM891" s="806"/>
      <c r="BCN891" s="806"/>
      <c r="BCO891" s="806"/>
      <c r="BCP891" s="806"/>
      <c r="BCQ891" s="806"/>
      <c r="BCR891" s="806"/>
      <c r="BCS891" s="806"/>
      <c r="BCT891" s="806"/>
      <c r="BCU891" s="806"/>
      <c r="BCV891" s="806"/>
      <c r="BCW891" s="806"/>
      <c r="BCX891" s="806"/>
      <c r="BCY891" s="806"/>
      <c r="BCZ891" s="806"/>
      <c r="BDA891" s="806"/>
      <c r="BDB891" s="806"/>
      <c r="BDC891" s="806"/>
      <c r="BDD891" s="806"/>
      <c r="BDE891" s="806"/>
      <c r="BDF891" s="806"/>
      <c r="BDG891" s="806"/>
      <c r="BDH891" s="806"/>
      <c r="BDI891" s="806"/>
      <c r="BDJ891" s="806"/>
      <c r="BDK891" s="806"/>
      <c r="BDL891" s="806"/>
      <c r="BDM891" s="806"/>
      <c r="BDN891" s="806"/>
      <c r="BDO891" s="806"/>
      <c r="BDP891" s="806"/>
      <c r="BDQ891" s="806"/>
      <c r="BDR891" s="806"/>
      <c r="BDS891" s="806"/>
      <c r="BDT891" s="806"/>
      <c r="BDU891" s="806"/>
      <c r="BDV891" s="806"/>
      <c r="BDW891" s="806"/>
      <c r="BDX891" s="806"/>
      <c r="BDY891" s="806"/>
      <c r="BDZ891" s="806"/>
      <c r="BEA891" s="806"/>
      <c r="BEB891" s="806"/>
      <c r="BEC891" s="806"/>
      <c r="BED891" s="806"/>
      <c r="BEE891" s="806"/>
      <c r="BEF891" s="806"/>
      <c r="BEG891" s="806"/>
      <c r="BEH891" s="806"/>
      <c r="BEI891" s="806"/>
      <c r="BEJ891" s="806"/>
      <c r="BEK891" s="806"/>
      <c r="BEL891" s="806"/>
      <c r="BEM891" s="806"/>
      <c r="BEN891" s="806"/>
      <c r="BEO891" s="806"/>
      <c r="BEP891" s="806"/>
      <c r="BEQ891" s="806"/>
      <c r="BER891" s="806"/>
      <c r="BES891" s="806"/>
      <c r="BET891" s="806"/>
      <c r="BEU891" s="806"/>
      <c r="BEV891" s="806"/>
      <c r="BEW891" s="806"/>
      <c r="BEX891" s="806"/>
      <c r="BEY891" s="806"/>
      <c r="BEZ891" s="806"/>
      <c r="BFA891" s="806"/>
      <c r="BFB891" s="806"/>
      <c r="BFC891" s="806"/>
      <c r="BFD891" s="806"/>
      <c r="BFE891" s="806"/>
      <c r="BFF891" s="806"/>
      <c r="BFG891" s="806"/>
      <c r="BFH891" s="806"/>
      <c r="BFI891" s="806"/>
      <c r="BFJ891" s="806"/>
      <c r="BFK891" s="806"/>
      <c r="BFL891" s="806"/>
      <c r="BFM891" s="806"/>
      <c r="BFN891" s="806"/>
      <c r="BFO891" s="806"/>
      <c r="BFP891" s="806"/>
      <c r="BFQ891" s="806"/>
      <c r="BFR891" s="806"/>
      <c r="BFS891" s="806"/>
      <c r="BFT891" s="806"/>
      <c r="BFU891" s="806"/>
      <c r="BFV891" s="806"/>
      <c r="BFW891" s="806"/>
      <c r="BFX891" s="806"/>
      <c r="BFY891" s="806"/>
      <c r="BFZ891" s="806"/>
      <c r="BGA891" s="806"/>
      <c r="BGB891" s="806"/>
      <c r="BGC891" s="806"/>
      <c r="BGD891" s="806"/>
      <c r="BGE891" s="806"/>
      <c r="BGF891" s="806"/>
      <c r="BGG891" s="806"/>
      <c r="BGH891" s="806"/>
      <c r="BGI891" s="806"/>
      <c r="BGJ891" s="806"/>
      <c r="BGK891" s="806"/>
      <c r="BGL891" s="806"/>
      <c r="BGM891" s="806"/>
      <c r="BGN891" s="806"/>
      <c r="BGO891" s="806"/>
      <c r="BGP891" s="806"/>
      <c r="BGQ891" s="806"/>
      <c r="BGR891" s="806"/>
      <c r="BGS891" s="806"/>
      <c r="BGT891" s="806"/>
      <c r="BGU891" s="806"/>
      <c r="BGV891" s="806"/>
      <c r="BGW891" s="806"/>
      <c r="BGX891" s="806"/>
      <c r="BGY891" s="806"/>
      <c r="BGZ891" s="806"/>
      <c r="BHA891" s="806"/>
      <c r="BHB891" s="806"/>
      <c r="BHC891" s="806"/>
      <c r="BHD891" s="806"/>
      <c r="BHE891" s="806"/>
      <c r="BHF891" s="806"/>
      <c r="BHG891" s="806"/>
      <c r="BHH891" s="806"/>
      <c r="BHI891" s="806"/>
      <c r="BHJ891" s="806"/>
      <c r="BHK891" s="806"/>
      <c r="BHL891" s="806"/>
      <c r="BHM891" s="806"/>
      <c r="BHN891" s="806"/>
      <c r="BHO891" s="806"/>
      <c r="BHP891" s="806"/>
      <c r="BHQ891" s="806"/>
      <c r="BHR891" s="806"/>
      <c r="BHS891" s="806"/>
      <c r="BHT891" s="806"/>
      <c r="BHU891" s="806"/>
      <c r="BHV891" s="806"/>
      <c r="BHW891" s="806"/>
      <c r="BHX891" s="806"/>
      <c r="BHY891" s="806"/>
      <c r="BHZ891" s="806"/>
      <c r="BIA891" s="806"/>
      <c r="BIB891" s="806"/>
      <c r="BIC891" s="806"/>
      <c r="BID891" s="806"/>
      <c r="BIE891" s="806"/>
      <c r="BIF891" s="806"/>
      <c r="BIG891" s="806"/>
      <c r="BIH891" s="806"/>
      <c r="BII891" s="806"/>
      <c r="BIJ891" s="806"/>
      <c r="BIK891" s="806"/>
      <c r="BIL891" s="806"/>
      <c r="BIM891" s="806"/>
      <c r="BIN891" s="806"/>
      <c r="BIO891" s="806"/>
      <c r="BIP891" s="806"/>
      <c r="BIQ891" s="806"/>
      <c r="BIR891" s="806"/>
      <c r="BIS891" s="806"/>
      <c r="BIT891" s="806"/>
      <c r="BIU891" s="806"/>
      <c r="BIV891" s="806"/>
      <c r="BIW891" s="806"/>
      <c r="BIX891" s="806"/>
      <c r="BIY891" s="806"/>
      <c r="BIZ891" s="806"/>
      <c r="BJA891" s="806"/>
      <c r="BJB891" s="806"/>
      <c r="BJC891" s="806"/>
      <c r="BJD891" s="806"/>
      <c r="BJE891" s="806"/>
      <c r="BJF891" s="806"/>
      <c r="BJG891" s="806"/>
      <c r="BJH891" s="806"/>
      <c r="BJI891" s="806"/>
      <c r="BJJ891" s="806"/>
      <c r="BJK891" s="806"/>
      <c r="BJL891" s="806"/>
      <c r="BJM891" s="806"/>
      <c r="BJN891" s="806"/>
      <c r="BJO891" s="806"/>
      <c r="BJP891" s="806"/>
      <c r="BJQ891" s="806"/>
      <c r="BJR891" s="806"/>
      <c r="BJS891" s="806"/>
      <c r="BJT891" s="806"/>
      <c r="BJU891" s="806"/>
      <c r="BJV891" s="806"/>
      <c r="BJW891" s="806"/>
      <c r="BJX891" s="806"/>
      <c r="BJY891" s="806"/>
      <c r="BJZ891" s="806"/>
      <c r="BKA891" s="806"/>
      <c r="BKB891" s="806"/>
      <c r="BKC891" s="806"/>
      <c r="BKD891" s="806"/>
      <c r="BKE891" s="806"/>
      <c r="BKF891" s="806"/>
      <c r="BKG891" s="806"/>
      <c r="BKH891" s="806"/>
      <c r="BKI891" s="806"/>
      <c r="BKJ891" s="806"/>
      <c r="BKK891" s="806"/>
      <c r="BKL891" s="806"/>
      <c r="BKM891" s="806"/>
      <c r="BKN891" s="806"/>
      <c r="BKO891" s="806"/>
      <c r="BKP891" s="806"/>
      <c r="BKQ891" s="806"/>
      <c r="BKR891" s="806"/>
      <c r="BKS891" s="806"/>
      <c r="BKT891" s="806"/>
      <c r="BKU891" s="806"/>
      <c r="BKV891" s="806"/>
      <c r="BKW891" s="806"/>
      <c r="BKX891" s="806"/>
      <c r="BKY891" s="806"/>
      <c r="BKZ891" s="806"/>
      <c r="BLA891" s="806"/>
      <c r="BLB891" s="806"/>
      <c r="BLC891" s="806"/>
      <c r="BLD891" s="806"/>
      <c r="BLE891" s="806"/>
      <c r="BLF891" s="806"/>
      <c r="BLG891" s="806"/>
      <c r="BLH891" s="806"/>
      <c r="BLI891" s="806"/>
      <c r="BLJ891" s="806"/>
      <c r="BLK891" s="806"/>
      <c r="BLL891" s="806"/>
      <c r="BLM891" s="806"/>
      <c r="BLN891" s="806"/>
      <c r="BLO891" s="806"/>
      <c r="BLP891" s="806"/>
      <c r="BLQ891" s="806"/>
      <c r="BLR891" s="806"/>
      <c r="BLS891" s="806"/>
      <c r="BLT891" s="806"/>
      <c r="BLU891" s="806"/>
      <c r="BLV891" s="806"/>
      <c r="BLW891" s="806"/>
      <c r="BLX891" s="806"/>
      <c r="BLY891" s="806"/>
      <c r="BLZ891" s="806"/>
      <c r="BMA891" s="806"/>
      <c r="BMB891" s="806"/>
      <c r="BMC891" s="806"/>
      <c r="BMD891" s="806"/>
      <c r="BME891" s="806"/>
      <c r="BMF891" s="806"/>
      <c r="BMG891" s="806"/>
      <c r="BMH891" s="806"/>
      <c r="BMI891" s="806"/>
      <c r="BMJ891" s="806"/>
      <c r="BMK891" s="806"/>
      <c r="BML891" s="806"/>
      <c r="BMM891" s="806"/>
      <c r="BMN891" s="806"/>
      <c r="BMO891" s="806"/>
      <c r="BMP891" s="806"/>
      <c r="BMQ891" s="806"/>
      <c r="BMR891" s="806"/>
      <c r="BMS891" s="806"/>
      <c r="BMT891" s="806"/>
      <c r="BMU891" s="806"/>
      <c r="BMV891" s="806"/>
      <c r="BMW891" s="806"/>
      <c r="BMX891" s="806"/>
      <c r="BMY891" s="806"/>
      <c r="BMZ891" s="806"/>
      <c r="BNA891" s="806"/>
      <c r="BNB891" s="806"/>
      <c r="BNC891" s="806"/>
      <c r="BND891" s="806"/>
      <c r="BNE891" s="806"/>
      <c r="BNF891" s="806"/>
      <c r="BNG891" s="806"/>
      <c r="BNH891" s="806"/>
      <c r="BNI891" s="806"/>
      <c r="BNJ891" s="806"/>
      <c r="BNK891" s="806"/>
      <c r="BNL891" s="806"/>
      <c r="BNM891" s="806"/>
      <c r="BNN891" s="806"/>
      <c r="BNO891" s="806"/>
      <c r="BNP891" s="806"/>
      <c r="BNQ891" s="806"/>
      <c r="BNR891" s="806"/>
      <c r="BNS891" s="806"/>
      <c r="BNT891" s="806"/>
      <c r="BNU891" s="806"/>
      <c r="BNV891" s="806"/>
      <c r="BNW891" s="806"/>
      <c r="BNX891" s="806"/>
      <c r="BNY891" s="806"/>
      <c r="BNZ891" s="806"/>
      <c r="BOA891" s="806"/>
      <c r="BOB891" s="806"/>
      <c r="BOC891" s="806"/>
      <c r="BOD891" s="806"/>
      <c r="BOE891" s="806"/>
      <c r="BOF891" s="806"/>
      <c r="BOG891" s="806"/>
      <c r="BOH891" s="806"/>
      <c r="BOI891" s="806"/>
      <c r="BOJ891" s="806"/>
      <c r="BOK891" s="806"/>
      <c r="BOL891" s="806"/>
      <c r="BOM891" s="806"/>
      <c r="BON891" s="806"/>
      <c r="BOO891" s="806"/>
      <c r="BOP891" s="806"/>
      <c r="BOQ891" s="806"/>
      <c r="BOR891" s="806"/>
      <c r="BOS891" s="806"/>
      <c r="BOT891" s="806"/>
      <c r="BOU891" s="806"/>
      <c r="BOV891" s="806"/>
      <c r="BOW891" s="806"/>
      <c r="BOX891" s="806"/>
      <c r="BOY891" s="806"/>
      <c r="BOZ891" s="806"/>
      <c r="BPA891" s="806"/>
      <c r="BPB891" s="806"/>
      <c r="BPC891" s="806"/>
      <c r="BPD891" s="806"/>
      <c r="BPE891" s="806"/>
      <c r="BPF891" s="806"/>
      <c r="BPG891" s="806"/>
      <c r="BPH891" s="806"/>
      <c r="BPI891" s="806"/>
      <c r="BPJ891" s="806"/>
      <c r="BPK891" s="806"/>
      <c r="BPL891" s="806"/>
      <c r="BPM891" s="806"/>
      <c r="BPN891" s="806"/>
      <c r="BPO891" s="806"/>
      <c r="BPP891" s="806"/>
      <c r="BPQ891" s="806"/>
      <c r="BPR891" s="806"/>
      <c r="BPS891" s="806"/>
      <c r="BPT891" s="806"/>
      <c r="BPU891" s="806"/>
      <c r="BPV891" s="806"/>
      <c r="BPW891" s="806"/>
      <c r="BPX891" s="806"/>
      <c r="BPY891" s="806"/>
      <c r="BPZ891" s="806"/>
      <c r="BQA891" s="806"/>
      <c r="BQB891" s="806"/>
      <c r="BQC891" s="806"/>
      <c r="BQD891" s="806"/>
      <c r="BQE891" s="806"/>
      <c r="BQF891" s="806"/>
      <c r="BQG891" s="806"/>
      <c r="BQH891" s="806"/>
      <c r="BQI891" s="806"/>
      <c r="BQJ891" s="806"/>
      <c r="BQK891" s="806"/>
      <c r="BQL891" s="806"/>
      <c r="BQM891" s="806"/>
      <c r="BQN891" s="806"/>
      <c r="BQO891" s="806"/>
      <c r="BQP891" s="806"/>
      <c r="BQQ891" s="806"/>
      <c r="BQR891" s="806"/>
      <c r="BQS891" s="806"/>
      <c r="BQT891" s="806"/>
      <c r="BQU891" s="806"/>
      <c r="BQV891" s="806"/>
      <c r="BQW891" s="806"/>
      <c r="BQX891" s="806"/>
      <c r="BQY891" s="806"/>
      <c r="BQZ891" s="806"/>
      <c r="BRA891" s="806"/>
      <c r="BRB891" s="806"/>
      <c r="BRC891" s="806"/>
      <c r="BRD891" s="806"/>
      <c r="BRE891" s="806"/>
      <c r="BRF891" s="806"/>
      <c r="BRG891" s="806"/>
      <c r="BRH891" s="806"/>
      <c r="BRI891" s="806"/>
      <c r="BRJ891" s="806"/>
      <c r="BRK891" s="806"/>
      <c r="BRL891" s="806"/>
      <c r="BRM891" s="806"/>
      <c r="BRN891" s="806"/>
      <c r="BRO891" s="806"/>
      <c r="BRP891" s="806"/>
      <c r="BRQ891" s="806"/>
      <c r="BRR891" s="806"/>
      <c r="BRS891" s="806"/>
      <c r="BRT891" s="806"/>
      <c r="BRU891" s="806"/>
      <c r="BRV891" s="806"/>
      <c r="BRW891" s="806"/>
      <c r="BRX891" s="806"/>
      <c r="BRY891" s="806"/>
      <c r="BRZ891" s="806"/>
      <c r="BSA891" s="806"/>
      <c r="BSB891" s="806"/>
      <c r="BSC891" s="806"/>
      <c r="BSD891" s="806"/>
      <c r="BSE891" s="806"/>
      <c r="BSF891" s="806"/>
      <c r="BSG891" s="806"/>
      <c r="BSH891" s="806"/>
      <c r="BSI891" s="806"/>
      <c r="BSJ891" s="806"/>
      <c r="BSK891" s="806"/>
      <c r="BSL891" s="806"/>
      <c r="BSM891" s="806"/>
      <c r="BSN891" s="806"/>
      <c r="BSO891" s="806"/>
      <c r="BSP891" s="806"/>
      <c r="BSQ891" s="806"/>
      <c r="BSR891" s="806"/>
      <c r="BSS891" s="806"/>
      <c r="BST891" s="806"/>
      <c r="BSU891" s="806"/>
      <c r="BSV891" s="806"/>
      <c r="BSW891" s="806"/>
      <c r="BSX891" s="806"/>
      <c r="BSY891" s="806"/>
      <c r="BSZ891" s="806"/>
      <c r="BTA891" s="806"/>
      <c r="BTB891" s="806"/>
      <c r="BTC891" s="806"/>
      <c r="BTD891" s="806"/>
      <c r="BTE891" s="806"/>
      <c r="BTF891" s="806"/>
      <c r="BTG891" s="806"/>
      <c r="BTH891" s="806"/>
      <c r="BTI891" s="806"/>
      <c r="BTJ891" s="806"/>
      <c r="BTK891" s="806"/>
      <c r="BTL891" s="806"/>
      <c r="BTM891" s="806"/>
      <c r="BTN891" s="806"/>
      <c r="BTO891" s="806"/>
      <c r="BTP891" s="806"/>
      <c r="BTQ891" s="806"/>
      <c r="BTR891" s="806"/>
      <c r="BTS891" s="806"/>
      <c r="BTT891" s="806"/>
      <c r="BTU891" s="806"/>
      <c r="BTV891" s="806"/>
      <c r="BTW891" s="806"/>
      <c r="BTX891" s="806"/>
      <c r="BTY891" s="806"/>
      <c r="BTZ891" s="806"/>
      <c r="BUA891" s="806"/>
      <c r="BUB891" s="806"/>
      <c r="BUC891" s="806"/>
      <c r="BUD891" s="806"/>
      <c r="BUE891" s="806"/>
      <c r="BUF891" s="806"/>
      <c r="BUG891" s="806"/>
      <c r="BUH891" s="806"/>
      <c r="BUI891" s="806"/>
      <c r="BUJ891" s="806"/>
      <c r="BUK891" s="806"/>
      <c r="BUL891" s="806"/>
      <c r="BUM891" s="806"/>
      <c r="BUN891" s="806"/>
      <c r="BUO891" s="806"/>
      <c r="BUP891" s="806"/>
      <c r="BUQ891" s="806"/>
      <c r="BUR891" s="806"/>
      <c r="BUS891" s="806"/>
      <c r="BUT891" s="806"/>
      <c r="BUU891" s="806"/>
      <c r="BUV891" s="806"/>
      <c r="BUW891" s="806"/>
      <c r="BUX891" s="806"/>
      <c r="BUY891" s="806"/>
      <c r="BUZ891" s="806"/>
      <c r="BVA891" s="806"/>
      <c r="BVB891" s="806"/>
      <c r="BVC891" s="806"/>
      <c r="BVD891" s="806"/>
      <c r="BVE891" s="806"/>
      <c r="BVF891" s="806"/>
      <c r="BVG891" s="806"/>
      <c r="BVH891" s="806"/>
      <c r="BVI891" s="806"/>
      <c r="BVJ891" s="806"/>
      <c r="BVK891" s="806"/>
      <c r="BVL891" s="806"/>
      <c r="BVM891" s="806"/>
      <c r="BVN891" s="806"/>
      <c r="BVO891" s="806"/>
      <c r="BVP891" s="806"/>
      <c r="BVQ891" s="806"/>
      <c r="BVR891" s="806"/>
      <c r="BVS891" s="806"/>
      <c r="BVT891" s="806"/>
      <c r="BVU891" s="806"/>
      <c r="BVV891" s="806"/>
      <c r="BVW891" s="806"/>
      <c r="BVX891" s="806"/>
      <c r="BVY891" s="806"/>
      <c r="BVZ891" s="806"/>
      <c r="BWA891" s="806"/>
      <c r="BWB891" s="806"/>
      <c r="BWC891" s="806"/>
      <c r="BWD891" s="806"/>
      <c r="BWE891" s="806"/>
      <c r="BWF891" s="806"/>
      <c r="BWG891" s="806"/>
      <c r="BWH891" s="806"/>
      <c r="BWI891" s="806"/>
      <c r="BWJ891" s="806"/>
      <c r="BWK891" s="806"/>
      <c r="BWL891" s="806"/>
      <c r="BWM891" s="806"/>
      <c r="BWN891" s="806"/>
      <c r="BWO891" s="806"/>
      <c r="BWP891" s="806"/>
      <c r="BWQ891" s="806"/>
      <c r="BWR891" s="806"/>
      <c r="BWS891" s="806"/>
      <c r="BWT891" s="806"/>
      <c r="BWU891" s="806"/>
      <c r="BWV891" s="806"/>
      <c r="BWW891" s="806"/>
      <c r="BWX891" s="806"/>
      <c r="BWY891" s="806"/>
      <c r="BWZ891" s="806"/>
      <c r="BXA891" s="806"/>
      <c r="BXB891" s="806"/>
      <c r="BXC891" s="806"/>
      <c r="BXD891" s="806"/>
      <c r="BXE891" s="806"/>
      <c r="BXF891" s="806"/>
      <c r="BXG891" s="806"/>
      <c r="BXH891" s="806"/>
      <c r="BXI891" s="806"/>
      <c r="BXJ891" s="806"/>
      <c r="BXK891" s="806"/>
      <c r="BXL891" s="806"/>
      <c r="BXM891" s="806"/>
      <c r="BXN891" s="806"/>
      <c r="BXO891" s="806"/>
      <c r="BXP891" s="806"/>
      <c r="BXQ891" s="806"/>
      <c r="BXR891" s="806"/>
      <c r="BXS891" s="806"/>
      <c r="BXT891" s="806"/>
      <c r="BXU891" s="806"/>
      <c r="BXV891" s="806"/>
      <c r="BXW891" s="806"/>
      <c r="BXX891" s="806"/>
      <c r="BXY891" s="806"/>
      <c r="BXZ891" s="806"/>
      <c r="BYA891" s="806"/>
      <c r="BYB891" s="806"/>
      <c r="BYC891" s="806"/>
      <c r="BYD891" s="806"/>
      <c r="BYE891" s="806"/>
      <c r="BYF891" s="806"/>
      <c r="BYG891" s="806"/>
      <c r="BYH891" s="806"/>
      <c r="BYI891" s="806"/>
      <c r="BYJ891" s="806"/>
      <c r="BYK891" s="806"/>
      <c r="BYL891" s="806"/>
      <c r="BYM891" s="806"/>
      <c r="BYN891" s="806"/>
      <c r="BYO891" s="806"/>
      <c r="BYP891" s="806"/>
      <c r="BYQ891" s="806"/>
      <c r="BYR891" s="806"/>
      <c r="BYS891" s="806"/>
      <c r="BYT891" s="806"/>
      <c r="BYU891" s="806"/>
      <c r="BYV891" s="806"/>
      <c r="BYW891" s="806"/>
      <c r="BYX891" s="806"/>
      <c r="BYY891" s="806"/>
      <c r="BYZ891" s="806"/>
      <c r="BZA891" s="806"/>
      <c r="BZB891" s="806"/>
      <c r="BZC891" s="806"/>
      <c r="BZD891" s="806"/>
      <c r="BZE891" s="806"/>
      <c r="BZF891" s="806"/>
      <c r="BZG891" s="806"/>
      <c r="BZH891" s="806"/>
      <c r="BZI891" s="806"/>
      <c r="BZJ891" s="806"/>
      <c r="BZK891" s="806"/>
      <c r="BZL891" s="806"/>
      <c r="BZM891" s="806"/>
      <c r="BZN891" s="806"/>
      <c r="BZO891" s="806"/>
      <c r="BZP891" s="806"/>
      <c r="BZQ891" s="806"/>
      <c r="BZR891" s="806"/>
      <c r="BZS891" s="806"/>
      <c r="BZT891" s="806"/>
      <c r="BZU891" s="806"/>
      <c r="BZV891" s="806"/>
      <c r="BZW891" s="806"/>
      <c r="BZX891" s="806"/>
      <c r="BZY891" s="806"/>
      <c r="BZZ891" s="806"/>
      <c r="CAA891" s="806"/>
      <c r="CAB891" s="806"/>
      <c r="CAC891" s="806"/>
      <c r="CAD891" s="806"/>
      <c r="CAE891" s="806"/>
      <c r="CAF891" s="806"/>
      <c r="CAG891" s="806"/>
      <c r="CAH891" s="806"/>
      <c r="CAI891" s="806"/>
      <c r="CAJ891" s="806"/>
      <c r="CAK891" s="806"/>
      <c r="CAL891" s="806"/>
      <c r="CAM891" s="806"/>
      <c r="CAN891" s="806"/>
      <c r="CAO891" s="806"/>
      <c r="CAP891" s="806"/>
      <c r="CAQ891" s="806"/>
      <c r="CAR891" s="806"/>
      <c r="CAS891" s="806"/>
      <c r="CAT891" s="806"/>
      <c r="CAU891" s="806"/>
      <c r="CAV891" s="806"/>
      <c r="CAW891" s="806"/>
      <c r="CAX891" s="806"/>
      <c r="CAY891" s="806"/>
      <c r="CAZ891" s="806"/>
      <c r="CBA891" s="806"/>
      <c r="CBB891" s="806"/>
      <c r="CBC891" s="806"/>
      <c r="CBD891" s="806"/>
      <c r="CBE891" s="806"/>
      <c r="CBF891" s="806"/>
      <c r="CBG891" s="806"/>
      <c r="CBH891" s="806"/>
      <c r="CBI891" s="806"/>
      <c r="CBJ891" s="806"/>
      <c r="CBK891" s="806"/>
      <c r="CBL891" s="806"/>
      <c r="CBM891" s="806"/>
      <c r="CBN891" s="806"/>
      <c r="CBO891" s="806"/>
      <c r="CBP891" s="806"/>
      <c r="CBQ891" s="806"/>
      <c r="CBR891" s="806"/>
      <c r="CBS891" s="806"/>
      <c r="CBT891" s="806"/>
      <c r="CBU891" s="806"/>
      <c r="CBV891" s="806"/>
      <c r="CBW891" s="806"/>
      <c r="CBX891" s="806"/>
      <c r="CBY891" s="806"/>
      <c r="CBZ891" s="806"/>
      <c r="CCA891" s="806"/>
      <c r="CCB891" s="806"/>
      <c r="CCC891" s="806"/>
      <c r="CCD891" s="806"/>
      <c r="CCE891" s="806"/>
      <c r="CCF891" s="806"/>
      <c r="CCG891" s="806"/>
      <c r="CCH891" s="806"/>
      <c r="CCI891" s="806"/>
      <c r="CCJ891" s="806"/>
      <c r="CCK891" s="806"/>
      <c r="CCL891" s="806"/>
      <c r="CCM891" s="806"/>
      <c r="CCN891" s="806"/>
      <c r="CCO891" s="806"/>
      <c r="CCP891" s="806"/>
      <c r="CCQ891" s="806"/>
      <c r="CCR891" s="806"/>
      <c r="CCS891" s="806"/>
      <c r="CCT891" s="806"/>
      <c r="CCU891" s="806"/>
      <c r="CCV891" s="806"/>
      <c r="CCW891" s="806"/>
      <c r="CCX891" s="806"/>
      <c r="CCY891" s="806"/>
      <c r="CCZ891" s="806"/>
      <c r="CDA891" s="806"/>
      <c r="CDB891" s="806"/>
      <c r="CDC891" s="806"/>
      <c r="CDD891" s="806"/>
      <c r="CDE891" s="806"/>
      <c r="CDF891" s="806"/>
      <c r="CDG891" s="806"/>
      <c r="CDH891" s="806"/>
      <c r="CDI891" s="806"/>
      <c r="CDJ891" s="806"/>
      <c r="CDK891" s="806"/>
      <c r="CDL891" s="806"/>
      <c r="CDM891" s="806"/>
      <c r="CDN891" s="806"/>
      <c r="CDO891" s="806"/>
      <c r="CDP891" s="806"/>
      <c r="CDQ891" s="806"/>
      <c r="CDR891" s="806"/>
      <c r="CDS891" s="806"/>
      <c r="CDT891" s="806"/>
      <c r="CDU891" s="806"/>
      <c r="CDV891" s="806"/>
      <c r="CDW891" s="806"/>
      <c r="CDX891" s="806"/>
      <c r="CDY891" s="806"/>
      <c r="CDZ891" s="806"/>
      <c r="CEA891" s="806"/>
      <c r="CEB891" s="806"/>
      <c r="CEC891" s="806"/>
      <c r="CED891" s="806"/>
      <c r="CEE891" s="806"/>
      <c r="CEF891" s="806"/>
      <c r="CEG891" s="806"/>
      <c r="CEH891" s="806"/>
      <c r="CEI891" s="806"/>
      <c r="CEJ891" s="806"/>
      <c r="CEK891" s="806"/>
      <c r="CEL891" s="806"/>
      <c r="CEM891" s="806"/>
      <c r="CEN891" s="806"/>
      <c r="CEO891" s="806"/>
      <c r="CEP891" s="806"/>
      <c r="CEQ891" s="806"/>
      <c r="CER891" s="806"/>
      <c r="CES891" s="806"/>
      <c r="CET891" s="806"/>
      <c r="CEU891" s="806"/>
      <c r="CEV891" s="806"/>
      <c r="CEW891" s="806"/>
      <c r="CEX891" s="806"/>
      <c r="CEY891" s="806"/>
      <c r="CEZ891" s="806"/>
      <c r="CFA891" s="806"/>
      <c r="CFB891" s="806"/>
      <c r="CFC891" s="806"/>
      <c r="CFD891" s="806"/>
      <c r="CFE891" s="806"/>
      <c r="CFF891" s="806"/>
      <c r="CFG891" s="806"/>
      <c r="CFH891" s="806"/>
      <c r="CFI891" s="806"/>
      <c r="CFJ891" s="806"/>
      <c r="CFK891" s="806"/>
      <c r="CFL891" s="806"/>
      <c r="CFM891" s="806"/>
      <c r="CFN891" s="806"/>
      <c r="CFO891" s="806"/>
      <c r="CFP891" s="806"/>
      <c r="CFQ891" s="806"/>
      <c r="CFR891" s="806"/>
      <c r="CFS891" s="806"/>
      <c r="CFT891" s="806"/>
      <c r="CFU891" s="806"/>
      <c r="CFV891" s="806"/>
      <c r="CFW891" s="806"/>
      <c r="CFX891" s="806"/>
      <c r="CFY891" s="806"/>
      <c r="CFZ891" s="806"/>
      <c r="CGA891" s="806"/>
      <c r="CGB891" s="806"/>
      <c r="CGC891" s="806"/>
      <c r="CGD891" s="806"/>
      <c r="CGE891" s="806"/>
      <c r="CGF891" s="806"/>
      <c r="CGG891" s="806"/>
      <c r="CGH891" s="806"/>
      <c r="CGI891" s="806"/>
      <c r="CGJ891" s="806"/>
      <c r="CGK891" s="806"/>
      <c r="CGL891" s="806"/>
      <c r="CGM891" s="806"/>
      <c r="CGN891" s="806"/>
      <c r="CGO891" s="806"/>
      <c r="CGP891" s="806"/>
      <c r="CGQ891" s="806"/>
      <c r="CGR891" s="806"/>
      <c r="CGS891" s="806"/>
      <c r="CGT891" s="806"/>
      <c r="CGU891" s="806"/>
      <c r="CGV891" s="806"/>
      <c r="CGW891" s="806"/>
      <c r="CGX891" s="806"/>
      <c r="CGY891" s="806"/>
      <c r="CGZ891" s="806"/>
      <c r="CHA891" s="806"/>
      <c r="CHB891" s="806"/>
      <c r="CHC891" s="806"/>
      <c r="CHD891" s="806"/>
      <c r="CHE891" s="806"/>
      <c r="CHF891" s="806"/>
      <c r="CHG891" s="806"/>
      <c r="CHH891" s="806"/>
      <c r="CHI891" s="806"/>
      <c r="CHJ891" s="806"/>
      <c r="CHK891" s="806"/>
      <c r="CHL891" s="806"/>
      <c r="CHM891" s="806"/>
      <c r="CHN891" s="806"/>
      <c r="CHO891" s="806"/>
      <c r="CHP891" s="806"/>
      <c r="CHQ891" s="806"/>
      <c r="CHR891" s="806"/>
      <c r="CHS891" s="806"/>
      <c r="CHT891" s="806"/>
      <c r="CHU891" s="806"/>
      <c r="CHV891" s="806"/>
      <c r="CHW891" s="806"/>
      <c r="CHX891" s="806"/>
      <c r="CHY891" s="806"/>
      <c r="CHZ891" s="806"/>
      <c r="CIA891" s="806"/>
      <c r="CIB891" s="806"/>
      <c r="CIC891" s="806"/>
      <c r="CID891" s="806"/>
      <c r="CIE891" s="806"/>
      <c r="CIF891" s="806"/>
      <c r="CIG891" s="806"/>
      <c r="CIH891" s="806"/>
      <c r="CII891" s="806"/>
      <c r="CIJ891" s="806"/>
      <c r="CIK891" s="806"/>
      <c r="CIL891" s="806"/>
      <c r="CIM891" s="806"/>
      <c r="CIN891" s="806"/>
      <c r="CIO891" s="806"/>
      <c r="CIP891" s="806"/>
      <c r="CIQ891" s="806"/>
      <c r="CIR891" s="806"/>
      <c r="CIS891" s="806"/>
      <c r="CIT891" s="806"/>
      <c r="CIU891" s="806"/>
      <c r="CIV891" s="806"/>
      <c r="CIW891" s="806"/>
      <c r="CIX891" s="806"/>
      <c r="CIY891" s="806"/>
      <c r="CIZ891" s="806"/>
      <c r="CJA891" s="806"/>
      <c r="CJB891" s="806"/>
      <c r="CJC891" s="806"/>
      <c r="CJD891" s="806"/>
      <c r="CJE891" s="806"/>
      <c r="CJF891" s="806"/>
      <c r="CJG891" s="806"/>
      <c r="CJH891" s="806"/>
      <c r="CJI891" s="806"/>
      <c r="CJJ891" s="806"/>
      <c r="CJK891" s="806"/>
      <c r="CJL891" s="806"/>
      <c r="CJM891" s="806"/>
      <c r="CJN891" s="806"/>
      <c r="CJO891" s="806"/>
      <c r="CJP891" s="806"/>
      <c r="CJQ891" s="806"/>
      <c r="CJR891" s="806"/>
      <c r="CJS891" s="806"/>
      <c r="CJT891" s="806"/>
      <c r="CJU891" s="806"/>
      <c r="CJV891" s="806"/>
      <c r="CJW891" s="806"/>
      <c r="CJX891" s="806"/>
      <c r="CJY891" s="806"/>
      <c r="CJZ891" s="806"/>
      <c r="CKA891" s="806"/>
      <c r="CKB891" s="806"/>
      <c r="CKC891" s="806"/>
      <c r="CKD891" s="806"/>
      <c r="CKE891" s="806"/>
      <c r="CKF891" s="806"/>
      <c r="CKG891" s="806"/>
      <c r="CKH891" s="806"/>
      <c r="CKI891" s="806"/>
      <c r="CKJ891" s="806"/>
      <c r="CKK891" s="806"/>
      <c r="CKL891" s="806"/>
      <c r="CKM891" s="806"/>
      <c r="CKN891" s="806"/>
      <c r="CKO891" s="806"/>
      <c r="CKP891" s="806"/>
      <c r="CKQ891" s="806"/>
      <c r="CKR891" s="806"/>
      <c r="CKS891" s="806"/>
      <c r="CKT891" s="806"/>
      <c r="CKU891" s="806"/>
      <c r="CKV891" s="806"/>
      <c r="CKW891" s="806"/>
      <c r="CKX891" s="806"/>
      <c r="CKY891" s="806"/>
      <c r="CKZ891" s="806"/>
      <c r="CLA891" s="806"/>
      <c r="CLB891" s="806"/>
      <c r="CLC891" s="806"/>
      <c r="CLD891" s="806"/>
      <c r="CLE891" s="806"/>
      <c r="CLF891" s="806"/>
      <c r="CLG891" s="806"/>
      <c r="CLH891" s="806"/>
      <c r="CLI891" s="806"/>
      <c r="CLJ891" s="806"/>
      <c r="CLK891" s="806"/>
      <c r="CLL891" s="806"/>
      <c r="CLM891" s="806"/>
      <c r="CLN891" s="806"/>
      <c r="CLO891" s="806"/>
      <c r="CLP891" s="806"/>
      <c r="CLQ891" s="806"/>
      <c r="CLR891" s="806"/>
      <c r="CLS891" s="806"/>
      <c r="CLT891" s="806"/>
      <c r="CLU891" s="806"/>
      <c r="CLV891" s="806"/>
      <c r="CLW891" s="806"/>
      <c r="CLX891" s="806"/>
      <c r="CLY891" s="806"/>
      <c r="CLZ891" s="806"/>
      <c r="CMA891" s="806"/>
      <c r="CMB891" s="806"/>
      <c r="CMC891" s="806"/>
      <c r="CMD891" s="806"/>
      <c r="CME891" s="806"/>
      <c r="CMF891" s="806"/>
      <c r="CMG891" s="806"/>
      <c r="CMH891" s="806"/>
      <c r="CMI891" s="806"/>
      <c r="CMJ891" s="806"/>
      <c r="CMK891" s="806"/>
      <c r="CML891" s="806"/>
      <c r="CMM891" s="806"/>
      <c r="CMN891" s="806"/>
      <c r="CMO891" s="806"/>
      <c r="CMP891" s="806"/>
      <c r="CMQ891" s="806"/>
      <c r="CMR891" s="806"/>
      <c r="CMS891" s="806"/>
      <c r="CMT891" s="806"/>
      <c r="CMU891" s="806"/>
      <c r="CMV891" s="806"/>
      <c r="CMW891" s="806"/>
      <c r="CMX891" s="806"/>
      <c r="CMY891" s="806"/>
      <c r="CMZ891" s="806"/>
      <c r="CNA891" s="806"/>
      <c r="CNB891" s="806"/>
      <c r="CNC891" s="806"/>
      <c r="CND891" s="806"/>
      <c r="CNE891" s="806"/>
      <c r="CNF891" s="806"/>
      <c r="CNG891" s="806"/>
      <c r="CNH891" s="806"/>
      <c r="CNI891" s="806"/>
      <c r="CNJ891" s="806"/>
      <c r="CNK891" s="806"/>
      <c r="CNL891" s="806"/>
      <c r="CNM891" s="806"/>
      <c r="CNN891" s="806"/>
      <c r="CNO891" s="806"/>
      <c r="CNP891" s="806"/>
      <c r="CNQ891" s="806"/>
      <c r="CNR891" s="806"/>
      <c r="CNS891" s="806"/>
      <c r="CNT891" s="806"/>
      <c r="CNU891" s="806"/>
      <c r="CNV891" s="806"/>
      <c r="CNW891" s="806"/>
      <c r="CNX891" s="806"/>
      <c r="CNY891" s="806"/>
      <c r="CNZ891" s="806"/>
      <c r="COA891" s="806"/>
      <c r="COB891" s="806"/>
      <c r="COC891" s="806"/>
      <c r="COD891" s="806"/>
      <c r="COE891" s="806"/>
      <c r="COF891" s="806"/>
      <c r="COG891" s="806"/>
      <c r="COH891" s="806"/>
      <c r="COI891" s="806"/>
      <c r="COJ891" s="806"/>
      <c r="COK891" s="806"/>
      <c r="COL891" s="806"/>
      <c r="COM891" s="806"/>
      <c r="CON891" s="806"/>
      <c r="COO891" s="806"/>
      <c r="COP891" s="806"/>
      <c r="COQ891" s="806"/>
      <c r="COR891" s="806"/>
      <c r="COS891" s="806"/>
      <c r="COT891" s="806"/>
      <c r="COU891" s="806"/>
      <c r="COV891" s="806"/>
      <c r="COW891" s="806"/>
      <c r="COX891" s="806"/>
      <c r="COY891" s="806"/>
      <c r="COZ891" s="806"/>
      <c r="CPA891" s="806"/>
      <c r="CPB891" s="806"/>
      <c r="CPC891" s="806"/>
      <c r="CPD891" s="806"/>
      <c r="CPE891" s="806"/>
      <c r="CPF891" s="806"/>
      <c r="CPG891" s="806"/>
      <c r="CPH891" s="806"/>
      <c r="CPI891" s="806"/>
      <c r="CPJ891" s="806"/>
      <c r="CPK891" s="806"/>
      <c r="CPL891" s="806"/>
      <c r="CPM891" s="806"/>
      <c r="CPN891" s="806"/>
      <c r="CPO891" s="806"/>
      <c r="CPP891" s="806"/>
      <c r="CPQ891" s="806"/>
      <c r="CPR891" s="806"/>
      <c r="CPS891" s="806"/>
      <c r="CPT891" s="806"/>
      <c r="CPU891" s="806"/>
      <c r="CPV891" s="806"/>
      <c r="CPW891" s="806"/>
      <c r="CPX891" s="806"/>
      <c r="CPY891" s="806"/>
      <c r="CPZ891" s="806"/>
      <c r="CQA891" s="806"/>
      <c r="CQB891" s="806"/>
      <c r="CQC891" s="806"/>
      <c r="CQD891" s="806"/>
      <c r="CQE891" s="806"/>
      <c r="CQF891" s="806"/>
      <c r="CQG891" s="806"/>
      <c r="CQH891" s="806"/>
      <c r="CQI891" s="806"/>
      <c r="CQJ891" s="806"/>
      <c r="CQK891" s="806"/>
      <c r="CQL891" s="806"/>
      <c r="CQM891" s="806"/>
      <c r="CQN891" s="806"/>
      <c r="CQO891" s="806"/>
      <c r="CQP891" s="806"/>
      <c r="CQQ891" s="806"/>
      <c r="CQR891" s="806"/>
      <c r="CQS891" s="806"/>
      <c r="CQT891" s="806"/>
      <c r="CQU891" s="806"/>
      <c r="CQV891" s="806"/>
      <c r="CQW891" s="806"/>
      <c r="CQX891" s="806"/>
      <c r="CQY891" s="806"/>
      <c r="CQZ891" s="806"/>
      <c r="CRA891" s="806"/>
      <c r="CRB891" s="806"/>
      <c r="CRC891" s="806"/>
      <c r="CRD891" s="806"/>
      <c r="CRE891" s="806"/>
      <c r="CRF891" s="806"/>
      <c r="CRG891" s="806"/>
      <c r="CRH891" s="806"/>
      <c r="CRI891" s="806"/>
      <c r="CRJ891" s="806"/>
      <c r="CRK891" s="806"/>
      <c r="CRL891" s="806"/>
      <c r="CRM891" s="806"/>
      <c r="CRN891" s="806"/>
      <c r="CRO891" s="806"/>
      <c r="CRP891" s="806"/>
      <c r="CRQ891" s="806"/>
      <c r="CRR891" s="806"/>
      <c r="CRS891" s="806"/>
      <c r="CRT891" s="806"/>
      <c r="CRU891" s="806"/>
      <c r="CRV891" s="806"/>
      <c r="CRW891" s="806"/>
      <c r="CRX891" s="806"/>
      <c r="CRY891" s="806"/>
      <c r="CRZ891" s="806"/>
      <c r="CSA891" s="806"/>
      <c r="CSB891" s="806"/>
      <c r="CSC891" s="806"/>
      <c r="CSD891" s="806"/>
      <c r="CSE891" s="806"/>
      <c r="CSF891" s="806"/>
      <c r="CSG891" s="806"/>
      <c r="CSH891" s="806"/>
      <c r="CSI891" s="806"/>
      <c r="CSJ891" s="806"/>
      <c r="CSK891" s="806"/>
      <c r="CSL891" s="806"/>
      <c r="CSM891" s="806"/>
      <c r="CSN891" s="806"/>
      <c r="CSO891" s="806"/>
      <c r="CSP891" s="806"/>
      <c r="CSQ891" s="806"/>
      <c r="CSR891" s="806"/>
      <c r="CSS891" s="806"/>
      <c r="CST891" s="806"/>
      <c r="CSU891" s="806"/>
      <c r="CSV891" s="806"/>
      <c r="CSW891" s="806"/>
      <c r="CSX891" s="806"/>
      <c r="CSY891" s="806"/>
      <c r="CSZ891" s="806"/>
      <c r="CTA891" s="806"/>
      <c r="CTB891" s="806"/>
      <c r="CTC891" s="806"/>
      <c r="CTD891" s="806"/>
      <c r="CTE891" s="806"/>
      <c r="CTF891" s="806"/>
      <c r="CTG891" s="806"/>
      <c r="CTH891" s="806"/>
      <c r="CTI891" s="806"/>
      <c r="CTJ891" s="806"/>
      <c r="CTK891" s="806"/>
      <c r="CTL891" s="806"/>
      <c r="CTM891" s="806"/>
      <c r="CTN891" s="806"/>
      <c r="CTO891" s="806"/>
      <c r="CTP891" s="806"/>
      <c r="CTQ891" s="806"/>
      <c r="CTR891" s="806"/>
      <c r="CTS891" s="806"/>
      <c r="CTT891" s="806"/>
      <c r="CTU891" s="806"/>
      <c r="CTV891" s="806"/>
      <c r="CTW891" s="806"/>
      <c r="CTX891" s="806"/>
      <c r="CTY891" s="806"/>
      <c r="CTZ891" s="806"/>
      <c r="CUA891" s="806"/>
      <c r="CUB891" s="806"/>
      <c r="CUC891" s="806"/>
      <c r="CUD891" s="806"/>
      <c r="CUE891" s="806"/>
      <c r="CUF891" s="806"/>
      <c r="CUG891" s="806"/>
      <c r="CUH891" s="806"/>
      <c r="CUI891" s="806"/>
      <c r="CUJ891" s="806"/>
      <c r="CUK891" s="806"/>
      <c r="CUL891" s="806"/>
      <c r="CUM891" s="806"/>
      <c r="CUN891" s="806"/>
      <c r="CUO891" s="806"/>
      <c r="CUP891" s="806"/>
      <c r="CUQ891" s="806"/>
      <c r="CUR891" s="806"/>
      <c r="CUS891" s="806"/>
      <c r="CUT891" s="806"/>
      <c r="CUU891" s="806"/>
      <c r="CUV891" s="806"/>
      <c r="CUW891" s="806"/>
      <c r="CUX891" s="806"/>
      <c r="CUY891" s="806"/>
      <c r="CUZ891" s="806"/>
      <c r="CVA891" s="806"/>
      <c r="CVB891" s="806"/>
      <c r="CVC891" s="806"/>
      <c r="CVD891" s="806"/>
      <c r="CVE891" s="806"/>
      <c r="CVF891" s="806"/>
      <c r="CVG891" s="806"/>
      <c r="CVH891" s="806"/>
      <c r="CVI891" s="806"/>
      <c r="CVJ891" s="806"/>
      <c r="CVK891" s="806"/>
      <c r="CVL891" s="806"/>
      <c r="CVM891" s="806"/>
      <c r="CVN891" s="806"/>
      <c r="CVO891" s="806"/>
      <c r="CVP891" s="806"/>
      <c r="CVQ891" s="806"/>
      <c r="CVR891" s="806"/>
      <c r="CVS891" s="806"/>
      <c r="CVT891" s="806"/>
      <c r="CVU891" s="806"/>
      <c r="CVV891" s="806"/>
      <c r="CVW891" s="806"/>
      <c r="CVX891" s="806"/>
      <c r="CVY891" s="806"/>
      <c r="CVZ891" s="806"/>
      <c r="CWA891" s="806"/>
      <c r="CWB891" s="806"/>
      <c r="CWC891" s="806"/>
      <c r="CWD891" s="806"/>
      <c r="CWE891" s="806"/>
      <c r="CWF891" s="806"/>
      <c r="CWG891" s="806"/>
      <c r="CWH891" s="806"/>
      <c r="CWI891" s="806"/>
      <c r="CWJ891" s="806"/>
      <c r="CWK891" s="806"/>
      <c r="CWL891" s="806"/>
      <c r="CWM891" s="806"/>
      <c r="CWN891" s="806"/>
      <c r="CWO891" s="806"/>
      <c r="CWP891" s="806"/>
      <c r="CWQ891" s="806"/>
      <c r="CWR891" s="806"/>
      <c r="CWS891" s="806"/>
      <c r="CWT891" s="806"/>
      <c r="CWU891" s="806"/>
      <c r="CWV891" s="806"/>
      <c r="CWW891" s="806"/>
      <c r="CWX891" s="806"/>
      <c r="CWY891" s="806"/>
      <c r="CWZ891" s="806"/>
      <c r="CXA891" s="806"/>
      <c r="CXB891" s="806"/>
      <c r="CXC891" s="806"/>
      <c r="CXD891" s="806"/>
      <c r="CXE891" s="806"/>
      <c r="CXF891" s="806"/>
      <c r="CXG891" s="806"/>
      <c r="CXH891" s="806"/>
      <c r="CXI891" s="806"/>
      <c r="CXJ891" s="806"/>
      <c r="CXK891" s="806"/>
      <c r="CXL891" s="806"/>
      <c r="CXM891" s="806"/>
      <c r="CXN891" s="806"/>
      <c r="CXO891" s="806"/>
      <c r="CXP891" s="806"/>
      <c r="CXQ891" s="806"/>
      <c r="CXR891" s="806"/>
      <c r="CXS891" s="806"/>
      <c r="CXT891" s="806"/>
      <c r="CXU891" s="806"/>
      <c r="CXV891" s="806"/>
      <c r="CXW891" s="806"/>
      <c r="CXX891" s="806"/>
      <c r="CXY891" s="806"/>
      <c r="CXZ891" s="806"/>
      <c r="CYA891" s="806"/>
      <c r="CYB891" s="806"/>
      <c r="CYC891" s="806"/>
      <c r="CYD891" s="806"/>
      <c r="CYE891" s="806"/>
      <c r="CYF891" s="806"/>
      <c r="CYG891" s="806"/>
      <c r="CYH891" s="806"/>
      <c r="CYI891" s="806"/>
      <c r="CYJ891" s="806"/>
      <c r="CYK891" s="806"/>
      <c r="CYL891" s="806"/>
      <c r="CYM891" s="806"/>
      <c r="CYN891" s="806"/>
      <c r="CYO891" s="806"/>
      <c r="CYP891" s="806"/>
      <c r="CYQ891" s="806"/>
      <c r="CYR891" s="806"/>
      <c r="CYS891" s="806"/>
      <c r="CYT891" s="806"/>
      <c r="CYU891" s="806"/>
      <c r="CYV891" s="806"/>
      <c r="CYW891" s="806"/>
      <c r="CYX891" s="806"/>
      <c r="CYY891" s="806"/>
      <c r="CYZ891" s="806"/>
      <c r="CZA891" s="806"/>
      <c r="CZB891" s="806"/>
      <c r="CZC891" s="806"/>
      <c r="CZD891" s="806"/>
      <c r="CZE891" s="806"/>
      <c r="CZF891" s="806"/>
      <c r="CZG891" s="806"/>
      <c r="CZH891" s="806"/>
      <c r="CZI891" s="806"/>
      <c r="CZJ891" s="806"/>
      <c r="CZK891" s="806"/>
      <c r="CZL891" s="806"/>
      <c r="CZM891" s="806"/>
      <c r="CZN891" s="806"/>
      <c r="CZO891" s="806"/>
      <c r="CZP891" s="806"/>
      <c r="CZQ891" s="806"/>
      <c r="CZR891" s="806"/>
      <c r="CZS891" s="806"/>
      <c r="CZT891" s="806"/>
      <c r="CZU891" s="806"/>
      <c r="CZV891" s="806"/>
      <c r="CZW891" s="806"/>
      <c r="CZX891" s="806"/>
      <c r="CZY891" s="806"/>
      <c r="CZZ891" s="806"/>
      <c r="DAA891" s="806"/>
      <c r="DAB891" s="806"/>
      <c r="DAC891" s="806"/>
      <c r="DAD891" s="806"/>
      <c r="DAE891" s="806"/>
      <c r="DAF891" s="806"/>
      <c r="DAG891" s="806"/>
      <c r="DAH891" s="806"/>
      <c r="DAI891" s="806"/>
      <c r="DAJ891" s="806"/>
      <c r="DAK891" s="806"/>
      <c r="DAL891" s="806"/>
      <c r="DAM891" s="806"/>
      <c r="DAN891" s="806"/>
      <c r="DAO891" s="806"/>
      <c r="DAP891" s="806"/>
      <c r="DAQ891" s="806"/>
      <c r="DAR891" s="806"/>
      <c r="DAS891" s="806"/>
      <c r="DAT891" s="806"/>
      <c r="DAU891" s="806"/>
      <c r="DAV891" s="806"/>
      <c r="DAW891" s="806"/>
      <c r="DAX891" s="806"/>
      <c r="DAY891" s="806"/>
      <c r="DAZ891" s="806"/>
      <c r="DBA891" s="806"/>
      <c r="DBB891" s="806"/>
      <c r="DBC891" s="806"/>
      <c r="DBD891" s="806"/>
      <c r="DBE891" s="806"/>
      <c r="DBF891" s="806"/>
      <c r="DBG891" s="806"/>
      <c r="DBH891" s="806"/>
      <c r="DBI891" s="806"/>
      <c r="DBJ891" s="806"/>
      <c r="DBK891" s="806"/>
      <c r="DBL891" s="806"/>
      <c r="DBM891" s="806"/>
      <c r="DBN891" s="806"/>
      <c r="DBO891" s="806"/>
      <c r="DBP891" s="806"/>
      <c r="DBQ891" s="806"/>
      <c r="DBR891" s="806"/>
      <c r="DBS891" s="806"/>
      <c r="DBT891" s="806"/>
      <c r="DBU891" s="806"/>
      <c r="DBV891" s="806"/>
      <c r="DBW891" s="806"/>
      <c r="DBX891" s="806"/>
      <c r="DBY891" s="806"/>
      <c r="DBZ891" s="806"/>
      <c r="DCA891" s="806"/>
      <c r="DCB891" s="806"/>
      <c r="DCC891" s="806"/>
      <c r="DCD891" s="806"/>
      <c r="DCE891" s="806"/>
      <c r="DCF891" s="806"/>
      <c r="DCG891" s="806"/>
      <c r="DCH891" s="806"/>
      <c r="DCI891" s="806"/>
      <c r="DCJ891" s="806"/>
      <c r="DCK891" s="806"/>
      <c r="DCL891" s="806"/>
      <c r="DCM891" s="806"/>
      <c r="DCN891" s="806"/>
      <c r="DCO891" s="806"/>
      <c r="DCP891" s="806"/>
      <c r="DCQ891" s="806"/>
      <c r="DCR891" s="806"/>
      <c r="DCS891" s="806"/>
      <c r="DCT891" s="806"/>
      <c r="DCU891" s="806"/>
      <c r="DCV891" s="806"/>
      <c r="DCW891" s="806"/>
      <c r="DCX891" s="806"/>
      <c r="DCY891" s="806"/>
      <c r="DCZ891" s="806"/>
      <c r="DDA891" s="806"/>
      <c r="DDB891" s="806"/>
      <c r="DDC891" s="806"/>
      <c r="DDD891" s="806"/>
      <c r="DDE891" s="806"/>
      <c r="DDF891" s="806"/>
      <c r="DDG891" s="806"/>
      <c r="DDH891" s="806"/>
      <c r="DDI891" s="806"/>
      <c r="DDJ891" s="806"/>
      <c r="DDK891" s="806"/>
      <c r="DDL891" s="806"/>
      <c r="DDM891" s="806"/>
      <c r="DDN891" s="806"/>
      <c r="DDO891" s="806"/>
      <c r="DDP891" s="806"/>
      <c r="DDQ891" s="806"/>
      <c r="DDR891" s="806"/>
      <c r="DDS891" s="806"/>
      <c r="DDT891" s="806"/>
      <c r="DDU891" s="806"/>
      <c r="DDV891" s="806"/>
      <c r="DDW891" s="806"/>
      <c r="DDX891" s="806"/>
      <c r="DDY891" s="806"/>
      <c r="DDZ891" s="806"/>
      <c r="DEA891" s="806"/>
      <c r="DEB891" s="806"/>
      <c r="DEC891" s="806"/>
      <c r="DED891" s="806"/>
      <c r="DEE891" s="806"/>
      <c r="DEF891" s="806"/>
      <c r="DEG891" s="806"/>
      <c r="DEH891" s="806"/>
      <c r="DEI891" s="806"/>
      <c r="DEJ891" s="806"/>
      <c r="DEK891" s="806"/>
      <c r="DEL891" s="806"/>
      <c r="DEM891" s="806"/>
      <c r="DEN891" s="806"/>
      <c r="DEO891" s="806"/>
      <c r="DEP891" s="806"/>
      <c r="DEQ891" s="806"/>
      <c r="DER891" s="806"/>
      <c r="DES891" s="806"/>
      <c r="DET891" s="806"/>
      <c r="DEU891" s="806"/>
      <c r="DEV891" s="806"/>
      <c r="DEW891" s="806"/>
      <c r="DEX891" s="806"/>
      <c r="DEY891" s="806"/>
      <c r="DEZ891" s="806"/>
      <c r="DFA891" s="806"/>
      <c r="DFB891" s="806"/>
      <c r="DFC891" s="806"/>
      <c r="DFD891" s="806"/>
      <c r="DFE891" s="806"/>
      <c r="DFF891" s="806"/>
      <c r="DFG891" s="806"/>
      <c r="DFH891" s="806"/>
      <c r="DFI891" s="806"/>
      <c r="DFJ891" s="806"/>
      <c r="DFK891" s="806"/>
      <c r="DFL891" s="806"/>
      <c r="DFM891" s="806"/>
      <c r="DFN891" s="806"/>
      <c r="DFO891" s="806"/>
      <c r="DFP891" s="806"/>
      <c r="DFQ891" s="806"/>
      <c r="DFR891" s="806"/>
      <c r="DFS891" s="806"/>
      <c r="DFT891" s="806"/>
      <c r="DFU891" s="806"/>
      <c r="DFV891" s="806"/>
      <c r="DFW891" s="806"/>
      <c r="DFX891" s="806"/>
      <c r="DFY891" s="806"/>
      <c r="DFZ891" s="806"/>
      <c r="DGA891" s="806"/>
      <c r="DGB891" s="806"/>
      <c r="DGC891" s="806"/>
      <c r="DGD891" s="806"/>
      <c r="DGE891" s="806"/>
      <c r="DGF891" s="806"/>
      <c r="DGG891" s="806"/>
      <c r="DGH891" s="806"/>
      <c r="DGI891" s="806"/>
      <c r="DGJ891" s="806"/>
      <c r="DGK891" s="806"/>
      <c r="DGL891" s="806"/>
      <c r="DGM891" s="806"/>
      <c r="DGN891" s="806"/>
      <c r="DGO891" s="806"/>
      <c r="DGP891" s="806"/>
      <c r="DGQ891" s="806"/>
      <c r="DGR891" s="806"/>
      <c r="DGS891" s="806"/>
      <c r="DGT891" s="806"/>
      <c r="DGU891" s="806"/>
      <c r="DGV891" s="806"/>
      <c r="DGW891" s="806"/>
      <c r="DGX891" s="806"/>
      <c r="DGY891" s="806"/>
      <c r="DGZ891" s="806"/>
      <c r="DHA891" s="806"/>
      <c r="DHB891" s="806"/>
      <c r="DHC891" s="806"/>
      <c r="DHD891" s="806"/>
      <c r="DHE891" s="806"/>
      <c r="DHF891" s="806"/>
      <c r="DHG891" s="806"/>
      <c r="DHH891" s="806"/>
      <c r="DHI891" s="806"/>
      <c r="DHJ891" s="806"/>
      <c r="DHK891" s="806"/>
      <c r="DHL891" s="806"/>
      <c r="DHM891" s="806"/>
      <c r="DHN891" s="806"/>
      <c r="DHO891" s="806"/>
      <c r="DHP891" s="806"/>
      <c r="DHQ891" s="806"/>
      <c r="DHR891" s="806"/>
      <c r="DHS891" s="806"/>
      <c r="DHT891" s="806"/>
      <c r="DHU891" s="806"/>
      <c r="DHV891" s="806"/>
      <c r="DHW891" s="806"/>
      <c r="DHX891" s="806"/>
      <c r="DHY891" s="806"/>
      <c r="DHZ891" s="806"/>
      <c r="DIA891" s="806"/>
      <c r="DIB891" s="806"/>
      <c r="DIC891" s="806"/>
      <c r="DID891" s="806"/>
      <c r="DIE891" s="806"/>
      <c r="DIF891" s="806"/>
      <c r="DIG891" s="806"/>
      <c r="DIH891" s="806"/>
      <c r="DII891" s="806"/>
      <c r="DIJ891" s="806"/>
      <c r="DIK891" s="806"/>
      <c r="DIL891" s="806"/>
      <c r="DIM891" s="806"/>
      <c r="DIN891" s="806"/>
      <c r="DIO891" s="806"/>
      <c r="DIP891" s="806"/>
      <c r="DIQ891" s="806"/>
      <c r="DIR891" s="806"/>
      <c r="DIS891" s="806"/>
      <c r="DIT891" s="806"/>
      <c r="DIU891" s="806"/>
      <c r="DIV891" s="806"/>
      <c r="DIW891" s="806"/>
      <c r="DIX891" s="806"/>
      <c r="DIY891" s="806"/>
      <c r="DIZ891" s="806"/>
      <c r="DJA891" s="806"/>
      <c r="DJB891" s="806"/>
      <c r="DJC891" s="806"/>
      <c r="DJD891" s="806"/>
      <c r="DJE891" s="806"/>
      <c r="DJF891" s="806"/>
      <c r="DJG891" s="806"/>
      <c r="DJH891" s="806"/>
      <c r="DJI891" s="806"/>
      <c r="DJJ891" s="806"/>
      <c r="DJK891" s="806"/>
      <c r="DJL891" s="806"/>
      <c r="DJM891" s="806"/>
      <c r="DJN891" s="806"/>
      <c r="DJO891" s="806"/>
      <c r="DJP891" s="806"/>
      <c r="DJQ891" s="806"/>
      <c r="DJR891" s="806"/>
      <c r="DJS891" s="806"/>
      <c r="DJT891" s="806"/>
      <c r="DJU891" s="806"/>
      <c r="DJV891" s="806"/>
      <c r="DJW891" s="806"/>
      <c r="DJX891" s="806"/>
      <c r="DJY891" s="806"/>
      <c r="DJZ891" s="806"/>
      <c r="DKA891" s="806"/>
      <c r="DKB891" s="806"/>
      <c r="DKC891" s="806"/>
      <c r="DKD891" s="806"/>
      <c r="DKE891" s="806"/>
      <c r="DKF891" s="806"/>
      <c r="DKG891" s="806"/>
      <c r="DKH891" s="806"/>
      <c r="DKI891" s="806"/>
      <c r="DKJ891" s="806"/>
      <c r="DKK891" s="806"/>
      <c r="DKL891" s="806"/>
      <c r="DKM891" s="806"/>
      <c r="DKN891" s="806"/>
      <c r="DKO891" s="806"/>
      <c r="DKP891" s="806"/>
      <c r="DKQ891" s="806"/>
      <c r="DKR891" s="806"/>
      <c r="DKS891" s="806"/>
      <c r="DKT891" s="806"/>
      <c r="DKU891" s="806"/>
      <c r="DKV891" s="806"/>
      <c r="DKW891" s="806"/>
      <c r="DKX891" s="806"/>
      <c r="DKY891" s="806"/>
      <c r="DKZ891" s="806"/>
      <c r="DLA891" s="806"/>
      <c r="DLB891" s="806"/>
      <c r="DLC891" s="806"/>
      <c r="DLD891" s="806"/>
      <c r="DLE891" s="806"/>
      <c r="DLF891" s="806"/>
      <c r="DLG891" s="806"/>
      <c r="DLH891" s="806"/>
      <c r="DLI891" s="806"/>
      <c r="DLJ891" s="806"/>
      <c r="DLK891" s="806"/>
      <c r="DLL891" s="806"/>
      <c r="DLM891" s="806"/>
      <c r="DLN891" s="806"/>
      <c r="DLO891" s="806"/>
      <c r="DLP891" s="806"/>
      <c r="DLQ891" s="806"/>
      <c r="DLR891" s="806"/>
      <c r="DLS891" s="806"/>
      <c r="DLT891" s="806"/>
      <c r="DLU891" s="806"/>
      <c r="DLV891" s="806"/>
      <c r="DLW891" s="806"/>
      <c r="DLX891" s="806"/>
      <c r="DLY891" s="806"/>
      <c r="DLZ891" s="806"/>
      <c r="DMA891" s="806"/>
      <c r="DMB891" s="806"/>
      <c r="DMC891" s="806"/>
      <c r="DMD891" s="806"/>
      <c r="DME891" s="806"/>
      <c r="DMF891" s="806"/>
      <c r="DMG891" s="806"/>
      <c r="DMH891" s="806"/>
      <c r="DMI891" s="806"/>
      <c r="DMJ891" s="806"/>
      <c r="DMK891" s="806"/>
      <c r="DML891" s="806"/>
      <c r="DMM891" s="806"/>
      <c r="DMN891" s="806"/>
      <c r="DMO891" s="806"/>
      <c r="DMP891" s="806"/>
      <c r="DMQ891" s="806"/>
      <c r="DMR891" s="806"/>
      <c r="DMS891" s="806"/>
      <c r="DMT891" s="806"/>
      <c r="DMU891" s="806"/>
      <c r="DMV891" s="806"/>
      <c r="DMW891" s="806"/>
      <c r="DMX891" s="806"/>
      <c r="DMY891" s="806"/>
      <c r="DMZ891" s="806"/>
      <c r="DNA891" s="806"/>
      <c r="DNB891" s="806"/>
      <c r="DNC891" s="806"/>
      <c r="DND891" s="806"/>
      <c r="DNE891" s="806"/>
      <c r="DNF891" s="806"/>
      <c r="DNG891" s="806"/>
      <c r="DNH891" s="806"/>
      <c r="DNI891" s="806"/>
      <c r="DNJ891" s="806"/>
      <c r="DNK891" s="806"/>
      <c r="DNL891" s="806"/>
      <c r="DNM891" s="806"/>
      <c r="DNN891" s="806"/>
      <c r="DNO891" s="806"/>
      <c r="DNP891" s="806"/>
      <c r="DNQ891" s="806"/>
      <c r="DNR891" s="806"/>
      <c r="DNS891" s="806"/>
      <c r="DNT891" s="806"/>
      <c r="DNU891" s="806"/>
      <c r="DNV891" s="806"/>
      <c r="DNW891" s="806"/>
      <c r="DNX891" s="806"/>
      <c r="DNY891" s="806"/>
      <c r="DNZ891" s="806"/>
      <c r="DOA891" s="806"/>
      <c r="DOB891" s="806"/>
      <c r="DOC891" s="806"/>
      <c r="DOD891" s="806"/>
      <c r="DOE891" s="806"/>
      <c r="DOF891" s="806"/>
      <c r="DOG891" s="806"/>
      <c r="DOH891" s="806"/>
      <c r="DOI891" s="806"/>
      <c r="DOJ891" s="806"/>
      <c r="DOK891" s="806"/>
      <c r="DOL891" s="806"/>
      <c r="DOM891" s="806"/>
      <c r="DON891" s="806"/>
      <c r="DOO891" s="806"/>
      <c r="DOP891" s="806"/>
      <c r="DOQ891" s="806"/>
      <c r="DOR891" s="806"/>
      <c r="DOS891" s="806"/>
      <c r="DOT891" s="806"/>
      <c r="DOU891" s="806"/>
      <c r="DOV891" s="806"/>
      <c r="DOW891" s="806"/>
      <c r="DOX891" s="806"/>
      <c r="DOY891" s="806"/>
      <c r="DOZ891" s="806"/>
      <c r="DPA891" s="806"/>
      <c r="DPB891" s="806"/>
      <c r="DPC891" s="806"/>
      <c r="DPD891" s="806"/>
      <c r="DPE891" s="806"/>
      <c r="DPF891" s="806"/>
      <c r="DPG891" s="806"/>
      <c r="DPH891" s="806"/>
      <c r="DPI891" s="806"/>
      <c r="DPJ891" s="806"/>
      <c r="DPK891" s="806"/>
      <c r="DPL891" s="806"/>
      <c r="DPM891" s="806"/>
      <c r="DPN891" s="806"/>
      <c r="DPO891" s="806"/>
      <c r="DPP891" s="806"/>
      <c r="DPQ891" s="806"/>
      <c r="DPR891" s="806"/>
      <c r="DPS891" s="806"/>
      <c r="DPT891" s="806"/>
      <c r="DPU891" s="806"/>
      <c r="DPV891" s="806"/>
      <c r="DPW891" s="806"/>
      <c r="DPX891" s="806"/>
      <c r="DPY891" s="806"/>
      <c r="DPZ891" s="806"/>
      <c r="DQA891" s="806"/>
      <c r="DQB891" s="806"/>
      <c r="DQC891" s="806"/>
      <c r="DQD891" s="806"/>
      <c r="DQE891" s="806"/>
      <c r="DQF891" s="806"/>
      <c r="DQG891" s="806"/>
      <c r="DQH891" s="806"/>
      <c r="DQI891" s="806"/>
      <c r="DQJ891" s="806"/>
      <c r="DQK891" s="806"/>
      <c r="DQL891" s="806"/>
      <c r="DQM891" s="806"/>
      <c r="DQN891" s="806"/>
      <c r="DQO891" s="806"/>
      <c r="DQP891" s="806"/>
      <c r="DQQ891" s="806"/>
      <c r="DQR891" s="806"/>
      <c r="DQS891" s="806"/>
      <c r="DQT891" s="806"/>
      <c r="DQU891" s="806"/>
      <c r="DQV891" s="806"/>
      <c r="DQW891" s="806"/>
      <c r="DQX891" s="806"/>
      <c r="DQY891" s="806"/>
      <c r="DQZ891" s="806"/>
      <c r="DRA891" s="806"/>
      <c r="DRB891" s="806"/>
      <c r="DRC891" s="806"/>
      <c r="DRD891" s="806"/>
      <c r="DRE891" s="806"/>
      <c r="DRF891" s="806"/>
      <c r="DRG891" s="806"/>
      <c r="DRH891" s="806"/>
      <c r="DRI891" s="806"/>
      <c r="DRJ891" s="806"/>
      <c r="DRK891" s="806"/>
      <c r="DRL891" s="806"/>
      <c r="DRM891" s="806"/>
      <c r="DRN891" s="806"/>
      <c r="DRO891" s="806"/>
      <c r="DRP891" s="806"/>
      <c r="DRQ891" s="806"/>
      <c r="DRR891" s="806"/>
      <c r="DRS891" s="806"/>
      <c r="DRT891" s="806"/>
      <c r="DRU891" s="806"/>
      <c r="DRV891" s="806"/>
      <c r="DRW891" s="806"/>
      <c r="DRX891" s="806"/>
      <c r="DRY891" s="806"/>
      <c r="DRZ891" s="806"/>
      <c r="DSA891" s="806"/>
      <c r="DSB891" s="806"/>
      <c r="DSC891" s="806"/>
      <c r="DSD891" s="806"/>
      <c r="DSE891" s="806"/>
      <c r="DSF891" s="806"/>
      <c r="DSG891" s="806"/>
      <c r="DSH891" s="806"/>
      <c r="DSI891" s="806"/>
      <c r="DSJ891" s="806"/>
      <c r="DSK891" s="806"/>
      <c r="DSL891" s="806"/>
      <c r="DSM891" s="806"/>
      <c r="DSN891" s="806"/>
      <c r="DSO891" s="806"/>
      <c r="DSP891" s="806"/>
      <c r="DSQ891" s="806"/>
      <c r="DSR891" s="806"/>
      <c r="DSS891" s="806"/>
      <c r="DST891" s="806"/>
      <c r="DSU891" s="806"/>
      <c r="DSV891" s="806"/>
      <c r="DSW891" s="806"/>
      <c r="DSX891" s="806"/>
      <c r="DSY891" s="806"/>
      <c r="DSZ891" s="806"/>
      <c r="DTA891" s="806"/>
      <c r="DTB891" s="806"/>
      <c r="DTC891" s="806"/>
      <c r="DTD891" s="806"/>
      <c r="DTE891" s="806"/>
      <c r="DTF891" s="806"/>
      <c r="DTG891" s="806"/>
      <c r="DTH891" s="806"/>
      <c r="DTI891" s="806"/>
      <c r="DTJ891" s="806"/>
      <c r="DTK891" s="806"/>
      <c r="DTL891" s="806"/>
      <c r="DTM891" s="806"/>
      <c r="DTN891" s="806"/>
      <c r="DTO891" s="806"/>
      <c r="DTP891" s="806"/>
      <c r="DTQ891" s="806"/>
      <c r="DTR891" s="806"/>
      <c r="DTS891" s="806"/>
      <c r="DTT891" s="806"/>
      <c r="DTU891" s="806"/>
      <c r="DTV891" s="806"/>
      <c r="DTW891" s="806"/>
      <c r="DTX891" s="806"/>
      <c r="DTY891" s="806"/>
      <c r="DTZ891" s="806"/>
      <c r="DUA891" s="806"/>
      <c r="DUB891" s="806"/>
      <c r="DUC891" s="806"/>
      <c r="DUD891" s="806"/>
      <c r="DUE891" s="806"/>
      <c r="DUF891" s="806"/>
      <c r="DUG891" s="806"/>
      <c r="DUH891" s="806"/>
      <c r="DUI891" s="806"/>
      <c r="DUJ891" s="806"/>
      <c r="DUK891" s="806"/>
      <c r="DUL891" s="806"/>
      <c r="DUM891" s="806"/>
      <c r="DUN891" s="806"/>
      <c r="DUO891" s="806"/>
      <c r="DUP891" s="806"/>
      <c r="DUQ891" s="806"/>
      <c r="DUR891" s="806"/>
      <c r="DUS891" s="806"/>
      <c r="DUT891" s="806"/>
      <c r="DUU891" s="806"/>
      <c r="DUV891" s="806"/>
      <c r="DUW891" s="806"/>
      <c r="DUX891" s="806"/>
      <c r="DUY891" s="806"/>
      <c r="DUZ891" s="806"/>
      <c r="DVA891" s="806"/>
      <c r="DVB891" s="806"/>
      <c r="DVC891" s="806"/>
      <c r="DVD891" s="806"/>
      <c r="DVE891" s="806"/>
      <c r="DVF891" s="806"/>
      <c r="DVG891" s="806"/>
      <c r="DVH891" s="806"/>
      <c r="DVI891" s="806"/>
      <c r="DVJ891" s="806"/>
      <c r="DVK891" s="806"/>
      <c r="DVL891" s="806"/>
      <c r="DVM891" s="806"/>
      <c r="DVN891" s="806"/>
      <c r="DVO891" s="806"/>
      <c r="DVP891" s="806"/>
      <c r="DVQ891" s="806"/>
      <c r="DVR891" s="806"/>
      <c r="DVS891" s="806"/>
      <c r="DVT891" s="806"/>
      <c r="DVU891" s="806"/>
      <c r="DVV891" s="806"/>
      <c r="DVW891" s="806"/>
      <c r="DVX891" s="806"/>
      <c r="DVY891" s="806"/>
      <c r="DVZ891" s="806"/>
      <c r="DWA891" s="806"/>
      <c r="DWB891" s="806"/>
      <c r="DWC891" s="806"/>
      <c r="DWD891" s="806"/>
      <c r="DWE891" s="806"/>
      <c r="DWF891" s="806"/>
      <c r="DWG891" s="806"/>
      <c r="DWH891" s="806"/>
      <c r="DWI891" s="806"/>
      <c r="DWJ891" s="806"/>
      <c r="DWK891" s="806"/>
      <c r="DWL891" s="806"/>
      <c r="DWM891" s="806"/>
      <c r="DWN891" s="806"/>
      <c r="DWO891" s="806"/>
      <c r="DWP891" s="806"/>
      <c r="DWQ891" s="806"/>
      <c r="DWR891" s="806"/>
      <c r="DWS891" s="806"/>
      <c r="DWT891" s="806"/>
      <c r="DWU891" s="806"/>
      <c r="DWV891" s="806"/>
      <c r="DWW891" s="806"/>
      <c r="DWX891" s="806"/>
      <c r="DWY891" s="806"/>
      <c r="DWZ891" s="806"/>
      <c r="DXA891" s="806"/>
      <c r="DXB891" s="806"/>
      <c r="DXC891" s="806"/>
      <c r="DXD891" s="806"/>
      <c r="DXE891" s="806"/>
      <c r="DXF891" s="806"/>
      <c r="DXG891" s="806"/>
      <c r="DXH891" s="806"/>
      <c r="DXI891" s="806"/>
      <c r="DXJ891" s="806"/>
      <c r="DXK891" s="806"/>
      <c r="DXL891" s="806"/>
      <c r="DXM891" s="806"/>
      <c r="DXN891" s="806"/>
      <c r="DXO891" s="806"/>
      <c r="DXP891" s="806"/>
      <c r="DXQ891" s="806"/>
      <c r="DXR891" s="806"/>
      <c r="DXS891" s="806"/>
      <c r="DXT891" s="806"/>
      <c r="DXU891" s="806"/>
      <c r="DXV891" s="806"/>
      <c r="DXW891" s="806"/>
      <c r="DXX891" s="806"/>
      <c r="DXY891" s="806"/>
      <c r="DXZ891" s="806"/>
      <c r="DYA891" s="806"/>
      <c r="DYB891" s="806"/>
      <c r="DYC891" s="806"/>
      <c r="DYD891" s="806"/>
      <c r="DYE891" s="806"/>
      <c r="DYF891" s="806"/>
      <c r="DYG891" s="806"/>
      <c r="DYH891" s="806"/>
      <c r="DYI891" s="806"/>
      <c r="DYJ891" s="806"/>
      <c r="DYK891" s="806"/>
      <c r="DYL891" s="806"/>
      <c r="DYM891" s="806"/>
      <c r="DYN891" s="806"/>
      <c r="DYO891" s="806"/>
      <c r="DYP891" s="806"/>
      <c r="DYQ891" s="806"/>
      <c r="DYR891" s="806"/>
      <c r="DYS891" s="806"/>
      <c r="DYT891" s="806"/>
      <c r="DYU891" s="806"/>
      <c r="DYV891" s="806"/>
      <c r="DYW891" s="806"/>
      <c r="DYX891" s="806"/>
      <c r="DYY891" s="806"/>
      <c r="DYZ891" s="806"/>
      <c r="DZA891" s="806"/>
      <c r="DZB891" s="806"/>
      <c r="DZC891" s="806"/>
      <c r="DZD891" s="806"/>
      <c r="DZE891" s="806"/>
      <c r="DZF891" s="806"/>
      <c r="DZG891" s="806"/>
      <c r="DZH891" s="806"/>
      <c r="DZI891" s="806"/>
      <c r="DZJ891" s="806"/>
      <c r="DZK891" s="806"/>
      <c r="DZL891" s="806"/>
      <c r="DZM891" s="806"/>
      <c r="DZN891" s="806"/>
      <c r="DZO891" s="806"/>
      <c r="DZP891" s="806"/>
      <c r="DZQ891" s="806"/>
      <c r="DZR891" s="806"/>
      <c r="DZS891" s="806"/>
      <c r="DZT891" s="806"/>
      <c r="DZU891" s="806"/>
      <c r="DZV891" s="806"/>
      <c r="DZW891" s="806"/>
      <c r="DZX891" s="806"/>
      <c r="DZY891" s="806"/>
      <c r="DZZ891" s="806"/>
      <c r="EAA891" s="806"/>
      <c r="EAB891" s="806"/>
      <c r="EAC891" s="806"/>
      <c r="EAD891" s="806"/>
      <c r="EAE891" s="806"/>
      <c r="EAF891" s="806"/>
      <c r="EAG891" s="806"/>
      <c r="EAH891" s="806"/>
      <c r="EAI891" s="806"/>
      <c r="EAJ891" s="806"/>
      <c r="EAK891" s="806"/>
      <c r="EAL891" s="806"/>
      <c r="EAM891" s="806"/>
      <c r="EAN891" s="806"/>
      <c r="EAO891" s="806"/>
      <c r="EAP891" s="806"/>
      <c r="EAQ891" s="806"/>
      <c r="EAR891" s="806"/>
      <c r="EAS891" s="806"/>
      <c r="EAT891" s="806"/>
      <c r="EAU891" s="806"/>
      <c r="EAV891" s="806"/>
      <c r="EAW891" s="806"/>
      <c r="EAX891" s="806"/>
      <c r="EAY891" s="806"/>
      <c r="EAZ891" s="806"/>
      <c r="EBA891" s="806"/>
      <c r="EBB891" s="806"/>
      <c r="EBC891" s="806"/>
      <c r="EBD891" s="806"/>
      <c r="EBE891" s="806"/>
      <c r="EBF891" s="806"/>
      <c r="EBG891" s="806"/>
      <c r="EBH891" s="806"/>
      <c r="EBI891" s="806"/>
      <c r="EBJ891" s="806"/>
      <c r="EBK891" s="806"/>
      <c r="EBL891" s="806"/>
      <c r="EBM891" s="806"/>
      <c r="EBN891" s="806"/>
      <c r="EBO891" s="806"/>
      <c r="EBP891" s="806"/>
      <c r="EBQ891" s="806"/>
      <c r="EBR891" s="806"/>
      <c r="EBS891" s="806"/>
      <c r="EBT891" s="806"/>
      <c r="EBU891" s="806"/>
      <c r="EBV891" s="806"/>
      <c r="EBW891" s="806"/>
      <c r="EBX891" s="806"/>
      <c r="EBY891" s="806"/>
      <c r="EBZ891" s="806"/>
      <c r="ECA891" s="806"/>
      <c r="ECB891" s="806"/>
      <c r="ECC891" s="806"/>
      <c r="ECD891" s="806"/>
      <c r="ECE891" s="806"/>
      <c r="ECF891" s="806"/>
      <c r="ECG891" s="806"/>
      <c r="ECH891" s="806"/>
      <c r="ECI891" s="806"/>
      <c r="ECJ891" s="806"/>
      <c r="ECK891" s="806"/>
      <c r="ECL891" s="806"/>
      <c r="ECM891" s="806"/>
      <c r="ECN891" s="806"/>
      <c r="ECO891" s="806"/>
      <c r="ECP891" s="806"/>
      <c r="ECQ891" s="806"/>
      <c r="ECR891" s="806"/>
      <c r="ECS891" s="806"/>
      <c r="ECT891" s="806"/>
      <c r="ECU891" s="806"/>
      <c r="ECV891" s="806"/>
      <c r="ECW891" s="806"/>
      <c r="ECX891" s="806"/>
      <c r="ECY891" s="806"/>
      <c r="ECZ891" s="806"/>
      <c r="EDA891" s="806"/>
      <c r="EDB891" s="806"/>
      <c r="EDC891" s="806"/>
      <c r="EDD891" s="806"/>
      <c r="EDE891" s="806"/>
      <c r="EDF891" s="806"/>
      <c r="EDG891" s="806"/>
      <c r="EDH891" s="806"/>
      <c r="EDI891" s="806"/>
      <c r="EDJ891" s="806"/>
      <c r="EDK891" s="806"/>
      <c r="EDL891" s="806"/>
      <c r="EDM891" s="806"/>
      <c r="EDN891" s="806"/>
      <c r="EDO891" s="806"/>
      <c r="EDP891" s="806"/>
      <c r="EDQ891" s="806"/>
      <c r="EDR891" s="806"/>
      <c r="EDS891" s="806"/>
      <c r="EDT891" s="806"/>
      <c r="EDU891" s="806"/>
      <c r="EDV891" s="806"/>
      <c r="EDW891" s="806"/>
      <c r="EDX891" s="806"/>
      <c r="EDY891" s="806"/>
      <c r="EDZ891" s="806"/>
      <c r="EEA891" s="806"/>
      <c r="EEB891" s="806"/>
      <c r="EEC891" s="806"/>
      <c r="EED891" s="806"/>
      <c r="EEE891" s="806"/>
      <c r="EEF891" s="806"/>
      <c r="EEG891" s="806"/>
      <c r="EEH891" s="806"/>
      <c r="EEI891" s="806"/>
      <c r="EEJ891" s="806"/>
      <c r="EEK891" s="806"/>
      <c r="EEL891" s="806"/>
      <c r="EEM891" s="806"/>
      <c r="EEN891" s="806"/>
      <c r="EEO891" s="806"/>
      <c r="EEP891" s="806"/>
      <c r="EEQ891" s="806"/>
      <c r="EER891" s="806"/>
      <c r="EES891" s="806"/>
      <c r="EET891" s="806"/>
      <c r="EEU891" s="806"/>
      <c r="EEV891" s="806"/>
      <c r="EEW891" s="806"/>
      <c r="EEX891" s="806"/>
      <c r="EEY891" s="806"/>
      <c r="EEZ891" s="806"/>
      <c r="EFA891" s="806"/>
      <c r="EFB891" s="806"/>
      <c r="EFC891" s="806"/>
      <c r="EFD891" s="806"/>
      <c r="EFE891" s="806"/>
      <c r="EFF891" s="806"/>
      <c r="EFG891" s="806"/>
      <c r="EFH891" s="806"/>
      <c r="EFI891" s="806"/>
      <c r="EFJ891" s="806"/>
      <c r="EFK891" s="806"/>
      <c r="EFL891" s="806"/>
      <c r="EFM891" s="806"/>
      <c r="EFN891" s="806"/>
      <c r="EFO891" s="806"/>
      <c r="EFP891" s="806"/>
      <c r="EFQ891" s="806"/>
      <c r="EFR891" s="806"/>
      <c r="EFS891" s="806"/>
      <c r="EFT891" s="806"/>
      <c r="EFU891" s="806"/>
      <c r="EFV891" s="806"/>
      <c r="EFW891" s="806"/>
      <c r="EFX891" s="806"/>
      <c r="EFY891" s="806"/>
      <c r="EFZ891" s="806"/>
      <c r="EGA891" s="806"/>
      <c r="EGB891" s="806"/>
      <c r="EGC891" s="806"/>
      <c r="EGD891" s="806"/>
      <c r="EGE891" s="806"/>
      <c r="EGF891" s="806"/>
      <c r="EGG891" s="806"/>
      <c r="EGH891" s="806"/>
      <c r="EGI891" s="806"/>
      <c r="EGJ891" s="806"/>
      <c r="EGK891" s="806"/>
      <c r="EGL891" s="806"/>
      <c r="EGM891" s="806"/>
      <c r="EGN891" s="806"/>
      <c r="EGO891" s="806"/>
      <c r="EGP891" s="806"/>
      <c r="EGQ891" s="806"/>
      <c r="EGR891" s="806"/>
      <c r="EGS891" s="806"/>
      <c r="EGT891" s="806"/>
      <c r="EGU891" s="806"/>
      <c r="EGV891" s="806"/>
      <c r="EGW891" s="806"/>
      <c r="EGX891" s="806"/>
      <c r="EGY891" s="806"/>
      <c r="EGZ891" s="806"/>
      <c r="EHA891" s="806"/>
      <c r="EHB891" s="806"/>
      <c r="EHC891" s="806"/>
      <c r="EHD891" s="806"/>
      <c r="EHE891" s="806"/>
      <c r="EHF891" s="806"/>
      <c r="EHG891" s="806"/>
      <c r="EHH891" s="806"/>
      <c r="EHI891" s="806"/>
      <c r="EHJ891" s="806"/>
      <c r="EHK891" s="806"/>
      <c r="EHL891" s="806"/>
      <c r="EHM891" s="806"/>
      <c r="EHN891" s="806"/>
      <c r="EHO891" s="806"/>
      <c r="EHP891" s="806"/>
      <c r="EHQ891" s="806"/>
      <c r="EHR891" s="806"/>
      <c r="EHS891" s="806"/>
      <c r="EHT891" s="806"/>
      <c r="EHU891" s="806"/>
      <c r="EHV891" s="806"/>
      <c r="EHW891" s="806"/>
      <c r="EHX891" s="806"/>
      <c r="EHY891" s="806"/>
      <c r="EHZ891" s="806"/>
      <c r="EIA891" s="806"/>
      <c r="EIB891" s="806"/>
      <c r="EIC891" s="806"/>
      <c r="EID891" s="806"/>
      <c r="EIE891" s="806"/>
      <c r="EIF891" s="806"/>
      <c r="EIG891" s="806"/>
      <c r="EIH891" s="806"/>
      <c r="EII891" s="806"/>
      <c r="EIJ891" s="806"/>
      <c r="EIK891" s="806"/>
      <c r="EIL891" s="806"/>
      <c r="EIM891" s="806"/>
      <c r="EIN891" s="806"/>
      <c r="EIO891" s="806"/>
      <c r="EIP891" s="806"/>
      <c r="EIQ891" s="806"/>
      <c r="EIR891" s="806"/>
      <c r="EIS891" s="806"/>
      <c r="EIT891" s="806"/>
      <c r="EIU891" s="806"/>
      <c r="EIV891" s="806"/>
      <c r="EIW891" s="806"/>
      <c r="EIX891" s="806"/>
      <c r="EIY891" s="806"/>
      <c r="EIZ891" s="806"/>
      <c r="EJA891" s="806"/>
      <c r="EJB891" s="806"/>
      <c r="EJC891" s="806"/>
      <c r="EJD891" s="806"/>
      <c r="EJE891" s="806"/>
      <c r="EJF891" s="806"/>
      <c r="EJG891" s="806"/>
      <c r="EJH891" s="806"/>
      <c r="EJI891" s="806"/>
      <c r="EJJ891" s="806"/>
      <c r="EJK891" s="806"/>
      <c r="EJL891" s="806"/>
      <c r="EJM891" s="806"/>
      <c r="EJN891" s="806"/>
      <c r="EJO891" s="806"/>
      <c r="EJP891" s="806"/>
      <c r="EJQ891" s="806"/>
      <c r="EJR891" s="806"/>
      <c r="EJS891" s="806"/>
      <c r="EJT891" s="806"/>
      <c r="EJU891" s="806"/>
      <c r="EJV891" s="806"/>
      <c r="EJW891" s="806"/>
      <c r="EJX891" s="806"/>
      <c r="EJY891" s="806"/>
      <c r="EJZ891" s="806"/>
      <c r="EKA891" s="806"/>
      <c r="EKB891" s="806"/>
      <c r="EKC891" s="806"/>
      <c r="EKD891" s="806"/>
      <c r="EKE891" s="806"/>
      <c r="EKF891" s="806"/>
      <c r="EKG891" s="806"/>
      <c r="EKH891" s="806"/>
      <c r="EKI891" s="806"/>
      <c r="EKJ891" s="806"/>
      <c r="EKK891" s="806"/>
      <c r="EKL891" s="806"/>
      <c r="EKM891" s="806"/>
      <c r="EKN891" s="806"/>
      <c r="EKO891" s="806"/>
      <c r="EKP891" s="806"/>
      <c r="EKQ891" s="806"/>
      <c r="EKR891" s="806"/>
      <c r="EKS891" s="806"/>
      <c r="EKT891" s="806"/>
      <c r="EKU891" s="806"/>
      <c r="EKV891" s="806"/>
      <c r="EKW891" s="806"/>
      <c r="EKX891" s="806"/>
      <c r="EKY891" s="806"/>
      <c r="EKZ891" s="806"/>
      <c r="ELA891" s="806"/>
      <c r="ELB891" s="806"/>
      <c r="ELC891" s="806"/>
      <c r="ELD891" s="806"/>
      <c r="ELE891" s="806"/>
      <c r="ELF891" s="806"/>
      <c r="ELG891" s="806"/>
      <c r="ELH891" s="806"/>
      <c r="ELI891" s="806"/>
      <c r="ELJ891" s="806"/>
      <c r="ELK891" s="806"/>
      <c r="ELL891" s="806"/>
      <c r="ELM891" s="806"/>
      <c r="ELN891" s="806"/>
      <c r="ELO891" s="806"/>
      <c r="ELP891" s="806"/>
      <c r="ELQ891" s="806"/>
      <c r="ELR891" s="806"/>
      <c r="ELS891" s="806"/>
      <c r="ELT891" s="806"/>
      <c r="ELU891" s="806"/>
      <c r="ELV891" s="806"/>
      <c r="ELW891" s="806"/>
      <c r="ELX891" s="806"/>
      <c r="ELY891" s="806"/>
      <c r="ELZ891" s="806"/>
      <c r="EMA891" s="806"/>
      <c r="EMB891" s="806"/>
      <c r="EMC891" s="806"/>
      <c r="EMD891" s="806"/>
      <c r="EME891" s="806"/>
      <c r="EMF891" s="806"/>
      <c r="EMG891" s="806"/>
      <c r="EMH891" s="806"/>
      <c r="EMI891" s="806"/>
      <c r="EMJ891" s="806"/>
      <c r="EMK891" s="806"/>
      <c r="EML891" s="806"/>
      <c r="EMM891" s="806"/>
      <c r="EMN891" s="806"/>
      <c r="EMO891" s="806"/>
      <c r="EMP891" s="806"/>
      <c r="EMQ891" s="806"/>
      <c r="EMR891" s="806"/>
      <c r="EMS891" s="806"/>
      <c r="EMT891" s="806"/>
      <c r="EMU891" s="806"/>
      <c r="EMV891" s="806"/>
      <c r="EMW891" s="806"/>
      <c r="EMX891" s="806"/>
      <c r="EMY891" s="806"/>
      <c r="EMZ891" s="806"/>
      <c r="ENA891" s="806"/>
      <c r="ENB891" s="806"/>
      <c r="ENC891" s="806"/>
      <c r="END891" s="806"/>
      <c r="ENE891" s="806"/>
      <c r="ENF891" s="806"/>
      <c r="ENG891" s="806"/>
      <c r="ENH891" s="806"/>
      <c r="ENI891" s="806"/>
      <c r="ENJ891" s="806"/>
      <c r="ENK891" s="806"/>
      <c r="ENL891" s="806"/>
      <c r="ENM891" s="806"/>
      <c r="ENN891" s="806"/>
      <c r="ENO891" s="806"/>
      <c r="ENP891" s="806"/>
      <c r="ENQ891" s="806"/>
      <c r="ENR891" s="806"/>
      <c r="ENS891" s="806"/>
      <c r="ENT891" s="806"/>
      <c r="ENU891" s="806"/>
      <c r="ENV891" s="806"/>
      <c r="ENW891" s="806"/>
      <c r="ENX891" s="806"/>
      <c r="ENY891" s="806"/>
      <c r="ENZ891" s="806"/>
      <c r="EOA891" s="806"/>
      <c r="EOB891" s="806"/>
      <c r="EOC891" s="806"/>
      <c r="EOD891" s="806"/>
      <c r="EOE891" s="806"/>
      <c r="EOF891" s="806"/>
      <c r="EOG891" s="806"/>
      <c r="EOH891" s="806"/>
      <c r="EOI891" s="806"/>
      <c r="EOJ891" s="806"/>
      <c r="EOK891" s="806"/>
      <c r="EOL891" s="806"/>
      <c r="EOM891" s="806"/>
      <c r="EON891" s="806"/>
      <c r="EOO891" s="806"/>
      <c r="EOP891" s="806"/>
      <c r="EOQ891" s="806"/>
      <c r="EOR891" s="806"/>
      <c r="EOS891" s="806"/>
      <c r="EOT891" s="806"/>
      <c r="EOU891" s="806"/>
      <c r="EOV891" s="806"/>
      <c r="EOW891" s="806"/>
      <c r="EOX891" s="806"/>
      <c r="EOY891" s="806"/>
      <c r="EOZ891" s="806"/>
      <c r="EPA891" s="806"/>
      <c r="EPB891" s="806"/>
      <c r="EPC891" s="806"/>
      <c r="EPD891" s="806"/>
      <c r="EPE891" s="806"/>
      <c r="EPF891" s="806"/>
      <c r="EPG891" s="806"/>
      <c r="EPH891" s="806"/>
      <c r="EPI891" s="806"/>
      <c r="EPJ891" s="806"/>
      <c r="EPK891" s="806"/>
      <c r="EPL891" s="806"/>
      <c r="EPM891" s="806"/>
      <c r="EPN891" s="806"/>
      <c r="EPO891" s="806"/>
      <c r="EPP891" s="806"/>
      <c r="EPQ891" s="806"/>
      <c r="EPR891" s="806"/>
      <c r="EPS891" s="806"/>
      <c r="EPT891" s="806"/>
      <c r="EPU891" s="806"/>
      <c r="EPV891" s="806"/>
      <c r="EPW891" s="806"/>
      <c r="EPX891" s="806"/>
      <c r="EPY891" s="806"/>
      <c r="EPZ891" s="806"/>
      <c r="EQA891" s="806"/>
      <c r="EQB891" s="806"/>
      <c r="EQC891" s="806"/>
      <c r="EQD891" s="806"/>
      <c r="EQE891" s="806"/>
      <c r="EQF891" s="806"/>
      <c r="EQG891" s="806"/>
      <c r="EQH891" s="806"/>
      <c r="EQI891" s="806"/>
      <c r="EQJ891" s="806"/>
      <c r="EQK891" s="806"/>
      <c r="EQL891" s="806"/>
      <c r="EQM891" s="806"/>
      <c r="EQN891" s="806"/>
      <c r="EQO891" s="806"/>
      <c r="EQP891" s="806"/>
      <c r="EQQ891" s="806"/>
      <c r="EQR891" s="806"/>
      <c r="EQS891" s="806"/>
      <c r="EQT891" s="806"/>
      <c r="EQU891" s="806"/>
      <c r="EQV891" s="806"/>
      <c r="EQW891" s="806"/>
      <c r="EQX891" s="806"/>
      <c r="EQY891" s="806"/>
      <c r="EQZ891" s="806"/>
      <c r="ERA891" s="806"/>
      <c r="ERB891" s="806"/>
      <c r="ERC891" s="806"/>
      <c r="ERD891" s="806"/>
      <c r="ERE891" s="806"/>
      <c r="ERF891" s="806"/>
      <c r="ERG891" s="806"/>
      <c r="ERH891" s="806"/>
      <c r="ERI891" s="806"/>
      <c r="ERJ891" s="806"/>
      <c r="ERK891" s="806"/>
      <c r="ERL891" s="806"/>
      <c r="ERM891" s="806"/>
      <c r="ERN891" s="806"/>
      <c r="ERO891" s="806"/>
      <c r="ERP891" s="806"/>
      <c r="ERQ891" s="806"/>
      <c r="ERR891" s="806"/>
      <c r="ERS891" s="806"/>
      <c r="ERT891" s="806"/>
      <c r="ERU891" s="806"/>
      <c r="ERV891" s="806"/>
      <c r="ERW891" s="806"/>
      <c r="ERX891" s="806"/>
      <c r="ERY891" s="806"/>
      <c r="ERZ891" s="806"/>
      <c r="ESA891" s="806"/>
      <c r="ESB891" s="806"/>
      <c r="ESC891" s="806"/>
      <c r="ESD891" s="806"/>
      <c r="ESE891" s="806"/>
      <c r="ESF891" s="806"/>
      <c r="ESG891" s="806"/>
      <c r="ESH891" s="806"/>
      <c r="ESI891" s="806"/>
      <c r="ESJ891" s="806"/>
      <c r="ESK891" s="806"/>
      <c r="ESL891" s="806"/>
      <c r="ESM891" s="806"/>
      <c r="ESN891" s="806"/>
      <c r="ESO891" s="806"/>
      <c r="ESP891" s="806"/>
      <c r="ESQ891" s="806"/>
      <c r="ESR891" s="806"/>
      <c r="ESS891" s="806"/>
      <c r="EST891" s="806"/>
      <c r="ESU891" s="806"/>
      <c r="ESV891" s="806"/>
      <c r="ESW891" s="806"/>
      <c r="ESX891" s="806"/>
      <c r="ESY891" s="806"/>
      <c r="ESZ891" s="806"/>
      <c r="ETA891" s="806"/>
      <c r="ETB891" s="806"/>
      <c r="ETC891" s="806"/>
      <c r="ETD891" s="806"/>
      <c r="ETE891" s="806"/>
      <c r="ETF891" s="806"/>
      <c r="ETG891" s="806"/>
      <c r="ETH891" s="806"/>
      <c r="ETI891" s="806"/>
      <c r="ETJ891" s="806"/>
      <c r="ETK891" s="806"/>
      <c r="ETL891" s="806"/>
      <c r="ETM891" s="806"/>
      <c r="ETN891" s="806"/>
      <c r="ETO891" s="806"/>
      <c r="ETP891" s="806"/>
      <c r="ETQ891" s="806"/>
      <c r="ETR891" s="806"/>
      <c r="ETS891" s="806"/>
      <c r="ETT891" s="806"/>
      <c r="ETU891" s="806"/>
      <c r="ETV891" s="806"/>
      <c r="ETW891" s="806"/>
      <c r="ETX891" s="806"/>
      <c r="ETY891" s="806"/>
      <c r="ETZ891" s="806"/>
      <c r="EUA891" s="806"/>
      <c r="EUB891" s="806"/>
      <c r="EUC891" s="806"/>
      <c r="EUD891" s="806"/>
      <c r="EUE891" s="806"/>
      <c r="EUF891" s="806"/>
      <c r="EUG891" s="806"/>
      <c r="EUH891" s="806"/>
      <c r="EUI891" s="806"/>
      <c r="EUJ891" s="806"/>
      <c r="EUK891" s="806"/>
      <c r="EUL891" s="806"/>
      <c r="EUM891" s="806"/>
      <c r="EUN891" s="806"/>
      <c r="EUO891" s="806"/>
      <c r="EUP891" s="806"/>
      <c r="EUQ891" s="806"/>
      <c r="EUR891" s="806"/>
      <c r="EUS891" s="806"/>
      <c r="EUT891" s="806"/>
      <c r="EUU891" s="806"/>
      <c r="EUV891" s="806"/>
      <c r="EUW891" s="806"/>
      <c r="EUX891" s="806"/>
      <c r="EUY891" s="806"/>
      <c r="EUZ891" s="806"/>
      <c r="EVA891" s="806"/>
      <c r="EVB891" s="806"/>
      <c r="EVC891" s="806"/>
      <c r="EVD891" s="806"/>
      <c r="EVE891" s="806"/>
      <c r="EVF891" s="806"/>
      <c r="EVG891" s="806"/>
      <c r="EVH891" s="806"/>
      <c r="EVI891" s="806"/>
      <c r="EVJ891" s="806"/>
      <c r="EVK891" s="806"/>
      <c r="EVL891" s="806"/>
      <c r="EVM891" s="806"/>
      <c r="EVN891" s="806"/>
      <c r="EVO891" s="806"/>
      <c r="EVP891" s="806"/>
      <c r="EVQ891" s="806"/>
      <c r="EVR891" s="806"/>
      <c r="EVS891" s="806"/>
      <c r="EVT891" s="806"/>
      <c r="EVU891" s="806"/>
      <c r="EVV891" s="806"/>
      <c r="EVW891" s="806"/>
      <c r="EVX891" s="806"/>
      <c r="EVY891" s="806"/>
      <c r="EVZ891" s="806"/>
      <c r="EWA891" s="806"/>
      <c r="EWB891" s="806"/>
      <c r="EWC891" s="806"/>
      <c r="EWD891" s="806"/>
      <c r="EWE891" s="806"/>
      <c r="EWF891" s="806"/>
      <c r="EWG891" s="806"/>
      <c r="EWH891" s="806"/>
      <c r="EWI891" s="806"/>
      <c r="EWJ891" s="806"/>
      <c r="EWK891" s="806"/>
      <c r="EWL891" s="806"/>
      <c r="EWM891" s="806"/>
      <c r="EWN891" s="806"/>
      <c r="EWO891" s="806"/>
      <c r="EWP891" s="806"/>
      <c r="EWQ891" s="806"/>
      <c r="EWR891" s="806"/>
      <c r="EWS891" s="806"/>
      <c r="EWT891" s="806"/>
      <c r="EWU891" s="806"/>
      <c r="EWV891" s="806"/>
      <c r="EWW891" s="806"/>
      <c r="EWX891" s="806"/>
      <c r="EWY891" s="806"/>
      <c r="EWZ891" s="806"/>
      <c r="EXA891" s="806"/>
      <c r="EXB891" s="806"/>
      <c r="EXC891" s="806"/>
      <c r="EXD891" s="806"/>
      <c r="EXE891" s="806"/>
      <c r="EXF891" s="806"/>
      <c r="EXG891" s="806"/>
      <c r="EXH891" s="806"/>
      <c r="EXI891" s="806"/>
      <c r="EXJ891" s="806"/>
      <c r="EXK891" s="806"/>
      <c r="EXL891" s="806"/>
      <c r="EXM891" s="806"/>
      <c r="EXN891" s="806"/>
      <c r="EXO891" s="806"/>
      <c r="EXP891" s="806"/>
      <c r="EXQ891" s="806"/>
      <c r="EXR891" s="806"/>
      <c r="EXS891" s="806"/>
      <c r="EXT891" s="806"/>
      <c r="EXU891" s="806"/>
      <c r="EXV891" s="806"/>
      <c r="EXW891" s="806"/>
      <c r="EXX891" s="806"/>
      <c r="EXY891" s="806"/>
      <c r="EXZ891" s="806"/>
      <c r="EYA891" s="806"/>
      <c r="EYB891" s="806"/>
      <c r="EYC891" s="806"/>
      <c r="EYD891" s="806"/>
      <c r="EYE891" s="806"/>
      <c r="EYF891" s="806"/>
      <c r="EYG891" s="806"/>
      <c r="EYH891" s="806"/>
      <c r="EYI891" s="806"/>
      <c r="EYJ891" s="806"/>
      <c r="EYK891" s="806"/>
      <c r="EYL891" s="806"/>
      <c r="EYM891" s="806"/>
      <c r="EYN891" s="806"/>
      <c r="EYO891" s="806"/>
      <c r="EYP891" s="806"/>
      <c r="EYQ891" s="806"/>
      <c r="EYR891" s="806"/>
      <c r="EYS891" s="806"/>
      <c r="EYT891" s="806"/>
      <c r="EYU891" s="806"/>
      <c r="EYV891" s="806"/>
      <c r="EYW891" s="806"/>
      <c r="EYX891" s="806"/>
      <c r="EYY891" s="806"/>
      <c r="EYZ891" s="806"/>
      <c r="EZA891" s="806"/>
      <c r="EZB891" s="806"/>
      <c r="EZC891" s="806"/>
      <c r="EZD891" s="806"/>
      <c r="EZE891" s="806"/>
      <c r="EZF891" s="806"/>
      <c r="EZG891" s="806"/>
      <c r="EZH891" s="806"/>
      <c r="EZI891" s="806"/>
      <c r="EZJ891" s="806"/>
      <c r="EZK891" s="806"/>
      <c r="EZL891" s="806"/>
      <c r="EZM891" s="806"/>
      <c r="EZN891" s="806"/>
      <c r="EZO891" s="806"/>
      <c r="EZP891" s="806"/>
      <c r="EZQ891" s="806"/>
      <c r="EZR891" s="806"/>
      <c r="EZS891" s="806"/>
      <c r="EZT891" s="806"/>
      <c r="EZU891" s="806"/>
      <c r="EZV891" s="806"/>
      <c r="EZW891" s="806"/>
      <c r="EZX891" s="806"/>
      <c r="EZY891" s="806"/>
      <c r="EZZ891" s="806"/>
      <c r="FAA891" s="806"/>
      <c r="FAB891" s="806"/>
      <c r="FAC891" s="806"/>
      <c r="FAD891" s="806"/>
      <c r="FAE891" s="806"/>
      <c r="FAF891" s="806"/>
      <c r="FAG891" s="806"/>
      <c r="FAH891" s="806"/>
      <c r="FAI891" s="806"/>
      <c r="FAJ891" s="806"/>
      <c r="FAK891" s="806"/>
      <c r="FAL891" s="806"/>
      <c r="FAM891" s="806"/>
      <c r="FAN891" s="806"/>
      <c r="FAO891" s="806"/>
      <c r="FAP891" s="806"/>
      <c r="FAQ891" s="806"/>
      <c r="FAR891" s="806"/>
      <c r="FAS891" s="806"/>
      <c r="FAT891" s="806"/>
      <c r="FAU891" s="806"/>
      <c r="FAV891" s="806"/>
      <c r="FAW891" s="806"/>
      <c r="FAX891" s="806"/>
      <c r="FAY891" s="806"/>
      <c r="FAZ891" s="806"/>
      <c r="FBA891" s="806"/>
      <c r="FBB891" s="806"/>
      <c r="FBC891" s="806"/>
      <c r="FBD891" s="806"/>
      <c r="FBE891" s="806"/>
      <c r="FBF891" s="806"/>
      <c r="FBG891" s="806"/>
      <c r="FBH891" s="806"/>
      <c r="FBI891" s="806"/>
      <c r="FBJ891" s="806"/>
      <c r="FBK891" s="806"/>
      <c r="FBL891" s="806"/>
      <c r="FBM891" s="806"/>
      <c r="FBN891" s="806"/>
      <c r="FBO891" s="806"/>
      <c r="FBP891" s="806"/>
      <c r="FBQ891" s="806"/>
      <c r="FBR891" s="806"/>
      <c r="FBS891" s="806"/>
      <c r="FBT891" s="806"/>
      <c r="FBU891" s="806"/>
      <c r="FBV891" s="806"/>
      <c r="FBW891" s="806"/>
      <c r="FBX891" s="806"/>
      <c r="FBY891" s="806"/>
      <c r="FBZ891" s="806"/>
      <c r="FCA891" s="806"/>
      <c r="FCB891" s="806"/>
      <c r="FCC891" s="806"/>
      <c r="FCD891" s="806"/>
      <c r="FCE891" s="806"/>
      <c r="FCF891" s="806"/>
      <c r="FCG891" s="806"/>
      <c r="FCH891" s="806"/>
      <c r="FCI891" s="806"/>
      <c r="FCJ891" s="806"/>
      <c r="FCK891" s="806"/>
      <c r="FCL891" s="806"/>
      <c r="FCM891" s="806"/>
      <c r="FCN891" s="806"/>
      <c r="FCO891" s="806"/>
      <c r="FCP891" s="806"/>
      <c r="FCQ891" s="806"/>
      <c r="FCR891" s="806"/>
      <c r="FCS891" s="806"/>
      <c r="FCT891" s="806"/>
      <c r="FCU891" s="806"/>
      <c r="FCV891" s="806"/>
      <c r="FCW891" s="806"/>
      <c r="FCX891" s="806"/>
      <c r="FCY891" s="806"/>
      <c r="FCZ891" s="806"/>
      <c r="FDA891" s="806"/>
      <c r="FDB891" s="806"/>
      <c r="FDC891" s="806"/>
      <c r="FDD891" s="806"/>
      <c r="FDE891" s="806"/>
      <c r="FDF891" s="806"/>
      <c r="FDG891" s="806"/>
      <c r="FDH891" s="806"/>
      <c r="FDI891" s="806"/>
      <c r="FDJ891" s="806"/>
      <c r="FDK891" s="806"/>
      <c r="FDL891" s="806"/>
      <c r="FDM891" s="806"/>
      <c r="FDN891" s="806"/>
      <c r="FDO891" s="806"/>
      <c r="FDP891" s="806"/>
      <c r="FDQ891" s="806"/>
      <c r="FDR891" s="806"/>
      <c r="FDS891" s="806"/>
      <c r="FDT891" s="806"/>
      <c r="FDU891" s="806"/>
      <c r="FDV891" s="806"/>
      <c r="FDW891" s="806"/>
      <c r="FDX891" s="806"/>
      <c r="FDY891" s="806"/>
      <c r="FDZ891" s="806"/>
      <c r="FEA891" s="806"/>
      <c r="FEB891" s="806"/>
      <c r="FEC891" s="806"/>
      <c r="FED891" s="806"/>
      <c r="FEE891" s="806"/>
      <c r="FEF891" s="806"/>
      <c r="FEG891" s="806"/>
      <c r="FEH891" s="806"/>
      <c r="FEI891" s="806"/>
      <c r="FEJ891" s="806"/>
      <c r="FEK891" s="806"/>
      <c r="FEL891" s="806"/>
      <c r="FEM891" s="806"/>
      <c r="FEN891" s="806"/>
      <c r="FEO891" s="806"/>
      <c r="FEP891" s="806"/>
      <c r="FEQ891" s="806"/>
      <c r="FER891" s="806"/>
      <c r="FES891" s="806"/>
      <c r="FET891" s="806"/>
      <c r="FEU891" s="806"/>
      <c r="FEV891" s="806"/>
      <c r="FEW891" s="806"/>
      <c r="FEX891" s="806"/>
      <c r="FEY891" s="806"/>
      <c r="FEZ891" s="806"/>
      <c r="FFA891" s="806"/>
      <c r="FFB891" s="806"/>
      <c r="FFC891" s="806"/>
      <c r="FFD891" s="806"/>
      <c r="FFE891" s="806"/>
      <c r="FFF891" s="806"/>
      <c r="FFG891" s="806"/>
      <c r="FFH891" s="806"/>
      <c r="FFI891" s="806"/>
      <c r="FFJ891" s="806"/>
      <c r="FFK891" s="806"/>
      <c r="FFL891" s="806"/>
      <c r="FFM891" s="806"/>
      <c r="FFN891" s="806"/>
      <c r="FFO891" s="806"/>
      <c r="FFP891" s="806"/>
      <c r="FFQ891" s="806"/>
      <c r="FFR891" s="806"/>
      <c r="FFS891" s="806"/>
      <c r="FFT891" s="806"/>
      <c r="FFU891" s="806"/>
      <c r="FFV891" s="806"/>
      <c r="FFW891" s="806"/>
      <c r="FFX891" s="806"/>
      <c r="FFY891" s="806"/>
      <c r="FFZ891" s="806"/>
      <c r="FGA891" s="806"/>
      <c r="FGB891" s="806"/>
      <c r="FGC891" s="806"/>
      <c r="FGD891" s="806"/>
      <c r="FGE891" s="806"/>
      <c r="FGF891" s="806"/>
      <c r="FGG891" s="806"/>
      <c r="FGH891" s="806"/>
      <c r="FGI891" s="806"/>
      <c r="FGJ891" s="806"/>
      <c r="FGK891" s="806"/>
      <c r="FGL891" s="806"/>
      <c r="FGM891" s="806"/>
      <c r="FGN891" s="806"/>
      <c r="FGO891" s="806"/>
      <c r="FGP891" s="806"/>
      <c r="FGQ891" s="806"/>
      <c r="FGR891" s="806"/>
      <c r="FGS891" s="806"/>
      <c r="FGT891" s="806"/>
      <c r="FGU891" s="806"/>
      <c r="FGV891" s="806"/>
      <c r="FGW891" s="806"/>
      <c r="FGX891" s="806"/>
      <c r="FGY891" s="806"/>
      <c r="FGZ891" s="806"/>
      <c r="FHA891" s="806"/>
      <c r="FHB891" s="806"/>
      <c r="FHC891" s="806"/>
      <c r="FHD891" s="806"/>
      <c r="FHE891" s="806"/>
      <c r="FHF891" s="806"/>
      <c r="FHG891" s="806"/>
      <c r="FHH891" s="806"/>
      <c r="FHI891" s="806"/>
      <c r="FHJ891" s="806"/>
      <c r="FHK891" s="806"/>
      <c r="FHL891" s="806"/>
      <c r="FHM891" s="806"/>
      <c r="FHN891" s="806"/>
      <c r="FHO891" s="806"/>
      <c r="FHP891" s="806"/>
      <c r="FHQ891" s="806"/>
      <c r="FHR891" s="806"/>
      <c r="FHS891" s="806"/>
      <c r="FHT891" s="806"/>
      <c r="FHU891" s="806"/>
      <c r="FHV891" s="806"/>
      <c r="FHW891" s="806"/>
      <c r="FHX891" s="806"/>
      <c r="FHY891" s="806"/>
      <c r="FHZ891" s="806"/>
      <c r="FIA891" s="806"/>
      <c r="FIB891" s="806"/>
      <c r="FIC891" s="806"/>
      <c r="FID891" s="806"/>
      <c r="FIE891" s="806"/>
      <c r="FIF891" s="806"/>
      <c r="FIG891" s="806"/>
      <c r="FIH891" s="806"/>
      <c r="FII891" s="806"/>
      <c r="FIJ891" s="806"/>
      <c r="FIK891" s="806"/>
      <c r="FIL891" s="806"/>
      <c r="FIM891" s="806"/>
      <c r="FIN891" s="806"/>
      <c r="FIO891" s="806"/>
      <c r="FIP891" s="806"/>
      <c r="FIQ891" s="806"/>
      <c r="FIR891" s="806"/>
      <c r="FIS891" s="806"/>
      <c r="FIT891" s="806"/>
      <c r="FIU891" s="806"/>
      <c r="FIV891" s="806"/>
      <c r="FIW891" s="806"/>
      <c r="FIX891" s="806"/>
      <c r="FIY891" s="806"/>
      <c r="FIZ891" s="806"/>
      <c r="FJA891" s="806"/>
      <c r="FJB891" s="806"/>
      <c r="FJC891" s="806"/>
      <c r="FJD891" s="806"/>
      <c r="FJE891" s="806"/>
      <c r="FJF891" s="806"/>
      <c r="FJG891" s="806"/>
      <c r="FJH891" s="806"/>
      <c r="FJI891" s="806"/>
      <c r="FJJ891" s="806"/>
      <c r="FJK891" s="806"/>
      <c r="FJL891" s="806"/>
      <c r="FJM891" s="806"/>
      <c r="FJN891" s="806"/>
      <c r="FJO891" s="806"/>
      <c r="FJP891" s="806"/>
      <c r="FJQ891" s="806"/>
      <c r="FJR891" s="806"/>
      <c r="FJS891" s="806"/>
      <c r="FJT891" s="806"/>
      <c r="FJU891" s="806"/>
      <c r="FJV891" s="806"/>
      <c r="FJW891" s="806"/>
      <c r="FJX891" s="806"/>
      <c r="FJY891" s="806"/>
      <c r="FJZ891" s="806"/>
      <c r="FKA891" s="806"/>
      <c r="FKB891" s="806"/>
      <c r="FKC891" s="806"/>
      <c r="FKD891" s="806"/>
      <c r="FKE891" s="806"/>
      <c r="FKF891" s="806"/>
      <c r="FKG891" s="806"/>
      <c r="FKH891" s="806"/>
      <c r="FKI891" s="806"/>
      <c r="FKJ891" s="806"/>
      <c r="FKK891" s="806"/>
      <c r="FKL891" s="806"/>
      <c r="FKM891" s="806"/>
      <c r="FKN891" s="806"/>
      <c r="FKO891" s="806"/>
      <c r="FKP891" s="806"/>
      <c r="FKQ891" s="806"/>
      <c r="FKR891" s="806"/>
      <c r="FKS891" s="806"/>
      <c r="FKT891" s="806"/>
      <c r="FKU891" s="806"/>
      <c r="FKV891" s="806"/>
      <c r="FKW891" s="806"/>
      <c r="FKX891" s="806"/>
      <c r="FKY891" s="806"/>
      <c r="FKZ891" s="806"/>
      <c r="FLA891" s="806"/>
      <c r="FLB891" s="806"/>
      <c r="FLC891" s="806"/>
      <c r="FLD891" s="806"/>
      <c r="FLE891" s="806"/>
      <c r="FLF891" s="806"/>
      <c r="FLG891" s="806"/>
      <c r="FLH891" s="806"/>
      <c r="FLI891" s="806"/>
      <c r="FLJ891" s="806"/>
      <c r="FLK891" s="806"/>
      <c r="FLL891" s="806"/>
      <c r="FLM891" s="806"/>
      <c r="FLN891" s="806"/>
      <c r="FLO891" s="806"/>
      <c r="FLP891" s="806"/>
      <c r="FLQ891" s="806"/>
      <c r="FLR891" s="806"/>
      <c r="FLS891" s="806"/>
      <c r="FLT891" s="806"/>
      <c r="FLU891" s="806"/>
      <c r="FLV891" s="806"/>
      <c r="FLW891" s="806"/>
      <c r="FLX891" s="806"/>
      <c r="FLY891" s="806"/>
      <c r="FLZ891" s="806"/>
      <c r="FMA891" s="806"/>
      <c r="FMB891" s="806"/>
      <c r="FMC891" s="806"/>
      <c r="FMD891" s="806"/>
      <c r="FME891" s="806"/>
      <c r="FMF891" s="806"/>
      <c r="FMG891" s="806"/>
      <c r="FMH891" s="806"/>
      <c r="FMI891" s="806"/>
      <c r="FMJ891" s="806"/>
      <c r="FMK891" s="806"/>
      <c r="FML891" s="806"/>
      <c r="FMM891" s="806"/>
      <c r="FMN891" s="806"/>
      <c r="FMO891" s="806"/>
      <c r="FMP891" s="806"/>
      <c r="FMQ891" s="806"/>
      <c r="FMR891" s="806"/>
      <c r="FMS891" s="806"/>
      <c r="FMT891" s="806"/>
      <c r="FMU891" s="806"/>
      <c r="FMV891" s="806"/>
      <c r="FMW891" s="806"/>
      <c r="FMX891" s="806"/>
      <c r="FMY891" s="806"/>
      <c r="FMZ891" s="806"/>
      <c r="FNA891" s="806"/>
      <c r="FNB891" s="806"/>
      <c r="FNC891" s="806"/>
      <c r="FND891" s="806"/>
      <c r="FNE891" s="806"/>
      <c r="FNF891" s="806"/>
      <c r="FNG891" s="806"/>
      <c r="FNH891" s="806"/>
      <c r="FNI891" s="806"/>
      <c r="FNJ891" s="806"/>
      <c r="FNK891" s="806"/>
      <c r="FNL891" s="806"/>
      <c r="FNM891" s="806"/>
      <c r="FNN891" s="806"/>
      <c r="FNO891" s="806"/>
      <c r="FNP891" s="806"/>
      <c r="FNQ891" s="806"/>
      <c r="FNR891" s="806"/>
      <c r="FNS891" s="806"/>
      <c r="FNT891" s="806"/>
      <c r="FNU891" s="806"/>
      <c r="FNV891" s="806"/>
      <c r="FNW891" s="806"/>
      <c r="FNX891" s="806"/>
      <c r="FNY891" s="806"/>
      <c r="FNZ891" s="806"/>
      <c r="FOA891" s="806"/>
      <c r="FOB891" s="806"/>
      <c r="FOC891" s="806"/>
      <c r="FOD891" s="806"/>
      <c r="FOE891" s="806"/>
      <c r="FOF891" s="806"/>
      <c r="FOG891" s="806"/>
      <c r="FOH891" s="806"/>
      <c r="FOI891" s="806"/>
      <c r="FOJ891" s="806"/>
      <c r="FOK891" s="806"/>
      <c r="FOL891" s="806"/>
      <c r="FOM891" s="806"/>
      <c r="FON891" s="806"/>
      <c r="FOO891" s="806"/>
      <c r="FOP891" s="806"/>
      <c r="FOQ891" s="806"/>
      <c r="FOR891" s="806"/>
      <c r="FOS891" s="806"/>
      <c r="FOT891" s="806"/>
      <c r="FOU891" s="806"/>
      <c r="FOV891" s="806"/>
      <c r="FOW891" s="806"/>
      <c r="FOX891" s="806"/>
      <c r="FOY891" s="806"/>
      <c r="FOZ891" s="806"/>
      <c r="FPA891" s="806"/>
      <c r="FPB891" s="806"/>
      <c r="FPC891" s="806"/>
      <c r="FPD891" s="806"/>
      <c r="FPE891" s="806"/>
      <c r="FPF891" s="806"/>
      <c r="FPG891" s="806"/>
      <c r="FPH891" s="806"/>
      <c r="FPI891" s="806"/>
      <c r="FPJ891" s="806"/>
      <c r="FPK891" s="806"/>
      <c r="FPL891" s="806"/>
      <c r="FPM891" s="806"/>
      <c r="FPN891" s="806"/>
      <c r="FPO891" s="806"/>
      <c r="FPP891" s="806"/>
      <c r="FPQ891" s="806"/>
      <c r="FPR891" s="806"/>
      <c r="FPS891" s="806"/>
      <c r="FPT891" s="806"/>
      <c r="FPU891" s="806"/>
      <c r="FPV891" s="806"/>
      <c r="FPW891" s="806"/>
      <c r="FPX891" s="806"/>
      <c r="FPY891" s="806"/>
      <c r="FPZ891" s="806"/>
      <c r="FQA891" s="806"/>
      <c r="FQB891" s="806"/>
      <c r="FQC891" s="806"/>
      <c r="FQD891" s="806"/>
      <c r="FQE891" s="806"/>
      <c r="FQF891" s="806"/>
      <c r="FQG891" s="806"/>
      <c r="FQH891" s="806"/>
      <c r="FQI891" s="806"/>
      <c r="FQJ891" s="806"/>
      <c r="FQK891" s="806"/>
      <c r="FQL891" s="806"/>
      <c r="FQM891" s="806"/>
      <c r="FQN891" s="806"/>
      <c r="FQO891" s="806"/>
      <c r="FQP891" s="806"/>
      <c r="FQQ891" s="806"/>
      <c r="FQR891" s="806"/>
      <c r="FQS891" s="806"/>
      <c r="FQT891" s="806"/>
      <c r="FQU891" s="806"/>
      <c r="FQV891" s="806"/>
      <c r="FQW891" s="806"/>
      <c r="FQX891" s="806"/>
      <c r="FQY891" s="806"/>
      <c r="FQZ891" s="806"/>
      <c r="FRA891" s="806"/>
      <c r="FRB891" s="806"/>
      <c r="FRC891" s="806"/>
      <c r="FRD891" s="806"/>
      <c r="FRE891" s="806"/>
      <c r="FRF891" s="806"/>
      <c r="FRG891" s="806"/>
      <c r="FRH891" s="806"/>
      <c r="FRI891" s="806"/>
      <c r="FRJ891" s="806"/>
      <c r="FRK891" s="806"/>
      <c r="FRL891" s="806"/>
      <c r="FRM891" s="806"/>
      <c r="FRN891" s="806"/>
      <c r="FRO891" s="806"/>
      <c r="FRP891" s="806"/>
      <c r="FRQ891" s="806"/>
      <c r="FRR891" s="806"/>
      <c r="FRS891" s="806"/>
      <c r="FRT891" s="806"/>
      <c r="FRU891" s="806"/>
      <c r="FRV891" s="806"/>
      <c r="FRW891" s="806"/>
      <c r="FRX891" s="806"/>
      <c r="FRY891" s="806"/>
      <c r="FRZ891" s="806"/>
      <c r="FSA891" s="806"/>
      <c r="FSB891" s="806"/>
      <c r="FSC891" s="806"/>
      <c r="FSD891" s="806"/>
      <c r="FSE891" s="806"/>
      <c r="FSF891" s="806"/>
      <c r="FSG891" s="806"/>
      <c r="FSH891" s="806"/>
      <c r="FSI891" s="806"/>
      <c r="FSJ891" s="806"/>
      <c r="FSK891" s="806"/>
      <c r="FSL891" s="806"/>
      <c r="FSM891" s="806"/>
      <c r="FSN891" s="806"/>
      <c r="FSO891" s="806"/>
      <c r="FSP891" s="806"/>
      <c r="FSQ891" s="806"/>
      <c r="FSR891" s="806"/>
      <c r="FSS891" s="806"/>
      <c r="FST891" s="806"/>
      <c r="FSU891" s="806"/>
      <c r="FSV891" s="806"/>
      <c r="FSW891" s="806"/>
      <c r="FSX891" s="806"/>
      <c r="FSY891" s="806"/>
      <c r="FSZ891" s="806"/>
      <c r="FTA891" s="806"/>
      <c r="FTB891" s="806"/>
      <c r="FTC891" s="806"/>
      <c r="FTD891" s="806"/>
      <c r="FTE891" s="806"/>
      <c r="FTF891" s="806"/>
      <c r="FTG891" s="806"/>
      <c r="FTH891" s="806"/>
      <c r="FTI891" s="806"/>
      <c r="FTJ891" s="806"/>
      <c r="FTK891" s="806"/>
      <c r="FTL891" s="806"/>
      <c r="FTM891" s="806"/>
      <c r="FTN891" s="806"/>
      <c r="FTO891" s="806"/>
      <c r="FTP891" s="806"/>
      <c r="FTQ891" s="806"/>
      <c r="FTR891" s="806"/>
      <c r="FTS891" s="806"/>
      <c r="FTT891" s="806"/>
      <c r="FTU891" s="806"/>
      <c r="FTV891" s="806"/>
      <c r="FTW891" s="806"/>
      <c r="FTX891" s="806"/>
      <c r="FTY891" s="806"/>
      <c r="FTZ891" s="806"/>
      <c r="FUA891" s="806"/>
      <c r="FUB891" s="806"/>
      <c r="FUC891" s="806"/>
      <c r="FUD891" s="806"/>
      <c r="FUE891" s="806"/>
      <c r="FUF891" s="806"/>
      <c r="FUG891" s="806"/>
      <c r="FUH891" s="806"/>
      <c r="FUI891" s="806"/>
      <c r="FUJ891" s="806"/>
      <c r="FUK891" s="806"/>
      <c r="FUL891" s="806"/>
      <c r="FUM891" s="806"/>
      <c r="FUN891" s="806"/>
      <c r="FUO891" s="806"/>
      <c r="FUP891" s="806"/>
      <c r="FUQ891" s="806"/>
      <c r="FUR891" s="806"/>
      <c r="FUS891" s="806"/>
      <c r="FUT891" s="806"/>
      <c r="FUU891" s="806"/>
      <c r="FUV891" s="806"/>
      <c r="FUW891" s="806"/>
      <c r="FUX891" s="806"/>
      <c r="FUY891" s="806"/>
      <c r="FUZ891" s="806"/>
      <c r="FVA891" s="806"/>
      <c r="FVB891" s="806"/>
      <c r="FVC891" s="806"/>
      <c r="FVD891" s="806"/>
      <c r="FVE891" s="806"/>
      <c r="FVF891" s="806"/>
      <c r="FVG891" s="806"/>
      <c r="FVH891" s="806"/>
      <c r="FVI891" s="806"/>
      <c r="FVJ891" s="806"/>
      <c r="FVK891" s="806"/>
      <c r="FVL891" s="806"/>
      <c r="FVM891" s="806"/>
      <c r="FVN891" s="806"/>
      <c r="FVO891" s="806"/>
      <c r="FVP891" s="806"/>
      <c r="FVQ891" s="806"/>
      <c r="FVR891" s="806"/>
      <c r="FVS891" s="806"/>
      <c r="FVT891" s="806"/>
      <c r="FVU891" s="806"/>
      <c r="FVV891" s="806"/>
      <c r="FVW891" s="806"/>
      <c r="FVX891" s="806"/>
      <c r="FVY891" s="806"/>
      <c r="FVZ891" s="806"/>
      <c r="FWA891" s="806"/>
      <c r="FWB891" s="806"/>
      <c r="FWC891" s="806"/>
      <c r="FWD891" s="806"/>
      <c r="FWE891" s="806"/>
      <c r="FWF891" s="806"/>
      <c r="FWG891" s="806"/>
      <c r="FWH891" s="806"/>
      <c r="FWI891" s="806"/>
      <c r="FWJ891" s="806"/>
      <c r="FWK891" s="806"/>
      <c r="FWL891" s="806"/>
      <c r="FWM891" s="806"/>
      <c r="FWN891" s="806"/>
      <c r="FWO891" s="806"/>
      <c r="FWP891" s="806"/>
      <c r="FWQ891" s="806"/>
      <c r="FWR891" s="806"/>
      <c r="FWS891" s="806"/>
      <c r="FWT891" s="806"/>
      <c r="FWU891" s="806"/>
      <c r="FWV891" s="806"/>
      <c r="FWW891" s="806"/>
      <c r="FWX891" s="806"/>
      <c r="FWY891" s="806"/>
      <c r="FWZ891" s="806"/>
      <c r="FXA891" s="806"/>
      <c r="FXB891" s="806"/>
      <c r="FXC891" s="806"/>
      <c r="FXD891" s="806"/>
      <c r="FXE891" s="806"/>
      <c r="FXF891" s="806"/>
      <c r="FXG891" s="806"/>
      <c r="FXH891" s="806"/>
      <c r="FXI891" s="806"/>
      <c r="FXJ891" s="806"/>
      <c r="FXK891" s="806"/>
      <c r="FXL891" s="806"/>
      <c r="FXM891" s="806"/>
      <c r="FXN891" s="806"/>
      <c r="FXO891" s="806"/>
      <c r="FXP891" s="806"/>
      <c r="FXQ891" s="806"/>
      <c r="FXR891" s="806"/>
      <c r="FXS891" s="806"/>
      <c r="FXT891" s="806"/>
      <c r="FXU891" s="806"/>
      <c r="FXV891" s="806"/>
      <c r="FXW891" s="806"/>
      <c r="FXX891" s="806"/>
      <c r="FXY891" s="806"/>
      <c r="FXZ891" s="806"/>
      <c r="FYA891" s="806"/>
      <c r="FYB891" s="806"/>
      <c r="FYC891" s="806"/>
      <c r="FYD891" s="806"/>
      <c r="FYE891" s="806"/>
      <c r="FYF891" s="806"/>
      <c r="FYG891" s="806"/>
      <c r="FYH891" s="806"/>
      <c r="FYI891" s="806"/>
      <c r="FYJ891" s="806"/>
      <c r="FYK891" s="806"/>
      <c r="FYL891" s="806"/>
      <c r="FYM891" s="806"/>
      <c r="FYN891" s="806"/>
      <c r="FYO891" s="806"/>
      <c r="FYP891" s="806"/>
      <c r="FYQ891" s="806"/>
      <c r="FYR891" s="806"/>
      <c r="FYS891" s="806"/>
      <c r="FYT891" s="806"/>
      <c r="FYU891" s="806"/>
      <c r="FYV891" s="806"/>
      <c r="FYW891" s="806"/>
      <c r="FYX891" s="806"/>
      <c r="FYY891" s="806"/>
      <c r="FYZ891" s="806"/>
      <c r="FZA891" s="806"/>
      <c r="FZB891" s="806"/>
      <c r="FZC891" s="806"/>
      <c r="FZD891" s="806"/>
      <c r="FZE891" s="806"/>
      <c r="FZF891" s="806"/>
      <c r="FZG891" s="806"/>
      <c r="FZH891" s="806"/>
      <c r="FZI891" s="806"/>
      <c r="FZJ891" s="806"/>
      <c r="FZK891" s="806"/>
      <c r="FZL891" s="806"/>
      <c r="FZM891" s="806"/>
      <c r="FZN891" s="806"/>
      <c r="FZO891" s="806"/>
      <c r="FZP891" s="806"/>
      <c r="FZQ891" s="806"/>
      <c r="FZR891" s="806"/>
      <c r="FZS891" s="806"/>
      <c r="FZT891" s="806"/>
      <c r="FZU891" s="806"/>
      <c r="FZV891" s="806"/>
      <c r="FZW891" s="806"/>
      <c r="FZX891" s="806"/>
      <c r="FZY891" s="806"/>
      <c r="FZZ891" s="806"/>
      <c r="GAA891" s="806"/>
      <c r="GAB891" s="806"/>
      <c r="GAC891" s="806"/>
      <c r="GAD891" s="806"/>
      <c r="GAE891" s="806"/>
      <c r="GAF891" s="806"/>
      <c r="GAG891" s="806"/>
      <c r="GAH891" s="806"/>
      <c r="GAI891" s="806"/>
      <c r="GAJ891" s="806"/>
      <c r="GAK891" s="806"/>
      <c r="GAL891" s="806"/>
      <c r="GAM891" s="806"/>
      <c r="GAN891" s="806"/>
      <c r="GAO891" s="806"/>
      <c r="GAP891" s="806"/>
      <c r="GAQ891" s="806"/>
      <c r="GAR891" s="806"/>
      <c r="GAS891" s="806"/>
      <c r="GAT891" s="806"/>
      <c r="GAU891" s="806"/>
      <c r="GAV891" s="806"/>
      <c r="GAW891" s="806"/>
      <c r="GAX891" s="806"/>
      <c r="GAY891" s="806"/>
      <c r="GAZ891" s="806"/>
      <c r="GBA891" s="806"/>
      <c r="GBB891" s="806"/>
      <c r="GBC891" s="806"/>
      <c r="GBD891" s="806"/>
      <c r="GBE891" s="806"/>
      <c r="GBF891" s="806"/>
      <c r="GBG891" s="806"/>
      <c r="GBH891" s="806"/>
      <c r="GBI891" s="806"/>
      <c r="GBJ891" s="806"/>
      <c r="GBK891" s="806"/>
      <c r="GBL891" s="806"/>
      <c r="GBM891" s="806"/>
      <c r="GBN891" s="806"/>
      <c r="GBO891" s="806"/>
      <c r="GBP891" s="806"/>
      <c r="GBQ891" s="806"/>
      <c r="GBR891" s="806"/>
      <c r="GBS891" s="806"/>
      <c r="GBT891" s="806"/>
      <c r="GBU891" s="806"/>
      <c r="GBV891" s="806"/>
      <c r="GBW891" s="806"/>
      <c r="GBX891" s="806"/>
      <c r="GBY891" s="806"/>
      <c r="GBZ891" s="806"/>
      <c r="GCA891" s="806"/>
      <c r="GCB891" s="806"/>
      <c r="GCC891" s="806"/>
      <c r="GCD891" s="806"/>
      <c r="GCE891" s="806"/>
      <c r="GCF891" s="806"/>
      <c r="GCG891" s="806"/>
      <c r="GCH891" s="806"/>
      <c r="GCI891" s="806"/>
      <c r="GCJ891" s="806"/>
      <c r="GCK891" s="806"/>
      <c r="GCL891" s="806"/>
      <c r="GCM891" s="806"/>
      <c r="GCN891" s="806"/>
      <c r="GCO891" s="806"/>
      <c r="GCP891" s="806"/>
      <c r="GCQ891" s="806"/>
      <c r="GCR891" s="806"/>
      <c r="GCS891" s="806"/>
      <c r="GCT891" s="806"/>
      <c r="GCU891" s="806"/>
      <c r="GCV891" s="806"/>
      <c r="GCW891" s="806"/>
      <c r="GCX891" s="806"/>
      <c r="GCY891" s="806"/>
      <c r="GCZ891" s="806"/>
      <c r="GDA891" s="806"/>
      <c r="GDB891" s="806"/>
      <c r="GDC891" s="806"/>
      <c r="GDD891" s="806"/>
      <c r="GDE891" s="806"/>
      <c r="GDF891" s="806"/>
      <c r="GDG891" s="806"/>
      <c r="GDH891" s="806"/>
      <c r="GDI891" s="806"/>
      <c r="GDJ891" s="806"/>
      <c r="GDK891" s="806"/>
      <c r="GDL891" s="806"/>
      <c r="GDM891" s="806"/>
      <c r="GDN891" s="806"/>
      <c r="GDO891" s="806"/>
      <c r="GDP891" s="806"/>
      <c r="GDQ891" s="806"/>
      <c r="GDR891" s="806"/>
      <c r="GDS891" s="806"/>
      <c r="GDT891" s="806"/>
      <c r="GDU891" s="806"/>
      <c r="GDV891" s="806"/>
      <c r="GDW891" s="806"/>
      <c r="GDX891" s="806"/>
      <c r="GDY891" s="806"/>
      <c r="GDZ891" s="806"/>
      <c r="GEA891" s="806"/>
      <c r="GEB891" s="806"/>
      <c r="GEC891" s="806"/>
      <c r="GED891" s="806"/>
      <c r="GEE891" s="806"/>
      <c r="GEF891" s="806"/>
      <c r="GEG891" s="806"/>
      <c r="GEH891" s="806"/>
      <c r="GEI891" s="806"/>
      <c r="GEJ891" s="806"/>
      <c r="GEK891" s="806"/>
      <c r="GEL891" s="806"/>
      <c r="GEM891" s="806"/>
      <c r="GEN891" s="806"/>
      <c r="GEO891" s="806"/>
      <c r="GEP891" s="806"/>
      <c r="GEQ891" s="806"/>
      <c r="GER891" s="806"/>
      <c r="GES891" s="806"/>
      <c r="GET891" s="806"/>
      <c r="GEU891" s="806"/>
      <c r="GEV891" s="806"/>
      <c r="GEW891" s="806"/>
      <c r="GEX891" s="806"/>
      <c r="GEY891" s="806"/>
      <c r="GEZ891" s="806"/>
      <c r="GFA891" s="806"/>
      <c r="GFB891" s="806"/>
      <c r="GFC891" s="806"/>
      <c r="GFD891" s="806"/>
      <c r="GFE891" s="806"/>
      <c r="GFF891" s="806"/>
      <c r="GFG891" s="806"/>
      <c r="GFH891" s="806"/>
      <c r="GFI891" s="806"/>
      <c r="GFJ891" s="806"/>
      <c r="GFK891" s="806"/>
      <c r="GFL891" s="806"/>
      <c r="GFM891" s="806"/>
      <c r="GFN891" s="806"/>
      <c r="GFO891" s="806"/>
      <c r="GFP891" s="806"/>
      <c r="GFQ891" s="806"/>
      <c r="GFR891" s="806"/>
      <c r="GFS891" s="806"/>
      <c r="GFT891" s="806"/>
      <c r="GFU891" s="806"/>
      <c r="GFV891" s="806"/>
      <c r="GFW891" s="806"/>
      <c r="GFX891" s="806"/>
      <c r="GFY891" s="806"/>
      <c r="GFZ891" s="806"/>
      <c r="GGA891" s="806"/>
      <c r="GGB891" s="806"/>
      <c r="GGC891" s="806"/>
      <c r="GGD891" s="806"/>
      <c r="GGE891" s="806"/>
      <c r="GGF891" s="806"/>
      <c r="GGG891" s="806"/>
      <c r="GGH891" s="806"/>
      <c r="GGI891" s="806"/>
      <c r="GGJ891" s="806"/>
      <c r="GGK891" s="806"/>
      <c r="GGL891" s="806"/>
      <c r="GGM891" s="806"/>
      <c r="GGN891" s="806"/>
      <c r="GGO891" s="806"/>
      <c r="GGP891" s="806"/>
      <c r="GGQ891" s="806"/>
      <c r="GGR891" s="806"/>
      <c r="GGS891" s="806"/>
      <c r="GGT891" s="806"/>
      <c r="GGU891" s="806"/>
      <c r="GGV891" s="806"/>
      <c r="GGW891" s="806"/>
      <c r="GGX891" s="806"/>
      <c r="GGY891" s="806"/>
      <c r="GGZ891" s="806"/>
      <c r="GHA891" s="806"/>
      <c r="GHB891" s="806"/>
      <c r="GHC891" s="806"/>
      <c r="GHD891" s="806"/>
      <c r="GHE891" s="806"/>
      <c r="GHF891" s="806"/>
      <c r="GHG891" s="806"/>
      <c r="GHH891" s="806"/>
      <c r="GHI891" s="806"/>
      <c r="GHJ891" s="806"/>
      <c r="GHK891" s="806"/>
      <c r="GHL891" s="806"/>
      <c r="GHM891" s="806"/>
      <c r="GHN891" s="806"/>
      <c r="GHO891" s="806"/>
      <c r="GHP891" s="806"/>
      <c r="GHQ891" s="806"/>
      <c r="GHR891" s="806"/>
      <c r="GHS891" s="806"/>
      <c r="GHT891" s="806"/>
      <c r="GHU891" s="806"/>
      <c r="GHV891" s="806"/>
      <c r="GHW891" s="806"/>
      <c r="GHX891" s="806"/>
      <c r="GHY891" s="806"/>
      <c r="GHZ891" s="806"/>
      <c r="GIA891" s="806"/>
      <c r="GIB891" s="806"/>
      <c r="GIC891" s="806"/>
      <c r="GID891" s="806"/>
      <c r="GIE891" s="806"/>
      <c r="GIF891" s="806"/>
      <c r="GIG891" s="806"/>
      <c r="GIH891" s="806"/>
      <c r="GII891" s="806"/>
      <c r="GIJ891" s="806"/>
      <c r="GIK891" s="806"/>
      <c r="GIL891" s="806"/>
      <c r="GIM891" s="806"/>
      <c r="GIN891" s="806"/>
      <c r="GIO891" s="806"/>
      <c r="GIP891" s="806"/>
      <c r="GIQ891" s="806"/>
      <c r="GIR891" s="806"/>
      <c r="GIS891" s="806"/>
      <c r="GIT891" s="806"/>
      <c r="GIU891" s="806"/>
      <c r="GIV891" s="806"/>
      <c r="GIW891" s="806"/>
      <c r="GIX891" s="806"/>
      <c r="GIY891" s="806"/>
      <c r="GIZ891" s="806"/>
      <c r="GJA891" s="806"/>
      <c r="GJB891" s="806"/>
      <c r="GJC891" s="806"/>
      <c r="GJD891" s="806"/>
      <c r="GJE891" s="806"/>
      <c r="GJF891" s="806"/>
      <c r="GJG891" s="806"/>
      <c r="GJH891" s="806"/>
      <c r="GJI891" s="806"/>
      <c r="GJJ891" s="806"/>
      <c r="GJK891" s="806"/>
      <c r="GJL891" s="806"/>
      <c r="GJM891" s="806"/>
      <c r="GJN891" s="806"/>
      <c r="GJO891" s="806"/>
      <c r="GJP891" s="806"/>
      <c r="GJQ891" s="806"/>
      <c r="GJR891" s="806"/>
      <c r="GJS891" s="806"/>
      <c r="GJT891" s="806"/>
      <c r="GJU891" s="806"/>
      <c r="GJV891" s="806"/>
      <c r="GJW891" s="806"/>
      <c r="GJX891" s="806"/>
      <c r="GJY891" s="806"/>
      <c r="GJZ891" s="806"/>
      <c r="GKA891" s="806"/>
      <c r="GKB891" s="806"/>
      <c r="GKC891" s="806"/>
      <c r="GKD891" s="806"/>
      <c r="GKE891" s="806"/>
      <c r="GKF891" s="806"/>
      <c r="GKG891" s="806"/>
      <c r="GKH891" s="806"/>
      <c r="GKI891" s="806"/>
      <c r="GKJ891" s="806"/>
      <c r="GKK891" s="806"/>
      <c r="GKL891" s="806"/>
      <c r="GKM891" s="806"/>
      <c r="GKN891" s="806"/>
      <c r="GKO891" s="806"/>
      <c r="GKP891" s="806"/>
      <c r="GKQ891" s="806"/>
      <c r="GKR891" s="806"/>
      <c r="GKS891" s="806"/>
      <c r="GKT891" s="806"/>
      <c r="GKU891" s="806"/>
      <c r="GKV891" s="806"/>
      <c r="GKW891" s="806"/>
      <c r="GKX891" s="806"/>
      <c r="GKY891" s="806"/>
      <c r="GKZ891" s="806"/>
      <c r="GLA891" s="806"/>
      <c r="GLB891" s="806"/>
      <c r="GLC891" s="806"/>
      <c r="GLD891" s="806"/>
      <c r="GLE891" s="806"/>
      <c r="GLF891" s="806"/>
      <c r="GLG891" s="806"/>
      <c r="GLH891" s="806"/>
      <c r="GLI891" s="806"/>
      <c r="GLJ891" s="806"/>
      <c r="GLK891" s="806"/>
      <c r="GLL891" s="806"/>
      <c r="GLM891" s="806"/>
      <c r="GLN891" s="806"/>
      <c r="GLO891" s="806"/>
      <c r="GLP891" s="806"/>
      <c r="GLQ891" s="806"/>
      <c r="GLR891" s="806"/>
      <c r="GLS891" s="806"/>
      <c r="GLT891" s="806"/>
      <c r="GLU891" s="806"/>
      <c r="GLV891" s="806"/>
      <c r="GLW891" s="806"/>
      <c r="GLX891" s="806"/>
      <c r="GLY891" s="806"/>
      <c r="GLZ891" s="806"/>
      <c r="GMA891" s="806"/>
      <c r="GMB891" s="806"/>
      <c r="GMC891" s="806"/>
      <c r="GMD891" s="806"/>
      <c r="GME891" s="806"/>
      <c r="GMF891" s="806"/>
      <c r="GMG891" s="806"/>
      <c r="GMH891" s="806"/>
      <c r="GMI891" s="806"/>
      <c r="GMJ891" s="806"/>
      <c r="GMK891" s="806"/>
      <c r="GML891" s="806"/>
      <c r="GMM891" s="806"/>
      <c r="GMN891" s="806"/>
      <c r="GMO891" s="806"/>
      <c r="GMP891" s="806"/>
      <c r="GMQ891" s="806"/>
      <c r="GMR891" s="806"/>
      <c r="GMS891" s="806"/>
      <c r="GMT891" s="806"/>
      <c r="GMU891" s="806"/>
      <c r="GMV891" s="806"/>
      <c r="GMW891" s="806"/>
      <c r="GMX891" s="806"/>
      <c r="GMY891" s="806"/>
      <c r="GMZ891" s="806"/>
      <c r="GNA891" s="806"/>
      <c r="GNB891" s="806"/>
      <c r="GNC891" s="806"/>
      <c r="GND891" s="806"/>
      <c r="GNE891" s="806"/>
      <c r="GNF891" s="806"/>
      <c r="GNG891" s="806"/>
      <c r="GNH891" s="806"/>
      <c r="GNI891" s="806"/>
      <c r="GNJ891" s="806"/>
      <c r="GNK891" s="806"/>
      <c r="GNL891" s="806"/>
      <c r="GNM891" s="806"/>
      <c r="GNN891" s="806"/>
      <c r="GNO891" s="806"/>
      <c r="GNP891" s="806"/>
      <c r="GNQ891" s="806"/>
      <c r="GNR891" s="806"/>
      <c r="GNS891" s="806"/>
      <c r="GNT891" s="806"/>
      <c r="GNU891" s="806"/>
      <c r="GNV891" s="806"/>
      <c r="GNW891" s="806"/>
      <c r="GNX891" s="806"/>
      <c r="GNY891" s="806"/>
      <c r="GNZ891" s="806"/>
      <c r="GOA891" s="806"/>
      <c r="GOB891" s="806"/>
      <c r="GOC891" s="806"/>
      <c r="GOD891" s="806"/>
      <c r="GOE891" s="806"/>
      <c r="GOF891" s="806"/>
      <c r="GOG891" s="806"/>
      <c r="GOH891" s="806"/>
      <c r="GOI891" s="806"/>
      <c r="GOJ891" s="806"/>
      <c r="GOK891" s="806"/>
      <c r="GOL891" s="806"/>
      <c r="GOM891" s="806"/>
      <c r="GON891" s="806"/>
      <c r="GOO891" s="806"/>
      <c r="GOP891" s="806"/>
      <c r="GOQ891" s="806"/>
      <c r="GOR891" s="806"/>
      <c r="GOS891" s="806"/>
      <c r="GOT891" s="806"/>
      <c r="GOU891" s="806"/>
      <c r="GOV891" s="806"/>
      <c r="GOW891" s="806"/>
      <c r="GOX891" s="806"/>
      <c r="GOY891" s="806"/>
      <c r="GOZ891" s="806"/>
      <c r="GPA891" s="806"/>
      <c r="GPB891" s="806"/>
      <c r="GPC891" s="806"/>
      <c r="GPD891" s="806"/>
      <c r="GPE891" s="806"/>
      <c r="GPF891" s="806"/>
      <c r="GPG891" s="806"/>
      <c r="GPH891" s="806"/>
      <c r="GPI891" s="806"/>
      <c r="GPJ891" s="806"/>
      <c r="GPK891" s="806"/>
      <c r="GPL891" s="806"/>
      <c r="GPM891" s="806"/>
      <c r="GPN891" s="806"/>
      <c r="GPO891" s="806"/>
      <c r="GPP891" s="806"/>
      <c r="GPQ891" s="806"/>
      <c r="GPR891" s="806"/>
      <c r="GPS891" s="806"/>
      <c r="GPT891" s="806"/>
      <c r="GPU891" s="806"/>
      <c r="GPV891" s="806"/>
      <c r="GPW891" s="806"/>
      <c r="GPX891" s="806"/>
      <c r="GPY891" s="806"/>
      <c r="GPZ891" s="806"/>
      <c r="GQA891" s="806"/>
      <c r="GQB891" s="806"/>
      <c r="GQC891" s="806"/>
      <c r="GQD891" s="806"/>
      <c r="GQE891" s="806"/>
      <c r="GQF891" s="806"/>
      <c r="GQG891" s="806"/>
      <c r="GQH891" s="806"/>
      <c r="GQI891" s="806"/>
      <c r="GQJ891" s="806"/>
      <c r="GQK891" s="806"/>
      <c r="GQL891" s="806"/>
      <c r="GQM891" s="806"/>
      <c r="GQN891" s="806"/>
      <c r="GQO891" s="806"/>
      <c r="GQP891" s="806"/>
      <c r="GQQ891" s="806"/>
      <c r="GQR891" s="806"/>
      <c r="GQS891" s="806"/>
      <c r="GQT891" s="806"/>
      <c r="GQU891" s="806"/>
      <c r="GQV891" s="806"/>
      <c r="GQW891" s="806"/>
      <c r="GQX891" s="806"/>
      <c r="GQY891" s="806"/>
      <c r="GQZ891" s="806"/>
      <c r="GRA891" s="806"/>
      <c r="GRB891" s="806"/>
      <c r="GRC891" s="806"/>
      <c r="GRD891" s="806"/>
      <c r="GRE891" s="806"/>
      <c r="GRF891" s="806"/>
      <c r="GRG891" s="806"/>
      <c r="GRH891" s="806"/>
      <c r="GRI891" s="806"/>
      <c r="GRJ891" s="806"/>
      <c r="GRK891" s="806"/>
      <c r="GRL891" s="806"/>
      <c r="GRM891" s="806"/>
      <c r="GRN891" s="806"/>
      <c r="GRO891" s="806"/>
      <c r="GRP891" s="806"/>
      <c r="GRQ891" s="806"/>
      <c r="GRR891" s="806"/>
      <c r="GRS891" s="806"/>
      <c r="GRT891" s="806"/>
      <c r="GRU891" s="806"/>
      <c r="GRV891" s="806"/>
      <c r="GRW891" s="806"/>
      <c r="GRX891" s="806"/>
      <c r="GRY891" s="806"/>
      <c r="GRZ891" s="806"/>
      <c r="GSA891" s="806"/>
      <c r="GSB891" s="806"/>
      <c r="GSC891" s="806"/>
      <c r="GSD891" s="806"/>
      <c r="GSE891" s="806"/>
      <c r="GSF891" s="806"/>
      <c r="GSG891" s="806"/>
      <c r="GSH891" s="806"/>
      <c r="GSI891" s="806"/>
      <c r="GSJ891" s="806"/>
      <c r="GSK891" s="806"/>
      <c r="GSL891" s="806"/>
      <c r="GSM891" s="806"/>
      <c r="GSN891" s="806"/>
      <c r="GSO891" s="806"/>
      <c r="GSP891" s="806"/>
      <c r="GSQ891" s="806"/>
      <c r="GSR891" s="806"/>
      <c r="GSS891" s="806"/>
      <c r="GST891" s="806"/>
      <c r="GSU891" s="806"/>
      <c r="GSV891" s="806"/>
      <c r="GSW891" s="806"/>
      <c r="GSX891" s="806"/>
      <c r="GSY891" s="806"/>
      <c r="GSZ891" s="806"/>
      <c r="GTA891" s="806"/>
      <c r="GTB891" s="806"/>
      <c r="GTC891" s="806"/>
      <c r="GTD891" s="806"/>
      <c r="GTE891" s="806"/>
      <c r="GTF891" s="806"/>
      <c r="GTG891" s="806"/>
      <c r="GTH891" s="806"/>
      <c r="GTI891" s="806"/>
      <c r="GTJ891" s="806"/>
      <c r="GTK891" s="806"/>
      <c r="GTL891" s="806"/>
      <c r="GTM891" s="806"/>
      <c r="GTN891" s="806"/>
      <c r="GTO891" s="806"/>
      <c r="GTP891" s="806"/>
      <c r="GTQ891" s="806"/>
      <c r="GTR891" s="806"/>
      <c r="GTS891" s="806"/>
      <c r="GTT891" s="806"/>
      <c r="GTU891" s="806"/>
      <c r="GTV891" s="806"/>
      <c r="GTW891" s="806"/>
      <c r="GTX891" s="806"/>
      <c r="GTY891" s="806"/>
      <c r="GTZ891" s="806"/>
      <c r="GUA891" s="806"/>
      <c r="GUB891" s="806"/>
      <c r="GUC891" s="806"/>
      <c r="GUD891" s="806"/>
      <c r="GUE891" s="806"/>
      <c r="GUF891" s="806"/>
      <c r="GUG891" s="806"/>
      <c r="GUH891" s="806"/>
      <c r="GUI891" s="806"/>
      <c r="GUJ891" s="806"/>
      <c r="GUK891" s="806"/>
      <c r="GUL891" s="806"/>
      <c r="GUM891" s="806"/>
      <c r="GUN891" s="806"/>
      <c r="GUO891" s="806"/>
      <c r="GUP891" s="806"/>
      <c r="GUQ891" s="806"/>
      <c r="GUR891" s="806"/>
      <c r="GUS891" s="806"/>
      <c r="GUT891" s="806"/>
      <c r="GUU891" s="806"/>
      <c r="GUV891" s="806"/>
      <c r="GUW891" s="806"/>
      <c r="GUX891" s="806"/>
      <c r="GUY891" s="806"/>
      <c r="GUZ891" s="806"/>
      <c r="GVA891" s="806"/>
      <c r="GVB891" s="806"/>
      <c r="GVC891" s="806"/>
      <c r="GVD891" s="806"/>
      <c r="GVE891" s="806"/>
      <c r="GVF891" s="806"/>
      <c r="GVG891" s="806"/>
      <c r="GVH891" s="806"/>
      <c r="GVI891" s="806"/>
      <c r="GVJ891" s="806"/>
      <c r="GVK891" s="806"/>
      <c r="GVL891" s="806"/>
      <c r="GVM891" s="806"/>
      <c r="GVN891" s="806"/>
      <c r="GVO891" s="806"/>
      <c r="GVP891" s="806"/>
      <c r="GVQ891" s="806"/>
      <c r="GVR891" s="806"/>
      <c r="GVS891" s="806"/>
      <c r="GVT891" s="806"/>
      <c r="GVU891" s="806"/>
      <c r="GVV891" s="806"/>
      <c r="GVW891" s="806"/>
      <c r="GVX891" s="806"/>
      <c r="GVY891" s="806"/>
      <c r="GVZ891" s="806"/>
      <c r="GWA891" s="806"/>
      <c r="GWB891" s="806"/>
      <c r="GWC891" s="806"/>
      <c r="GWD891" s="806"/>
      <c r="GWE891" s="806"/>
      <c r="GWF891" s="806"/>
      <c r="GWG891" s="806"/>
      <c r="GWH891" s="806"/>
      <c r="GWI891" s="806"/>
      <c r="GWJ891" s="806"/>
      <c r="GWK891" s="806"/>
      <c r="GWL891" s="806"/>
      <c r="GWM891" s="806"/>
      <c r="GWN891" s="806"/>
      <c r="GWO891" s="806"/>
      <c r="GWP891" s="806"/>
      <c r="GWQ891" s="806"/>
      <c r="GWR891" s="806"/>
      <c r="GWS891" s="806"/>
      <c r="GWT891" s="806"/>
      <c r="GWU891" s="806"/>
      <c r="GWV891" s="806"/>
      <c r="GWW891" s="806"/>
      <c r="GWX891" s="806"/>
      <c r="GWY891" s="806"/>
      <c r="GWZ891" s="806"/>
      <c r="GXA891" s="806"/>
      <c r="GXB891" s="806"/>
      <c r="GXC891" s="806"/>
      <c r="GXD891" s="806"/>
      <c r="GXE891" s="806"/>
      <c r="GXF891" s="806"/>
      <c r="GXG891" s="806"/>
      <c r="GXH891" s="806"/>
      <c r="GXI891" s="806"/>
      <c r="GXJ891" s="806"/>
      <c r="GXK891" s="806"/>
      <c r="GXL891" s="806"/>
      <c r="GXM891" s="806"/>
      <c r="GXN891" s="806"/>
      <c r="GXO891" s="806"/>
      <c r="GXP891" s="806"/>
      <c r="GXQ891" s="806"/>
      <c r="GXR891" s="806"/>
      <c r="GXS891" s="806"/>
      <c r="GXT891" s="806"/>
      <c r="GXU891" s="806"/>
      <c r="GXV891" s="806"/>
      <c r="GXW891" s="806"/>
      <c r="GXX891" s="806"/>
      <c r="GXY891" s="806"/>
      <c r="GXZ891" s="806"/>
      <c r="GYA891" s="806"/>
      <c r="GYB891" s="806"/>
      <c r="GYC891" s="806"/>
      <c r="GYD891" s="806"/>
      <c r="GYE891" s="806"/>
      <c r="GYF891" s="806"/>
      <c r="GYG891" s="806"/>
      <c r="GYH891" s="806"/>
      <c r="GYI891" s="806"/>
      <c r="GYJ891" s="806"/>
      <c r="GYK891" s="806"/>
      <c r="GYL891" s="806"/>
      <c r="GYM891" s="806"/>
      <c r="GYN891" s="806"/>
      <c r="GYO891" s="806"/>
      <c r="GYP891" s="806"/>
      <c r="GYQ891" s="806"/>
      <c r="GYR891" s="806"/>
      <c r="GYS891" s="806"/>
      <c r="GYT891" s="806"/>
      <c r="GYU891" s="806"/>
      <c r="GYV891" s="806"/>
      <c r="GYW891" s="806"/>
      <c r="GYX891" s="806"/>
      <c r="GYY891" s="806"/>
      <c r="GYZ891" s="806"/>
      <c r="GZA891" s="806"/>
      <c r="GZB891" s="806"/>
      <c r="GZC891" s="806"/>
      <c r="GZD891" s="806"/>
      <c r="GZE891" s="806"/>
      <c r="GZF891" s="806"/>
      <c r="GZG891" s="806"/>
      <c r="GZH891" s="806"/>
      <c r="GZI891" s="806"/>
      <c r="GZJ891" s="806"/>
      <c r="GZK891" s="806"/>
      <c r="GZL891" s="806"/>
      <c r="GZM891" s="806"/>
      <c r="GZN891" s="806"/>
      <c r="GZO891" s="806"/>
      <c r="GZP891" s="806"/>
      <c r="GZQ891" s="806"/>
      <c r="GZR891" s="806"/>
      <c r="GZS891" s="806"/>
      <c r="GZT891" s="806"/>
      <c r="GZU891" s="806"/>
      <c r="GZV891" s="806"/>
      <c r="GZW891" s="806"/>
      <c r="GZX891" s="806"/>
      <c r="GZY891" s="806"/>
      <c r="GZZ891" s="806"/>
      <c r="HAA891" s="806"/>
      <c r="HAB891" s="806"/>
      <c r="HAC891" s="806"/>
      <c r="HAD891" s="806"/>
      <c r="HAE891" s="806"/>
      <c r="HAF891" s="806"/>
      <c r="HAG891" s="806"/>
      <c r="HAH891" s="806"/>
      <c r="HAI891" s="806"/>
      <c r="HAJ891" s="806"/>
      <c r="HAK891" s="806"/>
      <c r="HAL891" s="806"/>
      <c r="HAM891" s="806"/>
      <c r="HAN891" s="806"/>
      <c r="HAO891" s="806"/>
      <c r="HAP891" s="806"/>
      <c r="HAQ891" s="806"/>
      <c r="HAR891" s="806"/>
      <c r="HAS891" s="806"/>
      <c r="HAT891" s="806"/>
      <c r="HAU891" s="806"/>
      <c r="HAV891" s="806"/>
      <c r="HAW891" s="806"/>
      <c r="HAX891" s="806"/>
      <c r="HAY891" s="806"/>
      <c r="HAZ891" s="806"/>
      <c r="HBA891" s="806"/>
      <c r="HBB891" s="806"/>
      <c r="HBC891" s="806"/>
      <c r="HBD891" s="806"/>
      <c r="HBE891" s="806"/>
      <c r="HBF891" s="806"/>
      <c r="HBG891" s="806"/>
      <c r="HBH891" s="806"/>
      <c r="HBI891" s="806"/>
      <c r="HBJ891" s="806"/>
      <c r="HBK891" s="806"/>
      <c r="HBL891" s="806"/>
      <c r="HBM891" s="806"/>
      <c r="HBN891" s="806"/>
      <c r="HBO891" s="806"/>
      <c r="HBP891" s="806"/>
      <c r="HBQ891" s="806"/>
      <c r="HBR891" s="806"/>
      <c r="HBS891" s="806"/>
      <c r="HBT891" s="806"/>
      <c r="HBU891" s="806"/>
      <c r="HBV891" s="806"/>
      <c r="HBW891" s="806"/>
      <c r="HBX891" s="806"/>
      <c r="HBY891" s="806"/>
      <c r="HBZ891" s="806"/>
      <c r="HCA891" s="806"/>
      <c r="HCB891" s="806"/>
      <c r="HCC891" s="806"/>
      <c r="HCD891" s="806"/>
      <c r="HCE891" s="806"/>
      <c r="HCF891" s="806"/>
      <c r="HCG891" s="806"/>
      <c r="HCH891" s="806"/>
      <c r="HCI891" s="806"/>
      <c r="HCJ891" s="806"/>
      <c r="HCK891" s="806"/>
      <c r="HCL891" s="806"/>
      <c r="HCM891" s="806"/>
      <c r="HCN891" s="806"/>
      <c r="HCO891" s="806"/>
      <c r="HCP891" s="806"/>
      <c r="HCQ891" s="806"/>
      <c r="HCR891" s="806"/>
      <c r="HCS891" s="806"/>
      <c r="HCT891" s="806"/>
      <c r="HCU891" s="806"/>
      <c r="HCV891" s="806"/>
      <c r="HCW891" s="806"/>
      <c r="HCX891" s="806"/>
      <c r="HCY891" s="806"/>
      <c r="HCZ891" s="806"/>
      <c r="HDA891" s="806"/>
      <c r="HDB891" s="806"/>
      <c r="HDC891" s="806"/>
      <c r="HDD891" s="806"/>
      <c r="HDE891" s="806"/>
      <c r="HDF891" s="806"/>
      <c r="HDG891" s="806"/>
      <c r="HDH891" s="806"/>
      <c r="HDI891" s="806"/>
      <c r="HDJ891" s="806"/>
      <c r="HDK891" s="806"/>
      <c r="HDL891" s="806"/>
      <c r="HDM891" s="806"/>
      <c r="HDN891" s="806"/>
      <c r="HDO891" s="806"/>
      <c r="HDP891" s="806"/>
      <c r="HDQ891" s="806"/>
      <c r="HDR891" s="806"/>
      <c r="HDS891" s="806"/>
      <c r="HDT891" s="806"/>
      <c r="HDU891" s="806"/>
      <c r="HDV891" s="806"/>
      <c r="HDW891" s="806"/>
      <c r="HDX891" s="806"/>
      <c r="HDY891" s="806"/>
      <c r="HDZ891" s="806"/>
      <c r="HEA891" s="806"/>
      <c r="HEB891" s="806"/>
      <c r="HEC891" s="806"/>
      <c r="HED891" s="806"/>
      <c r="HEE891" s="806"/>
      <c r="HEF891" s="806"/>
      <c r="HEG891" s="806"/>
      <c r="HEH891" s="806"/>
      <c r="HEI891" s="806"/>
      <c r="HEJ891" s="806"/>
      <c r="HEK891" s="806"/>
      <c r="HEL891" s="806"/>
      <c r="HEM891" s="806"/>
      <c r="HEN891" s="806"/>
      <c r="HEO891" s="806"/>
      <c r="HEP891" s="806"/>
      <c r="HEQ891" s="806"/>
      <c r="HER891" s="806"/>
      <c r="HES891" s="806"/>
      <c r="HET891" s="806"/>
      <c r="HEU891" s="806"/>
      <c r="HEV891" s="806"/>
      <c r="HEW891" s="806"/>
      <c r="HEX891" s="806"/>
      <c r="HEY891" s="806"/>
      <c r="HEZ891" s="806"/>
      <c r="HFA891" s="806"/>
      <c r="HFB891" s="806"/>
      <c r="HFC891" s="806"/>
      <c r="HFD891" s="806"/>
      <c r="HFE891" s="806"/>
      <c r="HFF891" s="806"/>
      <c r="HFG891" s="806"/>
      <c r="HFH891" s="806"/>
      <c r="HFI891" s="806"/>
      <c r="HFJ891" s="806"/>
      <c r="HFK891" s="806"/>
      <c r="HFL891" s="806"/>
      <c r="HFM891" s="806"/>
      <c r="HFN891" s="806"/>
      <c r="HFO891" s="806"/>
      <c r="HFP891" s="806"/>
      <c r="HFQ891" s="806"/>
      <c r="HFR891" s="806"/>
      <c r="HFS891" s="806"/>
      <c r="HFT891" s="806"/>
      <c r="HFU891" s="806"/>
      <c r="HFV891" s="806"/>
      <c r="HFW891" s="806"/>
      <c r="HFX891" s="806"/>
      <c r="HFY891" s="806"/>
      <c r="HFZ891" s="806"/>
      <c r="HGA891" s="806"/>
      <c r="HGB891" s="806"/>
      <c r="HGC891" s="806"/>
      <c r="HGD891" s="806"/>
      <c r="HGE891" s="806"/>
      <c r="HGF891" s="806"/>
      <c r="HGG891" s="806"/>
      <c r="HGH891" s="806"/>
      <c r="HGI891" s="806"/>
      <c r="HGJ891" s="806"/>
      <c r="HGK891" s="806"/>
      <c r="HGL891" s="806"/>
      <c r="HGM891" s="806"/>
      <c r="HGN891" s="806"/>
      <c r="HGO891" s="806"/>
      <c r="HGP891" s="806"/>
      <c r="HGQ891" s="806"/>
      <c r="HGR891" s="806"/>
      <c r="HGS891" s="806"/>
      <c r="HGT891" s="806"/>
      <c r="HGU891" s="806"/>
      <c r="HGV891" s="806"/>
      <c r="HGW891" s="806"/>
      <c r="HGX891" s="806"/>
      <c r="HGY891" s="806"/>
      <c r="HGZ891" s="806"/>
      <c r="HHA891" s="806"/>
      <c r="HHB891" s="806"/>
      <c r="HHC891" s="806"/>
      <c r="HHD891" s="806"/>
      <c r="HHE891" s="806"/>
      <c r="HHF891" s="806"/>
      <c r="HHG891" s="806"/>
      <c r="HHH891" s="806"/>
      <c r="HHI891" s="806"/>
      <c r="HHJ891" s="806"/>
      <c r="HHK891" s="806"/>
      <c r="HHL891" s="806"/>
      <c r="HHM891" s="806"/>
      <c r="HHN891" s="806"/>
      <c r="HHO891" s="806"/>
      <c r="HHP891" s="806"/>
      <c r="HHQ891" s="806"/>
      <c r="HHR891" s="806"/>
      <c r="HHS891" s="806"/>
      <c r="HHT891" s="806"/>
      <c r="HHU891" s="806"/>
      <c r="HHV891" s="806"/>
      <c r="HHW891" s="806"/>
      <c r="HHX891" s="806"/>
      <c r="HHY891" s="806"/>
      <c r="HHZ891" s="806"/>
      <c r="HIA891" s="806"/>
      <c r="HIB891" s="806"/>
      <c r="HIC891" s="806"/>
      <c r="HID891" s="806"/>
      <c r="HIE891" s="806"/>
      <c r="HIF891" s="806"/>
      <c r="HIG891" s="806"/>
      <c r="HIH891" s="806"/>
      <c r="HII891" s="806"/>
      <c r="HIJ891" s="806"/>
      <c r="HIK891" s="806"/>
      <c r="HIL891" s="806"/>
      <c r="HIM891" s="806"/>
      <c r="HIN891" s="806"/>
      <c r="HIO891" s="806"/>
      <c r="HIP891" s="806"/>
      <c r="HIQ891" s="806"/>
      <c r="HIR891" s="806"/>
      <c r="HIS891" s="806"/>
      <c r="HIT891" s="806"/>
      <c r="HIU891" s="806"/>
      <c r="HIV891" s="806"/>
      <c r="HIW891" s="806"/>
      <c r="HIX891" s="806"/>
      <c r="HIY891" s="806"/>
      <c r="HIZ891" s="806"/>
      <c r="HJA891" s="806"/>
      <c r="HJB891" s="806"/>
      <c r="HJC891" s="806"/>
      <c r="HJD891" s="806"/>
      <c r="HJE891" s="806"/>
      <c r="HJF891" s="806"/>
      <c r="HJG891" s="806"/>
      <c r="HJH891" s="806"/>
      <c r="HJI891" s="806"/>
      <c r="HJJ891" s="806"/>
      <c r="HJK891" s="806"/>
      <c r="HJL891" s="806"/>
      <c r="HJM891" s="806"/>
      <c r="HJN891" s="806"/>
      <c r="HJO891" s="806"/>
      <c r="HJP891" s="806"/>
      <c r="HJQ891" s="806"/>
      <c r="HJR891" s="806"/>
      <c r="HJS891" s="806"/>
      <c r="HJT891" s="806"/>
      <c r="HJU891" s="806"/>
      <c r="HJV891" s="806"/>
      <c r="HJW891" s="806"/>
      <c r="HJX891" s="806"/>
      <c r="HJY891" s="806"/>
      <c r="HJZ891" s="806"/>
      <c r="HKA891" s="806"/>
      <c r="HKB891" s="806"/>
      <c r="HKC891" s="806"/>
      <c r="HKD891" s="806"/>
      <c r="HKE891" s="806"/>
      <c r="HKF891" s="806"/>
      <c r="HKG891" s="806"/>
      <c r="HKH891" s="806"/>
      <c r="HKI891" s="806"/>
      <c r="HKJ891" s="806"/>
      <c r="HKK891" s="806"/>
      <c r="HKL891" s="806"/>
      <c r="HKM891" s="806"/>
      <c r="HKN891" s="806"/>
      <c r="HKO891" s="806"/>
      <c r="HKP891" s="806"/>
      <c r="HKQ891" s="806"/>
      <c r="HKR891" s="806"/>
      <c r="HKS891" s="806"/>
      <c r="HKT891" s="806"/>
      <c r="HKU891" s="806"/>
      <c r="HKV891" s="806"/>
      <c r="HKW891" s="806"/>
      <c r="HKX891" s="806"/>
      <c r="HKY891" s="806"/>
      <c r="HKZ891" s="806"/>
      <c r="HLA891" s="806"/>
      <c r="HLB891" s="806"/>
      <c r="HLC891" s="806"/>
      <c r="HLD891" s="806"/>
      <c r="HLE891" s="806"/>
      <c r="HLF891" s="806"/>
      <c r="HLG891" s="806"/>
      <c r="HLH891" s="806"/>
      <c r="HLI891" s="806"/>
      <c r="HLJ891" s="806"/>
      <c r="HLK891" s="806"/>
      <c r="HLL891" s="806"/>
      <c r="HLM891" s="806"/>
      <c r="HLN891" s="806"/>
      <c r="HLO891" s="806"/>
      <c r="HLP891" s="806"/>
      <c r="HLQ891" s="806"/>
      <c r="HLR891" s="806"/>
      <c r="HLS891" s="806"/>
      <c r="HLT891" s="806"/>
      <c r="HLU891" s="806"/>
      <c r="HLV891" s="806"/>
      <c r="HLW891" s="806"/>
      <c r="HLX891" s="806"/>
      <c r="HLY891" s="806"/>
      <c r="HLZ891" s="806"/>
      <c r="HMA891" s="806"/>
      <c r="HMB891" s="806"/>
      <c r="HMC891" s="806"/>
      <c r="HMD891" s="806"/>
      <c r="HME891" s="806"/>
      <c r="HMF891" s="806"/>
      <c r="HMG891" s="806"/>
      <c r="HMH891" s="806"/>
      <c r="HMI891" s="806"/>
      <c r="HMJ891" s="806"/>
      <c r="HMK891" s="806"/>
      <c r="HML891" s="806"/>
      <c r="HMM891" s="806"/>
      <c r="HMN891" s="806"/>
      <c r="HMO891" s="806"/>
      <c r="HMP891" s="806"/>
      <c r="HMQ891" s="806"/>
      <c r="HMR891" s="806"/>
      <c r="HMS891" s="806"/>
      <c r="HMT891" s="806"/>
      <c r="HMU891" s="806"/>
      <c r="HMV891" s="806"/>
      <c r="HMW891" s="806"/>
      <c r="HMX891" s="806"/>
      <c r="HMY891" s="806"/>
      <c r="HMZ891" s="806"/>
      <c r="HNA891" s="806"/>
      <c r="HNB891" s="806"/>
      <c r="HNC891" s="806"/>
      <c r="HND891" s="806"/>
      <c r="HNE891" s="806"/>
      <c r="HNF891" s="806"/>
      <c r="HNG891" s="806"/>
      <c r="HNH891" s="806"/>
      <c r="HNI891" s="806"/>
      <c r="HNJ891" s="806"/>
      <c r="HNK891" s="806"/>
      <c r="HNL891" s="806"/>
      <c r="HNM891" s="806"/>
      <c r="HNN891" s="806"/>
      <c r="HNO891" s="806"/>
      <c r="HNP891" s="806"/>
      <c r="HNQ891" s="806"/>
      <c r="HNR891" s="806"/>
      <c r="HNS891" s="806"/>
      <c r="HNT891" s="806"/>
      <c r="HNU891" s="806"/>
      <c r="HNV891" s="806"/>
      <c r="HNW891" s="806"/>
      <c r="HNX891" s="806"/>
      <c r="HNY891" s="806"/>
      <c r="HNZ891" s="806"/>
      <c r="HOA891" s="806"/>
      <c r="HOB891" s="806"/>
      <c r="HOC891" s="806"/>
      <c r="HOD891" s="806"/>
      <c r="HOE891" s="806"/>
      <c r="HOF891" s="806"/>
      <c r="HOG891" s="806"/>
      <c r="HOH891" s="806"/>
      <c r="HOI891" s="806"/>
      <c r="HOJ891" s="806"/>
      <c r="HOK891" s="806"/>
      <c r="HOL891" s="806"/>
      <c r="HOM891" s="806"/>
      <c r="HON891" s="806"/>
      <c r="HOO891" s="806"/>
      <c r="HOP891" s="806"/>
      <c r="HOQ891" s="806"/>
      <c r="HOR891" s="806"/>
      <c r="HOS891" s="806"/>
      <c r="HOT891" s="806"/>
      <c r="HOU891" s="806"/>
      <c r="HOV891" s="806"/>
      <c r="HOW891" s="806"/>
      <c r="HOX891" s="806"/>
      <c r="HOY891" s="806"/>
      <c r="HOZ891" s="806"/>
      <c r="HPA891" s="806"/>
      <c r="HPB891" s="806"/>
      <c r="HPC891" s="806"/>
      <c r="HPD891" s="806"/>
      <c r="HPE891" s="806"/>
      <c r="HPF891" s="806"/>
      <c r="HPG891" s="806"/>
      <c r="HPH891" s="806"/>
      <c r="HPI891" s="806"/>
      <c r="HPJ891" s="806"/>
      <c r="HPK891" s="806"/>
      <c r="HPL891" s="806"/>
      <c r="HPM891" s="806"/>
      <c r="HPN891" s="806"/>
      <c r="HPO891" s="806"/>
      <c r="HPP891" s="806"/>
      <c r="HPQ891" s="806"/>
      <c r="HPR891" s="806"/>
      <c r="HPS891" s="806"/>
      <c r="HPT891" s="806"/>
      <c r="HPU891" s="806"/>
      <c r="HPV891" s="806"/>
      <c r="HPW891" s="806"/>
      <c r="HPX891" s="806"/>
      <c r="HPY891" s="806"/>
      <c r="HPZ891" s="806"/>
      <c r="HQA891" s="806"/>
      <c r="HQB891" s="806"/>
      <c r="HQC891" s="806"/>
      <c r="HQD891" s="806"/>
      <c r="HQE891" s="806"/>
      <c r="HQF891" s="806"/>
      <c r="HQG891" s="806"/>
      <c r="HQH891" s="806"/>
      <c r="HQI891" s="806"/>
      <c r="HQJ891" s="806"/>
      <c r="HQK891" s="806"/>
      <c r="HQL891" s="806"/>
      <c r="HQM891" s="806"/>
      <c r="HQN891" s="806"/>
      <c r="HQO891" s="806"/>
      <c r="HQP891" s="806"/>
      <c r="HQQ891" s="806"/>
      <c r="HQR891" s="806"/>
      <c r="HQS891" s="806"/>
      <c r="HQT891" s="806"/>
      <c r="HQU891" s="806"/>
      <c r="HQV891" s="806"/>
      <c r="HQW891" s="806"/>
      <c r="HQX891" s="806"/>
      <c r="HQY891" s="806"/>
      <c r="HQZ891" s="806"/>
      <c r="HRA891" s="806"/>
      <c r="HRB891" s="806"/>
      <c r="HRC891" s="806"/>
      <c r="HRD891" s="806"/>
      <c r="HRE891" s="806"/>
      <c r="HRF891" s="806"/>
      <c r="HRG891" s="806"/>
      <c r="HRH891" s="806"/>
      <c r="HRI891" s="806"/>
      <c r="HRJ891" s="806"/>
      <c r="HRK891" s="806"/>
      <c r="HRL891" s="806"/>
      <c r="HRM891" s="806"/>
      <c r="HRN891" s="806"/>
      <c r="HRO891" s="806"/>
      <c r="HRP891" s="806"/>
      <c r="HRQ891" s="806"/>
      <c r="HRR891" s="806"/>
      <c r="HRS891" s="806"/>
      <c r="HRT891" s="806"/>
      <c r="HRU891" s="806"/>
      <c r="HRV891" s="806"/>
      <c r="HRW891" s="806"/>
      <c r="HRX891" s="806"/>
      <c r="HRY891" s="806"/>
      <c r="HRZ891" s="806"/>
      <c r="HSA891" s="806"/>
      <c r="HSB891" s="806"/>
      <c r="HSC891" s="806"/>
      <c r="HSD891" s="806"/>
      <c r="HSE891" s="806"/>
      <c r="HSF891" s="806"/>
      <c r="HSG891" s="806"/>
      <c r="HSH891" s="806"/>
      <c r="HSI891" s="806"/>
      <c r="HSJ891" s="806"/>
      <c r="HSK891" s="806"/>
      <c r="HSL891" s="806"/>
      <c r="HSM891" s="806"/>
      <c r="HSN891" s="806"/>
      <c r="HSO891" s="806"/>
      <c r="HSP891" s="806"/>
      <c r="HSQ891" s="806"/>
      <c r="HSR891" s="806"/>
      <c r="HSS891" s="806"/>
      <c r="HST891" s="806"/>
      <c r="HSU891" s="806"/>
      <c r="HSV891" s="806"/>
      <c r="HSW891" s="806"/>
      <c r="HSX891" s="806"/>
      <c r="HSY891" s="806"/>
      <c r="HSZ891" s="806"/>
      <c r="HTA891" s="806"/>
      <c r="HTB891" s="806"/>
      <c r="HTC891" s="806"/>
      <c r="HTD891" s="806"/>
      <c r="HTE891" s="806"/>
      <c r="HTF891" s="806"/>
      <c r="HTG891" s="806"/>
      <c r="HTH891" s="806"/>
      <c r="HTI891" s="806"/>
      <c r="HTJ891" s="806"/>
      <c r="HTK891" s="806"/>
      <c r="HTL891" s="806"/>
      <c r="HTM891" s="806"/>
      <c r="HTN891" s="806"/>
      <c r="HTO891" s="806"/>
      <c r="HTP891" s="806"/>
      <c r="HTQ891" s="806"/>
      <c r="HTR891" s="806"/>
      <c r="HTS891" s="806"/>
      <c r="HTT891" s="806"/>
      <c r="HTU891" s="806"/>
      <c r="HTV891" s="806"/>
      <c r="HTW891" s="806"/>
      <c r="HTX891" s="806"/>
      <c r="HTY891" s="806"/>
      <c r="HTZ891" s="806"/>
      <c r="HUA891" s="806"/>
      <c r="HUB891" s="806"/>
      <c r="HUC891" s="806"/>
      <c r="HUD891" s="806"/>
      <c r="HUE891" s="806"/>
      <c r="HUF891" s="806"/>
      <c r="HUG891" s="806"/>
      <c r="HUH891" s="806"/>
      <c r="HUI891" s="806"/>
      <c r="HUJ891" s="806"/>
      <c r="HUK891" s="806"/>
      <c r="HUL891" s="806"/>
      <c r="HUM891" s="806"/>
      <c r="HUN891" s="806"/>
      <c r="HUO891" s="806"/>
      <c r="HUP891" s="806"/>
      <c r="HUQ891" s="806"/>
      <c r="HUR891" s="806"/>
      <c r="HUS891" s="806"/>
      <c r="HUT891" s="806"/>
      <c r="HUU891" s="806"/>
      <c r="HUV891" s="806"/>
      <c r="HUW891" s="806"/>
      <c r="HUX891" s="806"/>
      <c r="HUY891" s="806"/>
      <c r="HUZ891" s="806"/>
      <c r="HVA891" s="806"/>
      <c r="HVB891" s="806"/>
      <c r="HVC891" s="806"/>
      <c r="HVD891" s="806"/>
      <c r="HVE891" s="806"/>
      <c r="HVF891" s="806"/>
      <c r="HVG891" s="806"/>
      <c r="HVH891" s="806"/>
      <c r="HVI891" s="806"/>
      <c r="HVJ891" s="806"/>
      <c r="HVK891" s="806"/>
      <c r="HVL891" s="806"/>
      <c r="HVM891" s="806"/>
      <c r="HVN891" s="806"/>
      <c r="HVO891" s="806"/>
      <c r="HVP891" s="806"/>
      <c r="HVQ891" s="806"/>
      <c r="HVR891" s="806"/>
      <c r="HVS891" s="806"/>
      <c r="HVT891" s="806"/>
      <c r="HVU891" s="806"/>
      <c r="HVV891" s="806"/>
      <c r="HVW891" s="806"/>
      <c r="HVX891" s="806"/>
      <c r="HVY891" s="806"/>
      <c r="HVZ891" s="806"/>
      <c r="HWA891" s="806"/>
      <c r="HWB891" s="806"/>
      <c r="HWC891" s="806"/>
      <c r="HWD891" s="806"/>
      <c r="HWE891" s="806"/>
      <c r="HWF891" s="806"/>
      <c r="HWG891" s="806"/>
      <c r="HWH891" s="806"/>
      <c r="HWI891" s="806"/>
      <c r="HWJ891" s="806"/>
      <c r="HWK891" s="806"/>
      <c r="HWL891" s="806"/>
      <c r="HWM891" s="806"/>
      <c r="HWN891" s="806"/>
      <c r="HWO891" s="806"/>
      <c r="HWP891" s="806"/>
      <c r="HWQ891" s="806"/>
      <c r="HWR891" s="806"/>
      <c r="HWS891" s="806"/>
      <c r="HWT891" s="806"/>
      <c r="HWU891" s="806"/>
      <c r="HWV891" s="806"/>
      <c r="HWW891" s="806"/>
      <c r="HWX891" s="806"/>
      <c r="HWY891" s="806"/>
      <c r="HWZ891" s="806"/>
      <c r="HXA891" s="806"/>
      <c r="HXB891" s="806"/>
      <c r="HXC891" s="806"/>
      <c r="HXD891" s="806"/>
      <c r="HXE891" s="806"/>
      <c r="HXF891" s="806"/>
      <c r="HXG891" s="806"/>
      <c r="HXH891" s="806"/>
      <c r="HXI891" s="806"/>
      <c r="HXJ891" s="806"/>
      <c r="HXK891" s="806"/>
      <c r="HXL891" s="806"/>
      <c r="HXM891" s="806"/>
      <c r="HXN891" s="806"/>
      <c r="HXO891" s="806"/>
      <c r="HXP891" s="806"/>
      <c r="HXQ891" s="806"/>
      <c r="HXR891" s="806"/>
      <c r="HXS891" s="806"/>
      <c r="HXT891" s="806"/>
      <c r="HXU891" s="806"/>
      <c r="HXV891" s="806"/>
      <c r="HXW891" s="806"/>
      <c r="HXX891" s="806"/>
      <c r="HXY891" s="806"/>
      <c r="HXZ891" s="806"/>
      <c r="HYA891" s="806"/>
      <c r="HYB891" s="806"/>
      <c r="HYC891" s="806"/>
      <c r="HYD891" s="806"/>
      <c r="HYE891" s="806"/>
      <c r="HYF891" s="806"/>
      <c r="HYG891" s="806"/>
      <c r="HYH891" s="806"/>
      <c r="HYI891" s="806"/>
      <c r="HYJ891" s="806"/>
      <c r="HYK891" s="806"/>
      <c r="HYL891" s="806"/>
      <c r="HYM891" s="806"/>
      <c r="HYN891" s="806"/>
      <c r="HYO891" s="806"/>
      <c r="HYP891" s="806"/>
      <c r="HYQ891" s="806"/>
      <c r="HYR891" s="806"/>
      <c r="HYS891" s="806"/>
      <c r="HYT891" s="806"/>
      <c r="HYU891" s="806"/>
      <c r="HYV891" s="806"/>
      <c r="HYW891" s="806"/>
      <c r="HYX891" s="806"/>
      <c r="HYY891" s="806"/>
      <c r="HYZ891" s="806"/>
      <c r="HZA891" s="806"/>
      <c r="HZB891" s="806"/>
      <c r="HZC891" s="806"/>
      <c r="HZD891" s="806"/>
      <c r="HZE891" s="806"/>
      <c r="HZF891" s="806"/>
      <c r="HZG891" s="806"/>
      <c r="HZH891" s="806"/>
      <c r="HZI891" s="806"/>
      <c r="HZJ891" s="806"/>
      <c r="HZK891" s="806"/>
      <c r="HZL891" s="806"/>
      <c r="HZM891" s="806"/>
      <c r="HZN891" s="806"/>
      <c r="HZO891" s="806"/>
      <c r="HZP891" s="806"/>
      <c r="HZQ891" s="806"/>
      <c r="HZR891" s="806"/>
      <c r="HZS891" s="806"/>
      <c r="HZT891" s="806"/>
      <c r="HZU891" s="806"/>
      <c r="HZV891" s="806"/>
      <c r="HZW891" s="806"/>
      <c r="HZX891" s="806"/>
      <c r="HZY891" s="806"/>
      <c r="HZZ891" s="806"/>
      <c r="IAA891" s="806"/>
      <c r="IAB891" s="806"/>
      <c r="IAC891" s="806"/>
      <c r="IAD891" s="806"/>
      <c r="IAE891" s="806"/>
      <c r="IAF891" s="806"/>
      <c r="IAG891" s="806"/>
      <c r="IAH891" s="806"/>
      <c r="IAI891" s="806"/>
      <c r="IAJ891" s="806"/>
      <c r="IAK891" s="806"/>
      <c r="IAL891" s="806"/>
      <c r="IAM891" s="806"/>
      <c r="IAN891" s="806"/>
      <c r="IAO891" s="806"/>
      <c r="IAP891" s="806"/>
      <c r="IAQ891" s="806"/>
      <c r="IAR891" s="806"/>
      <c r="IAS891" s="806"/>
      <c r="IAT891" s="806"/>
      <c r="IAU891" s="806"/>
      <c r="IAV891" s="806"/>
      <c r="IAW891" s="806"/>
      <c r="IAX891" s="806"/>
      <c r="IAY891" s="806"/>
      <c r="IAZ891" s="806"/>
      <c r="IBA891" s="806"/>
      <c r="IBB891" s="806"/>
      <c r="IBC891" s="806"/>
      <c r="IBD891" s="806"/>
      <c r="IBE891" s="806"/>
      <c r="IBF891" s="806"/>
      <c r="IBG891" s="806"/>
      <c r="IBH891" s="806"/>
      <c r="IBI891" s="806"/>
      <c r="IBJ891" s="806"/>
      <c r="IBK891" s="806"/>
      <c r="IBL891" s="806"/>
      <c r="IBM891" s="806"/>
      <c r="IBN891" s="806"/>
      <c r="IBO891" s="806"/>
      <c r="IBP891" s="806"/>
      <c r="IBQ891" s="806"/>
      <c r="IBR891" s="806"/>
      <c r="IBS891" s="806"/>
      <c r="IBT891" s="806"/>
      <c r="IBU891" s="806"/>
      <c r="IBV891" s="806"/>
      <c r="IBW891" s="806"/>
      <c r="IBX891" s="806"/>
      <c r="IBY891" s="806"/>
      <c r="IBZ891" s="806"/>
      <c r="ICA891" s="806"/>
      <c r="ICB891" s="806"/>
      <c r="ICC891" s="806"/>
      <c r="ICD891" s="806"/>
      <c r="ICE891" s="806"/>
      <c r="ICF891" s="806"/>
      <c r="ICG891" s="806"/>
      <c r="ICH891" s="806"/>
      <c r="ICI891" s="806"/>
      <c r="ICJ891" s="806"/>
      <c r="ICK891" s="806"/>
      <c r="ICL891" s="806"/>
      <c r="ICM891" s="806"/>
      <c r="ICN891" s="806"/>
      <c r="ICO891" s="806"/>
      <c r="ICP891" s="806"/>
      <c r="ICQ891" s="806"/>
      <c r="ICR891" s="806"/>
      <c r="ICS891" s="806"/>
      <c r="ICT891" s="806"/>
      <c r="ICU891" s="806"/>
      <c r="ICV891" s="806"/>
      <c r="ICW891" s="806"/>
      <c r="ICX891" s="806"/>
      <c r="ICY891" s="806"/>
      <c r="ICZ891" s="806"/>
      <c r="IDA891" s="806"/>
      <c r="IDB891" s="806"/>
      <c r="IDC891" s="806"/>
      <c r="IDD891" s="806"/>
      <c r="IDE891" s="806"/>
      <c r="IDF891" s="806"/>
      <c r="IDG891" s="806"/>
      <c r="IDH891" s="806"/>
      <c r="IDI891" s="806"/>
      <c r="IDJ891" s="806"/>
      <c r="IDK891" s="806"/>
      <c r="IDL891" s="806"/>
      <c r="IDM891" s="806"/>
      <c r="IDN891" s="806"/>
      <c r="IDO891" s="806"/>
      <c r="IDP891" s="806"/>
      <c r="IDQ891" s="806"/>
      <c r="IDR891" s="806"/>
      <c r="IDS891" s="806"/>
      <c r="IDT891" s="806"/>
      <c r="IDU891" s="806"/>
      <c r="IDV891" s="806"/>
      <c r="IDW891" s="806"/>
      <c r="IDX891" s="806"/>
      <c r="IDY891" s="806"/>
      <c r="IDZ891" s="806"/>
      <c r="IEA891" s="806"/>
      <c r="IEB891" s="806"/>
      <c r="IEC891" s="806"/>
      <c r="IED891" s="806"/>
      <c r="IEE891" s="806"/>
      <c r="IEF891" s="806"/>
      <c r="IEG891" s="806"/>
      <c r="IEH891" s="806"/>
      <c r="IEI891" s="806"/>
      <c r="IEJ891" s="806"/>
      <c r="IEK891" s="806"/>
      <c r="IEL891" s="806"/>
      <c r="IEM891" s="806"/>
      <c r="IEN891" s="806"/>
      <c r="IEO891" s="806"/>
      <c r="IEP891" s="806"/>
      <c r="IEQ891" s="806"/>
      <c r="IER891" s="806"/>
      <c r="IES891" s="806"/>
      <c r="IET891" s="806"/>
      <c r="IEU891" s="806"/>
      <c r="IEV891" s="806"/>
      <c r="IEW891" s="806"/>
      <c r="IEX891" s="806"/>
      <c r="IEY891" s="806"/>
      <c r="IEZ891" s="806"/>
      <c r="IFA891" s="806"/>
      <c r="IFB891" s="806"/>
      <c r="IFC891" s="806"/>
      <c r="IFD891" s="806"/>
      <c r="IFE891" s="806"/>
      <c r="IFF891" s="806"/>
      <c r="IFG891" s="806"/>
      <c r="IFH891" s="806"/>
      <c r="IFI891" s="806"/>
      <c r="IFJ891" s="806"/>
      <c r="IFK891" s="806"/>
      <c r="IFL891" s="806"/>
      <c r="IFM891" s="806"/>
      <c r="IFN891" s="806"/>
      <c r="IFO891" s="806"/>
      <c r="IFP891" s="806"/>
      <c r="IFQ891" s="806"/>
      <c r="IFR891" s="806"/>
      <c r="IFS891" s="806"/>
      <c r="IFT891" s="806"/>
      <c r="IFU891" s="806"/>
      <c r="IFV891" s="806"/>
      <c r="IFW891" s="806"/>
      <c r="IFX891" s="806"/>
      <c r="IFY891" s="806"/>
      <c r="IFZ891" s="806"/>
      <c r="IGA891" s="806"/>
      <c r="IGB891" s="806"/>
      <c r="IGC891" s="806"/>
      <c r="IGD891" s="806"/>
      <c r="IGE891" s="806"/>
      <c r="IGF891" s="806"/>
      <c r="IGG891" s="806"/>
      <c r="IGH891" s="806"/>
      <c r="IGI891" s="806"/>
      <c r="IGJ891" s="806"/>
      <c r="IGK891" s="806"/>
      <c r="IGL891" s="806"/>
      <c r="IGM891" s="806"/>
      <c r="IGN891" s="806"/>
      <c r="IGO891" s="806"/>
      <c r="IGP891" s="806"/>
      <c r="IGQ891" s="806"/>
      <c r="IGR891" s="806"/>
      <c r="IGS891" s="806"/>
      <c r="IGT891" s="806"/>
      <c r="IGU891" s="806"/>
      <c r="IGV891" s="806"/>
      <c r="IGW891" s="806"/>
      <c r="IGX891" s="806"/>
      <c r="IGY891" s="806"/>
      <c r="IGZ891" s="806"/>
      <c r="IHA891" s="806"/>
      <c r="IHB891" s="806"/>
      <c r="IHC891" s="806"/>
      <c r="IHD891" s="806"/>
      <c r="IHE891" s="806"/>
      <c r="IHF891" s="806"/>
      <c r="IHG891" s="806"/>
      <c r="IHH891" s="806"/>
      <c r="IHI891" s="806"/>
      <c r="IHJ891" s="806"/>
      <c r="IHK891" s="806"/>
      <c r="IHL891" s="806"/>
      <c r="IHM891" s="806"/>
      <c r="IHN891" s="806"/>
      <c r="IHO891" s="806"/>
      <c r="IHP891" s="806"/>
      <c r="IHQ891" s="806"/>
      <c r="IHR891" s="806"/>
      <c r="IHS891" s="806"/>
      <c r="IHT891" s="806"/>
      <c r="IHU891" s="806"/>
      <c r="IHV891" s="806"/>
      <c r="IHW891" s="806"/>
      <c r="IHX891" s="806"/>
      <c r="IHY891" s="806"/>
      <c r="IHZ891" s="806"/>
      <c r="IIA891" s="806"/>
      <c r="IIB891" s="806"/>
      <c r="IIC891" s="806"/>
      <c r="IID891" s="806"/>
      <c r="IIE891" s="806"/>
      <c r="IIF891" s="806"/>
      <c r="IIG891" s="806"/>
      <c r="IIH891" s="806"/>
      <c r="III891" s="806"/>
      <c r="IIJ891" s="806"/>
      <c r="IIK891" s="806"/>
      <c r="IIL891" s="806"/>
      <c r="IIM891" s="806"/>
      <c r="IIN891" s="806"/>
      <c r="IIO891" s="806"/>
      <c r="IIP891" s="806"/>
      <c r="IIQ891" s="806"/>
      <c r="IIR891" s="806"/>
      <c r="IIS891" s="806"/>
      <c r="IIT891" s="806"/>
      <c r="IIU891" s="806"/>
      <c r="IIV891" s="806"/>
      <c r="IIW891" s="806"/>
      <c r="IIX891" s="806"/>
      <c r="IIY891" s="806"/>
      <c r="IIZ891" s="806"/>
      <c r="IJA891" s="806"/>
      <c r="IJB891" s="806"/>
      <c r="IJC891" s="806"/>
      <c r="IJD891" s="806"/>
      <c r="IJE891" s="806"/>
      <c r="IJF891" s="806"/>
      <c r="IJG891" s="806"/>
      <c r="IJH891" s="806"/>
      <c r="IJI891" s="806"/>
      <c r="IJJ891" s="806"/>
      <c r="IJK891" s="806"/>
      <c r="IJL891" s="806"/>
      <c r="IJM891" s="806"/>
      <c r="IJN891" s="806"/>
      <c r="IJO891" s="806"/>
      <c r="IJP891" s="806"/>
      <c r="IJQ891" s="806"/>
      <c r="IJR891" s="806"/>
      <c r="IJS891" s="806"/>
      <c r="IJT891" s="806"/>
      <c r="IJU891" s="806"/>
      <c r="IJV891" s="806"/>
      <c r="IJW891" s="806"/>
      <c r="IJX891" s="806"/>
      <c r="IJY891" s="806"/>
      <c r="IJZ891" s="806"/>
      <c r="IKA891" s="806"/>
      <c r="IKB891" s="806"/>
      <c r="IKC891" s="806"/>
      <c r="IKD891" s="806"/>
      <c r="IKE891" s="806"/>
      <c r="IKF891" s="806"/>
      <c r="IKG891" s="806"/>
      <c r="IKH891" s="806"/>
      <c r="IKI891" s="806"/>
      <c r="IKJ891" s="806"/>
      <c r="IKK891" s="806"/>
      <c r="IKL891" s="806"/>
      <c r="IKM891" s="806"/>
      <c r="IKN891" s="806"/>
      <c r="IKO891" s="806"/>
      <c r="IKP891" s="806"/>
      <c r="IKQ891" s="806"/>
      <c r="IKR891" s="806"/>
      <c r="IKS891" s="806"/>
      <c r="IKT891" s="806"/>
      <c r="IKU891" s="806"/>
      <c r="IKV891" s="806"/>
      <c r="IKW891" s="806"/>
      <c r="IKX891" s="806"/>
      <c r="IKY891" s="806"/>
      <c r="IKZ891" s="806"/>
      <c r="ILA891" s="806"/>
      <c r="ILB891" s="806"/>
      <c r="ILC891" s="806"/>
      <c r="ILD891" s="806"/>
      <c r="ILE891" s="806"/>
      <c r="ILF891" s="806"/>
      <c r="ILG891" s="806"/>
      <c r="ILH891" s="806"/>
      <c r="ILI891" s="806"/>
      <c r="ILJ891" s="806"/>
      <c r="ILK891" s="806"/>
      <c r="ILL891" s="806"/>
      <c r="ILM891" s="806"/>
      <c r="ILN891" s="806"/>
      <c r="ILO891" s="806"/>
      <c r="ILP891" s="806"/>
      <c r="ILQ891" s="806"/>
      <c r="ILR891" s="806"/>
      <c r="ILS891" s="806"/>
      <c r="ILT891" s="806"/>
      <c r="ILU891" s="806"/>
      <c r="ILV891" s="806"/>
      <c r="ILW891" s="806"/>
      <c r="ILX891" s="806"/>
      <c r="ILY891" s="806"/>
      <c r="ILZ891" s="806"/>
      <c r="IMA891" s="806"/>
      <c r="IMB891" s="806"/>
      <c r="IMC891" s="806"/>
      <c r="IMD891" s="806"/>
      <c r="IME891" s="806"/>
      <c r="IMF891" s="806"/>
      <c r="IMG891" s="806"/>
      <c r="IMH891" s="806"/>
      <c r="IMI891" s="806"/>
      <c r="IMJ891" s="806"/>
      <c r="IMK891" s="806"/>
      <c r="IML891" s="806"/>
      <c r="IMM891" s="806"/>
      <c r="IMN891" s="806"/>
      <c r="IMO891" s="806"/>
      <c r="IMP891" s="806"/>
      <c r="IMQ891" s="806"/>
      <c r="IMR891" s="806"/>
      <c r="IMS891" s="806"/>
      <c r="IMT891" s="806"/>
      <c r="IMU891" s="806"/>
      <c r="IMV891" s="806"/>
      <c r="IMW891" s="806"/>
      <c r="IMX891" s="806"/>
      <c r="IMY891" s="806"/>
      <c r="IMZ891" s="806"/>
      <c r="INA891" s="806"/>
      <c r="INB891" s="806"/>
      <c r="INC891" s="806"/>
      <c r="IND891" s="806"/>
      <c r="INE891" s="806"/>
      <c r="INF891" s="806"/>
      <c r="ING891" s="806"/>
      <c r="INH891" s="806"/>
      <c r="INI891" s="806"/>
      <c r="INJ891" s="806"/>
      <c r="INK891" s="806"/>
      <c r="INL891" s="806"/>
      <c r="INM891" s="806"/>
      <c r="INN891" s="806"/>
      <c r="INO891" s="806"/>
      <c r="INP891" s="806"/>
      <c r="INQ891" s="806"/>
      <c r="INR891" s="806"/>
      <c r="INS891" s="806"/>
      <c r="INT891" s="806"/>
      <c r="INU891" s="806"/>
      <c r="INV891" s="806"/>
      <c r="INW891" s="806"/>
      <c r="INX891" s="806"/>
      <c r="INY891" s="806"/>
      <c r="INZ891" s="806"/>
      <c r="IOA891" s="806"/>
      <c r="IOB891" s="806"/>
      <c r="IOC891" s="806"/>
      <c r="IOD891" s="806"/>
      <c r="IOE891" s="806"/>
      <c r="IOF891" s="806"/>
      <c r="IOG891" s="806"/>
      <c r="IOH891" s="806"/>
      <c r="IOI891" s="806"/>
      <c r="IOJ891" s="806"/>
      <c r="IOK891" s="806"/>
      <c r="IOL891" s="806"/>
      <c r="IOM891" s="806"/>
      <c r="ION891" s="806"/>
      <c r="IOO891" s="806"/>
      <c r="IOP891" s="806"/>
      <c r="IOQ891" s="806"/>
      <c r="IOR891" s="806"/>
      <c r="IOS891" s="806"/>
      <c r="IOT891" s="806"/>
      <c r="IOU891" s="806"/>
      <c r="IOV891" s="806"/>
      <c r="IOW891" s="806"/>
      <c r="IOX891" s="806"/>
      <c r="IOY891" s="806"/>
      <c r="IOZ891" s="806"/>
      <c r="IPA891" s="806"/>
      <c r="IPB891" s="806"/>
      <c r="IPC891" s="806"/>
      <c r="IPD891" s="806"/>
      <c r="IPE891" s="806"/>
      <c r="IPF891" s="806"/>
      <c r="IPG891" s="806"/>
      <c r="IPH891" s="806"/>
      <c r="IPI891" s="806"/>
      <c r="IPJ891" s="806"/>
      <c r="IPK891" s="806"/>
      <c r="IPL891" s="806"/>
      <c r="IPM891" s="806"/>
      <c r="IPN891" s="806"/>
      <c r="IPO891" s="806"/>
      <c r="IPP891" s="806"/>
      <c r="IPQ891" s="806"/>
      <c r="IPR891" s="806"/>
      <c r="IPS891" s="806"/>
      <c r="IPT891" s="806"/>
      <c r="IPU891" s="806"/>
      <c r="IPV891" s="806"/>
      <c r="IPW891" s="806"/>
      <c r="IPX891" s="806"/>
      <c r="IPY891" s="806"/>
      <c r="IPZ891" s="806"/>
      <c r="IQA891" s="806"/>
      <c r="IQB891" s="806"/>
      <c r="IQC891" s="806"/>
      <c r="IQD891" s="806"/>
      <c r="IQE891" s="806"/>
      <c r="IQF891" s="806"/>
      <c r="IQG891" s="806"/>
      <c r="IQH891" s="806"/>
      <c r="IQI891" s="806"/>
      <c r="IQJ891" s="806"/>
      <c r="IQK891" s="806"/>
      <c r="IQL891" s="806"/>
      <c r="IQM891" s="806"/>
      <c r="IQN891" s="806"/>
      <c r="IQO891" s="806"/>
      <c r="IQP891" s="806"/>
      <c r="IQQ891" s="806"/>
      <c r="IQR891" s="806"/>
      <c r="IQS891" s="806"/>
      <c r="IQT891" s="806"/>
      <c r="IQU891" s="806"/>
      <c r="IQV891" s="806"/>
      <c r="IQW891" s="806"/>
      <c r="IQX891" s="806"/>
      <c r="IQY891" s="806"/>
      <c r="IQZ891" s="806"/>
      <c r="IRA891" s="806"/>
      <c r="IRB891" s="806"/>
      <c r="IRC891" s="806"/>
      <c r="IRD891" s="806"/>
      <c r="IRE891" s="806"/>
      <c r="IRF891" s="806"/>
      <c r="IRG891" s="806"/>
      <c r="IRH891" s="806"/>
      <c r="IRI891" s="806"/>
      <c r="IRJ891" s="806"/>
      <c r="IRK891" s="806"/>
      <c r="IRL891" s="806"/>
      <c r="IRM891" s="806"/>
      <c r="IRN891" s="806"/>
      <c r="IRO891" s="806"/>
      <c r="IRP891" s="806"/>
      <c r="IRQ891" s="806"/>
      <c r="IRR891" s="806"/>
      <c r="IRS891" s="806"/>
      <c r="IRT891" s="806"/>
      <c r="IRU891" s="806"/>
      <c r="IRV891" s="806"/>
      <c r="IRW891" s="806"/>
      <c r="IRX891" s="806"/>
      <c r="IRY891" s="806"/>
      <c r="IRZ891" s="806"/>
      <c r="ISA891" s="806"/>
      <c r="ISB891" s="806"/>
      <c r="ISC891" s="806"/>
      <c r="ISD891" s="806"/>
      <c r="ISE891" s="806"/>
      <c r="ISF891" s="806"/>
      <c r="ISG891" s="806"/>
      <c r="ISH891" s="806"/>
      <c r="ISI891" s="806"/>
      <c r="ISJ891" s="806"/>
      <c r="ISK891" s="806"/>
      <c r="ISL891" s="806"/>
      <c r="ISM891" s="806"/>
      <c r="ISN891" s="806"/>
      <c r="ISO891" s="806"/>
      <c r="ISP891" s="806"/>
      <c r="ISQ891" s="806"/>
      <c r="ISR891" s="806"/>
      <c r="ISS891" s="806"/>
      <c r="IST891" s="806"/>
      <c r="ISU891" s="806"/>
      <c r="ISV891" s="806"/>
      <c r="ISW891" s="806"/>
      <c r="ISX891" s="806"/>
      <c r="ISY891" s="806"/>
      <c r="ISZ891" s="806"/>
      <c r="ITA891" s="806"/>
      <c r="ITB891" s="806"/>
      <c r="ITC891" s="806"/>
      <c r="ITD891" s="806"/>
      <c r="ITE891" s="806"/>
      <c r="ITF891" s="806"/>
      <c r="ITG891" s="806"/>
      <c r="ITH891" s="806"/>
      <c r="ITI891" s="806"/>
      <c r="ITJ891" s="806"/>
      <c r="ITK891" s="806"/>
      <c r="ITL891" s="806"/>
      <c r="ITM891" s="806"/>
      <c r="ITN891" s="806"/>
      <c r="ITO891" s="806"/>
      <c r="ITP891" s="806"/>
      <c r="ITQ891" s="806"/>
      <c r="ITR891" s="806"/>
      <c r="ITS891" s="806"/>
      <c r="ITT891" s="806"/>
      <c r="ITU891" s="806"/>
      <c r="ITV891" s="806"/>
      <c r="ITW891" s="806"/>
      <c r="ITX891" s="806"/>
      <c r="ITY891" s="806"/>
      <c r="ITZ891" s="806"/>
      <c r="IUA891" s="806"/>
      <c r="IUB891" s="806"/>
      <c r="IUC891" s="806"/>
      <c r="IUD891" s="806"/>
      <c r="IUE891" s="806"/>
      <c r="IUF891" s="806"/>
      <c r="IUG891" s="806"/>
      <c r="IUH891" s="806"/>
      <c r="IUI891" s="806"/>
      <c r="IUJ891" s="806"/>
      <c r="IUK891" s="806"/>
      <c r="IUL891" s="806"/>
      <c r="IUM891" s="806"/>
      <c r="IUN891" s="806"/>
      <c r="IUO891" s="806"/>
      <c r="IUP891" s="806"/>
      <c r="IUQ891" s="806"/>
      <c r="IUR891" s="806"/>
      <c r="IUS891" s="806"/>
      <c r="IUT891" s="806"/>
      <c r="IUU891" s="806"/>
      <c r="IUV891" s="806"/>
      <c r="IUW891" s="806"/>
      <c r="IUX891" s="806"/>
      <c r="IUY891" s="806"/>
      <c r="IUZ891" s="806"/>
      <c r="IVA891" s="806"/>
      <c r="IVB891" s="806"/>
      <c r="IVC891" s="806"/>
      <c r="IVD891" s="806"/>
      <c r="IVE891" s="806"/>
      <c r="IVF891" s="806"/>
      <c r="IVG891" s="806"/>
      <c r="IVH891" s="806"/>
      <c r="IVI891" s="806"/>
      <c r="IVJ891" s="806"/>
      <c r="IVK891" s="806"/>
      <c r="IVL891" s="806"/>
      <c r="IVM891" s="806"/>
      <c r="IVN891" s="806"/>
      <c r="IVO891" s="806"/>
      <c r="IVP891" s="806"/>
      <c r="IVQ891" s="806"/>
      <c r="IVR891" s="806"/>
      <c r="IVS891" s="806"/>
      <c r="IVT891" s="806"/>
      <c r="IVU891" s="806"/>
      <c r="IVV891" s="806"/>
      <c r="IVW891" s="806"/>
      <c r="IVX891" s="806"/>
      <c r="IVY891" s="806"/>
      <c r="IVZ891" s="806"/>
      <c r="IWA891" s="806"/>
      <c r="IWB891" s="806"/>
      <c r="IWC891" s="806"/>
      <c r="IWD891" s="806"/>
      <c r="IWE891" s="806"/>
      <c r="IWF891" s="806"/>
      <c r="IWG891" s="806"/>
      <c r="IWH891" s="806"/>
      <c r="IWI891" s="806"/>
      <c r="IWJ891" s="806"/>
      <c r="IWK891" s="806"/>
      <c r="IWL891" s="806"/>
      <c r="IWM891" s="806"/>
      <c r="IWN891" s="806"/>
      <c r="IWO891" s="806"/>
      <c r="IWP891" s="806"/>
      <c r="IWQ891" s="806"/>
      <c r="IWR891" s="806"/>
      <c r="IWS891" s="806"/>
      <c r="IWT891" s="806"/>
      <c r="IWU891" s="806"/>
      <c r="IWV891" s="806"/>
      <c r="IWW891" s="806"/>
      <c r="IWX891" s="806"/>
      <c r="IWY891" s="806"/>
      <c r="IWZ891" s="806"/>
      <c r="IXA891" s="806"/>
      <c r="IXB891" s="806"/>
      <c r="IXC891" s="806"/>
      <c r="IXD891" s="806"/>
      <c r="IXE891" s="806"/>
      <c r="IXF891" s="806"/>
      <c r="IXG891" s="806"/>
      <c r="IXH891" s="806"/>
      <c r="IXI891" s="806"/>
      <c r="IXJ891" s="806"/>
      <c r="IXK891" s="806"/>
      <c r="IXL891" s="806"/>
      <c r="IXM891" s="806"/>
      <c r="IXN891" s="806"/>
      <c r="IXO891" s="806"/>
      <c r="IXP891" s="806"/>
      <c r="IXQ891" s="806"/>
      <c r="IXR891" s="806"/>
      <c r="IXS891" s="806"/>
      <c r="IXT891" s="806"/>
      <c r="IXU891" s="806"/>
      <c r="IXV891" s="806"/>
      <c r="IXW891" s="806"/>
      <c r="IXX891" s="806"/>
      <c r="IXY891" s="806"/>
      <c r="IXZ891" s="806"/>
      <c r="IYA891" s="806"/>
      <c r="IYB891" s="806"/>
      <c r="IYC891" s="806"/>
      <c r="IYD891" s="806"/>
      <c r="IYE891" s="806"/>
      <c r="IYF891" s="806"/>
      <c r="IYG891" s="806"/>
      <c r="IYH891" s="806"/>
      <c r="IYI891" s="806"/>
      <c r="IYJ891" s="806"/>
      <c r="IYK891" s="806"/>
      <c r="IYL891" s="806"/>
      <c r="IYM891" s="806"/>
      <c r="IYN891" s="806"/>
      <c r="IYO891" s="806"/>
      <c r="IYP891" s="806"/>
      <c r="IYQ891" s="806"/>
      <c r="IYR891" s="806"/>
      <c r="IYS891" s="806"/>
      <c r="IYT891" s="806"/>
      <c r="IYU891" s="806"/>
      <c r="IYV891" s="806"/>
      <c r="IYW891" s="806"/>
      <c r="IYX891" s="806"/>
      <c r="IYY891" s="806"/>
      <c r="IYZ891" s="806"/>
      <c r="IZA891" s="806"/>
      <c r="IZB891" s="806"/>
      <c r="IZC891" s="806"/>
      <c r="IZD891" s="806"/>
      <c r="IZE891" s="806"/>
      <c r="IZF891" s="806"/>
      <c r="IZG891" s="806"/>
      <c r="IZH891" s="806"/>
      <c r="IZI891" s="806"/>
      <c r="IZJ891" s="806"/>
      <c r="IZK891" s="806"/>
      <c r="IZL891" s="806"/>
      <c r="IZM891" s="806"/>
      <c r="IZN891" s="806"/>
      <c r="IZO891" s="806"/>
      <c r="IZP891" s="806"/>
      <c r="IZQ891" s="806"/>
      <c r="IZR891" s="806"/>
      <c r="IZS891" s="806"/>
      <c r="IZT891" s="806"/>
      <c r="IZU891" s="806"/>
      <c r="IZV891" s="806"/>
      <c r="IZW891" s="806"/>
      <c r="IZX891" s="806"/>
      <c r="IZY891" s="806"/>
      <c r="IZZ891" s="806"/>
      <c r="JAA891" s="806"/>
      <c r="JAB891" s="806"/>
      <c r="JAC891" s="806"/>
      <c r="JAD891" s="806"/>
      <c r="JAE891" s="806"/>
      <c r="JAF891" s="806"/>
      <c r="JAG891" s="806"/>
      <c r="JAH891" s="806"/>
      <c r="JAI891" s="806"/>
      <c r="JAJ891" s="806"/>
      <c r="JAK891" s="806"/>
      <c r="JAL891" s="806"/>
      <c r="JAM891" s="806"/>
      <c r="JAN891" s="806"/>
      <c r="JAO891" s="806"/>
      <c r="JAP891" s="806"/>
      <c r="JAQ891" s="806"/>
      <c r="JAR891" s="806"/>
      <c r="JAS891" s="806"/>
      <c r="JAT891" s="806"/>
      <c r="JAU891" s="806"/>
      <c r="JAV891" s="806"/>
      <c r="JAW891" s="806"/>
      <c r="JAX891" s="806"/>
      <c r="JAY891" s="806"/>
      <c r="JAZ891" s="806"/>
      <c r="JBA891" s="806"/>
      <c r="JBB891" s="806"/>
      <c r="JBC891" s="806"/>
      <c r="JBD891" s="806"/>
      <c r="JBE891" s="806"/>
      <c r="JBF891" s="806"/>
      <c r="JBG891" s="806"/>
      <c r="JBH891" s="806"/>
      <c r="JBI891" s="806"/>
      <c r="JBJ891" s="806"/>
      <c r="JBK891" s="806"/>
      <c r="JBL891" s="806"/>
      <c r="JBM891" s="806"/>
      <c r="JBN891" s="806"/>
      <c r="JBO891" s="806"/>
      <c r="JBP891" s="806"/>
      <c r="JBQ891" s="806"/>
      <c r="JBR891" s="806"/>
      <c r="JBS891" s="806"/>
      <c r="JBT891" s="806"/>
      <c r="JBU891" s="806"/>
      <c r="JBV891" s="806"/>
      <c r="JBW891" s="806"/>
      <c r="JBX891" s="806"/>
      <c r="JBY891" s="806"/>
      <c r="JBZ891" s="806"/>
      <c r="JCA891" s="806"/>
      <c r="JCB891" s="806"/>
      <c r="JCC891" s="806"/>
      <c r="JCD891" s="806"/>
      <c r="JCE891" s="806"/>
      <c r="JCF891" s="806"/>
      <c r="JCG891" s="806"/>
      <c r="JCH891" s="806"/>
      <c r="JCI891" s="806"/>
      <c r="JCJ891" s="806"/>
      <c r="JCK891" s="806"/>
      <c r="JCL891" s="806"/>
      <c r="JCM891" s="806"/>
      <c r="JCN891" s="806"/>
      <c r="JCO891" s="806"/>
      <c r="JCP891" s="806"/>
      <c r="JCQ891" s="806"/>
      <c r="JCR891" s="806"/>
      <c r="JCS891" s="806"/>
      <c r="JCT891" s="806"/>
      <c r="JCU891" s="806"/>
      <c r="JCV891" s="806"/>
      <c r="JCW891" s="806"/>
      <c r="JCX891" s="806"/>
      <c r="JCY891" s="806"/>
      <c r="JCZ891" s="806"/>
      <c r="JDA891" s="806"/>
      <c r="JDB891" s="806"/>
      <c r="JDC891" s="806"/>
      <c r="JDD891" s="806"/>
      <c r="JDE891" s="806"/>
      <c r="JDF891" s="806"/>
      <c r="JDG891" s="806"/>
      <c r="JDH891" s="806"/>
      <c r="JDI891" s="806"/>
      <c r="JDJ891" s="806"/>
      <c r="JDK891" s="806"/>
      <c r="JDL891" s="806"/>
      <c r="JDM891" s="806"/>
      <c r="JDN891" s="806"/>
      <c r="JDO891" s="806"/>
      <c r="JDP891" s="806"/>
      <c r="JDQ891" s="806"/>
      <c r="JDR891" s="806"/>
      <c r="JDS891" s="806"/>
      <c r="JDT891" s="806"/>
      <c r="JDU891" s="806"/>
      <c r="JDV891" s="806"/>
      <c r="JDW891" s="806"/>
      <c r="JDX891" s="806"/>
      <c r="JDY891" s="806"/>
      <c r="JDZ891" s="806"/>
      <c r="JEA891" s="806"/>
      <c r="JEB891" s="806"/>
      <c r="JEC891" s="806"/>
      <c r="JED891" s="806"/>
      <c r="JEE891" s="806"/>
      <c r="JEF891" s="806"/>
      <c r="JEG891" s="806"/>
      <c r="JEH891" s="806"/>
      <c r="JEI891" s="806"/>
      <c r="JEJ891" s="806"/>
      <c r="JEK891" s="806"/>
      <c r="JEL891" s="806"/>
      <c r="JEM891" s="806"/>
      <c r="JEN891" s="806"/>
      <c r="JEO891" s="806"/>
      <c r="JEP891" s="806"/>
      <c r="JEQ891" s="806"/>
      <c r="JER891" s="806"/>
      <c r="JES891" s="806"/>
      <c r="JET891" s="806"/>
      <c r="JEU891" s="806"/>
      <c r="JEV891" s="806"/>
      <c r="JEW891" s="806"/>
      <c r="JEX891" s="806"/>
      <c r="JEY891" s="806"/>
      <c r="JEZ891" s="806"/>
      <c r="JFA891" s="806"/>
      <c r="JFB891" s="806"/>
      <c r="JFC891" s="806"/>
      <c r="JFD891" s="806"/>
      <c r="JFE891" s="806"/>
      <c r="JFF891" s="806"/>
      <c r="JFG891" s="806"/>
      <c r="JFH891" s="806"/>
      <c r="JFI891" s="806"/>
      <c r="JFJ891" s="806"/>
      <c r="JFK891" s="806"/>
      <c r="JFL891" s="806"/>
      <c r="JFM891" s="806"/>
      <c r="JFN891" s="806"/>
      <c r="JFO891" s="806"/>
      <c r="JFP891" s="806"/>
      <c r="JFQ891" s="806"/>
      <c r="JFR891" s="806"/>
      <c r="JFS891" s="806"/>
      <c r="JFT891" s="806"/>
      <c r="JFU891" s="806"/>
      <c r="JFV891" s="806"/>
      <c r="JFW891" s="806"/>
      <c r="JFX891" s="806"/>
      <c r="JFY891" s="806"/>
      <c r="JFZ891" s="806"/>
      <c r="JGA891" s="806"/>
      <c r="JGB891" s="806"/>
      <c r="JGC891" s="806"/>
      <c r="JGD891" s="806"/>
      <c r="JGE891" s="806"/>
      <c r="JGF891" s="806"/>
      <c r="JGG891" s="806"/>
      <c r="JGH891" s="806"/>
      <c r="JGI891" s="806"/>
      <c r="JGJ891" s="806"/>
      <c r="JGK891" s="806"/>
      <c r="JGL891" s="806"/>
      <c r="JGM891" s="806"/>
      <c r="JGN891" s="806"/>
      <c r="JGO891" s="806"/>
      <c r="JGP891" s="806"/>
      <c r="JGQ891" s="806"/>
      <c r="JGR891" s="806"/>
      <c r="JGS891" s="806"/>
      <c r="JGT891" s="806"/>
      <c r="JGU891" s="806"/>
      <c r="JGV891" s="806"/>
      <c r="JGW891" s="806"/>
      <c r="JGX891" s="806"/>
      <c r="JGY891" s="806"/>
      <c r="JGZ891" s="806"/>
      <c r="JHA891" s="806"/>
      <c r="JHB891" s="806"/>
      <c r="JHC891" s="806"/>
      <c r="JHD891" s="806"/>
      <c r="JHE891" s="806"/>
      <c r="JHF891" s="806"/>
      <c r="JHG891" s="806"/>
      <c r="JHH891" s="806"/>
      <c r="JHI891" s="806"/>
      <c r="JHJ891" s="806"/>
      <c r="JHK891" s="806"/>
      <c r="JHL891" s="806"/>
      <c r="JHM891" s="806"/>
      <c r="JHN891" s="806"/>
      <c r="JHO891" s="806"/>
      <c r="JHP891" s="806"/>
      <c r="JHQ891" s="806"/>
      <c r="JHR891" s="806"/>
      <c r="JHS891" s="806"/>
      <c r="JHT891" s="806"/>
      <c r="JHU891" s="806"/>
      <c r="JHV891" s="806"/>
      <c r="JHW891" s="806"/>
      <c r="JHX891" s="806"/>
      <c r="JHY891" s="806"/>
      <c r="JHZ891" s="806"/>
      <c r="JIA891" s="806"/>
      <c r="JIB891" s="806"/>
      <c r="JIC891" s="806"/>
      <c r="JID891" s="806"/>
      <c r="JIE891" s="806"/>
      <c r="JIF891" s="806"/>
      <c r="JIG891" s="806"/>
      <c r="JIH891" s="806"/>
      <c r="JII891" s="806"/>
      <c r="JIJ891" s="806"/>
      <c r="JIK891" s="806"/>
      <c r="JIL891" s="806"/>
      <c r="JIM891" s="806"/>
      <c r="JIN891" s="806"/>
      <c r="JIO891" s="806"/>
      <c r="JIP891" s="806"/>
      <c r="JIQ891" s="806"/>
      <c r="JIR891" s="806"/>
      <c r="JIS891" s="806"/>
      <c r="JIT891" s="806"/>
      <c r="JIU891" s="806"/>
      <c r="JIV891" s="806"/>
      <c r="JIW891" s="806"/>
      <c r="JIX891" s="806"/>
      <c r="JIY891" s="806"/>
      <c r="JIZ891" s="806"/>
      <c r="JJA891" s="806"/>
      <c r="JJB891" s="806"/>
      <c r="JJC891" s="806"/>
      <c r="JJD891" s="806"/>
      <c r="JJE891" s="806"/>
      <c r="JJF891" s="806"/>
      <c r="JJG891" s="806"/>
      <c r="JJH891" s="806"/>
      <c r="JJI891" s="806"/>
      <c r="JJJ891" s="806"/>
      <c r="JJK891" s="806"/>
      <c r="JJL891" s="806"/>
      <c r="JJM891" s="806"/>
      <c r="JJN891" s="806"/>
      <c r="JJO891" s="806"/>
      <c r="JJP891" s="806"/>
      <c r="JJQ891" s="806"/>
      <c r="JJR891" s="806"/>
      <c r="JJS891" s="806"/>
      <c r="JJT891" s="806"/>
      <c r="JJU891" s="806"/>
      <c r="JJV891" s="806"/>
      <c r="JJW891" s="806"/>
      <c r="JJX891" s="806"/>
      <c r="JJY891" s="806"/>
      <c r="JJZ891" s="806"/>
      <c r="JKA891" s="806"/>
      <c r="JKB891" s="806"/>
      <c r="JKC891" s="806"/>
      <c r="JKD891" s="806"/>
      <c r="JKE891" s="806"/>
      <c r="JKF891" s="806"/>
      <c r="JKG891" s="806"/>
      <c r="JKH891" s="806"/>
      <c r="JKI891" s="806"/>
      <c r="JKJ891" s="806"/>
      <c r="JKK891" s="806"/>
      <c r="JKL891" s="806"/>
      <c r="JKM891" s="806"/>
      <c r="JKN891" s="806"/>
      <c r="JKO891" s="806"/>
      <c r="JKP891" s="806"/>
      <c r="JKQ891" s="806"/>
      <c r="JKR891" s="806"/>
      <c r="JKS891" s="806"/>
      <c r="JKT891" s="806"/>
      <c r="JKU891" s="806"/>
      <c r="JKV891" s="806"/>
      <c r="JKW891" s="806"/>
      <c r="JKX891" s="806"/>
      <c r="JKY891" s="806"/>
      <c r="JKZ891" s="806"/>
      <c r="JLA891" s="806"/>
      <c r="JLB891" s="806"/>
      <c r="JLC891" s="806"/>
      <c r="JLD891" s="806"/>
      <c r="JLE891" s="806"/>
      <c r="JLF891" s="806"/>
      <c r="JLG891" s="806"/>
      <c r="JLH891" s="806"/>
      <c r="JLI891" s="806"/>
      <c r="JLJ891" s="806"/>
      <c r="JLK891" s="806"/>
      <c r="JLL891" s="806"/>
      <c r="JLM891" s="806"/>
      <c r="JLN891" s="806"/>
      <c r="JLO891" s="806"/>
      <c r="JLP891" s="806"/>
      <c r="JLQ891" s="806"/>
      <c r="JLR891" s="806"/>
      <c r="JLS891" s="806"/>
      <c r="JLT891" s="806"/>
      <c r="JLU891" s="806"/>
      <c r="JLV891" s="806"/>
      <c r="JLW891" s="806"/>
      <c r="JLX891" s="806"/>
      <c r="JLY891" s="806"/>
      <c r="JLZ891" s="806"/>
      <c r="JMA891" s="806"/>
      <c r="JMB891" s="806"/>
      <c r="JMC891" s="806"/>
      <c r="JMD891" s="806"/>
      <c r="JME891" s="806"/>
      <c r="JMF891" s="806"/>
      <c r="JMG891" s="806"/>
      <c r="JMH891" s="806"/>
      <c r="JMI891" s="806"/>
      <c r="JMJ891" s="806"/>
      <c r="JMK891" s="806"/>
      <c r="JML891" s="806"/>
      <c r="JMM891" s="806"/>
      <c r="JMN891" s="806"/>
      <c r="JMO891" s="806"/>
      <c r="JMP891" s="806"/>
      <c r="JMQ891" s="806"/>
      <c r="JMR891" s="806"/>
      <c r="JMS891" s="806"/>
      <c r="JMT891" s="806"/>
      <c r="JMU891" s="806"/>
      <c r="JMV891" s="806"/>
      <c r="JMW891" s="806"/>
      <c r="JMX891" s="806"/>
      <c r="JMY891" s="806"/>
      <c r="JMZ891" s="806"/>
      <c r="JNA891" s="806"/>
      <c r="JNB891" s="806"/>
      <c r="JNC891" s="806"/>
      <c r="JND891" s="806"/>
      <c r="JNE891" s="806"/>
      <c r="JNF891" s="806"/>
      <c r="JNG891" s="806"/>
      <c r="JNH891" s="806"/>
      <c r="JNI891" s="806"/>
      <c r="JNJ891" s="806"/>
      <c r="JNK891" s="806"/>
      <c r="JNL891" s="806"/>
      <c r="JNM891" s="806"/>
      <c r="JNN891" s="806"/>
      <c r="JNO891" s="806"/>
      <c r="JNP891" s="806"/>
      <c r="JNQ891" s="806"/>
      <c r="JNR891" s="806"/>
      <c r="JNS891" s="806"/>
      <c r="JNT891" s="806"/>
      <c r="JNU891" s="806"/>
      <c r="JNV891" s="806"/>
      <c r="JNW891" s="806"/>
      <c r="JNX891" s="806"/>
      <c r="JNY891" s="806"/>
      <c r="JNZ891" s="806"/>
      <c r="JOA891" s="806"/>
      <c r="JOB891" s="806"/>
      <c r="JOC891" s="806"/>
      <c r="JOD891" s="806"/>
      <c r="JOE891" s="806"/>
      <c r="JOF891" s="806"/>
      <c r="JOG891" s="806"/>
      <c r="JOH891" s="806"/>
      <c r="JOI891" s="806"/>
      <c r="JOJ891" s="806"/>
      <c r="JOK891" s="806"/>
      <c r="JOL891" s="806"/>
      <c r="JOM891" s="806"/>
      <c r="JON891" s="806"/>
      <c r="JOO891" s="806"/>
      <c r="JOP891" s="806"/>
      <c r="JOQ891" s="806"/>
      <c r="JOR891" s="806"/>
      <c r="JOS891" s="806"/>
      <c r="JOT891" s="806"/>
      <c r="JOU891" s="806"/>
      <c r="JOV891" s="806"/>
      <c r="JOW891" s="806"/>
      <c r="JOX891" s="806"/>
      <c r="JOY891" s="806"/>
      <c r="JOZ891" s="806"/>
      <c r="JPA891" s="806"/>
      <c r="JPB891" s="806"/>
      <c r="JPC891" s="806"/>
      <c r="JPD891" s="806"/>
      <c r="JPE891" s="806"/>
      <c r="JPF891" s="806"/>
      <c r="JPG891" s="806"/>
      <c r="JPH891" s="806"/>
      <c r="JPI891" s="806"/>
      <c r="JPJ891" s="806"/>
      <c r="JPK891" s="806"/>
      <c r="JPL891" s="806"/>
      <c r="JPM891" s="806"/>
      <c r="JPN891" s="806"/>
      <c r="JPO891" s="806"/>
      <c r="JPP891" s="806"/>
      <c r="JPQ891" s="806"/>
      <c r="JPR891" s="806"/>
      <c r="JPS891" s="806"/>
      <c r="JPT891" s="806"/>
      <c r="JPU891" s="806"/>
      <c r="JPV891" s="806"/>
      <c r="JPW891" s="806"/>
      <c r="JPX891" s="806"/>
      <c r="JPY891" s="806"/>
      <c r="JPZ891" s="806"/>
      <c r="JQA891" s="806"/>
      <c r="JQB891" s="806"/>
      <c r="JQC891" s="806"/>
      <c r="JQD891" s="806"/>
      <c r="JQE891" s="806"/>
      <c r="JQF891" s="806"/>
      <c r="JQG891" s="806"/>
      <c r="JQH891" s="806"/>
      <c r="JQI891" s="806"/>
      <c r="JQJ891" s="806"/>
      <c r="JQK891" s="806"/>
      <c r="JQL891" s="806"/>
      <c r="JQM891" s="806"/>
      <c r="JQN891" s="806"/>
      <c r="JQO891" s="806"/>
      <c r="JQP891" s="806"/>
      <c r="JQQ891" s="806"/>
      <c r="JQR891" s="806"/>
      <c r="JQS891" s="806"/>
      <c r="JQT891" s="806"/>
      <c r="JQU891" s="806"/>
      <c r="JQV891" s="806"/>
      <c r="JQW891" s="806"/>
      <c r="JQX891" s="806"/>
      <c r="JQY891" s="806"/>
      <c r="JQZ891" s="806"/>
      <c r="JRA891" s="806"/>
      <c r="JRB891" s="806"/>
      <c r="JRC891" s="806"/>
      <c r="JRD891" s="806"/>
      <c r="JRE891" s="806"/>
      <c r="JRF891" s="806"/>
      <c r="JRG891" s="806"/>
      <c r="JRH891" s="806"/>
      <c r="JRI891" s="806"/>
      <c r="JRJ891" s="806"/>
      <c r="JRK891" s="806"/>
      <c r="JRL891" s="806"/>
      <c r="JRM891" s="806"/>
      <c r="JRN891" s="806"/>
      <c r="JRO891" s="806"/>
      <c r="JRP891" s="806"/>
      <c r="JRQ891" s="806"/>
      <c r="JRR891" s="806"/>
      <c r="JRS891" s="806"/>
      <c r="JRT891" s="806"/>
      <c r="JRU891" s="806"/>
      <c r="JRV891" s="806"/>
      <c r="JRW891" s="806"/>
      <c r="JRX891" s="806"/>
      <c r="JRY891" s="806"/>
      <c r="JRZ891" s="806"/>
      <c r="JSA891" s="806"/>
      <c r="JSB891" s="806"/>
      <c r="JSC891" s="806"/>
      <c r="JSD891" s="806"/>
      <c r="JSE891" s="806"/>
      <c r="JSF891" s="806"/>
      <c r="JSG891" s="806"/>
      <c r="JSH891" s="806"/>
      <c r="JSI891" s="806"/>
      <c r="JSJ891" s="806"/>
      <c r="JSK891" s="806"/>
      <c r="JSL891" s="806"/>
      <c r="JSM891" s="806"/>
      <c r="JSN891" s="806"/>
      <c r="JSO891" s="806"/>
      <c r="JSP891" s="806"/>
      <c r="JSQ891" s="806"/>
      <c r="JSR891" s="806"/>
      <c r="JSS891" s="806"/>
      <c r="JST891" s="806"/>
      <c r="JSU891" s="806"/>
      <c r="JSV891" s="806"/>
      <c r="JSW891" s="806"/>
      <c r="JSX891" s="806"/>
      <c r="JSY891" s="806"/>
      <c r="JSZ891" s="806"/>
      <c r="JTA891" s="806"/>
      <c r="JTB891" s="806"/>
      <c r="JTC891" s="806"/>
      <c r="JTD891" s="806"/>
      <c r="JTE891" s="806"/>
      <c r="JTF891" s="806"/>
      <c r="JTG891" s="806"/>
      <c r="JTH891" s="806"/>
      <c r="JTI891" s="806"/>
      <c r="JTJ891" s="806"/>
      <c r="JTK891" s="806"/>
      <c r="JTL891" s="806"/>
      <c r="JTM891" s="806"/>
      <c r="JTN891" s="806"/>
      <c r="JTO891" s="806"/>
      <c r="JTP891" s="806"/>
      <c r="JTQ891" s="806"/>
      <c r="JTR891" s="806"/>
      <c r="JTS891" s="806"/>
      <c r="JTT891" s="806"/>
      <c r="JTU891" s="806"/>
      <c r="JTV891" s="806"/>
      <c r="JTW891" s="806"/>
      <c r="JTX891" s="806"/>
      <c r="JTY891" s="806"/>
      <c r="JTZ891" s="806"/>
      <c r="JUA891" s="806"/>
      <c r="JUB891" s="806"/>
      <c r="JUC891" s="806"/>
      <c r="JUD891" s="806"/>
      <c r="JUE891" s="806"/>
      <c r="JUF891" s="806"/>
      <c r="JUG891" s="806"/>
      <c r="JUH891" s="806"/>
      <c r="JUI891" s="806"/>
      <c r="JUJ891" s="806"/>
      <c r="JUK891" s="806"/>
      <c r="JUL891" s="806"/>
      <c r="JUM891" s="806"/>
      <c r="JUN891" s="806"/>
      <c r="JUO891" s="806"/>
      <c r="JUP891" s="806"/>
      <c r="JUQ891" s="806"/>
      <c r="JUR891" s="806"/>
      <c r="JUS891" s="806"/>
      <c r="JUT891" s="806"/>
      <c r="JUU891" s="806"/>
      <c r="JUV891" s="806"/>
      <c r="JUW891" s="806"/>
      <c r="JUX891" s="806"/>
      <c r="JUY891" s="806"/>
      <c r="JUZ891" s="806"/>
      <c r="JVA891" s="806"/>
      <c r="JVB891" s="806"/>
      <c r="JVC891" s="806"/>
      <c r="JVD891" s="806"/>
      <c r="JVE891" s="806"/>
      <c r="JVF891" s="806"/>
      <c r="JVG891" s="806"/>
      <c r="JVH891" s="806"/>
      <c r="JVI891" s="806"/>
      <c r="JVJ891" s="806"/>
      <c r="JVK891" s="806"/>
      <c r="JVL891" s="806"/>
      <c r="JVM891" s="806"/>
      <c r="JVN891" s="806"/>
      <c r="JVO891" s="806"/>
      <c r="JVP891" s="806"/>
      <c r="JVQ891" s="806"/>
      <c r="JVR891" s="806"/>
      <c r="JVS891" s="806"/>
      <c r="JVT891" s="806"/>
      <c r="JVU891" s="806"/>
      <c r="JVV891" s="806"/>
      <c r="JVW891" s="806"/>
      <c r="JVX891" s="806"/>
      <c r="JVY891" s="806"/>
      <c r="JVZ891" s="806"/>
      <c r="JWA891" s="806"/>
      <c r="JWB891" s="806"/>
      <c r="JWC891" s="806"/>
      <c r="JWD891" s="806"/>
      <c r="JWE891" s="806"/>
      <c r="JWF891" s="806"/>
      <c r="JWG891" s="806"/>
      <c r="JWH891" s="806"/>
      <c r="JWI891" s="806"/>
      <c r="JWJ891" s="806"/>
      <c r="JWK891" s="806"/>
      <c r="JWL891" s="806"/>
      <c r="JWM891" s="806"/>
      <c r="JWN891" s="806"/>
      <c r="JWO891" s="806"/>
      <c r="JWP891" s="806"/>
      <c r="JWQ891" s="806"/>
      <c r="JWR891" s="806"/>
      <c r="JWS891" s="806"/>
      <c r="JWT891" s="806"/>
      <c r="JWU891" s="806"/>
      <c r="JWV891" s="806"/>
      <c r="JWW891" s="806"/>
      <c r="JWX891" s="806"/>
      <c r="JWY891" s="806"/>
      <c r="JWZ891" s="806"/>
      <c r="JXA891" s="806"/>
      <c r="JXB891" s="806"/>
      <c r="JXC891" s="806"/>
      <c r="JXD891" s="806"/>
      <c r="JXE891" s="806"/>
      <c r="JXF891" s="806"/>
      <c r="JXG891" s="806"/>
      <c r="JXH891" s="806"/>
      <c r="JXI891" s="806"/>
      <c r="JXJ891" s="806"/>
      <c r="JXK891" s="806"/>
      <c r="JXL891" s="806"/>
      <c r="JXM891" s="806"/>
      <c r="JXN891" s="806"/>
      <c r="JXO891" s="806"/>
      <c r="JXP891" s="806"/>
      <c r="JXQ891" s="806"/>
      <c r="JXR891" s="806"/>
      <c r="JXS891" s="806"/>
      <c r="JXT891" s="806"/>
      <c r="JXU891" s="806"/>
      <c r="JXV891" s="806"/>
      <c r="JXW891" s="806"/>
      <c r="JXX891" s="806"/>
      <c r="JXY891" s="806"/>
      <c r="JXZ891" s="806"/>
      <c r="JYA891" s="806"/>
      <c r="JYB891" s="806"/>
      <c r="JYC891" s="806"/>
      <c r="JYD891" s="806"/>
      <c r="JYE891" s="806"/>
      <c r="JYF891" s="806"/>
      <c r="JYG891" s="806"/>
      <c r="JYH891" s="806"/>
      <c r="JYI891" s="806"/>
      <c r="JYJ891" s="806"/>
      <c r="JYK891" s="806"/>
      <c r="JYL891" s="806"/>
      <c r="JYM891" s="806"/>
      <c r="JYN891" s="806"/>
      <c r="JYO891" s="806"/>
      <c r="JYP891" s="806"/>
      <c r="JYQ891" s="806"/>
      <c r="JYR891" s="806"/>
      <c r="JYS891" s="806"/>
      <c r="JYT891" s="806"/>
      <c r="JYU891" s="806"/>
      <c r="JYV891" s="806"/>
      <c r="JYW891" s="806"/>
      <c r="JYX891" s="806"/>
      <c r="JYY891" s="806"/>
      <c r="JYZ891" s="806"/>
      <c r="JZA891" s="806"/>
      <c r="JZB891" s="806"/>
      <c r="JZC891" s="806"/>
      <c r="JZD891" s="806"/>
      <c r="JZE891" s="806"/>
      <c r="JZF891" s="806"/>
      <c r="JZG891" s="806"/>
      <c r="JZH891" s="806"/>
      <c r="JZI891" s="806"/>
      <c r="JZJ891" s="806"/>
      <c r="JZK891" s="806"/>
      <c r="JZL891" s="806"/>
      <c r="JZM891" s="806"/>
      <c r="JZN891" s="806"/>
      <c r="JZO891" s="806"/>
      <c r="JZP891" s="806"/>
      <c r="JZQ891" s="806"/>
      <c r="JZR891" s="806"/>
      <c r="JZS891" s="806"/>
      <c r="JZT891" s="806"/>
      <c r="JZU891" s="806"/>
      <c r="JZV891" s="806"/>
      <c r="JZW891" s="806"/>
      <c r="JZX891" s="806"/>
      <c r="JZY891" s="806"/>
      <c r="JZZ891" s="806"/>
      <c r="KAA891" s="806"/>
      <c r="KAB891" s="806"/>
      <c r="KAC891" s="806"/>
      <c r="KAD891" s="806"/>
      <c r="KAE891" s="806"/>
      <c r="KAF891" s="806"/>
      <c r="KAG891" s="806"/>
      <c r="KAH891" s="806"/>
      <c r="KAI891" s="806"/>
      <c r="KAJ891" s="806"/>
      <c r="KAK891" s="806"/>
      <c r="KAL891" s="806"/>
      <c r="KAM891" s="806"/>
      <c r="KAN891" s="806"/>
      <c r="KAO891" s="806"/>
      <c r="KAP891" s="806"/>
      <c r="KAQ891" s="806"/>
      <c r="KAR891" s="806"/>
      <c r="KAS891" s="806"/>
      <c r="KAT891" s="806"/>
      <c r="KAU891" s="806"/>
      <c r="KAV891" s="806"/>
      <c r="KAW891" s="806"/>
      <c r="KAX891" s="806"/>
      <c r="KAY891" s="806"/>
      <c r="KAZ891" s="806"/>
      <c r="KBA891" s="806"/>
      <c r="KBB891" s="806"/>
      <c r="KBC891" s="806"/>
      <c r="KBD891" s="806"/>
      <c r="KBE891" s="806"/>
      <c r="KBF891" s="806"/>
      <c r="KBG891" s="806"/>
      <c r="KBH891" s="806"/>
      <c r="KBI891" s="806"/>
      <c r="KBJ891" s="806"/>
      <c r="KBK891" s="806"/>
      <c r="KBL891" s="806"/>
      <c r="KBM891" s="806"/>
      <c r="KBN891" s="806"/>
      <c r="KBO891" s="806"/>
      <c r="KBP891" s="806"/>
      <c r="KBQ891" s="806"/>
      <c r="KBR891" s="806"/>
      <c r="KBS891" s="806"/>
      <c r="KBT891" s="806"/>
      <c r="KBU891" s="806"/>
      <c r="KBV891" s="806"/>
      <c r="KBW891" s="806"/>
      <c r="KBX891" s="806"/>
      <c r="KBY891" s="806"/>
      <c r="KBZ891" s="806"/>
      <c r="KCA891" s="806"/>
      <c r="KCB891" s="806"/>
      <c r="KCC891" s="806"/>
      <c r="KCD891" s="806"/>
      <c r="KCE891" s="806"/>
      <c r="KCF891" s="806"/>
      <c r="KCG891" s="806"/>
      <c r="KCH891" s="806"/>
      <c r="KCI891" s="806"/>
      <c r="KCJ891" s="806"/>
      <c r="KCK891" s="806"/>
      <c r="KCL891" s="806"/>
      <c r="KCM891" s="806"/>
      <c r="KCN891" s="806"/>
      <c r="KCO891" s="806"/>
      <c r="KCP891" s="806"/>
      <c r="KCQ891" s="806"/>
      <c r="KCR891" s="806"/>
      <c r="KCS891" s="806"/>
      <c r="KCT891" s="806"/>
      <c r="KCU891" s="806"/>
      <c r="KCV891" s="806"/>
      <c r="KCW891" s="806"/>
      <c r="KCX891" s="806"/>
      <c r="KCY891" s="806"/>
      <c r="KCZ891" s="806"/>
      <c r="KDA891" s="806"/>
      <c r="KDB891" s="806"/>
      <c r="KDC891" s="806"/>
      <c r="KDD891" s="806"/>
      <c r="KDE891" s="806"/>
      <c r="KDF891" s="806"/>
      <c r="KDG891" s="806"/>
      <c r="KDH891" s="806"/>
      <c r="KDI891" s="806"/>
      <c r="KDJ891" s="806"/>
      <c r="KDK891" s="806"/>
      <c r="KDL891" s="806"/>
      <c r="KDM891" s="806"/>
      <c r="KDN891" s="806"/>
      <c r="KDO891" s="806"/>
      <c r="KDP891" s="806"/>
      <c r="KDQ891" s="806"/>
      <c r="KDR891" s="806"/>
      <c r="KDS891" s="806"/>
      <c r="KDT891" s="806"/>
      <c r="KDU891" s="806"/>
      <c r="KDV891" s="806"/>
      <c r="KDW891" s="806"/>
      <c r="KDX891" s="806"/>
      <c r="KDY891" s="806"/>
      <c r="KDZ891" s="806"/>
      <c r="KEA891" s="806"/>
      <c r="KEB891" s="806"/>
      <c r="KEC891" s="806"/>
      <c r="KED891" s="806"/>
      <c r="KEE891" s="806"/>
      <c r="KEF891" s="806"/>
      <c r="KEG891" s="806"/>
      <c r="KEH891" s="806"/>
      <c r="KEI891" s="806"/>
      <c r="KEJ891" s="806"/>
      <c r="KEK891" s="806"/>
      <c r="KEL891" s="806"/>
      <c r="KEM891" s="806"/>
      <c r="KEN891" s="806"/>
      <c r="KEO891" s="806"/>
      <c r="KEP891" s="806"/>
      <c r="KEQ891" s="806"/>
      <c r="KER891" s="806"/>
      <c r="KES891" s="806"/>
      <c r="KET891" s="806"/>
      <c r="KEU891" s="806"/>
      <c r="KEV891" s="806"/>
      <c r="KEW891" s="806"/>
      <c r="KEX891" s="806"/>
      <c r="KEY891" s="806"/>
      <c r="KEZ891" s="806"/>
      <c r="KFA891" s="806"/>
      <c r="KFB891" s="806"/>
      <c r="KFC891" s="806"/>
      <c r="KFD891" s="806"/>
      <c r="KFE891" s="806"/>
      <c r="KFF891" s="806"/>
      <c r="KFG891" s="806"/>
      <c r="KFH891" s="806"/>
      <c r="KFI891" s="806"/>
      <c r="KFJ891" s="806"/>
      <c r="KFK891" s="806"/>
      <c r="KFL891" s="806"/>
      <c r="KFM891" s="806"/>
      <c r="KFN891" s="806"/>
      <c r="KFO891" s="806"/>
      <c r="KFP891" s="806"/>
      <c r="KFQ891" s="806"/>
      <c r="KFR891" s="806"/>
      <c r="KFS891" s="806"/>
      <c r="KFT891" s="806"/>
      <c r="KFU891" s="806"/>
      <c r="KFV891" s="806"/>
      <c r="KFW891" s="806"/>
      <c r="KFX891" s="806"/>
      <c r="KFY891" s="806"/>
      <c r="KFZ891" s="806"/>
      <c r="KGA891" s="806"/>
      <c r="KGB891" s="806"/>
      <c r="KGC891" s="806"/>
      <c r="KGD891" s="806"/>
      <c r="KGE891" s="806"/>
      <c r="KGF891" s="806"/>
      <c r="KGG891" s="806"/>
      <c r="KGH891" s="806"/>
      <c r="KGI891" s="806"/>
      <c r="KGJ891" s="806"/>
      <c r="KGK891" s="806"/>
      <c r="KGL891" s="806"/>
      <c r="KGM891" s="806"/>
      <c r="KGN891" s="806"/>
      <c r="KGO891" s="806"/>
      <c r="KGP891" s="806"/>
      <c r="KGQ891" s="806"/>
      <c r="KGR891" s="806"/>
      <c r="KGS891" s="806"/>
      <c r="KGT891" s="806"/>
      <c r="KGU891" s="806"/>
      <c r="KGV891" s="806"/>
      <c r="KGW891" s="806"/>
      <c r="KGX891" s="806"/>
      <c r="KGY891" s="806"/>
      <c r="KGZ891" s="806"/>
      <c r="KHA891" s="806"/>
      <c r="KHB891" s="806"/>
      <c r="KHC891" s="806"/>
      <c r="KHD891" s="806"/>
      <c r="KHE891" s="806"/>
      <c r="KHF891" s="806"/>
      <c r="KHG891" s="806"/>
      <c r="KHH891" s="806"/>
      <c r="KHI891" s="806"/>
      <c r="KHJ891" s="806"/>
      <c r="KHK891" s="806"/>
      <c r="KHL891" s="806"/>
      <c r="KHM891" s="806"/>
      <c r="KHN891" s="806"/>
      <c r="KHO891" s="806"/>
      <c r="KHP891" s="806"/>
      <c r="KHQ891" s="806"/>
      <c r="KHR891" s="806"/>
      <c r="KHS891" s="806"/>
      <c r="KHT891" s="806"/>
      <c r="KHU891" s="806"/>
      <c r="KHV891" s="806"/>
      <c r="KHW891" s="806"/>
      <c r="KHX891" s="806"/>
      <c r="KHY891" s="806"/>
      <c r="KHZ891" s="806"/>
      <c r="KIA891" s="806"/>
      <c r="KIB891" s="806"/>
      <c r="KIC891" s="806"/>
      <c r="KID891" s="806"/>
      <c r="KIE891" s="806"/>
      <c r="KIF891" s="806"/>
      <c r="KIG891" s="806"/>
      <c r="KIH891" s="806"/>
      <c r="KII891" s="806"/>
      <c r="KIJ891" s="806"/>
      <c r="KIK891" s="806"/>
      <c r="KIL891" s="806"/>
      <c r="KIM891" s="806"/>
      <c r="KIN891" s="806"/>
      <c r="KIO891" s="806"/>
      <c r="KIP891" s="806"/>
      <c r="KIQ891" s="806"/>
      <c r="KIR891" s="806"/>
      <c r="KIS891" s="806"/>
      <c r="KIT891" s="806"/>
      <c r="KIU891" s="806"/>
      <c r="KIV891" s="806"/>
      <c r="KIW891" s="806"/>
      <c r="KIX891" s="806"/>
      <c r="KIY891" s="806"/>
      <c r="KIZ891" s="806"/>
      <c r="KJA891" s="806"/>
      <c r="KJB891" s="806"/>
      <c r="KJC891" s="806"/>
      <c r="KJD891" s="806"/>
      <c r="KJE891" s="806"/>
      <c r="KJF891" s="806"/>
      <c r="KJG891" s="806"/>
      <c r="KJH891" s="806"/>
      <c r="KJI891" s="806"/>
      <c r="KJJ891" s="806"/>
      <c r="KJK891" s="806"/>
      <c r="KJL891" s="806"/>
      <c r="KJM891" s="806"/>
      <c r="KJN891" s="806"/>
      <c r="KJO891" s="806"/>
      <c r="KJP891" s="806"/>
      <c r="KJQ891" s="806"/>
      <c r="KJR891" s="806"/>
      <c r="KJS891" s="806"/>
      <c r="KJT891" s="806"/>
      <c r="KJU891" s="806"/>
      <c r="KJV891" s="806"/>
      <c r="KJW891" s="806"/>
      <c r="KJX891" s="806"/>
      <c r="KJY891" s="806"/>
      <c r="KJZ891" s="806"/>
      <c r="KKA891" s="806"/>
      <c r="KKB891" s="806"/>
      <c r="KKC891" s="806"/>
      <c r="KKD891" s="806"/>
      <c r="KKE891" s="806"/>
      <c r="KKF891" s="806"/>
      <c r="KKG891" s="806"/>
      <c r="KKH891" s="806"/>
      <c r="KKI891" s="806"/>
      <c r="KKJ891" s="806"/>
      <c r="KKK891" s="806"/>
      <c r="KKL891" s="806"/>
      <c r="KKM891" s="806"/>
      <c r="KKN891" s="806"/>
      <c r="KKO891" s="806"/>
      <c r="KKP891" s="806"/>
      <c r="KKQ891" s="806"/>
      <c r="KKR891" s="806"/>
      <c r="KKS891" s="806"/>
      <c r="KKT891" s="806"/>
      <c r="KKU891" s="806"/>
      <c r="KKV891" s="806"/>
      <c r="KKW891" s="806"/>
      <c r="KKX891" s="806"/>
      <c r="KKY891" s="806"/>
      <c r="KKZ891" s="806"/>
      <c r="KLA891" s="806"/>
      <c r="KLB891" s="806"/>
      <c r="KLC891" s="806"/>
      <c r="KLD891" s="806"/>
      <c r="KLE891" s="806"/>
      <c r="KLF891" s="806"/>
      <c r="KLG891" s="806"/>
      <c r="KLH891" s="806"/>
      <c r="KLI891" s="806"/>
      <c r="KLJ891" s="806"/>
      <c r="KLK891" s="806"/>
      <c r="KLL891" s="806"/>
      <c r="KLM891" s="806"/>
      <c r="KLN891" s="806"/>
      <c r="KLO891" s="806"/>
      <c r="KLP891" s="806"/>
      <c r="KLQ891" s="806"/>
      <c r="KLR891" s="806"/>
      <c r="KLS891" s="806"/>
      <c r="KLT891" s="806"/>
      <c r="KLU891" s="806"/>
      <c r="KLV891" s="806"/>
      <c r="KLW891" s="806"/>
      <c r="KLX891" s="806"/>
      <c r="KLY891" s="806"/>
      <c r="KLZ891" s="806"/>
      <c r="KMA891" s="806"/>
      <c r="KMB891" s="806"/>
      <c r="KMC891" s="806"/>
      <c r="KMD891" s="806"/>
      <c r="KME891" s="806"/>
      <c r="KMF891" s="806"/>
      <c r="KMG891" s="806"/>
      <c r="KMH891" s="806"/>
      <c r="KMI891" s="806"/>
      <c r="KMJ891" s="806"/>
      <c r="KMK891" s="806"/>
      <c r="KML891" s="806"/>
      <c r="KMM891" s="806"/>
      <c r="KMN891" s="806"/>
      <c r="KMO891" s="806"/>
      <c r="KMP891" s="806"/>
      <c r="KMQ891" s="806"/>
      <c r="KMR891" s="806"/>
      <c r="KMS891" s="806"/>
      <c r="KMT891" s="806"/>
      <c r="KMU891" s="806"/>
      <c r="KMV891" s="806"/>
      <c r="KMW891" s="806"/>
      <c r="KMX891" s="806"/>
      <c r="KMY891" s="806"/>
      <c r="KMZ891" s="806"/>
      <c r="KNA891" s="806"/>
      <c r="KNB891" s="806"/>
      <c r="KNC891" s="806"/>
      <c r="KND891" s="806"/>
      <c r="KNE891" s="806"/>
      <c r="KNF891" s="806"/>
      <c r="KNG891" s="806"/>
      <c r="KNH891" s="806"/>
      <c r="KNI891" s="806"/>
      <c r="KNJ891" s="806"/>
      <c r="KNK891" s="806"/>
      <c r="KNL891" s="806"/>
      <c r="KNM891" s="806"/>
      <c r="KNN891" s="806"/>
      <c r="KNO891" s="806"/>
      <c r="KNP891" s="806"/>
      <c r="KNQ891" s="806"/>
      <c r="KNR891" s="806"/>
      <c r="KNS891" s="806"/>
      <c r="KNT891" s="806"/>
      <c r="KNU891" s="806"/>
      <c r="KNV891" s="806"/>
      <c r="KNW891" s="806"/>
      <c r="KNX891" s="806"/>
      <c r="KNY891" s="806"/>
      <c r="KNZ891" s="806"/>
      <c r="KOA891" s="806"/>
      <c r="KOB891" s="806"/>
      <c r="KOC891" s="806"/>
      <c r="KOD891" s="806"/>
      <c r="KOE891" s="806"/>
      <c r="KOF891" s="806"/>
      <c r="KOG891" s="806"/>
      <c r="KOH891" s="806"/>
      <c r="KOI891" s="806"/>
      <c r="KOJ891" s="806"/>
      <c r="KOK891" s="806"/>
      <c r="KOL891" s="806"/>
      <c r="KOM891" s="806"/>
      <c r="KON891" s="806"/>
      <c r="KOO891" s="806"/>
      <c r="KOP891" s="806"/>
      <c r="KOQ891" s="806"/>
      <c r="KOR891" s="806"/>
      <c r="KOS891" s="806"/>
      <c r="KOT891" s="806"/>
      <c r="KOU891" s="806"/>
      <c r="KOV891" s="806"/>
      <c r="KOW891" s="806"/>
      <c r="KOX891" s="806"/>
      <c r="KOY891" s="806"/>
      <c r="KOZ891" s="806"/>
      <c r="KPA891" s="806"/>
      <c r="KPB891" s="806"/>
      <c r="KPC891" s="806"/>
      <c r="KPD891" s="806"/>
      <c r="KPE891" s="806"/>
      <c r="KPF891" s="806"/>
      <c r="KPG891" s="806"/>
      <c r="KPH891" s="806"/>
      <c r="KPI891" s="806"/>
      <c r="KPJ891" s="806"/>
      <c r="KPK891" s="806"/>
      <c r="KPL891" s="806"/>
      <c r="KPM891" s="806"/>
      <c r="KPN891" s="806"/>
      <c r="KPO891" s="806"/>
      <c r="KPP891" s="806"/>
      <c r="KPQ891" s="806"/>
      <c r="KPR891" s="806"/>
      <c r="KPS891" s="806"/>
      <c r="KPT891" s="806"/>
      <c r="KPU891" s="806"/>
      <c r="KPV891" s="806"/>
      <c r="KPW891" s="806"/>
      <c r="KPX891" s="806"/>
      <c r="KPY891" s="806"/>
      <c r="KPZ891" s="806"/>
      <c r="KQA891" s="806"/>
      <c r="KQB891" s="806"/>
      <c r="KQC891" s="806"/>
      <c r="KQD891" s="806"/>
      <c r="KQE891" s="806"/>
      <c r="KQF891" s="806"/>
      <c r="KQG891" s="806"/>
      <c r="KQH891" s="806"/>
      <c r="KQI891" s="806"/>
      <c r="KQJ891" s="806"/>
      <c r="KQK891" s="806"/>
      <c r="KQL891" s="806"/>
      <c r="KQM891" s="806"/>
      <c r="KQN891" s="806"/>
      <c r="KQO891" s="806"/>
      <c r="KQP891" s="806"/>
      <c r="KQQ891" s="806"/>
      <c r="KQR891" s="806"/>
      <c r="KQS891" s="806"/>
      <c r="KQT891" s="806"/>
      <c r="KQU891" s="806"/>
      <c r="KQV891" s="806"/>
      <c r="KQW891" s="806"/>
      <c r="KQX891" s="806"/>
      <c r="KQY891" s="806"/>
      <c r="KQZ891" s="806"/>
      <c r="KRA891" s="806"/>
      <c r="KRB891" s="806"/>
      <c r="KRC891" s="806"/>
      <c r="KRD891" s="806"/>
      <c r="KRE891" s="806"/>
      <c r="KRF891" s="806"/>
      <c r="KRG891" s="806"/>
      <c r="KRH891" s="806"/>
      <c r="KRI891" s="806"/>
      <c r="KRJ891" s="806"/>
      <c r="KRK891" s="806"/>
      <c r="KRL891" s="806"/>
      <c r="KRM891" s="806"/>
      <c r="KRN891" s="806"/>
      <c r="KRO891" s="806"/>
      <c r="KRP891" s="806"/>
      <c r="KRQ891" s="806"/>
      <c r="KRR891" s="806"/>
      <c r="KRS891" s="806"/>
      <c r="KRT891" s="806"/>
      <c r="KRU891" s="806"/>
      <c r="KRV891" s="806"/>
      <c r="KRW891" s="806"/>
      <c r="KRX891" s="806"/>
      <c r="KRY891" s="806"/>
      <c r="KRZ891" s="806"/>
      <c r="KSA891" s="806"/>
      <c r="KSB891" s="806"/>
      <c r="KSC891" s="806"/>
      <c r="KSD891" s="806"/>
      <c r="KSE891" s="806"/>
      <c r="KSF891" s="806"/>
      <c r="KSG891" s="806"/>
      <c r="KSH891" s="806"/>
      <c r="KSI891" s="806"/>
      <c r="KSJ891" s="806"/>
      <c r="KSK891" s="806"/>
      <c r="KSL891" s="806"/>
      <c r="KSM891" s="806"/>
      <c r="KSN891" s="806"/>
      <c r="KSO891" s="806"/>
      <c r="KSP891" s="806"/>
      <c r="KSQ891" s="806"/>
      <c r="KSR891" s="806"/>
      <c r="KSS891" s="806"/>
      <c r="KST891" s="806"/>
      <c r="KSU891" s="806"/>
      <c r="KSV891" s="806"/>
      <c r="KSW891" s="806"/>
      <c r="KSX891" s="806"/>
      <c r="KSY891" s="806"/>
      <c r="KSZ891" s="806"/>
      <c r="KTA891" s="806"/>
      <c r="KTB891" s="806"/>
      <c r="KTC891" s="806"/>
      <c r="KTD891" s="806"/>
      <c r="KTE891" s="806"/>
      <c r="KTF891" s="806"/>
      <c r="KTG891" s="806"/>
      <c r="KTH891" s="806"/>
      <c r="KTI891" s="806"/>
      <c r="KTJ891" s="806"/>
      <c r="KTK891" s="806"/>
      <c r="KTL891" s="806"/>
      <c r="KTM891" s="806"/>
      <c r="KTN891" s="806"/>
      <c r="KTO891" s="806"/>
      <c r="KTP891" s="806"/>
      <c r="KTQ891" s="806"/>
      <c r="KTR891" s="806"/>
      <c r="KTS891" s="806"/>
      <c r="KTT891" s="806"/>
      <c r="KTU891" s="806"/>
      <c r="KTV891" s="806"/>
      <c r="KTW891" s="806"/>
      <c r="KTX891" s="806"/>
      <c r="KTY891" s="806"/>
      <c r="KTZ891" s="806"/>
      <c r="KUA891" s="806"/>
      <c r="KUB891" s="806"/>
      <c r="KUC891" s="806"/>
      <c r="KUD891" s="806"/>
      <c r="KUE891" s="806"/>
      <c r="KUF891" s="806"/>
      <c r="KUG891" s="806"/>
      <c r="KUH891" s="806"/>
      <c r="KUI891" s="806"/>
      <c r="KUJ891" s="806"/>
      <c r="KUK891" s="806"/>
      <c r="KUL891" s="806"/>
      <c r="KUM891" s="806"/>
      <c r="KUN891" s="806"/>
      <c r="KUO891" s="806"/>
      <c r="KUP891" s="806"/>
      <c r="KUQ891" s="806"/>
      <c r="KUR891" s="806"/>
      <c r="KUS891" s="806"/>
      <c r="KUT891" s="806"/>
      <c r="KUU891" s="806"/>
      <c r="KUV891" s="806"/>
      <c r="KUW891" s="806"/>
      <c r="KUX891" s="806"/>
      <c r="KUY891" s="806"/>
      <c r="KUZ891" s="806"/>
      <c r="KVA891" s="806"/>
      <c r="KVB891" s="806"/>
      <c r="KVC891" s="806"/>
      <c r="KVD891" s="806"/>
      <c r="KVE891" s="806"/>
      <c r="KVF891" s="806"/>
      <c r="KVG891" s="806"/>
      <c r="KVH891" s="806"/>
      <c r="KVI891" s="806"/>
      <c r="KVJ891" s="806"/>
      <c r="KVK891" s="806"/>
      <c r="KVL891" s="806"/>
      <c r="KVM891" s="806"/>
      <c r="KVN891" s="806"/>
      <c r="KVO891" s="806"/>
      <c r="KVP891" s="806"/>
      <c r="KVQ891" s="806"/>
      <c r="KVR891" s="806"/>
      <c r="KVS891" s="806"/>
      <c r="KVT891" s="806"/>
      <c r="KVU891" s="806"/>
      <c r="KVV891" s="806"/>
      <c r="KVW891" s="806"/>
      <c r="KVX891" s="806"/>
      <c r="KVY891" s="806"/>
      <c r="KVZ891" s="806"/>
      <c r="KWA891" s="806"/>
      <c r="KWB891" s="806"/>
      <c r="KWC891" s="806"/>
      <c r="KWD891" s="806"/>
      <c r="KWE891" s="806"/>
      <c r="KWF891" s="806"/>
      <c r="KWG891" s="806"/>
      <c r="KWH891" s="806"/>
      <c r="KWI891" s="806"/>
      <c r="KWJ891" s="806"/>
      <c r="KWK891" s="806"/>
      <c r="KWL891" s="806"/>
      <c r="KWM891" s="806"/>
      <c r="KWN891" s="806"/>
      <c r="KWO891" s="806"/>
      <c r="KWP891" s="806"/>
      <c r="KWQ891" s="806"/>
      <c r="KWR891" s="806"/>
      <c r="KWS891" s="806"/>
      <c r="KWT891" s="806"/>
      <c r="KWU891" s="806"/>
      <c r="KWV891" s="806"/>
      <c r="KWW891" s="806"/>
      <c r="KWX891" s="806"/>
      <c r="KWY891" s="806"/>
      <c r="KWZ891" s="806"/>
      <c r="KXA891" s="806"/>
      <c r="KXB891" s="806"/>
      <c r="KXC891" s="806"/>
      <c r="KXD891" s="806"/>
      <c r="KXE891" s="806"/>
      <c r="KXF891" s="806"/>
      <c r="KXG891" s="806"/>
      <c r="KXH891" s="806"/>
      <c r="KXI891" s="806"/>
      <c r="KXJ891" s="806"/>
      <c r="KXK891" s="806"/>
      <c r="KXL891" s="806"/>
      <c r="KXM891" s="806"/>
      <c r="KXN891" s="806"/>
      <c r="KXO891" s="806"/>
      <c r="KXP891" s="806"/>
      <c r="KXQ891" s="806"/>
      <c r="KXR891" s="806"/>
      <c r="KXS891" s="806"/>
      <c r="KXT891" s="806"/>
      <c r="KXU891" s="806"/>
      <c r="KXV891" s="806"/>
      <c r="KXW891" s="806"/>
      <c r="KXX891" s="806"/>
      <c r="KXY891" s="806"/>
      <c r="KXZ891" s="806"/>
      <c r="KYA891" s="806"/>
      <c r="KYB891" s="806"/>
      <c r="KYC891" s="806"/>
      <c r="KYD891" s="806"/>
      <c r="KYE891" s="806"/>
      <c r="KYF891" s="806"/>
      <c r="KYG891" s="806"/>
      <c r="KYH891" s="806"/>
      <c r="KYI891" s="806"/>
      <c r="KYJ891" s="806"/>
      <c r="KYK891" s="806"/>
      <c r="KYL891" s="806"/>
      <c r="KYM891" s="806"/>
      <c r="KYN891" s="806"/>
      <c r="KYO891" s="806"/>
      <c r="KYP891" s="806"/>
      <c r="KYQ891" s="806"/>
      <c r="KYR891" s="806"/>
      <c r="KYS891" s="806"/>
      <c r="KYT891" s="806"/>
      <c r="KYU891" s="806"/>
      <c r="KYV891" s="806"/>
      <c r="KYW891" s="806"/>
      <c r="KYX891" s="806"/>
      <c r="KYY891" s="806"/>
      <c r="KYZ891" s="806"/>
      <c r="KZA891" s="806"/>
      <c r="KZB891" s="806"/>
      <c r="KZC891" s="806"/>
      <c r="KZD891" s="806"/>
      <c r="KZE891" s="806"/>
      <c r="KZF891" s="806"/>
      <c r="KZG891" s="806"/>
      <c r="KZH891" s="806"/>
      <c r="KZI891" s="806"/>
      <c r="KZJ891" s="806"/>
      <c r="KZK891" s="806"/>
      <c r="KZL891" s="806"/>
      <c r="KZM891" s="806"/>
      <c r="KZN891" s="806"/>
      <c r="KZO891" s="806"/>
      <c r="KZP891" s="806"/>
      <c r="KZQ891" s="806"/>
      <c r="KZR891" s="806"/>
      <c r="KZS891" s="806"/>
      <c r="KZT891" s="806"/>
      <c r="KZU891" s="806"/>
      <c r="KZV891" s="806"/>
      <c r="KZW891" s="806"/>
      <c r="KZX891" s="806"/>
      <c r="KZY891" s="806"/>
      <c r="KZZ891" s="806"/>
      <c r="LAA891" s="806"/>
      <c r="LAB891" s="806"/>
      <c r="LAC891" s="806"/>
      <c r="LAD891" s="806"/>
      <c r="LAE891" s="806"/>
      <c r="LAF891" s="806"/>
      <c r="LAG891" s="806"/>
      <c r="LAH891" s="806"/>
      <c r="LAI891" s="806"/>
      <c r="LAJ891" s="806"/>
      <c r="LAK891" s="806"/>
      <c r="LAL891" s="806"/>
      <c r="LAM891" s="806"/>
      <c r="LAN891" s="806"/>
      <c r="LAO891" s="806"/>
      <c r="LAP891" s="806"/>
      <c r="LAQ891" s="806"/>
      <c r="LAR891" s="806"/>
      <c r="LAS891" s="806"/>
      <c r="LAT891" s="806"/>
      <c r="LAU891" s="806"/>
      <c r="LAV891" s="806"/>
      <c r="LAW891" s="806"/>
      <c r="LAX891" s="806"/>
      <c r="LAY891" s="806"/>
      <c r="LAZ891" s="806"/>
      <c r="LBA891" s="806"/>
      <c r="LBB891" s="806"/>
      <c r="LBC891" s="806"/>
      <c r="LBD891" s="806"/>
      <c r="LBE891" s="806"/>
      <c r="LBF891" s="806"/>
      <c r="LBG891" s="806"/>
      <c r="LBH891" s="806"/>
      <c r="LBI891" s="806"/>
      <c r="LBJ891" s="806"/>
      <c r="LBK891" s="806"/>
      <c r="LBL891" s="806"/>
      <c r="LBM891" s="806"/>
      <c r="LBN891" s="806"/>
      <c r="LBO891" s="806"/>
      <c r="LBP891" s="806"/>
      <c r="LBQ891" s="806"/>
      <c r="LBR891" s="806"/>
      <c r="LBS891" s="806"/>
      <c r="LBT891" s="806"/>
      <c r="LBU891" s="806"/>
      <c r="LBV891" s="806"/>
      <c r="LBW891" s="806"/>
      <c r="LBX891" s="806"/>
      <c r="LBY891" s="806"/>
      <c r="LBZ891" s="806"/>
      <c r="LCA891" s="806"/>
      <c r="LCB891" s="806"/>
      <c r="LCC891" s="806"/>
      <c r="LCD891" s="806"/>
      <c r="LCE891" s="806"/>
      <c r="LCF891" s="806"/>
      <c r="LCG891" s="806"/>
      <c r="LCH891" s="806"/>
      <c r="LCI891" s="806"/>
      <c r="LCJ891" s="806"/>
      <c r="LCK891" s="806"/>
      <c r="LCL891" s="806"/>
      <c r="LCM891" s="806"/>
      <c r="LCN891" s="806"/>
      <c r="LCO891" s="806"/>
      <c r="LCP891" s="806"/>
      <c r="LCQ891" s="806"/>
      <c r="LCR891" s="806"/>
      <c r="LCS891" s="806"/>
      <c r="LCT891" s="806"/>
      <c r="LCU891" s="806"/>
      <c r="LCV891" s="806"/>
      <c r="LCW891" s="806"/>
      <c r="LCX891" s="806"/>
      <c r="LCY891" s="806"/>
      <c r="LCZ891" s="806"/>
      <c r="LDA891" s="806"/>
      <c r="LDB891" s="806"/>
      <c r="LDC891" s="806"/>
      <c r="LDD891" s="806"/>
      <c r="LDE891" s="806"/>
      <c r="LDF891" s="806"/>
      <c r="LDG891" s="806"/>
      <c r="LDH891" s="806"/>
      <c r="LDI891" s="806"/>
      <c r="LDJ891" s="806"/>
      <c r="LDK891" s="806"/>
      <c r="LDL891" s="806"/>
      <c r="LDM891" s="806"/>
      <c r="LDN891" s="806"/>
      <c r="LDO891" s="806"/>
      <c r="LDP891" s="806"/>
      <c r="LDQ891" s="806"/>
      <c r="LDR891" s="806"/>
      <c r="LDS891" s="806"/>
      <c r="LDT891" s="806"/>
      <c r="LDU891" s="806"/>
      <c r="LDV891" s="806"/>
      <c r="LDW891" s="806"/>
      <c r="LDX891" s="806"/>
      <c r="LDY891" s="806"/>
      <c r="LDZ891" s="806"/>
      <c r="LEA891" s="806"/>
      <c r="LEB891" s="806"/>
      <c r="LEC891" s="806"/>
      <c r="LED891" s="806"/>
      <c r="LEE891" s="806"/>
      <c r="LEF891" s="806"/>
      <c r="LEG891" s="806"/>
      <c r="LEH891" s="806"/>
      <c r="LEI891" s="806"/>
      <c r="LEJ891" s="806"/>
      <c r="LEK891" s="806"/>
      <c r="LEL891" s="806"/>
      <c r="LEM891" s="806"/>
      <c r="LEN891" s="806"/>
      <c r="LEO891" s="806"/>
      <c r="LEP891" s="806"/>
      <c r="LEQ891" s="806"/>
      <c r="LER891" s="806"/>
      <c r="LES891" s="806"/>
      <c r="LET891" s="806"/>
      <c r="LEU891" s="806"/>
      <c r="LEV891" s="806"/>
      <c r="LEW891" s="806"/>
      <c r="LEX891" s="806"/>
      <c r="LEY891" s="806"/>
      <c r="LEZ891" s="806"/>
      <c r="LFA891" s="806"/>
      <c r="LFB891" s="806"/>
      <c r="LFC891" s="806"/>
      <c r="LFD891" s="806"/>
      <c r="LFE891" s="806"/>
      <c r="LFF891" s="806"/>
      <c r="LFG891" s="806"/>
      <c r="LFH891" s="806"/>
      <c r="LFI891" s="806"/>
      <c r="LFJ891" s="806"/>
      <c r="LFK891" s="806"/>
      <c r="LFL891" s="806"/>
      <c r="LFM891" s="806"/>
      <c r="LFN891" s="806"/>
      <c r="LFO891" s="806"/>
      <c r="LFP891" s="806"/>
      <c r="LFQ891" s="806"/>
      <c r="LFR891" s="806"/>
      <c r="LFS891" s="806"/>
      <c r="LFT891" s="806"/>
      <c r="LFU891" s="806"/>
      <c r="LFV891" s="806"/>
      <c r="LFW891" s="806"/>
      <c r="LFX891" s="806"/>
      <c r="LFY891" s="806"/>
      <c r="LFZ891" s="806"/>
      <c r="LGA891" s="806"/>
      <c r="LGB891" s="806"/>
      <c r="LGC891" s="806"/>
      <c r="LGD891" s="806"/>
      <c r="LGE891" s="806"/>
      <c r="LGF891" s="806"/>
      <c r="LGG891" s="806"/>
      <c r="LGH891" s="806"/>
      <c r="LGI891" s="806"/>
      <c r="LGJ891" s="806"/>
      <c r="LGK891" s="806"/>
      <c r="LGL891" s="806"/>
      <c r="LGM891" s="806"/>
      <c r="LGN891" s="806"/>
      <c r="LGO891" s="806"/>
      <c r="LGP891" s="806"/>
      <c r="LGQ891" s="806"/>
      <c r="LGR891" s="806"/>
      <c r="LGS891" s="806"/>
      <c r="LGT891" s="806"/>
      <c r="LGU891" s="806"/>
      <c r="LGV891" s="806"/>
      <c r="LGW891" s="806"/>
      <c r="LGX891" s="806"/>
      <c r="LGY891" s="806"/>
      <c r="LGZ891" s="806"/>
      <c r="LHA891" s="806"/>
      <c r="LHB891" s="806"/>
      <c r="LHC891" s="806"/>
      <c r="LHD891" s="806"/>
      <c r="LHE891" s="806"/>
      <c r="LHF891" s="806"/>
      <c r="LHG891" s="806"/>
      <c r="LHH891" s="806"/>
      <c r="LHI891" s="806"/>
      <c r="LHJ891" s="806"/>
      <c r="LHK891" s="806"/>
      <c r="LHL891" s="806"/>
      <c r="LHM891" s="806"/>
      <c r="LHN891" s="806"/>
      <c r="LHO891" s="806"/>
      <c r="LHP891" s="806"/>
      <c r="LHQ891" s="806"/>
      <c r="LHR891" s="806"/>
      <c r="LHS891" s="806"/>
      <c r="LHT891" s="806"/>
      <c r="LHU891" s="806"/>
      <c r="LHV891" s="806"/>
      <c r="LHW891" s="806"/>
      <c r="LHX891" s="806"/>
      <c r="LHY891" s="806"/>
      <c r="LHZ891" s="806"/>
      <c r="LIA891" s="806"/>
      <c r="LIB891" s="806"/>
      <c r="LIC891" s="806"/>
      <c r="LID891" s="806"/>
      <c r="LIE891" s="806"/>
      <c r="LIF891" s="806"/>
      <c r="LIG891" s="806"/>
      <c r="LIH891" s="806"/>
      <c r="LII891" s="806"/>
      <c r="LIJ891" s="806"/>
      <c r="LIK891" s="806"/>
      <c r="LIL891" s="806"/>
      <c r="LIM891" s="806"/>
      <c r="LIN891" s="806"/>
      <c r="LIO891" s="806"/>
      <c r="LIP891" s="806"/>
      <c r="LIQ891" s="806"/>
      <c r="LIR891" s="806"/>
      <c r="LIS891" s="806"/>
      <c r="LIT891" s="806"/>
      <c r="LIU891" s="806"/>
      <c r="LIV891" s="806"/>
      <c r="LIW891" s="806"/>
      <c r="LIX891" s="806"/>
      <c r="LIY891" s="806"/>
      <c r="LIZ891" s="806"/>
      <c r="LJA891" s="806"/>
      <c r="LJB891" s="806"/>
      <c r="LJC891" s="806"/>
      <c r="LJD891" s="806"/>
      <c r="LJE891" s="806"/>
      <c r="LJF891" s="806"/>
      <c r="LJG891" s="806"/>
      <c r="LJH891" s="806"/>
      <c r="LJI891" s="806"/>
      <c r="LJJ891" s="806"/>
      <c r="LJK891" s="806"/>
      <c r="LJL891" s="806"/>
      <c r="LJM891" s="806"/>
      <c r="LJN891" s="806"/>
      <c r="LJO891" s="806"/>
      <c r="LJP891" s="806"/>
      <c r="LJQ891" s="806"/>
      <c r="LJR891" s="806"/>
      <c r="LJS891" s="806"/>
      <c r="LJT891" s="806"/>
      <c r="LJU891" s="806"/>
      <c r="LJV891" s="806"/>
      <c r="LJW891" s="806"/>
      <c r="LJX891" s="806"/>
      <c r="LJY891" s="806"/>
      <c r="LJZ891" s="806"/>
      <c r="LKA891" s="806"/>
      <c r="LKB891" s="806"/>
      <c r="LKC891" s="806"/>
      <c r="LKD891" s="806"/>
      <c r="LKE891" s="806"/>
      <c r="LKF891" s="806"/>
      <c r="LKG891" s="806"/>
      <c r="LKH891" s="806"/>
      <c r="LKI891" s="806"/>
      <c r="LKJ891" s="806"/>
      <c r="LKK891" s="806"/>
      <c r="LKL891" s="806"/>
      <c r="LKM891" s="806"/>
      <c r="LKN891" s="806"/>
      <c r="LKO891" s="806"/>
      <c r="LKP891" s="806"/>
      <c r="LKQ891" s="806"/>
      <c r="LKR891" s="806"/>
      <c r="LKS891" s="806"/>
      <c r="LKT891" s="806"/>
      <c r="LKU891" s="806"/>
      <c r="LKV891" s="806"/>
      <c r="LKW891" s="806"/>
      <c r="LKX891" s="806"/>
      <c r="LKY891" s="806"/>
      <c r="LKZ891" s="806"/>
      <c r="LLA891" s="806"/>
      <c r="LLB891" s="806"/>
      <c r="LLC891" s="806"/>
      <c r="LLD891" s="806"/>
      <c r="LLE891" s="806"/>
      <c r="LLF891" s="806"/>
      <c r="LLG891" s="806"/>
      <c r="LLH891" s="806"/>
      <c r="LLI891" s="806"/>
      <c r="LLJ891" s="806"/>
      <c r="LLK891" s="806"/>
      <c r="LLL891" s="806"/>
      <c r="LLM891" s="806"/>
      <c r="LLN891" s="806"/>
      <c r="LLO891" s="806"/>
      <c r="LLP891" s="806"/>
      <c r="LLQ891" s="806"/>
      <c r="LLR891" s="806"/>
      <c r="LLS891" s="806"/>
      <c r="LLT891" s="806"/>
      <c r="LLU891" s="806"/>
      <c r="LLV891" s="806"/>
      <c r="LLW891" s="806"/>
      <c r="LLX891" s="806"/>
      <c r="LLY891" s="806"/>
      <c r="LLZ891" s="806"/>
      <c r="LMA891" s="806"/>
      <c r="LMB891" s="806"/>
      <c r="LMC891" s="806"/>
      <c r="LMD891" s="806"/>
      <c r="LME891" s="806"/>
      <c r="LMF891" s="806"/>
      <c r="LMG891" s="806"/>
      <c r="LMH891" s="806"/>
      <c r="LMI891" s="806"/>
      <c r="LMJ891" s="806"/>
      <c r="LMK891" s="806"/>
      <c r="LML891" s="806"/>
      <c r="LMM891" s="806"/>
      <c r="LMN891" s="806"/>
      <c r="LMO891" s="806"/>
      <c r="LMP891" s="806"/>
      <c r="LMQ891" s="806"/>
      <c r="LMR891" s="806"/>
      <c r="LMS891" s="806"/>
      <c r="LMT891" s="806"/>
      <c r="LMU891" s="806"/>
      <c r="LMV891" s="806"/>
      <c r="LMW891" s="806"/>
      <c r="LMX891" s="806"/>
      <c r="LMY891" s="806"/>
      <c r="LMZ891" s="806"/>
      <c r="LNA891" s="806"/>
      <c r="LNB891" s="806"/>
      <c r="LNC891" s="806"/>
      <c r="LND891" s="806"/>
      <c r="LNE891" s="806"/>
      <c r="LNF891" s="806"/>
      <c r="LNG891" s="806"/>
      <c r="LNH891" s="806"/>
      <c r="LNI891" s="806"/>
      <c r="LNJ891" s="806"/>
      <c r="LNK891" s="806"/>
      <c r="LNL891" s="806"/>
      <c r="LNM891" s="806"/>
      <c r="LNN891" s="806"/>
      <c r="LNO891" s="806"/>
      <c r="LNP891" s="806"/>
      <c r="LNQ891" s="806"/>
      <c r="LNR891" s="806"/>
      <c r="LNS891" s="806"/>
      <c r="LNT891" s="806"/>
      <c r="LNU891" s="806"/>
      <c r="LNV891" s="806"/>
      <c r="LNW891" s="806"/>
      <c r="LNX891" s="806"/>
      <c r="LNY891" s="806"/>
      <c r="LNZ891" s="806"/>
      <c r="LOA891" s="806"/>
      <c r="LOB891" s="806"/>
      <c r="LOC891" s="806"/>
      <c r="LOD891" s="806"/>
      <c r="LOE891" s="806"/>
      <c r="LOF891" s="806"/>
      <c r="LOG891" s="806"/>
      <c r="LOH891" s="806"/>
      <c r="LOI891" s="806"/>
      <c r="LOJ891" s="806"/>
      <c r="LOK891" s="806"/>
      <c r="LOL891" s="806"/>
      <c r="LOM891" s="806"/>
      <c r="LON891" s="806"/>
      <c r="LOO891" s="806"/>
      <c r="LOP891" s="806"/>
      <c r="LOQ891" s="806"/>
      <c r="LOR891" s="806"/>
      <c r="LOS891" s="806"/>
      <c r="LOT891" s="806"/>
      <c r="LOU891" s="806"/>
      <c r="LOV891" s="806"/>
      <c r="LOW891" s="806"/>
      <c r="LOX891" s="806"/>
      <c r="LOY891" s="806"/>
      <c r="LOZ891" s="806"/>
      <c r="LPA891" s="806"/>
      <c r="LPB891" s="806"/>
      <c r="LPC891" s="806"/>
      <c r="LPD891" s="806"/>
      <c r="LPE891" s="806"/>
      <c r="LPF891" s="806"/>
      <c r="LPG891" s="806"/>
      <c r="LPH891" s="806"/>
      <c r="LPI891" s="806"/>
      <c r="LPJ891" s="806"/>
      <c r="LPK891" s="806"/>
      <c r="LPL891" s="806"/>
      <c r="LPM891" s="806"/>
      <c r="LPN891" s="806"/>
      <c r="LPO891" s="806"/>
      <c r="LPP891" s="806"/>
      <c r="LPQ891" s="806"/>
      <c r="LPR891" s="806"/>
      <c r="LPS891" s="806"/>
      <c r="LPT891" s="806"/>
      <c r="LPU891" s="806"/>
      <c r="LPV891" s="806"/>
      <c r="LPW891" s="806"/>
      <c r="LPX891" s="806"/>
      <c r="LPY891" s="806"/>
      <c r="LPZ891" s="806"/>
      <c r="LQA891" s="806"/>
      <c r="LQB891" s="806"/>
      <c r="LQC891" s="806"/>
      <c r="LQD891" s="806"/>
      <c r="LQE891" s="806"/>
      <c r="LQF891" s="806"/>
      <c r="LQG891" s="806"/>
      <c r="LQH891" s="806"/>
      <c r="LQI891" s="806"/>
      <c r="LQJ891" s="806"/>
      <c r="LQK891" s="806"/>
      <c r="LQL891" s="806"/>
      <c r="LQM891" s="806"/>
      <c r="LQN891" s="806"/>
      <c r="LQO891" s="806"/>
      <c r="LQP891" s="806"/>
      <c r="LQQ891" s="806"/>
      <c r="LQR891" s="806"/>
      <c r="LQS891" s="806"/>
      <c r="LQT891" s="806"/>
      <c r="LQU891" s="806"/>
      <c r="LQV891" s="806"/>
      <c r="LQW891" s="806"/>
      <c r="LQX891" s="806"/>
      <c r="LQY891" s="806"/>
      <c r="LQZ891" s="806"/>
      <c r="LRA891" s="806"/>
      <c r="LRB891" s="806"/>
      <c r="LRC891" s="806"/>
      <c r="LRD891" s="806"/>
      <c r="LRE891" s="806"/>
      <c r="LRF891" s="806"/>
      <c r="LRG891" s="806"/>
      <c r="LRH891" s="806"/>
      <c r="LRI891" s="806"/>
      <c r="LRJ891" s="806"/>
      <c r="LRK891" s="806"/>
      <c r="LRL891" s="806"/>
      <c r="LRM891" s="806"/>
      <c r="LRN891" s="806"/>
      <c r="LRO891" s="806"/>
      <c r="LRP891" s="806"/>
      <c r="LRQ891" s="806"/>
      <c r="LRR891" s="806"/>
      <c r="LRS891" s="806"/>
      <c r="LRT891" s="806"/>
      <c r="LRU891" s="806"/>
      <c r="LRV891" s="806"/>
      <c r="LRW891" s="806"/>
      <c r="LRX891" s="806"/>
      <c r="LRY891" s="806"/>
      <c r="LRZ891" s="806"/>
      <c r="LSA891" s="806"/>
      <c r="LSB891" s="806"/>
      <c r="LSC891" s="806"/>
      <c r="LSD891" s="806"/>
      <c r="LSE891" s="806"/>
      <c r="LSF891" s="806"/>
      <c r="LSG891" s="806"/>
      <c r="LSH891" s="806"/>
      <c r="LSI891" s="806"/>
      <c r="LSJ891" s="806"/>
      <c r="LSK891" s="806"/>
      <c r="LSL891" s="806"/>
      <c r="LSM891" s="806"/>
      <c r="LSN891" s="806"/>
      <c r="LSO891" s="806"/>
      <c r="LSP891" s="806"/>
      <c r="LSQ891" s="806"/>
      <c r="LSR891" s="806"/>
      <c r="LSS891" s="806"/>
      <c r="LST891" s="806"/>
      <c r="LSU891" s="806"/>
      <c r="LSV891" s="806"/>
      <c r="LSW891" s="806"/>
      <c r="LSX891" s="806"/>
      <c r="LSY891" s="806"/>
      <c r="LSZ891" s="806"/>
      <c r="LTA891" s="806"/>
      <c r="LTB891" s="806"/>
      <c r="LTC891" s="806"/>
      <c r="LTD891" s="806"/>
      <c r="LTE891" s="806"/>
      <c r="LTF891" s="806"/>
      <c r="LTG891" s="806"/>
      <c r="LTH891" s="806"/>
      <c r="LTI891" s="806"/>
      <c r="LTJ891" s="806"/>
      <c r="LTK891" s="806"/>
      <c r="LTL891" s="806"/>
      <c r="LTM891" s="806"/>
      <c r="LTN891" s="806"/>
      <c r="LTO891" s="806"/>
      <c r="LTP891" s="806"/>
      <c r="LTQ891" s="806"/>
      <c r="LTR891" s="806"/>
      <c r="LTS891" s="806"/>
      <c r="LTT891" s="806"/>
      <c r="LTU891" s="806"/>
      <c r="LTV891" s="806"/>
      <c r="LTW891" s="806"/>
      <c r="LTX891" s="806"/>
      <c r="LTY891" s="806"/>
      <c r="LTZ891" s="806"/>
      <c r="LUA891" s="806"/>
      <c r="LUB891" s="806"/>
      <c r="LUC891" s="806"/>
      <c r="LUD891" s="806"/>
      <c r="LUE891" s="806"/>
      <c r="LUF891" s="806"/>
      <c r="LUG891" s="806"/>
      <c r="LUH891" s="806"/>
      <c r="LUI891" s="806"/>
      <c r="LUJ891" s="806"/>
      <c r="LUK891" s="806"/>
      <c r="LUL891" s="806"/>
      <c r="LUM891" s="806"/>
      <c r="LUN891" s="806"/>
      <c r="LUO891" s="806"/>
      <c r="LUP891" s="806"/>
      <c r="LUQ891" s="806"/>
      <c r="LUR891" s="806"/>
      <c r="LUS891" s="806"/>
      <c r="LUT891" s="806"/>
      <c r="LUU891" s="806"/>
      <c r="LUV891" s="806"/>
      <c r="LUW891" s="806"/>
      <c r="LUX891" s="806"/>
      <c r="LUY891" s="806"/>
      <c r="LUZ891" s="806"/>
      <c r="LVA891" s="806"/>
      <c r="LVB891" s="806"/>
      <c r="LVC891" s="806"/>
      <c r="LVD891" s="806"/>
      <c r="LVE891" s="806"/>
      <c r="LVF891" s="806"/>
      <c r="LVG891" s="806"/>
      <c r="LVH891" s="806"/>
      <c r="LVI891" s="806"/>
      <c r="LVJ891" s="806"/>
      <c r="LVK891" s="806"/>
      <c r="LVL891" s="806"/>
      <c r="LVM891" s="806"/>
      <c r="LVN891" s="806"/>
      <c r="LVO891" s="806"/>
      <c r="LVP891" s="806"/>
      <c r="LVQ891" s="806"/>
      <c r="LVR891" s="806"/>
      <c r="LVS891" s="806"/>
      <c r="LVT891" s="806"/>
      <c r="LVU891" s="806"/>
      <c r="LVV891" s="806"/>
      <c r="LVW891" s="806"/>
      <c r="LVX891" s="806"/>
      <c r="LVY891" s="806"/>
      <c r="LVZ891" s="806"/>
      <c r="LWA891" s="806"/>
      <c r="LWB891" s="806"/>
      <c r="LWC891" s="806"/>
      <c r="LWD891" s="806"/>
      <c r="LWE891" s="806"/>
      <c r="LWF891" s="806"/>
      <c r="LWG891" s="806"/>
      <c r="LWH891" s="806"/>
      <c r="LWI891" s="806"/>
      <c r="LWJ891" s="806"/>
      <c r="LWK891" s="806"/>
      <c r="LWL891" s="806"/>
      <c r="LWM891" s="806"/>
      <c r="LWN891" s="806"/>
      <c r="LWO891" s="806"/>
      <c r="LWP891" s="806"/>
      <c r="LWQ891" s="806"/>
      <c r="LWR891" s="806"/>
      <c r="LWS891" s="806"/>
      <c r="LWT891" s="806"/>
      <c r="LWU891" s="806"/>
      <c r="LWV891" s="806"/>
      <c r="LWW891" s="806"/>
      <c r="LWX891" s="806"/>
      <c r="LWY891" s="806"/>
      <c r="LWZ891" s="806"/>
      <c r="LXA891" s="806"/>
      <c r="LXB891" s="806"/>
      <c r="LXC891" s="806"/>
      <c r="LXD891" s="806"/>
      <c r="LXE891" s="806"/>
      <c r="LXF891" s="806"/>
      <c r="LXG891" s="806"/>
      <c r="LXH891" s="806"/>
      <c r="LXI891" s="806"/>
      <c r="LXJ891" s="806"/>
      <c r="LXK891" s="806"/>
      <c r="LXL891" s="806"/>
      <c r="LXM891" s="806"/>
      <c r="LXN891" s="806"/>
      <c r="LXO891" s="806"/>
      <c r="LXP891" s="806"/>
      <c r="LXQ891" s="806"/>
      <c r="LXR891" s="806"/>
      <c r="LXS891" s="806"/>
      <c r="LXT891" s="806"/>
      <c r="LXU891" s="806"/>
      <c r="LXV891" s="806"/>
      <c r="LXW891" s="806"/>
      <c r="LXX891" s="806"/>
      <c r="LXY891" s="806"/>
      <c r="LXZ891" s="806"/>
      <c r="LYA891" s="806"/>
      <c r="LYB891" s="806"/>
      <c r="LYC891" s="806"/>
      <c r="LYD891" s="806"/>
      <c r="LYE891" s="806"/>
      <c r="LYF891" s="806"/>
      <c r="LYG891" s="806"/>
      <c r="LYH891" s="806"/>
      <c r="LYI891" s="806"/>
      <c r="LYJ891" s="806"/>
      <c r="LYK891" s="806"/>
      <c r="LYL891" s="806"/>
      <c r="LYM891" s="806"/>
      <c r="LYN891" s="806"/>
      <c r="LYO891" s="806"/>
      <c r="LYP891" s="806"/>
      <c r="LYQ891" s="806"/>
      <c r="LYR891" s="806"/>
      <c r="LYS891" s="806"/>
      <c r="LYT891" s="806"/>
      <c r="LYU891" s="806"/>
      <c r="LYV891" s="806"/>
      <c r="LYW891" s="806"/>
      <c r="LYX891" s="806"/>
      <c r="LYY891" s="806"/>
      <c r="LYZ891" s="806"/>
      <c r="LZA891" s="806"/>
      <c r="LZB891" s="806"/>
      <c r="LZC891" s="806"/>
      <c r="LZD891" s="806"/>
      <c r="LZE891" s="806"/>
      <c r="LZF891" s="806"/>
      <c r="LZG891" s="806"/>
      <c r="LZH891" s="806"/>
      <c r="LZI891" s="806"/>
      <c r="LZJ891" s="806"/>
      <c r="LZK891" s="806"/>
      <c r="LZL891" s="806"/>
      <c r="LZM891" s="806"/>
      <c r="LZN891" s="806"/>
      <c r="LZO891" s="806"/>
      <c r="LZP891" s="806"/>
      <c r="LZQ891" s="806"/>
      <c r="LZR891" s="806"/>
      <c r="LZS891" s="806"/>
      <c r="LZT891" s="806"/>
      <c r="LZU891" s="806"/>
      <c r="LZV891" s="806"/>
      <c r="LZW891" s="806"/>
      <c r="LZX891" s="806"/>
      <c r="LZY891" s="806"/>
      <c r="LZZ891" s="806"/>
      <c r="MAA891" s="806"/>
      <c r="MAB891" s="806"/>
      <c r="MAC891" s="806"/>
      <c r="MAD891" s="806"/>
      <c r="MAE891" s="806"/>
      <c r="MAF891" s="806"/>
      <c r="MAG891" s="806"/>
      <c r="MAH891" s="806"/>
      <c r="MAI891" s="806"/>
      <c r="MAJ891" s="806"/>
      <c r="MAK891" s="806"/>
      <c r="MAL891" s="806"/>
      <c r="MAM891" s="806"/>
      <c r="MAN891" s="806"/>
      <c r="MAO891" s="806"/>
      <c r="MAP891" s="806"/>
      <c r="MAQ891" s="806"/>
      <c r="MAR891" s="806"/>
      <c r="MAS891" s="806"/>
      <c r="MAT891" s="806"/>
      <c r="MAU891" s="806"/>
      <c r="MAV891" s="806"/>
      <c r="MAW891" s="806"/>
      <c r="MAX891" s="806"/>
      <c r="MAY891" s="806"/>
      <c r="MAZ891" s="806"/>
      <c r="MBA891" s="806"/>
      <c r="MBB891" s="806"/>
      <c r="MBC891" s="806"/>
      <c r="MBD891" s="806"/>
      <c r="MBE891" s="806"/>
      <c r="MBF891" s="806"/>
      <c r="MBG891" s="806"/>
      <c r="MBH891" s="806"/>
      <c r="MBI891" s="806"/>
      <c r="MBJ891" s="806"/>
      <c r="MBK891" s="806"/>
      <c r="MBL891" s="806"/>
      <c r="MBM891" s="806"/>
      <c r="MBN891" s="806"/>
      <c r="MBO891" s="806"/>
      <c r="MBP891" s="806"/>
      <c r="MBQ891" s="806"/>
      <c r="MBR891" s="806"/>
      <c r="MBS891" s="806"/>
      <c r="MBT891" s="806"/>
      <c r="MBU891" s="806"/>
      <c r="MBV891" s="806"/>
      <c r="MBW891" s="806"/>
      <c r="MBX891" s="806"/>
      <c r="MBY891" s="806"/>
      <c r="MBZ891" s="806"/>
      <c r="MCA891" s="806"/>
      <c r="MCB891" s="806"/>
      <c r="MCC891" s="806"/>
      <c r="MCD891" s="806"/>
      <c r="MCE891" s="806"/>
      <c r="MCF891" s="806"/>
      <c r="MCG891" s="806"/>
      <c r="MCH891" s="806"/>
      <c r="MCI891" s="806"/>
      <c r="MCJ891" s="806"/>
      <c r="MCK891" s="806"/>
      <c r="MCL891" s="806"/>
      <c r="MCM891" s="806"/>
      <c r="MCN891" s="806"/>
      <c r="MCO891" s="806"/>
      <c r="MCP891" s="806"/>
      <c r="MCQ891" s="806"/>
      <c r="MCR891" s="806"/>
      <c r="MCS891" s="806"/>
      <c r="MCT891" s="806"/>
      <c r="MCU891" s="806"/>
      <c r="MCV891" s="806"/>
      <c r="MCW891" s="806"/>
      <c r="MCX891" s="806"/>
      <c r="MCY891" s="806"/>
      <c r="MCZ891" s="806"/>
      <c r="MDA891" s="806"/>
      <c r="MDB891" s="806"/>
      <c r="MDC891" s="806"/>
      <c r="MDD891" s="806"/>
      <c r="MDE891" s="806"/>
      <c r="MDF891" s="806"/>
      <c r="MDG891" s="806"/>
      <c r="MDH891" s="806"/>
      <c r="MDI891" s="806"/>
      <c r="MDJ891" s="806"/>
      <c r="MDK891" s="806"/>
      <c r="MDL891" s="806"/>
      <c r="MDM891" s="806"/>
      <c r="MDN891" s="806"/>
      <c r="MDO891" s="806"/>
      <c r="MDP891" s="806"/>
      <c r="MDQ891" s="806"/>
      <c r="MDR891" s="806"/>
      <c r="MDS891" s="806"/>
      <c r="MDT891" s="806"/>
      <c r="MDU891" s="806"/>
      <c r="MDV891" s="806"/>
      <c r="MDW891" s="806"/>
      <c r="MDX891" s="806"/>
      <c r="MDY891" s="806"/>
      <c r="MDZ891" s="806"/>
      <c r="MEA891" s="806"/>
      <c r="MEB891" s="806"/>
      <c r="MEC891" s="806"/>
      <c r="MED891" s="806"/>
      <c r="MEE891" s="806"/>
      <c r="MEF891" s="806"/>
      <c r="MEG891" s="806"/>
      <c r="MEH891" s="806"/>
      <c r="MEI891" s="806"/>
      <c r="MEJ891" s="806"/>
      <c r="MEK891" s="806"/>
      <c r="MEL891" s="806"/>
      <c r="MEM891" s="806"/>
      <c r="MEN891" s="806"/>
      <c r="MEO891" s="806"/>
      <c r="MEP891" s="806"/>
      <c r="MEQ891" s="806"/>
      <c r="MER891" s="806"/>
      <c r="MES891" s="806"/>
      <c r="MET891" s="806"/>
      <c r="MEU891" s="806"/>
      <c r="MEV891" s="806"/>
      <c r="MEW891" s="806"/>
      <c r="MEX891" s="806"/>
      <c r="MEY891" s="806"/>
      <c r="MEZ891" s="806"/>
      <c r="MFA891" s="806"/>
      <c r="MFB891" s="806"/>
      <c r="MFC891" s="806"/>
      <c r="MFD891" s="806"/>
      <c r="MFE891" s="806"/>
      <c r="MFF891" s="806"/>
      <c r="MFG891" s="806"/>
      <c r="MFH891" s="806"/>
      <c r="MFI891" s="806"/>
      <c r="MFJ891" s="806"/>
      <c r="MFK891" s="806"/>
      <c r="MFL891" s="806"/>
      <c r="MFM891" s="806"/>
      <c r="MFN891" s="806"/>
      <c r="MFO891" s="806"/>
      <c r="MFP891" s="806"/>
      <c r="MFQ891" s="806"/>
      <c r="MFR891" s="806"/>
      <c r="MFS891" s="806"/>
      <c r="MFT891" s="806"/>
      <c r="MFU891" s="806"/>
      <c r="MFV891" s="806"/>
      <c r="MFW891" s="806"/>
      <c r="MFX891" s="806"/>
      <c r="MFY891" s="806"/>
      <c r="MFZ891" s="806"/>
      <c r="MGA891" s="806"/>
      <c r="MGB891" s="806"/>
      <c r="MGC891" s="806"/>
      <c r="MGD891" s="806"/>
      <c r="MGE891" s="806"/>
      <c r="MGF891" s="806"/>
      <c r="MGG891" s="806"/>
      <c r="MGH891" s="806"/>
      <c r="MGI891" s="806"/>
      <c r="MGJ891" s="806"/>
      <c r="MGK891" s="806"/>
      <c r="MGL891" s="806"/>
      <c r="MGM891" s="806"/>
      <c r="MGN891" s="806"/>
      <c r="MGO891" s="806"/>
      <c r="MGP891" s="806"/>
      <c r="MGQ891" s="806"/>
      <c r="MGR891" s="806"/>
      <c r="MGS891" s="806"/>
      <c r="MGT891" s="806"/>
      <c r="MGU891" s="806"/>
      <c r="MGV891" s="806"/>
      <c r="MGW891" s="806"/>
      <c r="MGX891" s="806"/>
      <c r="MGY891" s="806"/>
      <c r="MGZ891" s="806"/>
      <c r="MHA891" s="806"/>
      <c r="MHB891" s="806"/>
      <c r="MHC891" s="806"/>
      <c r="MHD891" s="806"/>
      <c r="MHE891" s="806"/>
      <c r="MHF891" s="806"/>
      <c r="MHG891" s="806"/>
      <c r="MHH891" s="806"/>
      <c r="MHI891" s="806"/>
      <c r="MHJ891" s="806"/>
      <c r="MHK891" s="806"/>
      <c r="MHL891" s="806"/>
      <c r="MHM891" s="806"/>
      <c r="MHN891" s="806"/>
      <c r="MHO891" s="806"/>
      <c r="MHP891" s="806"/>
      <c r="MHQ891" s="806"/>
      <c r="MHR891" s="806"/>
      <c r="MHS891" s="806"/>
      <c r="MHT891" s="806"/>
      <c r="MHU891" s="806"/>
      <c r="MHV891" s="806"/>
      <c r="MHW891" s="806"/>
      <c r="MHX891" s="806"/>
      <c r="MHY891" s="806"/>
      <c r="MHZ891" s="806"/>
      <c r="MIA891" s="806"/>
      <c r="MIB891" s="806"/>
      <c r="MIC891" s="806"/>
      <c r="MID891" s="806"/>
      <c r="MIE891" s="806"/>
      <c r="MIF891" s="806"/>
      <c r="MIG891" s="806"/>
      <c r="MIH891" s="806"/>
      <c r="MII891" s="806"/>
      <c r="MIJ891" s="806"/>
      <c r="MIK891" s="806"/>
      <c r="MIL891" s="806"/>
      <c r="MIM891" s="806"/>
      <c r="MIN891" s="806"/>
      <c r="MIO891" s="806"/>
      <c r="MIP891" s="806"/>
      <c r="MIQ891" s="806"/>
      <c r="MIR891" s="806"/>
      <c r="MIS891" s="806"/>
      <c r="MIT891" s="806"/>
      <c r="MIU891" s="806"/>
      <c r="MIV891" s="806"/>
      <c r="MIW891" s="806"/>
      <c r="MIX891" s="806"/>
      <c r="MIY891" s="806"/>
      <c r="MIZ891" s="806"/>
      <c r="MJA891" s="806"/>
      <c r="MJB891" s="806"/>
      <c r="MJC891" s="806"/>
      <c r="MJD891" s="806"/>
      <c r="MJE891" s="806"/>
      <c r="MJF891" s="806"/>
      <c r="MJG891" s="806"/>
      <c r="MJH891" s="806"/>
      <c r="MJI891" s="806"/>
      <c r="MJJ891" s="806"/>
      <c r="MJK891" s="806"/>
      <c r="MJL891" s="806"/>
      <c r="MJM891" s="806"/>
      <c r="MJN891" s="806"/>
      <c r="MJO891" s="806"/>
      <c r="MJP891" s="806"/>
      <c r="MJQ891" s="806"/>
      <c r="MJR891" s="806"/>
      <c r="MJS891" s="806"/>
      <c r="MJT891" s="806"/>
      <c r="MJU891" s="806"/>
      <c r="MJV891" s="806"/>
      <c r="MJW891" s="806"/>
      <c r="MJX891" s="806"/>
      <c r="MJY891" s="806"/>
      <c r="MJZ891" s="806"/>
      <c r="MKA891" s="806"/>
      <c r="MKB891" s="806"/>
      <c r="MKC891" s="806"/>
      <c r="MKD891" s="806"/>
      <c r="MKE891" s="806"/>
      <c r="MKF891" s="806"/>
      <c r="MKG891" s="806"/>
      <c r="MKH891" s="806"/>
      <c r="MKI891" s="806"/>
      <c r="MKJ891" s="806"/>
      <c r="MKK891" s="806"/>
      <c r="MKL891" s="806"/>
      <c r="MKM891" s="806"/>
      <c r="MKN891" s="806"/>
      <c r="MKO891" s="806"/>
      <c r="MKP891" s="806"/>
      <c r="MKQ891" s="806"/>
      <c r="MKR891" s="806"/>
      <c r="MKS891" s="806"/>
      <c r="MKT891" s="806"/>
      <c r="MKU891" s="806"/>
      <c r="MKV891" s="806"/>
      <c r="MKW891" s="806"/>
      <c r="MKX891" s="806"/>
      <c r="MKY891" s="806"/>
      <c r="MKZ891" s="806"/>
      <c r="MLA891" s="806"/>
      <c r="MLB891" s="806"/>
      <c r="MLC891" s="806"/>
      <c r="MLD891" s="806"/>
      <c r="MLE891" s="806"/>
      <c r="MLF891" s="806"/>
      <c r="MLG891" s="806"/>
      <c r="MLH891" s="806"/>
      <c r="MLI891" s="806"/>
      <c r="MLJ891" s="806"/>
      <c r="MLK891" s="806"/>
      <c r="MLL891" s="806"/>
      <c r="MLM891" s="806"/>
      <c r="MLN891" s="806"/>
      <c r="MLO891" s="806"/>
      <c r="MLP891" s="806"/>
      <c r="MLQ891" s="806"/>
      <c r="MLR891" s="806"/>
      <c r="MLS891" s="806"/>
      <c r="MLT891" s="806"/>
      <c r="MLU891" s="806"/>
      <c r="MLV891" s="806"/>
      <c r="MLW891" s="806"/>
      <c r="MLX891" s="806"/>
      <c r="MLY891" s="806"/>
      <c r="MLZ891" s="806"/>
      <c r="MMA891" s="806"/>
      <c r="MMB891" s="806"/>
      <c r="MMC891" s="806"/>
      <c r="MMD891" s="806"/>
      <c r="MME891" s="806"/>
      <c r="MMF891" s="806"/>
      <c r="MMG891" s="806"/>
      <c r="MMH891" s="806"/>
      <c r="MMI891" s="806"/>
      <c r="MMJ891" s="806"/>
      <c r="MMK891" s="806"/>
      <c r="MML891" s="806"/>
      <c r="MMM891" s="806"/>
      <c r="MMN891" s="806"/>
      <c r="MMO891" s="806"/>
      <c r="MMP891" s="806"/>
      <c r="MMQ891" s="806"/>
      <c r="MMR891" s="806"/>
      <c r="MMS891" s="806"/>
      <c r="MMT891" s="806"/>
      <c r="MMU891" s="806"/>
      <c r="MMV891" s="806"/>
      <c r="MMW891" s="806"/>
      <c r="MMX891" s="806"/>
      <c r="MMY891" s="806"/>
      <c r="MMZ891" s="806"/>
      <c r="MNA891" s="806"/>
      <c r="MNB891" s="806"/>
      <c r="MNC891" s="806"/>
      <c r="MND891" s="806"/>
      <c r="MNE891" s="806"/>
      <c r="MNF891" s="806"/>
      <c r="MNG891" s="806"/>
      <c r="MNH891" s="806"/>
      <c r="MNI891" s="806"/>
      <c r="MNJ891" s="806"/>
      <c r="MNK891" s="806"/>
      <c r="MNL891" s="806"/>
      <c r="MNM891" s="806"/>
      <c r="MNN891" s="806"/>
      <c r="MNO891" s="806"/>
      <c r="MNP891" s="806"/>
      <c r="MNQ891" s="806"/>
      <c r="MNR891" s="806"/>
      <c r="MNS891" s="806"/>
      <c r="MNT891" s="806"/>
      <c r="MNU891" s="806"/>
      <c r="MNV891" s="806"/>
      <c r="MNW891" s="806"/>
      <c r="MNX891" s="806"/>
      <c r="MNY891" s="806"/>
      <c r="MNZ891" s="806"/>
      <c r="MOA891" s="806"/>
      <c r="MOB891" s="806"/>
      <c r="MOC891" s="806"/>
      <c r="MOD891" s="806"/>
      <c r="MOE891" s="806"/>
      <c r="MOF891" s="806"/>
      <c r="MOG891" s="806"/>
      <c r="MOH891" s="806"/>
      <c r="MOI891" s="806"/>
      <c r="MOJ891" s="806"/>
      <c r="MOK891" s="806"/>
      <c r="MOL891" s="806"/>
      <c r="MOM891" s="806"/>
      <c r="MON891" s="806"/>
      <c r="MOO891" s="806"/>
      <c r="MOP891" s="806"/>
      <c r="MOQ891" s="806"/>
      <c r="MOR891" s="806"/>
      <c r="MOS891" s="806"/>
      <c r="MOT891" s="806"/>
      <c r="MOU891" s="806"/>
      <c r="MOV891" s="806"/>
      <c r="MOW891" s="806"/>
      <c r="MOX891" s="806"/>
      <c r="MOY891" s="806"/>
      <c r="MOZ891" s="806"/>
      <c r="MPA891" s="806"/>
      <c r="MPB891" s="806"/>
      <c r="MPC891" s="806"/>
      <c r="MPD891" s="806"/>
      <c r="MPE891" s="806"/>
      <c r="MPF891" s="806"/>
      <c r="MPG891" s="806"/>
      <c r="MPH891" s="806"/>
      <c r="MPI891" s="806"/>
      <c r="MPJ891" s="806"/>
      <c r="MPK891" s="806"/>
      <c r="MPL891" s="806"/>
      <c r="MPM891" s="806"/>
      <c r="MPN891" s="806"/>
      <c r="MPO891" s="806"/>
      <c r="MPP891" s="806"/>
      <c r="MPQ891" s="806"/>
      <c r="MPR891" s="806"/>
      <c r="MPS891" s="806"/>
      <c r="MPT891" s="806"/>
      <c r="MPU891" s="806"/>
      <c r="MPV891" s="806"/>
      <c r="MPW891" s="806"/>
      <c r="MPX891" s="806"/>
      <c r="MPY891" s="806"/>
      <c r="MPZ891" s="806"/>
      <c r="MQA891" s="806"/>
      <c r="MQB891" s="806"/>
      <c r="MQC891" s="806"/>
      <c r="MQD891" s="806"/>
      <c r="MQE891" s="806"/>
      <c r="MQF891" s="806"/>
      <c r="MQG891" s="806"/>
      <c r="MQH891" s="806"/>
      <c r="MQI891" s="806"/>
      <c r="MQJ891" s="806"/>
      <c r="MQK891" s="806"/>
      <c r="MQL891" s="806"/>
      <c r="MQM891" s="806"/>
      <c r="MQN891" s="806"/>
      <c r="MQO891" s="806"/>
      <c r="MQP891" s="806"/>
      <c r="MQQ891" s="806"/>
      <c r="MQR891" s="806"/>
      <c r="MQS891" s="806"/>
      <c r="MQT891" s="806"/>
      <c r="MQU891" s="806"/>
      <c r="MQV891" s="806"/>
      <c r="MQW891" s="806"/>
      <c r="MQX891" s="806"/>
      <c r="MQY891" s="806"/>
      <c r="MQZ891" s="806"/>
      <c r="MRA891" s="806"/>
      <c r="MRB891" s="806"/>
      <c r="MRC891" s="806"/>
      <c r="MRD891" s="806"/>
      <c r="MRE891" s="806"/>
      <c r="MRF891" s="806"/>
      <c r="MRG891" s="806"/>
      <c r="MRH891" s="806"/>
      <c r="MRI891" s="806"/>
      <c r="MRJ891" s="806"/>
      <c r="MRK891" s="806"/>
      <c r="MRL891" s="806"/>
      <c r="MRM891" s="806"/>
      <c r="MRN891" s="806"/>
      <c r="MRO891" s="806"/>
      <c r="MRP891" s="806"/>
      <c r="MRQ891" s="806"/>
      <c r="MRR891" s="806"/>
      <c r="MRS891" s="806"/>
      <c r="MRT891" s="806"/>
      <c r="MRU891" s="806"/>
      <c r="MRV891" s="806"/>
      <c r="MRW891" s="806"/>
      <c r="MRX891" s="806"/>
      <c r="MRY891" s="806"/>
      <c r="MRZ891" s="806"/>
      <c r="MSA891" s="806"/>
      <c r="MSB891" s="806"/>
      <c r="MSC891" s="806"/>
      <c r="MSD891" s="806"/>
      <c r="MSE891" s="806"/>
      <c r="MSF891" s="806"/>
      <c r="MSG891" s="806"/>
      <c r="MSH891" s="806"/>
      <c r="MSI891" s="806"/>
      <c r="MSJ891" s="806"/>
      <c r="MSK891" s="806"/>
      <c r="MSL891" s="806"/>
      <c r="MSM891" s="806"/>
      <c r="MSN891" s="806"/>
      <c r="MSO891" s="806"/>
      <c r="MSP891" s="806"/>
      <c r="MSQ891" s="806"/>
      <c r="MSR891" s="806"/>
      <c r="MSS891" s="806"/>
      <c r="MST891" s="806"/>
      <c r="MSU891" s="806"/>
      <c r="MSV891" s="806"/>
      <c r="MSW891" s="806"/>
      <c r="MSX891" s="806"/>
      <c r="MSY891" s="806"/>
      <c r="MSZ891" s="806"/>
      <c r="MTA891" s="806"/>
      <c r="MTB891" s="806"/>
      <c r="MTC891" s="806"/>
      <c r="MTD891" s="806"/>
      <c r="MTE891" s="806"/>
      <c r="MTF891" s="806"/>
      <c r="MTG891" s="806"/>
      <c r="MTH891" s="806"/>
      <c r="MTI891" s="806"/>
      <c r="MTJ891" s="806"/>
      <c r="MTK891" s="806"/>
      <c r="MTL891" s="806"/>
      <c r="MTM891" s="806"/>
      <c r="MTN891" s="806"/>
      <c r="MTO891" s="806"/>
      <c r="MTP891" s="806"/>
      <c r="MTQ891" s="806"/>
      <c r="MTR891" s="806"/>
      <c r="MTS891" s="806"/>
      <c r="MTT891" s="806"/>
      <c r="MTU891" s="806"/>
      <c r="MTV891" s="806"/>
      <c r="MTW891" s="806"/>
      <c r="MTX891" s="806"/>
      <c r="MTY891" s="806"/>
      <c r="MTZ891" s="806"/>
      <c r="MUA891" s="806"/>
      <c r="MUB891" s="806"/>
      <c r="MUC891" s="806"/>
      <c r="MUD891" s="806"/>
      <c r="MUE891" s="806"/>
      <c r="MUF891" s="806"/>
      <c r="MUG891" s="806"/>
      <c r="MUH891" s="806"/>
      <c r="MUI891" s="806"/>
      <c r="MUJ891" s="806"/>
      <c r="MUK891" s="806"/>
      <c r="MUL891" s="806"/>
      <c r="MUM891" s="806"/>
      <c r="MUN891" s="806"/>
      <c r="MUO891" s="806"/>
      <c r="MUP891" s="806"/>
      <c r="MUQ891" s="806"/>
      <c r="MUR891" s="806"/>
      <c r="MUS891" s="806"/>
      <c r="MUT891" s="806"/>
      <c r="MUU891" s="806"/>
      <c r="MUV891" s="806"/>
      <c r="MUW891" s="806"/>
      <c r="MUX891" s="806"/>
      <c r="MUY891" s="806"/>
      <c r="MUZ891" s="806"/>
      <c r="MVA891" s="806"/>
      <c r="MVB891" s="806"/>
      <c r="MVC891" s="806"/>
      <c r="MVD891" s="806"/>
      <c r="MVE891" s="806"/>
      <c r="MVF891" s="806"/>
      <c r="MVG891" s="806"/>
      <c r="MVH891" s="806"/>
      <c r="MVI891" s="806"/>
      <c r="MVJ891" s="806"/>
      <c r="MVK891" s="806"/>
      <c r="MVL891" s="806"/>
      <c r="MVM891" s="806"/>
      <c r="MVN891" s="806"/>
      <c r="MVO891" s="806"/>
      <c r="MVP891" s="806"/>
      <c r="MVQ891" s="806"/>
      <c r="MVR891" s="806"/>
      <c r="MVS891" s="806"/>
      <c r="MVT891" s="806"/>
      <c r="MVU891" s="806"/>
      <c r="MVV891" s="806"/>
      <c r="MVW891" s="806"/>
      <c r="MVX891" s="806"/>
      <c r="MVY891" s="806"/>
      <c r="MVZ891" s="806"/>
      <c r="MWA891" s="806"/>
      <c r="MWB891" s="806"/>
      <c r="MWC891" s="806"/>
      <c r="MWD891" s="806"/>
      <c r="MWE891" s="806"/>
      <c r="MWF891" s="806"/>
      <c r="MWG891" s="806"/>
      <c r="MWH891" s="806"/>
      <c r="MWI891" s="806"/>
      <c r="MWJ891" s="806"/>
      <c r="MWK891" s="806"/>
      <c r="MWL891" s="806"/>
      <c r="MWM891" s="806"/>
      <c r="MWN891" s="806"/>
      <c r="MWO891" s="806"/>
      <c r="MWP891" s="806"/>
      <c r="MWQ891" s="806"/>
      <c r="MWR891" s="806"/>
      <c r="MWS891" s="806"/>
      <c r="MWT891" s="806"/>
      <c r="MWU891" s="806"/>
      <c r="MWV891" s="806"/>
      <c r="MWW891" s="806"/>
      <c r="MWX891" s="806"/>
      <c r="MWY891" s="806"/>
      <c r="MWZ891" s="806"/>
      <c r="MXA891" s="806"/>
      <c r="MXB891" s="806"/>
      <c r="MXC891" s="806"/>
      <c r="MXD891" s="806"/>
      <c r="MXE891" s="806"/>
      <c r="MXF891" s="806"/>
      <c r="MXG891" s="806"/>
      <c r="MXH891" s="806"/>
      <c r="MXI891" s="806"/>
      <c r="MXJ891" s="806"/>
      <c r="MXK891" s="806"/>
      <c r="MXL891" s="806"/>
      <c r="MXM891" s="806"/>
      <c r="MXN891" s="806"/>
      <c r="MXO891" s="806"/>
      <c r="MXP891" s="806"/>
      <c r="MXQ891" s="806"/>
      <c r="MXR891" s="806"/>
      <c r="MXS891" s="806"/>
      <c r="MXT891" s="806"/>
      <c r="MXU891" s="806"/>
      <c r="MXV891" s="806"/>
      <c r="MXW891" s="806"/>
      <c r="MXX891" s="806"/>
      <c r="MXY891" s="806"/>
      <c r="MXZ891" s="806"/>
      <c r="MYA891" s="806"/>
      <c r="MYB891" s="806"/>
      <c r="MYC891" s="806"/>
      <c r="MYD891" s="806"/>
      <c r="MYE891" s="806"/>
      <c r="MYF891" s="806"/>
      <c r="MYG891" s="806"/>
      <c r="MYH891" s="806"/>
      <c r="MYI891" s="806"/>
      <c r="MYJ891" s="806"/>
      <c r="MYK891" s="806"/>
      <c r="MYL891" s="806"/>
      <c r="MYM891" s="806"/>
      <c r="MYN891" s="806"/>
      <c r="MYO891" s="806"/>
      <c r="MYP891" s="806"/>
      <c r="MYQ891" s="806"/>
      <c r="MYR891" s="806"/>
      <c r="MYS891" s="806"/>
      <c r="MYT891" s="806"/>
      <c r="MYU891" s="806"/>
      <c r="MYV891" s="806"/>
      <c r="MYW891" s="806"/>
      <c r="MYX891" s="806"/>
      <c r="MYY891" s="806"/>
      <c r="MYZ891" s="806"/>
      <c r="MZA891" s="806"/>
      <c r="MZB891" s="806"/>
      <c r="MZC891" s="806"/>
      <c r="MZD891" s="806"/>
      <c r="MZE891" s="806"/>
      <c r="MZF891" s="806"/>
      <c r="MZG891" s="806"/>
      <c r="MZH891" s="806"/>
      <c r="MZI891" s="806"/>
      <c r="MZJ891" s="806"/>
      <c r="MZK891" s="806"/>
      <c r="MZL891" s="806"/>
      <c r="MZM891" s="806"/>
      <c r="MZN891" s="806"/>
      <c r="MZO891" s="806"/>
      <c r="MZP891" s="806"/>
      <c r="MZQ891" s="806"/>
      <c r="MZR891" s="806"/>
      <c r="MZS891" s="806"/>
      <c r="MZT891" s="806"/>
      <c r="MZU891" s="806"/>
      <c r="MZV891" s="806"/>
      <c r="MZW891" s="806"/>
      <c r="MZX891" s="806"/>
      <c r="MZY891" s="806"/>
      <c r="MZZ891" s="806"/>
      <c r="NAA891" s="806"/>
      <c r="NAB891" s="806"/>
      <c r="NAC891" s="806"/>
      <c r="NAD891" s="806"/>
      <c r="NAE891" s="806"/>
      <c r="NAF891" s="806"/>
      <c r="NAG891" s="806"/>
      <c r="NAH891" s="806"/>
      <c r="NAI891" s="806"/>
      <c r="NAJ891" s="806"/>
      <c r="NAK891" s="806"/>
      <c r="NAL891" s="806"/>
      <c r="NAM891" s="806"/>
      <c r="NAN891" s="806"/>
      <c r="NAO891" s="806"/>
      <c r="NAP891" s="806"/>
      <c r="NAQ891" s="806"/>
      <c r="NAR891" s="806"/>
      <c r="NAS891" s="806"/>
      <c r="NAT891" s="806"/>
      <c r="NAU891" s="806"/>
      <c r="NAV891" s="806"/>
      <c r="NAW891" s="806"/>
      <c r="NAX891" s="806"/>
      <c r="NAY891" s="806"/>
      <c r="NAZ891" s="806"/>
      <c r="NBA891" s="806"/>
      <c r="NBB891" s="806"/>
      <c r="NBC891" s="806"/>
      <c r="NBD891" s="806"/>
      <c r="NBE891" s="806"/>
      <c r="NBF891" s="806"/>
      <c r="NBG891" s="806"/>
      <c r="NBH891" s="806"/>
      <c r="NBI891" s="806"/>
      <c r="NBJ891" s="806"/>
      <c r="NBK891" s="806"/>
      <c r="NBL891" s="806"/>
      <c r="NBM891" s="806"/>
      <c r="NBN891" s="806"/>
      <c r="NBO891" s="806"/>
      <c r="NBP891" s="806"/>
      <c r="NBQ891" s="806"/>
      <c r="NBR891" s="806"/>
      <c r="NBS891" s="806"/>
      <c r="NBT891" s="806"/>
      <c r="NBU891" s="806"/>
      <c r="NBV891" s="806"/>
      <c r="NBW891" s="806"/>
      <c r="NBX891" s="806"/>
      <c r="NBY891" s="806"/>
      <c r="NBZ891" s="806"/>
      <c r="NCA891" s="806"/>
      <c r="NCB891" s="806"/>
      <c r="NCC891" s="806"/>
      <c r="NCD891" s="806"/>
      <c r="NCE891" s="806"/>
      <c r="NCF891" s="806"/>
      <c r="NCG891" s="806"/>
      <c r="NCH891" s="806"/>
      <c r="NCI891" s="806"/>
      <c r="NCJ891" s="806"/>
      <c r="NCK891" s="806"/>
      <c r="NCL891" s="806"/>
      <c r="NCM891" s="806"/>
      <c r="NCN891" s="806"/>
      <c r="NCO891" s="806"/>
      <c r="NCP891" s="806"/>
      <c r="NCQ891" s="806"/>
      <c r="NCR891" s="806"/>
      <c r="NCS891" s="806"/>
      <c r="NCT891" s="806"/>
      <c r="NCU891" s="806"/>
      <c r="NCV891" s="806"/>
      <c r="NCW891" s="806"/>
      <c r="NCX891" s="806"/>
      <c r="NCY891" s="806"/>
      <c r="NCZ891" s="806"/>
      <c r="NDA891" s="806"/>
      <c r="NDB891" s="806"/>
      <c r="NDC891" s="806"/>
      <c r="NDD891" s="806"/>
      <c r="NDE891" s="806"/>
      <c r="NDF891" s="806"/>
      <c r="NDG891" s="806"/>
      <c r="NDH891" s="806"/>
      <c r="NDI891" s="806"/>
      <c r="NDJ891" s="806"/>
      <c r="NDK891" s="806"/>
      <c r="NDL891" s="806"/>
      <c r="NDM891" s="806"/>
      <c r="NDN891" s="806"/>
      <c r="NDO891" s="806"/>
      <c r="NDP891" s="806"/>
      <c r="NDQ891" s="806"/>
      <c r="NDR891" s="806"/>
      <c r="NDS891" s="806"/>
      <c r="NDT891" s="806"/>
      <c r="NDU891" s="806"/>
      <c r="NDV891" s="806"/>
      <c r="NDW891" s="806"/>
      <c r="NDX891" s="806"/>
      <c r="NDY891" s="806"/>
      <c r="NDZ891" s="806"/>
      <c r="NEA891" s="806"/>
      <c r="NEB891" s="806"/>
      <c r="NEC891" s="806"/>
      <c r="NED891" s="806"/>
      <c r="NEE891" s="806"/>
      <c r="NEF891" s="806"/>
      <c r="NEG891" s="806"/>
      <c r="NEH891" s="806"/>
      <c r="NEI891" s="806"/>
      <c r="NEJ891" s="806"/>
      <c r="NEK891" s="806"/>
      <c r="NEL891" s="806"/>
      <c r="NEM891" s="806"/>
      <c r="NEN891" s="806"/>
      <c r="NEO891" s="806"/>
      <c r="NEP891" s="806"/>
      <c r="NEQ891" s="806"/>
      <c r="NER891" s="806"/>
      <c r="NES891" s="806"/>
      <c r="NET891" s="806"/>
      <c r="NEU891" s="806"/>
      <c r="NEV891" s="806"/>
      <c r="NEW891" s="806"/>
      <c r="NEX891" s="806"/>
      <c r="NEY891" s="806"/>
      <c r="NEZ891" s="806"/>
      <c r="NFA891" s="806"/>
      <c r="NFB891" s="806"/>
      <c r="NFC891" s="806"/>
      <c r="NFD891" s="806"/>
      <c r="NFE891" s="806"/>
      <c r="NFF891" s="806"/>
      <c r="NFG891" s="806"/>
      <c r="NFH891" s="806"/>
      <c r="NFI891" s="806"/>
      <c r="NFJ891" s="806"/>
      <c r="NFK891" s="806"/>
      <c r="NFL891" s="806"/>
      <c r="NFM891" s="806"/>
      <c r="NFN891" s="806"/>
      <c r="NFO891" s="806"/>
      <c r="NFP891" s="806"/>
      <c r="NFQ891" s="806"/>
      <c r="NFR891" s="806"/>
      <c r="NFS891" s="806"/>
      <c r="NFT891" s="806"/>
      <c r="NFU891" s="806"/>
      <c r="NFV891" s="806"/>
      <c r="NFW891" s="806"/>
      <c r="NFX891" s="806"/>
      <c r="NFY891" s="806"/>
      <c r="NFZ891" s="806"/>
      <c r="NGA891" s="806"/>
      <c r="NGB891" s="806"/>
      <c r="NGC891" s="806"/>
      <c r="NGD891" s="806"/>
      <c r="NGE891" s="806"/>
      <c r="NGF891" s="806"/>
      <c r="NGG891" s="806"/>
      <c r="NGH891" s="806"/>
      <c r="NGI891" s="806"/>
      <c r="NGJ891" s="806"/>
      <c r="NGK891" s="806"/>
      <c r="NGL891" s="806"/>
      <c r="NGM891" s="806"/>
      <c r="NGN891" s="806"/>
      <c r="NGO891" s="806"/>
      <c r="NGP891" s="806"/>
      <c r="NGQ891" s="806"/>
      <c r="NGR891" s="806"/>
      <c r="NGS891" s="806"/>
      <c r="NGT891" s="806"/>
      <c r="NGU891" s="806"/>
      <c r="NGV891" s="806"/>
      <c r="NGW891" s="806"/>
      <c r="NGX891" s="806"/>
      <c r="NGY891" s="806"/>
      <c r="NGZ891" s="806"/>
      <c r="NHA891" s="806"/>
      <c r="NHB891" s="806"/>
      <c r="NHC891" s="806"/>
      <c r="NHD891" s="806"/>
      <c r="NHE891" s="806"/>
      <c r="NHF891" s="806"/>
      <c r="NHG891" s="806"/>
      <c r="NHH891" s="806"/>
      <c r="NHI891" s="806"/>
      <c r="NHJ891" s="806"/>
      <c r="NHK891" s="806"/>
      <c r="NHL891" s="806"/>
      <c r="NHM891" s="806"/>
      <c r="NHN891" s="806"/>
      <c r="NHO891" s="806"/>
      <c r="NHP891" s="806"/>
      <c r="NHQ891" s="806"/>
      <c r="NHR891" s="806"/>
      <c r="NHS891" s="806"/>
      <c r="NHT891" s="806"/>
      <c r="NHU891" s="806"/>
      <c r="NHV891" s="806"/>
      <c r="NHW891" s="806"/>
      <c r="NHX891" s="806"/>
      <c r="NHY891" s="806"/>
      <c r="NHZ891" s="806"/>
      <c r="NIA891" s="806"/>
      <c r="NIB891" s="806"/>
      <c r="NIC891" s="806"/>
      <c r="NID891" s="806"/>
      <c r="NIE891" s="806"/>
      <c r="NIF891" s="806"/>
      <c r="NIG891" s="806"/>
      <c r="NIH891" s="806"/>
      <c r="NII891" s="806"/>
      <c r="NIJ891" s="806"/>
      <c r="NIK891" s="806"/>
      <c r="NIL891" s="806"/>
      <c r="NIM891" s="806"/>
      <c r="NIN891" s="806"/>
      <c r="NIO891" s="806"/>
      <c r="NIP891" s="806"/>
      <c r="NIQ891" s="806"/>
      <c r="NIR891" s="806"/>
      <c r="NIS891" s="806"/>
      <c r="NIT891" s="806"/>
      <c r="NIU891" s="806"/>
      <c r="NIV891" s="806"/>
      <c r="NIW891" s="806"/>
      <c r="NIX891" s="806"/>
      <c r="NIY891" s="806"/>
      <c r="NIZ891" s="806"/>
      <c r="NJA891" s="806"/>
      <c r="NJB891" s="806"/>
      <c r="NJC891" s="806"/>
      <c r="NJD891" s="806"/>
      <c r="NJE891" s="806"/>
      <c r="NJF891" s="806"/>
      <c r="NJG891" s="806"/>
      <c r="NJH891" s="806"/>
      <c r="NJI891" s="806"/>
      <c r="NJJ891" s="806"/>
      <c r="NJK891" s="806"/>
      <c r="NJL891" s="806"/>
      <c r="NJM891" s="806"/>
      <c r="NJN891" s="806"/>
      <c r="NJO891" s="806"/>
      <c r="NJP891" s="806"/>
      <c r="NJQ891" s="806"/>
      <c r="NJR891" s="806"/>
      <c r="NJS891" s="806"/>
      <c r="NJT891" s="806"/>
      <c r="NJU891" s="806"/>
      <c r="NJV891" s="806"/>
      <c r="NJW891" s="806"/>
      <c r="NJX891" s="806"/>
      <c r="NJY891" s="806"/>
      <c r="NJZ891" s="806"/>
      <c r="NKA891" s="806"/>
      <c r="NKB891" s="806"/>
      <c r="NKC891" s="806"/>
      <c r="NKD891" s="806"/>
      <c r="NKE891" s="806"/>
      <c r="NKF891" s="806"/>
      <c r="NKG891" s="806"/>
      <c r="NKH891" s="806"/>
      <c r="NKI891" s="806"/>
      <c r="NKJ891" s="806"/>
      <c r="NKK891" s="806"/>
      <c r="NKL891" s="806"/>
      <c r="NKM891" s="806"/>
      <c r="NKN891" s="806"/>
      <c r="NKO891" s="806"/>
      <c r="NKP891" s="806"/>
      <c r="NKQ891" s="806"/>
      <c r="NKR891" s="806"/>
      <c r="NKS891" s="806"/>
      <c r="NKT891" s="806"/>
      <c r="NKU891" s="806"/>
      <c r="NKV891" s="806"/>
      <c r="NKW891" s="806"/>
      <c r="NKX891" s="806"/>
      <c r="NKY891" s="806"/>
      <c r="NKZ891" s="806"/>
      <c r="NLA891" s="806"/>
      <c r="NLB891" s="806"/>
      <c r="NLC891" s="806"/>
      <c r="NLD891" s="806"/>
      <c r="NLE891" s="806"/>
      <c r="NLF891" s="806"/>
      <c r="NLG891" s="806"/>
      <c r="NLH891" s="806"/>
      <c r="NLI891" s="806"/>
      <c r="NLJ891" s="806"/>
      <c r="NLK891" s="806"/>
      <c r="NLL891" s="806"/>
      <c r="NLM891" s="806"/>
      <c r="NLN891" s="806"/>
      <c r="NLO891" s="806"/>
      <c r="NLP891" s="806"/>
      <c r="NLQ891" s="806"/>
      <c r="NLR891" s="806"/>
      <c r="NLS891" s="806"/>
      <c r="NLT891" s="806"/>
      <c r="NLU891" s="806"/>
      <c r="NLV891" s="806"/>
      <c r="NLW891" s="806"/>
      <c r="NLX891" s="806"/>
      <c r="NLY891" s="806"/>
      <c r="NLZ891" s="806"/>
      <c r="NMA891" s="806"/>
      <c r="NMB891" s="806"/>
      <c r="NMC891" s="806"/>
      <c r="NMD891" s="806"/>
      <c r="NME891" s="806"/>
      <c r="NMF891" s="806"/>
      <c r="NMG891" s="806"/>
      <c r="NMH891" s="806"/>
      <c r="NMI891" s="806"/>
      <c r="NMJ891" s="806"/>
      <c r="NMK891" s="806"/>
      <c r="NML891" s="806"/>
      <c r="NMM891" s="806"/>
      <c r="NMN891" s="806"/>
      <c r="NMO891" s="806"/>
      <c r="NMP891" s="806"/>
      <c r="NMQ891" s="806"/>
      <c r="NMR891" s="806"/>
      <c r="NMS891" s="806"/>
      <c r="NMT891" s="806"/>
      <c r="NMU891" s="806"/>
      <c r="NMV891" s="806"/>
      <c r="NMW891" s="806"/>
      <c r="NMX891" s="806"/>
      <c r="NMY891" s="806"/>
      <c r="NMZ891" s="806"/>
      <c r="NNA891" s="806"/>
      <c r="NNB891" s="806"/>
      <c r="NNC891" s="806"/>
      <c r="NND891" s="806"/>
      <c r="NNE891" s="806"/>
      <c r="NNF891" s="806"/>
      <c r="NNG891" s="806"/>
      <c r="NNH891" s="806"/>
      <c r="NNI891" s="806"/>
      <c r="NNJ891" s="806"/>
      <c r="NNK891" s="806"/>
      <c r="NNL891" s="806"/>
      <c r="NNM891" s="806"/>
      <c r="NNN891" s="806"/>
      <c r="NNO891" s="806"/>
      <c r="NNP891" s="806"/>
      <c r="NNQ891" s="806"/>
      <c r="NNR891" s="806"/>
      <c r="NNS891" s="806"/>
      <c r="NNT891" s="806"/>
      <c r="NNU891" s="806"/>
      <c r="NNV891" s="806"/>
      <c r="NNW891" s="806"/>
      <c r="NNX891" s="806"/>
      <c r="NNY891" s="806"/>
      <c r="NNZ891" s="806"/>
      <c r="NOA891" s="806"/>
      <c r="NOB891" s="806"/>
      <c r="NOC891" s="806"/>
      <c r="NOD891" s="806"/>
      <c r="NOE891" s="806"/>
      <c r="NOF891" s="806"/>
      <c r="NOG891" s="806"/>
      <c r="NOH891" s="806"/>
      <c r="NOI891" s="806"/>
      <c r="NOJ891" s="806"/>
      <c r="NOK891" s="806"/>
      <c r="NOL891" s="806"/>
      <c r="NOM891" s="806"/>
      <c r="NON891" s="806"/>
      <c r="NOO891" s="806"/>
      <c r="NOP891" s="806"/>
      <c r="NOQ891" s="806"/>
      <c r="NOR891" s="806"/>
      <c r="NOS891" s="806"/>
      <c r="NOT891" s="806"/>
      <c r="NOU891" s="806"/>
      <c r="NOV891" s="806"/>
      <c r="NOW891" s="806"/>
      <c r="NOX891" s="806"/>
      <c r="NOY891" s="806"/>
      <c r="NOZ891" s="806"/>
      <c r="NPA891" s="806"/>
      <c r="NPB891" s="806"/>
      <c r="NPC891" s="806"/>
      <c r="NPD891" s="806"/>
      <c r="NPE891" s="806"/>
      <c r="NPF891" s="806"/>
      <c r="NPG891" s="806"/>
      <c r="NPH891" s="806"/>
      <c r="NPI891" s="806"/>
      <c r="NPJ891" s="806"/>
      <c r="NPK891" s="806"/>
      <c r="NPL891" s="806"/>
      <c r="NPM891" s="806"/>
      <c r="NPN891" s="806"/>
      <c r="NPO891" s="806"/>
      <c r="NPP891" s="806"/>
      <c r="NPQ891" s="806"/>
      <c r="NPR891" s="806"/>
      <c r="NPS891" s="806"/>
      <c r="NPT891" s="806"/>
      <c r="NPU891" s="806"/>
      <c r="NPV891" s="806"/>
      <c r="NPW891" s="806"/>
      <c r="NPX891" s="806"/>
      <c r="NPY891" s="806"/>
      <c r="NPZ891" s="806"/>
      <c r="NQA891" s="806"/>
      <c r="NQB891" s="806"/>
      <c r="NQC891" s="806"/>
      <c r="NQD891" s="806"/>
      <c r="NQE891" s="806"/>
      <c r="NQF891" s="806"/>
      <c r="NQG891" s="806"/>
      <c r="NQH891" s="806"/>
      <c r="NQI891" s="806"/>
      <c r="NQJ891" s="806"/>
      <c r="NQK891" s="806"/>
      <c r="NQL891" s="806"/>
      <c r="NQM891" s="806"/>
      <c r="NQN891" s="806"/>
      <c r="NQO891" s="806"/>
      <c r="NQP891" s="806"/>
      <c r="NQQ891" s="806"/>
      <c r="NQR891" s="806"/>
      <c r="NQS891" s="806"/>
      <c r="NQT891" s="806"/>
      <c r="NQU891" s="806"/>
      <c r="NQV891" s="806"/>
      <c r="NQW891" s="806"/>
      <c r="NQX891" s="806"/>
      <c r="NQY891" s="806"/>
      <c r="NQZ891" s="806"/>
      <c r="NRA891" s="806"/>
      <c r="NRB891" s="806"/>
      <c r="NRC891" s="806"/>
      <c r="NRD891" s="806"/>
      <c r="NRE891" s="806"/>
      <c r="NRF891" s="806"/>
      <c r="NRG891" s="806"/>
      <c r="NRH891" s="806"/>
      <c r="NRI891" s="806"/>
      <c r="NRJ891" s="806"/>
      <c r="NRK891" s="806"/>
      <c r="NRL891" s="806"/>
      <c r="NRM891" s="806"/>
      <c r="NRN891" s="806"/>
      <c r="NRO891" s="806"/>
      <c r="NRP891" s="806"/>
      <c r="NRQ891" s="806"/>
      <c r="NRR891" s="806"/>
      <c r="NRS891" s="806"/>
      <c r="NRT891" s="806"/>
      <c r="NRU891" s="806"/>
      <c r="NRV891" s="806"/>
      <c r="NRW891" s="806"/>
      <c r="NRX891" s="806"/>
      <c r="NRY891" s="806"/>
      <c r="NRZ891" s="806"/>
      <c r="NSA891" s="806"/>
      <c r="NSB891" s="806"/>
      <c r="NSC891" s="806"/>
      <c r="NSD891" s="806"/>
      <c r="NSE891" s="806"/>
      <c r="NSF891" s="806"/>
      <c r="NSG891" s="806"/>
      <c r="NSH891" s="806"/>
      <c r="NSI891" s="806"/>
      <c r="NSJ891" s="806"/>
      <c r="NSK891" s="806"/>
      <c r="NSL891" s="806"/>
      <c r="NSM891" s="806"/>
      <c r="NSN891" s="806"/>
      <c r="NSO891" s="806"/>
      <c r="NSP891" s="806"/>
      <c r="NSQ891" s="806"/>
      <c r="NSR891" s="806"/>
      <c r="NSS891" s="806"/>
      <c r="NST891" s="806"/>
      <c r="NSU891" s="806"/>
      <c r="NSV891" s="806"/>
      <c r="NSW891" s="806"/>
      <c r="NSX891" s="806"/>
      <c r="NSY891" s="806"/>
      <c r="NSZ891" s="806"/>
      <c r="NTA891" s="806"/>
      <c r="NTB891" s="806"/>
      <c r="NTC891" s="806"/>
      <c r="NTD891" s="806"/>
      <c r="NTE891" s="806"/>
      <c r="NTF891" s="806"/>
      <c r="NTG891" s="806"/>
      <c r="NTH891" s="806"/>
      <c r="NTI891" s="806"/>
      <c r="NTJ891" s="806"/>
      <c r="NTK891" s="806"/>
      <c r="NTL891" s="806"/>
      <c r="NTM891" s="806"/>
      <c r="NTN891" s="806"/>
      <c r="NTO891" s="806"/>
      <c r="NTP891" s="806"/>
      <c r="NTQ891" s="806"/>
      <c r="NTR891" s="806"/>
      <c r="NTS891" s="806"/>
      <c r="NTT891" s="806"/>
      <c r="NTU891" s="806"/>
      <c r="NTV891" s="806"/>
      <c r="NTW891" s="806"/>
      <c r="NTX891" s="806"/>
      <c r="NTY891" s="806"/>
      <c r="NTZ891" s="806"/>
      <c r="NUA891" s="806"/>
      <c r="NUB891" s="806"/>
      <c r="NUC891" s="806"/>
      <c r="NUD891" s="806"/>
      <c r="NUE891" s="806"/>
      <c r="NUF891" s="806"/>
      <c r="NUG891" s="806"/>
      <c r="NUH891" s="806"/>
      <c r="NUI891" s="806"/>
      <c r="NUJ891" s="806"/>
      <c r="NUK891" s="806"/>
      <c r="NUL891" s="806"/>
      <c r="NUM891" s="806"/>
      <c r="NUN891" s="806"/>
      <c r="NUO891" s="806"/>
      <c r="NUP891" s="806"/>
      <c r="NUQ891" s="806"/>
      <c r="NUR891" s="806"/>
      <c r="NUS891" s="806"/>
      <c r="NUT891" s="806"/>
      <c r="NUU891" s="806"/>
      <c r="NUV891" s="806"/>
      <c r="NUW891" s="806"/>
      <c r="NUX891" s="806"/>
      <c r="NUY891" s="806"/>
      <c r="NUZ891" s="806"/>
      <c r="NVA891" s="806"/>
      <c r="NVB891" s="806"/>
      <c r="NVC891" s="806"/>
      <c r="NVD891" s="806"/>
      <c r="NVE891" s="806"/>
      <c r="NVF891" s="806"/>
      <c r="NVG891" s="806"/>
      <c r="NVH891" s="806"/>
      <c r="NVI891" s="806"/>
      <c r="NVJ891" s="806"/>
      <c r="NVK891" s="806"/>
      <c r="NVL891" s="806"/>
      <c r="NVM891" s="806"/>
      <c r="NVN891" s="806"/>
      <c r="NVO891" s="806"/>
      <c r="NVP891" s="806"/>
      <c r="NVQ891" s="806"/>
      <c r="NVR891" s="806"/>
      <c r="NVS891" s="806"/>
      <c r="NVT891" s="806"/>
      <c r="NVU891" s="806"/>
      <c r="NVV891" s="806"/>
      <c r="NVW891" s="806"/>
      <c r="NVX891" s="806"/>
      <c r="NVY891" s="806"/>
      <c r="NVZ891" s="806"/>
      <c r="NWA891" s="806"/>
      <c r="NWB891" s="806"/>
      <c r="NWC891" s="806"/>
      <c r="NWD891" s="806"/>
      <c r="NWE891" s="806"/>
      <c r="NWF891" s="806"/>
      <c r="NWG891" s="806"/>
      <c r="NWH891" s="806"/>
      <c r="NWI891" s="806"/>
      <c r="NWJ891" s="806"/>
      <c r="NWK891" s="806"/>
      <c r="NWL891" s="806"/>
      <c r="NWM891" s="806"/>
      <c r="NWN891" s="806"/>
      <c r="NWO891" s="806"/>
      <c r="NWP891" s="806"/>
      <c r="NWQ891" s="806"/>
      <c r="NWR891" s="806"/>
      <c r="NWS891" s="806"/>
      <c r="NWT891" s="806"/>
      <c r="NWU891" s="806"/>
      <c r="NWV891" s="806"/>
      <c r="NWW891" s="806"/>
      <c r="NWX891" s="806"/>
      <c r="NWY891" s="806"/>
      <c r="NWZ891" s="806"/>
      <c r="NXA891" s="806"/>
      <c r="NXB891" s="806"/>
      <c r="NXC891" s="806"/>
      <c r="NXD891" s="806"/>
      <c r="NXE891" s="806"/>
      <c r="NXF891" s="806"/>
      <c r="NXG891" s="806"/>
      <c r="NXH891" s="806"/>
      <c r="NXI891" s="806"/>
      <c r="NXJ891" s="806"/>
      <c r="NXK891" s="806"/>
      <c r="NXL891" s="806"/>
      <c r="NXM891" s="806"/>
      <c r="NXN891" s="806"/>
      <c r="NXO891" s="806"/>
      <c r="NXP891" s="806"/>
      <c r="NXQ891" s="806"/>
      <c r="NXR891" s="806"/>
      <c r="NXS891" s="806"/>
      <c r="NXT891" s="806"/>
      <c r="NXU891" s="806"/>
      <c r="NXV891" s="806"/>
      <c r="NXW891" s="806"/>
      <c r="NXX891" s="806"/>
      <c r="NXY891" s="806"/>
      <c r="NXZ891" s="806"/>
      <c r="NYA891" s="806"/>
      <c r="NYB891" s="806"/>
      <c r="NYC891" s="806"/>
      <c r="NYD891" s="806"/>
      <c r="NYE891" s="806"/>
      <c r="NYF891" s="806"/>
      <c r="NYG891" s="806"/>
      <c r="NYH891" s="806"/>
      <c r="NYI891" s="806"/>
      <c r="NYJ891" s="806"/>
      <c r="NYK891" s="806"/>
      <c r="NYL891" s="806"/>
      <c r="NYM891" s="806"/>
      <c r="NYN891" s="806"/>
      <c r="NYO891" s="806"/>
      <c r="NYP891" s="806"/>
      <c r="NYQ891" s="806"/>
      <c r="NYR891" s="806"/>
      <c r="NYS891" s="806"/>
      <c r="NYT891" s="806"/>
      <c r="NYU891" s="806"/>
      <c r="NYV891" s="806"/>
      <c r="NYW891" s="806"/>
      <c r="NYX891" s="806"/>
      <c r="NYY891" s="806"/>
      <c r="NYZ891" s="806"/>
      <c r="NZA891" s="806"/>
      <c r="NZB891" s="806"/>
      <c r="NZC891" s="806"/>
      <c r="NZD891" s="806"/>
      <c r="NZE891" s="806"/>
      <c r="NZF891" s="806"/>
      <c r="NZG891" s="806"/>
      <c r="NZH891" s="806"/>
      <c r="NZI891" s="806"/>
      <c r="NZJ891" s="806"/>
      <c r="NZK891" s="806"/>
      <c r="NZL891" s="806"/>
      <c r="NZM891" s="806"/>
      <c r="NZN891" s="806"/>
      <c r="NZO891" s="806"/>
      <c r="NZP891" s="806"/>
      <c r="NZQ891" s="806"/>
      <c r="NZR891" s="806"/>
      <c r="NZS891" s="806"/>
      <c r="NZT891" s="806"/>
      <c r="NZU891" s="806"/>
      <c r="NZV891" s="806"/>
      <c r="NZW891" s="806"/>
      <c r="NZX891" s="806"/>
      <c r="NZY891" s="806"/>
      <c r="NZZ891" s="806"/>
      <c r="OAA891" s="806"/>
      <c r="OAB891" s="806"/>
      <c r="OAC891" s="806"/>
      <c r="OAD891" s="806"/>
      <c r="OAE891" s="806"/>
      <c r="OAF891" s="806"/>
      <c r="OAG891" s="806"/>
      <c r="OAH891" s="806"/>
      <c r="OAI891" s="806"/>
      <c r="OAJ891" s="806"/>
      <c r="OAK891" s="806"/>
      <c r="OAL891" s="806"/>
      <c r="OAM891" s="806"/>
      <c r="OAN891" s="806"/>
      <c r="OAO891" s="806"/>
      <c r="OAP891" s="806"/>
      <c r="OAQ891" s="806"/>
      <c r="OAR891" s="806"/>
      <c r="OAS891" s="806"/>
      <c r="OAT891" s="806"/>
      <c r="OAU891" s="806"/>
      <c r="OAV891" s="806"/>
      <c r="OAW891" s="806"/>
      <c r="OAX891" s="806"/>
      <c r="OAY891" s="806"/>
      <c r="OAZ891" s="806"/>
      <c r="OBA891" s="806"/>
      <c r="OBB891" s="806"/>
      <c r="OBC891" s="806"/>
      <c r="OBD891" s="806"/>
      <c r="OBE891" s="806"/>
      <c r="OBF891" s="806"/>
      <c r="OBG891" s="806"/>
      <c r="OBH891" s="806"/>
      <c r="OBI891" s="806"/>
      <c r="OBJ891" s="806"/>
      <c r="OBK891" s="806"/>
      <c r="OBL891" s="806"/>
      <c r="OBM891" s="806"/>
      <c r="OBN891" s="806"/>
      <c r="OBO891" s="806"/>
      <c r="OBP891" s="806"/>
      <c r="OBQ891" s="806"/>
      <c r="OBR891" s="806"/>
      <c r="OBS891" s="806"/>
      <c r="OBT891" s="806"/>
      <c r="OBU891" s="806"/>
      <c r="OBV891" s="806"/>
      <c r="OBW891" s="806"/>
      <c r="OBX891" s="806"/>
      <c r="OBY891" s="806"/>
      <c r="OBZ891" s="806"/>
      <c r="OCA891" s="806"/>
      <c r="OCB891" s="806"/>
      <c r="OCC891" s="806"/>
      <c r="OCD891" s="806"/>
      <c r="OCE891" s="806"/>
      <c r="OCF891" s="806"/>
      <c r="OCG891" s="806"/>
      <c r="OCH891" s="806"/>
      <c r="OCI891" s="806"/>
      <c r="OCJ891" s="806"/>
      <c r="OCK891" s="806"/>
      <c r="OCL891" s="806"/>
      <c r="OCM891" s="806"/>
      <c r="OCN891" s="806"/>
      <c r="OCO891" s="806"/>
      <c r="OCP891" s="806"/>
      <c r="OCQ891" s="806"/>
      <c r="OCR891" s="806"/>
      <c r="OCS891" s="806"/>
      <c r="OCT891" s="806"/>
      <c r="OCU891" s="806"/>
      <c r="OCV891" s="806"/>
      <c r="OCW891" s="806"/>
      <c r="OCX891" s="806"/>
      <c r="OCY891" s="806"/>
      <c r="OCZ891" s="806"/>
      <c r="ODA891" s="806"/>
      <c r="ODB891" s="806"/>
      <c r="ODC891" s="806"/>
      <c r="ODD891" s="806"/>
      <c r="ODE891" s="806"/>
      <c r="ODF891" s="806"/>
      <c r="ODG891" s="806"/>
      <c r="ODH891" s="806"/>
      <c r="ODI891" s="806"/>
      <c r="ODJ891" s="806"/>
      <c r="ODK891" s="806"/>
      <c r="ODL891" s="806"/>
      <c r="ODM891" s="806"/>
      <c r="ODN891" s="806"/>
      <c r="ODO891" s="806"/>
      <c r="ODP891" s="806"/>
      <c r="ODQ891" s="806"/>
      <c r="ODR891" s="806"/>
      <c r="ODS891" s="806"/>
      <c r="ODT891" s="806"/>
      <c r="ODU891" s="806"/>
      <c r="ODV891" s="806"/>
      <c r="ODW891" s="806"/>
      <c r="ODX891" s="806"/>
      <c r="ODY891" s="806"/>
      <c r="ODZ891" s="806"/>
      <c r="OEA891" s="806"/>
      <c r="OEB891" s="806"/>
      <c r="OEC891" s="806"/>
      <c r="OED891" s="806"/>
      <c r="OEE891" s="806"/>
      <c r="OEF891" s="806"/>
      <c r="OEG891" s="806"/>
      <c r="OEH891" s="806"/>
      <c r="OEI891" s="806"/>
      <c r="OEJ891" s="806"/>
      <c r="OEK891" s="806"/>
      <c r="OEL891" s="806"/>
      <c r="OEM891" s="806"/>
      <c r="OEN891" s="806"/>
      <c r="OEO891" s="806"/>
      <c r="OEP891" s="806"/>
      <c r="OEQ891" s="806"/>
      <c r="OER891" s="806"/>
      <c r="OES891" s="806"/>
      <c r="OET891" s="806"/>
      <c r="OEU891" s="806"/>
      <c r="OEV891" s="806"/>
      <c r="OEW891" s="806"/>
      <c r="OEX891" s="806"/>
      <c r="OEY891" s="806"/>
      <c r="OEZ891" s="806"/>
      <c r="OFA891" s="806"/>
      <c r="OFB891" s="806"/>
      <c r="OFC891" s="806"/>
      <c r="OFD891" s="806"/>
      <c r="OFE891" s="806"/>
      <c r="OFF891" s="806"/>
      <c r="OFG891" s="806"/>
      <c r="OFH891" s="806"/>
      <c r="OFI891" s="806"/>
      <c r="OFJ891" s="806"/>
      <c r="OFK891" s="806"/>
      <c r="OFL891" s="806"/>
      <c r="OFM891" s="806"/>
      <c r="OFN891" s="806"/>
      <c r="OFO891" s="806"/>
      <c r="OFP891" s="806"/>
      <c r="OFQ891" s="806"/>
      <c r="OFR891" s="806"/>
      <c r="OFS891" s="806"/>
      <c r="OFT891" s="806"/>
      <c r="OFU891" s="806"/>
      <c r="OFV891" s="806"/>
      <c r="OFW891" s="806"/>
      <c r="OFX891" s="806"/>
      <c r="OFY891" s="806"/>
      <c r="OFZ891" s="806"/>
      <c r="OGA891" s="806"/>
      <c r="OGB891" s="806"/>
      <c r="OGC891" s="806"/>
      <c r="OGD891" s="806"/>
      <c r="OGE891" s="806"/>
      <c r="OGF891" s="806"/>
      <c r="OGG891" s="806"/>
      <c r="OGH891" s="806"/>
      <c r="OGI891" s="806"/>
      <c r="OGJ891" s="806"/>
      <c r="OGK891" s="806"/>
      <c r="OGL891" s="806"/>
      <c r="OGM891" s="806"/>
      <c r="OGN891" s="806"/>
      <c r="OGO891" s="806"/>
      <c r="OGP891" s="806"/>
      <c r="OGQ891" s="806"/>
      <c r="OGR891" s="806"/>
      <c r="OGS891" s="806"/>
      <c r="OGT891" s="806"/>
      <c r="OGU891" s="806"/>
      <c r="OGV891" s="806"/>
      <c r="OGW891" s="806"/>
      <c r="OGX891" s="806"/>
      <c r="OGY891" s="806"/>
      <c r="OGZ891" s="806"/>
      <c r="OHA891" s="806"/>
      <c r="OHB891" s="806"/>
      <c r="OHC891" s="806"/>
      <c r="OHD891" s="806"/>
      <c r="OHE891" s="806"/>
      <c r="OHF891" s="806"/>
      <c r="OHG891" s="806"/>
      <c r="OHH891" s="806"/>
      <c r="OHI891" s="806"/>
      <c r="OHJ891" s="806"/>
      <c r="OHK891" s="806"/>
      <c r="OHL891" s="806"/>
      <c r="OHM891" s="806"/>
      <c r="OHN891" s="806"/>
      <c r="OHO891" s="806"/>
      <c r="OHP891" s="806"/>
      <c r="OHQ891" s="806"/>
      <c r="OHR891" s="806"/>
      <c r="OHS891" s="806"/>
      <c r="OHT891" s="806"/>
      <c r="OHU891" s="806"/>
      <c r="OHV891" s="806"/>
      <c r="OHW891" s="806"/>
      <c r="OHX891" s="806"/>
      <c r="OHY891" s="806"/>
      <c r="OHZ891" s="806"/>
      <c r="OIA891" s="806"/>
      <c r="OIB891" s="806"/>
      <c r="OIC891" s="806"/>
      <c r="OID891" s="806"/>
      <c r="OIE891" s="806"/>
      <c r="OIF891" s="806"/>
      <c r="OIG891" s="806"/>
      <c r="OIH891" s="806"/>
      <c r="OII891" s="806"/>
      <c r="OIJ891" s="806"/>
      <c r="OIK891" s="806"/>
      <c r="OIL891" s="806"/>
      <c r="OIM891" s="806"/>
      <c r="OIN891" s="806"/>
      <c r="OIO891" s="806"/>
      <c r="OIP891" s="806"/>
      <c r="OIQ891" s="806"/>
      <c r="OIR891" s="806"/>
      <c r="OIS891" s="806"/>
      <c r="OIT891" s="806"/>
      <c r="OIU891" s="806"/>
      <c r="OIV891" s="806"/>
      <c r="OIW891" s="806"/>
      <c r="OIX891" s="806"/>
      <c r="OIY891" s="806"/>
      <c r="OIZ891" s="806"/>
      <c r="OJA891" s="806"/>
      <c r="OJB891" s="806"/>
      <c r="OJC891" s="806"/>
      <c r="OJD891" s="806"/>
      <c r="OJE891" s="806"/>
      <c r="OJF891" s="806"/>
      <c r="OJG891" s="806"/>
      <c r="OJH891" s="806"/>
      <c r="OJI891" s="806"/>
      <c r="OJJ891" s="806"/>
      <c r="OJK891" s="806"/>
      <c r="OJL891" s="806"/>
      <c r="OJM891" s="806"/>
      <c r="OJN891" s="806"/>
      <c r="OJO891" s="806"/>
      <c r="OJP891" s="806"/>
      <c r="OJQ891" s="806"/>
      <c r="OJR891" s="806"/>
      <c r="OJS891" s="806"/>
      <c r="OJT891" s="806"/>
      <c r="OJU891" s="806"/>
      <c r="OJV891" s="806"/>
      <c r="OJW891" s="806"/>
      <c r="OJX891" s="806"/>
      <c r="OJY891" s="806"/>
      <c r="OJZ891" s="806"/>
      <c r="OKA891" s="806"/>
      <c r="OKB891" s="806"/>
      <c r="OKC891" s="806"/>
      <c r="OKD891" s="806"/>
      <c r="OKE891" s="806"/>
      <c r="OKF891" s="806"/>
      <c r="OKG891" s="806"/>
      <c r="OKH891" s="806"/>
      <c r="OKI891" s="806"/>
      <c r="OKJ891" s="806"/>
      <c r="OKK891" s="806"/>
      <c r="OKL891" s="806"/>
      <c r="OKM891" s="806"/>
      <c r="OKN891" s="806"/>
      <c r="OKO891" s="806"/>
      <c r="OKP891" s="806"/>
      <c r="OKQ891" s="806"/>
      <c r="OKR891" s="806"/>
      <c r="OKS891" s="806"/>
      <c r="OKT891" s="806"/>
      <c r="OKU891" s="806"/>
      <c r="OKV891" s="806"/>
      <c r="OKW891" s="806"/>
      <c r="OKX891" s="806"/>
      <c r="OKY891" s="806"/>
      <c r="OKZ891" s="806"/>
      <c r="OLA891" s="806"/>
      <c r="OLB891" s="806"/>
      <c r="OLC891" s="806"/>
      <c r="OLD891" s="806"/>
      <c r="OLE891" s="806"/>
      <c r="OLF891" s="806"/>
      <c r="OLG891" s="806"/>
      <c r="OLH891" s="806"/>
      <c r="OLI891" s="806"/>
      <c r="OLJ891" s="806"/>
      <c r="OLK891" s="806"/>
      <c r="OLL891" s="806"/>
      <c r="OLM891" s="806"/>
      <c r="OLN891" s="806"/>
      <c r="OLO891" s="806"/>
      <c r="OLP891" s="806"/>
      <c r="OLQ891" s="806"/>
      <c r="OLR891" s="806"/>
      <c r="OLS891" s="806"/>
      <c r="OLT891" s="806"/>
      <c r="OLU891" s="806"/>
      <c r="OLV891" s="806"/>
      <c r="OLW891" s="806"/>
      <c r="OLX891" s="806"/>
      <c r="OLY891" s="806"/>
      <c r="OLZ891" s="806"/>
      <c r="OMA891" s="806"/>
      <c r="OMB891" s="806"/>
      <c r="OMC891" s="806"/>
      <c r="OMD891" s="806"/>
      <c r="OME891" s="806"/>
      <c r="OMF891" s="806"/>
      <c r="OMG891" s="806"/>
      <c r="OMH891" s="806"/>
      <c r="OMI891" s="806"/>
      <c r="OMJ891" s="806"/>
      <c r="OMK891" s="806"/>
      <c r="OML891" s="806"/>
      <c r="OMM891" s="806"/>
      <c r="OMN891" s="806"/>
      <c r="OMO891" s="806"/>
      <c r="OMP891" s="806"/>
      <c r="OMQ891" s="806"/>
      <c r="OMR891" s="806"/>
      <c r="OMS891" s="806"/>
      <c r="OMT891" s="806"/>
      <c r="OMU891" s="806"/>
      <c r="OMV891" s="806"/>
      <c r="OMW891" s="806"/>
      <c r="OMX891" s="806"/>
      <c r="OMY891" s="806"/>
      <c r="OMZ891" s="806"/>
      <c r="ONA891" s="806"/>
      <c r="ONB891" s="806"/>
      <c r="ONC891" s="806"/>
      <c r="OND891" s="806"/>
      <c r="ONE891" s="806"/>
      <c r="ONF891" s="806"/>
      <c r="ONG891" s="806"/>
      <c r="ONH891" s="806"/>
      <c r="ONI891" s="806"/>
      <c r="ONJ891" s="806"/>
      <c r="ONK891" s="806"/>
      <c r="ONL891" s="806"/>
      <c r="ONM891" s="806"/>
      <c r="ONN891" s="806"/>
      <c r="ONO891" s="806"/>
      <c r="ONP891" s="806"/>
      <c r="ONQ891" s="806"/>
      <c r="ONR891" s="806"/>
      <c r="ONS891" s="806"/>
      <c r="ONT891" s="806"/>
      <c r="ONU891" s="806"/>
      <c r="ONV891" s="806"/>
      <c r="ONW891" s="806"/>
      <c r="ONX891" s="806"/>
      <c r="ONY891" s="806"/>
      <c r="ONZ891" s="806"/>
      <c r="OOA891" s="806"/>
      <c r="OOB891" s="806"/>
      <c r="OOC891" s="806"/>
      <c r="OOD891" s="806"/>
      <c r="OOE891" s="806"/>
      <c r="OOF891" s="806"/>
      <c r="OOG891" s="806"/>
      <c r="OOH891" s="806"/>
      <c r="OOI891" s="806"/>
      <c r="OOJ891" s="806"/>
      <c r="OOK891" s="806"/>
      <c r="OOL891" s="806"/>
      <c r="OOM891" s="806"/>
      <c r="OON891" s="806"/>
      <c r="OOO891" s="806"/>
      <c r="OOP891" s="806"/>
      <c r="OOQ891" s="806"/>
      <c r="OOR891" s="806"/>
      <c r="OOS891" s="806"/>
      <c r="OOT891" s="806"/>
      <c r="OOU891" s="806"/>
      <c r="OOV891" s="806"/>
      <c r="OOW891" s="806"/>
      <c r="OOX891" s="806"/>
      <c r="OOY891" s="806"/>
      <c r="OOZ891" s="806"/>
      <c r="OPA891" s="806"/>
      <c r="OPB891" s="806"/>
      <c r="OPC891" s="806"/>
      <c r="OPD891" s="806"/>
      <c r="OPE891" s="806"/>
      <c r="OPF891" s="806"/>
      <c r="OPG891" s="806"/>
      <c r="OPH891" s="806"/>
      <c r="OPI891" s="806"/>
      <c r="OPJ891" s="806"/>
      <c r="OPK891" s="806"/>
      <c r="OPL891" s="806"/>
      <c r="OPM891" s="806"/>
      <c r="OPN891" s="806"/>
      <c r="OPO891" s="806"/>
      <c r="OPP891" s="806"/>
      <c r="OPQ891" s="806"/>
      <c r="OPR891" s="806"/>
      <c r="OPS891" s="806"/>
      <c r="OPT891" s="806"/>
      <c r="OPU891" s="806"/>
      <c r="OPV891" s="806"/>
      <c r="OPW891" s="806"/>
      <c r="OPX891" s="806"/>
      <c r="OPY891" s="806"/>
      <c r="OPZ891" s="806"/>
      <c r="OQA891" s="806"/>
      <c r="OQB891" s="806"/>
      <c r="OQC891" s="806"/>
      <c r="OQD891" s="806"/>
      <c r="OQE891" s="806"/>
      <c r="OQF891" s="806"/>
      <c r="OQG891" s="806"/>
      <c r="OQH891" s="806"/>
      <c r="OQI891" s="806"/>
      <c r="OQJ891" s="806"/>
      <c r="OQK891" s="806"/>
      <c r="OQL891" s="806"/>
      <c r="OQM891" s="806"/>
      <c r="OQN891" s="806"/>
      <c r="OQO891" s="806"/>
      <c r="OQP891" s="806"/>
      <c r="OQQ891" s="806"/>
      <c r="OQR891" s="806"/>
      <c r="OQS891" s="806"/>
      <c r="OQT891" s="806"/>
      <c r="OQU891" s="806"/>
      <c r="OQV891" s="806"/>
      <c r="OQW891" s="806"/>
      <c r="OQX891" s="806"/>
      <c r="OQY891" s="806"/>
      <c r="OQZ891" s="806"/>
      <c r="ORA891" s="806"/>
      <c r="ORB891" s="806"/>
      <c r="ORC891" s="806"/>
      <c r="ORD891" s="806"/>
      <c r="ORE891" s="806"/>
      <c r="ORF891" s="806"/>
      <c r="ORG891" s="806"/>
      <c r="ORH891" s="806"/>
      <c r="ORI891" s="806"/>
      <c r="ORJ891" s="806"/>
      <c r="ORK891" s="806"/>
      <c r="ORL891" s="806"/>
      <c r="ORM891" s="806"/>
      <c r="ORN891" s="806"/>
      <c r="ORO891" s="806"/>
      <c r="ORP891" s="806"/>
      <c r="ORQ891" s="806"/>
      <c r="ORR891" s="806"/>
      <c r="ORS891" s="806"/>
      <c r="ORT891" s="806"/>
      <c r="ORU891" s="806"/>
      <c r="ORV891" s="806"/>
      <c r="ORW891" s="806"/>
      <c r="ORX891" s="806"/>
      <c r="ORY891" s="806"/>
      <c r="ORZ891" s="806"/>
      <c r="OSA891" s="806"/>
      <c r="OSB891" s="806"/>
      <c r="OSC891" s="806"/>
      <c r="OSD891" s="806"/>
      <c r="OSE891" s="806"/>
      <c r="OSF891" s="806"/>
      <c r="OSG891" s="806"/>
      <c r="OSH891" s="806"/>
      <c r="OSI891" s="806"/>
      <c r="OSJ891" s="806"/>
      <c r="OSK891" s="806"/>
      <c r="OSL891" s="806"/>
      <c r="OSM891" s="806"/>
      <c r="OSN891" s="806"/>
      <c r="OSO891" s="806"/>
      <c r="OSP891" s="806"/>
      <c r="OSQ891" s="806"/>
      <c r="OSR891" s="806"/>
      <c r="OSS891" s="806"/>
      <c r="OST891" s="806"/>
      <c r="OSU891" s="806"/>
      <c r="OSV891" s="806"/>
      <c r="OSW891" s="806"/>
      <c r="OSX891" s="806"/>
      <c r="OSY891" s="806"/>
      <c r="OSZ891" s="806"/>
      <c r="OTA891" s="806"/>
      <c r="OTB891" s="806"/>
      <c r="OTC891" s="806"/>
      <c r="OTD891" s="806"/>
      <c r="OTE891" s="806"/>
      <c r="OTF891" s="806"/>
      <c r="OTG891" s="806"/>
      <c r="OTH891" s="806"/>
      <c r="OTI891" s="806"/>
      <c r="OTJ891" s="806"/>
      <c r="OTK891" s="806"/>
      <c r="OTL891" s="806"/>
      <c r="OTM891" s="806"/>
      <c r="OTN891" s="806"/>
      <c r="OTO891" s="806"/>
      <c r="OTP891" s="806"/>
      <c r="OTQ891" s="806"/>
      <c r="OTR891" s="806"/>
      <c r="OTS891" s="806"/>
      <c r="OTT891" s="806"/>
      <c r="OTU891" s="806"/>
      <c r="OTV891" s="806"/>
      <c r="OTW891" s="806"/>
      <c r="OTX891" s="806"/>
      <c r="OTY891" s="806"/>
      <c r="OTZ891" s="806"/>
      <c r="OUA891" s="806"/>
      <c r="OUB891" s="806"/>
      <c r="OUC891" s="806"/>
      <c r="OUD891" s="806"/>
      <c r="OUE891" s="806"/>
      <c r="OUF891" s="806"/>
      <c r="OUG891" s="806"/>
      <c r="OUH891" s="806"/>
      <c r="OUI891" s="806"/>
      <c r="OUJ891" s="806"/>
      <c r="OUK891" s="806"/>
      <c r="OUL891" s="806"/>
      <c r="OUM891" s="806"/>
      <c r="OUN891" s="806"/>
      <c r="OUO891" s="806"/>
      <c r="OUP891" s="806"/>
      <c r="OUQ891" s="806"/>
      <c r="OUR891" s="806"/>
      <c r="OUS891" s="806"/>
      <c r="OUT891" s="806"/>
      <c r="OUU891" s="806"/>
      <c r="OUV891" s="806"/>
      <c r="OUW891" s="806"/>
      <c r="OUX891" s="806"/>
      <c r="OUY891" s="806"/>
      <c r="OUZ891" s="806"/>
      <c r="OVA891" s="806"/>
      <c r="OVB891" s="806"/>
      <c r="OVC891" s="806"/>
      <c r="OVD891" s="806"/>
      <c r="OVE891" s="806"/>
      <c r="OVF891" s="806"/>
      <c r="OVG891" s="806"/>
      <c r="OVH891" s="806"/>
      <c r="OVI891" s="806"/>
      <c r="OVJ891" s="806"/>
      <c r="OVK891" s="806"/>
      <c r="OVL891" s="806"/>
      <c r="OVM891" s="806"/>
      <c r="OVN891" s="806"/>
      <c r="OVO891" s="806"/>
      <c r="OVP891" s="806"/>
      <c r="OVQ891" s="806"/>
      <c r="OVR891" s="806"/>
      <c r="OVS891" s="806"/>
      <c r="OVT891" s="806"/>
      <c r="OVU891" s="806"/>
      <c r="OVV891" s="806"/>
      <c r="OVW891" s="806"/>
      <c r="OVX891" s="806"/>
      <c r="OVY891" s="806"/>
      <c r="OVZ891" s="806"/>
      <c r="OWA891" s="806"/>
      <c r="OWB891" s="806"/>
      <c r="OWC891" s="806"/>
      <c r="OWD891" s="806"/>
      <c r="OWE891" s="806"/>
      <c r="OWF891" s="806"/>
      <c r="OWG891" s="806"/>
      <c r="OWH891" s="806"/>
      <c r="OWI891" s="806"/>
      <c r="OWJ891" s="806"/>
      <c r="OWK891" s="806"/>
      <c r="OWL891" s="806"/>
      <c r="OWM891" s="806"/>
      <c r="OWN891" s="806"/>
      <c r="OWO891" s="806"/>
      <c r="OWP891" s="806"/>
      <c r="OWQ891" s="806"/>
      <c r="OWR891" s="806"/>
      <c r="OWS891" s="806"/>
      <c r="OWT891" s="806"/>
      <c r="OWU891" s="806"/>
      <c r="OWV891" s="806"/>
      <c r="OWW891" s="806"/>
      <c r="OWX891" s="806"/>
      <c r="OWY891" s="806"/>
      <c r="OWZ891" s="806"/>
      <c r="OXA891" s="806"/>
      <c r="OXB891" s="806"/>
      <c r="OXC891" s="806"/>
      <c r="OXD891" s="806"/>
      <c r="OXE891" s="806"/>
      <c r="OXF891" s="806"/>
      <c r="OXG891" s="806"/>
      <c r="OXH891" s="806"/>
      <c r="OXI891" s="806"/>
      <c r="OXJ891" s="806"/>
      <c r="OXK891" s="806"/>
      <c r="OXL891" s="806"/>
      <c r="OXM891" s="806"/>
      <c r="OXN891" s="806"/>
      <c r="OXO891" s="806"/>
      <c r="OXP891" s="806"/>
      <c r="OXQ891" s="806"/>
      <c r="OXR891" s="806"/>
      <c r="OXS891" s="806"/>
      <c r="OXT891" s="806"/>
      <c r="OXU891" s="806"/>
      <c r="OXV891" s="806"/>
      <c r="OXW891" s="806"/>
      <c r="OXX891" s="806"/>
      <c r="OXY891" s="806"/>
      <c r="OXZ891" s="806"/>
      <c r="OYA891" s="806"/>
      <c r="OYB891" s="806"/>
      <c r="OYC891" s="806"/>
      <c r="OYD891" s="806"/>
      <c r="OYE891" s="806"/>
      <c r="OYF891" s="806"/>
      <c r="OYG891" s="806"/>
      <c r="OYH891" s="806"/>
      <c r="OYI891" s="806"/>
      <c r="OYJ891" s="806"/>
      <c r="OYK891" s="806"/>
      <c r="OYL891" s="806"/>
      <c r="OYM891" s="806"/>
      <c r="OYN891" s="806"/>
      <c r="OYO891" s="806"/>
      <c r="OYP891" s="806"/>
      <c r="OYQ891" s="806"/>
      <c r="OYR891" s="806"/>
      <c r="OYS891" s="806"/>
      <c r="OYT891" s="806"/>
      <c r="OYU891" s="806"/>
      <c r="OYV891" s="806"/>
      <c r="OYW891" s="806"/>
      <c r="OYX891" s="806"/>
      <c r="OYY891" s="806"/>
      <c r="OYZ891" s="806"/>
      <c r="OZA891" s="806"/>
      <c r="OZB891" s="806"/>
      <c r="OZC891" s="806"/>
      <c r="OZD891" s="806"/>
      <c r="OZE891" s="806"/>
      <c r="OZF891" s="806"/>
      <c r="OZG891" s="806"/>
      <c r="OZH891" s="806"/>
      <c r="OZI891" s="806"/>
      <c r="OZJ891" s="806"/>
      <c r="OZK891" s="806"/>
      <c r="OZL891" s="806"/>
      <c r="OZM891" s="806"/>
      <c r="OZN891" s="806"/>
      <c r="OZO891" s="806"/>
      <c r="OZP891" s="806"/>
      <c r="OZQ891" s="806"/>
      <c r="OZR891" s="806"/>
      <c r="OZS891" s="806"/>
      <c r="OZT891" s="806"/>
      <c r="OZU891" s="806"/>
      <c r="OZV891" s="806"/>
      <c r="OZW891" s="806"/>
      <c r="OZX891" s="806"/>
      <c r="OZY891" s="806"/>
      <c r="OZZ891" s="806"/>
      <c r="PAA891" s="806"/>
      <c r="PAB891" s="806"/>
      <c r="PAC891" s="806"/>
      <c r="PAD891" s="806"/>
      <c r="PAE891" s="806"/>
      <c r="PAF891" s="806"/>
      <c r="PAG891" s="806"/>
      <c r="PAH891" s="806"/>
      <c r="PAI891" s="806"/>
      <c r="PAJ891" s="806"/>
      <c r="PAK891" s="806"/>
      <c r="PAL891" s="806"/>
      <c r="PAM891" s="806"/>
      <c r="PAN891" s="806"/>
      <c r="PAO891" s="806"/>
      <c r="PAP891" s="806"/>
      <c r="PAQ891" s="806"/>
      <c r="PAR891" s="806"/>
      <c r="PAS891" s="806"/>
      <c r="PAT891" s="806"/>
      <c r="PAU891" s="806"/>
      <c r="PAV891" s="806"/>
      <c r="PAW891" s="806"/>
      <c r="PAX891" s="806"/>
      <c r="PAY891" s="806"/>
      <c r="PAZ891" s="806"/>
      <c r="PBA891" s="806"/>
      <c r="PBB891" s="806"/>
      <c r="PBC891" s="806"/>
      <c r="PBD891" s="806"/>
      <c r="PBE891" s="806"/>
      <c r="PBF891" s="806"/>
      <c r="PBG891" s="806"/>
      <c r="PBH891" s="806"/>
      <c r="PBI891" s="806"/>
      <c r="PBJ891" s="806"/>
      <c r="PBK891" s="806"/>
      <c r="PBL891" s="806"/>
      <c r="PBM891" s="806"/>
      <c r="PBN891" s="806"/>
      <c r="PBO891" s="806"/>
      <c r="PBP891" s="806"/>
      <c r="PBQ891" s="806"/>
      <c r="PBR891" s="806"/>
      <c r="PBS891" s="806"/>
      <c r="PBT891" s="806"/>
      <c r="PBU891" s="806"/>
      <c r="PBV891" s="806"/>
      <c r="PBW891" s="806"/>
      <c r="PBX891" s="806"/>
      <c r="PBY891" s="806"/>
      <c r="PBZ891" s="806"/>
      <c r="PCA891" s="806"/>
      <c r="PCB891" s="806"/>
      <c r="PCC891" s="806"/>
      <c r="PCD891" s="806"/>
      <c r="PCE891" s="806"/>
      <c r="PCF891" s="806"/>
      <c r="PCG891" s="806"/>
      <c r="PCH891" s="806"/>
      <c r="PCI891" s="806"/>
      <c r="PCJ891" s="806"/>
      <c r="PCK891" s="806"/>
      <c r="PCL891" s="806"/>
      <c r="PCM891" s="806"/>
      <c r="PCN891" s="806"/>
      <c r="PCO891" s="806"/>
      <c r="PCP891" s="806"/>
      <c r="PCQ891" s="806"/>
      <c r="PCR891" s="806"/>
      <c r="PCS891" s="806"/>
      <c r="PCT891" s="806"/>
      <c r="PCU891" s="806"/>
      <c r="PCV891" s="806"/>
      <c r="PCW891" s="806"/>
      <c r="PCX891" s="806"/>
      <c r="PCY891" s="806"/>
      <c r="PCZ891" s="806"/>
      <c r="PDA891" s="806"/>
      <c r="PDB891" s="806"/>
      <c r="PDC891" s="806"/>
      <c r="PDD891" s="806"/>
      <c r="PDE891" s="806"/>
      <c r="PDF891" s="806"/>
      <c r="PDG891" s="806"/>
      <c r="PDH891" s="806"/>
      <c r="PDI891" s="806"/>
      <c r="PDJ891" s="806"/>
      <c r="PDK891" s="806"/>
      <c r="PDL891" s="806"/>
      <c r="PDM891" s="806"/>
      <c r="PDN891" s="806"/>
      <c r="PDO891" s="806"/>
      <c r="PDP891" s="806"/>
      <c r="PDQ891" s="806"/>
      <c r="PDR891" s="806"/>
      <c r="PDS891" s="806"/>
      <c r="PDT891" s="806"/>
      <c r="PDU891" s="806"/>
      <c r="PDV891" s="806"/>
      <c r="PDW891" s="806"/>
      <c r="PDX891" s="806"/>
      <c r="PDY891" s="806"/>
      <c r="PDZ891" s="806"/>
      <c r="PEA891" s="806"/>
      <c r="PEB891" s="806"/>
      <c r="PEC891" s="806"/>
      <c r="PED891" s="806"/>
      <c r="PEE891" s="806"/>
      <c r="PEF891" s="806"/>
      <c r="PEG891" s="806"/>
      <c r="PEH891" s="806"/>
      <c r="PEI891" s="806"/>
      <c r="PEJ891" s="806"/>
      <c r="PEK891" s="806"/>
      <c r="PEL891" s="806"/>
      <c r="PEM891" s="806"/>
      <c r="PEN891" s="806"/>
      <c r="PEO891" s="806"/>
      <c r="PEP891" s="806"/>
      <c r="PEQ891" s="806"/>
      <c r="PER891" s="806"/>
      <c r="PES891" s="806"/>
      <c r="PET891" s="806"/>
      <c r="PEU891" s="806"/>
      <c r="PEV891" s="806"/>
      <c r="PEW891" s="806"/>
      <c r="PEX891" s="806"/>
      <c r="PEY891" s="806"/>
      <c r="PEZ891" s="806"/>
      <c r="PFA891" s="806"/>
      <c r="PFB891" s="806"/>
      <c r="PFC891" s="806"/>
      <c r="PFD891" s="806"/>
      <c r="PFE891" s="806"/>
      <c r="PFF891" s="806"/>
      <c r="PFG891" s="806"/>
      <c r="PFH891" s="806"/>
      <c r="PFI891" s="806"/>
      <c r="PFJ891" s="806"/>
      <c r="PFK891" s="806"/>
      <c r="PFL891" s="806"/>
      <c r="PFM891" s="806"/>
      <c r="PFN891" s="806"/>
      <c r="PFO891" s="806"/>
      <c r="PFP891" s="806"/>
      <c r="PFQ891" s="806"/>
      <c r="PFR891" s="806"/>
      <c r="PFS891" s="806"/>
      <c r="PFT891" s="806"/>
      <c r="PFU891" s="806"/>
      <c r="PFV891" s="806"/>
      <c r="PFW891" s="806"/>
      <c r="PFX891" s="806"/>
      <c r="PFY891" s="806"/>
      <c r="PFZ891" s="806"/>
      <c r="PGA891" s="806"/>
      <c r="PGB891" s="806"/>
      <c r="PGC891" s="806"/>
      <c r="PGD891" s="806"/>
      <c r="PGE891" s="806"/>
      <c r="PGF891" s="806"/>
      <c r="PGG891" s="806"/>
      <c r="PGH891" s="806"/>
      <c r="PGI891" s="806"/>
      <c r="PGJ891" s="806"/>
      <c r="PGK891" s="806"/>
      <c r="PGL891" s="806"/>
      <c r="PGM891" s="806"/>
      <c r="PGN891" s="806"/>
      <c r="PGO891" s="806"/>
      <c r="PGP891" s="806"/>
      <c r="PGQ891" s="806"/>
      <c r="PGR891" s="806"/>
      <c r="PGS891" s="806"/>
      <c r="PGT891" s="806"/>
      <c r="PGU891" s="806"/>
      <c r="PGV891" s="806"/>
      <c r="PGW891" s="806"/>
      <c r="PGX891" s="806"/>
      <c r="PGY891" s="806"/>
      <c r="PGZ891" s="806"/>
      <c r="PHA891" s="806"/>
      <c r="PHB891" s="806"/>
      <c r="PHC891" s="806"/>
      <c r="PHD891" s="806"/>
      <c r="PHE891" s="806"/>
      <c r="PHF891" s="806"/>
      <c r="PHG891" s="806"/>
      <c r="PHH891" s="806"/>
      <c r="PHI891" s="806"/>
      <c r="PHJ891" s="806"/>
      <c r="PHK891" s="806"/>
      <c r="PHL891" s="806"/>
      <c r="PHM891" s="806"/>
      <c r="PHN891" s="806"/>
      <c r="PHO891" s="806"/>
      <c r="PHP891" s="806"/>
      <c r="PHQ891" s="806"/>
      <c r="PHR891" s="806"/>
      <c r="PHS891" s="806"/>
      <c r="PHT891" s="806"/>
      <c r="PHU891" s="806"/>
      <c r="PHV891" s="806"/>
      <c r="PHW891" s="806"/>
      <c r="PHX891" s="806"/>
      <c r="PHY891" s="806"/>
      <c r="PHZ891" s="806"/>
      <c r="PIA891" s="806"/>
      <c r="PIB891" s="806"/>
      <c r="PIC891" s="806"/>
      <c r="PID891" s="806"/>
      <c r="PIE891" s="806"/>
      <c r="PIF891" s="806"/>
      <c r="PIG891" s="806"/>
      <c r="PIH891" s="806"/>
      <c r="PII891" s="806"/>
      <c r="PIJ891" s="806"/>
      <c r="PIK891" s="806"/>
      <c r="PIL891" s="806"/>
      <c r="PIM891" s="806"/>
      <c r="PIN891" s="806"/>
      <c r="PIO891" s="806"/>
      <c r="PIP891" s="806"/>
      <c r="PIQ891" s="806"/>
      <c r="PIR891" s="806"/>
      <c r="PIS891" s="806"/>
      <c r="PIT891" s="806"/>
      <c r="PIU891" s="806"/>
      <c r="PIV891" s="806"/>
      <c r="PIW891" s="806"/>
      <c r="PIX891" s="806"/>
      <c r="PIY891" s="806"/>
      <c r="PIZ891" s="806"/>
      <c r="PJA891" s="806"/>
      <c r="PJB891" s="806"/>
      <c r="PJC891" s="806"/>
      <c r="PJD891" s="806"/>
      <c r="PJE891" s="806"/>
      <c r="PJF891" s="806"/>
      <c r="PJG891" s="806"/>
      <c r="PJH891" s="806"/>
      <c r="PJI891" s="806"/>
      <c r="PJJ891" s="806"/>
      <c r="PJK891" s="806"/>
      <c r="PJL891" s="806"/>
      <c r="PJM891" s="806"/>
      <c r="PJN891" s="806"/>
      <c r="PJO891" s="806"/>
      <c r="PJP891" s="806"/>
      <c r="PJQ891" s="806"/>
      <c r="PJR891" s="806"/>
      <c r="PJS891" s="806"/>
      <c r="PJT891" s="806"/>
      <c r="PJU891" s="806"/>
      <c r="PJV891" s="806"/>
      <c r="PJW891" s="806"/>
      <c r="PJX891" s="806"/>
      <c r="PJY891" s="806"/>
      <c r="PJZ891" s="806"/>
      <c r="PKA891" s="806"/>
      <c r="PKB891" s="806"/>
      <c r="PKC891" s="806"/>
      <c r="PKD891" s="806"/>
      <c r="PKE891" s="806"/>
      <c r="PKF891" s="806"/>
      <c r="PKG891" s="806"/>
      <c r="PKH891" s="806"/>
      <c r="PKI891" s="806"/>
      <c r="PKJ891" s="806"/>
      <c r="PKK891" s="806"/>
      <c r="PKL891" s="806"/>
      <c r="PKM891" s="806"/>
      <c r="PKN891" s="806"/>
      <c r="PKO891" s="806"/>
      <c r="PKP891" s="806"/>
      <c r="PKQ891" s="806"/>
      <c r="PKR891" s="806"/>
      <c r="PKS891" s="806"/>
      <c r="PKT891" s="806"/>
      <c r="PKU891" s="806"/>
      <c r="PKV891" s="806"/>
      <c r="PKW891" s="806"/>
      <c r="PKX891" s="806"/>
      <c r="PKY891" s="806"/>
      <c r="PKZ891" s="806"/>
      <c r="PLA891" s="806"/>
      <c r="PLB891" s="806"/>
      <c r="PLC891" s="806"/>
      <c r="PLD891" s="806"/>
      <c r="PLE891" s="806"/>
      <c r="PLF891" s="806"/>
      <c r="PLG891" s="806"/>
      <c r="PLH891" s="806"/>
      <c r="PLI891" s="806"/>
      <c r="PLJ891" s="806"/>
      <c r="PLK891" s="806"/>
      <c r="PLL891" s="806"/>
      <c r="PLM891" s="806"/>
      <c r="PLN891" s="806"/>
      <c r="PLO891" s="806"/>
      <c r="PLP891" s="806"/>
      <c r="PLQ891" s="806"/>
      <c r="PLR891" s="806"/>
      <c r="PLS891" s="806"/>
      <c r="PLT891" s="806"/>
      <c r="PLU891" s="806"/>
      <c r="PLV891" s="806"/>
      <c r="PLW891" s="806"/>
      <c r="PLX891" s="806"/>
      <c r="PLY891" s="806"/>
      <c r="PLZ891" s="806"/>
      <c r="PMA891" s="806"/>
      <c r="PMB891" s="806"/>
      <c r="PMC891" s="806"/>
      <c r="PMD891" s="806"/>
      <c r="PME891" s="806"/>
      <c r="PMF891" s="806"/>
      <c r="PMG891" s="806"/>
      <c r="PMH891" s="806"/>
      <c r="PMI891" s="806"/>
      <c r="PMJ891" s="806"/>
      <c r="PMK891" s="806"/>
      <c r="PML891" s="806"/>
      <c r="PMM891" s="806"/>
      <c r="PMN891" s="806"/>
      <c r="PMO891" s="806"/>
      <c r="PMP891" s="806"/>
      <c r="PMQ891" s="806"/>
      <c r="PMR891" s="806"/>
      <c r="PMS891" s="806"/>
      <c r="PMT891" s="806"/>
      <c r="PMU891" s="806"/>
      <c r="PMV891" s="806"/>
      <c r="PMW891" s="806"/>
      <c r="PMX891" s="806"/>
      <c r="PMY891" s="806"/>
      <c r="PMZ891" s="806"/>
      <c r="PNA891" s="806"/>
      <c r="PNB891" s="806"/>
      <c r="PNC891" s="806"/>
      <c r="PND891" s="806"/>
      <c r="PNE891" s="806"/>
      <c r="PNF891" s="806"/>
      <c r="PNG891" s="806"/>
      <c r="PNH891" s="806"/>
      <c r="PNI891" s="806"/>
      <c r="PNJ891" s="806"/>
      <c r="PNK891" s="806"/>
      <c r="PNL891" s="806"/>
      <c r="PNM891" s="806"/>
      <c r="PNN891" s="806"/>
      <c r="PNO891" s="806"/>
      <c r="PNP891" s="806"/>
      <c r="PNQ891" s="806"/>
      <c r="PNR891" s="806"/>
      <c r="PNS891" s="806"/>
      <c r="PNT891" s="806"/>
      <c r="PNU891" s="806"/>
      <c r="PNV891" s="806"/>
      <c r="PNW891" s="806"/>
      <c r="PNX891" s="806"/>
      <c r="PNY891" s="806"/>
      <c r="PNZ891" s="806"/>
      <c r="POA891" s="806"/>
      <c r="POB891" s="806"/>
      <c r="POC891" s="806"/>
      <c r="POD891" s="806"/>
      <c r="POE891" s="806"/>
      <c r="POF891" s="806"/>
      <c r="POG891" s="806"/>
      <c r="POH891" s="806"/>
      <c r="POI891" s="806"/>
      <c r="POJ891" s="806"/>
      <c r="POK891" s="806"/>
      <c r="POL891" s="806"/>
      <c r="POM891" s="806"/>
      <c r="PON891" s="806"/>
      <c r="POO891" s="806"/>
      <c r="POP891" s="806"/>
      <c r="POQ891" s="806"/>
      <c r="POR891" s="806"/>
      <c r="POS891" s="806"/>
      <c r="POT891" s="806"/>
      <c r="POU891" s="806"/>
      <c r="POV891" s="806"/>
      <c r="POW891" s="806"/>
      <c r="POX891" s="806"/>
      <c r="POY891" s="806"/>
      <c r="POZ891" s="806"/>
      <c r="PPA891" s="806"/>
      <c r="PPB891" s="806"/>
      <c r="PPC891" s="806"/>
      <c r="PPD891" s="806"/>
      <c r="PPE891" s="806"/>
      <c r="PPF891" s="806"/>
      <c r="PPG891" s="806"/>
      <c r="PPH891" s="806"/>
      <c r="PPI891" s="806"/>
      <c r="PPJ891" s="806"/>
      <c r="PPK891" s="806"/>
      <c r="PPL891" s="806"/>
      <c r="PPM891" s="806"/>
      <c r="PPN891" s="806"/>
      <c r="PPO891" s="806"/>
      <c r="PPP891" s="806"/>
      <c r="PPQ891" s="806"/>
      <c r="PPR891" s="806"/>
      <c r="PPS891" s="806"/>
      <c r="PPT891" s="806"/>
      <c r="PPU891" s="806"/>
      <c r="PPV891" s="806"/>
      <c r="PPW891" s="806"/>
      <c r="PPX891" s="806"/>
      <c r="PPY891" s="806"/>
      <c r="PPZ891" s="806"/>
      <c r="PQA891" s="806"/>
      <c r="PQB891" s="806"/>
      <c r="PQC891" s="806"/>
      <c r="PQD891" s="806"/>
      <c r="PQE891" s="806"/>
      <c r="PQF891" s="806"/>
      <c r="PQG891" s="806"/>
      <c r="PQH891" s="806"/>
      <c r="PQI891" s="806"/>
      <c r="PQJ891" s="806"/>
      <c r="PQK891" s="806"/>
      <c r="PQL891" s="806"/>
      <c r="PQM891" s="806"/>
      <c r="PQN891" s="806"/>
      <c r="PQO891" s="806"/>
      <c r="PQP891" s="806"/>
      <c r="PQQ891" s="806"/>
      <c r="PQR891" s="806"/>
      <c r="PQS891" s="806"/>
      <c r="PQT891" s="806"/>
      <c r="PQU891" s="806"/>
      <c r="PQV891" s="806"/>
      <c r="PQW891" s="806"/>
      <c r="PQX891" s="806"/>
      <c r="PQY891" s="806"/>
      <c r="PQZ891" s="806"/>
      <c r="PRA891" s="806"/>
      <c r="PRB891" s="806"/>
      <c r="PRC891" s="806"/>
      <c r="PRD891" s="806"/>
      <c r="PRE891" s="806"/>
      <c r="PRF891" s="806"/>
      <c r="PRG891" s="806"/>
      <c r="PRH891" s="806"/>
      <c r="PRI891" s="806"/>
      <c r="PRJ891" s="806"/>
      <c r="PRK891" s="806"/>
      <c r="PRL891" s="806"/>
      <c r="PRM891" s="806"/>
      <c r="PRN891" s="806"/>
      <c r="PRO891" s="806"/>
      <c r="PRP891" s="806"/>
      <c r="PRQ891" s="806"/>
      <c r="PRR891" s="806"/>
      <c r="PRS891" s="806"/>
      <c r="PRT891" s="806"/>
      <c r="PRU891" s="806"/>
      <c r="PRV891" s="806"/>
      <c r="PRW891" s="806"/>
      <c r="PRX891" s="806"/>
      <c r="PRY891" s="806"/>
      <c r="PRZ891" s="806"/>
      <c r="PSA891" s="806"/>
      <c r="PSB891" s="806"/>
      <c r="PSC891" s="806"/>
      <c r="PSD891" s="806"/>
      <c r="PSE891" s="806"/>
      <c r="PSF891" s="806"/>
      <c r="PSG891" s="806"/>
      <c r="PSH891" s="806"/>
      <c r="PSI891" s="806"/>
      <c r="PSJ891" s="806"/>
      <c r="PSK891" s="806"/>
      <c r="PSL891" s="806"/>
      <c r="PSM891" s="806"/>
      <c r="PSN891" s="806"/>
      <c r="PSO891" s="806"/>
      <c r="PSP891" s="806"/>
      <c r="PSQ891" s="806"/>
      <c r="PSR891" s="806"/>
      <c r="PSS891" s="806"/>
      <c r="PST891" s="806"/>
      <c r="PSU891" s="806"/>
      <c r="PSV891" s="806"/>
      <c r="PSW891" s="806"/>
      <c r="PSX891" s="806"/>
      <c r="PSY891" s="806"/>
      <c r="PSZ891" s="806"/>
      <c r="PTA891" s="806"/>
      <c r="PTB891" s="806"/>
      <c r="PTC891" s="806"/>
      <c r="PTD891" s="806"/>
      <c r="PTE891" s="806"/>
      <c r="PTF891" s="806"/>
      <c r="PTG891" s="806"/>
      <c r="PTH891" s="806"/>
      <c r="PTI891" s="806"/>
      <c r="PTJ891" s="806"/>
      <c r="PTK891" s="806"/>
      <c r="PTL891" s="806"/>
      <c r="PTM891" s="806"/>
      <c r="PTN891" s="806"/>
      <c r="PTO891" s="806"/>
      <c r="PTP891" s="806"/>
      <c r="PTQ891" s="806"/>
      <c r="PTR891" s="806"/>
      <c r="PTS891" s="806"/>
      <c r="PTT891" s="806"/>
      <c r="PTU891" s="806"/>
      <c r="PTV891" s="806"/>
      <c r="PTW891" s="806"/>
      <c r="PTX891" s="806"/>
      <c r="PTY891" s="806"/>
      <c r="PTZ891" s="806"/>
      <c r="PUA891" s="806"/>
      <c r="PUB891" s="806"/>
      <c r="PUC891" s="806"/>
      <c r="PUD891" s="806"/>
      <c r="PUE891" s="806"/>
      <c r="PUF891" s="806"/>
      <c r="PUG891" s="806"/>
      <c r="PUH891" s="806"/>
      <c r="PUI891" s="806"/>
      <c r="PUJ891" s="806"/>
      <c r="PUK891" s="806"/>
      <c r="PUL891" s="806"/>
      <c r="PUM891" s="806"/>
      <c r="PUN891" s="806"/>
      <c r="PUO891" s="806"/>
      <c r="PUP891" s="806"/>
      <c r="PUQ891" s="806"/>
      <c r="PUR891" s="806"/>
      <c r="PUS891" s="806"/>
      <c r="PUT891" s="806"/>
      <c r="PUU891" s="806"/>
      <c r="PUV891" s="806"/>
      <c r="PUW891" s="806"/>
      <c r="PUX891" s="806"/>
      <c r="PUY891" s="806"/>
      <c r="PUZ891" s="806"/>
      <c r="PVA891" s="806"/>
      <c r="PVB891" s="806"/>
      <c r="PVC891" s="806"/>
      <c r="PVD891" s="806"/>
      <c r="PVE891" s="806"/>
      <c r="PVF891" s="806"/>
      <c r="PVG891" s="806"/>
      <c r="PVH891" s="806"/>
      <c r="PVI891" s="806"/>
      <c r="PVJ891" s="806"/>
      <c r="PVK891" s="806"/>
      <c r="PVL891" s="806"/>
      <c r="PVM891" s="806"/>
      <c r="PVN891" s="806"/>
      <c r="PVO891" s="806"/>
      <c r="PVP891" s="806"/>
      <c r="PVQ891" s="806"/>
      <c r="PVR891" s="806"/>
      <c r="PVS891" s="806"/>
      <c r="PVT891" s="806"/>
      <c r="PVU891" s="806"/>
      <c r="PVV891" s="806"/>
      <c r="PVW891" s="806"/>
      <c r="PVX891" s="806"/>
      <c r="PVY891" s="806"/>
      <c r="PVZ891" s="806"/>
      <c r="PWA891" s="806"/>
      <c r="PWB891" s="806"/>
      <c r="PWC891" s="806"/>
      <c r="PWD891" s="806"/>
      <c r="PWE891" s="806"/>
      <c r="PWF891" s="806"/>
      <c r="PWG891" s="806"/>
      <c r="PWH891" s="806"/>
      <c r="PWI891" s="806"/>
      <c r="PWJ891" s="806"/>
      <c r="PWK891" s="806"/>
      <c r="PWL891" s="806"/>
      <c r="PWM891" s="806"/>
      <c r="PWN891" s="806"/>
      <c r="PWO891" s="806"/>
      <c r="PWP891" s="806"/>
      <c r="PWQ891" s="806"/>
      <c r="PWR891" s="806"/>
      <c r="PWS891" s="806"/>
      <c r="PWT891" s="806"/>
      <c r="PWU891" s="806"/>
      <c r="PWV891" s="806"/>
      <c r="PWW891" s="806"/>
      <c r="PWX891" s="806"/>
      <c r="PWY891" s="806"/>
      <c r="PWZ891" s="806"/>
      <c r="PXA891" s="806"/>
      <c r="PXB891" s="806"/>
      <c r="PXC891" s="806"/>
      <c r="PXD891" s="806"/>
      <c r="PXE891" s="806"/>
      <c r="PXF891" s="806"/>
      <c r="PXG891" s="806"/>
      <c r="PXH891" s="806"/>
      <c r="PXI891" s="806"/>
      <c r="PXJ891" s="806"/>
      <c r="PXK891" s="806"/>
      <c r="PXL891" s="806"/>
      <c r="PXM891" s="806"/>
      <c r="PXN891" s="806"/>
      <c r="PXO891" s="806"/>
      <c r="PXP891" s="806"/>
      <c r="PXQ891" s="806"/>
      <c r="PXR891" s="806"/>
      <c r="PXS891" s="806"/>
      <c r="PXT891" s="806"/>
      <c r="PXU891" s="806"/>
      <c r="PXV891" s="806"/>
      <c r="PXW891" s="806"/>
      <c r="PXX891" s="806"/>
      <c r="PXY891" s="806"/>
      <c r="PXZ891" s="806"/>
      <c r="PYA891" s="806"/>
      <c r="PYB891" s="806"/>
      <c r="PYC891" s="806"/>
      <c r="PYD891" s="806"/>
      <c r="PYE891" s="806"/>
      <c r="PYF891" s="806"/>
      <c r="PYG891" s="806"/>
      <c r="PYH891" s="806"/>
      <c r="PYI891" s="806"/>
      <c r="PYJ891" s="806"/>
      <c r="PYK891" s="806"/>
      <c r="PYL891" s="806"/>
      <c r="PYM891" s="806"/>
      <c r="PYN891" s="806"/>
      <c r="PYO891" s="806"/>
      <c r="PYP891" s="806"/>
      <c r="PYQ891" s="806"/>
      <c r="PYR891" s="806"/>
      <c r="PYS891" s="806"/>
      <c r="PYT891" s="806"/>
      <c r="PYU891" s="806"/>
      <c r="PYV891" s="806"/>
      <c r="PYW891" s="806"/>
      <c r="PYX891" s="806"/>
      <c r="PYY891" s="806"/>
      <c r="PYZ891" s="806"/>
      <c r="PZA891" s="806"/>
      <c r="PZB891" s="806"/>
      <c r="PZC891" s="806"/>
      <c r="PZD891" s="806"/>
      <c r="PZE891" s="806"/>
      <c r="PZF891" s="806"/>
      <c r="PZG891" s="806"/>
      <c r="PZH891" s="806"/>
      <c r="PZI891" s="806"/>
      <c r="PZJ891" s="806"/>
      <c r="PZK891" s="806"/>
      <c r="PZL891" s="806"/>
      <c r="PZM891" s="806"/>
      <c r="PZN891" s="806"/>
      <c r="PZO891" s="806"/>
      <c r="PZP891" s="806"/>
      <c r="PZQ891" s="806"/>
      <c r="PZR891" s="806"/>
      <c r="PZS891" s="806"/>
      <c r="PZT891" s="806"/>
      <c r="PZU891" s="806"/>
      <c r="PZV891" s="806"/>
      <c r="PZW891" s="806"/>
      <c r="PZX891" s="806"/>
      <c r="PZY891" s="806"/>
      <c r="PZZ891" s="806"/>
      <c r="QAA891" s="806"/>
      <c r="QAB891" s="806"/>
      <c r="QAC891" s="806"/>
      <c r="QAD891" s="806"/>
      <c r="QAE891" s="806"/>
      <c r="QAF891" s="806"/>
      <c r="QAG891" s="806"/>
      <c r="QAH891" s="806"/>
      <c r="QAI891" s="806"/>
      <c r="QAJ891" s="806"/>
      <c r="QAK891" s="806"/>
      <c r="QAL891" s="806"/>
      <c r="QAM891" s="806"/>
      <c r="QAN891" s="806"/>
      <c r="QAO891" s="806"/>
      <c r="QAP891" s="806"/>
      <c r="QAQ891" s="806"/>
      <c r="QAR891" s="806"/>
      <c r="QAS891" s="806"/>
      <c r="QAT891" s="806"/>
      <c r="QAU891" s="806"/>
      <c r="QAV891" s="806"/>
      <c r="QAW891" s="806"/>
      <c r="QAX891" s="806"/>
      <c r="QAY891" s="806"/>
      <c r="QAZ891" s="806"/>
      <c r="QBA891" s="806"/>
      <c r="QBB891" s="806"/>
      <c r="QBC891" s="806"/>
      <c r="QBD891" s="806"/>
      <c r="QBE891" s="806"/>
      <c r="QBF891" s="806"/>
      <c r="QBG891" s="806"/>
      <c r="QBH891" s="806"/>
      <c r="QBI891" s="806"/>
      <c r="QBJ891" s="806"/>
      <c r="QBK891" s="806"/>
      <c r="QBL891" s="806"/>
      <c r="QBM891" s="806"/>
      <c r="QBN891" s="806"/>
      <c r="QBO891" s="806"/>
      <c r="QBP891" s="806"/>
      <c r="QBQ891" s="806"/>
      <c r="QBR891" s="806"/>
      <c r="QBS891" s="806"/>
      <c r="QBT891" s="806"/>
      <c r="QBU891" s="806"/>
      <c r="QBV891" s="806"/>
      <c r="QBW891" s="806"/>
      <c r="QBX891" s="806"/>
      <c r="QBY891" s="806"/>
      <c r="QBZ891" s="806"/>
      <c r="QCA891" s="806"/>
      <c r="QCB891" s="806"/>
      <c r="QCC891" s="806"/>
      <c r="QCD891" s="806"/>
      <c r="QCE891" s="806"/>
      <c r="QCF891" s="806"/>
      <c r="QCG891" s="806"/>
      <c r="QCH891" s="806"/>
      <c r="QCI891" s="806"/>
      <c r="QCJ891" s="806"/>
      <c r="QCK891" s="806"/>
      <c r="QCL891" s="806"/>
      <c r="QCM891" s="806"/>
      <c r="QCN891" s="806"/>
      <c r="QCO891" s="806"/>
      <c r="QCP891" s="806"/>
      <c r="QCQ891" s="806"/>
      <c r="QCR891" s="806"/>
      <c r="QCS891" s="806"/>
      <c r="QCT891" s="806"/>
      <c r="QCU891" s="806"/>
      <c r="QCV891" s="806"/>
      <c r="QCW891" s="806"/>
      <c r="QCX891" s="806"/>
      <c r="QCY891" s="806"/>
      <c r="QCZ891" s="806"/>
      <c r="QDA891" s="806"/>
      <c r="QDB891" s="806"/>
      <c r="QDC891" s="806"/>
      <c r="QDD891" s="806"/>
      <c r="QDE891" s="806"/>
      <c r="QDF891" s="806"/>
      <c r="QDG891" s="806"/>
      <c r="QDH891" s="806"/>
      <c r="QDI891" s="806"/>
      <c r="QDJ891" s="806"/>
      <c r="QDK891" s="806"/>
      <c r="QDL891" s="806"/>
      <c r="QDM891" s="806"/>
      <c r="QDN891" s="806"/>
      <c r="QDO891" s="806"/>
      <c r="QDP891" s="806"/>
      <c r="QDQ891" s="806"/>
      <c r="QDR891" s="806"/>
      <c r="QDS891" s="806"/>
      <c r="QDT891" s="806"/>
      <c r="QDU891" s="806"/>
      <c r="QDV891" s="806"/>
      <c r="QDW891" s="806"/>
      <c r="QDX891" s="806"/>
      <c r="QDY891" s="806"/>
      <c r="QDZ891" s="806"/>
      <c r="QEA891" s="806"/>
      <c r="QEB891" s="806"/>
      <c r="QEC891" s="806"/>
      <c r="QED891" s="806"/>
      <c r="QEE891" s="806"/>
      <c r="QEF891" s="806"/>
      <c r="QEG891" s="806"/>
      <c r="QEH891" s="806"/>
      <c r="QEI891" s="806"/>
      <c r="QEJ891" s="806"/>
      <c r="QEK891" s="806"/>
      <c r="QEL891" s="806"/>
      <c r="QEM891" s="806"/>
      <c r="QEN891" s="806"/>
      <c r="QEO891" s="806"/>
      <c r="QEP891" s="806"/>
      <c r="QEQ891" s="806"/>
      <c r="QER891" s="806"/>
      <c r="QES891" s="806"/>
      <c r="QET891" s="806"/>
      <c r="QEU891" s="806"/>
      <c r="QEV891" s="806"/>
      <c r="QEW891" s="806"/>
      <c r="QEX891" s="806"/>
      <c r="QEY891" s="806"/>
      <c r="QEZ891" s="806"/>
      <c r="QFA891" s="806"/>
      <c r="QFB891" s="806"/>
      <c r="QFC891" s="806"/>
      <c r="QFD891" s="806"/>
      <c r="QFE891" s="806"/>
      <c r="QFF891" s="806"/>
      <c r="QFG891" s="806"/>
      <c r="QFH891" s="806"/>
      <c r="QFI891" s="806"/>
      <c r="QFJ891" s="806"/>
      <c r="QFK891" s="806"/>
      <c r="QFL891" s="806"/>
      <c r="QFM891" s="806"/>
      <c r="QFN891" s="806"/>
      <c r="QFO891" s="806"/>
      <c r="QFP891" s="806"/>
      <c r="QFQ891" s="806"/>
      <c r="QFR891" s="806"/>
      <c r="QFS891" s="806"/>
      <c r="QFT891" s="806"/>
      <c r="QFU891" s="806"/>
      <c r="QFV891" s="806"/>
      <c r="QFW891" s="806"/>
      <c r="QFX891" s="806"/>
      <c r="QFY891" s="806"/>
      <c r="QFZ891" s="806"/>
      <c r="QGA891" s="806"/>
      <c r="QGB891" s="806"/>
      <c r="QGC891" s="806"/>
      <c r="QGD891" s="806"/>
      <c r="QGE891" s="806"/>
      <c r="QGF891" s="806"/>
      <c r="QGG891" s="806"/>
      <c r="QGH891" s="806"/>
      <c r="QGI891" s="806"/>
      <c r="QGJ891" s="806"/>
      <c r="QGK891" s="806"/>
      <c r="QGL891" s="806"/>
      <c r="QGM891" s="806"/>
      <c r="QGN891" s="806"/>
      <c r="QGO891" s="806"/>
      <c r="QGP891" s="806"/>
      <c r="QGQ891" s="806"/>
      <c r="QGR891" s="806"/>
      <c r="QGS891" s="806"/>
      <c r="QGT891" s="806"/>
      <c r="QGU891" s="806"/>
      <c r="QGV891" s="806"/>
      <c r="QGW891" s="806"/>
      <c r="QGX891" s="806"/>
      <c r="QGY891" s="806"/>
      <c r="QGZ891" s="806"/>
      <c r="QHA891" s="806"/>
      <c r="QHB891" s="806"/>
      <c r="QHC891" s="806"/>
      <c r="QHD891" s="806"/>
      <c r="QHE891" s="806"/>
      <c r="QHF891" s="806"/>
      <c r="QHG891" s="806"/>
      <c r="QHH891" s="806"/>
      <c r="QHI891" s="806"/>
      <c r="QHJ891" s="806"/>
      <c r="QHK891" s="806"/>
      <c r="QHL891" s="806"/>
      <c r="QHM891" s="806"/>
      <c r="QHN891" s="806"/>
      <c r="QHO891" s="806"/>
      <c r="QHP891" s="806"/>
      <c r="QHQ891" s="806"/>
      <c r="QHR891" s="806"/>
      <c r="QHS891" s="806"/>
      <c r="QHT891" s="806"/>
      <c r="QHU891" s="806"/>
      <c r="QHV891" s="806"/>
      <c r="QHW891" s="806"/>
      <c r="QHX891" s="806"/>
      <c r="QHY891" s="806"/>
      <c r="QHZ891" s="806"/>
      <c r="QIA891" s="806"/>
      <c r="QIB891" s="806"/>
      <c r="QIC891" s="806"/>
      <c r="QID891" s="806"/>
      <c r="QIE891" s="806"/>
      <c r="QIF891" s="806"/>
      <c r="QIG891" s="806"/>
      <c r="QIH891" s="806"/>
      <c r="QII891" s="806"/>
      <c r="QIJ891" s="806"/>
      <c r="QIK891" s="806"/>
      <c r="QIL891" s="806"/>
      <c r="QIM891" s="806"/>
      <c r="QIN891" s="806"/>
      <c r="QIO891" s="806"/>
      <c r="QIP891" s="806"/>
      <c r="QIQ891" s="806"/>
      <c r="QIR891" s="806"/>
      <c r="QIS891" s="806"/>
      <c r="QIT891" s="806"/>
      <c r="QIU891" s="806"/>
      <c r="QIV891" s="806"/>
      <c r="QIW891" s="806"/>
      <c r="QIX891" s="806"/>
      <c r="QIY891" s="806"/>
      <c r="QIZ891" s="806"/>
      <c r="QJA891" s="806"/>
      <c r="QJB891" s="806"/>
      <c r="QJC891" s="806"/>
      <c r="QJD891" s="806"/>
      <c r="QJE891" s="806"/>
      <c r="QJF891" s="806"/>
      <c r="QJG891" s="806"/>
      <c r="QJH891" s="806"/>
      <c r="QJI891" s="806"/>
      <c r="QJJ891" s="806"/>
      <c r="QJK891" s="806"/>
      <c r="QJL891" s="806"/>
      <c r="QJM891" s="806"/>
      <c r="QJN891" s="806"/>
      <c r="QJO891" s="806"/>
      <c r="QJP891" s="806"/>
      <c r="QJQ891" s="806"/>
      <c r="QJR891" s="806"/>
      <c r="QJS891" s="806"/>
      <c r="QJT891" s="806"/>
      <c r="QJU891" s="806"/>
      <c r="QJV891" s="806"/>
      <c r="QJW891" s="806"/>
      <c r="QJX891" s="806"/>
      <c r="QJY891" s="806"/>
      <c r="QJZ891" s="806"/>
      <c r="QKA891" s="806"/>
      <c r="QKB891" s="806"/>
      <c r="QKC891" s="806"/>
      <c r="QKD891" s="806"/>
      <c r="QKE891" s="806"/>
      <c r="QKF891" s="806"/>
      <c r="QKG891" s="806"/>
      <c r="QKH891" s="806"/>
      <c r="QKI891" s="806"/>
      <c r="QKJ891" s="806"/>
      <c r="QKK891" s="806"/>
      <c r="QKL891" s="806"/>
      <c r="QKM891" s="806"/>
      <c r="QKN891" s="806"/>
      <c r="QKO891" s="806"/>
      <c r="QKP891" s="806"/>
      <c r="QKQ891" s="806"/>
      <c r="QKR891" s="806"/>
      <c r="QKS891" s="806"/>
      <c r="QKT891" s="806"/>
      <c r="QKU891" s="806"/>
      <c r="QKV891" s="806"/>
      <c r="QKW891" s="806"/>
      <c r="QKX891" s="806"/>
      <c r="QKY891" s="806"/>
      <c r="QKZ891" s="806"/>
      <c r="QLA891" s="806"/>
      <c r="QLB891" s="806"/>
      <c r="QLC891" s="806"/>
      <c r="QLD891" s="806"/>
      <c r="QLE891" s="806"/>
      <c r="QLF891" s="806"/>
      <c r="QLG891" s="806"/>
      <c r="QLH891" s="806"/>
      <c r="QLI891" s="806"/>
      <c r="QLJ891" s="806"/>
      <c r="QLK891" s="806"/>
      <c r="QLL891" s="806"/>
      <c r="QLM891" s="806"/>
      <c r="QLN891" s="806"/>
      <c r="QLO891" s="806"/>
      <c r="QLP891" s="806"/>
      <c r="QLQ891" s="806"/>
      <c r="QLR891" s="806"/>
      <c r="QLS891" s="806"/>
      <c r="QLT891" s="806"/>
      <c r="QLU891" s="806"/>
      <c r="QLV891" s="806"/>
      <c r="QLW891" s="806"/>
      <c r="QLX891" s="806"/>
      <c r="QLY891" s="806"/>
      <c r="QLZ891" s="806"/>
      <c r="QMA891" s="806"/>
      <c r="QMB891" s="806"/>
      <c r="QMC891" s="806"/>
      <c r="QMD891" s="806"/>
      <c r="QME891" s="806"/>
      <c r="QMF891" s="806"/>
      <c r="QMG891" s="806"/>
      <c r="QMH891" s="806"/>
      <c r="QMI891" s="806"/>
      <c r="QMJ891" s="806"/>
      <c r="QMK891" s="806"/>
      <c r="QML891" s="806"/>
      <c r="QMM891" s="806"/>
      <c r="QMN891" s="806"/>
      <c r="QMO891" s="806"/>
      <c r="QMP891" s="806"/>
      <c r="QMQ891" s="806"/>
      <c r="QMR891" s="806"/>
      <c r="QMS891" s="806"/>
      <c r="QMT891" s="806"/>
      <c r="QMU891" s="806"/>
      <c r="QMV891" s="806"/>
      <c r="QMW891" s="806"/>
      <c r="QMX891" s="806"/>
      <c r="QMY891" s="806"/>
      <c r="QMZ891" s="806"/>
      <c r="QNA891" s="806"/>
      <c r="QNB891" s="806"/>
      <c r="QNC891" s="806"/>
      <c r="QND891" s="806"/>
      <c r="QNE891" s="806"/>
      <c r="QNF891" s="806"/>
      <c r="QNG891" s="806"/>
      <c r="QNH891" s="806"/>
      <c r="QNI891" s="806"/>
      <c r="QNJ891" s="806"/>
      <c r="QNK891" s="806"/>
      <c r="QNL891" s="806"/>
      <c r="QNM891" s="806"/>
      <c r="QNN891" s="806"/>
      <c r="QNO891" s="806"/>
      <c r="QNP891" s="806"/>
      <c r="QNQ891" s="806"/>
      <c r="QNR891" s="806"/>
      <c r="QNS891" s="806"/>
      <c r="QNT891" s="806"/>
      <c r="QNU891" s="806"/>
      <c r="QNV891" s="806"/>
      <c r="QNW891" s="806"/>
      <c r="QNX891" s="806"/>
      <c r="QNY891" s="806"/>
      <c r="QNZ891" s="806"/>
      <c r="QOA891" s="806"/>
      <c r="QOB891" s="806"/>
      <c r="QOC891" s="806"/>
      <c r="QOD891" s="806"/>
      <c r="QOE891" s="806"/>
      <c r="QOF891" s="806"/>
      <c r="QOG891" s="806"/>
      <c r="QOH891" s="806"/>
      <c r="QOI891" s="806"/>
      <c r="QOJ891" s="806"/>
      <c r="QOK891" s="806"/>
      <c r="QOL891" s="806"/>
      <c r="QOM891" s="806"/>
      <c r="QON891" s="806"/>
      <c r="QOO891" s="806"/>
      <c r="QOP891" s="806"/>
      <c r="QOQ891" s="806"/>
      <c r="QOR891" s="806"/>
      <c r="QOS891" s="806"/>
      <c r="QOT891" s="806"/>
      <c r="QOU891" s="806"/>
      <c r="QOV891" s="806"/>
      <c r="QOW891" s="806"/>
      <c r="QOX891" s="806"/>
      <c r="QOY891" s="806"/>
      <c r="QOZ891" s="806"/>
      <c r="QPA891" s="806"/>
      <c r="QPB891" s="806"/>
      <c r="QPC891" s="806"/>
      <c r="QPD891" s="806"/>
      <c r="QPE891" s="806"/>
      <c r="QPF891" s="806"/>
      <c r="QPG891" s="806"/>
      <c r="QPH891" s="806"/>
      <c r="QPI891" s="806"/>
      <c r="QPJ891" s="806"/>
      <c r="QPK891" s="806"/>
      <c r="QPL891" s="806"/>
      <c r="QPM891" s="806"/>
      <c r="QPN891" s="806"/>
      <c r="QPO891" s="806"/>
      <c r="QPP891" s="806"/>
      <c r="QPQ891" s="806"/>
      <c r="QPR891" s="806"/>
      <c r="QPS891" s="806"/>
      <c r="QPT891" s="806"/>
      <c r="QPU891" s="806"/>
      <c r="QPV891" s="806"/>
      <c r="QPW891" s="806"/>
      <c r="QPX891" s="806"/>
      <c r="QPY891" s="806"/>
      <c r="QPZ891" s="806"/>
      <c r="QQA891" s="806"/>
      <c r="QQB891" s="806"/>
      <c r="QQC891" s="806"/>
      <c r="QQD891" s="806"/>
      <c r="QQE891" s="806"/>
      <c r="QQF891" s="806"/>
      <c r="QQG891" s="806"/>
      <c r="QQH891" s="806"/>
      <c r="QQI891" s="806"/>
      <c r="QQJ891" s="806"/>
      <c r="QQK891" s="806"/>
      <c r="QQL891" s="806"/>
      <c r="QQM891" s="806"/>
      <c r="QQN891" s="806"/>
      <c r="QQO891" s="806"/>
      <c r="QQP891" s="806"/>
      <c r="QQQ891" s="806"/>
      <c r="QQR891" s="806"/>
      <c r="QQS891" s="806"/>
      <c r="QQT891" s="806"/>
      <c r="QQU891" s="806"/>
      <c r="QQV891" s="806"/>
      <c r="QQW891" s="806"/>
      <c r="QQX891" s="806"/>
      <c r="QQY891" s="806"/>
      <c r="QQZ891" s="806"/>
      <c r="QRA891" s="806"/>
      <c r="QRB891" s="806"/>
      <c r="QRC891" s="806"/>
      <c r="QRD891" s="806"/>
      <c r="QRE891" s="806"/>
      <c r="QRF891" s="806"/>
      <c r="QRG891" s="806"/>
      <c r="QRH891" s="806"/>
      <c r="QRI891" s="806"/>
      <c r="QRJ891" s="806"/>
      <c r="QRK891" s="806"/>
      <c r="QRL891" s="806"/>
      <c r="QRM891" s="806"/>
      <c r="QRN891" s="806"/>
      <c r="QRO891" s="806"/>
      <c r="QRP891" s="806"/>
      <c r="QRQ891" s="806"/>
      <c r="QRR891" s="806"/>
      <c r="QRS891" s="806"/>
      <c r="QRT891" s="806"/>
      <c r="QRU891" s="806"/>
      <c r="QRV891" s="806"/>
      <c r="QRW891" s="806"/>
      <c r="QRX891" s="806"/>
      <c r="QRY891" s="806"/>
      <c r="QRZ891" s="806"/>
      <c r="QSA891" s="806"/>
      <c r="QSB891" s="806"/>
      <c r="QSC891" s="806"/>
      <c r="QSD891" s="806"/>
      <c r="QSE891" s="806"/>
      <c r="QSF891" s="806"/>
      <c r="QSG891" s="806"/>
      <c r="QSH891" s="806"/>
      <c r="QSI891" s="806"/>
      <c r="QSJ891" s="806"/>
      <c r="QSK891" s="806"/>
      <c r="QSL891" s="806"/>
      <c r="QSM891" s="806"/>
      <c r="QSN891" s="806"/>
      <c r="QSO891" s="806"/>
      <c r="QSP891" s="806"/>
      <c r="QSQ891" s="806"/>
      <c r="QSR891" s="806"/>
      <c r="QSS891" s="806"/>
      <c r="QST891" s="806"/>
      <c r="QSU891" s="806"/>
      <c r="QSV891" s="806"/>
      <c r="QSW891" s="806"/>
      <c r="QSX891" s="806"/>
      <c r="QSY891" s="806"/>
      <c r="QSZ891" s="806"/>
      <c r="QTA891" s="806"/>
      <c r="QTB891" s="806"/>
      <c r="QTC891" s="806"/>
      <c r="QTD891" s="806"/>
      <c r="QTE891" s="806"/>
      <c r="QTF891" s="806"/>
      <c r="QTG891" s="806"/>
      <c r="QTH891" s="806"/>
      <c r="QTI891" s="806"/>
      <c r="QTJ891" s="806"/>
      <c r="QTK891" s="806"/>
      <c r="QTL891" s="806"/>
      <c r="QTM891" s="806"/>
      <c r="QTN891" s="806"/>
      <c r="QTO891" s="806"/>
      <c r="QTP891" s="806"/>
      <c r="QTQ891" s="806"/>
      <c r="QTR891" s="806"/>
      <c r="QTS891" s="806"/>
      <c r="QTT891" s="806"/>
      <c r="QTU891" s="806"/>
      <c r="QTV891" s="806"/>
      <c r="QTW891" s="806"/>
      <c r="QTX891" s="806"/>
      <c r="QTY891" s="806"/>
      <c r="QTZ891" s="806"/>
      <c r="QUA891" s="806"/>
      <c r="QUB891" s="806"/>
      <c r="QUC891" s="806"/>
      <c r="QUD891" s="806"/>
      <c r="QUE891" s="806"/>
      <c r="QUF891" s="806"/>
      <c r="QUG891" s="806"/>
      <c r="QUH891" s="806"/>
      <c r="QUI891" s="806"/>
      <c r="QUJ891" s="806"/>
      <c r="QUK891" s="806"/>
      <c r="QUL891" s="806"/>
      <c r="QUM891" s="806"/>
      <c r="QUN891" s="806"/>
      <c r="QUO891" s="806"/>
      <c r="QUP891" s="806"/>
      <c r="QUQ891" s="806"/>
      <c r="QUR891" s="806"/>
      <c r="QUS891" s="806"/>
      <c r="QUT891" s="806"/>
      <c r="QUU891" s="806"/>
      <c r="QUV891" s="806"/>
      <c r="QUW891" s="806"/>
      <c r="QUX891" s="806"/>
      <c r="QUY891" s="806"/>
      <c r="QUZ891" s="806"/>
      <c r="QVA891" s="806"/>
      <c r="QVB891" s="806"/>
      <c r="QVC891" s="806"/>
      <c r="QVD891" s="806"/>
      <c r="QVE891" s="806"/>
      <c r="QVF891" s="806"/>
      <c r="QVG891" s="806"/>
      <c r="QVH891" s="806"/>
      <c r="QVI891" s="806"/>
      <c r="QVJ891" s="806"/>
      <c r="QVK891" s="806"/>
      <c r="QVL891" s="806"/>
      <c r="QVM891" s="806"/>
      <c r="QVN891" s="806"/>
      <c r="QVO891" s="806"/>
      <c r="QVP891" s="806"/>
      <c r="QVQ891" s="806"/>
      <c r="QVR891" s="806"/>
      <c r="QVS891" s="806"/>
      <c r="QVT891" s="806"/>
      <c r="QVU891" s="806"/>
      <c r="QVV891" s="806"/>
      <c r="QVW891" s="806"/>
      <c r="QVX891" s="806"/>
      <c r="QVY891" s="806"/>
      <c r="QVZ891" s="806"/>
      <c r="QWA891" s="806"/>
      <c r="QWB891" s="806"/>
      <c r="QWC891" s="806"/>
      <c r="QWD891" s="806"/>
      <c r="QWE891" s="806"/>
      <c r="QWF891" s="806"/>
      <c r="QWG891" s="806"/>
      <c r="QWH891" s="806"/>
      <c r="QWI891" s="806"/>
      <c r="QWJ891" s="806"/>
      <c r="QWK891" s="806"/>
      <c r="QWL891" s="806"/>
      <c r="QWM891" s="806"/>
      <c r="QWN891" s="806"/>
      <c r="QWO891" s="806"/>
      <c r="QWP891" s="806"/>
      <c r="QWQ891" s="806"/>
      <c r="QWR891" s="806"/>
      <c r="QWS891" s="806"/>
      <c r="QWT891" s="806"/>
      <c r="QWU891" s="806"/>
      <c r="QWV891" s="806"/>
      <c r="QWW891" s="806"/>
      <c r="QWX891" s="806"/>
      <c r="QWY891" s="806"/>
      <c r="QWZ891" s="806"/>
      <c r="QXA891" s="806"/>
      <c r="QXB891" s="806"/>
      <c r="QXC891" s="806"/>
      <c r="QXD891" s="806"/>
      <c r="QXE891" s="806"/>
      <c r="QXF891" s="806"/>
      <c r="QXG891" s="806"/>
      <c r="QXH891" s="806"/>
      <c r="QXI891" s="806"/>
      <c r="QXJ891" s="806"/>
      <c r="QXK891" s="806"/>
      <c r="QXL891" s="806"/>
      <c r="QXM891" s="806"/>
      <c r="QXN891" s="806"/>
      <c r="QXO891" s="806"/>
      <c r="QXP891" s="806"/>
      <c r="QXQ891" s="806"/>
      <c r="QXR891" s="806"/>
      <c r="QXS891" s="806"/>
      <c r="QXT891" s="806"/>
      <c r="QXU891" s="806"/>
      <c r="QXV891" s="806"/>
      <c r="QXW891" s="806"/>
      <c r="QXX891" s="806"/>
      <c r="QXY891" s="806"/>
      <c r="QXZ891" s="806"/>
      <c r="QYA891" s="806"/>
      <c r="QYB891" s="806"/>
      <c r="QYC891" s="806"/>
      <c r="QYD891" s="806"/>
      <c r="QYE891" s="806"/>
      <c r="QYF891" s="806"/>
      <c r="QYG891" s="806"/>
      <c r="QYH891" s="806"/>
      <c r="QYI891" s="806"/>
      <c r="QYJ891" s="806"/>
      <c r="QYK891" s="806"/>
      <c r="QYL891" s="806"/>
      <c r="QYM891" s="806"/>
      <c r="QYN891" s="806"/>
      <c r="QYO891" s="806"/>
      <c r="QYP891" s="806"/>
      <c r="QYQ891" s="806"/>
      <c r="QYR891" s="806"/>
      <c r="QYS891" s="806"/>
      <c r="QYT891" s="806"/>
      <c r="QYU891" s="806"/>
      <c r="QYV891" s="806"/>
      <c r="QYW891" s="806"/>
      <c r="QYX891" s="806"/>
      <c r="QYY891" s="806"/>
      <c r="QYZ891" s="806"/>
      <c r="QZA891" s="806"/>
      <c r="QZB891" s="806"/>
      <c r="QZC891" s="806"/>
      <c r="QZD891" s="806"/>
      <c r="QZE891" s="806"/>
      <c r="QZF891" s="806"/>
      <c r="QZG891" s="806"/>
      <c r="QZH891" s="806"/>
      <c r="QZI891" s="806"/>
      <c r="QZJ891" s="806"/>
      <c r="QZK891" s="806"/>
      <c r="QZL891" s="806"/>
      <c r="QZM891" s="806"/>
      <c r="QZN891" s="806"/>
      <c r="QZO891" s="806"/>
      <c r="QZP891" s="806"/>
      <c r="QZQ891" s="806"/>
      <c r="QZR891" s="806"/>
      <c r="QZS891" s="806"/>
      <c r="QZT891" s="806"/>
      <c r="QZU891" s="806"/>
      <c r="QZV891" s="806"/>
      <c r="QZW891" s="806"/>
      <c r="QZX891" s="806"/>
      <c r="QZY891" s="806"/>
      <c r="QZZ891" s="806"/>
      <c r="RAA891" s="806"/>
      <c r="RAB891" s="806"/>
      <c r="RAC891" s="806"/>
      <c r="RAD891" s="806"/>
      <c r="RAE891" s="806"/>
      <c r="RAF891" s="806"/>
      <c r="RAG891" s="806"/>
      <c r="RAH891" s="806"/>
      <c r="RAI891" s="806"/>
      <c r="RAJ891" s="806"/>
      <c r="RAK891" s="806"/>
      <c r="RAL891" s="806"/>
      <c r="RAM891" s="806"/>
      <c r="RAN891" s="806"/>
      <c r="RAO891" s="806"/>
      <c r="RAP891" s="806"/>
      <c r="RAQ891" s="806"/>
      <c r="RAR891" s="806"/>
      <c r="RAS891" s="806"/>
      <c r="RAT891" s="806"/>
      <c r="RAU891" s="806"/>
      <c r="RAV891" s="806"/>
      <c r="RAW891" s="806"/>
      <c r="RAX891" s="806"/>
      <c r="RAY891" s="806"/>
      <c r="RAZ891" s="806"/>
      <c r="RBA891" s="806"/>
      <c r="RBB891" s="806"/>
      <c r="RBC891" s="806"/>
      <c r="RBD891" s="806"/>
      <c r="RBE891" s="806"/>
      <c r="RBF891" s="806"/>
      <c r="RBG891" s="806"/>
      <c r="RBH891" s="806"/>
      <c r="RBI891" s="806"/>
      <c r="RBJ891" s="806"/>
      <c r="RBK891" s="806"/>
      <c r="RBL891" s="806"/>
      <c r="RBM891" s="806"/>
      <c r="RBN891" s="806"/>
      <c r="RBO891" s="806"/>
      <c r="RBP891" s="806"/>
      <c r="RBQ891" s="806"/>
      <c r="RBR891" s="806"/>
      <c r="RBS891" s="806"/>
      <c r="RBT891" s="806"/>
      <c r="RBU891" s="806"/>
      <c r="RBV891" s="806"/>
      <c r="RBW891" s="806"/>
      <c r="RBX891" s="806"/>
      <c r="RBY891" s="806"/>
      <c r="RBZ891" s="806"/>
      <c r="RCA891" s="806"/>
      <c r="RCB891" s="806"/>
      <c r="RCC891" s="806"/>
      <c r="RCD891" s="806"/>
      <c r="RCE891" s="806"/>
      <c r="RCF891" s="806"/>
      <c r="RCG891" s="806"/>
      <c r="RCH891" s="806"/>
      <c r="RCI891" s="806"/>
      <c r="RCJ891" s="806"/>
      <c r="RCK891" s="806"/>
      <c r="RCL891" s="806"/>
      <c r="RCM891" s="806"/>
      <c r="RCN891" s="806"/>
      <c r="RCO891" s="806"/>
      <c r="RCP891" s="806"/>
      <c r="RCQ891" s="806"/>
      <c r="RCR891" s="806"/>
      <c r="RCS891" s="806"/>
      <c r="RCT891" s="806"/>
      <c r="RCU891" s="806"/>
      <c r="RCV891" s="806"/>
      <c r="RCW891" s="806"/>
      <c r="RCX891" s="806"/>
      <c r="RCY891" s="806"/>
      <c r="RCZ891" s="806"/>
      <c r="RDA891" s="806"/>
      <c r="RDB891" s="806"/>
      <c r="RDC891" s="806"/>
      <c r="RDD891" s="806"/>
      <c r="RDE891" s="806"/>
      <c r="RDF891" s="806"/>
      <c r="RDG891" s="806"/>
      <c r="RDH891" s="806"/>
      <c r="RDI891" s="806"/>
      <c r="RDJ891" s="806"/>
      <c r="RDK891" s="806"/>
      <c r="RDL891" s="806"/>
      <c r="RDM891" s="806"/>
      <c r="RDN891" s="806"/>
      <c r="RDO891" s="806"/>
      <c r="RDP891" s="806"/>
      <c r="RDQ891" s="806"/>
      <c r="RDR891" s="806"/>
      <c r="RDS891" s="806"/>
      <c r="RDT891" s="806"/>
      <c r="RDU891" s="806"/>
      <c r="RDV891" s="806"/>
      <c r="RDW891" s="806"/>
      <c r="RDX891" s="806"/>
      <c r="RDY891" s="806"/>
      <c r="RDZ891" s="806"/>
      <c r="REA891" s="806"/>
      <c r="REB891" s="806"/>
      <c r="REC891" s="806"/>
      <c r="RED891" s="806"/>
      <c r="REE891" s="806"/>
      <c r="REF891" s="806"/>
      <c r="REG891" s="806"/>
      <c r="REH891" s="806"/>
      <c r="REI891" s="806"/>
      <c r="REJ891" s="806"/>
      <c r="REK891" s="806"/>
      <c r="REL891" s="806"/>
      <c r="REM891" s="806"/>
      <c r="REN891" s="806"/>
      <c r="REO891" s="806"/>
      <c r="REP891" s="806"/>
      <c r="REQ891" s="806"/>
      <c r="RER891" s="806"/>
      <c r="RES891" s="806"/>
      <c r="RET891" s="806"/>
      <c r="REU891" s="806"/>
      <c r="REV891" s="806"/>
      <c r="REW891" s="806"/>
      <c r="REX891" s="806"/>
      <c r="REY891" s="806"/>
      <c r="REZ891" s="806"/>
      <c r="RFA891" s="806"/>
      <c r="RFB891" s="806"/>
      <c r="RFC891" s="806"/>
      <c r="RFD891" s="806"/>
      <c r="RFE891" s="806"/>
      <c r="RFF891" s="806"/>
      <c r="RFG891" s="806"/>
      <c r="RFH891" s="806"/>
      <c r="RFI891" s="806"/>
      <c r="RFJ891" s="806"/>
      <c r="RFK891" s="806"/>
      <c r="RFL891" s="806"/>
      <c r="RFM891" s="806"/>
      <c r="RFN891" s="806"/>
      <c r="RFO891" s="806"/>
      <c r="RFP891" s="806"/>
      <c r="RFQ891" s="806"/>
      <c r="RFR891" s="806"/>
      <c r="RFS891" s="806"/>
      <c r="RFT891" s="806"/>
      <c r="RFU891" s="806"/>
      <c r="RFV891" s="806"/>
      <c r="RFW891" s="806"/>
      <c r="RFX891" s="806"/>
      <c r="RFY891" s="806"/>
      <c r="RFZ891" s="806"/>
      <c r="RGA891" s="806"/>
      <c r="RGB891" s="806"/>
      <c r="RGC891" s="806"/>
      <c r="RGD891" s="806"/>
      <c r="RGE891" s="806"/>
      <c r="RGF891" s="806"/>
      <c r="RGG891" s="806"/>
      <c r="RGH891" s="806"/>
      <c r="RGI891" s="806"/>
      <c r="RGJ891" s="806"/>
      <c r="RGK891" s="806"/>
      <c r="RGL891" s="806"/>
      <c r="RGM891" s="806"/>
      <c r="RGN891" s="806"/>
      <c r="RGO891" s="806"/>
      <c r="RGP891" s="806"/>
      <c r="RGQ891" s="806"/>
      <c r="RGR891" s="806"/>
      <c r="RGS891" s="806"/>
      <c r="RGT891" s="806"/>
      <c r="RGU891" s="806"/>
      <c r="RGV891" s="806"/>
      <c r="RGW891" s="806"/>
      <c r="RGX891" s="806"/>
      <c r="RGY891" s="806"/>
      <c r="RGZ891" s="806"/>
      <c r="RHA891" s="806"/>
      <c r="RHB891" s="806"/>
      <c r="RHC891" s="806"/>
      <c r="RHD891" s="806"/>
      <c r="RHE891" s="806"/>
      <c r="RHF891" s="806"/>
      <c r="RHG891" s="806"/>
      <c r="RHH891" s="806"/>
      <c r="RHI891" s="806"/>
      <c r="RHJ891" s="806"/>
      <c r="RHK891" s="806"/>
      <c r="RHL891" s="806"/>
      <c r="RHM891" s="806"/>
      <c r="RHN891" s="806"/>
      <c r="RHO891" s="806"/>
      <c r="RHP891" s="806"/>
      <c r="RHQ891" s="806"/>
      <c r="RHR891" s="806"/>
      <c r="RHS891" s="806"/>
      <c r="RHT891" s="806"/>
      <c r="RHU891" s="806"/>
      <c r="RHV891" s="806"/>
      <c r="RHW891" s="806"/>
      <c r="RHX891" s="806"/>
      <c r="RHY891" s="806"/>
      <c r="RHZ891" s="806"/>
      <c r="RIA891" s="806"/>
      <c r="RIB891" s="806"/>
      <c r="RIC891" s="806"/>
      <c r="RID891" s="806"/>
      <c r="RIE891" s="806"/>
      <c r="RIF891" s="806"/>
      <c r="RIG891" s="806"/>
      <c r="RIH891" s="806"/>
      <c r="RII891" s="806"/>
      <c r="RIJ891" s="806"/>
      <c r="RIK891" s="806"/>
      <c r="RIL891" s="806"/>
      <c r="RIM891" s="806"/>
      <c r="RIN891" s="806"/>
      <c r="RIO891" s="806"/>
      <c r="RIP891" s="806"/>
      <c r="RIQ891" s="806"/>
      <c r="RIR891" s="806"/>
      <c r="RIS891" s="806"/>
      <c r="RIT891" s="806"/>
      <c r="RIU891" s="806"/>
      <c r="RIV891" s="806"/>
      <c r="RIW891" s="806"/>
      <c r="RIX891" s="806"/>
      <c r="RIY891" s="806"/>
      <c r="RIZ891" s="806"/>
      <c r="RJA891" s="806"/>
      <c r="RJB891" s="806"/>
      <c r="RJC891" s="806"/>
      <c r="RJD891" s="806"/>
      <c r="RJE891" s="806"/>
      <c r="RJF891" s="806"/>
      <c r="RJG891" s="806"/>
      <c r="RJH891" s="806"/>
      <c r="RJI891" s="806"/>
      <c r="RJJ891" s="806"/>
      <c r="RJK891" s="806"/>
      <c r="RJL891" s="806"/>
      <c r="RJM891" s="806"/>
      <c r="RJN891" s="806"/>
      <c r="RJO891" s="806"/>
      <c r="RJP891" s="806"/>
      <c r="RJQ891" s="806"/>
      <c r="RJR891" s="806"/>
      <c r="RJS891" s="806"/>
      <c r="RJT891" s="806"/>
      <c r="RJU891" s="806"/>
      <c r="RJV891" s="806"/>
      <c r="RJW891" s="806"/>
      <c r="RJX891" s="806"/>
      <c r="RJY891" s="806"/>
      <c r="RJZ891" s="806"/>
      <c r="RKA891" s="806"/>
      <c r="RKB891" s="806"/>
      <c r="RKC891" s="806"/>
      <c r="RKD891" s="806"/>
      <c r="RKE891" s="806"/>
      <c r="RKF891" s="806"/>
      <c r="RKG891" s="806"/>
      <c r="RKH891" s="806"/>
      <c r="RKI891" s="806"/>
      <c r="RKJ891" s="806"/>
      <c r="RKK891" s="806"/>
      <c r="RKL891" s="806"/>
      <c r="RKM891" s="806"/>
      <c r="RKN891" s="806"/>
      <c r="RKO891" s="806"/>
      <c r="RKP891" s="806"/>
      <c r="RKQ891" s="806"/>
      <c r="RKR891" s="806"/>
      <c r="RKS891" s="806"/>
      <c r="RKT891" s="806"/>
      <c r="RKU891" s="806"/>
      <c r="RKV891" s="806"/>
      <c r="RKW891" s="806"/>
      <c r="RKX891" s="806"/>
      <c r="RKY891" s="806"/>
      <c r="RKZ891" s="806"/>
      <c r="RLA891" s="806"/>
      <c r="RLB891" s="806"/>
      <c r="RLC891" s="806"/>
      <c r="RLD891" s="806"/>
      <c r="RLE891" s="806"/>
      <c r="RLF891" s="806"/>
      <c r="RLG891" s="806"/>
      <c r="RLH891" s="806"/>
      <c r="RLI891" s="806"/>
      <c r="RLJ891" s="806"/>
      <c r="RLK891" s="806"/>
      <c r="RLL891" s="806"/>
      <c r="RLM891" s="806"/>
      <c r="RLN891" s="806"/>
      <c r="RLO891" s="806"/>
      <c r="RLP891" s="806"/>
      <c r="RLQ891" s="806"/>
      <c r="RLR891" s="806"/>
      <c r="RLS891" s="806"/>
      <c r="RLT891" s="806"/>
      <c r="RLU891" s="806"/>
      <c r="RLV891" s="806"/>
      <c r="RLW891" s="806"/>
      <c r="RLX891" s="806"/>
      <c r="RLY891" s="806"/>
      <c r="RLZ891" s="806"/>
      <c r="RMA891" s="806"/>
      <c r="RMB891" s="806"/>
      <c r="RMC891" s="806"/>
      <c r="RMD891" s="806"/>
      <c r="RME891" s="806"/>
      <c r="RMF891" s="806"/>
      <c r="RMG891" s="806"/>
      <c r="RMH891" s="806"/>
      <c r="RMI891" s="806"/>
      <c r="RMJ891" s="806"/>
      <c r="RMK891" s="806"/>
      <c r="RML891" s="806"/>
      <c r="RMM891" s="806"/>
      <c r="RMN891" s="806"/>
      <c r="RMO891" s="806"/>
      <c r="RMP891" s="806"/>
      <c r="RMQ891" s="806"/>
      <c r="RMR891" s="806"/>
      <c r="RMS891" s="806"/>
      <c r="RMT891" s="806"/>
      <c r="RMU891" s="806"/>
      <c r="RMV891" s="806"/>
      <c r="RMW891" s="806"/>
      <c r="RMX891" s="806"/>
      <c r="RMY891" s="806"/>
      <c r="RMZ891" s="806"/>
      <c r="RNA891" s="806"/>
      <c r="RNB891" s="806"/>
      <c r="RNC891" s="806"/>
      <c r="RND891" s="806"/>
      <c r="RNE891" s="806"/>
      <c r="RNF891" s="806"/>
      <c r="RNG891" s="806"/>
      <c r="RNH891" s="806"/>
      <c r="RNI891" s="806"/>
      <c r="RNJ891" s="806"/>
      <c r="RNK891" s="806"/>
      <c r="RNL891" s="806"/>
      <c r="RNM891" s="806"/>
      <c r="RNN891" s="806"/>
      <c r="RNO891" s="806"/>
      <c r="RNP891" s="806"/>
      <c r="RNQ891" s="806"/>
      <c r="RNR891" s="806"/>
      <c r="RNS891" s="806"/>
      <c r="RNT891" s="806"/>
      <c r="RNU891" s="806"/>
      <c r="RNV891" s="806"/>
      <c r="RNW891" s="806"/>
      <c r="RNX891" s="806"/>
      <c r="RNY891" s="806"/>
      <c r="RNZ891" s="806"/>
      <c r="ROA891" s="806"/>
      <c r="ROB891" s="806"/>
      <c r="ROC891" s="806"/>
      <c r="ROD891" s="806"/>
      <c r="ROE891" s="806"/>
      <c r="ROF891" s="806"/>
      <c r="ROG891" s="806"/>
      <c r="ROH891" s="806"/>
      <c r="ROI891" s="806"/>
      <c r="ROJ891" s="806"/>
      <c r="ROK891" s="806"/>
      <c r="ROL891" s="806"/>
      <c r="ROM891" s="806"/>
      <c r="RON891" s="806"/>
      <c r="ROO891" s="806"/>
      <c r="ROP891" s="806"/>
      <c r="ROQ891" s="806"/>
      <c r="ROR891" s="806"/>
      <c r="ROS891" s="806"/>
      <c r="ROT891" s="806"/>
      <c r="ROU891" s="806"/>
      <c r="ROV891" s="806"/>
      <c r="ROW891" s="806"/>
      <c r="ROX891" s="806"/>
      <c r="ROY891" s="806"/>
      <c r="ROZ891" s="806"/>
      <c r="RPA891" s="806"/>
      <c r="RPB891" s="806"/>
      <c r="RPC891" s="806"/>
      <c r="RPD891" s="806"/>
      <c r="RPE891" s="806"/>
      <c r="RPF891" s="806"/>
      <c r="RPG891" s="806"/>
      <c r="RPH891" s="806"/>
      <c r="RPI891" s="806"/>
      <c r="RPJ891" s="806"/>
      <c r="RPK891" s="806"/>
      <c r="RPL891" s="806"/>
      <c r="RPM891" s="806"/>
      <c r="RPN891" s="806"/>
      <c r="RPO891" s="806"/>
      <c r="RPP891" s="806"/>
      <c r="RPQ891" s="806"/>
      <c r="RPR891" s="806"/>
      <c r="RPS891" s="806"/>
      <c r="RPT891" s="806"/>
      <c r="RPU891" s="806"/>
      <c r="RPV891" s="806"/>
      <c r="RPW891" s="806"/>
      <c r="RPX891" s="806"/>
      <c r="RPY891" s="806"/>
      <c r="RPZ891" s="806"/>
      <c r="RQA891" s="806"/>
      <c r="RQB891" s="806"/>
      <c r="RQC891" s="806"/>
      <c r="RQD891" s="806"/>
      <c r="RQE891" s="806"/>
      <c r="RQF891" s="806"/>
      <c r="RQG891" s="806"/>
      <c r="RQH891" s="806"/>
      <c r="RQI891" s="806"/>
      <c r="RQJ891" s="806"/>
      <c r="RQK891" s="806"/>
      <c r="RQL891" s="806"/>
      <c r="RQM891" s="806"/>
      <c r="RQN891" s="806"/>
      <c r="RQO891" s="806"/>
      <c r="RQP891" s="806"/>
      <c r="RQQ891" s="806"/>
      <c r="RQR891" s="806"/>
      <c r="RQS891" s="806"/>
      <c r="RQT891" s="806"/>
      <c r="RQU891" s="806"/>
      <c r="RQV891" s="806"/>
      <c r="RQW891" s="806"/>
      <c r="RQX891" s="806"/>
      <c r="RQY891" s="806"/>
      <c r="RQZ891" s="806"/>
      <c r="RRA891" s="806"/>
      <c r="RRB891" s="806"/>
      <c r="RRC891" s="806"/>
      <c r="RRD891" s="806"/>
      <c r="RRE891" s="806"/>
      <c r="RRF891" s="806"/>
      <c r="RRG891" s="806"/>
      <c r="RRH891" s="806"/>
      <c r="RRI891" s="806"/>
      <c r="RRJ891" s="806"/>
      <c r="RRK891" s="806"/>
      <c r="RRL891" s="806"/>
      <c r="RRM891" s="806"/>
      <c r="RRN891" s="806"/>
      <c r="RRO891" s="806"/>
      <c r="RRP891" s="806"/>
      <c r="RRQ891" s="806"/>
      <c r="RRR891" s="806"/>
      <c r="RRS891" s="806"/>
      <c r="RRT891" s="806"/>
      <c r="RRU891" s="806"/>
      <c r="RRV891" s="806"/>
      <c r="RRW891" s="806"/>
      <c r="RRX891" s="806"/>
      <c r="RRY891" s="806"/>
      <c r="RRZ891" s="806"/>
      <c r="RSA891" s="806"/>
      <c r="RSB891" s="806"/>
      <c r="RSC891" s="806"/>
      <c r="RSD891" s="806"/>
      <c r="RSE891" s="806"/>
      <c r="RSF891" s="806"/>
      <c r="RSG891" s="806"/>
      <c r="RSH891" s="806"/>
      <c r="RSI891" s="806"/>
      <c r="RSJ891" s="806"/>
      <c r="RSK891" s="806"/>
      <c r="RSL891" s="806"/>
      <c r="RSM891" s="806"/>
      <c r="RSN891" s="806"/>
      <c r="RSO891" s="806"/>
      <c r="RSP891" s="806"/>
      <c r="RSQ891" s="806"/>
      <c r="RSR891" s="806"/>
      <c r="RSS891" s="806"/>
      <c r="RST891" s="806"/>
      <c r="RSU891" s="806"/>
      <c r="RSV891" s="806"/>
      <c r="RSW891" s="806"/>
      <c r="RSX891" s="806"/>
      <c r="RSY891" s="806"/>
      <c r="RSZ891" s="806"/>
      <c r="RTA891" s="806"/>
      <c r="RTB891" s="806"/>
      <c r="RTC891" s="806"/>
      <c r="RTD891" s="806"/>
      <c r="RTE891" s="806"/>
      <c r="RTF891" s="806"/>
      <c r="RTG891" s="806"/>
      <c r="RTH891" s="806"/>
      <c r="RTI891" s="806"/>
      <c r="RTJ891" s="806"/>
      <c r="RTK891" s="806"/>
      <c r="RTL891" s="806"/>
      <c r="RTM891" s="806"/>
      <c r="RTN891" s="806"/>
      <c r="RTO891" s="806"/>
      <c r="RTP891" s="806"/>
      <c r="RTQ891" s="806"/>
      <c r="RTR891" s="806"/>
      <c r="RTS891" s="806"/>
      <c r="RTT891" s="806"/>
      <c r="RTU891" s="806"/>
      <c r="RTV891" s="806"/>
      <c r="RTW891" s="806"/>
      <c r="RTX891" s="806"/>
      <c r="RTY891" s="806"/>
      <c r="RTZ891" s="806"/>
      <c r="RUA891" s="806"/>
      <c r="RUB891" s="806"/>
      <c r="RUC891" s="806"/>
      <c r="RUD891" s="806"/>
      <c r="RUE891" s="806"/>
      <c r="RUF891" s="806"/>
      <c r="RUG891" s="806"/>
      <c r="RUH891" s="806"/>
      <c r="RUI891" s="806"/>
      <c r="RUJ891" s="806"/>
      <c r="RUK891" s="806"/>
      <c r="RUL891" s="806"/>
      <c r="RUM891" s="806"/>
      <c r="RUN891" s="806"/>
      <c r="RUO891" s="806"/>
      <c r="RUP891" s="806"/>
      <c r="RUQ891" s="806"/>
      <c r="RUR891" s="806"/>
      <c r="RUS891" s="806"/>
      <c r="RUT891" s="806"/>
      <c r="RUU891" s="806"/>
      <c r="RUV891" s="806"/>
      <c r="RUW891" s="806"/>
      <c r="RUX891" s="806"/>
      <c r="RUY891" s="806"/>
      <c r="RUZ891" s="806"/>
      <c r="RVA891" s="806"/>
      <c r="RVB891" s="806"/>
      <c r="RVC891" s="806"/>
      <c r="RVD891" s="806"/>
      <c r="RVE891" s="806"/>
      <c r="RVF891" s="806"/>
      <c r="RVG891" s="806"/>
      <c r="RVH891" s="806"/>
      <c r="RVI891" s="806"/>
      <c r="RVJ891" s="806"/>
      <c r="RVK891" s="806"/>
      <c r="RVL891" s="806"/>
      <c r="RVM891" s="806"/>
      <c r="RVN891" s="806"/>
      <c r="RVO891" s="806"/>
      <c r="RVP891" s="806"/>
      <c r="RVQ891" s="806"/>
      <c r="RVR891" s="806"/>
      <c r="RVS891" s="806"/>
      <c r="RVT891" s="806"/>
      <c r="RVU891" s="806"/>
      <c r="RVV891" s="806"/>
      <c r="RVW891" s="806"/>
      <c r="RVX891" s="806"/>
      <c r="RVY891" s="806"/>
      <c r="RVZ891" s="806"/>
      <c r="RWA891" s="806"/>
      <c r="RWB891" s="806"/>
      <c r="RWC891" s="806"/>
      <c r="RWD891" s="806"/>
      <c r="RWE891" s="806"/>
      <c r="RWF891" s="806"/>
      <c r="RWG891" s="806"/>
      <c r="RWH891" s="806"/>
      <c r="RWI891" s="806"/>
      <c r="RWJ891" s="806"/>
      <c r="RWK891" s="806"/>
      <c r="RWL891" s="806"/>
      <c r="RWM891" s="806"/>
      <c r="RWN891" s="806"/>
      <c r="RWO891" s="806"/>
      <c r="RWP891" s="806"/>
      <c r="RWQ891" s="806"/>
      <c r="RWR891" s="806"/>
      <c r="RWS891" s="806"/>
      <c r="RWT891" s="806"/>
      <c r="RWU891" s="806"/>
      <c r="RWV891" s="806"/>
      <c r="RWW891" s="806"/>
      <c r="RWX891" s="806"/>
      <c r="RWY891" s="806"/>
      <c r="RWZ891" s="806"/>
      <c r="RXA891" s="806"/>
      <c r="RXB891" s="806"/>
      <c r="RXC891" s="806"/>
      <c r="RXD891" s="806"/>
      <c r="RXE891" s="806"/>
      <c r="RXF891" s="806"/>
      <c r="RXG891" s="806"/>
      <c r="RXH891" s="806"/>
      <c r="RXI891" s="806"/>
      <c r="RXJ891" s="806"/>
      <c r="RXK891" s="806"/>
      <c r="RXL891" s="806"/>
      <c r="RXM891" s="806"/>
      <c r="RXN891" s="806"/>
      <c r="RXO891" s="806"/>
      <c r="RXP891" s="806"/>
      <c r="RXQ891" s="806"/>
      <c r="RXR891" s="806"/>
      <c r="RXS891" s="806"/>
      <c r="RXT891" s="806"/>
      <c r="RXU891" s="806"/>
      <c r="RXV891" s="806"/>
      <c r="RXW891" s="806"/>
      <c r="RXX891" s="806"/>
      <c r="RXY891" s="806"/>
      <c r="RXZ891" s="806"/>
      <c r="RYA891" s="806"/>
      <c r="RYB891" s="806"/>
      <c r="RYC891" s="806"/>
      <c r="RYD891" s="806"/>
      <c r="RYE891" s="806"/>
      <c r="RYF891" s="806"/>
      <c r="RYG891" s="806"/>
      <c r="RYH891" s="806"/>
      <c r="RYI891" s="806"/>
      <c r="RYJ891" s="806"/>
      <c r="RYK891" s="806"/>
      <c r="RYL891" s="806"/>
      <c r="RYM891" s="806"/>
      <c r="RYN891" s="806"/>
      <c r="RYO891" s="806"/>
      <c r="RYP891" s="806"/>
      <c r="RYQ891" s="806"/>
      <c r="RYR891" s="806"/>
      <c r="RYS891" s="806"/>
      <c r="RYT891" s="806"/>
      <c r="RYU891" s="806"/>
      <c r="RYV891" s="806"/>
      <c r="RYW891" s="806"/>
      <c r="RYX891" s="806"/>
      <c r="RYY891" s="806"/>
      <c r="RYZ891" s="806"/>
      <c r="RZA891" s="806"/>
      <c r="RZB891" s="806"/>
      <c r="RZC891" s="806"/>
      <c r="RZD891" s="806"/>
      <c r="RZE891" s="806"/>
      <c r="RZF891" s="806"/>
      <c r="RZG891" s="806"/>
      <c r="RZH891" s="806"/>
      <c r="RZI891" s="806"/>
      <c r="RZJ891" s="806"/>
      <c r="RZK891" s="806"/>
      <c r="RZL891" s="806"/>
      <c r="RZM891" s="806"/>
      <c r="RZN891" s="806"/>
      <c r="RZO891" s="806"/>
      <c r="RZP891" s="806"/>
      <c r="RZQ891" s="806"/>
      <c r="RZR891" s="806"/>
      <c r="RZS891" s="806"/>
      <c r="RZT891" s="806"/>
      <c r="RZU891" s="806"/>
      <c r="RZV891" s="806"/>
      <c r="RZW891" s="806"/>
      <c r="RZX891" s="806"/>
      <c r="RZY891" s="806"/>
      <c r="RZZ891" s="806"/>
      <c r="SAA891" s="806"/>
      <c r="SAB891" s="806"/>
      <c r="SAC891" s="806"/>
      <c r="SAD891" s="806"/>
      <c r="SAE891" s="806"/>
      <c r="SAF891" s="806"/>
      <c r="SAG891" s="806"/>
      <c r="SAH891" s="806"/>
      <c r="SAI891" s="806"/>
      <c r="SAJ891" s="806"/>
      <c r="SAK891" s="806"/>
      <c r="SAL891" s="806"/>
      <c r="SAM891" s="806"/>
      <c r="SAN891" s="806"/>
      <c r="SAO891" s="806"/>
      <c r="SAP891" s="806"/>
      <c r="SAQ891" s="806"/>
      <c r="SAR891" s="806"/>
      <c r="SAS891" s="806"/>
      <c r="SAT891" s="806"/>
      <c r="SAU891" s="806"/>
      <c r="SAV891" s="806"/>
      <c r="SAW891" s="806"/>
      <c r="SAX891" s="806"/>
      <c r="SAY891" s="806"/>
      <c r="SAZ891" s="806"/>
      <c r="SBA891" s="806"/>
      <c r="SBB891" s="806"/>
      <c r="SBC891" s="806"/>
      <c r="SBD891" s="806"/>
      <c r="SBE891" s="806"/>
      <c r="SBF891" s="806"/>
      <c r="SBG891" s="806"/>
      <c r="SBH891" s="806"/>
      <c r="SBI891" s="806"/>
      <c r="SBJ891" s="806"/>
      <c r="SBK891" s="806"/>
      <c r="SBL891" s="806"/>
      <c r="SBM891" s="806"/>
      <c r="SBN891" s="806"/>
      <c r="SBO891" s="806"/>
      <c r="SBP891" s="806"/>
      <c r="SBQ891" s="806"/>
      <c r="SBR891" s="806"/>
      <c r="SBS891" s="806"/>
      <c r="SBT891" s="806"/>
      <c r="SBU891" s="806"/>
      <c r="SBV891" s="806"/>
      <c r="SBW891" s="806"/>
      <c r="SBX891" s="806"/>
      <c r="SBY891" s="806"/>
      <c r="SBZ891" s="806"/>
      <c r="SCA891" s="806"/>
      <c r="SCB891" s="806"/>
      <c r="SCC891" s="806"/>
      <c r="SCD891" s="806"/>
      <c r="SCE891" s="806"/>
      <c r="SCF891" s="806"/>
      <c r="SCG891" s="806"/>
      <c r="SCH891" s="806"/>
      <c r="SCI891" s="806"/>
      <c r="SCJ891" s="806"/>
      <c r="SCK891" s="806"/>
      <c r="SCL891" s="806"/>
      <c r="SCM891" s="806"/>
      <c r="SCN891" s="806"/>
      <c r="SCO891" s="806"/>
      <c r="SCP891" s="806"/>
      <c r="SCQ891" s="806"/>
      <c r="SCR891" s="806"/>
      <c r="SCS891" s="806"/>
      <c r="SCT891" s="806"/>
      <c r="SCU891" s="806"/>
      <c r="SCV891" s="806"/>
      <c r="SCW891" s="806"/>
      <c r="SCX891" s="806"/>
      <c r="SCY891" s="806"/>
      <c r="SCZ891" s="806"/>
      <c r="SDA891" s="806"/>
      <c r="SDB891" s="806"/>
      <c r="SDC891" s="806"/>
      <c r="SDD891" s="806"/>
      <c r="SDE891" s="806"/>
      <c r="SDF891" s="806"/>
      <c r="SDG891" s="806"/>
      <c r="SDH891" s="806"/>
      <c r="SDI891" s="806"/>
      <c r="SDJ891" s="806"/>
      <c r="SDK891" s="806"/>
      <c r="SDL891" s="806"/>
      <c r="SDM891" s="806"/>
      <c r="SDN891" s="806"/>
      <c r="SDO891" s="806"/>
      <c r="SDP891" s="806"/>
      <c r="SDQ891" s="806"/>
      <c r="SDR891" s="806"/>
      <c r="SDS891" s="806"/>
      <c r="SDT891" s="806"/>
      <c r="SDU891" s="806"/>
      <c r="SDV891" s="806"/>
      <c r="SDW891" s="806"/>
      <c r="SDX891" s="806"/>
      <c r="SDY891" s="806"/>
      <c r="SDZ891" s="806"/>
      <c r="SEA891" s="806"/>
      <c r="SEB891" s="806"/>
      <c r="SEC891" s="806"/>
      <c r="SED891" s="806"/>
      <c r="SEE891" s="806"/>
      <c r="SEF891" s="806"/>
      <c r="SEG891" s="806"/>
      <c r="SEH891" s="806"/>
      <c r="SEI891" s="806"/>
      <c r="SEJ891" s="806"/>
      <c r="SEK891" s="806"/>
      <c r="SEL891" s="806"/>
      <c r="SEM891" s="806"/>
      <c r="SEN891" s="806"/>
      <c r="SEO891" s="806"/>
      <c r="SEP891" s="806"/>
      <c r="SEQ891" s="806"/>
      <c r="SER891" s="806"/>
      <c r="SES891" s="806"/>
      <c r="SET891" s="806"/>
      <c r="SEU891" s="806"/>
      <c r="SEV891" s="806"/>
      <c r="SEW891" s="806"/>
      <c r="SEX891" s="806"/>
      <c r="SEY891" s="806"/>
      <c r="SEZ891" s="806"/>
      <c r="SFA891" s="806"/>
      <c r="SFB891" s="806"/>
      <c r="SFC891" s="806"/>
      <c r="SFD891" s="806"/>
      <c r="SFE891" s="806"/>
      <c r="SFF891" s="806"/>
      <c r="SFG891" s="806"/>
      <c r="SFH891" s="806"/>
      <c r="SFI891" s="806"/>
      <c r="SFJ891" s="806"/>
      <c r="SFK891" s="806"/>
      <c r="SFL891" s="806"/>
      <c r="SFM891" s="806"/>
      <c r="SFN891" s="806"/>
      <c r="SFO891" s="806"/>
      <c r="SFP891" s="806"/>
      <c r="SFQ891" s="806"/>
      <c r="SFR891" s="806"/>
      <c r="SFS891" s="806"/>
      <c r="SFT891" s="806"/>
      <c r="SFU891" s="806"/>
      <c r="SFV891" s="806"/>
      <c r="SFW891" s="806"/>
      <c r="SFX891" s="806"/>
      <c r="SFY891" s="806"/>
      <c r="SFZ891" s="806"/>
      <c r="SGA891" s="806"/>
      <c r="SGB891" s="806"/>
      <c r="SGC891" s="806"/>
      <c r="SGD891" s="806"/>
      <c r="SGE891" s="806"/>
      <c r="SGF891" s="806"/>
      <c r="SGG891" s="806"/>
      <c r="SGH891" s="806"/>
      <c r="SGI891" s="806"/>
      <c r="SGJ891" s="806"/>
      <c r="SGK891" s="806"/>
      <c r="SGL891" s="806"/>
      <c r="SGM891" s="806"/>
      <c r="SGN891" s="806"/>
      <c r="SGO891" s="806"/>
      <c r="SGP891" s="806"/>
      <c r="SGQ891" s="806"/>
      <c r="SGR891" s="806"/>
      <c r="SGS891" s="806"/>
      <c r="SGT891" s="806"/>
      <c r="SGU891" s="806"/>
      <c r="SGV891" s="806"/>
      <c r="SGW891" s="806"/>
      <c r="SGX891" s="806"/>
      <c r="SGY891" s="806"/>
      <c r="SGZ891" s="806"/>
      <c r="SHA891" s="806"/>
      <c r="SHB891" s="806"/>
      <c r="SHC891" s="806"/>
      <c r="SHD891" s="806"/>
      <c r="SHE891" s="806"/>
      <c r="SHF891" s="806"/>
      <c r="SHG891" s="806"/>
      <c r="SHH891" s="806"/>
      <c r="SHI891" s="806"/>
      <c r="SHJ891" s="806"/>
      <c r="SHK891" s="806"/>
      <c r="SHL891" s="806"/>
      <c r="SHM891" s="806"/>
      <c r="SHN891" s="806"/>
      <c r="SHO891" s="806"/>
      <c r="SHP891" s="806"/>
      <c r="SHQ891" s="806"/>
      <c r="SHR891" s="806"/>
      <c r="SHS891" s="806"/>
      <c r="SHT891" s="806"/>
      <c r="SHU891" s="806"/>
      <c r="SHV891" s="806"/>
      <c r="SHW891" s="806"/>
      <c r="SHX891" s="806"/>
      <c r="SHY891" s="806"/>
      <c r="SHZ891" s="806"/>
      <c r="SIA891" s="806"/>
      <c r="SIB891" s="806"/>
      <c r="SIC891" s="806"/>
      <c r="SID891" s="806"/>
      <c r="SIE891" s="806"/>
      <c r="SIF891" s="806"/>
      <c r="SIG891" s="806"/>
      <c r="SIH891" s="806"/>
      <c r="SII891" s="806"/>
      <c r="SIJ891" s="806"/>
      <c r="SIK891" s="806"/>
      <c r="SIL891" s="806"/>
      <c r="SIM891" s="806"/>
      <c r="SIN891" s="806"/>
      <c r="SIO891" s="806"/>
      <c r="SIP891" s="806"/>
      <c r="SIQ891" s="806"/>
      <c r="SIR891" s="806"/>
      <c r="SIS891" s="806"/>
      <c r="SIT891" s="806"/>
      <c r="SIU891" s="806"/>
      <c r="SIV891" s="806"/>
      <c r="SIW891" s="806"/>
      <c r="SIX891" s="806"/>
      <c r="SIY891" s="806"/>
      <c r="SIZ891" s="806"/>
      <c r="SJA891" s="806"/>
      <c r="SJB891" s="806"/>
      <c r="SJC891" s="806"/>
      <c r="SJD891" s="806"/>
      <c r="SJE891" s="806"/>
      <c r="SJF891" s="806"/>
      <c r="SJG891" s="806"/>
      <c r="SJH891" s="806"/>
      <c r="SJI891" s="806"/>
      <c r="SJJ891" s="806"/>
      <c r="SJK891" s="806"/>
      <c r="SJL891" s="806"/>
      <c r="SJM891" s="806"/>
      <c r="SJN891" s="806"/>
      <c r="SJO891" s="806"/>
      <c r="SJP891" s="806"/>
      <c r="SJQ891" s="806"/>
      <c r="SJR891" s="806"/>
      <c r="SJS891" s="806"/>
      <c r="SJT891" s="806"/>
      <c r="SJU891" s="806"/>
      <c r="SJV891" s="806"/>
      <c r="SJW891" s="806"/>
      <c r="SJX891" s="806"/>
      <c r="SJY891" s="806"/>
      <c r="SJZ891" s="806"/>
      <c r="SKA891" s="806"/>
      <c r="SKB891" s="806"/>
      <c r="SKC891" s="806"/>
      <c r="SKD891" s="806"/>
      <c r="SKE891" s="806"/>
      <c r="SKF891" s="806"/>
      <c r="SKG891" s="806"/>
      <c r="SKH891" s="806"/>
      <c r="SKI891" s="806"/>
      <c r="SKJ891" s="806"/>
      <c r="SKK891" s="806"/>
      <c r="SKL891" s="806"/>
      <c r="SKM891" s="806"/>
      <c r="SKN891" s="806"/>
      <c r="SKO891" s="806"/>
      <c r="SKP891" s="806"/>
      <c r="SKQ891" s="806"/>
      <c r="SKR891" s="806"/>
      <c r="SKS891" s="806"/>
      <c r="SKT891" s="806"/>
      <c r="SKU891" s="806"/>
      <c r="SKV891" s="806"/>
      <c r="SKW891" s="806"/>
      <c r="SKX891" s="806"/>
      <c r="SKY891" s="806"/>
      <c r="SKZ891" s="806"/>
      <c r="SLA891" s="806"/>
      <c r="SLB891" s="806"/>
      <c r="SLC891" s="806"/>
      <c r="SLD891" s="806"/>
      <c r="SLE891" s="806"/>
      <c r="SLF891" s="806"/>
      <c r="SLG891" s="806"/>
      <c r="SLH891" s="806"/>
      <c r="SLI891" s="806"/>
      <c r="SLJ891" s="806"/>
      <c r="SLK891" s="806"/>
      <c r="SLL891" s="806"/>
      <c r="SLM891" s="806"/>
      <c r="SLN891" s="806"/>
      <c r="SLO891" s="806"/>
      <c r="SLP891" s="806"/>
      <c r="SLQ891" s="806"/>
      <c r="SLR891" s="806"/>
      <c r="SLS891" s="806"/>
      <c r="SLT891" s="806"/>
      <c r="SLU891" s="806"/>
      <c r="SLV891" s="806"/>
      <c r="SLW891" s="806"/>
      <c r="SLX891" s="806"/>
      <c r="SLY891" s="806"/>
      <c r="SLZ891" s="806"/>
      <c r="SMA891" s="806"/>
      <c r="SMB891" s="806"/>
      <c r="SMC891" s="806"/>
      <c r="SMD891" s="806"/>
      <c r="SME891" s="806"/>
      <c r="SMF891" s="806"/>
      <c r="SMG891" s="806"/>
      <c r="SMH891" s="806"/>
      <c r="SMI891" s="806"/>
      <c r="SMJ891" s="806"/>
      <c r="SMK891" s="806"/>
      <c r="SML891" s="806"/>
      <c r="SMM891" s="806"/>
      <c r="SMN891" s="806"/>
      <c r="SMO891" s="806"/>
      <c r="SMP891" s="806"/>
      <c r="SMQ891" s="806"/>
      <c r="SMR891" s="806"/>
      <c r="SMS891" s="806"/>
      <c r="SMT891" s="806"/>
      <c r="SMU891" s="806"/>
      <c r="SMV891" s="806"/>
      <c r="SMW891" s="806"/>
      <c r="SMX891" s="806"/>
      <c r="SMY891" s="806"/>
      <c r="SMZ891" s="806"/>
      <c r="SNA891" s="806"/>
      <c r="SNB891" s="806"/>
      <c r="SNC891" s="806"/>
      <c r="SND891" s="806"/>
      <c r="SNE891" s="806"/>
      <c r="SNF891" s="806"/>
      <c r="SNG891" s="806"/>
      <c r="SNH891" s="806"/>
      <c r="SNI891" s="806"/>
      <c r="SNJ891" s="806"/>
      <c r="SNK891" s="806"/>
      <c r="SNL891" s="806"/>
      <c r="SNM891" s="806"/>
      <c r="SNN891" s="806"/>
      <c r="SNO891" s="806"/>
      <c r="SNP891" s="806"/>
      <c r="SNQ891" s="806"/>
      <c r="SNR891" s="806"/>
      <c r="SNS891" s="806"/>
      <c r="SNT891" s="806"/>
      <c r="SNU891" s="806"/>
      <c r="SNV891" s="806"/>
      <c r="SNW891" s="806"/>
      <c r="SNX891" s="806"/>
      <c r="SNY891" s="806"/>
      <c r="SNZ891" s="806"/>
      <c r="SOA891" s="806"/>
      <c r="SOB891" s="806"/>
      <c r="SOC891" s="806"/>
      <c r="SOD891" s="806"/>
      <c r="SOE891" s="806"/>
      <c r="SOF891" s="806"/>
      <c r="SOG891" s="806"/>
      <c r="SOH891" s="806"/>
      <c r="SOI891" s="806"/>
      <c r="SOJ891" s="806"/>
      <c r="SOK891" s="806"/>
      <c r="SOL891" s="806"/>
      <c r="SOM891" s="806"/>
      <c r="SON891" s="806"/>
      <c r="SOO891" s="806"/>
      <c r="SOP891" s="806"/>
      <c r="SOQ891" s="806"/>
      <c r="SOR891" s="806"/>
      <c r="SOS891" s="806"/>
      <c r="SOT891" s="806"/>
      <c r="SOU891" s="806"/>
      <c r="SOV891" s="806"/>
      <c r="SOW891" s="806"/>
      <c r="SOX891" s="806"/>
      <c r="SOY891" s="806"/>
      <c r="SOZ891" s="806"/>
      <c r="SPA891" s="806"/>
      <c r="SPB891" s="806"/>
      <c r="SPC891" s="806"/>
      <c r="SPD891" s="806"/>
      <c r="SPE891" s="806"/>
      <c r="SPF891" s="806"/>
      <c r="SPG891" s="806"/>
      <c r="SPH891" s="806"/>
      <c r="SPI891" s="806"/>
      <c r="SPJ891" s="806"/>
      <c r="SPK891" s="806"/>
      <c r="SPL891" s="806"/>
      <c r="SPM891" s="806"/>
      <c r="SPN891" s="806"/>
      <c r="SPO891" s="806"/>
      <c r="SPP891" s="806"/>
      <c r="SPQ891" s="806"/>
      <c r="SPR891" s="806"/>
      <c r="SPS891" s="806"/>
      <c r="SPT891" s="806"/>
      <c r="SPU891" s="806"/>
      <c r="SPV891" s="806"/>
      <c r="SPW891" s="806"/>
      <c r="SPX891" s="806"/>
      <c r="SPY891" s="806"/>
      <c r="SPZ891" s="806"/>
      <c r="SQA891" s="806"/>
      <c r="SQB891" s="806"/>
      <c r="SQC891" s="806"/>
      <c r="SQD891" s="806"/>
      <c r="SQE891" s="806"/>
      <c r="SQF891" s="806"/>
      <c r="SQG891" s="806"/>
      <c r="SQH891" s="806"/>
      <c r="SQI891" s="806"/>
      <c r="SQJ891" s="806"/>
      <c r="SQK891" s="806"/>
      <c r="SQL891" s="806"/>
      <c r="SQM891" s="806"/>
      <c r="SQN891" s="806"/>
      <c r="SQO891" s="806"/>
      <c r="SQP891" s="806"/>
      <c r="SQQ891" s="806"/>
      <c r="SQR891" s="806"/>
      <c r="SQS891" s="806"/>
      <c r="SQT891" s="806"/>
      <c r="SQU891" s="806"/>
      <c r="SQV891" s="806"/>
      <c r="SQW891" s="806"/>
      <c r="SQX891" s="806"/>
      <c r="SQY891" s="806"/>
      <c r="SQZ891" s="806"/>
      <c r="SRA891" s="806"/>
      <c r="SRB891" s="806"/>
      <c r="SRC891" s="806"/>
      <c r="SRD891" s="806"/>
      <c r="SRE891" s="806"/>
      <c r="SRF891" s="806"/>
      <c r="SRG891" s="806"/>
      <c r="SRH891" s="806"/>
      <c r="SRI891" s="806"/>
      <c r="SRJ891" s="806"/>
      <c r="SRK891" s="806"/>
      <c r="SRL891" s="806"/>
      <c r="SRM891" s="806"/>
      <c r="SRN891" s="806"/>
      <c r="SRO891" s="806"/>
      <c r="SRP891" s="806"/>
      <c r="SRQ891" s="806"/>
      <c r="SRR891" s="806"/>
      <c r="SRS891" s="806"/>
      <c r="SRT891" s="806"/>
      <c r="SRU891" s="806"/>
      <c r="SRV891" s="806"/>
      <c r="SRW891" s="806"/>
      <c r="SRX891" s="806"/>
      <c r="SRY891" s="806"/>
      <c r="SRZ891" s="806"/>
      <c r="SSA891" s="806"/>
      <c r="SSB891" s="806"/>
      <c r="SSC891" s="806"/>
      <c r="SSD891" s="806"/>
      <c r="SSE891" s="806"/>
      <c r="SSF891" s="806"/>
      <c r="SSG891" s="806"/>
      <c r="SSH891" s="806"/>
      <c r="SSI891" s="806"/>
      <c r="SSJ891" s="806"/>
      <c r="SSK891" s="806"/>
      <c r="SSL891" s="806"/>
      <c r="SSM891" s="806"/>
      <c r="SSN891" s="806"/>
      <c r="SSO891" s="806"/>
      <c r="SSP891" s="806"/>
      <c r="SSQ891" s="806"/>
      <c r="SSR891" s="806"/>
      <c r="SSS891" s="806"/>
      <c r="SST891" s="806"/>
      <c r="SSU891" s="806"/>
      <c r="SSV891" s="806"/>
      <c r="SSW891" s="806"/>
      <c r="SSX891" s="806"/>
      <c r="SSY891" s="806"/>
      <c r="SSZ891" s="806"/>
      <c r="STA891" s="806"/>
      <c r="STB891" s="806"/>
      <c r="STC891" s="806"/>
      <c r="STD891" s="806"/>
      <c r="STE891" s="806"/>
      <c r="STF891" s="806"/>
      <c r="STG891" s="806"/>
      <c r="STH891" s="806"/>
      <c r="STI891" s="806"/>
      <c r="STJ891" s="806"/>
      <c r="STK891" s="806"/>
      <c r="STL891" s="806"/>
      <c r="STM891" s="806"/>
      <c r="STN891" s="806"/>
      <c r="STO891" s="806"/>
      <c r="STP891" s="806"/>
      <c r="STQ891" s="806"/>
      <c r="STR891" s="806"/>
      <c r="STS891" s="806"/>
      <c r="STT891" s="806"/>
      <c r="STU891" s="806"/>
      <c r="STV891" s="806"/>
      <c r="STW891" s="806"/>
      <c r="STX891" s="806"/>
      <c r="STY891" s="806"/>
      <c r="STZ891" s="806"/>
      <c r="SUA891" s="806"/>
      <c r="SUB891" s="806"/>
      <c r="SUC891" s="806"/>
      <c r="SUD891" s="806"/>
      <c r="SUE891" s="806"/>
      <c r="SUF891" s="806"/>
      <c r="SUG891" s="806"/>
      <c r="SUH891" s="806"/>
      <c r="SUI891" s="806"/>
      <c r="SUJ891" s="806"/>
      <c r="SUK891" s="806"/>
      <c r="SUL891" s="806"/>
      <c r="SUM891" s="806"/>
      <c r="SUN891" s="806"/>
      <c r="SUO891" s="806"/>
      <c r="SUP891" s="806"/>
      <c r="SUQ891" s="806"/>
      <c r="SUR891" s="806"/>
      <c r="SUS891" s="806"/>
      <c r="SUT891" s="806"/>
      <c r="SUU891" s="806"/>
      <c r="SUV891" s="806"/>
      <c r="SUW891" s="806"/>
      <c r="SUX891" s="806"/>
      <c r="SUY891" s="806"/>
      <c r="SUZ891" s="806"/>
      <c r="SVA891" s="806"/>
      <c r="SVB891" s="806"/>
      <c r="SVC891" s="806"/>
      <c r="SVD891" s="806"/>
      <c r="SVE891" s="806"/>
      <c r="SVF891" s="806"/>
      <c r="SVG891" s="806"/>
      <c r="SVH891" s="806"/>
      <c r="SVI891" s="806"/>
      <c r="SVJ891" s="806"/>
      <c r="SVK891" s="806"/>
      <c r="SVL891" s="806"/>
      <c r="SVM891" s="806"/>
      <c r="SVN891" s="806"/>
      <c r="SVO891" s="806"/>
      <c r="SVP891" s="806"/>
      <c r="SVQ891" s="806"/>
      <c r="SVR891" s="806"/>
      <c r="SVS891" s="806"/>
      <c r="SVT891" s="806"/>
      <c r="SVU891" s="806"/>
      <c r="SVV891" s="806"/>
      <c r="SVW891" s="806"/>
      <c r="SVX891" s="806"/>
      <c r="SVY891" s="806"/>
      <c r="SVZ891" s="806"/>
      <c r="SWA891" s="806"/>
      <c r="SWB891" s="806"/>
      <c r="SWC891" s="806"/>
      <c r="SWD891" s="806"/>
      <c r="SWE891" s="806"/>
      <c r="SWF891" s="806"/>
      <c r="SWG891" s="806"/>
      <c r="SWH891" s="806"/>
      <c r="SWI891" s="806"/>
      <c r="SWJ891" s="806"/>
      <c r="SWK891" s="806"/>
      <c r="SWL891" s="806"/>
      <c r="SWM891" s="806"/>
      <c r="SWN891" s="806"/>
      <c r="SWO891" s="806"/>
      <c r="SWP891" s="806"/>
      <c r="SWQ891" s="806"/>
      <c r="SWR891" s="806"/>
      <c r="SWS891" s="806"/>
      <c r="SWT891" s="806"/>
      <c r="SWU891" s="806"/>
      <c r="SWV891" s="806"/>
      <c r="SWW891" s="806"/>
      <c r="SWX891" s="806"/>
      <c r="SWY891" s="806"/>
      <c r="SWZ891" s="806"/>
      <c r="SXA891" s="806"/>
      <c r="SXB891" s="806"/>
      <c r="SXC891" s="806"/>
      <c r="SXD891" s="806"/>
      <c r="SXE891" s="806"/>
      <c r="SXF891" s="806"/>
      <c r="SXG891" s="806"/>
      <c r="SXH891" s="806"/>
      <c r="SXI891" s="806"/>
      <c r="SXJ891" s="806"/>
      <c r="SXK891" s="806"/>
      <c r="SXL891" s="806"/>
      <c r="SXM891" s="806"/>
      <c r="SXN891" s="806"/>
      <c r="SXO891" s="806"/>
      <c r="SXP891" s="806"/>
      <c r="SXQ891" s="806"/>
      <c r="SXR891" s="806"/>
      <c r="SXS891" s="806"/>
      <c r="SXT891" s="806"/>
      <c r="SXU891" s="806"/>
      <c r="SXV891" s="806"/>
      <c r="SXW891" s="806"/>
      <c r="SXX891" s="806"/>
      <c r="SXY891" s="806"/>
      <c r="SXZ891" s="806"/>
      <c r="SYA891" s="806"/>
      <c r="SYB891" s="806"/>
      <c r="SYC891" s="806"/>
      <c r="SYD891" s="806"/>
      <c r="SYE891" s="806"/>
      <c r="SYF891" s="806"/>
      <c r="SYG891" s="806"/>
      <c r="SYH891" s="806"/>
      <c r="SYI891" s="806"/>
      <c r="SYJ891" s="806"/>
      <c r="SYK891" s="806"/>
      <c r="SYL891" s="806"/>
      <c r="SYM891" s="806"/>
      <c r="SYN891" s="806"/>
      <c r="SYO891" s="806"/>
      <c r="SYP891" s="806"/>
      <c r="SYQ891" s="806"/>
      <c r="SYR891" s="806"/>
      <c r="SYS891" s="806"/>
      <c r="SYT891" s="806"/>
      <c r="SYU891" s="806"/>
      <c r="SYV891" s="806"/>
      <c r="SYW891" s="806"/>
      <c r="SYX891" s="806"/>
      <c r="SYY891" s="806"/>
      <c r="SYZ891" s="806"/>
      <c r="SZA891" s="806"/>
      <c r="SZB891" s="806"/>
      <c r="SZC891" s="806"/>
      <c r="SZD891" s="806"/>
      <c r="SZE891" s="806"/>
      <c r="SZF891" s="806"/>
      <c r="SZG891" s="806"/>
      <c r="SZH891" s="806"/>
      <c r="SZI891" s="806"/>
      <c r="SZJ891" s="806"/>
      <c r="SZK891" s="806"/>
      <c r="SZL891" s="806"/>
      <c r="SZM891" s="806"/>
      <c r="SZN891" s="806"/>
      <c r="SZO891" s="806"/>
      <c r="SZP891" s="806"/>
      <c r="SZQ891" s="806"/>
      <c r="SZR891" s="806"/>
      <c r="SZS891" s="806"/>
      <c r="SZT891" s="806"/>
      <c r="SZU891" s="806"/>
      <c r="SZV891" s="806"/>
      <c r="SZW891" s="806"/>
      <c r="SZX891" s="806"/>
      <c r="SZY891" s="806"/>
      <c r="SZZ891" s="806"/>
      <c r="TAA891" s="806"/>
      <c r="TAB891" s="806"/>
      <c r="TAC891" s="806"/>
      <c r="TAD891" s="806"/>
      <c r="TAE891" s="806"/>
      <c r="TAF891" s="806"/>
      <c r="TAG891" s="806"/>
      <c r="TAH891" s="806"/>
      <c r="TAI891" s="806"/>
      <c r="TAJ891" s="806"/>
      <c r="TAK891" s="806"/>
      <c r="TAL891" s="806"/>
      <c r="TAM891" s="806"/>
      <c r="TAN891" s="806"/>
      <c r="TAO891" s="806"/>
      <c r="TAP891" s="806"/>
      <c r="TAQ891" s="806"/>
      <c r="TAR891" s="806"/>
      <c r="TAS891" s="806"/>
      <c r="TAT891" s="806"/>
      <c r="TAU891" s="806"/>
      <c r="TAV891" s="806"/>
      <c r="TAW891" s="806"/>
      <c r="TAX891" s="806"/>
      <c r="TAY891" s="806"/>
      <c r="TAZ891" s="806"/>
      <c r="TBA891" s="806"/>
      <c r="TBB891" s="806"/>
      <c r="TBC891" s="806"/>
      <c r="TBD891" s="806"/>
      <c r="TBE891" s="806"/>
      <c r="TBF891" s="806"/>
      <c r="TBG891" s="806"/>
      <c r="TBH891" s="806"/>
      <c r="TBI891" s="806"/>
      <c r="TBJ891" s="806"/>
      <c r="TBK891" s="806"/>
      <c r="TBL891" s="806"/>
      <c r="TBM891" s="806"/>
      <c r="TBN891" s="806"/>
      <c r="TBO891" s="806"/>
      <c r="TBP891" s="806"/>
      <c r="TBQ891" s="806"/>
      <c r="TBR891" s="806"/>
      <c r="TBS891" s="806"/>
      <c r="TBT891" s="806"/>
      <c r="TBU891" s="806"/>
      <c r="TBV891" s="806"/>
      <c r="TBW891" s="806"/>
      <c r="TBX891" s="806"/>
      <c r="TBY891" s="806"/>
      <c r="TBZ891" s="806"/>
      <c r="TCA891" s="806"/>
      <c r="TCB891" s="806"/>
      <c r="TCC891" s="806"/>
      <c r="TCD891" s="806"/>
      <c r="TCE891" s="806"/>
      <c r="TCF891" s="806"/>
      <c r="TCG891" s="806"/>
      <c r="TCH891" s="806"/>
      <c r="TCI891" s="806"/>
      <c r="TCJ891" s="806"/>
      <c r="TCK891" s="806"/>
      <c r="TCL891" s="806"/>
      <c r="TCM891" s="806"/>
      <c r="TCN891" s="806"/>
      <c r="TCO891" s="806"/>
      <c r="TCP891" s="806"/>
      <c r="TCQ891" s="806"/>
      <c r="TCR891" s="806"/>
      <c r="TCS891" s="806"/>
      <c r="TCT891" s="806"/>
      <c r="TCU891" s="806"/>
      <c r="TCV891" s="806"/>
      <c r="TCW891" s="806"/>
      <c r="TCX891" s="806"/>
      <c r="TCY891" s="806"/>
      <c r="TCZ891" s="806"/>
      <c r="TDA891" s="806"/>
      <c r="TDB891" s="806"/>
      <c r="TDC891" s="806"/>
      <c r="TDD891" s="806"/>
      <c r="TDE891" s="806"/>
      <c r="TDF891" s="806"/>
      <c r="TDG891" s="806"/>
      <c r="TDH891" s="806"/>
      <c r="TDI891" s="806"/>
      <c r="TDJ891" s="806"/>
      <c r="TDK891" s="806"/>
      <c r="TDL891" s="806"/>
      <c r="TDM891" s="806"/>
      <c r="TDN891" s="806"/>
      <c r="TDO891" s="806"/>
      <c r="TDP891" s="806"/>
      <c r="TDQ891" s="806"/>
      <c r="TDR891" s="806"/>
      <c r="TDS891" s="806"/>
      <c r="TDT891" s="806"/>
      <c r="TDU891" s="806"/>
      <c r="TDV891" s="806"/>
      <c r="TDW891" s="806"/>
      <c r="TDX891" s="806"/>
      <c r="TDY891" s="806"/>
      <c r="TDZ891" s="806"/>
      <c r="TEA891" s="806"/>
      <c r="TEB891" s="806"/>
      <c r="TEC891" s="806"/>
      <c r="TED891" s="806"/>
      <c r="TEE891" s="806"/>
      <c r="TEF891" s="806"/>
      <c r="TEG891" s="806"/>
      <c r="TEH891" s="806"/>
      <c r="TEI891" s="806"/>
      <c r="TEJ891" s="806"/>
      <c r="TEK891" s="806"/>
      <c r="TEL891" s="806"/>
      <c r="TEM891" s="806"/>
      <c r="TEN891" s="806"/>
      <c r="TEO891" s="806"/>
      <c r="TEP891" s="806"/>
      <c r="TEQ891" s="806"/>
      <c r="TER891" s="806"/>
      <c r="TES891" s="806"/>
      <c r="TET891" s="806"/>
      <c r="TEU891" s="806"/>
      <c r="TEV891" s="806"/>
      <c r="TEW891" s="806"/>
      <c r="TEX891" s="806"/>
      <c r="TEY891" s="806"/>
      <c r="TEZ891" s="806"/>
      <c r="TFA891" s="806"/>
      <c r="TFB891" s="806"/>
      <c r="TFC891" s="806"/>
      <c r="TFD891" s="806"/>
      <c r="TFE891" s="806"/>
      <c r="TFF891" s="806"/>
      <c r="TFG891" s="806"/>
      <c r="TFH891" s="806"/>
      <c r="TFI891" s="806"/>
      <c r="TFJ891" s="806"/>
      <c r="TFK891" s="806"/>
      <c r="TFL891" s="806"/>
      <c r="TFM891" s="806"/>
      <c r="TFN891" s="806"/>
      <c r="TFO891" s="806"/>
      <c r="TFP891" s="806"/>
      <c r="TFQ891" s="806"/>
      <c r="TFR891" s="806"/>
      <c r="TFS891" s="806"/>
      <c r="TFT891" s="806"/>
      <c r="TFU891" s="806"/>
      <c r="TFV891" s="806"/>
      <c r="TFW891" s="806"/>
      <c r="TFX891" s="806"/>
      <c r="TFY891" s="806"/>
      <c r="TFZ891" s="806"/>
      <c r="TGA891" s="806"/>
      <c r="TGB891" s="806"/>
      <c r="TGC891" s="806"/>
      <c r="TGD891" s="806"/>
      <c r="TGE891" s="806"/>
      <c r="TGF891" s="806"/>
      <c r="TGG891" s="806"/>
      <c r="TGH891" s="806"/>
      <c r="TGI891" s="806"/>
      <c r="TGJ891" s="806"/>
      <c r="TGK891" s="806"/>
      <c r="TGL891" s="806"/>
      <c r="TGM891" s="806"/>
      <c r="TGN891" s="806"/>
      <c r="TGO891" s="806"/>
      <c r="TGP891" s="806"/>
      <c r="TGQ891" s="806"/>
      <c r="TGR891" s="806"/>
      <c r="TGS891" s="806"/>
      <c r="TGT891" s="806"/>
      <c r="TGU891" s="806"/>
      <c r="TGV891" s="806"/>
      <c r="TGW891" s="806"/>
      <c r="TGX891" s="806"/>
      <c r="TGY891" s="806"/>
      <c r="TGZ891" s="806"/>
      <c r="THA891" s="806"/>
      <c r="THB891" s="806"/>
      <c r="THC891" s="806"/>
      <c r="THD891" s="806"/>
      <c r="THE891" s="806"/>
      <c r="THF891" s="806"/>
      <c r="THG891" s="806"/>
      <c r="THH891" s="806"/>
      <c r="THI891" s="806"/>
      <c r="THJ891" s="806"/>
      <c r="THK891" s="806"/>
      <c r="THL891" s="806"/>
      <c r="THM891" s="806"/>
      <c r="THN891" s="806"/>
      <c r="THO891" s="806"/>
      <c r="THP891" s="806"/>
      <c r="THQ891" s="806"/>
      <c r="THR891" s="806"/>
      <c r="THS891" s="806"/>
      <c r="THT891" s="806"/>
      <c r="THU891" s="806"/>
      <c r="THV891" s="806"/>
      <c r="THW891" s="806"/>
      <c r="THX891" s="806"/>
      <c r="THY891" s="806"/>
      <c r="THZ891" s="806"/>
      <c r="TIA891" s="806"/>
      <c r="TIB891" s="806"/>
      <c r="TIC891" s="806"/>
      <c r="TID891" s="806"/>
      <c r="TIE891" s="806"/>
      <c r="TIF891" s="806"/>
      <c r="TIG891" s="806"/>
      <c r="TIH891" s="806"/>
      <c r="TII891" s="806"/>
      <c r="TIJ891" s="806"/>
      <c r="TIK891" s="806"/>
      <c r="TIL891" s="806"/>
      <c r="TIM891" s="806"/>
      <c r="TIN891" s="806"/>
      <c r="TIO891" s="806"/>
      <c r="TIP891" s="806"/>
      <c r="TIQ891" s="806"/>
      <c r="TIR891" s="806"/>
      <c r="TIS891" s="806"/>
      <c r="TIT891" s="806"/>
      <c r="TIU891" s="806"/>
      <c r="TIV891" s="806"/>
      <c r="TIW891" s="806"/>
      <c r="TIX891" s="806"/>
      <c r="TIY891" s="806"/>
      <c r="TIZ891" s="806"/>
      <c r="TJA891" s="806"/>
      <c r="TJB891" s="806"/>
      <c r="TJC891" s="806"/>
      <c r="TJD891" s="806"/>
      <c r="TJE891" s="806"/>
      <c r="TJF891" s="806"/>
      <c r="TJG891" s="806"/>
      <c r="TJH891" s="806"/>
      <c r="TJI891" s="806"/>
      <c r="TJJ891" s="806"/>
      <c r="TJK891" s="806"/>
      <c r="TJL891" s="806"/>
      <c r="TJM891" s="806"/>
      <c r="TJN891" s="806"/>
      <c r="TJO891" s="806"/>
      <c r="TJP891" s="806"/>
      <c r="TJQ891" s="806"/>
      <c r="TJR891" s="806"/>
      <c r="TJS891" s="806"/>
      <c r="TJT891" s="806"/>
      <c r="TJU891" s="806"/>
      <c r="TJV891" s="806"/>
      <c r="TJW891" s="806"/>
      <c r="TJX891" s="806"/>
      <c r="TJY891" s="806"/>
      <c r="TJZ891" s="806"/>
      <c r="TKA891" s="806"/>
      <c r="TKB891" s="806"/>
      <c r="TKC891" s="806"/>
      <c r="TKD891" s="806"/>
      <c r="TKE891" s="806"/>
      <c r="TKF891" s="806"/>
      <c r="TKG891" s="806"/>
      <c r="TKH891" s="806"/>
      <c r="TKI891" s="806"/>
      <c r="TKJ891" s="806"/>
      <c r="TKK891" s="806"/>
      <c r="TKL891" s="806"/>
      <c r="TKM891" s="806"/>
      <c r="TKN891" s="806"/>
      <c r="TKO891" s="806"/>
      <c r="TKP891" s="806"/>
      <c r="TKQ891" s="806"/>
      <c r="TKR891" s="806"/>
      <c r="TKS891" s="806"/>
      <c r="TKT891" s="806"/>
      <c r="TKU891" s="806"/>
      <c r="TKV891" s="806"/>
      <c r="TKW891" s="806"/>
      <c r="TKX891" s="806"/>
      <c r="TKY891" s="806"/>
      <c r="TKZ891" s="806"/>
      <c r="TLA891" s="806"/>
      <c r="TLB891" s="806"/>
      <c r="TLC891" s="806"/>
      <c r="TLD891" s="806"/>
      <c r="TLE891" s="806"/>
      <c r="TLF891" s="806"/>
      <c r="TLG891" s="806"/>
      <c r="TLH891" s="806"/>
      <c r="TLI891" s="806"/>
      <c r="TLJ891" s="806"/>
      <c r="TLK891" s="806"/>
      <c r="TLL891" s="806"/>
      <c r="TLM891" s="806"/>
      <c r="TLN891" s="806"/>
      <c r="TLO891" s="806"/>
      <c r="TLP891" s="806"/>
      <c r="TLQ891" s="806"/>
      <c r="TLR891" s="806"/>
      <c r="TLS891" s="806"/>
      <c r="TLT891" s="806"/>
      <c r="TLU891" s="806"/>
      <c r="TLV891" s="806"/>
      <c r="TLW891" s="806"/>
      <c r="TLX891" s="806"/>
      <c r="TLY891" s="806"/>
      <c r="TLZ891" s="806"/>
      <c r="TMA891" s="806"/>
      <c r="TMB891" s="806"/>
      <c r="TMC891" s="806"/>
      <c r="TMD891" s="806"/>
      <c r="TME891" s="806"/>
      <c r="TMF891" s="806"/>
      <c r="TMG891" s="806"/>
      <c r="TMH891" s="806"/>
      <c r="TMI891" s="806"/>
      <c r="TMJ891" s="806"/>
      <c r="TMK891" s="806"/>
      <c r="TML891" s="806"/>
      <c r="TMM891" s="806"/>
      <c r="TMN891" s="806"/>
      <c r="TMO891" s="806"/>
      <c r="TMP891" s="806"/>
      <c r="TMQ891" s="806"/>
      <c r="TMR891" s="806"/>
      <c r="TMS891" s="806"/>
      <c r="TMT891" s="806"/>
      <c r="TMU891" s="806"/>
      <c r="TMV891" s="806"/>
      <c r="TMW891" s="806"/>
      <c r="TMX891" s="806"/>
      <c r="TMY891" s="806"/>
      <c r="TMZ891" s="806"/>
      <c r="TNA891" s="806"/>
      <c r="TNB891" s="806"/>
      <c r="TNC891" s="806"/>
      <c r="TND891" s="806"/>
      <c r="TNE891" s="806"/>
      <c r="TNF891" s="806"/>
      <c r="TNG891" s="806"/>
      <c r="TNH891" s="806"/>
      <c r="TNI891" s="806"/>
      <c r="TNJ891" s="806"/>
      <c r="TNK891" s="806"/>
      <c r="TNL891" s="806"/>
      <c r="TNM891" s="806"/>
      <c r="TNN891" s="806"/>
      <c r="TNO891" s="806"/>
      <c r="TNP891" s="806"/>
      <c r="TNQ891" s="806"/>
      <c r="TNR891" s="806"/>
      <c r="TNS891" s="806"/>
      <c r="TNT891" s="806"/>
      <c r="TNU891" s="806"/>
      <c r="TNV891" s="806"/>
      <c r="TNW891" s="806"/>
      <c r="TNX891" s="806"/>
      <c r="TNY891" s="806"/>
      <c r="TNZ891" s="806"/>
      <c r="TOA891" s="806"/>
      <c r="TOB891" s="806"/>
      <c r="TOC891" s="806"/>
      <c r="TOD891" s="806"/>
      <c r="TOE891" s="806"/>
      <c r="TOF891" s="806"/>
      <c r="TOG891" s="806"/>
      <c r="TOH891" s="806"/>
      <c r="TOI891" s="806"/>
      <c r="TOJ891" s="806"/>
      <c r="TOK891" s="806"/>
      <c r="TOL891" s="806"/>
      <c r="TOM891" s="806"/>
      <c r="TON891" s="806"/>
      <c r="TOO891" s="806"/>
      <c r="TOP891" s="806"/>
      <c r="TOQ891" s="806"/>
      <c r="TOR891" s="806"/>
      <c r="TOS891" s="806"/>
      <c r="TOT891" s="806"/>
      <c r="TOU891" s="806"/>
      <c r="TOV891" s="806"/>
      <c r="TOW891" s="806"/>
      <c r="TOX891" s="806"/>
      <c r="TOY891" s="806"/>
      <c r="TOZ891" s="806"/>
      <c r="TPA891" s="806"/>
      <c r="TPB891" s="806"/>
      <c r="TPC891" s="806"/>
      <c r="TPD891" s="806"/>
      <c r="TPE891" s="806"/>
      <c r="TPF891" s="806"/>
      <c r="TPG891" s="806"/>
      <c r="TPH891" s="806"/>
      <c r="TPI891" s="806"/>
      <c r="TPJ891" s="806"/>
      <c r="TPK891" s="806"/>
      <c r="TPL891" s="806"/>
      <c r="TPM891" s="806"/>
      <c r="TPN891" s="806"/>
      <c r="TPO891" s="806"/>
      <c r="TPP891" s="806"/>
      <c r="TPQ891" s="806"/>
      <c r="TPR891" s="806"/>
      <c r="TPS891" s="806"/>
      <c r="TPT891" s="806"/>
      <c r="TPU891" s="806"/>
      <c r="TPV891" s="806"/>
      <c r="TPW891" s="806"/>
      <c r="TPX891" s="806"/>
      <c r="TPY891" s="806"/>
      <c r="TPZ891" s="806"/>
      <c r="TQA891" s="806"/>
      <c r="TQB891" s="806"/>
      <c r="TQC891" s="806"/>
      <c r="TQD891" s="806"/>
      <c r="TQE891" s="806"/>
      <c r="TQF891" s="806"/>
      <c r="TQG891" s="806"/>
      <c r="TQH891" s="806"/>
      <c r="TQI891" s="806"/>
      <c r="TQJ891" s="806"/>
      <c r="TQK891" s="806"/>
      <c r="TQL891" s="806"/>
      <c r="TQM891" s="806"/>
      <c r="TQN891" s="806"/>
      <c r="TQO891" s="806"/>
      <c r="TQP891" s="806"/>
      <c r="TQQ891" s="806"/>
      <c r="TQR891" s="806"/>
      <c r="TQS891" s="806"/>
      <c r="TQT891" s="806"/>
      <c r="TQU891" s="806"/>
      <c r="TQV891" s="806"/>
      <c r="TQW891" s="806"/>
      <c r="TQX891" s="806"/>
      <c r="TQY891" s="806"/>
      <c r="TQZ891" s="806"/>
      <c r="TRA891" s="806"/>
      <c r="TRB891" s="806"/>
      <c r="TRC891" s="806"/>
      <c r="TRD891" s="806"/>
      <c r="TRE891" s="806"/>
      <c r="TRF891" s="806"/>
      <c r="TRG891" s="806"/>
      <c r="TRH891" s="806"/>
      <c r="TRI891" s="806"/>
      <c r="TRJ891" s="806"/>
      <c r="TRK891" s="806"/>
      <c r="TRL891" s="806"/>
      <c r="TRM891" s="806"/>
      <c r="TRN891" s="806"/>
      <c r="TRO891" s="806"/>
      <c r="TRP891" s="806"/>
      <c r="TRQ891" s="806"/>
      <c r="TRR891" s="806"/>
      <c r="TRS891" s="806"/>
      <c r="TRT891" s="806"/>
      <c r="TRU891" s="806"/>
      <c r="TRV891" s="806"/>
      <c r="TRW891" s="806"/>
      <c r="TRX891" s="806"/>
      <c r="TRY891" s="806"/>
      <c r="TRZ891" s="806"/>
      <c r="TSA891" s="806"/>
      <c r="TSB891" s="806"/>
      <c r="TSC891" s="806"/>
      <c r="TSD891" s="806"/>
      <c r="TSE891" s="806"/>
      <c r="TSF891" s="806"/>
      <c r="TSG891" s="806"/>
      <c r="TSH891" s="806"/>
      <c r="TSI891" s="806"/>
      <c r="TSJ891" s="806"/>
      <c r="TSK891" s="806"/>
      <c r="TSL891" s="806"/>
      <c r="TSM891" s="806"/>
      <c r="TSN891" s="806"/>
      <c r="TSO891" s="806"/>
      <c r="TSP891" s="806"/>
      <c r="TSQ891" s="806"/>
      <c r="TSR891" s="806"/>
      <c r="TSS891" s="806"/>
      <c r="TST891" s="806"/>
      <c r="TSU891" s="806"/>
      <c r="TSV891" s="806"/>
      <c r="TSW891" s="806"/>
      <c r="TSX891" s="806"/>
      <c r="TSY891" s="806"/>
      <c r="TSZ891" s="806"/>
      <c r="TTA891" s="806"/>
      <c r="TTB891" s="806"/>
      <c r="TTC891" s="806"/>
      <c r="TTD891" s="806"/>
      <c r="TTE891" s="806"/>
      <c r="TTF891" s="806"/>
      <c r="TTG891" s="806"/>
      <c r="TTH891" s="806"/>
      <c r="TTI891" s="806"/>
      <c r="TTJ891" s="806"/>
      <c r="TTK891" s="806"/>
      <c r="TTL891" s="806"/>
      <c r="TTM891" s="806"/>
      <c r="TTN891" s="806"/>
      <c r="TTO891" s="806"/>
      <c r="TTP891" s="806"/>
      <c r="TTQ891" s="806"/>
      <c r="TTR891" s="806"/>
      <c r="TTS891" s="806"/>
      <c r="TTT891" s="806"/>
      <c r="TTU891" s="806"/>
      <c r="TTV891" s="806"/>
      <c r="TTW891" s="806"/>
      <c r="TTX891" s="806"/>
      <c r="TTY891" s="806"/>
      <c r="TTZ891" s="806"/>
      <c r="TUA891" s="806"/>
      <c r="TUB891" s="806"/>
      <c r="TUC891" s="806"/>
      <c r="TUD891" s="806"/>
      <c r="TUE891" s="806"/>
      <c r="TUF891" s="806"/>
      <c r="TUG891" s="806"/>
      <c r="TUH891" s="806"/>
      <c r="TUI891" s="806"/>
      <c r="TUJ891" s="806"/>
      <c r="TUK891" s="806"/>
      <c r="TUL891" s="806"/>
      <c r="TUM891" s="806"/>
      <c r="TUN891" s="806"/>
      <c r="TUO891" s="806"/>
      <c r="TUP891" s="806"/>
      <c r="TUQ891" s="806"/>
      <c r="TUR891" s="806"/>
      <c r="TUS891" s="806"/>
      <c r="TUT891" s="806"/>
      <c r="TUU891" s="806"/>
      <c r="TUV891" s="806"/>
      <c r="TUW891" s="806"/>
      <c r="TUX891" s="806"/>
      <c r="TUY891" s="806"/>
      <c r="TUZ891" s="806"/>
      <c r="TVA891" s="806"/>
      <c r="TVB891" s="806"/>
      <c r="TVC891" s="806"/>
      <c r="TVD891" s="806"/>
      <c r="TVE891" s="806"/>
      <c r="TVF891" s="806"/>
      <c r="TVG891" s="806"/>
      <c r="TVH891" s="806"/>
      <c r="TVI891" s="806"/>
      <c r="TVJ891" s="806"/>
      <c r="TVK891" s="806"/>
      <c r="TVL891" s="806"/>
      <c r="TVM891" s="806"/>
      <c r="TVN891" s="806"/>
      <c r="TVO891" s="806"/>
      <c r="TVP891" s="806"/>
      <c r="TVQ891" s="806"/>
      <c r="TVR891" s="806"/>
      <c r="TVS891" s="806"/>
      <c r="TVT891" s="806"/>
      <c r="TVU891" s="806"/>
      <c r="TVV891" s="806"/>
      <c r="TVW891" s="806"/>
      <c r="TVX891" s="806"/>
      <c r="TVY891" s="806"/>
      <c r="TVZ891" s="806"/>
      <c r="TWA891" s="806"/>
      <c r="TWB891" s="806"/>
      <c r="TWC891" s="806"/>
      <c r="TWD891" s="806"/>
      <c r="TWE891" s="806"/>
      <c r="TWF891" s="806"/>
      <c r="TWG891" s="806"/>
      <c r="TWH891" s="806"/>
      <c r="TWI891" s="806"/>
      <c r="TWJ891" s="806"/>
      <c r="TWK891" s="806"/>
      <c r="TWL891" s="806"/>
      <c r="TWM891" s="806"/>
      <c r="TWN891" s="806"/>
      <c r="TWO891" s="806"/>
      <c r="TWP891" s="806"/>
      <c r="TWQ891" s="806"/>
      <c r="TWR891" s="806"/>
      <c r="TWS891" s="806"/>
      <c r="TWT891" s="806"/>
      <c r="TWU891" s="806"/>
      <c r="TWV891" s="806"/>
      <c r="TWW891" s="806"/>
      <c r="TWX891" s="806"/>
      <c r="TWY891" s="806"/>
      <c r="TWZ891" s="806"/>
      <c r="TXA891" s="806"/>
      <c r="TXB891" s="806"/>
      <c r="TXC891" s="806"/>
      <c r="TXD891" s="806"/>
      <c r="TXE891" s="806"/>
      <c r="TXF891" s="806"/>
      <c r="TXG891" s="806"/>
      <c r="TXH891" s="806"/>
      <c r="TXI891" s="806"/>
      <c r="TXJ891" s="806"/>
      <c r="TXK891" s="806"/>
      <c r="TXL891" s="806"/>
      <c r="TXM891" s="806"/>
      <c r="TXN891" s="806"/>
      <c r="TXO891" s="806"/>
      <c r="TXP891" s="806"/>
      <c r="TXQ891" s="806"/>
      <c r="TXR891" s="806"/>
      <c r="TXS891" s="806"/>
      <c r="TXT891" s="806"/>
      <c r="TXU891" s="806"/>
      <c r="TXV891" s="806"/>
      <c r="TXW891" s="806"/>
      <c r="TXX891" s="806"/>
      <c r="TXY891" s="806"/>
      <c r="TXZ891" s="806"/>
      <c r="TYA891" s="806"/>
      <c r="TYB891" s="806"/>
      <c r="TYC891" s="806"/>
      <c r="TYD891" s="806"/>
      <c r="TYE891" s="806"/>
      <c r="TYF891" s="806"/>
      <c r="TYG891" s="806"/>
      <c r="TYH891" s="806"/>
      <c r="TYI891" s="806"/>
      <c r="TYJ891" s="806"/>
      <c r="TYK891" s="806"/>
      <c r="TYL891" s="806"/>
      <c r="TYM891" s="806"/>
      <c r="TYN891" s="806"/>
      <c r="TYO891" s="806"/>
      <c r="TYP891" s="806"/>
      <c r="TYQ891" s="806"/>
      <c r="TYR891" s="806"/>
      <c r="TYS891" s="806"/>
      <c r="TYT891" s="806"/>
      <c r="TYU891" s="806"/>
      <c r="TYV891" s="806"/>
      <c r="TYW891" s="806"/>
      <c r="TYX891" s="806"/>
      <c r="TYY891" s="806"/>
      <c r="TYZ891" s="806"/>
      <c r="TZA891" s="806"/>
      <c r="TZB891" s="806"/>
      <c r="TZC891" s="806"/>
      <c r="TZD891" s="806"/>
      <c r="TZE891" s="806"/>
      <c r="TZF891" s="806"/>
      <c r="TZG891" s="806"/>
      <c r="TZH891" s="806"/>
      <c r="TZI891" s="806"/>
      <c r="TZJ891" s="806"/>
      <c r="TZK891" s="806"/>
      <c r="TZL891" s="806"/>
      <c r="TZM891" s="806"/>
      <c r="TZN891" s="806"/>
      <c r="TZO891" s="806"/>
      <c r="TZP891" s="806"/>
      <c r="TZQ891" s="806"/>
      <c r="TZR891" s="806"/>
      <c r="TZS891" s="806"/>
      <c r="TZT891" s="806"/>
      <c r="TZU891" s="806"/>
      <c r="TZV891" s="806"/>
      <c r="TZW891" s="806"/>
      <c r="TZX891" s="806"/>
      <c r="TZY891" s="806"/>
      <c r="TZZ891" s="806"/>
      <c r="UAA891" s="806"/>
      <c r="UAB891" s="806"/>
      <c r="UAC891" s="806"/>
      <c r="UAD891" s="806"/>
      <c r="UAE891" s="806"/>
      <c r="UAF891" s="806"/>
      <c r="UAG891" s="806"/>
      <c r="UAH891" s="806"/>
      <c r="UAI891" s="806"/>
      <c r="UAJ891" s="806"/>
      <c r="UAK891" s="806"/>
      <c r="UAL891" s="806"/>
      <c r="UAM891" s="806"/>
      <c r="UAN891" s="806"/>
      <c r="UAO891" s="806"/>
      <c r="UAP891" s="806"/>
      <c r="UAQ891" s="806"/>
      <c r="UAR891" s="806"/>
      <c r="UAS891" s="806"/>
      <c r="UAT891" s="806"/>
      <c r="UAU891" s="806"/>
      <c r="UAV891" s="806"/>
      <c r="UAW891" s="806"/>
      <c r="UAX891" s="806"/>
      <c r="UAY891" s="806"/>
      <c r="UAZ891" s="806"/>
      <c r="UBA891" s="806"/>
      <c r="UBB891" s="806"/>
      <c r="UBC891" s="806"/>
      <c r="UBD891" s="806"/>
      <c r="UBE891" s="806"/>
      <c r="UBF891" s="806"/>
      <c r="UBG891" s="806"/>
      <c r="UBH891" s="806"/>
      <c r="UBI891" s="806"/>
      <c r="UBJ891" s="806"/>
      <c r="UBK891" s="806"/>
      <c r="UBL891" s="806"/>
      <c r="UBM891" s="806"/>
      <c r="UBN891" s="806"/>
      <c r="UBO891" s="806"/>
      <c r="UBP891" s="806"/>
      <c r="UBQ891" s="806"/>
      <c r="UBR891" s="806"/>
      <c r="UBS891" s="806"/>
      <c r="UBT891" s="806"/>
      <c r="UBU891" s="806"/>
      <c r="UBV891" s="806"/>
      <c r="UBW891" s="806"/>
      <c r="UBX891" s="806"/>
      <c r="UBY891" s="806"/>
      <c r="UBZ891" s="806"/>
      <c r="UCA891" s="806"/>
      <c r="UCB891" s="806"/>
      <c r="UCC891" s="806"/>
      <c r="UCD891" s="806"/>
      <c r="UCE891" s="806"/>
      <c r="UCF891" s="806"/>
      <c r="UCG891" s="806"/>
      <c r="UCH891" s="806"/>
      <c r="UCI891" s="806"/>
      <c r="UCJ891" s="806"/>
      <c r="UCK891" s="806"/>
      <c r="UCL891" s="806"/>
      <c r="UCM891" s="806"/>
      <c r="UCN891" s="806"/>
      <c r="UCO891" s="806"/>
      <c r="UCP891" s="806"/>
      <c r="UCQ891" s="806"/>
      <c r="UCR891" s="806"/>
      <c r="UCS891" s="806"/>
      <c r="UCT891" s="806"/>
      <c r="UCU891" s="806"/>
      <c r="UCV891" s="806"/>
      <c r="UCW891" s="806"/>
      <c r="UCX891" s="806"/>
      <c r="UCY891" s="806"/>
      <c r="UCZ891" s="806"/>
      <c r="UDA891" s="806"/>
      <c r="UDB891" s="806"/>
      <c r="UDC891" s="806"/>
      <c r="UDD891" s="806"/>
      <c r="UDE891" s="806"/>
      <c r="UDF891" s="806"/>
      <c r="UDG891" s="806"/>
      <c r="UDH891" s="806"/>
      <c r="UDI891" s="806"/>
      <c r="UDJ891" s="806"/>
      <c r="UDK891" s="806"/>
      <c r="UDL891" s="806"/>
      <c r="UDM891" s="806"/>
      <c r="UDN891" s="806"/>
      <c r="UDO891" s="806"/>
      <c r="UDP891" s="806"/>
      <c r="UDQ891" s="806"/>
      <c r="UDR891" s="806"/>
      <c r="UDS891" s="806"/>
      <c r="UDT891" s="806"/>
      <c r="UDU891" s="806"/>
      <c r="UDV891" s="806"/>
      <c r="UDW891" s="806"/>
      <c r="UDX891" s="806"/>
      <c r="UDY891" s="806"/>
      <c r="UDZ891" s="806"/>
      <c r="UEA891" s="806"/>
      <c r="UEB891" s="806"/>
      <c r="UEC891" s="806"/>
      <c r="UED891" s="806"/>
      <c r="UEE891" s="806"/>
      <c r="UEF891" s="806"/>
      <c r="UEG891" s="806"/>
      <c r="UEH891" s="806"/>
      <c r="UEI891" s="806"/>
      <c r="UEJ891" s="806"/>
      <c r="UEK891" s="806"/>
      <c r="UEL891" s="806"/>
      <c r="UEM891" s="806"/>
      <c r="UEN891" s="806"/>
      <c r="UEO891" s="806"/>
      <c r="UEP891" s="806"/>
      <c r="UEQ891" s="806"/>
      <c r="UER891" s="806"/>
      <c r="UES891" s="806"/>
      <c r="UET891" s="806"/>
      <c r="UEU891" s="806"/>
      <c r="UEV891" s="806"/>
      <c r="UEW891" s="806"/>
      <c r="UEX891" s="806"/>
      <c r="UEY891" s="806"/>
      <c r="UEZ891" s="806"/>
      <c r="UFA891" s="806"/>
      <c r="UFB891" s="806"/>
      <c r="UFC891" s="806"/>
      <c r="UFD891" s="806"/>
      <c r="UFE891" s="806"/>
      <c r="UFF891" s="806"/>
      <c r="UFG891" s="806"/>
      <c r="UFH891" s="806"/>
      <c r="UFI891" s="806"/>
      <c r="UFJ891" s="806"/>
      <c r="UFK891" s="806"/>
      <c r="UFL891" s="806"/>
      <c r="UFM891" s="806"/>
      <c r="UFN891" s="806"/>
      <c r="UFO891" s="806"/>
      <c r="UFP891" s="806"/>
      <c r="UFQ891" s="806"/>
      <c r="UFR891" s="806"/>
      <c r="UFS891" s="806"/>
      <c r="UFT891" s="806"/>
      <c r="UFU891" s="806"/>
      <c r="UFV891" s="806"/>
      <c r="UFW891" s="806"/>
      <c r="UFX891" s="806"/>
      <c r="UFY891" s="806"/>
      <c r="UFZ891" s="806"/>
      <c r="UGA891" s="806"/>
      <c r="UGB891" s="806"/>
      <c r="UGC891" s="806"/>
      <c r="UGD891" s="806"/>
      <c r="UGE891" s="806"/>
      <c r="UGF891" s="806"/>
      <c r="UGG891" s="806"/>
      <c r="UGH891" s="806"/>
      <c r="UGI891" s="806"/>
      <c r="UGJ891" s="806"/>
      <c r="UGK891" s="806"/>
      <c r="UGL891" s="806"/>
      <c r="UGM891" s="806"/>
      <c r="UGN891" s="806"/>
      <c r="UGO891" s="806"/>
      <c r="UGP891" s="806"/>
      <c r="UGQ891" s="806"/>
      <c r="UGR891" s="806"/>
      <c r="UGS891" s="806"/>
      <c r="UGT891" s="806"/>
      <c r="UGU891" s="806"/>
      <c r="UGV891" s="806"/>
      <c r="UGW891" s="806"/>
      <c r="UGX891" s="806"/>
      <c r="UGY891" s="806"/>
      <c r="UGZ891" s="806"/>
      <c r="UHA891" s="806"/>
      <c r="UHB891" s="806"/>
      <c r="UHC891" s="806"/>
      <c r="UHD891" s="806"/>
      <c r="UHE891" s="806"/>
      <c r="UHF891" s="806"/>
      <c r="UHG891" s="806"/>
      <c r="UHH891" s="806"/>
      <c r="UHI891" s="806"/>
      <c r="UHJ891" s="806"/>
      <c r="UHK891" s="806"/>
      <c r="UHL891" s="806"/>
      <c r="UHM891" s="806"/>
      <c r="UHN891" s="806"/>
      <c r="UHO891" s="806"/>
      <c r="UHP891" s="806"/>
      <c r="UHQ891" s="806"/>
      <c r="UHR891" s="806"/>
      <c r="UHS891" s="806"/>
      <c r="UHT891" s="806"/>
      <c r="UHU891" s="806"/>
      <c r="UHV891" s="806"/>
      <c r="UHW891" s="806"/>
      <c r="UHX891" s="806"/>
      <c r="UHY891" s="806"/>
      <c r="UHZ891" s="806"/>
      <c r="UIA891" s="806"/>
      <c r="UIB891" s="806"/>
      <c r="UIC891" s="806"/>
      <c r="UID891" s="806"/>
      <c r="UIE891" s="806"/>
      <c r="UIF891" s="806"/>
      <c r="UIG891" s="806"/>
      <c r="UIH891" s="806"/>
      <c r="UII891" s="806"/>
      <c r="UIJ891" s="806"/>
      <c r="UIK891" s="806"/>
      <c r="UIL891" s="806"/>
      <c r="UIM891" s="806"/>
      <c r="UIN891" s="806"/>
      <c r="UIO891" s="806"/>
      <c r="UIP891" s="806"/>
      <c r="UIQ891" s="806"/>
      <c r="UIR891" s="806"/>
      <c r="UIS891" s="806"/>
      <c r="UIT891" s="806"/>
      <c r="UIU891" s="806"/>
      <c r="UIV891" s="806"/>
      <c r="UIW891" s="806"/>
      <c r="UIX891" s="806"/>
      <c r="UIY891" s="806"/>
      <c r="UIZ891" s="806"/>
      <c r="UJA891" s="806"/>
      <c r="UJB891" s="806"/>
      <c r="UJC891" s="806"/>
      <c r="UJD891" s="806"/>
      <c r="UJE891" s="806"/>
      <c r="UJF891" s="806"/>
      <c r="UJG891" s="806"/>
      <c r="UJH891" s="806"/>
      <c r="UJI891" s="806"/>
      <c r="UJJ891" s="806"/>
      <c r="UJK891" s="806"/>
      <c r="UJL891" s="806"/>
      <c r="UJM891" s="806"/>
      <c r="UJN891" s="806"/>
      <c r="UJO891" s="806"/>
      <c r="UJP891" s="806"/>
      <c r="UJQ891" s="806"/>
      <c r="UJR891" s="806"/>
      <c r="UJS891" s="806"/>
      <c r="UJT891" s="806"/>
      <c r="UJU891" s="806"/>
      <c r="UJV891" s="806"/>
      <c r="UJW891" s="806"/>
      <c r="UJX891" s="806"/>
      <c r="UJY891" s="806"/>
      <c r="UJZ891" s="806"/>
      <c r="UKA891" s="806"/>
      <c r="UKB891" s="806"/>
      <c r="UKC891" s="806"/>
      <c r="UKD891" s="806"/>
      <c r="UKE891" s="806"/>
      <c r="UKF891" s="806"/>
      <c r="UKG891" s="806"/>
      <c r="UKH891" s="806"/>
      <c r="UKI891" s="806"/>
      <c r="UKJ891" s="806"/>
      <c r="UKK891" s="806"/>
      <c r="UKL891" s="806"/>
      <c r="UKM891" s="806"/>
      <c r="UKN891" s="806"/>
      <c r="UKO891" s="806"/>
      <c r="UKP891" s="806"/>
      <c r="UKQ891" s="806"/>
      <c r="UKR891" s="806"/>
      <c r="UKS891" s="806"/>
      <c r="UKT891" s="806"/>
      <c r="UKU891" s="806"/>
      <c r="UKV891" s="806"/>
      <c r="UKW891" s="806"/>
      <c r="UKX891" s="806"/>
      <c r="UKY891" s="806"/>
      <c r="UKZ891" s="806"/>
      <c r="ULA891" s="806"/>
      <c r="ULB891" s="806"/>
      <c r="ULC891" s="806"/>
      <c r="ULD891" s="806"/>
      <c r="ULE891" s="806"/>
      <c r="ULF891" s="806"/>
      <c r="ULG891" s="806"/>
      <c r="ULH891" s="806"/>
      <c r="ULI891" s="806"/>
      <c r="ULJ891" s="806"/>
      <c r="ULK891" s="806"/>
      <c r="ULL891" s="806"/>
      <c r="ULM891" s="806"/>
      <c r="ULN891" s="806"/>
      <c r="ULO891" s="806"/>
      <c r="ULP891" s="806"/>
      <c r="ULQ891" s="806"/>
      <c r="ULR891" s="806"/>
      <c r="ULS891" s="806"/>
      <c r="ULT891" s="806"/>
      <c r="ULU891" s="806"/>
      <c r="ULV891" s="806"/>
      <c r="ULW891" s="806"/>
      <c r="ULX891" s="806"/>
      <c r="ULY891" s="806"/>
      <c r="ULZ891" s="806"/>
      <c r="UMA891" s="806"/>
      <c r="UMB891" s="806"/>
      <c r="UMC891" s="806"/>
      <c r="UMD891" s="806"/>
      <c r="UME891" s="806"/>
      <c r="UMF891" s="806"/>
      <c r="UMG891" s="806"/>
      <c r="UMH891" s="806"/>
      <c r="UMI891" s="806"/>
      <c r="UMJ891" s="806"/>
      <c r="UMK891" s="806"/>
      <c r="UML891" s="806"/>
      <c r="UMM891" s="806"/>
      <c r="UMN891" s="806"/>
      <c r="UMO891" s="806"/>
      <c r="UMP891" s="806"/>
      <c r="UMQ891" s="806"/>
      <c r="UMR891" s="806"/>
      <c r="UMS891" s="806"/>
      <c r="UMT891" s="806"/>
      <c r="UMU891" s="806"/>
      <c r="UMV891" s="806"/>
      <c r="UMW891" s="806"/>
      <c r="UMX891" s="806"/>
      <c r="UMY891" s="806"/>
      <c r="UMZ891" s="806"/>
      <c r="UNA891" s="806"/>
      <c r="UNB891" s="806"/>
      <c r="UNC891" s="806"/>
      <c r="UND891" s="806"/>
      <c r="UNE891" s="806"/>
      <c r="UNF891" s="806"/>
      <c r="UNG891" s="806"/>
      <c r="UNH891" s="806"/>
      <c r="UNI891" s="806"/>
      <c r="UNJ891" s="806"/>
      <c r="UNK891" s="806"/>
      <c r="UNL891" s="806"/>
      <c r="UNM891" s="806"/>
      <c r="UNN891" s="806"/>
      <c r="UNO891" s="806"/>
      <c r="UNP891" s="806"/>
      <c r="UNQ891" s="806"/>
      <c r="UNR891" s="806"/>
      <c r="UNS891" s="806"/>
      <c r="UNT891" s="806"/>
      <c r="UNU891" s="806"/>
      <c r="UNV891" s="806"/>
      <c r="UNW891" s="806"/>
      <c r="UNX891" s="806"/>
      <c r="UNY891" s="806"/>
      <c r="UNZ891" s="806"/>
      <c r="UOA891" s="806"/>
      <c r="UOB891" s="806"/>
      <c r="UOC891" s="806"/>
      <c r="UOD891" s="806"/>
      <c r="UOE891" s="806"/>
      <c r="UOF891" s="806"/>
      <c r="UOG891" s="806"/>
      <c r="UOH891" s="806"/>
      <c r="UOI891" s="806"/>
      <c r="UOJ891" s="806"/>
      <c r="UOK891" s="806"/>
      <c r="UOL891" s="806"/>
      <c r="UOM891" s="806"/>
      <c r="UON891" s="806"/>
      <c r="UOO891" s="806"/>
      <c r="UOP891" s="806"/>
      <c r="UOQ891" s="806"/>
      <c r="UOR891" s="806"/>
      <c r="UOS891" s="806"/>
      <c r="UOT891" s="806"/>
      <c r="UOU891" s="806"/>
      <c r="UOV891" s="806"/>
      <c r="UOW891" s="806"/>
      <c r="UOX891" s="806"/>
      <c r="UOY891" s="806"/>
      <c r="UOZ891" s="806"/>
      <c r="UPA891" s="806"/>
      <c r="UPB891" s="806"/>
      <c r="UPC891" s="806"/>
      <c r="UPD891" s="806"/>
      <c r="UPE891" s="806"/>
      <c r="UPF891" s="806"/>
      <c r="UPG891" s="806"/>
      <c r="UPH891" s="806"/>
      <c r="UPI891" s="806"/>
      <c r="UPJ891" s="806"/>
      <c r="UPK891" s="806"/>
      <c r="UPL891" s="806"/>
      <c r="UPM891" s="806"/>
      <c r="UPN891" s="806"/>
      <c r="UPO891" s="806"/>
      <c r="UPP891" s="806"/>
      <c r="UPQ891" s="806"/>
      <c r="UPR891" s="806"/>
      <c r="UPS891" s="806"/>
      <c r="UPT891" s="806"/>
      <c r="UPU891" s="806"/>
      <c r="UPV891" s="806"/>
      <c r="UPW891" s="806"/>
      <c r="UPX891" s="806"/>
      <c r="UPY891" s="806"/>
      <c r="UPZ891" s="806"/>
      <c r="UQA891" s="806"/>
      <c r="UQB891" s="806"/>
      <c r="UQC891" s="806"/>
      <c r="UQD891" s="806"/>
      <c r="UQE891" s="806"/>
      <c r="UQF891" s="806"/>
      <c r="UQG891" s="806"/>
      <c r="UQH891" s="806"/>
      <c r="UQI891" s="806"/>
      <c r="UQJ891" s="806"/>
      <c r="UQK891" s="806"/>
      <c r="UQL891" s="806"/>
      <c r="UQM891" s="806"/>
      <c r="UQN891" s="806"/>
      <c r="UQO891" s="806"/>
      <c r="UQP891" s="806"/>
      <c r="UQQ891" s="806"/>
      <c r="UQR891" s="806"/>
      <c r="UQS891" s="806"/>
      <c r="UQT891" s="806"/>
      <c r="UQU891" s="806"/>
      <c r="UQV891" s="806"/>
      <c r="UQW891" s="806"/>
      <c r="UQX891" s="806"/>
      <c r="UQY891" s="806"/>
      <c r="UQZ891" s="806"/>
      <c r="URA891" s="806"/>
      <c r="URB891" s="806"/>
      <c r="URC891" s="806"/>
      <c r="URD891" s="806"/>
      <c r="URE891" s="806"/>
      <c r="URF891" s="806"/>
      <c r="URG891" s="806"/>
      <c r="URH891" s="806"/>
      <c r="URI891" s="806"/>
      <c r="URJ891" s="806"/>
      <c r="URK891" s="806"/>
      <c r="URL891" s="806"/>
      <c r="URM891" s="806"/>
      <c r="URN891" s="806"/>
      <c r="URO891" s="806"/>
      <c r="URP891" s="806"/>
      <c r="URQ891" s="806"/>
      <c r="URR891" s="806"/>
      <c r="URS891" s="806"/>
      <c r="URT891" s="806"/>
      <c r="URU891" s="806"/>
      <c r="URV891" s="806"/>
      <c r="URW891" s="806"/>
      <c r="URX891" s="806"/>
      <c r="URY891" s="806"/>
      <c r="URZ891" s="806"/>
      <c r="USA891" s="806"/>
      <c r="USB891" s="806"/>
      <c r="USC891" s="806"/>
      <c r="USD891" s="806"/>
      <c r="USE891" s="806"/>
      <c r="USF891" s="806"/>
      <c r="USG891" s="806"/>
      <c r="USH891" s="806"/>
      <c r="USI891" s="806"/>
      <c r="USJ891" s="806"/>
      <c r="USK891" s="806"/>
      <c r="USL891" s="806"/>
      <c r="USM891" s="806"/>
      <c r="USN891" s="806"/>
      <c r="USO891" s="806"/>
      <c r="USP891" s="806"/>
      <c r="USQ891" s="806"/>
      <c r="USR891" s="806"/>
      <c r="USS891" s="806"/>
      <c r="UST891" s="806"/>
      <c r="USU891" s="806"/>
      <c r="USV891" s="806"/>
      <c r="USW891" s="806"/>
      <c r="USX891" s="806"/>
      <c r="USY891" s="806"/>
      <c r="USZ891" s="806"/>
      <c r="UTA891" s="806"/>
      <c r="UTB891" s="806"/>
      <c r="UTC891" s="806"/>
      <c r="UTD891" s="806"/>
      <c r="UTE891" s="806"/>
      <c r="UTF891" s="806"/>
      <c r="UTG891" s="806"/>
      <c r="UTH891" s="806"/>
      <c r="UTI891" s="806"/>
      <c r="UTJ891" s="806"/>
      <c r="UTK891" s="806"/>
      <c r="UTL891" s="806"/>
      <c r="UTM891" s="806"/>
      <c r="UTN891" s="806"/>
      <c r="UTO891" s="806"/>
      <c r="UTP891" s="806"/>
      <c r="UTQ891" s="806"/>
      <c r="UTR891" s="806"/>
      <c r="UTS891" s="806"/>
      <c r="UTT891" s="806"/>
      <c r="UTU891" s="806"/>
      <c r="UTV891" s="806"/>
      <c r="UTW891" s="806"/>
      <c r="UTX891" s="806"/>
      <c r="UTY891" s="806"/>
      <c r="UTZ891" s="806"/>
      <c r="UUA891" s="806"/>
      <c r="UUB891" s="806"/>
      <c r="UUC891" s="806"/>
      <c r="UUD891" s="806"/>
      <c r="UUE891" s="806"/>
      <c r="UUF891" s="806"/>
      <c r="UUG891" s="806"/>
      <c r="UUH891" s="806"/>
      <c r="UUI891" s="806"/>
      <c r="UUJ891" s="806"/>
      <c r="UUK891" s="806"/>
      <c r="UUL891" s="806"/>
      <c r="UUM891" s="806"/>
      <c r="UUN891" s="806"/>
      <c r="UUO891" s="806"/>
      <c r="UUP891" s="806"/>
      <c r="UUQ891" s="806"/>
      <c r="UUR891" s="806"/>
      <c r="UUS891" s="806"/>
      <c r="UUT891" s="806"/>
      <c r="UUU891" s="806"/>
      <c r="UUV891" s="806"/>
      <c r="UUW891" s="806"/>
      <c r="UUX891" s="806"/>
      <c r="UUY891" s="806"/>
      <c r="UUZ891" s="806"/>
      <c r="UVA891" s="806"/>
      <c r="UVB891" s="806"/>
      <c r="UVC891" s="806"/>
      <c r="UVD891" s="806"/>
      <c r="UVE891" s="806"/>
      <c r="UVF891" s="806"/>
      <c r="UVG891" s="806"/>
      <c r="UVH891" s="806"/>
      <c r="UVI891" s="806"/>
      <c r="UVJ891" s="806"/>
      <c r="UVK891" s="806"/>
      <c r="UVL891" s="806"/>
      <c r="UVM891" s="806"/>
      <c r="UVN891" s="806"/>
      <c r="UVO891" s="806"/>
      <c r="UVP891" s="806"/>
      <c r="UVQ891" s="806"/>
      <c r="UVR891" s="806"/>
      <c r="UVS891" s="806"/>
      <c r="UVT891" s="806"/>
      <c r="UVU891" s="806"/>
      <c r="UVV891" s="806"/>
      <c r="UVW891" s="806"/>
      <c r="UVX891" s="806"/>
      <c r="UVY891" s="806"/>
      <c r="UVZ891" s="806"/>
      <c r="UWA891" s="806"/>
      <c r="UWB891" s="806"/>
      <c r="UWC891" s="806"/>
      <c r="UWD891" s="806"/>
      <c r="UWE891" s="806"/>
      <c r="UWF891" s="806"/>
      <c r="UWG891" s="806"/>
      <c r="UWH891" s="806"/>
      <c r="UWI891" s="806"/>
      <c r="UWJ891" s="806"/>
      <c r="UWK891" s="806"/>
      <c r="UWL891" s="806"/>
      <c r="UWM891" s="806"/>
      <c r="UWN891" s="806"/>
      <c r="UWO891" s="806"/>
      <c r="UWP891" s="806"/>
      <c r="UWQ891" s="806"/>
      <c r="UWR891" s="806"/>
      <c r="UWS891" s="806"/>
      <c r="UWT891" s="806"/>
      <c r="UWU891" s="806"/>
      <c r="UWV891" s="806"/>
      <c r="UWW891" s="806"/>
      <c r="UWX891" s="806"/>
      <c r="UWY891" s="806"/>
      <c r="UWZ891" s="806"/>
      <c r="UXA891" s="806"/>
      <c r="UXB891" s="806"/>
      <c r="UXC891" s="806"/>
      <c r="UXD891" s="806"/>
      <c r="UXE891" s="806"/>
      <c r="UXF891" s="806"/>
      <c r="UXG891" s="806"/>
      <c r="UXH891" s="806"/>
      <c r="UXI891" s="806"/>
      <c r="UXJ891" s="806"/>
      <c r="UXK891" s="806"/>
      <c r="UXL891" s="806"/>
      <c r="UXM891" s="806"/>
      <c r="UXN891" s="806"/>
      <c r="UXO891" s="806"/>
      <c r="UXP891" s="806"/>
      <c r="UXQ891" s="806"/>
      <c r="UXR891" s="806"/>
      <c r="UXS891" s="806"/>
      <c r="UXT891" s="806"/>
      <c r="UXU891" s="806"/>
      <c r="UXV891" s="806"/>
      <c r="UXW891" s="806"/>
      <c r="UXX891" s="806"/>
      <c r="UXY891" s="806"/>
      <c r="UXZ891" s="806"/>
      <c r="UYA891" s="806"/>
      <c r="UYB891" s="806"/>
      <c r="UYC891" s="806"/>
      <c r="UYD891" s="806"/>
      <c r="UYE891" s="806"/>
      <c r="UYF891" s="806"/>
      <c r="UYG891" s="806"/>
      <c r="UYH891" s="806"/>
      <c r="UYI891" s="806"/>
      <c r="UYJ891" s="806"/>
      <c r="UYK891" s="806"/>
      <c r="UYL891" s="806"/>
      <c r="UYM891" s="806"/>
      <c r="UYN891" s="806"/>
      <c r="UYO891" s="806"/>
      <c r="UYP891" s="806"/>
      <c r="UYQ891" s="806"/>
      <c r="UYR891" s="806"/>
      <c r="UYS891" s="806"/>
      <c r="UYT891" s="806"/>
      <c r="UYU891" s="806"/>
      <c r="UYV891" s="806"/>
      <c r="UYW891" s="806"/>
      <c r="UYX891" s="806"/>
      <c r="UYY891" s="806"/>
      <c r="UYZ891" s="806"/>
      <c r="UZA891" s="806"/>
      <c r="UZB891" s="806"/>
      <c r="UZC891" s="806"/>
      <c r="UZD891" s="806"/>
      <c r="UZE891" s="806"/>
      <c r="UZF891" s="806"/>
      <c r="UZG891" s="806"/>
      <c r="UZH891" s="806"/>
      <c r="UZI891" s="806"/>
      <c r="UZJ891" s="806"/>
      <c r="UZK891" s="806"/>
      <c r="UZL891" s="806"/>
      <c r="UZM891" s="806"/>
      <c r="UZN891" s="806"/>
      <c r="UZO891" s="806"/>
      <c r="UZP891" s="806"/>
      <c r="UZQ891" s="806"/>
      <c r="UZR891" s="806"/>
      <c r="UZS891" s="806"/>
      <c r="UZT891" s="806"/>
      <c r="UZU891" s="806"/>
      <c r="UZV891" s="806"/>
      <c r="UZW891" s="806"/>
      <c r="UZX891" s="806"/>
      <c r="UZY891" s="806"/>
      <c r="UZZ891" s="806"/>
      <c r="VAA891" s="806"/>
      <c r="VAB891" s="806"/>
      <c r="VAC891" s="806"/>
      <c r="VAD891" s="806"/>
      <c r="VAE891" s="806"/>
      <c r="VAF891" s="806"/>
      <c r="VAG891" s="806"/>
      <c r="VAH891" s="806"/>
      <c r="VAI891" s="806"/>
      <c r="VAJ891" s="806"/>
      <c r="VAK891" s="806"/>
      <c r="VAL891" s="806"/>
      <c r="VAM891" s="806"/>
      <c r="VAN891" s="806"/>
      <c r="VAO891" s="806"/>
      <c r="VAP891" s="806"/>
      <c r="VAQ891" s="806"/>
      <c r="VAR891" s="806"/>
      <c r="VAS891" s="806"/>
      <c r="VAT891" s="806"/>
      <c r="VAU891" s="806"/>
      <c r="VAV891" s="806"/>
      <c r="VAW891" s="806"/>
      <c r="VAX891" s="806"/>
      <c r="VAY891" s="806"/>
      <c r="VAZ891" s="806"/>
      <c r="VBA891" s="806"/>
      <c r="VBB891" s="806"/>
      <c r="VBC891" s="806"/>
      <c r="VBD891" s="806"/>
      <c r="VBE891" s="806"/>
      <c r="VBF891" s="806"/>
      <c r="VBG891" s="806"/>
      <c r="VBH891" s="806"/>
      <c r="VBI891" s="806"/>
      <c r="VBJ891" s="806"/>
      <c r="VBK891" s="806"/>
      <c r="VBL891" s="806"/>
      <c r="VBM891" s="806"/>
      <c r="VBN891" s="806"/>
      <c r="VBO891" s="806"/>
      <c r="VBP891" s="806"/>
      <c r="VBQ891" s="806"/>
      <c r="VBR891" s="806"/>
      <c r="VBS891" s="806"/>
      <c r="VBT891" s="806"/>
      <c r="VBU891" s="806"/>
      <c r="VBV891" s="806"/>
      <c r="VBW891" s="806"/>
      <c r="VBX891" s="806"/>
      <c r="VBY891" s="806"/>
      <c r="VBZ891" s="806"/>
      <c r="VCA891" s="806"/>
      <c r="VCB891" s="806"/>
      <c r="VCC891" s="806"/>
      <c r="VCD891" s="806"/>
      <c r="VCE891" s="806"/>
      <c r="VCF891" s="806"/>
      <c r="VCG891" s="806"/>
      <c r="VCH891" s="806"/>
      <c r="VCI891" s="806"/>
      <c r="VCJ891" s="806"/>
      <c r="VCK891" s="806"/>
      <c r="VCL891" s="806"/>
      <c r="VCM891" s="806"/>
      <c r="VCN891" s="806"/>
      <c r="VCO891" s="806"/>
      <c r="VCP891" s="806"/>
      <c r="VCQ891" s="806"/>
      <c r="VCR891" s="806"/>
      <c r="VCS891" s="806"/>
      <c r="VCT891" s="806"/>
      <c r="VCU891" s="806"/>
      <c r="VCV891" s="806"/>
      <c r="VCW891" s="806"/>
      <c r="VCX891" s="806"/>
      <c r="VCY891" s="806"/>
      <c r="VCZ891" s="806"/>
      <c r="VDA891" s="806"/>
      <c r="VDB891" s="806"/>
      <c r="VDC891" s="806"/>
      <c r="VDD891" s="806"/>
      <c r="VDE891" s="806"/>
      <c r="VDF891" s="806"/>
      <c r="VDG891" s="806"/>
      <c r="VDH891" s="806"/>
      <c r="VDI891" s="806"/>
      <c r="VDJ891" s="806"/>
      <c r="VDK891" s="806"/>
      <c r="VDL891" s="806"/>
      <c r="VDM891" s="806"/>
      <c r="VDN891" s="806"/>
      <c r="VDO891" s="806"/>
      <c r="VDP891" s="806"/>
      <c r="VDQ891" s="806"/>
      <c r="VDR891" s="806"/>
      <c r="VDS891" s="806"/>
      <c r="VDT891" s="806"/>
      <c r="VDU891" s="806"/>
      <c r="VDV891" s="806"/>
      <c r="VDW891" s="806"/>
      <c r="VDX891" s="806"/>
      <c r="VDY891" s="806"/>
      <c r="VDZ891" s="806"/>
      <c r="VEA891" s="806"/>
      <c r="VEB891" s="806"/>
      <c r="VEC891" s="806"/>
      <c r="VED891" s="806"/>
      <c r="VEE891" s="806"/>
      <c r="VEF891" s="806"/>
      <c r="VEG891" s="806"/>
      <c r="VEH891" s="806"/>
      <c r="VEI891" s="806"/>
      <c r="VEJ891" s="806"/>
      <c r="VEK891" s="806"/>
      <c r="VEL891" s="806"/>
      <c r="VEM891" s="806"/>
      <c r="VEN891" s="806"/>
      <c r="VEO891" s="806"/>
      <c r="VEP891" s="806"/>
      <c r="VEQ891" s="806"/>
      <c r="VER891" s="806"/>
      <c r="VES891" s="806"/>
      <c r="VET891" s="806"/>
      <c r="VEU891" s="806"/>
      <c r="VEV891" s="806"/>
      <c r="VEW891" s="806"/>
      <c r="VEX891" s="806"/>
      <c r="VEY891" s="806"/>
      <c r="VEZ891" s="806"/>
      <c r="VFA891" s="806"/>
      <c r="VFB891" s="806"/>
      <c r="VFC891" s="806"/>
      <c r="VFD891" s="806"/>
      <c r="VFE891" s="806"/>
      <c r="VFF891" s="806"/>
      <c r="VFG891" s="806"/>
      <c r="VFH891" s="806"/>
      <c r="VFI891" s="806"/>
      <c r="VFJ891" s="806"/>
      <c r="VFK891" s="806"/>
      <c r="VFL891" s="806"/>
      <c r="VFM891" s="806"/>
      <c r="VFN891" s="806"/>
      <c r="VFO891" s="806"/>
      <c r="VFP891" s="806"/>
      <c r="VFQ891" s="806"/>
      <c r="VFR891" s="806"/>
      <c r="VFS891" s="806"/>
      <c r="VFT891" s="806"/>
      <c r="VFU891" s="806"/>
      <c r="VFV891" s="806"/>
      <c r="VFW891" s="806"/>
      <c r="VFX891" s="806"/>
      <c r="VFY891" s="806"/>
      <c r="VFZ891" s="806"/>
      <c r="VGA891" s="806"/>
      <c r="VGB891" s="806"/>
      <c r="VGC891" s="806"/>
      <c r="VGD891" s="806"/>
      <c r="VGE891" s="806"/>
      <c r="VGF891" s="806"/>
      <c r="VGG891" s="806"/>
      <c r="VGH891" s="806"/>
      <c r="VGI891" s="806"/>
      <c r="VGJ891" s="806"/>
      <c r="VGK891" s="806"/>
      <c r="VGL891" s="806"/>
      <c r="VGM891" s="806"/>
      <c r="VGN891" s="806"/>
      <c r="VGO891" s="806"/>
      <c r="VGP891" s="806"/>
      <c r="VGQ891" s="806"/>
      <c r="VGR891" s="806"/>
      <c r="VGS891" s="806"/>
      <c r="VGT891" s="806"/>
      <c r="VGU891" s="806"/>
      <c r="VGV891" s="806"/>
      <c r="VGW891" s="806"/>
      <c r="VGX891" s="806"/>
      <c r="VGY891" s="806"/>
      <c r="VGZ891" s="806"/>
      <c r="VHA891" s="806"/>
      <c r="VHB891" s="806"/>
      <c r="VHC891" s="806"/>
      <c r="VHD891" s="806"/>
      <c r="VHE891" s="806"/>
      <c r="VHF891" s="806"/>
      <c r="VHG891" s="806"/>
      <c r="VHH891" s="806"/>
      <c r="VHI891" s="806"/>
      <c r="VHJ891" s="806"/>
      <c r="VHK891" s="806"/>
      <c r="VHL891" s="806"/>
      <c r="VHM891" s="806"/>
      <c r="VHN891" s="806"/>
      <c r="VHO891" s="806"/>
      <c r="VHP891" s="806"/>
      <c r="VHQ891" s="806"/>
      <c r="VHR891" s="806"/>
      <c r="VHS891" s="806"/>
      <c r="VHT891" s="806"/>
      <c r="VHU891" s="806"/>
      <c r="VHV891" s="806"/>
      <c r="VHW891" s="806"/>
      <c r="VHX891" s="806"/>
      <c r="VHY891" s="806"/>
      <c r="VHZ891" s="806"/>
      <c r="VIA891" s="806"/>
      <c r="VIB891" s="806"/>
      <c r="VIC891" s="806"/>
      <c r="VID891" s="806"/>
      <c r="VIE891" s="806"/>
      <c r="VIF891" s="806"/>
      <c r="VIG891" s="806"/>
      <c r="VIH891" s="806"/>
      <c r="VII891" s="806"/>
      <c r="VIJ891" s="806"/>
      <c r="VIK891" s="806"/>
      <c r="VIL891" s="806"/>
      <c r="VIM891" s="806"/>
      <c r="VIN891" s="806"/>
      <c r="VIO891" s="806"/>
      <c r="VIP891" s="806"/>
      <c r="VIQ891" s="806"/>
      <c r="VIR891" s="806"/>
      <c r="VIS891" s="806"/>
      <c r="VIT891" s="806"/>
      <c r="VIU891" s="806"/>
      <c r="VIV891" s="806"/>
      <c r="VIW891" s="806"/>
      <c r="VIX891" s="806"/>
      <c r="VIY891" s="806"/>
      <c r="VIZ891" s="806"/>
      <c r="VJA891" s="806"/>
      <c r="VJB891" s="806"/>
      <c r="VJC891" s="806"/>
      <c r="VJD891" s="806"/>
      <c r="VJE891" s="806"/>
      <c r="VJF891" s="806"/>
      <c r="VJG891" s="806"/>
      <c r="VJH891" s="806"/>
      <c r="VJI891" s="806"/>
      <c r="VJJ891" s="806"/>
      <c r="VJK891" s="806"/>
      <c r="VJL891" s="806"/>
      <c r="VJM891" s="806"/>
      <c r="VJN891" s="806"/>
      <c r="VJO891" s="806"/>
      <c r="VJP891" s="806"/>
      <c r="VJQ891" s="806"/>
      <c r="VJR891" s="806"/>
      <c r="VJS891" s="806"/>
      <c r="VJT891" s="806"/>
      <c r="VJU891" s="806"/>
      <c r="VJV891" s="806"/>
      <c r="VJW891" s="806"/>
      <c r="VJX891" s="806"/>
      <c r="VJY891" s="806"/>
      <c r="VJZ891" s="806"/>
      <c r="VKA891" s="806"/>
      <c r="VKB891" s="806"/>
      <c r="VKC891" s="806"/>
      <c r="VKD891" s="806"/>
      <c r="VKE891" s="806"/>
      <c r="VKF891" s="806"/>
      <c r="VKG891" s="806"/>
      <c r="VKH891" s="806"/>
      <c r="VKI891" s="806"/>
      <c r="VKJ891" s="806"/>
      <c r="VKK891" s="806"/>
      <c r="VKL891" s="806"/>
      <c r="VKM891" s="806"/>
      <c r="VKN891" s="806"/>
      <c r="VKO891" s="806"/>
      <c r="VKP891" s="806"/>
      <c r="VKQ891" s="806"/>
      <c r="VKR891" s="806"/>
      <c r="VKS891" s="806"/>
      <c r="VKT891" s="806"/>
      <c r="VKU891" s="806"/>
      <c r="VKV891" s="806"/>
      <c r="VKW891" s="806"/>
      <c r="VKX891" s="806"/>
      <c r="VKY891" s="806"/>
      <c r="VKZ891" s="806"/>
      <c r="VLA891" s="806"/>
      <c r="VLB891" s="806"/>
      <c r="VLC891" s="806"/>
      <c r="VLD891" s="806"/>
      <c r="VLE891" s="806"/>
      <c r="VLF891" s="806"/>
      <c r="VLG891" s="806"/>
      <c r="VLH891" s="806"/>
      <c r="VLI891" s="806"/>
      <c r="VLJ891" s="806"/>
      <c r="VLK891" s="806"/>
      <c r="VLL891" s="806"/>
      <c r="VLM891" s="806"/>
      <c r="VLN891" s="806"/>
      <c r="VLO891" s="806"/>
      <c r="VLP891" s="806"/>
      <c r="VLQ891" s="806"/>
      <c r="VLR891" s="806"/>
      <c r="VLS891" s="806"/>
      <c r="VLT891" s="806"/>
      <c r="VLU891" s="806"/>
      <c r="VLV891" s="806"/>
      <c r="VLW891" s="806"/>
      <c r="VLX891" s="806"/>
      <c r="VLY891" s="806"/>
      <c r="VLZ891" s="806"/>
      <c r="VMA891" s="806"/>
      <c r="VMB891" s="806"/>
      <c r="VMC891" s="806"/>
      <c r="VMD891" s="806"/>
      <c r="VME891" s="806"/>
      <c r="VMF891" s="806"/>
      <c r="VMG891" s="806"/>
      <c r="VMH891" s="806"/>
      <c r="VMI891" s="806"/>
      <c r="VMJ891" s="806"/>
      <c r="VMK891" s="806"/>
      <c r="VML891" s="806"/>
      <c r="VMM891" s="806"/>
      <c r="VMN891" s="806"/>
      <c r="VMO891" s="806"/>
      <c r="VMP891" s="806"/>
      <c r="VMQ891" s="806"/>
      <c r="VMR891" s="806"/>
      <c r="VMS891" s="806"/>
      <c r="VMT891" s="806"/>
      <c r="VMU891" s="806"/>
      <c r="VMV891" s="806"/>
      <c r="VMW891" s="806"/>
      <c r="VMX891" s="806"/>
      <c r="VMY891" s="806"/>
      <c r="VMZ891" s="806"/>
      <c r="VNA891" s="806"/>
      <c r="VNB891" s="806"/>
      <c r="VNC891" s="806"/>
      <c r="VND891" s="806"/>
      <c r="VNE891" s="806"/>
      <c r="VNF891" s="806"/>
      <c r="VNG891" s="806"/>
      <c r="VNH891" s="806"/>
      <c r="VNI891" s="806"/>
      <c r="VNJ891" s="806"/>
      <c r="VNK891" s="806"/>
      <c r="VNL891" s="806"/>
      <c r="VNM891" s="806"/>
      <c r="VNN891" s="806"/>
      <c r="VNO891" s="806"/>
      <c r="VNP891" s="806"/>
      <c r="VNQ891" s="806"/>
      <c r="VNR891" s="806"/>
      <c r="VNS891" s="806"/>
      <c r="VNT891" s="806"/>
      <c r="VNU891" s="806"/>
      <c r="VNV891" s="806"/>
      <c r="VNW891" s="806"/>
      <c r="VNX891" s="806"/>
      <c r="VNY891" s="806"/>
      <c r="VNZ891" s="806"/>
      <c r="VOA891" s="806"/>
      <c r="VOB891" s="806"/>
      <c r="VOC891" s="806"/>
      <c r="VOD891" s="806"/>
      <c r="VOE891" s="806"/>
      <c r="VOF891" s="806"/>
      <c r="VOG891" s="806"/>
      <c r="VOH891" s="806"/>
      <c r="VOI891" s="806"/>
      <c r="VOJ891" s="806"/>
      <c r="VOK891" s="806"/>
      <c r="VOL891" s="806"/>
      <c r="VOM891" s="806"/>
      <c r="VON891" s="806"/>
      <c r="VOO891" s="806"/>
      <c r="VOP891" s="806"/>
      <c r="VOQ891" s="806"/>
      <c r="VOR891" s="806"/>
      <c r="VOS891" s="806"/>
      <c r="VOT891" s="806"/>
      <c r="VOU891" s="806"/>
      <c r="VOV891" s="806"/>
      <c r="VOW891" s="806"/>
      <c r="VOX891" s="806"/>
      <c r="VOY891" s="806"/>
      <c r="VOZ891" s="806"/>
      <c r="VPA891" s="806"/>
      <c r="VPB891" s="806"/>
      <c r="VPC891" s="806"/>
      <c r="VPD891" s="806"/>
      <c r="VPE891" s="806"/>
      <c r="VPF891" s="806"/>
      <c r="VPG891" s="806"/>
      <c r="VPH891" s="806"/>
      <c r="VPI891" s="806"/>
      <c r="VPJ891" s="806"/>
      <c r="VPK891" s="806"/>
      <c r="VPL891" s="806"/>
      <c r="VPM891" s="806"/>
      <c r="VPN891" s="806"/>
      <c r="VPO891" s="806"/>
      <c r="VPP891" s="806"/>
      <c r="VPQ891" s="806"/>
      <c r="VPR891" s="806"/>
      <c r="VPS891" s="806"/>
      <c r="VPT891" s="806"/>
      <c r="VPU891" s="806"/>
      <c r="VPV891" s="806"/>
      <c r="VPW891" s="806"/>
      <c r="VPX891" s="806"/>
      <c r="VPY891" s="806"/>
      <c r="VPZ891" s="806"/>
      <c r="VQA891" s="806"/>
      <c r="VQB891" s="806"/>
      <c r="VQC891" s="806"/>
      <c r="VQD891" s="806"/>
      <c r="VQE891" s="806"/>
      <c r="VQF891" s="806"/>
      <c r="VQG891" s="806"/>
      <c r="VQH891" s="806"/>
      <c r="VQI891" s="806"/>
      <c r="VQJ891" s="806"/>
      <c r="VQK891" s="806"/>
      <c r="VQL891" s="806"/>
      <c r="VQM891" s="806"/>
      <c r="VQN891" s="806"/>
      <c r="VQO891" s="806"/>
      <c r="VQP891" s="806"/>
      <c r="VQQ891" s="806"/>
      <c r="VQR891" s="806"/>
      <c r="VQS891" s="806"/>
      <c r="VQT891" s="806"/>
      <c r="VQU891" s="806"/>
      <c r="VQV891" s="806"/>
      <c r="VQW891" s="806"/>
      <c r="VQX891" s="806"/>
      <c r="VQY891" s="806"/>
      <c r="VQZ891" s="806"/>
      <c r="VRA891" s="806"/>
      <c r="VRB891" s="806"/>
      <c r="VRC891" s="806"/>
      <c r="VRD891" s="806"/>
      <c r="VRE891" s="806"/>
      <c r="VRF891" s="806"/>
      <c r="VRG891" s="806"/>
      <c r="VRH891" s="806"/>
      <c r="VRI891" s="806"/>
      <c r="VRJ891" s="806"/>
      <c r="VRK891" s="806"/>
      <c r="VRL891" s="806"/>
      <c r="VRM891" s="806"/>
      <c r="VRN891" s="806"/>
      <c r="VRO891" s="806"/>
      <c r="VRP891" s="806"/>
      <c r="VRQ891" s="806"/>
      <c r="VRR891" s="806"/>
      <c r="VRS891" s="806"/>
      <c r="VRT891" s="806"/>
      <c r="VRU891" s="806"/>
      <c r="VRV891" s="806"/>
      <c r="VRW891" s="806"/>
      <c r="VRX891" s="806"/>
      <c r="VRY891" s="806"/>
      <c r="VRZ891" s="806"/>
      <c r="VSA891" s="806"/>
      <c r="VSB891" s="806"/>
      <c r="VSC891" s="806"/>
      <c r="VSD891" s="806"/>
      <c r="VSE891" s="806"/>
      <c r="VSF891" s="806"/>
      <c r="VSG891" s="806"/>
      <c r="VSH891" s="806"/>
      <c r="VSI891" s="806"/>
      <c r="VSJ891" s="806"/>
      <c r="VSK891" s="806"/>
      <c r="VSL891" s="806"/>
      <c r="VSM891" s="806"/>
      <c r="VSN891" s="806"/>
      <c r="VSO891" s="806"/>
      <c r="VSP891" s="806"/>
      <c r="VSQ891" s="806"/>
      <c r="VSR891" s="806"/>
      <c r="VSS891" s="806"/>
      <c r="VST891" s="806"/>
      <c r="VSU891" s="806"/>
      <c r="VSV891" s="806"/>
      <c r="VSW891" s="806"/>
      <c r="VSX891" s="806"/>
      <c r="VSY891" s="806"/>
      <c r="VSZ891" s="806"/>
      <c r="VTA891" s="806"/>
      <c r="VTB891" s="806"/>
      <c r="VTC891" s="806"/>
      <c r="VTD891" s="806"/>
      <c r="VTE891" s="806"/>
      <c r="VTF891" s="806"/>
      <c r="VTG891" s="806"/>
      <c r="VTH891" s="806"/>
      <c r="VTI891" s="806"/>
      <c r="VTJ891" s="806"/>
      <c r="VTK891" s="806"/>
      <c r="VTL891" s="806"/>
      <c r="VTM891" s="806"/>
      <c r="VTN891" s="806"/>
      <c r="VTO891" s="806"/>
      <c r="VTP891" s="806"/>
      <c r="VTQ891" s="806"/>
      <c r="VTR891" s="806"/>
      <c r="VTS891" s="806"/>
      <c r="VTT891" s="806"/>
      <c r="VTU891" s="806"/>
      <c r="VTV891" s="806"/>
      <c r="VTW891" s="806"/>
      <c r="VTX891" s="806"/>
      <c r="VTY891" s="806"/>
      <c r="VTZ891" s="806"/>
      <c r="VUA891" s="806"/>
      <c r="VUB891" s="806"/>
      <c r="VUC891" s="806"/>
      <c r="VUD891" s="806"/>
      <c r="VUE891" s="806"/>
      <c r="VUF891" s="806"/>
      <c r="VUG891" s="806"/>
      <c r="VUH891" s="806"/>
      <c r="VUI891" s="806"/>
      <c r="VUJ891" s="806"/>
      <c r="VUK891" s="806"/>
      <c r="VUL891" s="806"/>
      <c r="VUM891" s="806"/>
      <c r="VUN891" s="806"/>
      <c r="VUO891" s="806"/>
      <c r="VUP891" s="806"/>
      <c r="VUQ891" s="806"/>
      <c r="VUR891" s="806"/>
      <c r="VUS891" s="806"/>
      <c r="VUT891" s="806"/>
      <c r="VUU891" s="806"/>
      <c r="VUV891" s="806"/>
      <c r="VUW891" s="806"/>
      <c r="VUX891" s="806"/>
      <c r="VUY891" s="806"/>
      <c r="VUZ891" s="806"/>
      <c r="VVA891" s="806"/>
      <c r="VVB891" s="806"/>
      <c r="VVC891" s="806"/>
      <c r="VVD891" s="806"/>
      <c r="VVE891" s="806"/>
      <c r="VVF891" s="806"/>
      <c r="VVG891" s="806"/>
      <c r="VVH891" s="806"/>
      <c r="VVI891" s="806"/>
      <c r="VVJ891" s="806"/>
      <c r="VVK891" s="806"/>
      <c r="VVL891" s="806"/>
      <c r="VVM891" s="806"/>
      <c r="VVN891" s="806"/>
      <c r="VVO891" s="806"/>
      <c r="VVP891" s="806"/>
      <c r="VVQ891" s="806"/>
      <c r="VVR891" s="806"/>
      <c r="VVS891" s="806"/>
      <c r="VVT891" s="806"/>
      <c r="VVU891" s="806"/>
      <c r="VVV891" s="806"/>
      <c r="VVW891" s="806"/>
      <c r="VVX891" s="806"/>
      <c r="VVY891" s="806"/>
      <c r="VVZ891" s="806"/>
      <c r="VWA891" s="806"/>
      <c r="VWB891" s="806"/>
      <c r="VWC891" s="806"/>
      <c r="VWD891" s="806"/>
      <c r="VWE891" s="806"/>
      <c r="VWF891" s="806"/>
      <c r="VWG891" s="806"/>
      <c r="VWH891" s="806"/>
      <c r="VWI891" s="806"/>
      <c r="VWJ891" s="806"/>
      <c r="VWK891" s="806"/>
      <c r="VWL891" s="806"/>
      <c r="VWM891" s="806"/>
      <c r="VWN891" s="806"/>
      <c r="VWO891" s="806"/>
      <c r="VWP891" s="806"/>
      <c r="VWQ891" s="806"/>
      <c r="VWR891" s="806"/>
      <c r="VWS891" s="806"/>
      <c r="VWT891" s="806"/>
      <c r="VWU891" s="806"/>
      <c r="VWV891" s="806"/>
      <c r="VWW891" s="806"/>
      <c r="VWX891" s="806"/>
      <c r="VWY891" s="806"/>
      <c r="VWZ891" s="806"/>
      <c r="VXA891" s="806"/>
      <c r="VXB891" s="806"/>
      <c r="VXC891" s="806"/>
      <c r="VXD891" s="806"/>
      <c r="VXE891" s="806"/>
      <c r="VXF891" s="806"/>
      <c r="VXG891" s="806"/>
      <c r="VXH891" s="806"/>
      <c r="VXI891" s="806"/>
      <c r="VXJ891" s="806"/>
      <c r="VXK891" s="806"/>
      <c r="VXL891" s="806"/>
      <c r="VXM891" s="806"/>
      <c r="VXN891" s="806"/>
      <c r="VXO891" s="806"/>
      <c r="VXP891" s="806"/>
      <c r="VXQ891" s="806"/>
      <c r="VXR891" s="806"/>
      <c r="VXS891" s="806"/>
      <c r="VXT891" s="806"/>
      <c r="VXU891" s="806"/>
      <c r="VXV891" s="806"/>
      <c r="VXW891" s="806"/>
      <c r="VXX891" s="806"/>
      <c r="VXY891" s="806"/>
      <c r="VXZ891" s="806"/>
      <c r="VYA891" s="806"/>
      <c r="VYB891" s="806"/>
      <c r="VYC891" s="806"/>
      <c r="VYD891" s="806"/>
      <c r="VYE891" s="806"/>
      <c r="VYF891" s="806"/>
      <c r="VYG891" s="806"/>
      <c r="VYH891" s="806"/>
      <c r="VYI891" s="806"/>
      <c r="VYJ891" s="806"/>
      <c r="VYK891" s="806"/>
      <c r="VYL891" s="806"/>
      <c r="VYM891" s="806"/>
      <c r="VYN891" s="806"/>
      <c r="VYO891" s="806"/>
      <c r="VYP891" s="806"/>
      <c r="VYQ891" s="806"/>
      <c r="VYR891" s="806"/>
      <c r="VYS891" s="806"/>
      <c r="VYT891" s="806"/>
      <c r="VYU891" s="806"/>
      <c r="VYV891" s="806"/>
      <c r="VYW891" s="806"/>
      <c r="VYX891" s="806"/>
      <c r="VYY891" s="806"/>
      <c r="VYZ891" s="806"/>
      <c r="VZA891" s="806"/>
      <c r="VZB891" s="806"/>
      <c r="VZC891" s="806"/>
      <c r="VZD891" s="806"/>
      <c r="VZE891" s="806"/>
      <c r="VZF891" s="806"/>
      <c r="VZG891" s="806"/>
      <c r="VZH891" s="806"/>
      <c r="VZI891" s="806"/>
      <c r="VZJ891" s="806"/>
      <c r="VZK891" s="806"/>
      <c r="VZL891" s="806"/>
      <c r="VZM891" s="806"/>
      <c r="VZN891" s="806"/>
      <c r="VZO891" s="806"/>
      <c r="VZP891" s="806"/>
      <c r="VZQ891" s="806"/>
      <c r="VZR891" s="806"/>
      <c r="VZS891" s="806"/>
      <c r="VZT891" s="806"/>
      <c r="VZU891" s="806"/>
      <c r="VZV891" s="806"/>
      <c r="VZW891" s="806"/>
      <c r="VZX891" s="806"/>
      <c r="VZY891" s="806"/>
      <c r="VZZ891" s="806"/>
      <c r="WAA891" s="806"/>
      <c r="WAB891" s="806"/>
      <c r="WAC891" s="806"/>
      <c r="WAD891" s="806"/>
      <c r="WAE891" s="806"/>
      <c r="WAF891" s="806"/>
      <c r="WAG891" s="806"/>
      <c r="WAH891" s="806"/>
      <c r="WAI891" s="806"/>
      <c r="WAJ891" s="806"/>
      <c r="WAK891" s="806"/>
      <c r="WAL891" s="806"/>
      <c r="WAM891" s="806"/>
      <c r="WAN891" s="806"/>
      <c r="WAO891" s="806"/>
      <c r="WAP891" s="806"/>
      <c r="WAQ891" s="806"/>
      <c r="WAR891" s="806"/>
      <c r="WAS891" s="806"/>
      <c r="WAT891" s="806"/>
      <c r="WAU891" s="806"/>
      <c r="WAV891" s="806"/>
      <c r="WAW891" s="806"/>
      <c r="WAX891" s="806"/>
      <c r="WAY891" s="806"/>
      <c r="WAZ891" s="806"/>
      <c r="WBA891" s="806"/>
      <c r="WBB891" s="806"/>
      <c r="WBC891" s="806"/>
      <c r="WBD891" s="806"/>
      <c r="WBE891" s="806"/>
      <c r="WBF891" s="806"/>
      <c r="WBG891" s="806"/>
      <c r="WBH891" s="806"/>
      <c r="WBI891" s="806"/>
      <c r="WBJ891" s="806"/>
      <c r="WBK891" s="806"/>
      <c r="WBL891" s="806"/>
      <c r="WBM891" s="806"/>
      <c r="WBN891" s="806"/>
      <c r="WBO891" s="806"/>
      <c r="WBP891" s="806"/>
      <c r="WBQ891" s="806"/>
      <c r="WBR891" s="806"/>
      <c r="WBS891" s="806"/>
      <c r="WBT891" s="806"/>
      <c r="WBU891" s="806"/>
      <c r="WBV891" s="806"/>
      <c r="WBW891" s="806"/>
      <c r="WBX891" s="806"/>
      <c r="WBY891" s="806"/>
      <c r="WBZ891" s="806"/>
      <c r="WCA891" s="806"/>
      <c r="WCB891" s="806"/>
      <c r="WCC891" s="806"/>
      <c r="WCD891" s="806"/>
      <c r="WCE891" s="806"/>
      <c r="WCF891" s="806"/>
      <c r="WCG891" s="806"/>
      <c r="WCH891" s="806"/>
      <c r="WCI891" s="806"/>
      <c r="WCJ891" s="806"/>
      <c r="WCK891" s="806"/>
      <c r="WCL891" s="806"/>
      <c r="WCM891" s="806"/>
      <c r="WCN891" s="806"/>
      <c r="WCO891" s="806"/>
      <c r="WCP891" s="806"/>
      <c r="WCQ891" s="806"/>
      <c r="WCR891" s="806"/>
      <c r="WCS891" s="806"/>
      <c r="WCT891" s="806"/>
      <c r="WCU891" s="806"/>
      <c r="WCV891" s="806"/>
      <c r="WCW891" s="806"/>
      <c r="WCX891" s="806"/>
      <c r="WCY891" s="806"/>
      <c r="WCZ891" s="806"/>
      <c r="WDA891" s="806"/>
      <c r="WDB891" s="806"/>
      <c r="WDC891" s="806"/>
      <c r="WDD891" s="806"/>
      <c r="WDE891" s="806"/>
      <c r="WDF891" s="806"/>
      <c r="WDG891" s="806"/>
      <c r="WDH891" s="806"/>
      <c r="WDI891" s="806"/>
      <c r="WDJ891" s="806"/>
      <c r="WDK891" s="806"/>
      <c r="WDL891" s="806"/>
      <c r="WDM891" s="806"/>
      <c r="WDN891" s="806"/>
      <c r="WDO891" s="806"/>
      <c r="WDP891" s="806"/>
      <c r="WDQ891" s="806"/>
      <c r="WDR891" s="806"/>
      <c r="WDS891" s="806"/>
      <c r="WDT891" s="806"/>
      <c r="WDU891" s="806"/>
      <c r="WDV891" s="806"/>
      <c r="WDW891" s="806"/>
      <c r="WDX891" s="806"/>
      <c r="WDY891" s="806"/>
      <c r="WDZ891" s="806"/>
      <c r="WEA891" s="806"/>
      <c r="WEB891" s="806"/>
      <c r="WEC891" s="806"/>
      <c r="WED891" s="806"/>
      <c r="WEE891" s="806"/>
      <c r="WEF891" s="806"/>
      <c r="WEG891" s="806"/>
      <c r="WEH891" s="806"/>
      <c r="WEI891" s="806"/>
      <c r="WEJ891" s="806"/>
      <c r="WEK891" s="806"/>
      <c r="WEL891" s="806"/>
      <c r="WEM891" s="806"/>
      <c r="WEN891" s="806"/>
      <c r="WEO891" s="806"/>
      <c r="WEP891" s="806"/>
      <c r="WEQ891" s="806"/>
      <c r="WER891" s="806"/>
      <c r="WES891" s="806"/>
      <c r="WET891" s="806"/>
      <c r="WEU891" s="806"/>
      <c r="WEV891" s="806"/>
      <c r="WEW891" s="806"/>
      <c r="WEX891" s="806"/>
      <c r="WEY891" s="806"/>
      <c r="WEZ891" s="806"/>
      <c r="WFA891" s="806"/>
      <c r="WFB891" s="806"/>
      <c r="WFC891" s="806"/>
      <c r="WFD891" s="806"/>
      <c r="WFE891" s="806"/>
      <c r="WFF891" s="806"/>
      <c r="WFG891" s="806"/>
      <c r="WFH891" s="806"/>
      <c r="WFI891" s="806"/>
      <c r="WFJ891" s="806"/>
      <c r="WFK891" s="806"/>
      <c r="WFL891" s="806"/>
      <c r="WFM891" s="806"/>
      <c r="WFN891" s="806"/>
      <c r="WFO891" s="806"/>
      <c r="WFP891" s="806"/>
      <c r="WFQ891" s="806"/>
      <c r="WFR891" s="806"/>
      <c r="WFS891" s="806"/>
      <c r="WFT891" s="806"/>
      <c r="WFU891" s="806"/>
      <c r="WFV891" s="806"/>
      <c r="WFW891" s="806"/>
      <c r="WFX891" s="806"/>
      <c r="WFY891" s="806"/>
      <c r="WFZ891" s="806"/>
      <c r="WGA891" s="806"/>
      <c r="WGB891" s="806"/>
      <c r="WGC891" s="806"/>
      <c r="WGD891" s="806"/>
      <c r="WGE891" s="806"/>
      <c r="WGF891" s="806"/>
      <c r="WGG891" s="806"/>
      <c r="WGH891" s="806"/>
      <c r="WGI891" s="806"/>
      <c r="WGJ891" s="806"/>
      <c r="WGK891" s="806"/>
      <c r="WGL891" s="806"/>
      <c r="WGM891" s="806"/>
      <c r="WGN891" s="806"/>
      <c r="WGO891" s="806"/>
      <c r="WGP891" s="806"/>
      <c r="WGQ891" s="806"/>
      <c r="WGR891" s="806"/>
      <c r="WGS891" s="806"/>
      <c r="WGT891" s="806"/>
      <c r="WGU891" s="806"/>
      <c r="WGV891" s="806"/>
      <c r="WGW891" s="806"/>
      <c r="WGX891" s="806"/>
      <c r="WGY891" s="806"/>
      <c r="WGZ891" s="806"/>
      <c r="WHA891" s="806"/>
      <c r="WHB891" s="806"/>
      <c r="WHC891" s="806"/>
      <c r="WHD891" s="806"/>
      <c r="WHE891" s="806"/>
      <c r="WHF891" s="806"/>
      <c r="WHG891" s="806"/>
      <c r="WHH891" s="806"/>
      <c r="WHI891" s="806"/>
      <c r="WHJ891" s="806"/>
      <c r="WHK891" s="806"/>
      <c r="WHL891" s="806"/>
      <c r="WHM891" s="806"/>
      <c r="WHN891" s="806"/>
      <c r="WHO891" s="806"/>
      <c r="WHP891" s="806"/>
      <c r="WHQ891" s="806"/>
      <c r="WHR891" s="806"/>
      <c r="WHS891" s="806"/>
      <c r="WHT891" s="806"/>
      <c r="WHU891" s="806"/>
      <c r="WHV891" s="806"/>
      <c r="WHW891" s="806"/>
      <c r="WHX891" s="806"/>
      <c r="WHY891" s="806"/>
      <c r="WHZ891" s="806"/>
      <c r="WIA891" s="806"/>
      <c r="WIB891" s="806"/>
      <c r="WIC891" s="806"/>
      <c r="WID891" s="806"/>
      <c r="WIE891" s="806"/>
      <c r="WIF891" s="806"/>
      <c r="WIG891" s="806"/>
      <c r="WIH891" s="806"/>
      <c r="WII891" s="806"/>
      <c r="WIJ891" s="806"/>
      <c r="WIK891" s="806"/>
      <c r="WIL891" s="806"/>
      <c r="WIM891" s="806"/>
      <c r="WIN891" s="806"/>
      <c r="WIO891" s="806"/>
      <c r="WIP891" s="806"/>
      <c r="WIQ891" s="806"/>
      <c r="WIR891" s="806"/>
      <c r="WIS891" s="806"/>
      <c r="WIT891" s="806"/>
      <c r="WIU891" s="806"/>
      <c r="WIV891" s="806"/>
      <c r="WIW891" s="806"/>
      <c r="WIX891" s="806"/>
      <c r="WIY891" s="806"/>
      <c r="WIZ891" s="806"/>
      <c r="WJA891" s="806"/>
      <c r="WJB891" s="806"/>
      <c r="WJC891" s="806"/>
      <c r="WJD891" s="806"/>
      <c r="WJE891" s="806"/>
      <c r="WJF891" s="806"/>
      <c r="WJG891" s="806"/>
      <c r="WJH891" s="806"/>
      <c r="WJI891" s="806"/>
      <c r="WJJ891" s="806"/>
      <c r="WJK891" s="806"/>
      <c r="WJL891" s="806"/>
      <c r="WJM891" s="806"/>
      <c r="WJN891" s="806"/>
      <c r="WJO891" s="806"/>
      <c r="WJP891" s="806"/>
      <c r="WJQ891" s="806"/>
      <c r="WJR891" s="806"/>
      <c r="WJS891" s="806"/>
      <c r="WJT891" s="806"/>
      <c r="WJU891" s="806"/>
      <c r="WJV891" s="806"/>
      <c r="WJW891" s="806"/>
      <c r="WJX891" s="806"/>
      <c r="WJY891" s="806"/>
      <c r="WJZ891" s="806"/>
      <c r="WKA891" s="806"/>
      <c r="WKB891" s="806"/>
      <c r="WKC891" s="806"/>
      <c r="WKD891" s="806"/>
      <c r="WKE891" s="806"/>
      <c r="WKF891" s="806"/>
      <c r="WKG891" s="806"/>
      <c r="WKH891" s="806"/>
      <c r="WKI891" s="806"/>
      <c r="WKJ891" s="806"/>
      <c r="WKK891" s="806"/>
      <c r="WKL891" s="806"/>
      <c r="WKM891" s="806"/>
      <c r="WKN891" s="806"/>
      <c r="WKO891" s="806"/>
      <c r="WKP891" s="806"/>
      <c r="WKQ891" s="806"/>
      <c r="WKR891" s="806"/>
      <c r="WKS891" s="806"/>
      <c r="WKT891" s="806"/>
      <c r="WKU891" s="806"/>
      <c r="WKV891" s="806"/>
      <c r="WKW891" s="806"/>
      <c r="WKX891" s="806"/>
      <c r="WKY891" s="806"/>
      <c r="WKZ891" s="806"/>
      <c r="WLA891" s="806"/>
      <c r="WLB891" s="806"/>
      <c r="WLC891" s="806"/>
      <c r="WLD891" s="806"/>
      <c r="WLE891" s="806"/>
      <c r="WLF891" s="806"/>
      <c r="WLG891" s="806"/>
      <c r="WLH891" s="806"/>
      <c r="WLI891" s="806"/>
      <c r="WLJ891" s="806"/>
      <c r="WLK891" s="806"/>
      <c r="WLL891" s="806"/>
      <c r="WLM891" s="806"/>
      <c r="WLN891" s="806"/>
      <c r="WLO891" s="806"/>
      <c r="WLP891" s="806"/>
      <c r="WLQ891" s="806"/>
      <c r="WLR891" s="806"/>
      <c r="WLS891" s="806"/>
      <c r="WLT891" s="806"/>
      <c r="WLU891" s="806"/>
      <c r="WLV891" s="806"/>
      <c r="WLW891" s="806"/>
      <c r="WLX891" s="806"/>
      <c r="WLY891" s="806"/>
      <c r="WLZ891" s="806"/>
      <c r="WMA891" s="806"/>
      <c r="WMB891" s="806"/>
      <c r="WMC891" s="806"/>
      <c r="WMD891" s="806"/>
      <c r="WME891" s="806"/>
      <c r="WMF891" s="806"/>
      <c r="WMG891" s="806"/>
      <c r="WMH891" s="806"/>
      <c r="WMI891" s="806"/>
      <c r="WMJ891" s="806"/>
      <c r="WMK891" s="806"/>
      <c r="WML891" s="806"/>
      <c r="WMM891" s="806"/>
      <c r="WMN891" s="806"/>
      <c r="WMO891" s="806"/>
      <c r="WMP891" s="806"/>
      <c r="WMQ891" s="806"/>
      <c r="WMR891" s="806"/>
      <c r="WMS891" s="806"/>
      <c r="WMT891" s="806"/>
      <c r="WMU891" s="806"/>
      <c r="WMV891" s="806"/>
      <c r="WMW891" s="806"/>
      <c r="WMX891" s="806"/>
      <c r="WMY891" s="806"/>
      <c r="WMZ891" s="806"/>
      <c r="WNA891" s="806"/>
      <c r="WNB891" s="806"/>
      <c r="WNC891" s="806"/>
      <c r="WND891" s="806"/>
      <c r="WNE891" s="806"/>
      <c r="WNF891" s="806"/>
      <c r="WNG891" s="806"/>
      <c r="WNH891" s="806"/>
      <c r="WNI891" s="806"/>
      <c r="WNJ891" s="806"/>
      <c r="WNK891" s="806"/>
      <c r="WNL891" s="806"/>
      <c r="WNM891" s="806"/>
      <c r="WNN891" s="806"/>
      <c r="WNO891" s="806"/>
      <c r="WNP891" s="806"/>
      <c r="WNQ891" s="806"/>
      <c r="WNR891" s="806"/>
      <c r="WNS891" s="806"/>
      <c r="WNT891" s="806"/>
      <c r="WNU891" s="806"/>
      <c r="WNV891" s="806"/>
      <c r="WNW891" s="806"/>
      <c r="WNX891" s="806"/>
      <c r="WNY891" s="806"/>
      <c r="WNZ891" s="806"/>
      <c r="WOA891" s="806"/>
      <c r="WOB891" s="806"/>
      <c r="WOC891" s="806"/>
      <c r="WOD891" s="806"/>
      <c r="WOE891" s="806"/>
      <c r="WOF891" s="806"/>
      <c r="WOG891" s="806"/>
      <c r="WOH891" s="806"/>
      <c r="WOI891" s="806"/>
      <c r="WOJ891" s="806"/>
      <c r="WOK891" s="806"/>
      <c r="WOL891" s="806"/>
      <c r="WOM891" s="806"/>
      <c r="WON891" s="806"/>
      <c r="WOO891" s="806"/>
      <c r="WOP891" s="806"/>
      <c r="WOQ891" s="806"/>
      <c r="WOR891" s="806"/>
      <c r="WOS891" s="806"/>
      <c r="WOT891" s="806"/>
      <c r="WOU891" s="806"/>
      <c r="WOV891" s="806"/>
      <c r="WOW891" s="806"/>
      <c r="WOX891" s="806"/>
      <c r="WOY891" s="806"/>
      <c r="WOZ891" s="806"/>
      <c r="WPA891" s="806"/>
      <c r="WPB891" s="806"/>
      <c r="WPC891" s="806"/>
      <c r="WPD891" s="806"/>
      <c r="WPE891" s="806"/>
      <c r="WPF891" s="806"/>
      <c r="WPG891" s="806"/>
      <c r="WPH891" s="806"/>
      <c r="WPI891" s="806"/>
      <c r="WPJ891" s="806"/>
      <c r="WPK891" s="806"/>
      <c r="WPL891" s="806"/>
      <c r="WPM891" s="806"/>
      <c r="WPN891" s="806"/>
      <c r="WPO891" s="806"/>
      <c r="WPP891" s="806"/>
      <c r="WPQ891" s="806"/>
      <c r="WPR891" s="806"/>
      <c r="WPS891" s="806"/>
      <c r="WPT891" s="806"/>
      <c r="WPU891" s="806"/>
      <c r="WPV891" s="806"/>
      <c r="WPW891" s="806"/>
      <c r="WPX891" s="806"/>
      <c r="WPY891" s="806"/>
      <c r="WPZ891" s="806"/>
      <c r="WQA891" s="806"/>
      <c r="WQB891" s="806"/>
      <c r="WQC891" s="806"/>
      <c r="WQD891" s="806"/>
      <c r="WQE891" s="806"/>
      <c r="WQF891" s="806"/>
      <c r="WQG891" s="806"/>
      <c r="WQH891" s="806"/>
      <c r="WQI891" s="806"/>
      <c r="WQJ891" s="806"/>
      <c r="WQK891" s="806"/>
      <c r="WQL891" s="806"/>
      <c r="WQM891" s="806"/>
      <c r="WQN891" s="806"/>
      <c r="WQO891" s="806"/>
      <c r="WQP891" s="806"/>
      <c r="WQQ891" s="806"/>
      <c r="WQR891" s="806"/>
      <c r="WQS891" s="806"/>
      <c r="WQT891" s="806"/>
      <c r="WQU891" s="806"/>
      <c r="WQV891" s="806"/>
      <c r="WQW891" s="806"/>
      <c r="WQX891" s="806"/>
      <c r="WQY891" s="806"/>
      <c r="WQZ891" s="806"/>
      <c r="WRA891" s="806"/>
      <c r="WRB891" s="806"/>
      <c r="WRC891" s="806"/>
      <c r="WRD891" s="806"/>
      <c r="WRE891" s="806"/>
      <c r="WRF891" s="806"/>
      <c r="WRG891" s="806"/>
      <c r="WRH891" s="806"/>
      <c r="WRI891" s="806"/>
      <c r="WRJ891" s="806"/>
      <c r="WRK891" s="806"/>
      <c r="WRL891" s="806"/>
      <c r="WRM891" s="806"/>
      <c r="WRN891" s="806"/>
      <c r="WRO891" s="806"/>
      <c r="WRP891" s="806"/>
      <c r="WRQ891" s="806"/>
      <c r="WRR891" s="806"/>
      <c r="WRS891" s="806"/>
      <c r="WRT891" s="806"/>
      <c r="WRU891" s="806"/>
      <c r="WRV891" s="806"/>
      <c r="WRW891" s="806"/>
      <c r="WRX891" s="806"/>
      <c r="WRY891" s="806"/>
      <c r="WRZ891" s="806"/>
      <c r="WSA891" s="806"/>
      <c r="WSB891" s="806"/>
      <c r="WSC891" s="806"/>
      <c r="WSD891" s="806"/>
      <c r="WSE891" s="806"/>
      <c r="WSF891" s="806"/>
      <c r="WSG891" s="806"/>
      <c r="WSH891" s="806"/>
      <c r="WSI891" s="806"/>
      <c r="WSJ891" s="806"/>
      <c r="WSK891" s="806"/>
      <c r="WSL891" s="806"/>
      <c r="WSM891" s="806"/>
      <c r="WSN891" s="806"/>
      <c r="WSO891" s="806"/>
      <c r="WSP891" s="806"/>
      <c r="WSQ891" s="806"/>
      <c r="WSR891" s="806"/>
      <c r="WSS891" s="806"/>
      <c r="WST891" s="806"/>
      <c r="WSU891" s="806"/>
      <c r="WSV891" s="806"/>
      <c r="WSW891" s="806"/>
      <c r="WSX891" s="806"/>
      <c r="WSY891" s="806"/>
      <c r="WSZ891" s="806"/>
      <c r="WTA891" s="806"/>
      <c r="WTB891" s="806"/>
      <c r="WTC891" s="806"/>
      <c r="WTD891" s="806"/>
      <c r="WTE891" s="806"/>
      <c r="WTF891" s="806"/>
      <c r="WTG891" s="806"/>
      <c r="WTH891" s="806"/>
      <c r="WTI891" s="806"/>
      <c r="WTJ891" s="806"/>
      <c r="WTK891" s="806"/>
      <c r="WTL891" s="806"/>
      <c r="WTM891" s="806"/>
      <c r="WTN891" s="806"/>
      <c r="WTO891" s="806"/>
      <c r="WTP891" s="806"/>
      <c r="WTQ891" s="806"/>
      <c r="WTR891" s="806"/>
      <c r="WTS891" s="806"/>
      <c r="WTT891" s="806"/>
      <c r="WTU891" s="806"/>
      <c r="WTV891" s="806"/>
      <c r="WTW891" s="806"/>
      <c r="WTX891" s="806"/>
      <c r="WTY891" s="806"/>
      <c r="WTZ891" s="806"/>
      <c r="WUA891" s="806"/>
      <c r="WUB891" s="806"/>
      <c r="WUC891" s="806"/>
      <c r="WUD891" s="806"/>
      <c r="WUE891" s="806"/>
      <c r="WUF891" s="806"/>
      <c r="WUG891" s="806"/>
      <c r="WUH891" s="806"/>
      <c r="WUI891" s="806"/>
      <c r="WUJ891" s="806"/>
      <c r="WUK891" s="806"/>
      <c r="WUL891" s="806"/>
      <c r="WUM891" s="806"/>
      <c r="WUN891" s="806"/>
      <c r="WUO891" s="806"/>
      <c r="WUP891" s="806"/>
      <c r="WUQ891" s="806"/>
      <c r="WUR891" s="806"/>
      <c r="WUS891" s="806"/>
      <c r="WUT891" s="806"/>
      <c r="WUU891" s="806"/>
      <c r="WUV891" s="806"/>
      <c r="WUW891" s="806"/>
      <c r="WUX891" s="806"/>
      <c r="WUY891" s="806"/>
      <c r="WUZ891" s="806"/>
      <c r="WVA891" s="806"/>
      <c r="WVB891" s="806"/>
      <c r="WVC891" s="806"/>
      <c r="WVD891" s="806"/>
      <c r="WVE891" s="806"/>
      <c r="WVF891" s="806"/>
      <c r="WVG891" s="806"/>
      <c r="WVH891" s="806"/>
      <c r="WVI891" s="806"/>
      <c r="WVJ891" s="806"/>
      <c r="WVK891" s="806"/>
      <c r="WVL891" s="806"/>
      <c r="WVM891" s="806"/>
      <c r="WVN891" s="806"/>
      <c r="WVO891" s="806"/>
      <c r="WVP891" s="806"/>
      <c r="WVQ891" s="806"/>
      <c r="WVR891" s="806"/>
      <c r="WVS891" s="806"/>
      <c r="WVT891" s="806"/>
      <c r="WVU891" s="806"/>
      <c r="WVV891" s="806"/>
      <c r="WVW891" s="806"/>
      <c r="WVX891" s="806"/>
      <c r="WVY891" s="806"/>
      <c r="WVZ891" s="806"/>
      <c r="WWA891" s="806"/>
      <c r="WWB891" s="806"/>
      <c r="WWC891" s="806"/>
      <c r="WWD891" s="806"/>
      <c r="WWE891" s="806"/>
      <c r="WWF891" s="806"/>
      <c r="WWG891" s="806"/>
      <c r="WWH891" s="806"/>
      <c r="WWI891" s="806"/>
      <c r="WWJ891" s="806"/>
      <c r="WWK891" s="806"/>
      <c r="WWL891" s="806"/>
      <c r="WWM891" s="806"/>
      <c r="WWN891" s="806"/>
      <c r="WWO891" s="806"/>
      <c r="WWP891" s="806"/>
      <c r="WWQ891" s="806"/>
      <c r="WWR891" s="806"/>
      <c r="WWS891" s="806"/>
      <c r="WWT891" s="806"/>
      <c r="WWU891" s="806"/>
      <c r="WWV891" s="806"/>
      <c r="WWW891" s="806"/>
      <c r="WWX891" s="806"/>
      <c r="WWY891" s="806"/>
      <c r="WWZ891" s="806"/>
      <c r="WXA891" s="806"/>
      <c r="WXB891" s="806"/>
      <c r="WXC891" s="806"/>
      <c r="WXD891" s="806"/>
      <c r="WXE891" s="806"/>
      <c r="WXF891" s="806"/>
      <c r="WXG891" s="806"/>
      <c r="WXH891" s="806"/>
      <c r="WXI891" s="806"/>
      <c r="WXJ891" s="806"/>
      <c r="WXK891" s="806"/>
      <c r="WXL891" s="806"/>
      <c r="WXM891" s="806"/>
      <c r="WXN891" s="806"/>
      <c r="WXO891" s="806"/>
      <c r="WXP891" s="806"/>
      <c r="WXQ891" s="806"/>
      <c r="WXR891" s="806"/>
      <c r="WXS891" s="806"/>
      <c r="WXT891" s="806"/>
      <c r="WXU891" s="806"/>
      <c r="WXV891" s="806"/>
      <c r="WXW891" s="806"/>
      <c r="WXX891" s="806"/>
      <c r="WXY891" s="806"/>
      <c r="WXZ891" s="806"/>
      <c r="WYA891" s="806"/>
      <c r="WYB891" s="806"/>
      <c r="WYC891" s="806"/>
      <c r="WYD891" s="806"/>
      <c r="WYE891" s="806"/>
      <c r="WYF891" s="806"/>
      <c r="WYG891" s="806"/>
      <c r="WYH891" s="806"/>
      <c r="WYI891" s="806"/>
      <c r="WYJ891" s="806"/>
      <c r="WYK891" s="806"/>
      <c r="WYL891" s="806"/>
      <c r="WYM891" s="806"/>
      <c r="WYN891" s="806"/>
      <c r="WYO891" s="806"/>
      <c r="WYP891" s="806"/>
      <c r="WYQ891" s="806"/>
      <c r="WYR891" s="806"/>
      <c r="WYS891" s="806"/>
      <c r="WYT891" s="806"/>
      <c r="WYU891" s="806"/>
      <c r="WYV891" s="806"/>
      <c r="WYW891" s="806"/>
      <c r="WYX891" s="806"/>
      <c r="WYY891" s="806"/>
      <c r="WYZ891" s="806"/>
      <c r="WZA891" s="806"/>
      <c r="WZB891" s="806"/>
      <c r="WZC891" s="806"/>
      <c r="WZD891" s="806"/>
      <c r="WZE891" s="806"/>
      <c r="WZF891" s="806"/>
      <c r="WZG891" s="806"/>
      <c r="WZH891" s="806"/>
      <c r="WZI891" s="806"/>
      <c r="WZJ891" s="806"/>
      <c r="WZK891" s="806"/>
      <c r="WZL891" s="806"/>
      <c r="WZM891" s="806"/>
      <c r="WZN891" s="806"/>
      <c r="WZO891" s="806"/>
      <c r="WZP891" s="806"/>
      <c r="WZQ891" s="806"/>
      <c r="WZR891" s="806"/>
      <c r="WZS891" s="806"/>
      <c r="WZT891" s="806"/>
      <c r="WZU891" s="806"/>
      <c r="WZV891" s="806"/>
      <c r="WZW891" s="806"/>
      <c r="WZX891" s="806"/>
      <c r="WZY891" s="806"/>
      <c r="WZZ891" s="806"/>
      <c r="XAA891" s="806"/>
      <c r="XAB891" s="806"/>
      <c r="XAC891" s="806"/>
      <c r="XAD891" s="806"/>
      <c r="XAE891" s="806"/>
      <c r="XAF891" s="806"/>
      <c r="XAG891" s="806"/>
      <c r="XAH891" s="806"/>
      <c r="XAI891" s="806"/>
      <c r="XAJ891" s="806"/>
      <c r="XAK891" s="806"/>
      <c r="XAL891" s="806"/>
      <c r="XAM891" s="806"/>
      <c r="XAN891" s="806"/>
      <c r="XAO891" s="806"/>
      <c r="XAP891" s="806"/>
      <c r="XAQ891" s="806"/>
      <c r="XAR891" s="806"/>
      <c r="XAS891" s="806"/>
      <c r="XAT891" s="806"/>
      <c r="XAU891" s="806"/>
      <c r="XAV891" s="806"/>
      <c r="XAW891" s="806"/>
      <c r="XAX891" s="806"/>
      <c r="XAY891" s="806"/>
      <c r="XAZ891" s="806"/>
      <c r="XBA891" s="806"/>
      <c r="XBB891" s="806"/>
      <c r="XBC891" s="806"/>
      <c r="XBD891" s="806"/>
      <c r="XBE891" s="806"/>
      <c r="XBF891" s="806"/>
      <c r="XBG891" s="806"/>
      <c r="XBH891" s="806"/>
      <c r="XBI891" s="806"/>
      <c r="XBJ891" s="806"/>
      <c r="XBK891" s="806"/>
      <c r="XBL891" s="806"/>
      <c r="XBM891" s="806"/>
      <c r="XBN891" s="806"/>
      <c r="XBO891" s="806"/>
      <c r="XBP891" s="806"/>
      <c r="XBQ891" s="806"/>
      <c r="XBR891" s="806"/>
      <c r="XBS891" s="806"/>
      <c r="XBT891" s="806"/>
      <c r="XBU891" s="806"/>
      <c r="XBV891" s="806"/>
      <c r="XBW891" s="806"/>
      <c r="XBX891" s="806"/>
      <c r="XBY891" s="806"/>
      <c r="XBZ891" s="806"/>
      <c r="XCA891" s="806"/>
      <c r="XCB891" s="806"/>
      <c r="XCC891" s="806"/>
      <c r="XCD891" s="806"/>
      <c r="XCE891" s="806"/>
      <c r="XCF891" s="806"/>
      <c r="XCG891" s="806"/>
      <c r="XCH891" s="806"/>
      <c r="XCI891" s="806"/>
      <c r="XCJ891" s="806"/>
      <c r="XCK891" s="806"/>
      <c r="XCL891" s="806"/>
      <c r="XCM891" s="806"/>
      <c r="XCN891" s="806"/>
      <c r="XCO891" s="806"/>
      <c r="XCP891" s="806"/>
    </row>
    <row r="892" spans="1:16318" s="803" customFormat="1" ht="39.75" customHeight="1" x14ac:dyDescent="0.25">
      <c r="A892" s="1208"/>
      <c r="B892" s="1208"/>
      <c r="C892" s="1418"/>
      <c r="D892" s="1190"/>
      <c r="E892" s="1193"/>
      <c r="F892" s="1409"/>
      <c r="G892" s="1437"/>
      <c r="H892" s="395" t="s">
        <v>484</v>
      </c>
      <c r="I892" s="604" t="s">
        <v>25</v>
      </c>
      <c r="J892" s="605">
        <v>20</v>
      </c>
      <c r="K892" s="687">
        <v>2800</v>
      </c>
      <c r="L892" s="1191"/>
      <c r="M892" s="1042"/>
      <c r="N892" s="598"/>
      <c r="O892" s="598"/>
      <c r="P892" s="598"/>
      <c r="Q892" s="598"/>
      <c r="R892" s="598"/>
      <c r="S892" s="598"/>
      <c r="T892" s="598"/>
      <c r="U892" s="598"/>
      <c r="V892" s="598"/>
      <c r="W892" s="598"/>
      <c r="X892" s="598"/>
      <c r="Y892" s="598"/>
      <c r="Z892" s="598"/>
      <c r="AA892" s="598"/>
      <c r="AB892" s="598"/>
      <c r="AC892" s="598"/>
      <c r="AD892" s="598"/>
      <c r="AE892" s="598"/>
      <c r="AF892" s="598"/>
      <c r="AG892" s="598"/>
      <c r="AH892" s="598"/>
      <c r="AI892" s="598"/>
      <c r="AJ892" s="598"/>
      <c r="AK892" s="598"/>
      <c r="AL892" s="598"/>
      <c r="AM892" s="598"/>
      <c r="AN892" s="598"/>
      <c r="AO892" s="598"/>
      <c r="AP892" s="598"/>
      <c r="AQ892" s="598"/>
      <c r="AR892" s="598"/>
      <c r="AS892" s="598"/>
      <c r="AT892" s="598"/>
      <c r="AU892" s="598"/>
      <c r="AV892" s="598"/>
      <c r="AW892" s="598"/>
      <c r="AX892" s="598"/>
      <c r="AY892" s="598"/>
      <c r="AZ892" s="598"/>
      <c r="BA892" s="598"/>
      <c r="BB892" s="598"/>
      <c r="BC892" s="598"/>
      <c r="BD892" s="598"/>
      <c r="BE892" s="598"/>
      <c r="BF892" s="598"/>
      <c r="BG892" s="598"/>
      <c r="BH892" s="598"/>
      <c r="BI892" s="598"/>
      <c r="BJ892" s="598"/>
      <c r="BK892" s="598"/>
      <c r="BL892" s="598"/>
      <c r="BM892" s="598"/>
      <c r="BN892" s="598"/>
      <c r="BO892" s="598"/>
      <c r="BP892" s="598"/>
      <c r="BQ892" s="598"/>
      <c r="BR892" s="598"/>
      <c r="BS892" s="598"/>
      <c r="BT892" s="598"/>
      <c r="BU892" s="598"/>
      <c r="BV892" s="805"/>
      <c r="BW892" s="806"/>
      <c r="BX892" s="806"/>
      <c r="BY892" s="806"/>
      <c r="BZ892" s="806"/>
      <c r="CA892" s="806"/>
      <c r="CB892" s="806"/>
      <c r="CC892" s="806"/>
      <c r="CD892" s="806"/>
      <c r="CE892" s="806"/>
      <c r="CF892" s="806"/>
      <c r="CG892" s="806"/>
      <c r="CH892" s="806"/>
      <c r="CI892" s="806"/>
      <c r="CJ892" s="806"/>
      <c r="CK892" s="806"/>
      <c r="CL892" s="806"/>
      <c r="CM892" s="806"/>
      <c r="CN892" s="806"/>
      <c r="CO892" s="806"/>
      <c r="CP892" s="806"/>
      <c r="CQ892" s="806"/>
      <c r="CR892" s="806"/>
      <c r="CS892" s="806"/>
      <c r="CT892" s="806"/>
      <c r="CU892" s="806"/>
      <c r="CV892" s="806"/>
      <c r="CW892" s="806"/>
      <c r="CX892" s="806"/>
      <c r="CY892" s="806"/>
      <c r="CZ892" s="806"/>
      <c r="DA892" s="806"/>
      <c r="DB892" s="806"/>
      <c r="DC892" s="806"/>
      <c r="DD892" s="806"/>
      <c r="DE892" s="806"/>
      <c r="DF892" s="806"/>
      <c r="DG892" s="806"/>
      <c r="DH892" s="806"/>
      <c r="DI892" s="806"/>
      <c r="DJ892" s="806"/>
      <c r="DK892" s="806"/>
      <c r="DL892" s="806"/>
      <c r="DM892" s="806"/>
      <c r="DN892" s="806"/>
      <c r="DO892" s="806"/>
      <c r="DP892" s="806"/>
      <c r="DQ892" s="806"/>
      <c r="DR892" s="806"/>
      <c r="DS892" s="806"/>
      <c r="DT892" s="806"/>
      <c r="DU892" s="806"/>
      <c r="DV892" s="806"/>
      <c r="DW892" s="806"/>
      <c r="DX892" s="806"/>
      <c r="DY892" s="806"/>
      <c r="DZ892" s="806"/>
      <c r="EA892" s="806"/>
      <c r="EB892" s="806"/>
      <c r="EC892" s="806"/>
      <c r="ED892" s="806"/>
      <c r="EE892" s="806"/>
      <c r="EF892" s="806"/>
      <c r="EG892" s="806"/>
      <c r="EH892" s="806"/>
      <c r="EI892" s="806"/>
      <c r="EJ892" s="806"/>
      <c r="EK892" s="806"/>
      <c r="EL892" s="806"/>
      <c r="EM892" s="806"/>
      <c r="EN892" s="806"/>
      <c r="EO892" s="806"/>
      <c r="EP892" s="806"/>
      <c r="EQ892" s="806"/>
      <c r="ER892" s="806"/>
      <c r="ES892" s="806"/>
      <c r="ET892" s="806"/>
      <c r="EU892" s="806"/>
      <c r="EV892" s="806"/>
      <c r="EW892" s="806"/>
      <c r="EX892" s="806"/>
      <c r="EY892" s="806"/>
      <c r="EZ892" s="806"/>
      <c r="FA892" s="806"/>
      <c r="FB892" s="806"/>
      <c r="FC892" s="806"/>
      <c r="FD892" s="806"/>
      <c r="FE892" s="806"/>
      <c r="FF892" s="806"/>
      <c r="FG892" s="806"/>
      <c r="FH892" s="806"/>
      <c r="FI892" s="806"/>
      <c r="FJ892" s="806"/>
      <c r="FK892" s="806"/>
      <c r="FL892" s="806"/>
      <c r="FM892" s="806"/>
      <c r="FN892" s="806"/>
      <c r="FO892" s="806"/>
      <c r="FP892" s="806"/>
      <c r="FQ892" s="806"/>
      <c r="FR892" s="806"/>
      <c r="FS892" s="806"/>
      <c r="FT892" s="806"/>
      <c r="FU892" s="806"/>
      <c r="FV892" s="806"/>
      <c r="FW892" s="806"/>
      <c r="FX892" s="806"/>
      <c r="FY892" s="806"/>
      <c r="FZ892" s="806"/>
      <c r="GA892" s="806"/>
      <c r="GB892" s="806"/>
      <c r="GC892" s="806"/>
      <c r="GD892" s="806"/>
      <c r="GE892" s="806"/>
      <c r="GF892" s="806"/>
      <c r="GG892" s="806"/>
      <c r="GH892" s="806"/>
      <c r="GI892" s="806"/>
      <c r="GJ892" s="806"/>
      <c r="GK892" s="806"/>
      <c r="GL892" s="806"/>
      <c r="GM892" s="806"/>
      <c r="GN892" s="806"/>
      <c r="GO892" s="806"/>
      <c r="GP892" s="806"/>
      <c r="GQ892" s="806"/>
      <c r="GR892" s="806"/>
      <c r="GS892" s="806"/>
      <c r="GT892" s="806"/>
      <c r="GU892" s="806"/>
      <c r="GV892" s="806"/>
      <c r="GW892" s="806"/>
      <c r="GX892" s="806"/>
      <c r="GY892" s="806"/>
      <c r="GZ892" s="806"/>
      <c r="HA892" s="806"/>
      <c r="HB892" s="806"/>
      <c r="HC892" s="806"/>
      <c r="HD892" s="806"/>
      <c r="HE892" s="806"/>
      <c r="HF892" s="806"/>
      <c r="HG892" s="806"/>
      <c r="HH892" s="806"/>
      <c r="HI892" s="806"/>
      <c r="HJ892" s="806"/>
      <c r="HK892" s="806"/>
      <c r="HL892" s="806"/>
      <c r="HM892" s="806"/>
      <c r="HN892" s="806"/>
      <c r="HO892" s="806"/>
      <c r="HP892" s="806"/>
      <c r="HQ892" s="806"/>
      <c r="HR892" s="806"/>
      <c r="HS892" s="806"/>
      <c r="HT892" s="806"/>
      <c r="HU892" s="806"/>
      <c r="HV892" s="806"/>
      <c r="HW892" s="806"/>
      <c r="HX892" s="806"/>
      <c r="HY892" s="806"/>
      <c r="HZ892" s="806"/>
      <c r="IA892" s="806"/>
      <c r="IB892" s="806"/>
      <c r="IC892" s="806"/>
      <c r="ID892" s="806"/>
      <c r="IE892" s="806"/>
      <c r="IF892" s="806"/>
      <c r="IG892" s="806"/>
      <c r="IH892" s="806"/>
      <c r="II892" s="806"/>
      <c r="IJ892" s="806"/>
      <c r="IK892" s="806"/>
      <c r="IL892" s="806"/>
      <c r="IM892" s="806"/>
      <c r="IN892" s="806"/>
      <c r="IO892" s="806"/>
      <c r="IP892" s="806"/>
      <c r="IQ892" s="806"/>
      <c r="IR892" s="806"/>
      <c r="IS892" s="806"/>
      <c r="IT892" s="806"/>
      <c r="IU892" s="806"/>
      <c r="IV892" s="806"/>
      <c r="IW892" s="806"/>
      <c r="IX892" s="806"/>
      <c r="IY892" s="806"/>
      <c r="IZ892" s="806"/>
      <c r="JA892" s="806"/>
      <c r="JB892" s="806"/>
      <c r="JC892" s="806"/>
      <c r="JD892" s="806"/>
      <c r="JE892" s="806"/>
      <c r="JF892" s="806"/>
      <c r="JG892" s="806"/>
      <c r="JH892" s="806"/>
      <c r="JI892" s="806"/>
      <c r="JJ892" s="806"/>
      <c r="JK892" s="806"/>
      <c r="JL892" s="806"/>
      <c r="JM892" s="806"/>
      <c r="JN892" s="806"/>
      <c r="JO892" s="806"/>
      <c r="JP892" s="806"/>
      <c r="JQ892" s="806"/>
      <c r="JR892" s="806"/>
      <c r="JS892" s="806"/>
      <c r="JT892" s="806"/>
      <c r="JU892" s="806"/>
      <c r="JV892" s="806"/>
      <c r="JW892" s="806"/>
      <c r="JX892" s="806"/>
      <c r="JY892" s="806"/>
      <c r="JZ892" s="806"/>
      <c r="KA892" s="806"/>
      <c r="KB892" s="806"/>
      <c r="KC892" s="806"/>
      <c r="KD892" s="806"/>
      <c r="KE892" s="806"/>
      <c r="KF892" s="806"/>
      <c r="KG892" s="806"/>
      <c r="KH892" s="806"/>
      <c r="KI892" s="806"/>
      <c r="KJ892" s="806"/>
      <c r="KK892" s="806"/>
      <c r="KL892" s="806"/>
      <c r="KM892" s="806"/>
      <c r="KN892" s="806"/>
      <c r="KO892" s="806"/>
      <c r="KP892" s="806"/>
      <c r="KQ892" s="806"/>
      <c r="KR892" s="806"/>
      <c r="KS892" s="806"/>
      <c r="KT892" s="806"/>
      <c r="KU892" s="806"/>
      <c r="KV892" s="806"/>
      <c r="KW892" s="806"/>
      <c r="KX892" s="806"/>
      <c r="KY892" s="806"/>
      <c r="KZ892" s="806"/>
      <c r="LA892" s="806"/>
      <c r="LB892" s="806"/>
      <c r="LC892" s="806"/>
      <c r="LD892" s="806"/>
      <c r="LE892" s="806"/>
      <c r="LF892" s="806"/>
      <c r="LG892" s="806"/>
      <c r="LH892" s="806"/>
      <c r="LI892" s="806"/>
      <c r="LJ892" s="806"/>
      <c r="LK892" s="806"/>
      <c r="LL892" s="806"/>
      <c r="LM892" s="806"/>
      <c r="LN892" s="806"/>
      <c r="LO892" s="806"/>
      <c r="LP892" s="806"/>
      <c r="LQ892" s="806"/>
      <c r="LR892" s="806"/>
      <c r="LS892" s="806"/>
      <c r="LT892" s="806"/>
      <c r="LU892" s="806"/>
      <c r="LV892" s="806"/>
      <c r="LW892" s="806"/>
      <c r="LX892" s="806"/>
      <c r="LY892" s="806"/>
      <c r="LZ892" s="806"/>
      <c r="MA892" s="806"/>
      <c r="MB892" s="806"/>
      <c r="MC892" s="806"/>
      <c r="MD892" s="806"/>
      <c r="ME892" s="806"/>
      <c r="MF892" s="806"/>
      <c r="MG892" s="806"/>
      <c r="MH892" s="806"/>
      <c r="MI892" s="806"/>
      <c r="MJ892" s="806"/>
      <c r="MK892" s="806"/>
      <c r="ML892" s="806"/>
      <c r="MM892" s="806"/>
      <c r="MN892" s="806"/>
      <c r="MO892" s="806"/>
      <c r="MP892" s="806"/>
      <c r="MQ892" s="806"/>
      <c r="MR892" s="806"/>
      <c r="MS892" s="806"/>
      <c r="MT892" s="806"/>
      <c r="MU892" s="806"/>
      <c r="MV892" s="806"/>
      <c r="MW892" s="806"/>
      <c r="MX892" s="806"/>
      <c r="MY892" s="806"/>
      <c r="MZ892" s="806"/>
      <c r="NA892" s="806"/>
      <c r="NB892" s="806"/>
      <c r="NC892" s="806"/>
      <c r="ND892" s="806"/>
      <c r="NE892" s="806"/>
      <c r="NF892" s="806"/>
      <c r="NG892" s="806"/>
      <c r="NH892" s="806"/>
      <c r="NI892" s="806"/>
      <c r="NJ892" s="806"/>
      <c r="NK892" s="806"/>
      <c r="NL892" s="806"/>
      <c r="NM892" s="806"/>
      <c r="NN892" s="806"/>
      <c r="NO892" s="806"/>
      <c r="NP892" s="806"/>
      <c r="NQ892" s="806"/>
      <c r="NR892" s="806"/>
      <c r="NS892" s="806"/>
      <c r="NT892" s="806"/>
      <c r="NU892" s="806"/>
      <c r="NV892" s="806"/>
      <c r="NW892" s="806"/>
      <c r="NX892" s="806"/>
      <c r="NY892" s="806"/>
      <c r="NZ892" s="806"/>
      <c r="OA892" s="806"/>
      <c r="OB892" s="806"/>
      <c r="OC892" s="806"/>
      <c r="OD892" s="806"/>
      <c r="OE892" s="806"/>
      <c r="OF892" s="806"/>
      <c r="OG892" s="806"/>
      <c r="OH892" s="806"/>
      <c r="OI892" s="806"/>
      <c r="OJ892" s="806"/>
      <c r="OK892" s="806"/>
      <c r="OL892" s="806"/>
      <c r="OM892" s="806"/>
      <c r="ON892" s="806"/>
      <c r="OO892" s="806"/>
      <c r="OP892" s="806"/>
      <c r="OQ892" s="806"/>
      <c r="OR892" s="806"/>
      <c r="OS892" s="806"/>
      <c r="OT892" s="806"/>
      <c r="OU892" s="806"/>
      <c r="OV892" s="806"/>
      <c r="OW892" s="806"/>
      <c r="OX892" s="806"/>
      <c r="OY892" s="806"/>
      <c r="OZ892" s="806"/>
      <c r="PA892" s="806"/>
      <c r="PB892" s="806"/>
      <c r="PC892" s="806"/>
      <c r="PD892" s="806"/>
      <c r="PE892" s="806"/>
      <c r="PF892" s="806"/>
      <c r="PG892" s="806"/>
      <c r="PH892" s="806"/>
      <c r="PI892" s="806"/>
      <c r="PJ892" s="806"/>
      <c r="PK892" s="806"/>
      <c r="PL892" s="806"/>
      <c r="PM892" s="806"/>
      <c r="PN892" s="806"/>
      <c r="PO892" s="806"/>
      <c r="PP892" s="806"/>
      <c r="PQ892" s="806"/>
      <c r="PR892" s="806"/>
      <c r="PS892" s="806"/>
      <c r="PT892" s="806"/>
      <c r="PU892" s="806"/>
      <c r="PV892" s="806"/>
      <c r="PW892" s="806"/>
      <c r="PX892" s="806"/>
      <c r="PY892" s="806"/>
      <c r="PZ892" s="806"/>
      <c r="QA892" s="806"/>
      <c r="QB892" s="806"/>
      <c r="QC892" s="806"/>
      <c r="QD892" s="806"/>
      <c r="QE892" s="806"/>
      <c r="QF892" s="806"/>
      <c r="QG892" s="806"/>
      <c r="QH892" s="806"/>
      <c r="QI892" s="806"/>
      <c r="QJ892" s="806"/>
      <c r="QK892" s="806"/>
      <c r="QL892" s="806"/>
      <c r="QM892" s="806"/>
      <c r="QN892" s="806"/>
      <c r="QO892" s="806"/>
      <c r="QP892" s="806"/>
      <c r="QQ892" s="806"/>
      <c r="QR892" s="806"/>
      <c r="QS892" s="806"/>
      <c r="QT892" s="806"/>
      <c r="QU892" s="806"/>
      <c r="QV892" s="806"/>
      <c r="QW892" s="806"/>
      <c r="QX892" s="806"/>
      <c r="QY892" s="806"/>
      <c r="QZ892" s="806"/>
      <c r="RA892" s="806"/>
      <c r="RB892" s="806"/>
      <c r="RC892" s="806"/>
      <c r="RD892" s="806"/>
      <c r="RE892" s="806"/>
      <c r="RF892" s="806"/>
      <c r="RG892" s="806"/>
      <c r="RH892" s="806"/>
      <c r="RI892" s="806"/>
      <c r="RJ892" s="806"/>
      <c r="RK892" s="806"/>
      <c r="RL892" s="806"/>
      <c r="RM892" s="806"/>
      <c r="RN892" s="806"/>
      <c r="RO892" s="806"/>
      <c r="RP892" s="806"/>
      <c r="RQ892" s="806"/>
      <c r="RR892" s="806"/>
      <c r="RS892" s="806"/>
      <c r="RT892" s="806"/>
      <c r="RU892" s="806"/>
      <c r="RV892" s="806"/>
      <c r="RW892" s="806"/>
      <c r="RX892" s="806"/>
      <c r="RY892" s="806"/>
      <c r="RZ892" s="806"/>
      <c r="SA892" s="806"/>
      <c r="SB892" s="806"/>
      <c r="SC892" s="806"/>
      <c r="SD892" s="806"/>
      <c r="SE892" s="806"/>
      <c r="SF892" s="806"/>
      <c r="SG892" s="806"/>
      <c r="SH892" s="806"/>
      <c r="SI892" s="806"/>
      <c r="SJ892" s="806"/>
      <c r="SK892" s="806"/>
      <c r="SL892" s="806"/>
      <c r="SM892" s="806"/>
      <c r="SN892" s="806"/>
      <c r="SO892" s="806"/>
      <c r="SP892" s="806"/>
      <c r="SQ892" s="806"/>
      <c r="SR892" s="806"/>
      <c r="SS892" s="806"/>
      <c r="ST892" s="806"/>
      <c r="SU892" s="806"/>
      <c r="SV892" s="806"/>
      <c r="SW892" s="806"/>
      <c r="SX892" s="806"/>
      <c r="SY892" s="806"/>
      <c r="SZ892" s="806"/>
      <c r="TA892" s="806"/>
      <c r="TB892" s="806"/>
      <c r="TC892" s="806"/>
      <c r="TD892" s="806"/>
      <c r="TE892" s="806"/>
      <c r="TF892" s="806"/>
      <c r="TG892" s="806"/>
      <c r="TH892" s="806"/>
      <c r="TI892" s="806"/>
      <c r="TJ892" s="806"/>
      <c r="TK892" s="806"/>
      <c r="TL892" s="806"/>
      <c r="TM892" s="806"/>
      <c r="TN892" s="806"/>
      <c r="TO892" s="806"/>
      <c r="TP892" s="806"/>
      <c r="TQ892" s="806"/>
      <c r="TR892" s="806"/>
      <c r="TS892" s="806"/>
      <c r="TT892" s="806"/>
      <c r="TU892" s="806"/>
      <c r="TV892" s="806"/>
      <c r="TW892" s="806"/>
      <c r="TX892" s="806"/>
      <c r="TY892" s="806"/>
      <c r="TZ892" s="806"/>
      <c r="UA892" s="806"/>
      <c r="UB892" s="806"/>
      <c r="UC892" s="806"/>
      <c r="UD892" s="806"/>
      <c r="UE892" s="806"/>
      <c r="UF892" s="806"/>
      <c r="UG892" s="806"/>
      <c r="UH892" s="806"/>
      <c r="UI892" s="806"/>
      <c r="UJ892" s="806"/>
      <c r="UK892" s="806"/>
      <c r="UL892" s="806"/>
      <c r="UM892" s="806"/>
      <c r="UN892" s="806"/>
      <c r="UO892" s="806"/>
      <c r="UP892" s="806"/>
      <c r="UQ892" s="806"/>
      <c r="UR892" s="806"/>
      <c r="US892" s="806"/>
      <c r="UT892" s="806"/>
      <c r="UU892" s="806"/>
      <c r="UV892" s="806"/>
      <c r="UW892" s="806"/>
      <c r="UX892" s="806"/>
      <c r="UY892" s="806"/>
      <c r="UZ892" s="806"/>
      <c r="VA892" s="806"/>
      <c r="VB892" s="806"/>
      <c r="VC892" s="806"/>
      <c r="VD892" s="806"/>
      <c r="VE892" s="806"/>
      <c r="VF892" s="806"/>
      <c r="VG892" s="806"/>
      <c r="VH892" s="806"/>
      <c r="VI892" s="806"/>
      <c r="VJ892" s="806"/>
      <c r="VK892" s="806"/>
      <c r="VL892" s="806"/>
      <c r="VM892" s="806"/>
      <c r="VN892" s="806"/>
      <c r="VO892" s="806"/>
      <c r="VP892" s="806"/>
      <c r="VQ892" s="806"/>
      <c r="VR892" s="806"/>
      <c r="VS892" s="806"/>
      <c r="VT892" s="806"/>
      <c r="VU892" s="806"/>
      <c r="VV892" s="806"/>
      <c r="VW892" s="806"/>
      <c r="VX892" s="806"/>
      <c r="VY892" s="806"/>
      <c r="VZ892" s="806"/>
      <c r="WA892" s="806"/>
      <c r="WB892" s="806"/>
      <c r="WC892" s="806"/>
      <c r="WD892" s="806"/>
      <c r="WE892" s="806"/>
      <c r="WF892" s="806"/>
      <c r="WG892" s="806"/>
      <c r="WH892" s="806"/>
      <c r="WI892" s="806"/>
      <c r="WJ892" s="806"/>
      <c r="WK892" s="806"/>
      <c r="WL892" s="806"/>
      <c r="WM892" s="806"/>
      <c r="WN892" s="806"/>
      <c r="WO892" s="806"/>
      <c r="WP892" s="806"/>
      <c r="WQ892" s="806"/>
      <c r="WR892" s="806"/>
      <c r="WS892" s="806"/>
      <c r="WT892" s="806"/>
      <c r="WU892" s="806"/>
      <c r="WV892" s="806"/>
      <c r="WW892" s="806"/>
      <c r="WX892" s="806"/>
      <c r="WY892" s="806"/>
      <c r="WZ892" s="806"/>
      <c r="XA892" s="806"/>
      <c r="XB892" s="806"/>
      <c r="XC892" s="806"/>
      <c r="XD892" s="806"/>
      <c r="XE892" s="806"/>
      <c r="XF892" s="806"/>
      <c r="XG892" s="806"/>
      <c r="XH892" s="806"/>
      <c r="XI892" s="806"/>
      <c r="XJ892" s="806"/>
      <c r="XK892" s="806"/>
      <c r="XL892" s="806"/>
      <c r="XM892" s="806"/>
      <c r="XN892" s="806"/>
      <c r="XO892" s="806"/>
      <c r="XP892" s="806"/>
      <c r="XQ892" s="806"/>
      <c r="XR892" s="806"/>
      <c r="XS892" s="806"/>
      <c r="XT892" s="806"/>
      <c r="XU892" s="806"/>
      <c r="XV892" s="806"/>
      <c r="XW892" s="806"/>
      <c r="XX892" s="806"/>
      <c r="XY892" s="806"/>
      <c r="XZ892" s="806"/>
      <c r="YA892" s="806"/>
      <c r="YB892" s="806"/>
      <c r="YC892" s="806"/>
      <c r="YD892" s="806"/>
      <c r="YE892" s="806"/>
      <c r="YF892" s="806"/>
      <c r="YG892" s="806"/>
      <c r="YH892" s="806"/>
      <c r="YI892" s="806"/>
      <c r="YJ892" s="806"/>
      <c r="YK892" s="806"/>
      <c r="YL892" s="806"/>
      <c r="YM892" s="806"/>
      <c r="YN892" s="806"/>
      <c r="YO892" s="806"/>
      <c r="YP892" s="806"/>
      <c r="YQ892" s="806"/>
      <c r="YR892" s="806"/>
      <c r="YS892" s="806"/>
      <c r="YT892" s="806"/>
      <c r="YU892" s="806"/>
      <c r="YV892" s="806"/>
      <c r="YW892" s="806"/>
      <c r="YX892" s="806"/>
      <c r="YY892" s="806"/>
      <c r="YZ892" s="806"/>
      <c r="ZA892" s="806"/>
      <c r="ZB892" s="806"/>
      <c r="ZC892" s="806"/>
      <c r="ZD892" s="806"/>
      <c r="ZE892" s="806"/>
      <c r="ZF892" s="806"/>
      <c r="ZG892" s="806"/>
      <c r="ZH892" s="806"/>
      <c r="ZI892" s="806"/>
      <c r="ZJ892" s="806"/>
      <c r="ZK892" s="806"/>
      <c r="ZL892" s="806"/>
      <c r="ZM892" s="806"/>
      <c r="ZN892" s="806"/>
      <c r="ZO892" s="806"/>
      <c r="ZP892" s="806"/>
      <c r="ZQ892" s="806"/>
      <c r="ZR892" s="806"/>
      <c r="ZS892" s="806"/>
      <c r="ZT892" s="806"/>
      <c r="ZU892" s="806"/>
      <c r="ZV892" s="806"/>
      <c r="ZW892" s="806"/>
      <c r="ZX892" s="806"/>
      <c r="ZY892" s="806"/>
      <c r="ZZ892" s="806"/>
      <c r="AAA892" s="806"/>
      <c r="AAB892" s="806"/>
      <c r="AAC892" s="806"/>
      <c r="AAD892" s="806"/>
      <c r="AAE892" s="806"/>
      <c r="AAF892" s="806"/>
      <c r="AAG892" s="806"/>
      <c r="AAH892" s="806"/>
      <c r="AAI892" s="806"/>
      <c r="AAJ892" s="806"/>
      <c r="AAK892" s="806"/>
      <c r="AAL892" s="806"/>
      <c r="AAM892" s="806"/>
      <c r="AAN892" s="806"/>
      <c r="AAO892" s="806"/>
      <c r="AAP892" s="806"/>
      <c r="AAQ892" s="806"/>
      <c r="AAR892" s="806"/>
      <c r="AAS892" s="806"/>
      <c r="AAT892" s="806"/>
      <c r="AAU892" s="806"/>
      <c r="AAV892" s="806"/>
      <c r="AAW892" s="806"/>
      <c r="AAX892" s="806"/>
      <c r="AAY892" s="806"/>
      <c r="AAZ892" s="806"/>
      <c r="ABA892" s="806"/>
      <c r="ABB892" s="806"/>
      <c r="ABC892" s="806"/>
      <c r="ABD892" s="806"/>
      <c r="ABE892" s="806"/>
      <c r="ABF892" s="806"/>
      <c r="ABG892" s="806"/>
      <c r="ABH892" s="806"/>
      <c r="ABI892" s="806"/>
      <c r="ABJ892" s="806"/>
      <c r="ABK892" s="806"/>
      <c r="ABL892" s="806"/>
      <c r="ABM892" s="806"/>
      <c r="ABN892" s="806"/>
      <c r="ABO892" s="806"/>
      <c r="ABP892" s="806"/>
      <c r="ABQ892" s="806"/>
      <c r="ABR892" s="806"/>
      <c r="ABS892" s="806"/>
      <c r="ABT892" s="806"/>
      <c r="ABU892" s="806"/>
      <c r="ABV892" s="806"/>
      <c r="ABW892" s="806"/>
      <c r="ABX892" s="806"/>
      <c r="ABY892" s="806"/>
      <c r="ABZ892" s="806"/>
      <c r="ACA892" s="806"/>
      <c r="ACB892" s="806"/>
      <c r="ACC892" s="806"/>
      <c r="ACD892" s="806"/>
      <c r="ACE892" s="806"/>
      <c r="ACF892" s="806"/>
      <c r="ACG892" s="806"/>
      <c r="ACH892" s="806"/>
      <c r="ACI892" s="806"/>
      <c r="ACJ892" s="806"/>
      <c r="ACK892" s="806"/>
      <c r="ACL892" s="806"/>
      <c r="ACM892" s="806"/>
      <c r="ACN892" s="806"/>
      <c r="ACO892" s="806"/>
      <c r="ACP892" s="806"/>
      <c r="ACQ892" s="806"/>
      <c r="ACR892" s="806"/>
      <c r="ACS892" s="806"/>
      <c r="ACT892" s="806"/>
      <c r="ACU892" s="806"/>
      <c r="ACV892" s="806"/>
      <c r="ACW892" s="806"/>
      <c r="ACX892" s="806"/>
      <c r="ACY892" s="806"/>
      <c r="ACZ892" s="806"/>
      <c r="ADA892" s="806"/>
      <c r="ADB892" s="806"/>
      <c r="ADC892" s="806"/>
      <c r="ADD892" s="806"/>
      <c r="ADE892" s="806"/>
      <c r="ADF892" s="806"/>
      <c r="ADG892" s="806"/>
      <c r="ADH892" s="806"/>
      <c r="ADI892" s="806"/>
      <c r="ADJ892" s="806"/>
      <c r="ADK892" s="806"/>
      <c r="ADL892" s="806"/>
      <c r="ADM892" s="806"/>
      <c r="ADN892" s="806"/>
      <c r="ADO892" s="806"/>
      <c r="ADP892" s="806"/>
      <c r="ADQ892" s="806"/>
      <c r="ADR892" s="806"/>
      <c r="ADS892" s="806"/>
      <c r="ADT892" s="806"/>
      <c r="ADU892" s="806"/>
      <c r="ADV892" s="806"/>
      <c r="ADW892" s="806"/>
      <c r="ADX892" s="806"/>
      <c r="ADY892" s="806"/>
      <c r="ADZ892" s="806"/>
      <c r="AEA892" s="806"/>
      <c r="AEB892" s="806"/>
      <c r="AEC892" s="806"/>
      <c r="AED892" s="806"/>
      <c r="AEE892" s="806"/>
      <c r="AEF892" s="806"/>
      <c r="AEG892" s="806"/>
      <c r="AEH892" s="806"/>
      <c r="AEI892" s="806"/>
      <c r="AEJ892" s="806"/>
      <c r="AEK892" s="806"/>
      <c r="AEL892" s="806"/>
      <c r="AEM892" s="806"/>
      <c r="AEN892" s="806"/>
      <c r="AEO892" s="806"/>
      <c r="AEP892" s="806"/>
      <c r="AEQ892" s="806"/>
      <c r="AER892" s="806"/>
      <c r="AES892" s="806"/>
      <c r="AET892" s="806"/>
      <c r="AEU892" s="806"/>
      <c r="AEV892" s="806"/>
      <c r="AEW892" s="806"/>
      <c r="AEX892" s="806"/>
      <c r="AEY892" s="806"/>
      <c r="AEZ892" s="806"/>
      <c r="AFA892" s="806"/>
      <c r="AFB892" s="806"/>
      <c r="AFC892" s="806"/>
      <c r="AFD892" s="806"/>
      <c r="AFE892" s="806"/>
      <c r="AFF892" s="806"/>
      <c r="AFG892" s="806"/>
      <c r="AFH892" s="806"/>
      <c r="AFI892" s="806"/>
      <c r="AFJ892" s="806"/>
      <c r="AFK892" s="806"/>
      <c r="AFL892" s="806"/>
      <c r="AFM892" s="806"/>
      <c r="AFN892" s="806"/>
      <c r="AFO892" s="806"/>
      <c r="AFP892" s="806"/>
      <c r="AFQ892" s="806"/>
      <c r="AFR892" s="806"/>
      <c r="AFS892" s="806"/>
      <c r="AFT892" s="806"/>
      <c r="AFU892" s="806"/>
      <c r="AFV892" s="806"/>
      <c r="AFW892" s="806"/>
      <c r="AFX892" s="806"/>
      <c r="AFY892" s="806"/>
      <c r="AFZ892" s="806"/>
      <c r="AGA892" s="806"/>
      <c r="AGB892" s="806"/>
      <c r="AGC892" s="806"/>
      <c r="AGD892" s="806"/>
      <c r="AGE892" s="806"/>
      <c r="AGF892" s="806"/>
      <c r="AGG892" s="806"/>
      <c r="AGH892" s="806"/>
      <c r="AGI892" s="806"/>
      <c r="AGJ892" s="806"/>
      <c r="AGK892" s="806"/>
      <c r="AGL892" s="806"/>
      <c r="AGM892" s="806"/>
      <c r="AGN892" s="806"/>
      <c r="AGO892" s="806"/>
      <c r="AGP892" s="806"/>
      <c r="AGQ892" s="806"/>
      <c r="AGR892" s="806"/>
      <c r="AGS892" s="806"/>
      <c r="AGT892" s="806"/>
      <c r="AGU892" s="806"/>
      <c r="AGV892" s="806"/>
      <c r="AGW892" s="806"/>
      <c r="AGX892" s="806"/>
      <c r="AGY892" s="806"/>
      <c r="AGZ892" s="806"/>
      <c r="AHA892" s="806"/>
      <c r="AHB892" s="806"/>
      <c r="AHC892" s="806"/>
      <c r="AHD892" s="806"/>
      <c r="AHE892" s="806"/>
      <c r="AHF892" s="806"/>
      <c r="AHG892" s="806"/>
      <c r="AHH892" s="806"/>
      <c r="AHI892" s="806"/>
      <c r="AHJ892" s="806"/>
      <c r="AHK892" s="806"/>
      <c r="AHL892" s="806"/>
      <c r="AHM892" s="806"/>
      <c r="AHN892" s="806"/>
      <c r="AHO892" s="806"/>
      <c r="AHP892" s="806"/>
      <c r="AHQ892" s="806"/>
      <c r="AHR892" s="806"/>
      <c r="AHS892" s="806"/>
      <c r="AHT892" s="806"/>
      <c r="AHU892" s="806"/>
      <c r="AHV892" s="806"/>
      <c r="AHW892" s="806"/>
      <c r="AHX892" s="806"/>
      <c r="AHY892" s="806"/>
      <c r="AHZ892" s="806"/>
      <c r="AIA892" s="806"/>
      <c r="AIB892" s="806"/>
      <c r="AIC892" s="806"/>
      <c r="AID892" s="806"/>
      <c r="AIE892" s="806"/>
      <c r="AIF892" s="806"/>
      <c r="AIG892" s="806"/>
      <c r="AIH892" s="806"/>
      <c r="AII892" s="806"/>
      <c r="AIJ892" s="806"/>
      <c r="AIK892" s="806"/>
      <c r="AIL892" s="806"/>
      <c r="AIM892" s="806"/>
      <c r="AIN892" s="806"/>
      <c r="AIO892" s="806"/>
      <c r="AIP892" s="806"/>
      <c r="AIQ892" s="806"/>
      <c r="AIR892" s="806"/>
      <c r="AIS892" s="806"/>
      <c r="AIT892" s="806"/>
      <c r="AIU892" s="806"/>
      <c r="AIV892" s="806"/>
      <c r="AIW892" s="806"/>
      <c r="AIX892" s="806"/>
      <c r="AIY892" s="806"/>
      <c r="AIZ892" s="806"/>
      <c r="AJA892" s="806"/>
      <c r="AJB892" s="806"/>
      <c r="AJC892" s="806"/>
      <c r="AJD892" s="806"/>
      <c r="AJE892" s="806"/>
      <c r="AJF892" s="806"/>
      <c r="AJG892" s="806"/>
      <c r="AJH892" s="806"/>
      <c r="AJI892" s="806"/>
      <c r="AJJ892" s="806"/>
      <c r="AJK892" s="806"/>
      <c r="AJL892" s="806"/>
      <c r="AJM892" s="806"/>
      <c r="AJN892" s="806"/>
      <c r="AJO892" s="806"/>
      <c r="AJP892" s="806"/>
      <c r="AJQ892" s="806"/>
      <c r="AJR892" s="806"/>
      <c r="AJS892" s="806"/>
      <c r="AJT892" s="806"/>
      <c r="AJU892" s="806"/>
      <c r="AJV892" s="806"/>
      <c r="AJW892" s="806"/>
      <c r="AJX892" s="806"/>
      <c r="AJY892" s="806"/>
      <c r="AJZ892" s="806"/>
      <c r="AKA892" s="806"/>
      <c r="AKB892" s="806"/>
      <c r="AKC892" s="806"/>
      <c r="AKD892" s="806"/>
      <c r="AKE892" s="806"/>
      <c r="AKF892" s="806"/>
      <c r="AKG892" s="806"/>
      <c r="AKH892" s="806"/>
      <c r="AKI892" s="806"/>
      <c r="AKJ892" s="806"/>
      <c r="AKK892" s="806"/>
      <c r="AKL892" s="806"/>
      <c r="AKM892" s="806"/>
      <c r="AKN892" s="806"/>
      <c r="AKO892" s="806"/>
      <c r="AKP892" s="806"/>
      <c r="AKQ892" s="806"/>
      <c r="AKR892" s="806"/>
      <c r="AKS892" s="806"/>
      <c r="AKT892" s="806"/>
      <c r="AKU892" s="806"/>
      <c r="AKV892" s="806"/>
      <c r="AKW892" s="806"/>
      <c r="AKX892" s="806"/>
      <c r="AKY892" s="806"/>
      <c r="AKZ892" s="806"/>
      <c r="ALA892" s="806"/>
      <c r="ALB892" s="806"/>
      <c r="ALC892" s="806"/>
      <c r="ALD892" s="806"/>
      <c r="ALE892" s="806"/>
      <c r="ALF892" s="806"/>
      <c r="ALG892" s="806"/>
      <c r="ALH892" s="806"/>
      <c r="ALI892" s="806"/>
      <c r="ALJ892" s="806"/>
      <c r="ALK892" s="806"/>
      <c r="ALL892" s="806"/>
      <c r="ALM892" s="806"/>
      <c r="ALN892" s="806"/>
      <c r="ALO892" s="806"/>
      <c r="ALP892" s="806"/>
      <c r="ALQ892" s="806"/>
      <c r="ALR892" s="806"/>
      <c r="ALS892" s="806"/>
      <c r="ALT892" s="806"/>
      <c r="ALU892" s="806"/>
      <c r="ALV892" s="806"/>
      <c r="ALW892" s="806"/>
      <c r="ALX892" s="806"/>
      <c r="ALY892" s="806"/>
      <c r="ALZ892" s="806"/>
      <c r="AMA892" s="806"/>
      <c r="AMB892" s="806"/>
      <c r="AMC892" s="806"/>
      <c r="AMD892" s="806"/>
      <c r="AME892" s="806"/>
      <c r="AMF892" s="806"/>
      <c r="AMG892" s="806"/>
      <c r="AMH892" s="806"/>
      <c r="AMI892" s="806"/>
      <c r="AMJ892" s="806"/>
      <c r="AMK892" s="806"/>
      <c r="AML892" s="806"/>
      <c r="AMM892" s="806"/>
      <c r="AMN892" s="806"/>
      <c r="AMO892" s="806"/>
      <c r="AMP892" s="806"/>
      <c r="AMQ892" s="806"/>
      <c r="AMR892" s="806"/>
      <c r="AMS892" s="806"/>
      <c r="AMT892" s="806"/>
      <c r="AMU892" s="806"/>
      <c r="AMV892" s="806"/>
      <c r="AMW892" s="806"/>
      <c r="AMX892" s="806"/>
      <c r="AMY892" s="806"/>
      <c r="AMZ892" s="806"/>
      <c r="ANA892" s="806"/>
      <c r="ANB892" s="806"/>
      <c r="ANC892" s="806"/>
      <c r="AND892" s="806"/>
      <c r="ANE892" s="806"/>
      <c r="ANF892" s="806"/>
      <c r="ANG892" s="806"/>
      <c r="ANH892" s="806"/>
      <c r="ANI892" s="806"/>
      <c r="ANJ892" s="806"/>
      <c r="ANK892" s="806"/>
      <c r="ANL892" s="806"/>
      <c r="ANM892" s="806"/>
      <c r="ANN892" s="806"/>
      <c r="ANO892" s="806"/>
      <c r="ANP892" s="806"/>
      <c r="ANQ892" s="806"/>
      <c r="ANR892" s="806"/>
      <c r="ANS892" s="806"/>
      <c r="ANT892" s="806"/>
      <c r="ANU892" s="806"/>
      <c r="ANV892" s="806"/>
      <c r="ANW892" s="806"/>
      <c r="ANX892" s="806"/>
      <c r="ANY892" s="806"/>
      <c r="ANZ892" s="806"/>
      <c r="AOA892" s="806"/>
      <c r="AOB892" s="806"/>
      <c r="AOC892" s="806"/>
      <c r="AOD892" s="806"/>
      <c r="AOE892" s="806"/>
      <c r="AOF892" s="806"/>
      <c r="AOG892" s="806"/>
      <c r="AOH892" s="806"/>
      <c r="AOI892" s="806"/>
      <c r="AOJ892" s="806"/>
      <c r="AOK892" s="806"/>
      <c r="AOL892" s="806"/>
      <c r="AOM892" s="806"/>
      <c r="AON892" s="806"/>
      <c r="AOO892" s="806"/>
      <c r="AOP892" s="806"/>
      <c r="AOQ892" s="806"/>
      <c r="AOR892" s="806"/>
      <c r="AOS892" s="806"/>
      <c r="AOT892" s="806"/>
      <c r="AOU892" s="806"/>
      <c r="AOV892" s="806"/>
      <c r="AOW892" s="806"/>
      <c r="AOX892" s="806"/>
      <c r="AOY892" s="806"/>
      <c r="AOZ892" s="806"/>
      <c r="APA892" s="806"/>
      <c r="APB892" s="806"/>
      <c r="APC892" s="806"/>
      <c r="APD892" s="806"/>
      <c r="APE892" s="806"/>
      <c r="APF892" s="806"/>
      <c r="APG892" s="806"/>
      <c r="APH892" s="806"/>
      <c r="API892" s="806"/>
      <c r="APJ892" s="806"/>
      <c r="APK892" s="806"/>
      <c r="APL892" s="806"/>
      <c r="APM892" s="806"/>
      <c r="APN892" s="806"/>
      <c r="APO892" s="806"/>
      <c r="APP892" s="806"/>
      <c r="APQ892" s="806"/>
      <c r="APR892" s="806"/>
      <c r="APS892" s="806"/>
      <c r="APT892" s="806"/>
      <c r="APU892" s="806"/>
      <c r="APV892" s="806"/>
      <c r="APW892" s="806"/>
      <c r="APX892" s="806"/>
      <c r="APY892" s="806"/>
      <c r="APZ892" s="806"/>
      <c r="AQA892" s="806"/>
      <c r="AQB892" s="806"/>
      <c r="AQC892" s="806"/>
      <c r="AQD892" s="806"/>
      <c r="AQE892" s="806"/>
      <c r="AQF892" s="806"/>
      <c r="AQG892" s="806"/>
      <c r="AQH892" s="806"/>
      <c r="AQI892" s="806"/>
      <c r="AQJ892" s="806"/>
      <c r="AQK892" s="806"/>
      <c r="AQL892" s="806"/>
      <c r="AQM892" s="806"/>
      <c r="AQN892" s="806"/>
      <c r="AQO892" s="806"/>
      <c r="AQP892" s="806"/>
      <c r="AQQ892" s="806"/>
      <c r="AQR892" s="806"/>
      <c r="AQS892" s="806"/>
      <c r="AQT892" s="806"/>
      <c r="AQU892" s="806"/>
      <c r="AQV892" s="806"/>
      <c r="AQW892" s="806"/>
      <c r="AQX892" s="806"/>
      <c r="AQY892" s="806"/>
      <c r="AQZ892" s="806"/>
      <c r="ARA892" s="806"/>
      <c r="ARB892" s="806"/>
      <c r="ARC892" s="806"/>
      <c r="ARD892" s="806"/>
      <c r="ARE892" s="806"/>
      <c r="ARF892" s="806"/>
      <c r="ARG892" s="806"/>
      <c r="ARH892" s="806"/>
      <c r="ARI892" s="806"/>
      <c r="ARJ892" s="806"/>
      <c r="ARK892" s="806"/>
      <c r="ARL892" s="806"/>
      <c r="ARM892" s="806"/>
      <c r="ARN892" s="806"/>
      <c r="ARO892" s="806"/>
      <c r="ARP892" s="806"/>
      <c r="ARQ892" s="806"/>
      <c r="ARR892" s="806"/>
      <c r="ARS892" s="806"/>
      <c r="ART892" s="806"/>
      <c r="ARU892" s="806"/>
      <c r="ARV892" s="806"/>
      <c r="ARW892" s="806"/>
      <c r="ARX892" s="806"/>
      <c r="ARY892" s="806"/>
      <c r="ARZ892" s="806"/>
      <c r="ASA892" s="806"/>
      <c r="ASB892" s="806"/>
      <c r="ASC892" s="806"/>
      <c r="ASD892" s="806"/>
      <c r="ASE892" s="806"/>
      <c r="ASF892" s="806"/>
      <c r="ASG892" s="806"/>
      <c r="ASH892" s="806"/>
      <c r="ASI892" s="806"/>
      <c r="ASJ892" s="806"/>
      <c r="ASK892" s="806"/>
      <c r="ASL892" s="806"/>
      <c r="ASM892" s="806"/>
      <c r="ASN892" s="806"/>
      <c r="ASO892" s="806"/>
      <c r="ASP892" s="806"/>
      <c r="ASQ892" s="806"/>
      <c r="ASR892" s="806"/>
      <c r="ASS892" s="806"/>
      <c r="AST892" s="806"/>
      <c r="ASU892" s="806"/>
      <c r="ASV892" s="806"/>
      <c r="ASW892" s="806"/>
      <c r="ASX892" s="806"/>
      <c r="ASY892" s="806"/>
      <c r="ASZ892" s="806"/>
      <c r="ATA892" s="806"/>
      <c r="ATB892" s="806"/>
      <c r="ATC892" s="806"/>
      <c r="ATD892" s="806"/>
      <c r="ATE892" s="806"/>
      <c r="ATF892" s="806"/>
      <c r="ATG892" s="806"/>
      <c r="ATH892" s="806"/>
      <c r="ATI892" s="806"/>
      <c r="ATJ892" s="806"/>
      <c r="ATK892" s="806"/>
      <c r="ATL892" s="806"/>
      <c r="ATM892" s="806"/>
      <c r="ATN892" s="806"/>
      <c r="ATO892" s="806"/>
      <c r="ATP892" s="806"/>
      <c r="ATQ892" s="806"/>
      <c r="ATR892" s="806"/>
      <c r="ATS892" s="806"/>
      <c r="ATT892" s="806"/>
      <c r="ATU892" s="806"/>
      <c r="ATV892" s="806"/>
      <c r="ATW892" s="806"/>
      <c r="ATX892" s="806"/>
      <c r="ATY892" s="806"/>
      <c r="ATZ892" s="806"/>
      <c r="AUA892" s="806"/>
      <c r="AUB892" s="806"/>
      <c r="AUC892" s="806"/>
      <c r="AUD892" s="806"/>
      <c r="AUE892" s="806"/>
      <c r="AUF892" s="806"/>
      <c r="AUG892" s="806"/>
      <c r="AUH892" s="806"/>
      <c r="AUI892" s="806"/>
      <c r="AUJ892" s="806"/>
      <c r="AUK892" s="806"/>
      <c r="AUL892" s="806"/>
      <c r="AUM892" s="806"/>
      <c r="AUN892" s="806"/>
      <c r="AUO892" s="806"/>
      <c r="AUP892" s="806"/>
      <c r="AUQ892" s="806"/>
      <c r="AUR892" s="806"/>
      <c r="AUS892" s="806"/>
      <c r="AUT892" s="806"/>
      <c r="AUU892" s="806"/>
      <c r="AUV892" s="806"/>
      <c r="AUW892" s="806"/>
      <c r="AUX892" s="806"/>
      <c r="AUY892" s="806"/>
      <c r="AUZ892" s="806"/>
      <c r="AVA892" s="806"/>
      <c r="AVB892" s="806"/>
      <c r="AVC892" s="806"/>
      <c r="AVD892" s="806"/>
      <c r="AVE892" s="806"/>
      <c r="AVF892" s="806"/>
      <c r="AVG892" s="806"/>
      <c r="AVH892" s="806"/>
      <c r="AVI892" s="806"/>
      <c r="AVJ892" s="806"/>
      <c r="AVK892" s="806"/>
      <c r="AVL892" s="806"/>
      <c r="AVM892" s="806"/>
      <c r="AVN892" s="806"/>
      <c r="AVO892" s="806"/>
      <c r="AVP892" s="806"/>
      <c r="AVQ892" s="806"/>
      <c r="AVR892" s="806"/>
      <c r="AVS892" s="806"/>
      <c r="AVT892" s="806"/>
      <c r="AVU892" s="806"/>
      <c r="AVV892" s="806"/>
      <c r="AVW892" s="806"/>
      <c r="AVX892" s="806"/>
      <c r="AVY892" s="806"/>
      <c r="AVZ892" s="806"/>
      <c r="AWA892" s="806"/>
      <c r="AWB892" s="806"/>
      <c r="AWC892" s="806"/>
      <c r="AWD892" s="806"/>
      <c r="AWE892" s="806"/>
      <c r="AWF892" s="806"/>
      <c r="AWG892" s="806"/>
      <c r="AWH892" s="806"/>
      <c r="AWI892" s="806"/>
      <c r="AWJ892" s="806"/>
      <c r="AWK892" s="806"/>
      <c r="AWL892" s="806"/>
      <c r="AWM892" s="806"/>
      <c r="AWN892" s="806"/>
      <c r="AWO892" s="806"/>
      <c r="AWP892" s="806"/>
      <c r="AWQ892" s="806"/>
      <c r="AWR892" s="806"/>
      <c r="AWS892" s="806"/>
      <c r="AWT892" s="806"/>
      <c r="AWU892" s="806"/>
      <c r="AWV892" s="806"/>
      <c r="AWW892" s="806"/>
      <c r="AWX892" s="806"/>
      <c r="AWY892" s="806"/>
      <c r="AWZ892" s="806"/>
      <c r="AXA892" s="806"/>
      <c r="AXB892" s="806"/>
      <c r="AXC892" s="806"/>
      <c r="AXD892" s="806"/>
      <c r="AXE892" s="806"/>
      <c r="AXF892" s="806"/>
      <c r="AXG892" s="806"/>
      <c r="AXH892" s="806"/>
      <c r="AXI892" s="806"/>
      <c r="AXJ892" s="806"/>
      <c r="AXK892" s="806"/>
      <c r="AXL892" s="806"/>
      <c r="AXM892" s="806"/>
      <c r="AXN892" s="806"/>
      <c r="AXO892" s="806"/>
      <c r="AXP892" s="806"/>
      <c r="AXQ892" s="806"/>
      <c r="AXR892" s="806"/>
      <c r="AXS892" s="806"/>
      <c r="AXT892" s="806"/>
      <c r="AXU892" s="806"/>
      <c r="AXV892" s="806"/>
      <c r="AXW892" s="806"/>
      <c r="AXX892" s="806"/>
      <c r="AXY892" s="806"/>
      <c r="AXZ892" s="806"/>
      <c r="AYA892" s="806"/>
      <c r="AYB892" s="806"/>
      <c r="AYC892" s="806"/>
      <c r="AYD892" s="806"/>
      <c r="AYE892" s="806"/>
      <c r="AYF892" s="806"/>
      <c r="AYG892" s="806"/>
      <c r="AYH892" s="806"/>
      <c r="AYI892" s="806"/>
      <c r="AYJ892" s="806"/>
      <c r="AYK892" s="806"/>
      <c r="AYL892" s="806"/>
      <c r="AYM892" s="806"/>
      <c r="AYN892" s="806"/>
      <c r="AYO892" s="806"/>
      <c r="AYP892" s="806"/>
      <c r="AYQ892" s="806"/>
      <c r="AYR892" s="806"/>
      <c r="AYS892" s="806"/>
      <c r="AYT892" s="806"/>
      <c r="AYU892" s="806"/>
      <c r="AYV892" s="806"/>
      <c r="AYW892" s="806"/>
      <c r="AYX892" s="806"/>
      <c r="AYY892" s="806"/>
      <c r="AYZ892" s="806"/>
      <c r="AZA892" s="806"/>
      <c r="AZB892" s="806"/>
      <c r="AZC892" s="806"/>
      <c r="AZD892" s="806"/>
      <c r="AZE892" s="806"/>
      <c r="AZF892" s="806"/>
      <c r="AZG892" s="806"/>
      <c r="AZH892" s="806"/>
      <c r="AZI892" s="806"/>
      <c r="AZJ892" s="806"/>
      <c r="AZK892" s="806"/>
      <c r="AZL892" s="806"/>
      <c r="AZM892" s="806"/>
      <c r="AZN892" s="806"/>
      <c r="AZO892" s="806"/>
      <c r="AZP892" s="806"/>
      <c r="AZQ892" s="806"/>
      <c r="AZR892" s="806"/>
      <c r="AZS892" s="806"/>
      <c r="AZT892" s="806"/>
      <c r="AZU892" s="806"/>
      <c r="AZV892" s="806"/>
      <c r="AZW892" s="806"/>
      <c r="AZX892" s="806"/>
      <c r="AZY892" s="806"/>
      <c r="AZZ892" s="806"/>
      <c r="BAA892" s="806"/>
      <c r="BAB892" s="806"/>
      <c r="BAC892" s="806"/>
      <c r="BAD892" s="806"/>
      <c r="BAE892" s="806"/>
      <c r="BAF892" s="806"/>
      <c r="BAG892" s="806"/>
      <c r="BAH892" s="806"/>
      <c r="BAI892" s="806"/>
      <c r="BAJ892" s="806"/>
      <c r="BAK892" s="806"/>
      <c r="BAL892" s="806"/>
      <c r="BAM892" s="806"/>
      <c r="BAN892" s="806"/>
      <c r="BAO892" s="806"/>
      <c r="BAP892" s="806"/>
      <c r="BAQ892" s="806"/>
      <c r="BAR892" s="806"/>
      <c r="BAS892" s="806"/>
      <c r="BAT892" s="806"/>
      <c r="BAU892" s="806"/>
      <c r="BAV892" s="806"/>
      <c r="BAW892" s="806"/>
      <c r="BAX892" s="806"/>
      <c r="BAY892" s="806"/>
      <c r="BAZ892" s="806"/>
      <c r="BBA892" s="806"/>
      <c r="BBB892" s="806"/>
      <c r="BBC892" s="806"/>
      <c r="BBD892" s="806"/>
      <c r="BBE892" s="806"/>
      <c r="BBF892" s="806"/>
      <c r="BBG892" s="806"/>
      <c r="BBH892" s="806"/>
      <c r="BBI892" s="806"/>
      <c r="BBJ892" s="806"/>
      <c r="BBK892" s="806"/>
      <c r="BBL892" s="806"/>
      <c r="BBM892" s="806"/>
      <c r="BBN892" s="806"/>
      <c r="BBO892" s="806"/>
      <c r="BBP892" s="806"/>
      <c r="BBQ892" s="806"/>
      <c r="BBR892" s="806"/>
      <c r="BBS892" s="806"/>
      <c r="BBT892" s="806"/>
      <c r="BBU892" s="806"/>
      <c r="BBV892" s="806"/>
      <c r="BBW892" s="806"/>
      <c r="BBX892" s="806"/>
      <c r="BBY892" s="806"/>
      <c r="BBZ892" s="806"/>
      <c r="BCA892" s="806"/>
      <c r="BCB892" s="806"/>
      <c r="BCC892" s="806"/>
      <c r="BCD892" s="806"/>
      <c r="BCE892" s="806"/>
      <c r="BCF892" s="806"/>
      <c r="BCG892" s="806"/>
      <c r="BCH892" s="806"/>
      <c r="BCI892" s="806"/>
      <c r="BCJ892" s="806"/>
      <c r="BCK892" s="806"/>
      <c r="BCL892" s="806"/>
      <c r="BCM892" s="806"/>
      <c r="BCN892" s="806"/>
      <c r="BCO892" s="806"/>
      <c r="BCP892" s="806"/>
      <c r="BCQ892" s="806"/>
      <c r="BCR892" s="806"/>
      <c r="BCS892" s="806"/>
      <c r="BCT892" s="806"/>
      <c r="BCU892" s="806"/>
      <c r="BCV892" s="806"/>
      <c r="BCW892" s="806"/>
      <c r="BCX892" s="806"/>
      <c r="BCY892" s="806"/>
      <c r="BCZ892" s="806"/>
      <c r="BDA892" s="806"/>
      <c r="BDB892" s="806"/>
      <c r="BDC892" s="806"/>
      <c r="BDD892" s="806"/>
      <c r="BDE892" s="806"/>
      <c r="BDF892" s="806"/>
      <c r="BDG892" s="806"/>
      <c r="BDH892" s="806"/>
      <c r="BDI892" s="806"/>
      <c r="BDJ892" s="806"/>
      <c r="BDK892" s="806"/>
      <c r="BDL892" s="806"/>
      <c r="BDM892" s="806"/>
      <c r="BDN892" s="806"/>
      <c r="BDO892" s="806"/>
      <c r="BDP892" s="806"/>
      <c r="BDQ892" s="806"/>
      <c r="BDR892" s="806"/>
      <c r="BDS892" s="806"/>
      <c r="BDT892" s="806"/>
      <c r="BDU892" s="806"/>
      <c r="BDV892" s="806"/>
      <c r="BDW892" s="806"/>
      <c r="BDX892" s="806"/>
      <c r="BDY892" s="806"/>
      <c r="BDZ892" s="806"/>
      <c r="BEA892" s="806"/>
      <c r="BEB892" s="806"/>
      <c r="BEC892" s="806"/>
      <c r="BED892" s="806"/>
      <c r="BEE892" s="806"/>
      <c r="BEF892" s="806"/>
      <c r="BEG892" s="806"/>
      <c r="BEH892" s="806"/>
      <c r="BEI892" s="806"/>
      <c r="BEJ892" s="806"/>
      <c r="BEK892" s="806"/>
      <c r="BEL892" s="806"/>
      <c r="BEM892" s="806"/>
      <c r="BEN892" s="806"/>
      <c r="BEO892" s="806"/>
      <c r="BEP892" s="806"/>
      <c r="BEQ892" s="806"/>
      <c r="BER892" s="806"/>
      <c r="BES892" s="806"/>
      <c r="BET892" s="806"/>
      <c r="BEU892" s="806"/>
      <c r="BEV892" s="806"/>
      <c r="BEW892" s="806"/>
      <c r="BEX892" s="806"/>
      <c r="BEY892" s="806"/>
      <c r="BEZ892" s="806"/>
      <c r="BFA892" s="806"/>
      <c r="BFB892" s="806"/>
      <c r="BFC892" s="806"/>
      <c r="BFD892" s="806"/>
      <c r="BFE892" s="806"/>
      <c r="BFF892" s="806"/>
      <c r="BFG892" s="806"/>
      <c r="BFH892" s="806"/>
      <c r="BFI892" s="806"/>
      <c r="BFJ892" s="806"/>
      <c r="BFK892" s="806"/>
      <c r="BFL892" s="806"/>
      <c r="BFM892" s="806"/>
      <c r="BFN892" s="806"/>
      <c r="BFO892" s="806"/>
      <c r="BFP892" s="806"/>
      <c r="BFQ892" s="806"/>
      <c r="BFR892" s="806"/>
      <c r="BFS892" s="806"/>
      <c r="BFT892" s="806"/>
      <c r="BFU892" s="806"/>
      <c r="BFV892" s="806"/>
      <c r="BFW892" s="806"/>
      <c r="BFX892" s="806"/>
      <c r="BFY892" s="806"/>
      <c r="BFZ892" s="806"/>
      <c r="BGA892" s="806"/>
      <c r="BGB892" s="806"/>
      <c r="BGC892" s="806"/>
      <c r="BGD892" s="806"/>
      <c r="BGE892" s="806"/>
      <c r="BGF892" s="806"/>
      <c r="BGG892" s="806"/>
      <c r="BGH892" s="806"/>
      <c r="BGI892" s="806"/>
      <c r="BGJ892" s="806"/>
      <c r="BGK892" s="806"/>
      <c r="BGL892" s="806"/>
      <c r="BGM892" s="806"/>
      <c r="BGN892" s="806"/>
      <c r="BGO892" s="806"/>
      <c r="BGP892" s="806"/>
      <c r="BGQ892" s="806"/>
      <c r="BGR892" s="806"/>
      <c r="BGS892" s="806"/>
      <c r="BGT892" s="806"/>
      <c r="BGU892" s="806"/>
      <c r="BGV892" s="806"/>
      <c r="BGW892" s="806"/>
      <c r="BGX892" s="806"/>
      <c r="BGY892" s="806"/>
      <c r="BGZ892" s="806"/>
      <c r="BHA892" s="806"/>
      <c r="BHB892" s="806"/>
      <c r="BHC892" s="806"/>
      <c r="BHD892" s="806"/>
      <c r="BHE892" s="806"/>
      <c r="BHF892" s="806"/>
      <c r="BHG892" s="806"/>
      <c r="BHH892" s="806"/>
      <c r="BHI892" s="806"/>
      <c r="BHJ892" s="806"/>
      <c r="BHK892" s="806"/>
      <c r="BHL892" s="806"/>
      <c r="BHM892" s="806"/>
      <c r="BHN892" s="806"/>
      <c r="BHO892" s="806"/>
      <c r="BHP892" s="806"/>
      <c r="BHQ892" s="806"/>
      <c r="BHR892" s="806"/>
      <c r="BHS892" s="806"/>
      <c r="BHT892" s="806"/>
      <c r="BHU892" s="806"/>
      <c r="BHV892" s="806"/>
      <c r="BHW892" s="806"/>
      <c r="BHX892" s="806"/>
      <c r="BHY892" s="806"/>
      <c r="BHZ892" s="806"/>
      <c r="BIA892" s="806"/>
      <c r="BIB892" s="806"/>
      <c r="BIC892" s="806"/>
      <c r="BID892" s="806"/>
      <c r="BIE892" s="806"/>
      <c r="BIF892" s="806"/>
      <c r="BIG892" s="806"/>
      <c r="BIH892" s="806"/>
      <c r="BII892" s="806"/>
      <c r="BIJ892" s="806"/>
      <c r="BIK892" s="806"/>
      <c r="BIL892" s="806"/>
      <c r="BIM892" s="806"/>
      <c r="BIN892" s="806"/>
      <c r="BIO892" s="806"/>
      <c r="BIP892" s="806"/>
      <c r="BIQ892" s="806"/>
      <c r="BIR892" s="806"/>
      <c r="BIS892" s="806"/>
      <c r="BIT892" s="806"/>
      <c r="BIU892" s="806"/>
      <c r="BIV892" s="806"/>
      <c r="BIW892" s="806"/>
      <c r="BIX892" s="806"/>
      <c r="BIY892" s="806"/>
      <c r="BIZ892" s="806"/>
      <c r="BJA892" s="806"/>
      <c r="BJB892" s="806"/>
      <c r="BJC892" s="806"/>
      <c r="BJD892" s="806"/>
      <c r="BJE892" s="806"/>
      <c r="BJF892" s="806"/>
      <c r="BJG892" s="806"/>
      <c r="BJH892" s="806"/>
      <c r="BJI892" s="806"/>
      <c r="BJJ892" s="806"/>
      <c r="BJK892" s="806"/>
      <c r="BJL892" s="806"/>
      <c r="BJM892" s="806"/>
      <c r="BJN892" s="806"/>
      <c r="BJO892" s="806"/>
      <c r="BJP892" s="806"/>
      <c r="BJQ892" s="806"/>
      <c r="BJR892" s="806"/>
      <c r="BJS892" s="806"/>
      <c r="BJT892" s="806"/>
      <c r="BJU892" s="806"/>
      <c r="BJV892" s="806"/>
      <c r="BJW892" s="806"/>
      <c r="BJX892" s="806"/>
      <c r="BJY892" s="806"/>
      <c r="BJZ892" s="806"/>
      <c r="BKA892" s="806"/>
      <c r="BKB892" s="806"/>
      <c r="BKC892" s="806"/>
      <c r="BKD892" s="806"/>
      <c r="BKE892" s="806"/>
      <c r="BKF892" s="806"/>
      <c r="BKG892" s="806"/>
      <c r="BKH892" s="806"/>
      <c r="BKI892" s="806"/>
      <c r="BKJ892" s="806"/>
      <c r="BKK892" s="806"/>
      <c r="BKL892" s="806"/>
      <c r="BKM892" s="806"/>
      <c r="BKN892" s="806"/>
      <c r="BKO892" s="806"/>
      <c r="BKP892" s="806"/>
      <c r="BKQ892" s="806"/>
      <c r="BKR892" s="806"/>
      <c r="BKS892" s="806"/>
      <c r="BKT892" s="806"/>
      <c r="BKU892" s="806"/>
      <c r="BKV892" s="806"/>
      <c r="BKW892" s="806"/>
      <c r="BKX892" s="806"/>
      <c r="BKY892" s="806"/>
      <c r="BKZ892" s="806"/>
      <c r="BLA892" s="806"/>
      <c r="BLB892" s="806"/>
      <c r="BLC892" s="806"/>
      <c r="BLD892" s="806"/>
      <c r="BLE892" s="806"/>
      <c r="BLF892" s="806"/>
      <c r="BLG892" s="806"/>
      <c r="BLH892" s="806"/>
      <c r="BLI892" s="806"/>
      <c r="BLJ892" s="806"/>
      <c r="BLK892" s="806"/>
      <c r="BLL892" s="806"/>
      <c r="BLM892" s="806"/>
      <c r="BLN892" s="806"/>
      <c r="BLO892" s="806"/>
      <c r="BLP892" s="806"/>
      <c r="BLQ892" s="806"/>
      <c r="BLR892" s="806"/>
      <c r="BLS892" s="806"/>
      <c r="BLT892" s="806"/>
      <c r="BLU892" s="806"/>
      <c r="BLV892" s="806"/>
      <c r="BLW892" s="806"/>
      <c r="BLX892" s="806"/>
      <c r="BLY892" s="806"/>
      <c r="BLZ892" s="806"/>
      <c r="BMA892" s="806"/>
      <c r="BMB892" s="806"/>
      <c r="BMC892" s="806"/>
      <c r="BMD892" s="806"/>
      <c r="BME892" s="806"/>
      <c r="BMF892" s="806"/>
      <c r="BMG892" s="806"/>
      <c r="BMH892" s="806"/>
      <c r="BMI892" s="806"/>
      <c r="BMJ892" s="806"/>
      <c r="BMK892" s="806"/>
      <c r="BML892" s="806"/>
      <c r="BMM892" s="806"/>
      <c r="BMN892" s="806"/>
      <c r="BMO892" s="806"/>
      <c r="BMP892" s="806"/>
      <c r="BMQ892" s="806"/>
      <c r="BMR892" s="806"/>
      <c r="BMS892" s="806"/>
      <c r="BMT892" s="806"/>
      <c r="BMU892" s="806"/>
      <c r="BMV892" s="806"/>
      <c r="BMW892" s="806"/>
      <c r="BMX892" s="806"/>
      <c r="BMY892" s="806"/>
      <c r="BMZ892" s="806"/>
      <c r="BNA892" s="806"/>
      <c r="BNB892" s="806"/>
      <c r="BNC892" s="806"/>
      <c r="BND892" s="806"/>
      <c r="BNE892" s="806"/>
      <c r="BNF892" s="806"/>
      <c r="BNG892" s="806"/>
      <c r="BNH892" s="806"/>
      <c r="BNI892" s="806"/>
      <c r="BNJ892" s="806"/>
      <c r="BNK892" s="806"/>
      <c r="BNL892" s="806"/>
      <c r="BNM892" s="806"/>
      <c r="BNN892" s="806"/>
      <c r="BNO892" s="806"/>
      <c r="BNP892" s="806"/>
      <c r="BNQ892" s="806"/>
      <c r="BNR892" s="806"/>
      <c r="BNS892" s="806"/>
      <c r="BNT892" s="806"/>
      <c r="BNU892" s="806"/>
      <c r="BNV892" s="806"/>
      <c r="BNW892" s="806"/>
      <c r="BNX892" s="806"/>
      <c r="BNY892" s="806"/>
      <c r="BNZ892" s="806"/>
      <c r="BOA892" s="806"/>
      <c r="BOB892" s="806"/>
      <c r="BOC892" s="806"/>
      <c r="BOD892" s="806"/>
      <c r="BOE892" s="806"/>
      <c r="BOF892" s="806"/>
      <c r="BOG892" s="806"/>
      <c r="BOH892" s="806"/>
      <c r="BOI892" s="806"/>
      <c r="BOJ892" s="806"/>
      <c r="BOK892" s="806"/>
      <c r="BOL892" s="806"/>
      <c r="BOM892" s="806"/>
      <c r="BON892" s="806"/>
      <c r="BOO892" s="806"/>
      <c r="BOP892" s="806"/>
      <c r="BOQ892" s="806"/>
      <c r="BOR892" s="806"/>
      <c r="BOS892" s="806"/>
      <c r="BOT892" s="806"/>
      <c r="BOU892" s="806"/>
      <c r="BOV892" s="806"/>
      <c r="BOW892" s="806"/>
      <c r="BOX892" s="806"/>
      <c r="BOY892" s="806"/>
      <c r="BOZ892" s="806"/>
      <c r="BPA892" s="806"/>
      <c r="BPB892" s="806"/>
      <c r="BPC892" s="806"/>
      <c r="BPD892" s="806"/>
      <c r="BPE892" s="806"/>
      <c r="BPF892" s="806"/>
      <c r="BPG892" s="806"/>
      <c r="BPH892" s="806"/>
      <c r="BPI892" s="806"/>
      <c r="BPJ892" s="806"/>
      <c r="BPK892" s="806"/>
      <c r="BPL892" s="806"/>
      <c r="BPM892" s="806"/>
      <c r="BPN892" s="806"/>
      <c r="BPO892" s="806"/>
      <c r="BPP892" s="806"/>
      <c r="BPQ892" s="806"/>
      <c r="BPR892" s="806"/>
      <c r="BPS892" s="806"/>
      <c r="BPT892" s="806"/>
      <c r="BPU892" s="806"/>
      <c r="BPV892" s="806"/>
      <c r="BPW892" s="806"/>
      <c r="BPX892" s="806"/>
      <c r="BPY892" s="806"/>
      <c r="BPZ892" s="806"/>
      <c r="BQA892" s="806"/>
      <c r="BQB892" s="806"/>
      <c r="BQC892" s="806"/>
      <c r="BQD892" s="806"/>
      <c r="BQE892" s="806"/>
      <c r="BQF892" s="806"/>
      <c r="BQG892" s="806"/>
      <c r="BQH892" s="806"/>
      <c r="BQI892" s="806"/>
      <c r="BQJ892" s="806"/>
      <c r="BQK892" s="806"/>
      <c r="BQL892" s="806"/>
      <c r="BQM892" s="806"/>
      <c r="BQN892" s="806"/>
      <c r="BQO892" s="806"/>
      <c r="BQP892" s="806"/>
      <c r="BQQ892" s="806"/>
      <c r="BQR892" s="806"/>
      <c r="BQS892" s="806"/>
      <c r="BQT892" s="806"/>
      <c r="BQU892" s="806"/>
      <c r="BQV892" s="806"/>
      <c r="BQW892" s="806"/>
      <c r="BQX892" s="806"/>
      <c r="BQY892" s="806"/>
      <c r="BQZ892" s="806"/>
      <c r="BRA892" s="806"/>
      <c r="BRB892" s="806"/>
      <c r="BRC892" s="806"/>
      <c r="BRD892" s="806"/>
      <c r="BRE892" s="806"/>
      <c r="BRF892" s="806"/>
      <c r="BRG892" s="806"/>
      <c r="BRH892" s="806"/>
      <c r="BRI892" s="806"/>
      <c r="BRJ892" s="806"/>
      <c r="BRK892" s="806"/>
      <c r="BRL892" s="806"/>
      <c r="BRM892" s="806"/>
      <c r="BRN892" s="806"/>
      <c r="BRO892" s="806"/>
      <c r="BRP892" s="806"/>
      <c r="BRQ892" s="806"/>
      <c r="BRR892" s="806"/>
      <c r="BRS892" s="806"/>
      <c r="BRT892" s="806"/>
      <c r="BRU892" s="806"/>
      <c r="BRV892" s="806"/>
      <c r="BRW892" s="806"/>
      <c r="BRX892" s="806"/>
      <c r="BRY892" s="806"/>
      <c r="BRZ892" s="806"/>
      <c r="BSA892" s="806"/>
      <c r="BSB892" s="806"/>
      <c r="BSC892" s="806"/>
      <c r="BSD892" s="806"/>
      <c r="BSE892" s="806"/>
      <c r="BSF892" s="806"/>
      <c r="BSG892" s="806"/>
      <c r="BSH892" s="806"/>
      <c r="BSI892" s="806"/>
      <c r="BSJ892" s="806"/>
      <c r="BSK892" s="806"/>
      <c r="BSL892" s="806"/>
      <c r="BSM892" s="806"/>
      <c r="BSN892" s="806"/>
      <c r="BSO892" s="806"/>
      <c r="BSP892" s="806"/>
      <c r="BSQ892" s="806"/>
      <c r="BSR892" s="806"/>
      <c r="BSS892" s="806"/>
      <c r="BST892" s="806"/>
      <c r="BSU892" s="806"/>
      <c r="BSV892" s="806"/>
      <c r="BSW892" s="806"/>
      <c r="BSX892" s="806"/>
      <c r="BSY892" s="806"/>
      <c r="BSZ892" s="806"/>
      <c r="BTA892" s="806"/>
      <c r="BTB892" s="806"/>
      <c r="BTC892" s="806"/>
      <c r="BTD892" s="806"/>
      <c r="BTE892" s="806"/>
      <c r="BTF892" s="806"/>
      <c r="BTG892" s="806"/>
      <c r="BTH892" s="806"/>
      <c r="BTI892" s="806"/>
      <c r="BTJ892" s="806"/>
      <c r="BTK892" s="806"/>
      <c r="BTL892" s="806"/>
      <c r="BTM892" s="806"/>
      <c r="BTN892" s="806"/>
      <c r="BTO892" s="806"/>
      <c r="BTP892" s="806"/>
      <c r="BTQ892" s="806"/>
      <c r="BTR892" s="806"/>
      <c r="BTS892" s="806"/>
      <c r="BTT892" s="806"/>
      <c r="BTU892" s="806"/>
      <c r="BTV892" s="806"/>
      <c r="BTW892" s="806"/>
      <c r="BTX892" s="806"/>
      <c r="BTY892" s="806"/>
      <c r="BTZ892" s="806"/>
      <c r="BUA892" s="806"/>
      <c r="BUB892" s="806"/>
      <c r="BUC892" s="806"/>
      <c r="BUD892" s="806"/>
      <c r="BUE892" s="806"/>
      <c r="BUF892" s="806"/>
      <c r="BUG892" s="806"/>
      <c r="BUH892" s="806"/>
      <c r="BUI892" s="806"/>
      <c r="BUJ892" s="806"/>
      <c r="BUK892" s="806"/>
      <c r="BUL892" s="806"/>
      <c r="BUM892" s="806"/>
      <c r="BUN892" s="806"/>
      <c r="BUO892" s="806"/>
      <c r="BUP892" s="806"/>
      <c r="BUQ892" s="806"/>
      <c r="BUR892" s="806"/>
      <c r="BUS892" s="806"/>
      <c r="BUT892" s="806"/>
      <c r="BUU892" s="806"/>
      <c r="BUV892" s="806"/>
      <c r="BUW892" s="806"/>
      <c r="BUX892" s="806"/>
      <c r="BUY892" s="806"/>
      <c r="BUZ892" s="806"/>
      <c r="BVA892" s="806"/>
      <c r="BVB892" s="806"/>
      <c r="BVC892" s="806"/>
      <c r="BVD892" s="806"/>
      <c r="BVE892" s="806"/>
      <c r="BVF892" s="806"/>
      <c r="BVG892" s="806"/>
      <c r="BVH892" s="806"/>
      <c r="BVI892" s="806"/>
      <c r="BVJ892" s="806"/>
      <c r="BVK892" s="806"/>
      <c r="BVL892" s="806"/>
      <c r="BVM892" s="806"/>
      <c r="BVN892" s="806"/>
      <c r="BVO892" s="806"/>
      <c r="BVP892" s="806"/>
      <c r="BVQ892" s="806"/>
      <c r="BVR892" s="806"/>
      <c r="BVS892" s="806"/>
      <c r="BVT892" s="806"/>
      <c r="BVU892" s="806"/>
      <c r="BVV892" s="806"/>
      <c r="BVW892" s="806"/>
      <c r="BVX892" s="806"/>
      <c r="BVY892" s="806"/>
      <c r="BVZ892" s="806"/>
      <c r="BWA892" s="806"/>
      <c r="BWB892" s="806"/>
      <c r="BWC892" s="806"/>
      <c r="BWD892" s="806"/>
      <c r="BWE892" s="806"/>
      <c r="BWF892" s="806"/>
      <c r="BWG892" s="806"/>
      <c r="BWH892" s="806"/>
      <c r="BWI892" s="806"/>
      <c r="BWJ892" s="806"/>
      <c r="BWK892" s="806"/>
      <c r="BWL892" s="806"/>
      <c r="BWM892" s="806"/>
      <c r="BWN892" s="806"/>
      <c r="BWO892" s="806"/>
      <c r="BWP892" s="806"/>
      <c r="BWQ892" s="806"/>
      <c r="BWR892" s="806"/>
      <c r="BWS892" s="806"/>
      <c r="BWT892" s="806"/>
      <c r="BWU892" s="806"/>
      <c r="BWV892" s="806"/>
      <c r="BWW892" s="806"/>
      <c r="BWX892" s="806"/>
      <c r="BWY892" s="806"/>
      <c r="BWZ892" s="806"/>
      <c r="BXA892" s="806"/>
      <c r="BXB892" s="806"/>
      <c r="BXC892" s="806"/>
      <c r="BXD892" s="806"/>
      <c r="BXE892" s="806"/>
      <c r="BXF892" s="806"/>
      <c r="BXG892" s="806"/>
      <c r="BXH892" s="806"/>
      <c r="BXI892" s="806"/>
      <c r="BXJ892" s="806"/>
      <c r="BXK892" s="806"/>
      <c r="BXL892" s="806"/>
      <c r="BXM892" s="806"/>
      <c r="BXN892" s="806"/>
      <c r="BXO892" s="806"/>
      <c r="BXP892" s="806"/>
      <c r="BXQ892" s="806"/>
      <c r="BXR892" s="806"/>
      <c r="BXS892" s="806"/>
      <c r="BXT892" s="806"/>
      <c r="BXU892" s="806"/>
      <c r="BXV892" s="806"/>
      <c r="BXW892" s="806"/>
      <c r="BXX892" s="806"/>
      <c r="BXY892" s="806"/>
      <c r="BXZ892" s="806"/>
      <c r="BYA892" s="806"/>
      <c r="BYB892" s="806"/>
      <c r="BYC892" s="806"/>
      <c r="BYD892" s="806"/>
      <c r="BYE892" s="806"/>
      <c r="BYF892" s="806"/>
      <c r="BYG892" s="806"/>
      <c r="BYH892" s="806"/>
      <c r="BYI892" s="806"/>
      <c r="BYJ892" s="806"/>
      <c r="BYK892" s="806"/>
      <c r="BYL892" s="806"/>
      <c r="BYM892" s="806"/>
      <c r="BYN892" s="806"/>
      <c r="BYO892" s="806"/>
      <c r="BYP892" s="806"/>
      <c r="BYQ892" s="806"/>
      <c r="BYR892" s="806"/>
      <c r="BYS892" s="806"/>
      <c r="BYT892" s="806"/>
      <c r="BYU892" s="806"/>
      <c r="BYV892" s="806"/>
      <c r="BYW892" s="806"/>
      <c r="BYX892" s="806"/>
      <c r="BYY892" s="806"/>
      <c r="BYZ892" s="806"/>
      <c r="BZA892" s="806"/>
      <c r="BZB892" s="806"/>
      <c r="BZC892" s="806"/>
      <c r="BZD892" s="806"/>
      <c r="BZE892" s="806"/>
      <c r="BZF892" s="806"/>
      <c r="BZG892" s="806"/>
      <c r="BZH892" s="806"/>
      <c r="BZI892" s="806"/>
      <c r="BZJ892" s="806"/>
      <c r="BZK892" s="806"/>
      <c r="BZL892" s="806"/>
      <c r="BZM892" s="806"/>
      <c r="BZN892" s="806"/>
      <c r="BZO892" s="806"/>
      <c r="BZP892" s="806"/>
      <c r="BZQ892" s="806"/>
      <c r="BZR892" s="806"/>
      <c r="BZS892" s="806"/>
      <c r="BZT892" s="806"/>
      <c r="BZU892" s="806"/>
      <c r="BZV892" s="806"/>
      <c r="BZW892" s="806"/>
      <c r="BZX892" s="806"/>
      <c r="BZY892" s="806"/>
      <c r="BZZ892" s="806"/>
      <c r="CAA892" s="806"/>
      <c r="CAB892" s="806"/>
      <c r="CAC892" s="806"/>
      <c r="CAD892" s="806"/>
      <c r="CAE892" s="806"/>
      <c r="CAF892" s="806"/>
      <c r="CAG892" s="806"/>
      <c r="CAH892" s="806"/>
      <c r="CAI892" s="806"/>
      <c r="CAJ892" s="806"/>
      <c r="CAK892" s="806"/>
      <c r="CAL892" s="806"/>
      <c r="CAM892" s="806"/>
      <c r="CAN892" s="806"/>
      <c r="CAO892" s="806"/>
      <c r="CAP892" s="806"/>
      <c r="CAQ892" s="806"/>
      <c r="CAR892" s="806"/>
      <c r="CAS892" s="806"/>
      <c r="CAT892" s="806"/>
      <c r="CAU892" s="806"/>
      <c r="CAV892" s="806"/>
      <c r="CAW892" s="806"/>
      <c r="CAX892" s="806"/>
      <c r="CAY892" s="806"/>
      <c r="CAZ892" s="806"/>
      <c r="CBA892" s="806"/>
      <c r="CBB892" s="806"/>
      <c r="CBC892" s="806"/>
      <c r="CBD892" s="806"/>
      <c r="CBE892" s="806"/>
      <c r="CBF892" s="806"/>
      <c r="CBG892" s="806"/>
      <c r="CBH892" s="806"/>
      <c r="CBI892" s="806"/>
      <c r="CBJ892" s="806"/>
      <c r="CBK892" s="806"/>
      <c r="CBL892" s="806"/>
      <c r="CBM892" s="806"/>
      <c r="CBN892" s="806"/>
      <c r="CBO892" s="806"/>
      <c r="CBP892" s="806"/>
      <c r="CBQ892" s="806"/>
      <c r="CBR892" s="806"/>
      <c r="CBS892" s="806"/>
      <c r="CBT892" s="806"/>
      <c r="CBU892" s="806"/>
      <c r="CBV892" s="806"/>
      <c r="CBW892" s="806"/>
      <c r="CBX892" s="806"/>
      <c r="CBY892" s="806"/>
      <c r="CBZ892" s="806"/>
      <c r="CCA892" s="806"/>
      <c r="CCB892" s="806"/>
      <c r="CCC892" s="806"/>
      <c r="CCD892" s="806"/>
      <c r="CCE892" s="806"/>
      <c r="CCF892" s="806"/>
      <c r="CCG892" s="806"/>
      <c r="CCH892" s="806"/>
      <c r="CCI892" s="806"/>
      <c r="CCJ892" s="806"/>
      <c r="CCK892" s="806"/>
      <c r="CCL892" s="806"/>
      <c r="CCM892" s="806"/>
      <c r="CCN892" s="806"/>
      <c r="CCO892" s="806"/>
      <c r="CCP892" s="806"/>
      <c r="CCQ892" s="806"/>
      <c r="CCR892" s="806"/>
      <c r="CCS892" s="806"/>
      <c r="CCT892" s="806"/>
      <c r="CCU892" s="806"/>
      <c r="CCV892" s="806"/>
      <c r="CCW892" s="806"/>
      <c r="CCX892" s="806"/>
      <c r="CCY892" s="806"/>
      <c r="CCZ892" s="806"/>
      <c r="CDA892" s="806"/>
      <c r="CDB892" s="806"/>
      <c r="CDC892" s="806"/>
      <c r="CDD892" s="806"/>
      <c r="CDE892" s="806"/>
      <c r="CDF892" s="806"/>
      <c r="CDG892" s="806"/>
      <c r="CDH892" s="806"/>
      <c r="CDI892" s="806"/>
      <c r="CDJ892" s="806"/>
      <c r="CDK892" s="806"/>
      <c r="CDL892" s="806"/>
      <c r="CDM892" s="806"/>
      <c r="CDN892" s="806"/>
      <c r="CDO892" s="806"/>
      <c r="CDP892" s="806"/>
      <c r="CDQ892" s="806"/>
      <c r="CDR892" s="806"/>
      <c r="CDS892" s="806"/>
      <c r="CDT892" s="806"/>
      <c r="CDU892" s="806"/>
      <c r="CDV892" s="806"/>
      <c r="CDW892" s="806"/>
      <c r="CDX892" s="806"/>
      <c r="CDY892" s="806"/>
      <c r="CDZ892" s="806"/>
      <c r="CEA892" s="806"/>
      <c r="CEB892" s="806"/>
      <c r="CEC892" s="806"/>
      <c r="CED892" s="806"/>
      <c r="CEE892" s="806"/>
      <c r="CEF892" s="806"/>
      <c r="CEG892" s="806"/>
      <c r="CEH892" s="806"/>
      <c r="CEI892" s="806"/>
      <c r="CEJ892" s="806"/>
      <c r="CEK892" s="806"/>
      <c r="CEL892" s="806"/>
      <c r="CEM892" s="806"/>
      <c r="CEN892" s="806"/>
      <c r="CEO892" s="806"/>
      <c r="CEP892" s="806"/>
      <c r="CEQ892" s="806"/>
      <c r="CER892" s="806"/>
      <c r="CES892" s="806"/>
      <c r="CET892" s="806"/>
      <c r="CEU892" s="806"/>
      <c r="CEV892" s="806"/>
      <c r="CEW892" s="806"/>
      <c r="CEX892" s="806"/>
      <c r="CEY892" s="806"/>
      <c r="CEZ892" s="806"/>
      <c r="CFA892" s="806"/>
      <c r="CFB892" s="806"/>
      <c r="CFC892" s="806"/>
      <c r="CFD892" s="806"/>
      <c r="CFE892" s="806"/>
      <c r="CFF892" s="806"/>
      <c r="CFG892" s="806"/>
      <c r="CFH892" s="806"/>
      <c r="CFI892" s="806"/>
      <c r="CFJ892" s="806"/>
      <c r="CFK892" s="806"/>
      <c r="CFL892" s="806"/>
      <c r="CFM892" s="806"/>
      <c r="CFN892" s="806"/>
      <c r="CFO892" s="806"/>
      <c r="CFP892" s="806"/>
      <c r="CFQ892" s="806"/>
      <c r="CFR892" s="806"/>
      <c r="CFS892" s="806"/>
      <c r="CFT892" s="806"/>
      <c r="CFU892" s="806"/>
      <c r="CFV892" s="806"/>
      <c r="CFW892" s="806"/>
      <c r="CFX892" s="806"/>
      <c r="CFY892" s="806"/>
      <c r="CFZ892" s="806"/>
      <c r="CGA892" s="806"/>
      <c r="CGB892" s="806"/>
      <c r="CGC892" s="806"/>
      <c r="CGD892" s="806"/>
      <c r="CGE892" s="806"/>
      <c r="CGF892" s="806"/>
      <c r="CGG892" s="806"/>
      <c r="CGH892" s="806"/>
      <c r="CGI892" s="806"/>
      <c r="CGJ892" s="806"/>
      <c r="CGK892" s="806"/>
      <c r="CGL892" s="806"/>
      <c r="CGM892" s="806"/>
      <c r="CGN892" s="806"/>
      <c r="CGO892" s="806"/>
      <c r="CGP892" s="806"/>
      <c r="CGQ892" s="806"/>
      <c r="CGR892" s="806"/>
      <c r="CGS892" s="806"/>
      <c r="CGT892" s="806"/>
      <c r="CGU892" s="806"/>
      <c r="CGV892" s="806"/>
      <c r="CGW892" s="806"/>
      <c r="CGX892" s="806"/>
      <c r="CGY892" s="806"/>
      <c r="CGZ892" s="806"/>
      <c r="CHA892" s="806"/>
      <c r="CHB892" s="806"/>
      <c r="CHC892" s="806"/>
      <c r="CHD892" s="806"/>
      <c r="CHE892" s="806"/>
      <c r="CHF892" s="806"/>
      <c r="CHG892" s="806"/>
      <c r="CHH892" s="806"/>
      <c r="CHI892" s="806"/>
      <c r="CHJ892" s="806"/>
      <c r="CHK892" s="806"/>
      <c r="CHL892" s="806"/>
      <c r="CHM892" s="806"/>
      <c r="CHN892" s="806"/>
      <c r="CHO892" s="806"/>
      <c r="CHP892" s="806"/>
      <c r="CHQ892" s="806"/>
      <c r="CHR892" s="806"/>
      <c r="CHS892" s="806"/>
      <c r="CHT892" s="806"/>
      <c r="CHU892" s="806"/>
      <c r="CHV892" s="806"/>
      <c r="CHW892" s="806"/>
      <c r="CHX892" s="806"/>
      <c r="CHY892" s="806"/>
      <c r="CHZ892" s="806"/>
      <c r="CIA892" s="806"/>
      <c r="CIB892" s="806"/>
      <c r="CIC892" s="806"/>
      <c r="CID892" s="806"/>
      <c r="CIE892" s="806"/>
      <c r="CIF892" s="806"/>
      <c r="CIG892" s="806"/>
      <c r="CIH892" s="806"/>
      <c r="CII892" s="806"/>
      <c r="CIJ892" s="806"/>
      <c r="CIK892" s="806"/>
      <c r="CIL892" s="806"/>
      <c r="CIM892" s="806"/>
      <c r="CIN892" s="806"/>
      <c r="CIO892" s="806"/>
      <c r="CIP892" s="806"/>
      <c r="CIQ892" s="806"/>
      <c r="CIR892" s="806"/>
      <c r="CIS892" s="806"/>
      <c r="CIT892" s="806"/>
      <c r="CIU892" s="806"/>
      <c r="CIV892" s="806"/>
      <c r="CIW892" s="806"/>
      <c r="CIX892" s="806"/>
      <c r="CIY892" s="806"/>
      <c r="CIZ892" s="806"/>
      <c r="CJA892" s="806"/>
      <c r="CJB892" s="806"/>
      <c r="CJC892" s="806"/>
      <c r="CJD892" s="806"/>
      <c r="CJE892" s="806"/>
      <c r="CJF892" s="806"/>
      <c r="CJG892" s="806"/>
      <c r="CJH892" s="806"/>
      <c r="CJI892" s="806"/>
      <c r="CJJ892" s="806"/>
      <c r="CJK892" s="806"/>
      <c r="CJL892" s="806"/>
      <c r="CJM892" s="806"/>
      <c r="CJN892" s="806"/>
      <c r="CJO892" s="806"/>
      <c r="CJP892" s="806"/>
      <c r="CJQ892" s="806"/>
      <c r="CJR892" s="806"/>
      <c r="CJS892" s="806"/>
      <c r="CJT892" s="806"/>
      <c r="CJU892" s="806"/>
      <c r="CJV892" s="806"/>
      <c r="CJW892" s="806"/>
      <c r="CJX892" s="806"/>
      <c r="CJY892" s="806"/>
      <c r="CJZ892" s="806"/>
      <c r="CKA892" s="806"/>
      <c r="CKB892" s="806"/>
      <c r="CKC892" s="806"/>
      <c r="CKD892" s="806"/>
      <c r="CKE892" s="806"/>
      <c r="CKF892" s="806"/>
      <c r="CKG892" s="806"/>
      <c r="CKH892" s="806"/>
      <c r="CKI892" s="806"/>
      <c r="CKJ892" s="806"/>
      <c r="CKK892" s="806"/>
      <c r="CKL892" s="806"/>
      <c r="CKM892" s="806"/>
      <c r="CKN892" s="806"/>
      <c r="CKO892" s="806"/>
      <c r="CKP892" s="806"/>
      <c r="CKQ892" s="806"/>
      <c r="CKR892" s="806"/>
      <c r="CKS892" s="806"/>
      <c r="CKT892" s="806"/>
      <c r="CKU892" s="806"/>
      <c r="CKV892" s="806"/>
      <c r="CKW892" s="806"/>
      <c r="CKX892" s="806"/>
      <c r="CKY892" s="806"/>
      <c r="CKZ892" s="806"/>
      <c r="CLA892" s="806"/>
      <c r="CLB892" s="806"/>
      <c r="CLC892" s="806"/>
      <c r="CLD892" s="806"/>
      <c r="CLE892" s="806"/>
      <c r="CLF892" s="806"/>
      <c r="CLG892" s="806"/>
      <c r="CLH892" s="806"/>
      <c r="CLI892" s="806"/>
      <c r="CLJ892" s="806"/>
      <c r="CLK892" s="806"/>
      <c r="CLL892" s="806"/>
      <c r="CLM892" s="806"/>
      <c r="CLN892" s="806"/>
      <c r="CLO892" s="806"/>
      <c r="CLP892" s="806"/>
      <c r="CLQ892" s="806"/>
      <c r="CLR892" s="806"/>
      <c r="CLS892" s="806"/>
      <c r="CLT892" s="806"/>
      <c r="CLU892" s="806"/>
      <c r="CLV892" s="806"/>
      <c r="CLW892" s="806"/>
      <c r="CLX892" s="806"/>
      <c r="CLY892" s="806"/>
      <c r="CLZ892" s="806"/>
      <c r="CMA892" s="806"/>
      <c r="CMB892" s="806"/>
      <c r="CMC892" s="806"/>
      <c r="CMD892" s="806"/>
      <c r="CME892" s="806"/>
      <c r="CMF892" s="806"/>
      <c r="CMG892" s="806"/>
      <c r="CMH892" s="806"/>
      <c r="CMI892" s="806"/>
      <c r="CMJ892" s="806"/>
      <c r="CMK892" s="806"/>
      <c r="CML892" s="806"/>
      <c r="CMM892" s="806"/>
      <c r="CMN892" s="806"/>
      <c r="CMO892" s="806"/>
      <c r="CMP892" s="806"/>
      <c r="CMQ892" s="806"/>
      <c r="CMR892" s="806"/>
      <c r="CMS892" s="806"/>
      <c r="CMT892" s="806"/>
      <c r="CMU892" s="806"/>
      <c r="CMV892" s="806"/>
      <c r="CMW892" s="806"/>
      <c r="CMX892" s="806"/>
      <c r="CMY892" s="806"/>
      <c r="CMZ892" s="806"/>
      <c r="CNA892" s="806"/>
      <c r="CNB892" s="806"/>
      <c r="CNC892" s="806"/>
      <c r="CND892" s="806"/>
      <c r="CNE892" s="806"/>
      <c r="CNF892" s="806"/>
      <c r="CNG892" s="806"/>
      <c r="CNH892" s="806"/>
      <c r="CNI892" s="806"/>
      <c r="CNJ892" s="806"/>
      <c r="CNK892" s="806"/>
      <c r="CNL892" s="806"/>
      <c r="CNM892" s="806"/>
      <c r="CNN892" s="806"/>
      <c r="CNO892" s="806"/>
      <c r="CNP892" s="806"/>
      <c r="CNQ892" s="806"/>
      <c r="CNR892" s="806"/>
      <c r="CNS892" s="806"/>
      <c r="CNT892" s="806"/>
      <c r="CNU892" s="806"/>
      <c r="CNV892" s="806"/>
      <c r="CNW892" s="806"/>
      <c r="CNX892" s="806"/>
      <c r="CNY892" s="806"/>
      <c r="CNZ892" s="806"/>
      <c r="COA892" s="806"/>
      <c r="COB892" s="806"/>
      <c r="COC892" s="806"/>
      <c r="COD892" s="806"/>
      <c r="COE892" s="806"/>
      <c r="COF892" s="806"/>
      <c r="COG892" s="806"/>
      <c r="COH892" s="806"/>
      <c r="COI892" s="806"/>
      <c r="COJ892" s="806"/>
      <c r="COK892" s="806"/>
      <c r="COL892" s="806"/>
      <c r="COM892" s="806"/>
      <c r="CON892" s="806"/>
      <c r="COO892" s="806"/>
      <c r="COP892" s="806"/>
      <c r="COQ892" s="806"/>
      <c r="COR892" s="806"/>
      <c r="COS892" s="806"/>
      <c r="COT892" s="806"/>
      <c r="COU892" s="806"/>
      <c r="COV892" s="806"/>
      <c r="COW892" s="806"/>
      <c r="COX892" s="806"/>
      <c r="COY892" s="806"/>
      <c r="COZ892" s="806"/>
      <c r="CPA892" s="806"/>
      <c r="CPB892" s="806"/>
      <c r="CPC892" s="806"/>
      <c r="CPD892" s="806"/>
      <c r="CPE892" s="806"/>
      <c r="CPF892" s="806"/>
      <c r="CPG892" s="806"/>
      <c r="CPH892" s="806"/>
      <c r="CPI892" s="806"/>
      <c r="CPJ892" s="806"/>
      <c r="CPK892" s="806"/>
      <c r="CPL892" s="806"/>
      <c r="CPM892" s="806"/>
      <c r="CPN892" s="806"/>
      <c r="CPO892" s="806"/>
      <c r="CPP892" s="806"/>
      <c r="CPQ892" s="806"/>
      <c r="CPR892" s="806"/>
      <c r="CPS892" s="806"/>
      <c r="CPT892" s="806"/>
      <c r="CPU892" s="806"/>
      <c r="CPV892" s="806"/>
      <c r="CPW892" s="806"/>
      <c r="CPX892" s="806"/>
      <c r="CPY892" s="806"/>
      <c r="CPZ892" s="806"/>
      <c r="CQA892" s="806"/>
      <c r="CQB892" s="806"/>
      <c r="CQC892" s="806"/>
      <c r="CQD892" s="806"/>
      <c r="CQE892" s="806"/>
      <c r="CQF892" s="806"/>
      <c r="CQG892" s="806"/>
      <c r="CQH892" s="806"/>
      <c r="CQI892" s="806"/>
      <c r="CQJ892" s="806"/>
      <c r="CQK892" s="806"/>
      <c r="CQL892" s="806"/>
      <c r="CQM892" s="806"/>
      <c r="CQN892" s="806"/>
      <c r="CQO892" s="806"/>
      <c r="CQP892" s="806"/>
      <c r="CQQ892" s="806"/>
      <c r="CQR892" s="806"/>
      <c r="CQS892" s="806"/>
      <c r="CQT892" s="806"/>
      <c r="CQU892" s="806"/>
      <c r="CQV892" s="806"/>
      <c r="CQW892" s="806"/>
      <c r="CQX892" s="806"/>
      <c r="CQY892" s="806"/>
      <c r="CQZ892" s="806"/>
      <c r="CRA892" s="806"/>
      <c r="CRB892" s="806"/>
      <c r="CRC892" s="806"/>
      <c r="CRD892" s="806"/>
      <c r="CRE892" s="806"/>
      <c r="CRF892" s="806"/>
      <c r="CRG892" s="806"/>
      <c r="CRH892" s="806"/>
      <c r="CRI892" s="806"/>
      <c r="CRJ892" s="806"/>
      <c r="CRK892" s="806"/>
      <c r="CRL892" s="806"/>
      <c r="CRM892" s="806"/>
      <c r="CRN892" s="806"/>
      <c r="CRO892" s="806"/>
      <c r="CRP892" s="806"/>
      <c r="CRQ892" s="806"/>
      <c r="CRR892" s="806"/>
      <c r="CRS892" s="806"/>
      <c r="CRT892" s="806"/>
      <c r="CRU892" s="806"/>
      <c r="CRV892" s="806"/>
      <c r="CRW892" s="806"/>
      <c r="CRX892" s="806"/>
      <c r="CRY892" s="806"/>
      <c r="CRZ892" s="806"/>
      <c r="CSA892" s="806"/>
      <c r="CSB892" s="806"/>
      <c r="CSC892" s="806"/>
      <c r="CSD892" s="806"/>
      <c r="CSE892" s="806"/>
      <c r="CSF892" s="806"/>
      <c r="CSG892" s="806"/>
      <c r="CSH892" s="806"/>
      <c r="CSI892" s="806"/>
      <c r="CSJ892" s="806"/>
      <c r="CSK892" s="806"/>
      <c r="CSL892" s="806"/>
      <c r="CSM892" s="806"/>
      <c r="CSN892" s="806"/>
      <c r="CSO892" s="806"/>
      <c r="CSP892" s="806"/>
      <c r="CSQ892" s="806"/>
      <c r="CSR892" s="806"/>
      <c r="CSS892" s="806"/>
      <c r="CST892" s="806"/>
      <c r="CSU892" s="806"/>
      <c r="CSV892" s="806"/>
      <c r="CSW892" s="806"/>
      <c r="CSX892" s="806"/>
      <c r="CSY892" s="806"/>
      <c r="CSZ892" s="806"/>
      <c r="CTA892" s="806"/>
      <c r="CTB892" s="806"/>
      <c r="CTC892" s="806"/>
      <c r="CTD892" s="806"/>
      <c r="CTE892" s="806"/>
      <c r="CTF892" s="806"/>
      <c r="CTG892" s="806"/>
      <c r="CTH892" s="806"/>
      <c r="CTI892" s="806"/>
      <c r="CTJ892" s="806"/>
      <c r="CTK892" s="806"/>
      <c r="CTL892" s="806"/>
      <c r="CTM892" s="806"/>
      <c r="CTN892" s="806"/>
      <c r="CTO892" s="806"/>
      <c r="CTP892" s="806"/>
      <c r="CTQ892" s="806"/>
      <c r="CTR892" s="806"/>
      <c r="CTS892" s="806"/>
      <c r="CTT892" s="806"/>
      <c r="CTU892" s="806"/>
      <c r="CTV892" s="806"/>
      <c r="CTW892" s="806"/>
      <c r="CTX892" s="806"/>
      <c r="CTY892" s="806"/>
      <c r="CTZ892" s="806"/>
      <c r="CUA892" s="806"/>
      <c r="CUB892" s="806"/>
      <c r="CUC892" s="806"/>
      <c r="CUD892" s="806"/>
      <c r="CUE892" s="806"/>
      <c r="CUF892" s="806"/>
      <c r="CUG892" s="806"/>
      <c r="CUH892" s="806"/>
      <c r="CUI892" s="806"/>
      <c r="CUJ892" s="806"/>
      <c r="CUK892" s="806"/>
      <c r="CUL892" s="806"/>
      <c r="CUM892" s="806"/>
      <c r="CUN892" s="806"/>
      <c r="CUO892" s="806"/>
      <c r="CUP892" s="806"/>
      <c r="CUQ892" s="806"/>
      <c r="CUR892" s="806"/>
      <c r="CUS892" s="806"/>
      <c r="CUT892" s="806"/>
      <c r="CUU892" s="806"/>
      <c r="CUV892" s="806"/>
      <c r="CUW892" s="806"/>
      <c r="CUX892" s="806"/>
      <c r="CUY892" s="806"/>
      <c r="CUZ892" s="806"/>
      <c r="CVA892" s="806"/>
      <c r="CVB892" s="806"/>
      <c r="CVC892" s="806"/>
      <c r="CVD892" s="806"/>
      <c r="CVE892" s="806"/>
      <c r="CVF892" s="806"/>
      <c r="CVG892" s="806"/>
      <c r="CVH892" s="806"/>
      <c r="CVI892" s="806"/>
      <c r="CVJ892" s="806"/>
      <c r="CVK892" s="806"/>
      <c r="CVL892" s="806"/>
      <c r="CVM892" s="806"/>
      <c r="CVN892" s="806"/>
      <c r="CVO892" s="806"/>
      <c r="CVP892" s="806"/>
      <c r="CVQ892" s="806"/>
      <c r="CVR892" s="806"/>
      <c r="CVS892" s="806"/>
      <c r="CVT892" s="806"/>
      <c r="CVU892" s="806"/>
      <c r="CVV892" s="806"/>
      <c r="CVW892" s="806"/>
      <c r="CVX892" s="806"/>
      <c r="CVY892" s="806"/>
      <c r="CVZ892" s="806"/>
      <c r="CWA892" s="806"/>
      <c r="CWB892" s="806"/>
      <c r="CWC892" s="806"/>
      <c r="CWD892" s="806"/>
      <c r="CWE892" s="806"/>
      <c r="CWF892" s="806"/>
      <c r="CWG892" s="806"/>
      <c r="CWH892" s="806"/>
      <c r="CWI892" s="806"/>
      <c r="CWJ892" s="806"/>
      <c r="CWK892" s="806"/>
      <c r="CWL892" s="806"/>
      <c r="CWM892" s="806"/>
      <c r="CWN892" s="806"/>
      <c r="CWO892" s="806"/>
      <c r="CWP892" s="806"/>
      <c r="CWQ892" s="806"/>
      <c r="CWR892" s="806"/>
      <c r="CWS892" s="806"/>
      <c r="CWT892" s="806"/>
      <c r="CWU892" s="806"/>
      <c r="CWV892" s="806"/>
      <c r="CWW892" s="806"/>
      <c r="CWX892" s="806"/>
      <c r="CWY892" s="806"/>
      <c r="CWZ892" s="806"/>
      <c r="CXA892" s="806"/>
      <c r="CXB892" s="806"/>
      <c r="CXC892" s="806"/>
      <c r="CXD892" s="806"/>
      <c r="CXE892" s="806"/>
      <c r="CXF892" s="806"/>
      <c r="CXG892" s="806"/>
      <c r="CXH892" s="806"/>
      <c r="CXI892" s="806"/>
      <c r="CXJ892" s="806"/>
      <c r="CXK892" s="806"/>
      <c r="CXL892" s="806"/>
      <c r="CXM892" s="806"/>
      <c r="CXN892" s="806"/>
      <c r="CXO892" s="806"/>
      <c r="CXP892" s="806"/>
      <c r="CXQ892" s="806"/>
      <c r="CXR892" s="806"/>
      <c r="CXS892" s="806"/>
      <c r="CXT892" s="806"/>
      <c r="CXU892" s="806"/>
      <c r="CXV892" s="806"/>
      <c r="CXW892" s="806"/>
      <c r="CXX892" s="806"/>
      <c r="CXY892" s="806"/>
      <c r="CXZ892" s="806"/>
      <c r="CYA892" s="806"/>
      <c r="CYB892" s="806"/>
      <c r="CYC892" s="806"/>
      <c r="CYD892" s="806"/>
      <c r="CYE892" s="806"/>
      <c r="CYF892" s="806"/>
      <c r="CYG892" s="806"/>
      <c r="CYH892" s="806"/>
      <c r="CYI892" s="806"/>
      <c r="CYJ892" s="806"/>
      <c r="CYK892" s="806"/>
      <c r="CYL892" s="806"/>
      <c r="CYM892" s="806"/>
      <c r="CYN892" s="806"/>
      <c r="CYO892" s="806"/>
      <c r="CYP892" s="806"/>
      <c r="CYQ892" s="806"/>
      <c r="CYR892" s="806"/>
      <c r="CYS892" s="806"/>
      <c r="CYT892" s="806"/>
      <c r="CYU892" s="806"/>
      <c r="CYV892" s="806"/>
      <c r="CYW892" s="806"/>
      <c r="CYX892" s="806"/>
      <c r="CYY892" s="806"/>
      <c r="CYZ892" s="806"/>
      <c r="CZA892" s="806"/>
      <c r="CZB892" s="806"/>
      <c r="CZC892" s="806"/>
      <c r="CZD892" s="806"/>
      <c r="CZE892" s="806"/>
      <c r="CZF892" s="806"/>
      <c r="CZG892" s="806"/>
      <c r="CZH892" s="806"/>
      <c r="CZI892" s="806"/>
      <c r="CZJ892" s="806"/>
      <c r="CZK892" s="806"/>
      <c r="CZL892" s="806"/>
      <c r="CZM892" s="806"/>
      <c r="CZN892" s="806"/>
      <c r="CZO892" s="806"/>
      <c r="CZP892" s="806"/>
      <c r="CZQ892" s="806"/>
      <c r="CZR892" s="806"/>
      <c r="CZS892" s="806"/>
      <c r="CZT892" s="806"/>
      <c r="CZU892" s="806"/>
      <c r="CZV892" s="806"/>
      <c r="CZW892" s="806"/>
      <c r="CZX892" s="806"/>
      <c r="CZY892" s="806"/>
      <c r="CZZ892" s="806"/>
      <c r="DAA892" s="806"/>
      <c r="DAB892" s="806"/>
      <c r="DAC892" s="806"/>
      <c r="DAD892" s="806"/>
      <c r="DAE892" s="806"/>
      <c r="DAF892" s="806"/>
      <c r="DAG892" s="806"/>
      <c r="DAH892" s="806"/>
      <c r="DAI892" s="806"/>
      <c r="DAJ892" s="806"/>
      <c r="DAK892" s="806"/>
      <c r="DAL892" s="806"/>
      <c r="DAM892" s="806"/>
      <c r="DAN892" s="806"/>
      <c r="DAO892" s="806"/>
      <c r="DAP892" s="806"/>
      <c r="DAQ892" s="806"/>
      <c r="DAR892" s="806"/>
      <c r="DAS892" s="806"/>
      <c r="DAT892" s="806"/>
      <c r="DAU892" s="806"/>
      <c r="DAV892" s="806"/>
      <c r="DAW892" s="806"/>
      <c r="DAX892" s="806"/>
      <c r="DAY892" s="806"/>
      <c r="DAZ892" s="806"/>
      <c r="DBA892" s="806"/>
      <c r="DBB892" s="806"/>
      <c r="DBC892" s="806"/>
      <c r="DBD892" s="806"/>
      <c r="DBE892" s="806"/>
      <c r="DBF892" s="806"/>
      <c r="DBG892" s="806"/>
      <c r="DBH892" s="806"/>
      <c r="DBI892" s="806"/>
      <c r="DBJ892" s="806"/>
      <c r="DBK892" s="806"/>
      <c r="DBL892" s="806"/>
      <c r="DBM892" s="806"/>
      <c r="DBN892" s="806"/>
      <c r="DBO892" s="806"/>
      <c r="DBP892" s="806"/>
      <c r="DBQ892" s="806"/>
      <c r="DBR892" s="806"/>
      <c r="DBS892" s="806"/>
      <c r="DBT892" s="806"/>
      <c r="DBU892" s="806"/>
      <c r="DBV892" s="806"/>
      <c r="DBW892" s="806"/>
      <c r="DBX892" s="806"/>
      <c r="DBY892" s="806"/>
      <c r="DBZ892" s="806"/>
      <c r="DCA892" s="806"/>
      <c r="DCB892" s="806"/>
      <c r="DCC892" s="806"/>
      <c r="DCD892" s="806"/>
      <c r="DCE892" s="806"/>
      <c r="DCF892" s="806"/>
      <c r="DCG892" s="806"/>
      <c r="DCH892" s="806"/>
      <c r="DCI892" s="806"/>
      <c r="DCJ892" s="806"/>
      <c r="DCK892" s="806"/>
      <c r="DCL892" s="806"/>
      <c r="DCM892" s="806"/>
      <c r="DCN892" s="806"/>
      <c r="DCO892" s="806"/>
      <c r="DCP892" s="806"/>
      <c r="DCQ892" s="806"/>
      <c r="DCR892" s="806"/>
      <c r="DCS892" s="806"/>
      <c r="DCT892" s="806"/>
      <c r="DCU892" s="806"/>
      <c r="DCV892" s="806"/>
      <c r="DCW892" s="806"/>
      <c r="DCX892" s="806"/>
      <c r="DCY892" s="806"/>
      <c r="DCZ892" s="806"/>
      <c r="DDA892" s="806"/>
      <c r="DDB892" s="806"/>
      <c r="DDC892" s="806"/>
      <c r="DDD892" s="806"/>
      <c r="DDE892" s="806"/>
      <c r="DDF892" s="806"/>
      <c r="DDG892" s="806"/>
      <c r="DDH892" s="806"/>
      <c r="DDI892" s="806"/>
      <c r="DDJ892" s="806"/>
      <c r="DDK892" s="806"/>
      <c r="DDL892" s="806"/>
      <c r="DDM892" s="806"/>
      <c r="DDN892" s="806"/>
      <c r="DDO892" s="806"/>
      <c r="DDP892" s="806"/>
      <c r="DDQ892" s="806"/>
      <c r="DDR892" s="806"/>
      <c r="DDS892" s="806"/>
      <c r="DDT892" s="806"/>
      <c r="DDU892" s="806"/>
      <c r="DDV892" s="806"/>
      <c r="DDW892" s="806"/>
      <c r="DDX892" s="806"/>
      <c r="DDY892" s="806"/>
      <c r="DDZ892" s="806"/>
      <c r="DEA892" s="806"/>
      <c r="DEB892" s="806"/>
      <c r="DEC892" s="806"/>
      <c r="DED892" s="806"/>
      <c r="DEE892" s="806"/>
      <c r="DEF892" s="806"/>
      <c r="DEG892" s="806"/>
      <c r="DEH892" s="806"/>
      <c r="DEI892" s="806"/>
      <c r="DEJ892" s="806"/>
      <c r="DEK892" s="806"/>
      <c r="DEL892" s="806"/>
      <c r="DEM892" s="806"/>
      <c r="DEN892" s="806"/>
      <c r="DEO892" s="806"/>
      <c r="DEP892" s="806"/>
      <c r="DEQ892" s="806"/>
      <c r="DER892" s="806"/>
      <c r="DES892" s="806"/>
      <c r="DET892" s="806"/>
      <c r="DEU892" s="806"/>
      <c r="DEV892" s="806"/>
      <c r="DEW892" s="806"/>
      <c r="DEX892" s="806"/>
      <c r="DEY892" s="806"/>
      <c r="DEZ892" s="806"/>
      <c r="DFA892" s="806"/>
      <c r="DFB892" s="806"/>
      <c r="DFC892" s="806"/>
      <c r="DFD892" s="806"/>
      <c r="DFE892" s="806"/>
      <c r="DFF892" s="806"/>
      <c r="DFG892" s="806"/>
      <c r="DFH892" s="806"/>
      <c r="DFI892" s="806"/>
      <c r="DFJ892" s="806"/>
      <c r="DFK892" s="806"/>
      <c r="DFL892" s="806"/>
      <c r="DFM892" s="806"/>
      <c r="DFN892" s="806"/>
      <c r="DFO892" s="806"/>
      <c r="DFP892" s="806"/>
      <c r="DFQ892" s="806"/>
      <c r="DFR892" s="806"/>
      <c r="DFS892" s="806"/>
      <c r="DFT892" s="806"/>
      <c r="DFU892" s="806"/>
      <c r="DFV892" s="806"/>
      <c r="DFW892" s="806"/>
      <c r="DFX892" s="806"/>
      <c r="DFY892" s="806"/>
      <c r="DFZ892" s="806"/>
      <c r="DGA892" s="806"/>
      <c r="DGB892" s="806"/>
      <c r="DGC892" s="806"/>
      <c r="DGD892" s="806"/>
      <c r="DGE892" s="806"/>
      <c r="DGF892" s="806"/>
      <c r="DGG892" s="806"/>
      <c r="DGH892" s="806"/>
      <c r="DGI892" s="806"/>
      <c r="DGJ892" s="806"/>
      <c r="DGK892" s="806"/>
      <c r="DGL892" s="806"/>
      <c r="DGM892" s="806"/>
      <c r="DGN892" s="806"/>
      <c r="DGO892" s="806"/>
      <c r="DGP892" s="806"/>
      <c r="DGQ892" s="806"/>
      <c r="DGR892" s="806"/>
      <c r="DGS892" s="806"/>
      <c r="DGT892" s="806"/>
      <c r="DGU892" s="806"/>
      <c r="DGV892" s="806"/>
      <c r="DGW892" s="806"/>
      <c r="DGX892" s="806"/>
      <c r="DGY892" s="806"/>
      <c r="DGZ892" s="806"/>
      <c r="DHA892" s="806"/>
      <c r="DHB892" s="806"/>
      <c r="DHC892" s="806"/>
      <c r="DHD892" s="806"/>
      <c r="DHE892" s="806"/>
      <c r="DHF892" s="806"/>
      <c r="DHG892" s="806"/>
      <c r="DHH892" s="806"/>
      <c r="DHI892" s="806"/>
      <c r="DHJ892" s="806"/>
      <c r="DHK892" s="806"/>
      <c r="DHL892" s="806"/>
      <c r="DHM892" s="806"/>
      <c r="DHN892" s="806"/>
      <c r="DHO892" s="806"/>
      <c r="DHP892" s="806"/>
      <c r="DHQ892" s="806"/>
      <c r="DHR892" s="806"/>
      <c r="DHS892" s="806"/>
      <c r="DHT892" s="806"/>
      <c r="DHU892" s="806"/>
      <c r="DHV892" s="806"/>
      <c r="DHW892" s="806"/>
      <c r="DHX892" s="806"/>
      <c r="DHY892" s="806"/>
      <c r="DHZ892" s="806"/>
      <c r="DIA892" s="806"/>
      <c r="DIB892" s="806"/>
      <c r="DIC892" s="806"/>
      <c r="DID892" s="806"/>
      <c r="DIE892" s="806"/>
      <c r="DIF892" s="806"/>
      <c r="DIG892" s="806"/>
      <c r="DIH892" s="806"/>
      <c r="DII892" s="806"/>
      <c r="DIJ892" s="806"/>
      <c r="DIK892" s="806"/>
      <c r="DIL892" s="806"/>
      <c r="DIM892" s="806"/>
      <c r="DIN892" s="806"/>
      <c r="DIO892" s="806"/>
      <c r="DIP892" s="806"/>
      <c r="DIQ892" s="806"/>
      <c r="DIR892" s="806"/>
      <c r="DIS892" s="806"/>
      <c r="DIT892" s="806"/>
      <c r="DIU892" s="806"/>
      <c r="DIV892" s="806"/>
      <c r="DIW892" s="806"/>
      <c r="DIX892" s="806"/>
      <c r="DIY892" s="806"/>
      <c r="DIZ892" s="806"/>
      <c r="DJA892" s="806"/>
      <c r="DJB892" s="806"/>
      <c r="DJC892" s="806"/>
      <c r="DJD892" s="806"/>
      <c r="DJE892" s="806"/>
      <c r="DJF892" s="806"/>
      <c r="DJG892" s="806"/>
      <c r="DJH892" s="806"/>
      <c r="DJI892" s="806"/>
      <c r="DJJ892" s="806"/>
      <c r="DJK892" s="806"/>
      <c r="DJL892" s="806"/>
      <c r="DJM892" s="806"/>
      <c r="DJN892" s="806"/>
      <c r="DJO892" s="806"/>
      <c r="DJP892" s="806"/>
      <c r="DJQ892" s="806"/>
      <c r="DJR892" s="806"/>
      <c r="DJS892" s="806"/>
      <c r="DJT892" s="806"/>
      <c r="DJU892" s="806"/>
      <c r="DJV892" s="806"/>
      <c r="DJW892" s="806"/>
      <c r="DJX892" s="806"/>
      <c r="DJY892" s="806"/>
      <c r="DJZ892" s="806"/>
      <c r="DKA892" s="806"/>
      <c r="DKB892" s="806"/>
      <c r="DKC892" s="806"/>
      <c r="DKD892" s="806"/>
      <c r="DKE892" s="806"/>
      <c r="DKF892" s="806"/>
      <c r="DKG892" s="806"/>
      <c r="DKH892" s="806"/>
      <c r="DKI892" s="806"/>
      <c r="DKJ892" s="806"/>
      <c r="DKK892" s="806"/>
      <c r="DKL892" s="806"/>
      <c r="DKM892" s="806"/>
      <c r="DKN892" s="806"/>
      <c r="DKO892" s="806"/>
      <c r="DKP892" s="806"/>
      <c r="DKQ892" s="806"/>
      <c r="DKR892" s="806"/>
      <c r="DKS892" s="806"/>
      <c r="DKT892" s="806"/>
      <c r="DKU892" s="806"/>
      <c r="DKV892" s="806"/>
      <c r="DKW892" s="806"/>
      <c r="DKX892" s="806"/>
      <c r="DKY892" s="806"/>
      <c r="DKZ892" s="806"/>
      <c r="DLA892" s="806"/>
      <c r="DLB892" s="806"/>
      <c r="DLC892" s="806"/>
      <c r="DLD892" s="806"/>
      <c r="DLE892" s="806"/>
      <c r="DLF892" s="806"/>
      <c r="DLG892" s="806"/>
      <c r="DLH892" s="806"/>
      <c r="DLI892" s="806"/>
      <c r="DLJ892" s="806"/>
      <c r="DLK892" s="806"/>
      <c r="DLL892" s="806"/>
      <c r="DLM892" s="806"/>
      <c r="DLN892" s="806"/>
      <c r="DLO892" s="806"/>
      <c r="DLP892" s="806"/>
      <c r="DLQ892" s="806"/>
      <c r="DLR892" s="806"/>
      <c r="DLS892" s="806"/>
      <c r="DLT892" s="806"/>
      <c r="DLU892" s="806"/>
      <c r="DLV892" s="806"/>
      <c r="DLW892" s="806"/>
      <c r="DLX892" s="806"/>
      <c r="DLY892" s="806"/>
      <c r="DLZ892" s="806"/>
      <c r="DMA892" s="806"/>
      <c r="DMB892" s="806"/>
      <c r="DMC892" s="806"/>
      <c r="DMD892" s="806"/>
      <c r="DME892" s="806"/>
      <c r="DMF892" s="806"/>
      <c r="DMG892" s="806"/>
      <c r="DMH892" s="806"/>
      <c r="DMI892" s="806"/>
      <c r="DMJ892" s="806"/>
      <c r="DMK892" s="806"/>
      <c r="DML892" s="806"/>
      <c r="DMM892" s="806"/>
      <c r="DMN892" s="806"/>
      <c r="DMO892" s="806"/>
      <c r="DMP892" s="806"/>
      <c r="DMQ892" s="806"/>
      <c r="DMR892" s="806"/>
      <c r="DMS892" s="806"/>
      <c r="DMT892" s="806"/>
      <c r="DMU892" s="806"/>
      <c r="DMV892" s="806"/>
      <c r="DMW892" s="806"/>
      <c r="DMX892" s="806"/>
      <c r="DMY892" s="806"/>
      <c r="DMZ892" s="806"/>
      <c r="DNA892" s="806"/>
      <c r="DNB892" s="806"/>
      <c r="DNC892" s="806"/>
      <c r="DND892" s="806"/>
      <c r="DNE892" s="806"/>
      <c r="DNF892" s="806"/>
      <c r="DNG892" s="806"/>
      <c r="DNH892" s="806"/>
      <c r="DNI892" s="806"/>
      <c r="DNJ892" s="806"/>
      <c r="DNK892" s="806"/>
      <c r="DNL892" s="806"/>
      <c r="DNM892" s="806"/>
      <c r="DNN892" s="806"/>
      <c r="DNO892" s="806"/>
      <c r="DNP892" s="806"/>
      <c r="DNQ892" s="806"/>
      <c r="DNR892" s="806"/>
      <c r="DNS892" s="806"/>
      <c r="DNT892" s="806"/>
      <c r="DNU892" s="806"/>
      <c r="DNV892" s="806"/>
      <c r="DNW892" s="806"/>
      <c r="DNX892" s="806"/>
      <c r="DNY892" s="806"/>
      <c r="DNZ892" s="806"/>
      <c r="DOA892" s="806"/>
      <c r="DOB892" s="806"/>
      <c r="DOC892" s="806"/>
      <c r="DOD892" s="806"/>
      <c r="DOE892" s="806"/>
      <c r="DOF892" s="806"/>
      <c r="DOG892" s="806"/>
      <c r="DOH892" s="806"/>
      <c r="DOI892" s="806"/>
      <c r="DOJ892" s="806"/>
      <c r="DOK892" s="806"/>
      <c r="DOL892" s="806"/>
      <c r="DOM892" s="806"/>
      <c r="DON892" s="806"/>
      <c r="DOO892" s="806"/>
      <c r="DOP892" s="806"/>
      <c r="DOQ892" s="806"/>
      <c r="DOR892" s="806"/>
      <c r="DOS892" s="806"/>
      <c r="DOT892" s="806"/>
      <c r="DOU892" s="806"/>
      <c r="DOV892" s="806"/>
      <c r="DOW892" s="806"/>
      <c r="DOX892" s="806"/>
      <c r="DOY892" s="806"/>
      <c r="DOZ892" s="806"/>
      <c r="DPA892" s="806"/>
      <c r="DPB892" s="806"/>
      <c r="DPC892" s="806"/>
      <c r="DPD892" s="806"/>
      <c r="DPE892" s="806"/>
      <c r="DPF892" s="806"/>
      <c r="DPG892" s="806"/>
      <c r="DPH892" s="806"/>
      <c r="DPI892" s="806"/>
      <c r="DPJ892" s="806"/>
      <c r="DPK892" s="806"/>
      <c r="DPL892" s="806"/>
      <c r="DPM892" s="806"/>
      <c r="DPN892" s="806"/>
      <c r="DPO892" s="806"/>
      <c r="DPP892" s="806"/>
      <c r="DPQ892" s="806"/>
      <c r="DPR892" s="806"/>
      <c r="DPS892" s="806"/>
      <c r="DPT892" s="806"/>
      <c r="DPU892" s="806"/>
      <c r="DPV892" s="806"/>
      <c r="DPW892" s="806"/>
      <c r="DPX892" s="806"/>
      <c r="DPY892" s="806"/>
      <c r="DPZ892" s="806"/>
      <c r="DQA892" s="806"/>
      <c r="DQB892" s="806"/>
      <c r="DQC892" s="806"/>
      <c r="DQD892" s="806"/>
      <c r="DQE892" s="806"/>
      <c r="DQF892" s="806"/>
      <c r="DQG892" s="806"/>
      <c r="DQH892" s="806"/>
      <c r="DQI892" s="806"/>
      <c r="DQJ892" s="806"/>
      <c r="DQK892" s="806"/>
      <c r="DQL892" s="806"/>
      <c r="DQM892" s="806"/>
      <c r="DQN892" s="806"/>
      <c r="DQO892" s="806"/>
      <c r="DQP892" s="806"/>
      <c r="DQQ892" s="806"/>
      <c r="DQR892" s="806"/>
      <c r="DQS892" s="806"/>
      <c r="DQT892" s="806"/>
      <c r="DQU892" s="806"/>
      <c r="DQV892" s="806"/>
      <c r="DQW892" s="806"/>
      <c r="DQX892" s="806"/>
      <c r="DQY892" s="806"/>
      <c r="DQZ892" s="806"/>
      <c r="DRA892" s="806"/>
      <c r="DRB892" s="806"/>
      <c r="DRC892" s="806"/>
      <c r="DRD892" s="806"/>
      <c r="DRE892" s="806"/>
      <c r="DRF892" s="806"/>
      <c r="DRG892" s="806"/>
      <c r="DRH892" s="806"/>
      <c r="DRI892" s="806"/>
      <c r="DRJ892" s="806"/>
      <c r="DRK892" s="806"/>
      <c r="DRL892" s="806"/>
      <c r="DRM892" s="806"/>
      <c r="DRN892" s="806"/>
      <c r="DRO892" s="806"/>
      <c r="DRP892" s="806"/>
      <c r="DRQ892" s="806"/>
      <c r="DRR892" s="806"/>
      <c r="DRS892" s="806"/>
      <c r="DRT892" s="806"/>
      <c r="DRU892" s="806"/>
      <c r="DRV892" s="806"/>
      <c r="DRW892" s="806"/>
      <c r="DRX892" s="806"/>
      <c r="DRY892" s="806"/>
      <c r="DRZ892" s="806"/>
      <c r="DSA892" s="806"/>
      <c r="DSB892" s="806"/>
      <c r="DSC892" s="806"/>
      <c r="DSD892" s="806"/>
      <c r="DSE892" s="806"/>
      <c r="DSF892" s="806"/>
      <c r="DSG892" s="806"/>
      <c r="DSH892" s="806"/>
      <c r="DSI892" s="806"/>
      <c r="DSJ892" s="806"/>
      <c r="DSK892" s="806"/>
      <c r="DSL892" s="806"/>
      <c r="DSM892" s="806"/>
      <c r="DSN892" s="806"/>
      <c r="DSO892" s="806"/>
      <c r="DSP892" s="806"/>
      <c r="DSQ892" s="806"/>
      <c r="DSR892" s="806"/>
      <c r="DSS892" s="806"/>
      <c r="DST892" s="806"/>
      <c r="DSU892" s="806"/>
      <c r="DSV892" s="806"/>
      <c r="DSW892" s="806"/>
      <c r="DSX892" s="806"/>
      <c r="DSY892" s="806"/>
      <c r="DSZ892" s="806"/>
      <c r="DTA892" s="806"/>
      <c r="DTB892" s="806"/>
      <c r="DTC892" s="806"/>
      <c r="DTD892" s="806"/>
      <c r="DTE892" s="806"/>
      <c r="DTF892" s="806"/>
      <c r="DTG892" s="806"/>
      <c r="DTH892" s="806"/>
      <c r="DTI892" s="806"/>
      <c r="DTJ892" s="806"/>
      <c r="DTK892" s="806"/>
      <c r="DTL892" s="806"/>
      <c r="DTM892" s="806"/>
      <c r="DTN892" s="806"/>
      <c r="DTO892" s="806"/>
      <c r="DTP892" s="806"/>
      <c r="DTQ892" s="806"/>
      <c r="DTR892" s="806"/>
      <c r="DTS892" s="806"/>
      <c r="DTT892" s="806"/>
      <c r="DTU892" s="806"/>
      <c r="DTV892" s="806"/>
      <c r="DTW892" s="806"/>
      <c r="DTX892" s="806"/>
      <c r="DTY892" s="806"/>
      <c r="DTZ892" s="806"/>
      <c r="DUA892" s="806"/>
      <c r="DUB892" s="806"/>
      <c r="DUC892" s="806"/>
      <c r="DUD892" s="806"/>
      <c r="DUE892" s="806"/>
      <c r="DUF892" s="806"/>
      <c r="DUG892" s="806"/>
      <c r="DUH892" s="806"/>
      <c r="DUI892" s="806"/>
      <c r="DUJ892" s="806"/>
      <c r="DUK892" s="806"/>
      <c r="DUL892" s="806"/>
      <c r="DUM892" s="806"/>
      <c r="DUN892" s="806"/>
      <c r="DUO892" s="806"/>
      <c r="DUP892" s="806"/>
      <c r="DUQ892" s="806"/>
      <c r="DUR892" s="806"/>
      <c r="DUS892" s="806"/>
      <c r="DUT892" s="806"/>
      <c r="DUU892" s="806"/>
      <c r="DUV892" s="806"/>
      <c r="DUW892" s="806"/>
      <c r="DUX892" s="806"/>
      <c r="DUY892" s="806"/>
      <c r="DUZ892" s="806"/>
      <c r="DVA892" s="806"/>
      <c r="DVB892" s="806"/>
      <c r="DVC892" s="806"/>
      <c r="DVD892" s="806"/>
      <c r="DVE892" s="806"/>
      <c r="DVF892" s="806"/>
      <c r="DVG892" s="806"/>
      <c r="DVH892" s="806"/>
      <c r="DVI892" s="806"/>
      <c r="DVJ892" s="806"/>
      <c r="DVK892" s="806"/>
      <c r="DVL892" s="806"/>
      <c r="DVM892" s="806"/>
      <c r="DVN892" s="806"/>
      <c r="DVO892" s="806"/>
      <c r="DVP892" s="806"/>
      <c r="DVQ892" s="806"/>
      <c r="DVR892" s="806"/>
      <c r="DVS892" s="806"/>
      <c r="DVT892" s="806"/>
      <c r="DVU892" s="806"/>
      <c r="DVV892" s="806"/>
      <c r="DVW892" s="806"/>
      <c r="DVX892" s="806"/>
      <c r="DVY892" s="806"/>
      <c r="DVZ892" s="806"/>
      <c r="DWA892" s="806"/>
      <c r="DWB892" s="806"/>
      <c r="DWC892" s="806"/>
      <c r="DWD892" s="806"/>
      <c r="DWE892" s="806"/>
      <c r="DWF892" s="806"/>
      <c r="DWG892" s="806"/>
      <c r="DWH892" s="806"/>
      <c r="DWI892" s="806"/>
      <c r="DWJ892" s="806"/>
      <c r="DWK892" s="806"/>
      <c r="DWL892" s="806"/>
      <c r="DWM892" s="806"/>
      <c r="DWN892" s="806"/>
      <c r="DWO892" s="806"/>
      <c r="DWP892" s="806"/>
      <c r="DWQ892" s="806"/>
      <c r="DWR892" s="806"/>
      <c r="DWS892" s="806"/>
      <c r="DWT892" s="806"/>
      <c r="DWU892" s="806"/>
      <c r="DWV892" s="806"/>
      <c r="DWW892" s="806"/>
      <c r="DWX892" s="806"/>
      <c r="DWY892" s="806"/>
      <c r="DWZ892" s="806"/>
      <c r="DXA892" s="806"/>
      <c r="DXB892" s="806"/>
      <c r="DXC892" s="806"/>
      <c r="DXD892" s="806"/>
      <c r="DXE892" s="806"/>
      <c r="DXF892" s="806"/>
      <c r="DXG892" s="806"/>
      <c r="DXH892" s="806"/>
      <c r="DXI892" s="806"/>
      <c r="DXJ892" s="806"/>
      <c r="DXK892" s="806"/>
      <c r="DXL892" s="806"/>
      <c r="DXM892" s="806"/>
      <c r="DXN892" s="806"/>
      <c r="DXO892" s="806"/>
      <c r="DXP892" s="806"/>
      <c r="DXQ892" s="806"/>
      <c r="DXR892" s="806"/>
      <c r="DXS892" s="806"/>
      <c r="DXT892" s="806"/>
      <c r="DXU892" s="806"/>
      <c r="DXV892" s="806"/>
      <c r="DXW892" s="806"/>
      <c r="DXX892" s="806"/>
      <c r="DXY892" s="806"/>
      <c r="DXZ892" s="806"/>
      <c r="DYA892" s="806"/>
      <c r="DYB892" s="806"/>
      <c r="DYC892" s="806"/>
      <c r="DYD892" s="806"/>
      <c r="DYE892" s="806"/>
      <c r="DYF892" s="806"/>
      <c r="DYG892" s="806"/>
      <c r="DYH892" s="806"/>
      <c r="DYI892" s="806"/>
      <c r="DYJ892" s="806"/>
      <c r="DYK892" s="806"/>
      <c r="DYL892" s="806"/>
      <c r="DYM892" s="806"/>
      <c r="DYN892" s="806"/>
      <c r="DYO892" s="806"/>
      <c r="DYP892" s="806"/>
      <c r="DYQ892" s="806"/>
      <c r="DYR892" s="806"/>
      <c r="DYS892" s="806"/>
      <c r="DYT892" s="806"/>
      <c r="DYU892" s="806"/>
      <c r="DYV892" s="806"/>
      <c r="DYW892" s="806"/>
      <c r="DYX892" s="806"/>
      <c r="DYY892" s="806"/>
      <c r="DYZ892" s="806"/>
      <c r="DZA892" s="806"/>
      <c r="DZB892" s="806"/>
      <c r="DZC892" s="806"/>
      <c r="DZD892" s="806"/>
      <c r="DZE892" s="806"/>
      <c r="DZF892" s="806"/>
      <c r="DZG892" s="806"/>
      <c r="DZH892" s="806"/>
      <c r="DZI892" s="806"/>
      <c r="DZJ892" s="806"/>
      <c r="DZK892" s="806"/>
      <c r="DZL892" s="806"/>
      <c r="DZM892" s="806"/>
      <c r="DZN892" s="806"/>
      <c r="DZO892" s="806"/>
      <c r="DZP892" s="806"/>
      <c r="DZQ892" s="806"/>
      <c r="DZR892" s="806"/>
      <c r="DZS892" s="806"/>
      <c r="DZT892" s="806"/>
      <c r="DZU892" s="806"/>
      <c r="DZV892" s="806"/>
      <c r="DZW892" s="806"/>
      <c r="DZX892" s="806"/>
      <c r="DZY892" s="806"/>
      <c r="DZZ892" s="806"/>
      <c r="EAA892" s="806"/>
      <c r="EAB892" s="806"/>
      <c r="EAC892" s="806"/>
      <c r="EAD892" s="806"/>
      <c r="EAE892" s="806"/>
      <c r="EAF892" s="806"/>
      <c r="EAG892" s="806"/>
      <c r="EAH892" s="806"/>
      <c r="EAI892" s="806"/>
      <c r="EAJ892" s="806"/>
      <c r="EAK892" s="806"/>
      <c r="EAL892" s="806"/>
      <c r="EAM892" s="806"/>
      <c r="EAN892" s="806"/>
      <c r="EAO892" s="806"/>
      <c r="EAP892" s="806"/>
      <c r="EAQ892" s="806"/>
      <c r="EAR892" s="806"/>
      <c r="EAS892" s="806"/>
      <c r="EAT892" s="806"/>
      <c r="EAU892" s="806"/>
      <c r="EAV892" s="806"/>
      <c r="EAW892" s="806"/>
      <c r="EAX892" s="806"/>
      <c r="EAY892" s="806"/>
      <c r="EAZ892" s="806"/>
      <c r="EBA892" s="806"/>
      <c r="EBB892" s="806"/>
      <c r="EBC892" s="806"/>
      <c r="EBD892" s="806"/>
      <c r="EBE892" s="806"/>
      <c r="EBF892" s="806"/>
      <c r="EBG892" s="806"/>
      <c r="EBH892" s="806"/>
      <c r="EBI892" s="806"/>
      <c r="EBJ892" s="806"/>
      <c r="EBK892" s="806"/>
      <c r="EBL892" s="806"/>
      <c r="EBM892" s="806"/>
      <c r="EBN892" s="806"/>
      <c r="EBO892" s="806"/>
      <c r="EBP892" s="806"/>
      <c r="EBQ892" s="806"/>
      <c r="EBR892" s="806"/>
      <c r="EBS892" s="806"/>
      <c r="EBT892" s="806"/>
      <c r="EBU892" s="806"/>
      <c r="EBV892" s="806"/>
      <c r="EBW892" s="806"/>
      <c r="EBX892" s="806"/>
      <c r="EBY892" s="806"/>
      <c r="EBZ892" s="806"/>
      <c r="ECA892" s="806"/>
      <c r="ECB892" s="806"/>
      <c r="ECC892" s="806"/>
      <c r="ECD892" s="806"/>
      <c r="ECE892" s="806"/>
      <c r="ECF892" s="806"/>
      <c r="ECG892" s="806"/>
      <c r="ECH892" s="806"/>
      <c r="ECI892" s="806"/>
      <c r="ECJ892" s="806"/>
      <c r="ECK892" s="806"/>
      <c r="ECL892" s="806"/>
      <c r="ECM892" s="806"/>
      <c r="ECN892" s="806"/>
      <c r="ECO892" s="806"/>
      <c r="ECP892" s="806"/>
      <c r="ECQ892" s="806"/>
      <c r="ECR892" s="806"/>
      <c r="ECS892" s="806"/>
      <c r="ECT892" s="806"/>
      <c r="ECU892" s="806"/>
      <c r="ECV892" s="806"/>
      <c r="ECW892" s="806"/>
      <c r="ECX892" s="806"/>
      <c r="ECY892" s="806"/>
      <c r="ECZ892" s="806"/>
      <c r="EDA892" s="806"/>
      <c r="EDB892" s="806"/>
      <c r="EDC892" s="806"/>
      <c r="EDD892" s="806"/>
      <c r="EDE892" s="806"/>
      <c r="EDF892" s="806"/>
      <c r="EDG892" s="806"/>
      <c r="EDH892" s="806"/>
      <c r="EDI892" s="806"/>
      <c r="EDJ892" s="806"/>
      <c r="EDK892" s="806"/>
      <c r="EDL892" s="806"/>
      <c r="EDM892" s="806"/>
      <c r="EDN892" s="806"/>
      <c r="EDO892" s="806"/>
      <c r="EDP892" s="806"/>
      <c r="EDQ892" s="806"/>
      <c r="EDR892" s="806"/>
      <c r="EDS892" s="806"/>
      <c r="EDT892" s="806"/>
      <c r="EDU892" s="806"/>
      <c r="EDV892" s="806"/>
      <c r="EDW892" s="806"/>
      <c r="EDX892" s="806"/>
      <c r="EDY892" s="806"/>
      <c r="EDZ892" s="806"/>
      <c r="EEA892" s="806"/>
      <c r="EEB892" s="806"/>
      <c r="EEC892" s="806"/>
      <c r="EED892" s="806"/>
      <c r="EEE892" s="806"/>
      <c r="EEF892" s="806"/>
      <c r="EEG892" s="806"/>
      <c r="EEH892" s="806"/>
      <c r="EEI892" s="806"/>
      <c r="EEJ892" s="806"/>
      <c r="EEK892" s="806"/>
      <c r="EEL892" s="806"/>
      <c r="EEM892" s="806"/>
      <c r="EEN892" s="806"/>
      <c r="EEO892" s="806"/>
      <c r="EEP892" s="806"/>
      <c r="EEQ892" s="806"/>
      <c r="EER892" s="806"/>
      <c r="EES892" s="806"/>
      <c r="EET892" s="806"/>
      <c r="EEU892" s="806"/>
      <c r="EEV892" s="806"/>
      <c r="EEW892" s="806"/>
      <c r="EEX892" s="806"/>
      <c r="EEY892" s="806"/>
      <c r="EEZ892" s="806"/>
      <c r="EFA892" s="806"/>
      <c r="EFB892" s="806"/>
      <c r="EFC892" s="806"/>
      <c r="EFD892" s="806"/>
      <c r="EFE892" s="806"/>
      <c r="EFF892" s="806"/>
      <c r="EFG892" s="806"/>
      <c r="EFH892" s="806"/>
      <c r="EFI892" s="806"/>
      <c r="EFJ892" s="806"/>
      <c r="EFK892" s="806"/>
      <c r="EFL892" s="806"/>
      <c r="EFM892" s="806"/>
      <c r="EFN892" s="806"/>
      <c r="EFO892" s="806"/>
      <c r="EFP892" s="806"/>
      <c r="EFQ892" s="806"/>
      <c r="EFR892" s="806"/>
      <c r="EFS892" s="806"/>
      <c r="EFT892" s="806"/>
      <c r="EFU892" s="806"/>
      <c r="EFV892" s="806"/>
      <c r="EFW892" s="806"/>
      <c r="EFX892" s="806"/>
      <c r="EFY892" s="806"/>
      <c r="EFZ892" s="806"/>
      <c r="EGA892" s="806"/>
      <c r="EGB892" s="806"/>
      <c r="EGC892" s="806"/>
      <c r="EGD892" s="806"/>
      <c r="EGE892" s="806"/>
      <c r="EGF892" s="806"/>
      <c r="EGG892" s="806"/>
      <c r="EGH892" s="806"/>
      <c r="EGI892" s="806"/>
      <c r="EGJ892" s="806"/>
      <c r="EGK892" s="806"/>
      <c r="EGL892" s="806"/>
      <c r="EGM892" s="806"/>
      <c r="EGN892" s="806"/>
      <c r="EGO892" s="806"/>
      <c r="EGP892" s="806"/>
      <c r="EGQ892" s="806"/>
      <c r="EGR892" s="806"/>
      <c r="EGS892" s="806"/>
      <c r="EGT892" s="806"/>
      <c r="EGU892" s="806"/>
      <c r="EGV892" s="806"/>
      <c r="EGW892" s="806"/>
      <c r="EGX892" s="806"/>
      <c r="EGY892" s="806"/>
      <c r="EGZ892" s="806"/>
      <c r="EHA892" s="806"/>
      <c r="EHB892" s="806"/>
      <c r="EHC892" s="806"/>
      <c r="EHD892" s="806"/>
      <c r="EHE892" s="806"/>
      <c r="EHF892" s="806"/>
      <c r="EHG892" s="806"/>
      <c r="EHH892" s="806"/>
      <c r="EHI892" s="806"/>
      <c r="EHJ892" s="806"/>
      <c r="EHK892" s="806"/>
      <c r="EHL892" s="806"/>
      <c r="EHM892" s="806"/>
      <c r="EHN892" s="806"/>
      <c r="EHO892" s="806"/>
      <c r="EHP892" s="806"/>
      <c r="EHQ892" s="806"/>
      <c r="EHR892" s="806"/>
      <c r="EHS892" s="806"/>
      <c r="EHT892" s="806"/>
      <c r="EHU892" s="806"/>
      <c r="EHV892" s="806"/>
      <c r="EHW892" s="806"/>
      <c r="EHX892" s="806"/>
      <c r="EHY892" s="806"/>
      <c r="EHZ892" s="806"/>
      <c r="EIA892" s="806"/>
      <c r="EIB892" s="806"/>
      <c r="EIC892" s="806"/>
      <c r="EID892" s="806"/>
      <c r="EIE892" s="806"/>
      <c r="EIF892" s="806"/>
      <c r="EIG892" s="806"/>
      <c r="EIH892" s="806"/>
      <c r="EII892" s="806"/>
      <c r="EIJ892" s="806"/>
      <c r="EIK892" s="806"/>
      <c r="EIL892" s="806"/>
      <c r="EIM892" s="806"/>
      <c r="EIN892" s="806"/>
      <c r="EIO892" s="806"/>
      <c r="EIP892" s="806"/>
      <c r="EIQ892" s="806"/>
      <c r="EIR892" s="806"/>
      <c r="EIS892" s="806"/>
      <c r="EIT892" s="806"/>
      <c r="EIU892" s="806"/>
      <c r="EIV892" s="806"/>
      <c r="EIW892" s="806"/>
      <c r="EIX892" s="806"/>
      <c r="EIY892" s="806"/>
      <c r="EIZ892" s="806"/>
      <c r="EJA892" s="806"/>
      <c r="EJB892" s="806"/>
      <c r="EJC892" s="806"/>
      <c r="EJD892" s="806"/>
      <c r="EJE892" s="806"/>
      <c r="EJF892" s="806"/>
      <c r="EJG892" s="806"/>
      <c r="EJH892" s="806"/>
      <c r="EJI892" s="806"/>
      <c r="EJJ892" s="806"/>
      <c r="EJK892" s="806"/>
      <c r="EJL892" s="806"/>
      <c r="EJM892" s="806"/>
      <c r="EJN892" s="806"/>
      <c r="EJO892" s="806"/>
      <c r="EJP892" s="806"/>
      <c r="EJQ892" s="806"/>
      <c r="EJR892" s="806"/>
      <c r="EJS892" s="806"/>
      <c r="EJT892" s="806"/>
      <c r="EJU892" s="806"/>
      <c r="EJV892" s="806"/>
      <c r="EJW892" s="806"/>
      <c r="EJX892" s="806"/>
      <c r="EJY892" s="806"/>
      <c r="EJZ892" s="806"/>
      <c r="EKA892" s="806"/>
      <c r="EKB892" s="806"/>
      <c r="EKC892" s="806"/>
      <c r="EKD892" s="806"/>
      <c r="EKE892" s="806"/>
      <c r="EKF892" s="806"/>
      <c r="EKG892" s="806"/>
      <c r="EKH892" s="806"/>
      <c r="EKI892" s="806"/>
      <c r="EKJ892" s="806"/>
      <c r="EKK892" s="806"/>
      <c r="EKL892" s="806"/>
      <c r="EKM892" s="806"/>
      <c r="EKN892" s="806"/>
      <c r="EKO892" s="806"/>
      <c r="EKP892" s="806"/>
      <c r="EKQ892" s="806"/>
      <c r="EKR892" s="806"/>
      <c r="EKS892" s="806"/>
      <c r="EKT892" s="806"/>
      <c r="EKU892" s="806"/>
      <c r="EKV892" s="806"/>
      <c r="EKW892" s="806"/>
      <c r="EKX892" s="806"/>
      <c r="EKY892" s="806"/>
      <c r="EKZ892" s="806"/>
      <c r="ELA892" s="806"/>
      <c r="ELB892" s="806"/>
      <c r="ELC892" s="806"/>
      <c r="ELD892" s="806"/>
      <c r="ELE892" s="806"/>
      <c r="ELF892" s="806"/>
      <c r="ELG892" s="806"/>
      <c r="ELH892" s="806"/>
      <c r="ELI892" s="806"/>
      <c r="ELJ892" s="806"/>
      <c r="ELK892" s="806"/>
      <c r="ELL892" s="806"/>
      <c r="ELM892" s="806"/>
      <c r="ELN892" s="806"/>
      <c r="ELO892" s="806"/>
      <c r="ELP892" s="806"/>
      <c r="ELQ892" s="806"/>
      <c r="ELR892" s="806"/>
      <c r="ELS892" s="806"/>
      <c r="ELT892" s="806"/>
      <c r="ELU892" s="806"/>
      <c r="ELV892" s="806"/>
      <c r="ELW892" s="806"/>
      <c r="ELX892" s="806"/>
      <c r="ELY892" s="806"/>
      <c r="ELZ892" s="806"/>
      <c r="EMA892" s="806"/>
      <c r="EMB892" s="806"/>
      <c r="EMC892" s="806"/>
      <c r="EMD892" s="806"/>
      <c r="EME892" s="806"/>
      <c r="EMF892" s="806"/>
      <c r="EMG892" s="806"/>
      <c r="EMH892" s="806"/>
      <c r="EMI892" s="806"/>
      <c r="EMJ892" s="806"/>
      <c r="EMK892" s="806"/>
      <c r="EML892" s="806"/>
      <c r="EMM892" s="806"/>
      <c r="EMN892" s="806"/>
      <c r="EMO892" s="806"/>
      <c r="EMP892" s="806"/>
      <c r="EMQ892" s="806"/>
      <c r="EMR892" s="806"/>
      <c r="EMS892" s="806"/>
      <c r="EMT892" s="806"/>
      <c r="EMU892" s="806"/>
      <c r="EMV892" s="806"/>
      <c r="EMW892" s="806"/>
      <c r="EMX892" s="806"/>
      <c r="EMY892" s="806"/>
      <c r="EMZ892" s="806"/>
      <c r="ENA892" s="806"/>
      <c r="ENB892" s="806"/>
      <c r="ENC892" s="806"/>
      <c r="END892" s="806"/>
      <c r="ENE892" s="806"/>
      <c r="ENF892" s="806"/>
      <c r="ENG892" s="806"/>
      <c r="ENH892" s="806"/>
      <c r="ENI892" s="806"/>
      <c r="ENJ892" s="806"/>
      <c r="ENK892" s="806"/>
      <c r="ENL892" s="806"/>
      <c r="ENM892" s="806"/>
      <c r="ENN892" s="806"/>
      <c r="ENO892" s="806"/>
      <c r="ENP892" s="806"/>
      <c r="ENQ892" s="806"/>
      <c r="ENR892" s="806"/>
      <c r="ENS892" s="806"/>
      <c r="ENT892" s="806"/>
      <c r="ENU892" s="806"/>
      <c r="ENV892" s="806"/>
      <c r="ENW892" s="806"/>
      <c r="ENX892" s="806"/>
      <c r="ENY892" s="806"/>
      <c r="ENZ892" s="806"/>
      <c r="EOA892" s="806"/>
      <c r="EOB892" s="806"/>
      <c r="EOC892" s="806"/>
      <c r="EOD892" s="806"/>
      <c r="EOE892" s="806"/>
      <c r="EOF892" s="806"/>
      <c r="EOG892" s="806"/>
      <c r="EOH892" s="806"/>
      <c r="EOI892" s="806"/>
      <c r="EOJ892" s="806"/>
      <c r="EOK892" s="806"/>
      <c r="EOL892" s="806"/>
      <c r="EOM892" s="806"/>
      <c r="EON892" s="806"/>
      <c r="EOO892" s="806"/>
      <c r="EOP892" s="806"/>
      <c r="EOQ892" s="806"/>
      <c r="EOR892" s="806"/>
      <c r="EOS892" s="806"/>
      <c r="EOT892" s="806"/>
      <c r="EOU892" s="806"/>
      <c r="EOV892" s="806"/>
      <c r="EOW892" s="806"/>
      <c r="EOX892" s="806"/>
      <c r="EOY892" s="806"/>
      <c r="EOZ892" s="806"/>
      <c r="EPA892" s="806"/>
      <c r="EPB892" s="806"/>
      <c r="EPC892" s="806"/>
      <c r="EPD892" s="806"/>
      <c r="EPE892" s="806"/>
      <c r="EPF892" s="806"/>
      <c r="EPG892" s="806"/>
      <c r="EPH892" s="806"/>
      <c r="EPI892" s="806"/>
      <c r="EPJ892" s="806"/>
      <c r="EPK892" s="806"/>
      <c r="EPL892" s="806"/>
      <c r="EPM892" s="806"/>
      <c r="EPN892" s="806"/>
      <c r="EPO892" s="806"/>
      <c r="EPP892" s="806"/>
      <c r="EPQ892" s="806"/>
      <c r="EPR892" s="806"/>
      <c r="EPS892" s="806"/>
      <c r="EPT892" s="806"/>
      <c r="EPU892" s="806"/>
      <c r="EPV892" s="806"/>
      <c r="EPW892" s="806"/>
      <c r="EPX892" s="806"/>
      <c r="EPY892" s="806"/>
      <c r="EPZ892" s="806"/>
      <c r="EQA892" s="806"/>
      <c r="EQB892" s="806"/>
      <c r="EQC892" s="806"/>
      <c r="EQD892" s="806"/>
      <c r="EQE892" s="806"/>
      <c r="EQF892" s="806"/>
      <c r="EQG892" s="806"/>
      <c r="EQH892" s="806"/>
      <c r="EQI892" s="806"/>
      <c r="EQJ892" s="806"/>
      <c r="EQK892" s="806"/>
      <c r="EQL892" s="806"/>
      <c r="EQM892" s="806"/>
      <c r="EQN892" s="806"/>
      <c r="EQO892" s="806"/>
      <c r="EQP892" s="806"/>
      <c r="EQQ892" s="806"/>
      <c r="EQR892" s="806"/>
      <c r="EQS892" s="806"/>
      <c r="EQT892" s="806"/>
      <c r="EQU892" s="806"/>
      <c r="EQV892" s="806"/>
      <c r="EQW892" s="806"/>
      <c r="EQX892" s="806"/>
      <c r="EQY892" s="806"/>
      <c r="EQZ892" s="806"/>
      <c r="ERA892" s="806"/>
      <c r="ERB892" s="806"/>
      <c r="ERC892" s="806"/>
      <c r="ERD892" s="806"/>
      <c r="ERE892" s="806"/>
      <c r="ERF892" s="806"/>
      <c r="ERG892" s="806"/>
      <c r="ERH892" s="806"/>
      <c r="ERI892" s="806"/>
      <c r="ERJ892" s="806"/>
      <c r="ERK892" s="806"/>
      <c r="ERL892" s="806"/>
      <c r="ERM892" s="806"/>
      <c r="ERN892" s="806"/>
      <c r="ERO892" s="806"/>
      <c r="ERP892" s="806"/>
      <c r="ERQ892" s="806"/>
      <c r="ERR892" s="806"/>
      <c r="ERS892" s="806"/>
      <c r="ERT892" s="806"/>
      <c r="ERU892" s="806"/>
      <c r="ERV892" s="806"/>
      <c r="ERW892" s="806"/>
      <c r="ERX892" s="806"/>
      <c r="ERY892" s="806"/>
      <c r="ERZ892" s="806"/>
      <c r="ESA892" s="806"/>
      <c r="ESB892" s="806"/>
      <c r="ESC892" s="806"/>
      <c r="ESD892" s="806"/>
      <c r="ESE892" s="806"/>
      <c r="ESF892" s="806"/>
      <c r="ESG892" s="806"/>
      <c r="ESH892" s="806"/>
      <c r="ESI892" s="806"/>
      <c r="ESJ892" s="806"/>
      <c r="ESK892" s="806"/>
      <c r="ESL892" s="806"/>
      <c r="ESM892" s="806"/>
      <c r="ESN892" s="806"/>
      <c r="ESO892" s="806"/>
      <c r="ESP892" s="806"/>
      <c r="ESQ892" s="806"/>
      <c r="ESR892" s="806"/>
      <c r="ESS892" s="806"/>
      <c r="EST892" s="806"/>
      <c r="ESU892" s="806"/>
      <c r="ESV892" s="806"/>
      <c r="ESW892" s="806"/>
      <c r="ESX892" s="806"/>
      <c r="ESY892" s="806"/>
      <c r="ESZ892" s="806"/>
      <c r="ETA892" s="806"/>
      <c r="ETB892" s="806"/>
      <c r="ETC892" s="806"/>
      <c r="ETD892" s="806"/>
      <c r="ETE892" s="806"/>
      <c r="ETF892" s="806"/>
      <c r="ETG892" s="806"/>
      <c r="ETH892" s="806"/>
      <c r="ETI892" s="806"/>
      <c r="ETJ892" s="806"/>
      <c r="ETK892" s="806"/>
      <c r="ETL892" s="806"/>
      <c r="ETM892" s="806"/>
      <c r="ETN892" s="806"/>
      <c r="ETO892" s="806"/>
      <c r="ETP892" s="806"/>
      <c r="ETQ892" s="806"/>
      <c r="ETR892" s="806"/>
      <c r="ETS892" s="806"/>
      <c r="ETT892" s="806"/>
      <c r="ETU892" s="806"/>
      <c r="ETV892" s="806"/>
      <c r="ETW892" s="806"/>
      <c r="ETX892" s="806"/>
      <c r="ETY892" s="806"/>
      <c r="ETZ892" s="806"/>
      <c r="EUA892" s="806"/>
      <c r="EUB892" s="806"/>
      <c r="EUC892" s="806"/>
      <c r="EUD892" s="806"/>
      <c r="EUE892" s="806"/>
      <c r="EUF892" s="806"/>
      <c r="EUG892" s="806"/>
      <c r="EUH892" s="806"/>
      <c r="EUI892" s="806"/>
      <c r="EUJ892" s="806"/>
      <c r="EUK892" s="806"/>
      <c r="EUL892" s="806"/>
      <c r="EUM892" s="806"/>
      <c r="EUN892" s="806"/>
      <c r="EUO892" s="806"/>
      <c r="EUP892" s="806"/>
      <c r="EUQ892" s="806"/>
      <c r="EUR892" s="806"/>
      <c r="EUS892" s="806"/>
      <c r="EUT892" s="806"/>
      <c r="EUU892" s="806"/>
      <c r="EUV892" s="806"/>
      <c r="EUW892" s="806"/>
      <c r="EUX892" s="806"/>
      <c r="EUY892" s="806"/>
      <c r="EUZ892" s="806"/>
      <c r="EVA892" s="806"/>
      <c r="EVB892" s="806"/>
      <c r="EVC892" s="806"/>
      <c r="EVD892" s="806"/>
      <c r="EVE892" s="806"/>
      <c r="EVF892" s="806"/>
      <c r="EVG892" s="806"/>
      <c r="EVH892" s="806"/>
      <c r="EVI892" s="806"/>
      <c r="EVJ892" s="806"/>
      <c r="EVK892" s="806"/>
      <c r="EVL892" s="806"/>
      <c r="EVM892" s="806"/>
      <c r="EVN892" s="806"/>
      <c r="EVO892" s="806"/>
      <c r="EVP892" s="806"/>
      <c r="EVQ892" s="806"/>
      <c r="EVR892" s="806"/>
      <c r="EVS892" s="806"/>
      <c r="EVT892" s="806"/>
      <c r="EVU892" s="806"/>
      <c r="EVV892" s="806"/>
      <c r="EVW892" s="806"/>
      <c r="EVX892" s="806"/>
      <c r="EVY892" s="806"/>
      <c r="EVZ892" s="806"/>
      <c r="EWA892" s="806"/>
      <c r="EWB892" s="806"/>
      <c r="EWC892" s="806"/>
      <c r="EWD892" s="806"/>
      <c r="EWE892" s="806"/>
      <c r="EWF892" s="806"/>
      <c r="EWG892" s="806"/>
      <c r="EWH892" s="806"/>
      <c r="EWI892" s="806"/>
      <c r="EWJ892" s="806"/>
      <c r="EWK892" s="806"/>
      <c r="EWL892" s="806"/>
      <c r="EWM892" s="806"/>
      <c r="EWN892" s="806"/>
      <c r="EWO892" s="806"/>
      <c r="EWP892" s="806"/>
      <c r="EWQ892" s="806"/>
      <c r="EWR892" s="806"/>
      <c r="EWS892" s="806"/>
      <c r="EWT892" s="806"/>
      <c r="EWU892" s="806"/>
      <c r="EWV892" s="806"/>
      <c r="EWW892" s="806"/>
      <c r="EWX892" s="806"/>
      <c r="EWY892" s="806"/>
      <c r="EWZ892" s="806"/>
      <c r="EXA892" s="806"/>
      <c r="EXB892" s="806"/>
      <c r="EXC892" s="806"/>
      <c r="EXD892" s="806"/>
      <c r="EXE892" s="806"/>
      <c r="EXF892" s="806"/>
      <c r="EXG892" s="806"/>
      <c r="EXH892" s="806"/>
      <c r="EXI892" s="806"/>
      <c r="EXJ892" s="806"/>
      <c r="EXK892" s="806"/>
      <c r="EXL892" s="806"/>
      <c r="EXM892" s="806"/>
      <c r="EXN892" s="806"/>
      <c r="EXO892" s="806"/>
      <c r="EXP892" s="806"/>
      <c r="EXQ892" s="806"/>
      <c r="EXR892" s="806"/>
      <c r="EXS892" s="806"/>
      <c r="EXT892" s="806"/>
      <c r="EXU892" s="806"/>
      <c r="EXV892" s="806"/>
      <c r="EXW892" s="806"/>
      <c r="EXX892" s="806"/>
      <c r="EXY892" s="806"/>
      <c r="EXZ892" s="806"/>
      <c r="EYA892" s="806"/>
      <c r="EYB892" s="806"/>
      <c r="EYC892" s="806"/>
      <c r="EYD892" s="806"/>
      <c r="EYE892" s="806"/>
      <c r="EYF892" s="806"/>
      <c r="EYG892" s="806"/>
      <c r="EYH892" s="806"/>
      <c r="EYI892" s="806"/>
      <c r="EYJ892" s="806"/>
      <c r="EYK892" s="806"/>
      <c r="EYL892" s="806"/>
      <c r="EYM892" s="806"/>
      <c r="EYN892" s="806"/>
      <c r="EYO892" s="806"/>
      <c r="EYP892" s="806"/>
      <c r="EYQ892" s="806"/>
      <c r="EYR892" s="806"/>
      <c r="EYS892" s="806"/>
      <c r="EYT892" s="806"/>
      <c r="EYU892" s="806"/>
      <c r="EYV892" s="806"/>
      <c r="EYW892" s="806"/>
      <c r="EYX892" s="806"/>
      <c r="EYY892" s="806"/>
      <c r="EYZ892" s="806"/>
      <c r="EZA892" s="806"/>
      <c r="EZB892" s="806"/>
      <c r="EZC892" s="806"/>
      <c r="EZD892" s="806"/>
      <c r="EZE892" s="806"/>
      <c r="EZF892" s="806"/>
      <c r="EZG892" s="806"/>
      <c r="EZH892" s="806"/>
      <c r="EZI892" s="806"/>
      <c r="EZJ892" s="806"/>
      <c r="EZK892" s="806"/>
      <c r="EZL892" s="806"/>
      <c r="EZM892" s="806"/>
      <c r="EZN892" s="806"/>
      <c r="EZO892" s="806"/>
      <c r="EZP892" s="806"/>
      <c r="EZQ892" s="806"/>
      <c r="EZR892" s="806"/>
      <c r="EZS892" s="806"/>
      <c r="EZT892" s="806"/>
      <c r="EZU892" s="806"/>
      <c r="EZV892" s="806"/>
      <c r="EZW892" s="806"/>
      <c r="EZX892" s="806"/>
      <c r="EZY892" s="806"/>
      <c r="EZZ892" s="806"/>
      <c r="FAA892" s="806"/>
      <c r="FAB892" s="806"/>
      <c r="FAC892" s="806"/>
      <c r="FAD892" s="806"/>
      <c r="FAE892" s="806"/>
      <c r="FAF892" s="806"/>
      <c r="FAG892" s="806"/>
      <c r="FAH892" s="806"/>
      <c r="FAI892" s="806"/>
      <c r="FAJ892" s="806"/>
      <c r="FAK892" s="806"/>
      <c r="FAL892" s="806"/>
      <c r="FAM892" s="806"/>
      <c r="FAN892" s="806"/>
      <c r="FAO892" s="806"/>
      <c r="FAP892" s="806"/>
      <c r="FAQ892" s="806"/>
      <c r="FAR892" s="806"/>
      <c r="FAS892" s="806"/>
      <c r="FAT892" s="806"/>
      <c r="FAU892" s="806"/>
      <c r="FAV892" s="806"/>
      <c r="FAW892" s="806"/>
      <c r="FAX892" s="806"/>
      <c r="FAY892" s="806"/>
      <c r="FAZ892" s="806"/>
      <c r="FBA892" s="806"/>
      <c r="FBB892" s="806"/>
      <c r="FBC892" s="806"/>
      <c r="FBD892" s="806"/>
      <c r="FBE892" s="806"/>
      <c r="FBF892" s="806"/>
      <c r="FBG892" s="806"/>
      <c r="FBH892" s="806"/>
      <c r="FBI892" s="806"/>
      <c r="FBJ892" s="806"/>
      <c r="FBK892" s="806"/>
      <c r="FBL892" s="806"/>
      <c r="FBM892" s="806"/>
      <c r="FBN892" s="806"/>
      <c r="FBO892" s="806"/>
      <c r="FBP892" s="806"/>
      <c r="FBQ892" s="806"/>
      <c r="FBR892" s="806"/>
      <c r="FBS892" s="806"/>
      <c r="FBT892" s="806"/>
      <c r="FBU892" s="806"/>
      <c r="FBV892" s="806"/>
      <c r="FBW892" s="806"/>
      <c r="FBX892" s="806"/>
      <c r="FBY892" s="806"/>
      <c r="FBZ892" s="806"/>
      <c r="FCA892" s="806"/>
      <c r="FCB892" s="806"/>
      <c r="FCC892" s="806"/>
      <c r="FCD892" s="806"/>
      <c r="FCE892" s="806"/>
      <c r="FCF892" s="806"/>
      <c r="FCG892" s="806"/>
      <c r="FCH892" s="806"/>
      <c r="FCI892" s="806"/>
      <c r="FCJ892" s="806"/>
      <c r="FCK892" s="806"/>
      <c r="FCL892" s="806"/>
      <c r="FCM892" s="806"/>
      <c r="FCN892" s="806"/>
      <c r="FCO892" s="806"/>
      <c r="FCP892" s="806"/>
      <c r="FCQ892" s="806"/>
      <c r="FCR892" s="806"/>
      <c r="FCS892" s="806"/>
      <c r="FCT892" s="806"/>
      <c r="FCU892" s="806"/>
      <c r="FCV892" s="806"/>
      <c r="FCW892" s="806"/>
      <c r="FCX892" s="806"/>
      <c r="FCY892" s="806"/>
      <c r="FCZ892" s="806"/>
      <c r="FDA892" s="806"/>
      <c r="FDB892" s="806"/>
      <c r="FDC892" s="806"/>
      <c r="FDD892" s="806"/>
      <c r="FDE892" s="806"/>
      <c r="FDF892" s="806"/>
      <c r="FDG892" s="806"/>
      <c r="FDH892" s="806"/>
      <c r="FDI892" s="806"/>
      <c r="FDJ892" s="806"/>
      <c r="FDK892" s="806"/>
      <c r="FDL892" s="806"/>
      <c r="FDM892" s="806"/>
      <c r="FDN892" s="806"/>
      <c r="FDO892" s="806"/>
      <c r="FDP892" s="806"/>
      <c r="FDQ892" s="806"/>
      <c r="FDR892" s="806"/>
      <c r="FDS892" s="806"/>
      <c r="FDT892" s="806"/>
      <c r="FDU892" s="806"/>
      <c r="FDV892" s="806"/>
      <c r="FDW892" s="806"/>
      <c r="FDX892" s="806"/>
      <c r="FDY892" s="806"/>
      <c r="FDZ892" s="806"/>
      <c r="FEA892" s="806"/>
      <c r="FEB892" s="806"/>
      <c r="FEC892" s="806"/>
      <c r="FED892" s="806"/>
      <c r="FEE892" s="806"/>
      <c r="FEF892" s="806"/>
      <c r="FEG892" s="806"/>
      <c r="FEH892" s="806"/>
      <c r="FEI892" s="806"/>
      <c r="FEJ892" s="806"/>
      <c r="FEK892" s="806"/>
      <c r="FEL892" s="806"/>
      <c r="FEM892" s="806"/>
      <c r="FEN892" s="806"/>
      <c r="FEO892" s="806"/>
      <c r="FEP892" s="806"/>
      <c r="FEQ892" s="806"/>
      <c r="FER892" s="806"/>
      <c r="FES892" s="806"/>
      <c r="FET892" s="806"/>
      <c r="FEU892" s="806"/>
      <c r="FEV892" s="806"/>
      <c r="FEW892" s="806"/>
      <c r="FEX892" s="806"/>
      <c r="FEY892" s="806"/>
      <c r="FEZ892" s="806"/>
      <c r="FFA892" s="806"/>
      <c r="FFB892" s="806"/>
      <c r="FFC892" s="806"/>
      <c r="FFD892" s="806"/>
      <c r="FFE892" s="806"/>
      <c r="FFF892" s="806"/>
      <c r="FFG892" s="806"/>
      <c r="FFH892" s="806"/>
      <c r="FFI892" s="806"/>
      <c r="FFJ892" s="806"/>
      <c r="FFK892" s="806"/>
      <c r="FFL892" s="806"/>
      <c r="FFM892" s="806"/>
      <c r="FFN892" s="806"/>
      <c r="FFO892" s="806"/>
      <c r="FFP892" s="806"/>
      <c r="FFQ892" s="806"/>
      <c r="FFR892" s="806"/>
      <c r="FFS892" s="806"/>
      <c r="FFT892" s="806"/>
      <c r="FFU892" s="806"/>
      <c r="FFV892" s="806"/>
      <c r="FFW892" s="806"/>
      <c r="FFX892" s="806"/>
      <c r="FFY892" s="806"/>
      <c r="FFZ892" s="806"/>
      <c r="FGA892" s="806"/>
      <c r="FGB892" s="806"/>
      <c r="FGC892" s="806"/>
      <c r="FGD892" s="806"/>
      <c r="FGE892" s="806"/>
      <c r="FGF892" s="806"/>
      <c r="FGG892" s="806"/>
      <c r="FGH892" s="806"/>
      <c r="FGI892" s="806"/>
      <c r="FGJ892" s="806"/>
      <c r="FGK892" s="806"/>
      <c r="FGL892" s="806"/>
      <c r="FGM892" s="806"/>
      <c r="FGN892" s="806"/>
      <c r="FGO892" s="806"/>
      <c r="FGP892" s="806"/>
      <c r="FGQ892" s="806"/>
      <c r="FGR892" s="806"/>
      <c r="FGS892" s="806"/>
      <c r="FGT892" s="806"/>
      <c r="FGU892" s="806"/>
      <c r="FGV892" s="806"/>
      <c r="FGW892" s="806"/>
      <c r="FGX892" s="806"/>
      <c r="FGY892" s="806"/>
      <c r="FGZ892" s="806"/>
      <c r="FHA892" s="806"/>
      <c r="FHB892" s="806"/>
      <c r="FHC892" s="806"/>
      <c r="FHD892" s="806"/>
      <c r="FHE892" s="806"/>
      <c r="FHF892" s="806"/>
      <c r="FHG892" s="806"/>
      <c r="FHH892" s="806"/>
      <c r="FHI892" s="806"/>
      <c r="FHJ892" s="806"/>
      <c r="FHK892" s="806"/>
      <c r="FHL892" s="806"/>
      <c r="FHM892" s="806"/>
      <c r="FHN892" s="806"/>
      <c r="FHO892" s="806"/>
      <c r="FHP892" s="806"/>
      <c r="FHQ892" s="806"/>
      <c r="FHR892" s="806"/>
      <c r="FHS892" s="806"/>
      <c r="FHT892" s="806"/>
      <c r="FHU892" s="806"/>
      <c r="FHV892" s="806"/>
      <c r="FHW892" s="806"/>
      <c r="FHX892" s="806"/>
      <c r="FHY892" s="806"/>
      <c r="FHZ892" s="806"/>
      <c r="FIA892" s="806"/>
      <c r="FIB892" s="806"/>
      <c r="FIC892" s="806"/>
      <c r="FID892" s="806"/>
      <c r="FIE892" s="806"/>
      <c r="FIF892" s="806"/>
      <c r="FIG892" s="806"/>
      <c r="FIH892" s="806"/>
      <c r="FII892" s="806"/>
      <c r="FIJ892" s="806"/>
      <c r="FIK892" s="806"/>
      <c r="FIL892" s="806"/>
      <c r="FIM892" s="806"/>
      <c r="FIN892" s="806"/>
      <c r="FIO892" s="806"/>
      <c r="FIP892" s="806"/>
      <c r="FIQ892" s="806"/>
      <c r="FIR892" s="806"/>
      <c r="FIS892" s="806"/>
      <c r="FIT892" s="806"/>
      <c r="FIU892" s="806"/>
      <c r="FIV892" s="806"/>
      <c r="FIW892" s="806"/>
      <c r="FIX892" s="806"/>
      <c r="FIY892" s="806"/>
      <c r="FIZ892" s="806"/>
      <c r="FJA892" s="806"/>
      <c r="FJB892" s="806"/>
      <c r="FJC892" s="806"/>
      <c r="FJD892" s="806"/>
      <c r="FJE892" s="806"/>
      <c r="FJF892" s="806"/>
      <c r="FJG892" s="806"/>
      <c r="FJH892" s="806"/>
      <c r="FJI892" s="806"/>
      <c r="FJJ892" s="806"/>
      <c r="FJK892" s="806"/>
      <c r="FJL892" s="806"/>
      <c r="FJM892" s="806"/>
      <c r="FJN892" s="806"/>
      <c r="FJO892" s="806"/>
      <c r="FJP892" s="806"/>
      <c r="FJQ892" s="806"/>
      <c r="FJR892" s="806"/>
      <c r="FJS892" s="806"/>
      <c r="FJT892" s="806"/>
      <c r="FJU892" s="806"/>
      <c r="FJV892" s="806"/>
      <c r="FJW892" s="806"/>
      <c r="FJX892" s="806"/>
      <c r="FJY892" s="806"/>
      <c r="FJZ892" s="806"/>
      <c r="FKA892" s="806"/>
      <c r="FKB892" s="806"/>
      <c r="FKC892" s="806"/>
      <c r="FKD892" s="806"/>
      <c r="FKE892" s="806"/>
      <c r="FKF892" s="806"/>
      <c r="FKG892" s="806"/>
      <c r="FKH892" s="806"/>
      <c r="FKI892" s="806"/>
      <c r="FKJ892" s="806"/>
      <c r="FKK892" s="806"/>
      <c r="FKL892" s="806"/>
      <c r="FKM892" s="806"/>
      <c r="FKN892" s="806"/>
      <c r="FKO892" s="806"/>
      <c r="FKP892" s="806"/>
      <c r="FKQ892" s="806"/>
      <c r="FKR892" s="806"/>
      <c r="FKS892" s="806"/>
      <c r="FKT892" s="806"/>
      <c r="FKU892" s="806"/>
      <c r="FKV892" s="806"/>
      <c r="FKW892" s="806"/>
      <c r="FKX892" s="806"/>
      <c r="FKY892" s="806"/>
      <c r="FKZ892" s="806"/>
      <c r="FLA892" s="806"/>
      <c r="FLB892" s="806"/>
      <c r="FLC892" s="806"/>
      <c r="FLD892" s="806"/>
      <c r="FLE892" s="806"/>
      <c r="FLF892" s="806"/>
      <c r="FLG892" s="806"/>
      <c r="FLH892" s="806"/>
      <c r="FLI892" s="806"/>
      <c r="FLJ892" s="806"/>
      <c r="FLK892" s="806"/>
      <c r="FLL892" s="806"/>
      <c r="FLM892" s="806"/>
      <c r="FLN892" s="806"/>
      <c r="FLO892" s="806"/>
      <c r="FLP892" s="806"/>
      <c r="FLQ892" s="806"/>
      <c r="FLR892" s="806"/>
      <c r="FLS892" s="806"/>
      <c r="FLT892" s="806"/>
      <c r="FLU892" s="806"/>
      <c r="FLV892" s="806"/>
      <c r="FLW892" s="806"/>
      <c r="FLX892" s="806"/>
      <c r="FLY892" s="806"/>
      <c r="FLZ892" s="806"/>
      <c r="FMA892" s="806"/>
      <c r="FMB892" s="806"/>
      <c r="FMC892" s="806"/>
      <c r="FMD892" s="806"/>
      <c r="FME892" s="806"/>
      <c r="FMF892" s="806"/>
      <c r="FMG892" s="806"/>
      <c r="FMH892" s="806"/>
      <c r="FMI892" s="806"/>
      <c r="FMJ892" s="806"/>
      <c r="FMK892" s="806"/>
      <c r="FML892" s="806"/>
      <c r="FMM892" s="806"/>
      <c r="FMN892" s="806"/>
      <c r="FMO892" s="806"/>
      <c r="FMP892" s="806"/>
      <c r="FMQ892" s="806"/>
      <c r="FMR892" s="806"/>
      <c r="FMS892" s="806"/>
      <c r="FMT892" s="806"/>
      <c r="FMU892" s="806"/>
      <c r="FMV892" s="806"/>
      <c r="FMW892" s="806"/>
      <c r="FMX892" s="806"/>
      <c r="FMY892" s="806"/>
      <c r="FMZ892" s="806"/>
      <c r="FNA892" s="806"/>
      <c r="FNB892" s="806"/>
      <c r="FNC892" s="806"/>
      <c r="FND892" s="806"/>
      <c r="FNE892" s="806"/>
      <c r="FNF892" s="806"/>
      <c r="FNG892" s="806"/>
      <c r="FNH892" s="806"/>
      <c r="FNI892" s="806"/>
      <c r="FNJ892" s="806"/>
      <c r="FNK892" s="806"/>
      <c r="FNL892" s="806"/>
      <c r="FNM892" s="806"/>
      <c r="FNN892" s="806"/>
      <c r="FNO892" s="806"/>
      <c r="FNP892" s="806"/>
      <c r="FNQ892" s="806"/>
      <c r="FNR892" s="806"/>
      <c r="FNS892" s="806"/>
      <c r="FNT892" s="806"/>
      <c r="FNU892" s="806"/>
      <c r="FNV892" s="806"/>
      <c r="FNW892" s="806"/>
      <c r="FNX892" s="806"/>
      <c r="FNY892" s="806"/>
      <c r="FNZ892" s="806"/>
      <c r="FOA892" s="806"/>
      <c r="FOB892" s="806"/>
      <c r="FOC892" s="806"/>
      <c r="FOD892" s="806"/>
      <c r="FOE892" s="806"/>
      <c r="FOF892" s="806"/>
      <c r="FOG892" s="806"/>
      <c r="FOH892" s="806"/>
      <c r="FOI892" s="806"/>
      <c r="FOJ892" s="806"/>
      <c r="FOK892" s="806"/>
      <c r="FOL892" s="806"/>
      <c r="FOM892" s="806"/>
      <c r="FON892" s="806"/>
      <c r="FOO892" s="806"/>
      <c r="FOP892" s="806"/>
      <c r="FOQ892" s="806"/>
      <c r="FOR892" s="806"/>
      <c r="FOS892" s="806"/>
      <c r="FOT892" s="806"/>
      <c r="FOU892" s="806"/>
      <c r="FOV892" s="806"/>
      <c r="FOW892" s="806"/>
      <c r="FOX892" s="806"/>
      <c r="FOY892" s="806"/>
      <c r="FOZ892" s="806"/>
      <c r="FPA892" s="806"/>
      <c r="FPB892" s="806"/>
      <c r="FPC892" s="806"/>
      <c r="FPD892" s="806"/>
      <c r="FPE892" s="806"/>
      <c r="FPF892" s="806"/>
      <c r="FPG892" s="806"/>
      <c r="FPH892" s="806"/>
      <c r="FPI892" s="806"/>
      <c r="FPJ892" s="806"/>
      <c r="FPK892" s="806"/>
      <c r="FPL892" s="806"/>
      <c r="FPM892" s="806"/>
      <c r="FPN892" s="806"/>
      <c r="FPO892" s="806"/>
      <c r="FPP892" s="806"/>
      <c r="FPQ892" s="806"/>
      <c r="FPR892" s="806"/>
      <c r="FPS892" s="806"/>
      <c r="FPT892" s="806"/>
      <c r="FPU892" s="806"/>
      <c r="FPV892" s="806"/>
      <c r="FPW892" s="806"/>
      <c r="FPX892" s="806"/>
      <c r="FPY892" s="806"/>
      <c r="FPZ892" s="806"/>
      <c r="FQA892" s="806"/>
      <c r="FQB892" s="806"/>
      <c r="FQC892" s="806"/>
      <c r="FQD892" s="806"/>
      <c r="FQE892" s="806"/>
      <c r="FQF892" s="806"/>
      <c r="FQG892" s="806"/>
      <c r="FQH892" s="806"/>
      <c r="FQI892" s="806"/>
      <c r="FQJ892" s="806"/>
      <c r="FQK892" s="806"/>
      <c r="FQL892" s="806"/>
      <c r="FQM892" s="806"/>
      <c r="FQN892" s="806"/>
      <c r="FQO892" s="806"/>
      <c r="FQP892" s="806"/>
      <c r="FQQ892" s="806"/>
      <c r="FQR892" s="806"/>
      <c r="FQS892" s="806"/>
      <c r="FQT892" s="806"/>
      <c r="FQU892" s="806"/>
      <c r="FQV892" s="806"/>
      <c r="FQW892" s="806"/>
      <c r="FQX892" s="806"/>
      <c r="FQY892" s="806"/>
      <c r="FQZ892" s="806"/>
      <c r="FRA892" s="806"/>
      <c r="FRB892" s="806"/>
      <c r="FRC892" s="806"/>
      <c r="FRD892" s="806"/>
      <c r="FRE892" s="806"/>
      <c r="FRF892" s="806"/>
      <c r="FRG892" s="806"/>
      <c r="FRH892" s="806"/>
      <c r="FRI892" s="806"/>
      <c r="FRJ892" s="806"/>
      <c r="FRK892" s="806"/>
      <c r="FRL892" s="806"/>
      <c r="FRM892" s="806"/>
      <c r="FRN892" s="806"/>
      <c r="FRO892" s="806"/>
      <c r="FRP892" s="806"/>
      <c r="FRQ892" s="806"/>
      <c r="FRR892" s="806"/>
      <c r="FRS892" s="806"/>
      <c r="FRT892" s="806"/>
      <c r="FRU892" s="806"/>
      <c r="FRV892" s="806"/>
      <c r="FRW892" s="806"/>
      <c r="FRX892" s="806"/>
      <c r="FRY892" s="806"/>
      <c r="FRZ892" s="806"/>
      <c r="FSA892" s="806"/>
      <c r="FSB892" s="806"/>
      <c r="FSC892" s="806"/>
      <c r="FSD892" s="806"/>
      <c r="FSE892" s="806"/>
      <c r="FSF892" s="806"/>
      <c r="FSG892" s="806"/>
      <c r="FSH892" s="806"/>
      <c r="FSI892" s="806"/>
      <c r="FSJ892" s="806"/>
      <c r="FSK892" s="806"/>
      <c r="FSL892" s="806"/>
      <c r="FSM892" s="806"/>
      <c r="FSN892" s="806"/>
      <c r="FSO892" s="806"/>
      <c r="FSP892" s="806"/>
      <c r="FSQ892" s="806"/>
      <c r="FSR892" s="806"/>
      <c r="FSS892" s="806"/>
      <c r="FST892" s="806"/>
      <c r="FSU892" s="806"/>
      <c r="FSV892" s="806"/>
      <c r="FSW892" s="806"/>
      <c r="FSX892" s="806"/>
      <c r="FSY892" s="806"/>
      <c r="FSZ892" s="806"/>
      <c r="FTA892" s="806"/>
      <c r="FTB892" s="806"/>
      <c r="FTC892" s="806"/>
      <c r="FTD892" s="806"/>
      <c r="FTE892" s="806"/>
      <c r="FTF892" s="806"/>
      <c r="FTG892" s="806"/>
      <c r="FTH892" s="806"/>
      <c r="FTI892" s="806"/>
      <c r="FTJ892" s="806"/>
      <c r="FTK892" s="806"/>
      <c r="FTL892" s="806"/>
      <c r="FTM892" s="806"/>
      <c r="FTN892" s="806"/>
      <c r="FTO892" s="806"/>
      <c r="FTP892" s="806"/>
      <c r="FTQ892" s="806"/>
      <c r="FTR892" s="806"/>
      <c r="FTS892" s="806"/>
      <c r="FTT892" s="806"/>
      <c r="FTU892" s="806"/>
      <c r="FTV892" s="806"/>
      <c r="FTW892" s="806"/>
      <c r="FTX892" s="806"/>
      <c r="FTY892" s="806"/>
      <c r="FTZ892" s="806"/>
      <c r="FUA892" s="806"/>
      <c r="FUB892" s="806"/>
      <c r="FUC892" s="806"/>
      <c r="FUD892" s="806"/>
      <c r="FUE892" s="806"/>
      <c r="FUF892" s="806"/>
      <c r="FUG892" s="806"/>
      <c r="FUH892" s="806"/>
      <c r="FUI892" s="806"/>
      <c r="FUJ892" s="806"/>
      <c r="FUK892" s="806"/>
      <c r="FUL892" s="806"/>
      <c r="FUM892" s="806"/>
      <c r="FUN892" s="806"/>
      <c r="FUO892" s="806"/>
      <c r="FUP892" s="806"/>
      <c r="FUQ892" s="806"/>
      <c r="FUR892" s="806"/>
      <c r="FUS892" s="806"/>
      <c r="FUT892" s="806"/>
      <c r="FUU892" s="806"/>
      <c r="FUV892" s="806"/>
      <c r="FUW892" s="806"/>
      <c r="FUX892" s="806"/>
      <c r="FUY892" s="806"/>
      <c r="FUZ892" s="806"/>
      <c r="FVA892" s="806"/>
      <c r="FVB892" s="806"/>
      <c r="FVC892" s="806"/>
      <c r="FVD892" s="806"/>
      <c r="FVE892" s="806"/>
      <c r="FVF892" s="806"/>
      <c r="FVG892" s="806"/>
      <c r="FVH892" s="806"/>
      <c r="FVI892" s="806"/>
      <c r="FVJ892" s="806"/>
      <c r="FVK892" s="806"/>
      <c r="FVL892" s="806"/>
      <c r="FVM892" s="806"/>
      <c r="FVN892" s="806"/>
      <c r="FVO892" s="806"/>
      <c r="FVP892" s="806"/>
      <c r="FVQ892" s="806"/>
      <c r="FVR892" s="806"/>
      <c r="FVS892" s="806"/>
      <c r="FVT892" s="806"/>
      <c r="FVU892" s="806"/>
      <c r="FVV892" s="806"/>
      <c r="FVW892" s="806"/>
      <c r="FVX892" s="806"/>
      <c r="FVY892" s="806"/>
      <c r="FVZ892" s="806"/>
      <c r="FWA892" s="806"/>
      <c r="FWB892" s="806"/>
      <c r="FWC892" s="806"/>
      <c r="FWD892" s="806"/>
      <c r="FWE892" s="806"/>
      <c r="FWF892" s="806"/>
      <c r="FWG892" s="806"/>
      <c r="FWH892" s="806"/>
      <c r="FWI892" s="806"/>
      <c r="FWJ892" s="806"/>
      <c r="FWK892" s="806"/>
      <c r="FWL892" s="806"/>
      <c r="FWM892" s="806"/>
      <c r="FWN892" s="806"/>
      <c r="FWO892" s="806"/>
      <c r="FWP892" s="806"/>
      <c r="FWQ892" s="806"/>
      <c r="FWR892" s="806"/>
      <c r="FWS892" s="806"/>
      <c r="FWT892" s="806"/>
      <c r="FWU892" s="806"/>
      <c r="FWV892" s="806"/>
      <c r="FWW892" s="806"/>
      <c r="FWX892" s="806"/>
      <c r="FWY892" s="806"/>
      <c r="FWZ892" s="806"/>
      <c r="FXA892" s="806"/>
      <c r="FXB892" s="806"/>
      <c r="FXC892" s="806"/>
      <c r="FXD892" s="806"/>
      <c r="FXE892" s="806"/>
      <c r="FXF892" s="806"/>
      <c r="FXG892" s="806"/>
      <c r="FXH892" s="806"/>
      <c r="FXI892" s="806"/>
      <c r="FXJ892" s="806"/>
      <c r="FXK892" s="806"/>
      <c r="FXL892" s="806"/>
      <c r="FXM892" s="806"/>
      <c r="FXN892" s="806"/>
      <c r="FXO892" s="806"/>
      <c r="FXP892" s="806"/>
      <c r="FXQ892" s="806"/>
      <c r="FXR892" s="806"/>
      <c r="FXS892" s="806"/>
      <c r="FXT892" s="806"/>
      <c r="FXU892" s="806"/>
      <c r="FXV892" s="806"/>
      <c r="FXW892" s="806"/>
      <c r="FXX892" s="806"/>
      <c r="FXY892" s="806"/>
      <c r="FXZ892" s="806"/>
      <c r="FYA892" s="806"/>
      <c r="FYB892" s="806"/>
      <c r="FYC892" s="806"/>
      <c r="FYD892" s="806"/>
      <c r="FYE892" s="806"/>
      <c r="FYF892" s="806"/>
      <c r="FYG892" s="806"/>
      <c r="FYH892" s="806"/>
      <c r="FYI892" s="806"/>
      <c r="FYJ892" s="806"/>
      <c r="FYK892" s="806"/>
      <c r="FYL892" s="806"/>
      <c r="FYM892" s="806"/>
      <c r="FYN892" s="806"/>
      <c r="FYO892" s="806"/>
      <c r="FYP892" s="806"/>
      <c r="FYQ892" s="806"/>
      <c r="FYR892" s="806"/>
      <c r="FYS892" s="806"/>
      <c r="FYT892" s="806"/>
      <c r="FYU892" s="806"/>
      <c r="FYV892" s="806"/>
      <c r="FYW892" s="806"/>
      <c r="FYX892" s="806"/>
      <c r="FYY892" s="806"/>
      <c r="FYZ892" s="806"/>
      <c r="FZA892" s="806"/>
      <c r="FZB892" s="806"/>
      <c r="FZC892" s="806"/>
      <c r="FZD892" s="806"/>
      <c r="FZE892" s="806"/>
      <c r="FZF892" s="806"/>
      <c r="FZG892" s="806"/>
      <c r="FZH892" s="806"/>
      <c r="FZI892" s="806"/>
      <c r="FZJ892" s="806"/>
      <c r="FZK892" s="806"/>
      <c r="FZL892" s="806"/>
      <c r="FZM892" s="806"/>
      <c r="FZN892" s="806"/>
      <c r="FZO892" s="806"/>
      <c r="FZP892" s="806"/>
      <c r="FZQ892" s="806"/>
      <c r="FZR892" s="806"/>
      <c r="FZS892" s="806"/>
      <c r="FZT892" s="806"/>
      <c r="FZU892" s="806"/>
      <c r="FZV892" s="806"/>
      <c r="FZW892" s="806"/>
      <c r="FZX892" s="806"/>
      <c r="FZY892" s="806"/>
      <c r="FZZ892" s="806"/>
      <c r="GAA892" s="806"/>
      <c r="GAB892" s="806"/>
      <c r="GAC892" s="806"/>
      <c r="GAD892" s="806"/>
      <c r="GAE892" s="806"/>
      <c r="GAF892" s="806"/>
      <c r="GAG892" s="806"/>
      <c r="GAH892" s="806"/>
      <c r="GAI892" s="806"/>
      <c r="GAJ892" s="806"/>
      <c r="GAK892" s="806"/>
      <c r="GAL892" s="806"/>
      <c r="GAM892" s="806"/>
      <c r="GAN892" s="806"/>
      <c r="GAO892" s="806"/>
      <c r="GAP892" s="806"/>
      <c r="GAQ892" s="806"/>
      <c r="GAR892" s="806"/>
      <c r="GAS892" s="806"/>
      <c r="GAT892" s="806"/>
      <c r="GAU892" s="806"/>
      <c r="GAV892" s="806"/>
      <c r="GAW892" s="806"/>
      <c r="GAX892" s="806"/>
      <c r="GAY892" s="806"/>
      <c r="GAZ892" s="806"/>
      <c r="GBA892" s="806"/>
      <c r="GBB892" s="806"/>
      <c r="GBC892" s="806"/>
      <c r="GBD892" s="806"/>
      <c r="GBE892" s="806"/>
      <c r="GBF892" s="806"/>
      <c r="GBG892" s="806"/>
      <c r="GBH892" s="806"/>
      <c r="GBI892" s="806"/>
      <c r="GBJ892" s="806"/>
      <c r="GBK892" s="806"/>
      <c r="GBL892" s="806"/>
      <c r="GBM892" s="806"/>
      <c r="GBN892" s="806"/>
      <c r="GBO892" s="806"/>
      <c r="GBP892" s="806"/>
      <c r="GBQ892" s="806"/>
      <c r="GBR892" s="806"/>
      <c r="GBS892" s="806"/>
      <c r="GBT892" s="806"/>
      <c r="GBU892" s="806"/>
      <c r="GBV892" s="806"/>
      <c r="GBW892" s="806"/>
      <c r="GBX892" s="806"/>
      <c r="GBY892" s="806"/>
      <c r="GBZ892" s="806"/>
      <c r="GCA892" s="806"/>
      <c r="GCB892" s="806"/>
      <c r="GCC892" s="806"/>
      <c r="GCD892" s="806"/>
      <c r="GCE892" s="806"/>
      <c r="GCF892" s="806"/>
      <c r="GCG892" s="806"/>
      <c r="GCH892" s="806"/>
      <c r="GCI892" s="806"/>
      <c r="GCJ892" s="806"/>
      <c r="GCK892" s="806"/>
      <c r="GCL892" s="806"/>
      <c r="GCM892" s="806"/>
      <c r="GCN892" s="806"/>
      <c r="GCO892" s="806"/>
      <c r="GCP892" s="806"/>
      <c r="GCQ892" s="806"/>
      <c r="GCR892" s="806"/>
      <c r="GCS892" s="806"/>
      <c r="GCT892" s="806"/>
      <c r="GCU892" s="806"/>
      <c r="GCV892" s="806"/>
      <c r="GCW892" s="806"/>
      <c r="GCX892" s="806"/>
      <c r="GCY892" s="806"/>
      <c r="GCZ892" s="806"/>
      <c r="GDA892" s="806"/>
      <c r="GDB892" s="806"/>
      <c r="GDC892" s="806"/>
      <c r="GDD892" s="806"/>
      <c r="GDE892" s="806"/>
      <c r="GDF892" s="806"/>
      <c r="GDG892" s="806"/>
      <c r="GDH892" s="806"/>
      <c r="GDI892" s="806"/>
      <c r="GDJ892" s="806"/>
      <c r="GDK892" s="806"/>
      <c r="GDL892" s="806"/>
      <c r="GDM892" s="806"/>
      <c r="GDN892" s="806"/>
      <c r="GDO892" s="806"/>
      <c r="GDP892" s="806"/>
      <c r="GDQ892" s="806"/>
      <c r="GDR892" s="806"/>
      <c r="GDS892" s="806"/>
      <c r="GDT892" s="806"/>
      <c r="GDU892" s="806"/>
      <c r="GDV892" s="806"/>
      <c r="GDW892" s="806"/>
      <c r="GDX892" s="806"/>
      <c r="GDY892" s="806"/>
      <c r="GDZ892" s="806"/>
      <c r="GEA892" s="806"/>
      <c r="GEB892" s="806"/>
      <c r="GEC892" s="806"/>
      <c r="GED892" s="806"/>
      <c r="GEE892" s="806"/>
      <c r="GEF892" s="806"/>
      <c r="GEG892" s="806"/>
      <c r="GEH892" s="806"/>
      <c r="GEI892" s="806"/>
      <c r="GEJ892" s="806"/>
      <c r="GEK892" s="806"/>
      <c r="GEL892" s="806"/>
      <c r="GEM892" s="806"/>
      <c r="GEN892" s="806"/>
      <c r="GEO892" s="806"/>
      <c r="GEP892" s="806"/>
      <c r="GEQ892" s="806"/>
      <c r="GER892" s="806"/>
      <c r="GES892" s="806"/>
      <c r="GET892" s="806"/>
      <c r="GEU892" s="806"/>
      <c r="GEV892" s="806"/>
      <c r="GEW892" s="806"/>
      <c r="GEX892" s="806"/>
      <c r="GEY892" s="806"/>
      <c r="GEZ892" s="806"/>
      <c r="GFA892" s="806"/>
      <c r="GFB892" s="806"/>
      <c r="GFC892" s="806"/>
      <c r="GFD892" s="806"/>
      <c r="GFE892" s="806"/>
      <c r="GFF892" s="806"/>
      <c r="GFG892" s="806"/>
      <c r="GFH892" s="806"/>
      <c r="GFI892" s="806"/>
      <c r="GFJ892" s="806"/>
      <c r="GFK892" s="806"/>
      <c r="GFL892" s="806"/>
      <c r="GFM892" s="806"/>
      <c r="GFN892" s="806"/>
      <c r="GFO892" s="806"/>
      <c r="GFP892" s="806"/>
      <c r="GFQ892" s="806"/>
      <c r="GFR892" s="806"/>
      <c r="GFS892" s="806"/>
      <c r="GFT892" s="806"/>
      <c r="GFU892" s="806"/>
      <c r="GFV892" s="806"/>
      <c r="GFW892" s="806"/>
      <c r="GFX892" s="806"/>
      <c r="GFY892" s="806"/>
      <c r="GFZ892" s="806"/>
      <c r="GGA892" s="806"/>
      <c r="GGB892" s="806"/>
      <c r="GGC892" s="806"/>
      <c r="GGD892" s="806"/>
      <c r="GGE892" s="806"/>
      <c r="GGF892" s="806"/>
      <c r="GGG892" s="806"/>
      <c r="GGH892" s="806"/>
      <c r="GGI892" s="806"/>
      <c r="GGJ892" s="806"/>
      <c r="GGK892" s="806"/>
      <c r="GGL892" s="806"/>
      <c r="GGM892" s="806"/>
      <c r="GGN892" s="806"/>
      <c r="GGO892" s="806"/>
      <c r="GGP892" s="806"/>
      <c r="GGQ892" s="806"/>
      <c r="GGR892" s="806"/>
      <c r="GGS892" s="806"/>
      <c r="GGT892" s="806"/>
      <c r="GGU892" s="806"/>
      <c r="GGV892" s="806"/>
      <c r="GGW892" s="806"/>
      <c r="GGX892" s="806"/>
      <c r="GGY892" s="806"/>
      <c r="GGZ892" s="806"/>
      <c r="GHA892" s="806"/>
      <c r="GHB892" s="806"/>
      <c r="GHC892" s="806"/>
      <c r="GHD892" s="806"/>
      <c r="GHE892" s="806"/>
      <c r="GHF892" s="806"/>
      <c r="GHG892" s="806"/>
      <c r="GHH892" s="806"/>
      <c r="GHI892" s="806"/>
      <c r="GHJ892" s="806"/>
      <c r="GHK892" s="806"/>
      <c r="GHL892" s="806"/>
      <c r="GHM892" s="806"/>
      <c r="GHN892" s="806"/>
      <c r="GHO892" s="806"/>
      <c r="GHP892" s="806"/>
      <c r="GHQ892" s="806"/>
      <c r="GHR892" s="806"/>
      <c r="GHS892" s="806"/>
      <c r="GHT892" s="806"/>
      <c r="GHU892" s="806"/>
      <c r="GHV892" s="806"/>
      <c r="GHW892" s="806"/>
      <c r="GHX892" s="806"/>
      <c r="GHY892" s="806"/>
      <c r="GHZ892" s="806"/>
      <c r="GIA892" s="806"/>
      <c r="GIB892" s="806"/>
      <c r="GIC892" s="806"/>
      <c r="GID892" s="806"/>
      <c r="GIE892" s="806"/>
      <c r="GIF892" s="806"/>
      <c r="GIG892" s="806"/>
      <c r="GIH892" s="806"/>
      <c r="GII892" s="806"/>
      <c r="GIJ892" s="806"/>
      <c r="GIK892" s="806"/>
      <c r="GIL892" s="806"/>
      <c r="GIM892" s="806"/>
      <c r="GIN892" s="806"/>
      <c r="GIO892" s="806"/>
      <c r="GIP892" s="806"/>
      <c r="GIQ892" s="806"/>
      <c r="GIR892" s="806"/>
      <c r="GIS892" s="806"/>
      <c r="GIT892" s="806"/>
      <c r="GIU892" s="806"/>
      <c r="GIV892" s="806"/>
      <c r="GIW892" s="806"/>
      <c r="GIX892" s="806"/>
      <c r="GIY892" s="806"/>
      <c r="GIZ892" s="806"/>
      <c r="GJA892" s="806"/>
      <c r="GJB892" s="806"/>
      <c r="GJC892" s="806"/>
      <c r="GJD892" s="806"/>
      <c r="GJE892" s="806"/>
      <c r="GJF892" s="806"/>
      <c r="GJG892" s="806"/>
      <c r="GJH892" s="806"/>
      <c r="GJI892" s="806"/>
      <c r="GJJ892" s="806"/>
      <c r="GJK892" s="806"/>
      <c r="GJL892" s="806"/>
      <c r="GJM892" s="806"/>
      <c r="GJN892" s="806"/>
      <c r="GJO892" s="806"/>
      <c r="GJP892" s="806"/>
      <c r="GJQ892" s="806"/>
      <c r="GJR892" s="806"/>
      <c r="GJS892" s="806"/>
      <c r="GJT892" s="806"/>
      <c r="GJU892" s="806"/>
      <c r="GJV892" s="806"/>
      <c r="GJW892" s="806"/>
      <c r="GJX892" s="806"/>
      <c r="GJY892" s="806"/>
      <c r="GJZ892" s="806"/>
      <c r="GKA892" s="806"/>
      <c r="GKB892" s="806"/>
      <c r="GKC892" s="806"/>
      <c r="GKD892" s="806"/>
      <c r="GKE892" s="806"/>
      <c r="GKF892" s="806"/>
      <c r="GKG892" s="806"/>
      <c r="GKH892" s="806"/>
      <c r="GKI892" s="806"/>
      <c r="GKJ892" s="806"/>
      <c r="GKK892" s="806"/>
      <c r="GKL892" s="806"/>
      <c r="GKM892" s="806"/>
      <c r="GKN892" s="806"/>
      <c r="GKO892" s="806"/>
      <c r="GKP892" s="806"/>
      <c r="GKQ892" s="806"/>
      <c r="GKR892" s="806"/>
      <c r="GKS892" s="806"/>
      <c r="GKT892" s="806"/>
      <c r="GKU892" s="806"/>
      <c r="GKV892" s="806"/>
      <c r="GKW892" s="806"/>
      <c r="GKX892" s="806"/>
      <c r="GKY892" s="806"/>
      <c r="GKZ892" s="806"/>
      <c r="GLA892" s="806"/>
      <c r="GLB892" s="806"/>
      <c r="GLC892" s="806"/>
      <c r="GLD892" s="806"/>
      <c r="GLE892" s="806"/>
      <c r="GLF892" s="806"/>
      <c r="GLG892" s="806"/>
      <c r="GLH892" s="806"/>
      <c r="GLI892" s="806"/>
      <c r="GLJ892" s="806"/>
      <c r="GLK892" s="806"/>
      <c r="GLL892" s="806"/>
      <c r="GLM892" s="806"/>
      <c r="GLN892" s="806"/>
      <c r="GLO892" s="806"/>
      <c r="GLP892" s="806"/>
      <c r="GLQ892" s="806"/>
      <c r="GLR892" s="806"/>
      <c r="GLS892" s="806"/>
      <c r="GLT892" s="806"/>
      <c r="GLU892" s="806"/>
      <c r="GLV892" s="806"/>
      <c r="GLW892" s="806"/>
      <c r="GLX892" s="806"/>
      <c r="GLY892" s="806"/>
      <c r="GLZ892" s="806"/>
      <c r="GMA892" s="806"/>
      <c r="GMB892" s="806"/>
      <c r="GMC892" s="806"/>
      <c r="GMD892" s="806"/>
      <c r="GME892" s="806"/>
      <c r="GMF892" s="806"/>
      <c r="GMG892" s="806"/>
      <c r="GMH892" s="806"/>
      <c r="GMI892" s="806"/>
      <c r="GMJ892" s="806"/>
      <c r="GMK892" s="806"/>
      <c r="GML892" s="806"/>
      <c r="GMM892" s="806"/>
      <c r="GMN892" s="806"/>
      <c r="GMO892" s="806"/>
      <c r="GMP892" s="806"/>
      <c r="GMQ892" s="806"/>
      <c r="GMR892" s="806"/>
      <c r="GMS892" s="806"/>
      <c r="GMT892" s="806"/>
      <c r="GMU892" s="806"/>
      <c r="GMV892" s="806"/>
      <c r="GMW892" s="806"/>
      <c r="GMX892" s="806"/>
      <c r="GMY892" s="806"/>
      <c r="GMZ892" s="806"/>
      <c r="GNA892" s="806"/>
      <c r="GNB892" s="806"/>
      <c r="GNC892" s="806"/>
      <c r="GND892" s="806"/>
      <c r="GNE892" s="806"/>
      <c r="GNF892" s="806"/>
      <c r="GNG892" s="806"/>
      <c r="GNH892" s="806"/>
      <c r="GNI892" s="806"/>
      <c r="GNJ892" s="806"/>
      <c r="GNK892" s="806"/>
      <c r="GNL892" s="806"/>
      <c r="GNM892" s="806"/>
      <c r="GNN892" s="806"/>
      <c r="GNO892" s="806"/>
      <c r="GNP892" s="806"/>
      <c r="GNQ892" s="806"/>
      <c r="GNR892" s="806"/>
      <c r="GNS892" s="806"/>
      <c r="GNT892" s="806"/>
      <c r="GNU892" s="806"/>
      <c r="GNV892" s="806"/>
      <c r="GNW892" s="806"/>
      <c r="GNX892" s="806"/>
      <c r="GNY892" s="806"/>
      <c r="GNZ892" s="806"/>
      <c r="GOA892" s="806"/>
      <c r="GOB892" s="806"/>
      <c r="GOC892" s="806"/>
      <c r="GOD892" s="806"/>
      <c r="GOE892" s="806"/>
      <c r="GOF892" s="806"/>
      <c r="GOG892" s="806"/>
      <c r="GOH892" s="806"/>
      <c r="GOI892" s="806"/>
      <c r="GOJ892" s="806"/>
      <c r="GOK892" s="806"/>
      <c r="GOL892" s="806"/>
      <c r="GOM892" s="806"/>
      <c r="GON892" s="806"/>
      <c r="GOO892" s="806"/>
      <c r="GOP892" s="806"/>
      <c r="GOQ892" s="806"/>
      <c r="GOR892" s="806"/>
      <c r="GOS892" s="806"/>
      <c r="GOT892" s="806"/>
      <c r="GOU892" s="806"/>
      <c r="GOV892" s="806"/>
      <c r="GOW892" s="806"/>
      <c r="GOX892" s="806"/>
      <c r="GOY892" s="806"/>
      <c r="GOZ892" s="806"/>
      <c r="GPA892" s="806"/>
      <c r="GPB892" s="806"/>
      <c r="GPC892" s="806"/>
      <c r="GPD892" s="806"/>
      <c r="GPE892" s="806"/>
      <c r="GPF892" s="806"/>
      <c r="GPG892" s="806"/>
      <c r="GPH892" s="806"/>
      <c r="GPI892" s="806"/>
      <c r="GPJ892" s="806"/>
      <c r="GPK892" s="806"/>
      <c r="GPL892" s="806"/>
      <c r="GPM892" s="806"/>
      <c r="GPN892" s="806"/>
      <c r="GPO892" s="806"/>
      <c r="GPP892" s="806"/>
      <c r="GPQ892" s="806"/>
      <c r="GPR892" s="806"/>
      <c r="GPS892" s="806"/>
      <c r="GPT892" s="806"/>
      <c r="GPU892" s="806"/>
      <c r="GPV892" s="806"/>
      <c r="GPW892" s="806"/>
      <c r="GPX892" s="806"/>
      <c r="GPY892" s="806"/>
      <c r="GPZ892" s="806"/>
      <c r="GQA892" s="806"/>
      <c r="GQB892" s="806"/>
      <c r="GQC892" s="806"/>
      <c r="GQD892" s="806"/>
      <c r="GQE892" s="806"/>
      <c r="GQF892" s="806"/>
      <c r="GQG892" s="806"/>
      <c r="GQH892" s="806"/>
      <c r="GQI892" s="806"/>
      <c r="GQJ892" s="806"/>
      <c r="GQK892" s="806"/>
      <c r="GQL892" s="806"/>
      <c r="GQM892" s="806"/>
      <c r="GQN892" s="806"/>
      <c r="GQO892" s="806"/>
      <c r="GQP892" s="806"/>
      <c r="GQQ892" s="806"/>
      <c r="GQR892" s="806"/>
      <c r="GQS892" s="806"/>
      <c r="GQT892" s="806"/>
      <c r="GQU892" s="806"/>
      <c r="GQV892" s="806"/>
      <c r="GQW892" s="806"/>
      <c r="GQX892" s="806"/>
      <c r="GQY892" s="806"/>
      <c r="GQZ892" s="806"/>
      <c r="GRA892" s="806"/>
      <c r="GRB892" s="806"/>
      <c r="GRC892" s="806"/>
      <c r="GRD892" s="806"/>
      <c r="GRE892" s="806"/>
      <c r="GRF892" s="806"/>
      <c r="GRG892" s="806"/>
      <c r="GRH892" s="806"/>
      <c r="GRI892" s="806"/>
      <c r="GRJ892" s="806"/>
      <c r="GRK892" s="806"/>
      <c r="GRL892" s="806"/>
      <c r="GRM892" s="806"/>
      <c r="GRN892" s="806"/>
      <c r="GRO892" s="806"/>
      <c r="GRP892" s="806"/>
      <c r="GRQ892" s="806"/>
      <c r="GRR892" s="806"/>
      <c r="GRS892" s="806"/>
      <c r="GRT892" s="806"/>
      <c r="GRU892" s="806"/>
      <c r="GRV892" s="806"/>
      <c r="GRW892" s="806"/>
      <c r="GRX892" s="806"/>
      <c r="GRY892" s="806"/>
      <c r="GRZ892" s="806"/>
      <c r="GSA892" s="806"/>
      <c r="GSB892" s="806"/>
      <c r="GSC892" s="806"/>
      <c r="GSD892" s="806"/>
      <c r="GSE892" s="806"/>
      <c r="GSF892" s="806"/>
      <c r="GSG892" s="806"/>
      <c r="GSH892" s="806"/>
      <c r="GSI892" s="806"/>
      <c r="GSJ892" s="806"/>
      <c r="GSK892" s="806"/>
      <c r="GSL892" s="806"/>
      <c r="GSM892" s="806"/>
      <c r="GSN892" s="806"/>
      <c r="GSO892" s="806"/>
      <c r="GSP892" s="806"/>
      <c r="GSQ892" s="806"/>
      <c r="GSR892" s="806"/>
      <c r="GSS892" s="806"/>
      <c r="GST892" s="806"/>
      <c r="GSU892" s="806"/>
      <c r="GSV892" s="806"/>
      <c r="GSW892" s="806"/>
      <c r="GSX892" s="806"/>
      <c r="GSY892" s="806"/>
      <c r="GSZ892" s="806"/>
      <c r="GTA892" s="806"/>
      <c r="GTB892" s="806"/>
      <c r="GTC892" s="806"/>
      <c r="GTD892" s="806"/>
      <c r="GTE892" s="806"/>
      <c r="GTF892" s="806"/>
      <c r="GTG892" s="806"/>
      <c r="GTH892" s="806"/>
      <c r="GTI892" s="806"/>
      <c r="GTJ892" s="806"/>
      <c r="GTK892" s="806"/>
      <c r="GTL892" s="806"/>
      <c r="GTM892" s="806"/>
      <c r="GTN892" s="806"/>
      <c r="GTO892" s="806"/>
      <c r="GTP892" s="806"/>
      <c r="GTQ892" s="806"/>
      <c r="GTR892" s="806"/>
      <c r="GTS892" s="806"/>
      <c r="GTT892" s="806"/>
      <c r="GTU892" s="806"/>
      <c r="GTV892" s="806"/>
      <c r="GTW892" s="806"/>
      <c r="GTX892" s="806"/>
      <c r="GTY892" s="806"/>
      <c r="GTZ892" s="806"/>
      <c r="GUA892" s="806"/>
      <c r="GUB892" s="806"/>
      <c r="GUC892" s="806"/>
      <c r="GUD892" s="806"/>
      <c r="GUE892" s="806"/>
      <c r="GUF892" s="806"/>
      <c r="GUG892" s="806"/>
      <c r="GUH892" s="806"/>
      <c r="GUI892" s="806"/>
      <c r="GUJ892" s="806"/>
      <c r="GUK892" s="806"/>
      <c r="GUL892" s="806"/>
      <c r="GUM892" s="806"/>
      <c r="GUN892" s="806"/>
      <c r="GUO892" s="806"/>
      <c r="GUP892" s="806"/>
      <c r="GUQ892" s="806"/>
      <c r="GUR892" s="806"/>
      <c r="GUS892" s="806"/>
      <c r="GUT892" s="806"/>
      <c r="GUU892" s="806"/>
      <c r="GUV892" s="806"/>
      <c r="GUW892" s="806"/>
      <c r="GUX892" s="806"/>
      <c r="GUY892" s="806"/>
      <c r="GUZ892" s="806"/>
      <c r="GVA892" s="806"/>
      <c r="GVB892" s="806"/>
      <c r="GVC892" s="806"/>
      <c r="GVD892" s="806"/>
      <c r="GVE892" s="806"/>
      <c r="GVF892" s="806"/>
      <c r="GVG892" s="806"/>
      <c r="GVH892" s="806"/>
      <c r="GVI892" s="806"/>
      <c r="GVJ892" s="806"/>
      <c r="GVK892" s="806"/>
      <c r="GVL892" s="806"/>
      <c r="GVM892" s="806"/>
      <c r="GVN892" s="806"/>
      <c r="GVO892" s="806"/>
      <c r="GVP892" s="806"/>
      <c r="GVQ892" s="806"/>
      <c r="GVR892" s="806"/>
      <c r="GVS892" s="806"/>
      <c r="GVT892" s="806"/>
      <c r="GVU892" s="806"/>
      <c r="GVV892" s="806"/>
      <c r="GVW892" s="806"/>
      <c r="GVX892" s="806"/>
      <c r="GVY892" s="806"/>
      <c r="GVZ892" s="806"/>
      <c r="GWA892" s="806"/>
      <c r="GWB892" s="806"/>
      <c r="GWC892" s="806"/>
      <c r="GWD892" s="806"/>
      <c r="GWE892" s="806"/>
      <c r="GWF892" s="806"/>
      <c r="GWG892" s="806"/>
      <c r="GWH892" s="806"/>
      <c r="GWI892" s="806"/>
      <c r="GWJ892" s="806"/>
      <c r="GWK892" s="806"/>
      <c r="GWL892" s="806"/>
      <c r="GWM892" s="806"/>
      <c r="GWN892" s="806"/>
      <c r="GWO892" s="806"/>
      <c r="GWP892" s="806"/>
      <c r="GWQ892" s="806"/>
      <c r="GWR892" s="806"/>
      <c r="GWS892" s="806"/>
      <c r="GWT892" s="806"/>
      <c r="GWU892" s="806"/>
      <c r="GWV892" s="806"/>
      <c r="GWW892" s="806"/>
      <c r="GWX892" s="806"/>
      <c r="GWY892" s="806"/>
      <c r="GWZ892" s="806"/>
      <c r="GXA892" s="806"/>
      <c r="GXB892" s="806"/>
      <c r="GXC892" s="806"/>
      <c r="GXD892" s="806"/>
      <c r="GXE892" s="806"/>
      <c r="GXF892" s="806"/>
      <c r="GXG892" s="806"/>
      <c r="GXH892" s="806"/>
      <c r="GXI892" s="806"/>
      <c r="GXJ892" s="806"/>
      <c r="GXK892" s="806"/>
      <c r="GXL892" s="806"/>
      <c r="GXM892" s="806"/>
      <c r="GXN892" s="806"/>
      <c r="GXO892" s="806"/>
      <c r="GXP892" s="806"/>
      <c r="GXQ892" s="806"/>
      <c r="GXR892" s="806"/>
      <c r="GXS892" s="806"/>
      <c r="GXT892" s="806"/>
      <c r="GXU892" s="806"/>
      <c r="GXV892" s="806"/>
      <c r="GXW892" s="806"/>
      <c r="GXX892" s="806"/>
      <c r="GXY892" s="806"/>
      <c r="GXZ892" s="806"/>
      <c r="GYA892" s="806"/>
      <c r="GYB892" s="806"/>
      <c r="GYC892" s="806"/>
      <c r="GYD892" s="806"/>
      <c r="GYE892" s="806"/>
      <c r="GYF892" s="806"/>
      <c r="GYG892" s="806"/>
      <c r="GYH892" s="806"/>
      <c r="GYI892" s="806"/>
      <c r="GYJ892" s="806"/>
      <c r="GYK892" s="806"/>
      <c r="GYL892" s="806"/>
      <c r="GYM892" s="806"/>
      <c r="GYN892" s="806"/>
      <c r="GYO892" s="806"/>
      <c r="GYP892" s="806"/>
      <c r="GYQ892" s="806"/>
      <c r="GYR892" s="806"/>
      <c r="GYS892" s="806"/>
      <c r="GYT892" s="806"/>
      <c r="GYU892" s="806"/>
      <c r="GYV892" s="806"/>
      <c r="GYW892" s="806"/>
      <c r="GYX892" s="806"/>
      <c r="GYY892" s="806"/>
      <c r="GYZ892" s="806"/>
      <c r="GZA892" s="806"/>
      <c r="GZB892" s="806"/>
      <c r="GZC892" s="806"/>
      <c r="GZD892" s="806"/>
      <c r="GZE892" s="806"/>
      <c r="GZF892" s="806"/>
      <c r="GZG892" s="806"/>
      <c r="GZH892" s="806"/>
      <c r="GZI892" s="806"/>
      <c r="GZJ892" s="806"/>
      <c r="GZK892" s="806"/>
      <c r="GZL892" s="806"/>
      <c r="GZM892" s="806"/>
      <c r="GZN892" s="806"/>
      <c r="GZO892" s="806"/>
      <c r="GZP892" s="806"/>
      <c r="GZQ892" s="806"/>
      <c r="GZR892" s="806"/>
      <c r="GZS892" s="806"/>
      <c r="GZT892" s="806"/>
      <c r="GZU892" s="806"/>
      <c r="GZV892" s="806"/>
      <c r="GZW892" s="806"/>
      <c r="GZX892" s="806"/>
      <c r="GZY892" s="806"/>
      <c r="GZZ892" s="806"/>
      <c r="HAA892" s="806"/>
      <c r="HAB892" s="806"/>
      <c r="HAC892" s="806"/>
      <c r="HAD892" s="806"/>
      <c r="HAE892" s="806"/>
      <c r="HAF892" s="806"/>
      <c r="HAG892" s="806"/>
      <c r="HAH892" s="806"/>
      <c r="HAI892" s="806"/>
      <c r="HAJ892" s="806"/>
      <c r="HAK892" s="806"/>
      <c r="HAL892" s="806"/>
      <c r="HAM892" s="806"/>
      <c r="HAN892" s="806"/>
      <c r="HAO892" s="806"/>
      <c r="HAP892" s="806"/>
      <c r="HAQ892" s="806"/>
      <c r="HAR892" s="806"/>
      <c r="HAS892" s="806"/>
      <c r="HAT892" s="806"/>
      <c r="HAU892" s="806"/>
      <c r="HAV892" s="806"/>
      <c r="HAW892" s="806"/>
      <c r="HAX892" s="806"/>
      <c r="HAY892" s="806"/>
      <c r="HAZ892" s="806"/>
      <c r="HBA892" s="806"/>
      <c r="HBB892" s="806"/>
      <c r="HBC892" s="806"/>
      <c r="HBD892" s="806"/>
      <c r="HBE892" s="806"/>
      <c r="HBF892" s="806"/>
      <c r="HBG892" s="806"/>
      <c r="HBH892" s="806"/>
      <c r="HBI892" s="806"/>
      <c r="HBJ892" s="806"/>
      <c r="HBK892" s="806"/>
      <c r="HBL892" s="806"/>
      <c r="HBM892" s="806"/>
      <c r="HBN892" s="806"/>
      <c r="HBO892" s="806"/>
      <c r="HBP892" s="806"/>
      <c r="HBQ892" s="806"/>
      <c r="HBR892" s="806"/>
      <c r="HBS892" s="806"/>
      <c r="HBT892" s="806"/>
      <c r="HBU892" s="806"/>
      <c r="HBV892" s="806"/>
      <c r="HBW892" s="806"/>
      <c r="HBX892" s="806"/>
      <c r="HBY892" s="806"/>
      <c r="HBZ892" s="806"/>
      <c r="HCA892" s="806"/>
      <c r="HCB892" s="806"/>
      <c r="HCC892" s="806"/>
      <c r="HCD892" s="806"/>
      <c r="HCE892" s="806"/>
      <c r="HCF892" s="806"/>
      <c r="HCG892" s="806"/>
      <c r="HCH892" s="806"/>
      <c r="HCI892" s="806"/>
      <c r="HCJ892" s="806"/>
      <c r="HCK892" s="806"/>
      <c r="HCL892" s="806"/>
      <c r="HCM892" s="806"/>
      <c r="HCN892" s="806"/>
      <c r="HCO892" s="806"/>
      <c r="HCP892" s="806"/>
      <c r="HCQ892" s="806"/>
      <c r="HCR892" s="806"/>
      <c r="HCS892" s="806"/>
      <c r="HCT892" s="806"/>
      <c r="HCU892" s="806"/>
      <c r="HCV892" s="806"/>
      <c r="HCW892" s="806"/>
      <c r="HCX892" s="806"/>
      <c r="HCY892" s="806"/>
      <c r="HCZ892" s="806"/>
      <c r="HDA892" s="806"/>
      <c r="HDB892" s="806"/>
      <c r="HDC892" s="806"/>
      <c r="HDD892" s="806"/>
      <c r="HDE892" s="806"/>
      <c r="HDF892" s="806"/>
      <c r="HDG892" s="806"/>
      <c r="HDH892" s="806"/>
      <c r="HDI892" s="806"/>
      <c r="HDJ892" s="806"/>
      <c r="HDK892" s="806"/>
      <c r="HDL892" s="806"/>
      <c r="HDM892" s="806"/>
      <c r="HDN892" s="806"/>
      <c r="HDO892" s="806"/>
      <c r="HDP892" s="806"/>
      <c r="HDQ892" s="806"/>
      <c r="HDR892" s="806"/>
      <c r="HDS892" s="806"/>
      <c r="HDT892" s="806"/>
      <c r="HDU892" s="806"/>
      <c r="HDV892" s="806"/>
      <c r="HDW892" s="806"/>
      <c r="HDX892" s="806"/>
      <c r="HDY892" s="806"/>
      <c r="HDZ892" s="806"/>
      <c r="HEA892" s="806"/>
      <c r="HEB892" s="806"/>
      <c r="HEC892" s="806"/>
      <c r="HED892" s="806"/>
      <c r="HEE892" s="806"/>
      <c r="HEF892" s="806"/>
      <c r="HEG892" s="806"/>
      <c r="HEH892" s="806"/>
      <c r="HEI892" s="806"/>
      <c r="HEJ892" s="806"/>
      <c r="HEK892" s="806"/>
      <c r="HEL892" s="806"/>
      <c r="HEM892" s="806"/>
      <c r="HEN892" s="806"/>
      <c r="HEO892" s="806"/>
      <c r="HEP892" s="806"/>
      <c r="HEQ892" s="806"/>
      <c r="HER892" s="806"/>
      <c r="HES892" s="806"/>
      <c r="HET892" s="806"/>
      <c r="HEU892" s="806"/>
      <c r="HEV892" s="806"/>
      <c r="HEW892" s="806"/>
      <c r="HEX892" s="806"/>
      <c r="HEY892" s="806"/>
      <c r="HEZ892" s="806"/>
      <c r="HFA892" s="806"/>
      <c r="HFB892" s="806"/>
      <c r="HFC892" s="806"/>
      <c r="HFD892" s="806"/>
      <c r="HFE892" s="806"/>
      <c r="HFF892" s="806"/>
      <c r="HFG892" s="806"/>
      <c r="HFH892" s="806"/>
      <c r="HFI892" s="806"/>
      <c r="HFJ892" s="806"/>
      <c r="HFK892" s="806"/>
      <c r="HFL892" s="806"/>
      <c r="HFM892" s="806"/>
      <c r="HFN892" s="806"/>
      <c r="HFO892" s="806"/>
      <c r="HFP892" s="806"/>
      <c r="HFQ892" s="806"/>
      <c r="HFR892" s="806"/>
      <c r="HFS892" s="806"/>
      <c r="HFT892" s="806"/>
      <c r="HFU892" s="806"/>
      <c r="HFV892" s="806"/>
      <c r="HFW892" s="806"/>
      <c r="HFX892" s="806"/>
      <c r="HFY892" s="806"/>
      <c r="HFZ892" s="806"/>
      <c r="HGA892" s="806"/>
      <c r="HGB892" s="806"/>
      <c r="HGC892" s="806"/>
      <c r="HGD892" s="806"/>
      <c r="HGE892" s="806"/>
      <c r="HGF892" s="806"/>
      <c r="HGG892" s="806"/>
      <c r="HGH892" s="806"/>
      <c r="HGI892" s="806"/>
      <c r="HGJ892" s="806"/>
      <c r="HGK892" s="806"/>
      <c r="HGL892" s="806"/>
      <c r="HGM892" s="806"/>
      <c r="HGN892" s="806"/>
      <c r="HGO892" s="806"/>
      <c r="HGP892" s="806"/>
      <c r="HGQ892" s="806"/>
      <c r="HGR892" s="806"/>
      <c r="HGS892" s="806"/>
      <c r="HGT892" s="806"/>
      <c r="HGU892" s="806"/>
      <c r="HGV892" s="806"/>
      <c r="HGW892" s="806"/>
      <c r="HGX892" s="806"/>
      <c r="HGY892" s="806"/>
      <c r="HGZ892" s="806"/>
      <c r="HHA892" s="806"/>
      <c r="HHB892" s="806"/>
      <c r="HHC892" s="806"/>
      <c r="HHD892" s="806"/>
      <c r="HHE892" s="806"/>
      <c r="HHF892" s="806"/>
      <c r="HHG892" s="806"/>
      <c r="HHH892" s="806"/>
      <c r="HHI892" s="806"/>
      <c r="HHJ892" s="806"/>
      <c r="HHK892" s="806"/>
      <c r="HHL892" s="806"/>
      <c r="HHM892" s="806"/>
      <c r="HHN892" s="806"/>
      <c r="HHO892" s="806"/>
      <c r="HHP892" s="806"/>
      <c r="HHQ892" s="806"/>
      <c r="HHR892" s="806"/>
      <c r="HHS892" s="806"/>
      <c r="HHT892" s="806"/>
      <c r="HHU892" s="806"/>
      <c r="HHV892" s="806"/>
      <c r="HHW892" s="806"/>
      <c r="HHX892" s="806"/>
      <c r="HHY892" s="806"/>
      <c r="HHZ892" s="806"/>
      <c r="HIA892" s="806"/>
      <c r="HIB892" s="806"/>
      <c r="HIC892" s="806"/>
      <c r="HID892" s="806"/>
      <c r="HIE892" s="806"/>
      <c r="HIF892" s="806"/>
      <c r="HIG892" s="806"/>
      <c r="HIH892" s="806"/>
      <c r="HII892" s="806"/>
      <c r="HIJ892" s="806"/>
      <c r="HIK892" s="806"/>
      <c r="HIL892" s="806"/>
      <c r="HIM892" s="806"/>
      <c r="HIN892" s="806"/>
      <c r="HIO892" s="806"/>
      <c r="HIP892" s="806"/>
      <c r="HIQ892" s="806"/>
      <c r="HIR892" s="806"/>
      <c r="HIS892" s="806"/>
      <c r="HIT892" s="806"/>
      <c r="HIU892" s="806"/>
      <c r="HIV892" s="806"/>
      <c r="HIW892" s="806"/>
      <c r="HIX892" s="806"/>
      <c r="HIY892" s="806"/>
      <c r="HIZ892" s="806"/>
      <c r="HJA892" s="806"/>
      <c r="HJB892" s="806"/>
      <c r="HJC892" s="806"/>
      <c r="HJD892" s="806"/>
      <c r="HJE892" s="806"/>
      <c r="HJF892" s="806"/>
      <c r="HJG892" s="806"/>
      <c r="HJH892" s="806"/>
      <c r="HJI892" s="806"/>
      <c r="HJJ892" s="806"/>
      <c r="HJK892" s="806"/>
      <c r="HJL892" s="806"/>
      <c r="HJM892" s="806"/>
      <c r="HJN892" s="806"/>
      <c r="HJO892" s="806"/>
      <c r="HJP892" s="806"/>
      <c r="HJQ892" s="806"/>
      <c r="HJR892" s="806"/>
      <c r="HJS892" s="806"/>
      <c r="HJT892" s="806"/>
      <c r="HJU892" s="806"/>
      <c r="HJV892" s="806"/>
      <c r="HJW892" s="806"/>
      <c r="HJX892" s="806"/>
      <c r="HJY892" s="806"/>
      <c r="HJZ892" s="806"/>
      <c r="HKA892" s="806"/>
      <c r="HKB892" s="806"/>
      <c r="HKC892" s="806"/>
      <c r="HKD892" s="806"/>
      <c r="HKE892" s="806"/>
      <c r="HKF892" s="806"/>
      <c r="HKG892" s="806"/>
      <c r="HKH892" s="806"/>
      <c r="HKI892" s="806"/>
      <c r="HKJ892" s="806"/>
      <c r="HKK892" s="806"/>
      <c r="HKL892" s="806"/>
      <c r="HKM892" s="806"/>
      <c r="HKN892" s="806"/>
      <c r="HKO892" s="806"/>
      <c r="HKP892" s="806"/>
      <c r="HKQ892" s="806"/>
      <c r="HKR892" s="806"/>
      <c r="HKS892" s="806"/>
      <c r="HKT892" s="806"/>
      <c r="HKU892" s="806"/>
      <c r="HKV892" s="806"/>
      <c r="HKW892" s="806"/>
      <c r="HKX892" s="806"/>
      <c r="HKY892" s="806"/>
      <c r="HKZ892" s="806"/>
      <c r="HLA892" s="806"/>
      <c r="HLB892" s="806"/>
      <c r="HLC892" s="806"/>
      <c r="HLD892" s="806"/>
      <c r="HLE892" s="806"/>
      <c r="HLF892" s="806"/>
      <c r="HLG892" s="806"/>
      <c r="HLH892" s="806"/>
      <c r="HLI892" s="806"/>
      <c r="HLJ892" s="806"/>
      <c r="HLK892" s="806"/>
      <c r="HLL892" s="806"/>
      <c r="HLM892" s="806"/>
      <c r="HLN892" s="806"/>
      <c r="HLO892" s="806"/>
      <c r="HLP892" s="806"/>
      <c r="HLQ892" s="806"/>
      <c r="HLR892" s="806"/>
      <c r="HLS892" s="806"/>
      <c r="HLT892" s="806"/>
      <c r="HLU892" s="806"/>
      <c r="HLV892" s="806"/>
      <c r="HLW892" s="806"/>
      <c r="HLX892" s="806"/>
      <c r="HLY892" s="806"/>
      <c r="HLZ892" s="806"/>
      <c r="HMA892" s="806"/>
      <c r="HMB892" s="806"/>
      <c r="HMC892" s="806"/>
      <c r="HMD892" s="806"/>
      <c r="HME892" s="806"/>
      <c r="HMF892" s="806"/>
      <c r="HMG892" s="806"/>
      <c r="HMH892" s="806"/>
      <c r="HMI892" s="806"/>
      <c r="HMJ892" s="806"/>
      <c r="HMK892" s="806"/>
      <c r="HML892" s="806"/>
      <c r="HMM892" s="806"/>
      <c r="HMN892" s="806"/>
      <c r="HMO892" s="806"/>
      <c r="HMP892" s="806"/>
      <c r="HMQ892" s="806"/>
      <c r="HMR892" s="806"/>
      <c r="HMS892" s="806"/>
      <c r="HMT892" s="806"/>
      <c r="HMU892" s="806"/>
      <c r="HMV892" s="806"/>
      <c r="HMW892" s="806"/>
      <c r="HMX892" s="806"/>
      <c r="HMY892" s="806"/>
      <c r="HMZ892" s="806"/>
      <c r="HNA892" s="806"/>
      <c r="HNB892" s="806"/>
      <c r="HNC892" s="806"/>
      <c r="HND892" s="806"/>
      <c r="HNE892" s="806"/>
      <c r="HNF892" s="806"/>
      <c r="HNG892" s="806"/>
      <c r="HNH892" s="806"/>
      <c r="HNI892" s="806"/>
      <c r="HNJ892" s="806"/>
      <c r="HNK892" s="806"/>
      <c r="HNL892" s="806"/>
      <c r="HNM892" s="806"/>
      <c r="HNN892" s="806"/>
      <c r="HNO892" s="806"/>
      <c r="HNP892" s="806"/>
      <c r="HNQ892" s="806"/>
      <c r="HNR892" s="806"/>
      <c r="HNS892" s="806"/>
      <c r="HNT892" s="806"/>
      <c r="HNU892" s="806"/>
      <c r="HNV892" s="806"/>
      <c r="HNW892" s="806"/>
      <c r="HNX892" s="806"/>
      <c r="HNY892" s="806"/>
      <c r="HNZ892" s="806"/>
      <c r="HOA892" s="806"/>
      <c r="HOB892" s="806"/>
      <c r="HOC892" s="806"/>
      <c r="HOD892" s="806"/>
      <c r="HOE892" s="806"/>
      <c r="HOF892" s="806"/>
      <c r="HOG892" s="806"/>
      <c r="HOH892" s="806"/>
      <c r="HOI892" s="806"/>
      <c r="HOJ892" s="806"/>
      <c r="HOK892" s="806"/>
      <c r="HOL892" s="806"/>
      <c r="HOM892" s="806"/>
      <c r="HON892" s="806"/>
      <c r="HOO892" s="806"/>
      <c r="HOP892" s="806"/>
      <c r="HOQ892" s="806"/>
      <c r="HOR892" s="806"/>
      <c r="HOS892" s="806"/>
      <c r="HOT892" s="806"/>
      <c r="HOU892" s="806"/>
      <c r="HOV892" s="806"/>
      <c r="HOW892" s="806"/>
      <c r="HOX892" s="806"/>
      <c r="HOY892" s="806"/>
      <c r="HOZ892" s="806"/>
      <c r="HPA892" s="806"/>
      <c r="HPB892" s="806"/>
      <c r="HPC892" s="806"/>
      <c r="HPD892" s="806"/>
      <c r="HPE892" s="806"/>
      <c r="HPF892" s="806"/>
      <c r="HPG892" s="806"/>
      <c r="HPH892" s="806"/>
      <c r="HPI892" s="806"/>
      <c r="HPJ892" s="806"/>
      <c r="HPK892" s="806"/>
      <c r="HPL892" s="806"/>
      <c r="HPM892" s="806"/>
      <c r="HPN892" s="806"/>
      <c r="HPO892" s="806"/>
      <c r="HPP892" s="806"/>
      <c r="HPQ892" s="806"/>
      <c r="HPR892" s="806"/>
      <c r="HPS892" s="806"/>
      <c r="HPT892" s="806"/>
      <c r="HPU892" s="806"/>
      <c r="HPV892" s="806"/>
      <c r="HPW892" s="806"/>
      <c r="HPX892" s="806"/>
      <c r="HPY892" s="806"/>
      <c r="HPZ892" s="806"/>
      <c r="HQA892" s="806"/>
      <c r="HQB892" s="806"/>
      <c r="HQC892" s="806"/>
      <c r="HQD892" s="806"/>
      <c r="HQE892" s="806"/>
      <c r="HQF892" s="806"/>
      <c r="HQG892" s="806"/>
      <c r="HQH892" s="806"/>
      <c r="HQI892" s="806"/>
      <c r="HQJ892" s="806"/>
      <c r="HQK892" s="806"/>
      <c r="HQL892" s="806"/>
      <c r="HQM892" s="806"/>
      <c r="HQN892" s="806"/>
      <c r="HQO892" s="806"/>
      <c r="HQP892" s="806"/>
      <c r="HQQ892" s="806"/>
      <c r="HQR892" s="806"/>
      <c r="HQS892" s="806"/>
      <c r="HQT892" s="806"/>
      <c r="HQU892" s="806"/>
      <c r="HQV892" s="806"/>
      <c r="HQW892" s="806"/>
      <c r="HQX892" s="806"/>
      <c r="HQY892" s="806"/>
      <c r="HQZ892" s="806"/>
      <c r="HRA892" s="806"/>
      <c r="HRB892" s="806"/>
      <c r="HRC892" s="806"/>
      <c r="HRD892" s="806"/>
      <c r="HRE892" s="806"/>
      <c r="HRF892" s="806"/>
      <c r="HRG892" s="806"/>
      <c r="HRH892" s="806"/>
      <c r="HRI892" s="806"/>
      <c r="HRJ892" s="806"/>
      <c r="HRK892" s="806"/>
      <c r="HRL892" s="806"/>
      <c r="HRM892" s="806"/>
      <c r="HRN892" s="806"/>
      <c r="HRO892" s="806"/>
      <c r="HRP892" s="806"/>
      <c r="HRQ892" s="806"/>
      <c r="HRR892" s="806"/>
      <c r="HRS892" s="806"/>
      <c r="HRT892" s="806"/>
      <c r="HRU892" s="806"/>
      <c r="HRV892" s="806"/>
      <c r="HRW892" s="806"/>
      <c r="HRX892" s="806"/>
      <c r="HRY892" s="806"/>
      <c r="HRZ892" s="806"/>
      <c r="HSA892" s="806"/>
      <c r="HSB892" s="806"/>
      <c r="HSC892" s="806"/>
      <c r="HSD892" s="806"/>
      <c r="HSE892" s="806"/>
      <c r="HSF892" s="806"/>
      <c r="HSG892" s="806"/>
      <c r="HSH892" s="806"/>
      <c r="HSI892" s="806"/>
      <c r="HSJ892" s="806"/>
      <c r="HSK892" s="806"/>
      <c r="HSL892" s="806"/>
      <c r="HSM892" s="806"/>
      <c r="HSN892" s="806"/>
      <c r="HSO892" s="806"/>
      <c r="HSP892" s="806"/>
      <c r="HSQ892" s="806"/>
      <c r="HSR892" s="806"/>
      <c r="HSS892" s="806"/>
      <c r="HST892" s="806"/>
      <c r="HSU892" s="806"/>
      <c r="HSV892" s="806"/>
      <c r="HSW892" s="806"/>
      <c r="HSX892" s="806"/>
      <c r="HSY892" s="806"/>
      <c r="HSZ892" s="806"/>
      <c r="HTA892" s="806"/>
      <c r="HTB892" s="806"/>
      <c r="HTC892" s="806"/>
      <c r="HTD892" s="806"/>
      <c r="HTE892" s="806"/>
      <c r="HTF892" s="806"/>
      <c r="HTG892" s="806"/>
      <c r="HTH892" s="806"/>
      <c r="HTI892" s="806"/>
      <c r="HTJ892" s="806"/>
      <c r="HTK892" s="806"/>
      <c r="HTL892" s="806"/>
      <c r="HTM892" s="806"/>
      <c r="HTN892" s="806"/>
      <c r="HTO892" s="806"/>
      <c r="HTP892" s="806"/>
      <c r="HTQ892" s="806"/>
      <c r="HTR892" s="806"/>
      <c r="HTS892" s="806"/>
      <c r="HTT892" s="806"/>
      <c r="HTU892" s="806"/>
      <c r="HTV892" s="806"/>
      <c r="HTW892" s="806"/>
      <c r="HTX892" s="806"/>
      <c r="HTY892" s="806"/>
      <c r="HTZ892" s="806"/>
      <c r="HUA892" s="806"/>
      <c r="HUB892" s="806"/>
      <c r="HUC892" s="806"/>
      <c r="HUD892" s="806"/>
      <c r="HUE892" s="806"/>
      <c r="HUF892" s="806"/>
      <c r="HUG892" s="806"/>
      <c r="HUH892" s="806"/>
      <c r="HUI892" s="806"/>
      <c r="HUJ892" s="806"/>
      <c r="HUK892" s="806"/>
      <c r="HUL892" s="806"/>
      <c r="HUM892" s="806"/>
      <c r="HUN892" s="806"/>
      <c r="HUO892" s="806"/>
      <c r="HUP892" s="806"/>
      <c r="HUQ892" s="806"/>
      <c r="HUR892" s="806"/>
      <c r="HUS892" s="806"/>
      <c r="HUT892" s="806"/>
      <c r="HUU892" s="806"/>
      <c r="HUV892" s="806"/>
      <c r="HUW892" s="806"/>
      <c r="HUX892" s="806"/>
      <c r="HUY892" s="806"/>
      <c r="HUZ892" s="806"/>
      <c r="HVA892" s="806"/>
      <c r="HVB892" s="806"/>
      <c r="HVC892" s="806"/>
      <c r="HVD892" s="806"/>
      <c r="HVE892" s="806"/>
      <c r="HVF892" s="806"/>
      <c r="HVG892" s="806"/>
      <c r="HVH892" s="806"/>
      <c r="HVI892" s="806"/>
      <c r="HVJ892" s="806"/>
      <c r="HVK892" s="806"/>
      <c r="HVL892" s="806"/>
      <c r="HVM892" s="806"/>
      <c r="HVN892" s="806"/>
      <c r="HVO892" s="806"/>
      <c r="HVP892" s="806"/>
      <c r="HVQ892" s="806"/>
      <c r="HVR892" s="806"/>
      <c r="HVS892" s="806"/>
      <c r="HVT892" s="806"/>
      <c r="HVU892" s="806"/>
      <c r="HVV892" s="806"/>
      <c r="HVW892" s="806"/>
      <c r="HVX892" s="806"/>
      <c r="HVY892" s="806"/>
      <c r="HVZ892" s="806"/>
      <c r="HWA892" s="806"/>
      <c r="HWB892" s="806"/>
      <c r="HWC892" s="806"/>
      <c r="HWD892" s="806"/>
      <c r="HWE892" s="806"/>
      <c r="HWF892" s="806"/>
      <c r="HWG892" s="806"/>
      <c r="HWH892" s="806"/>
      <c r="HWI892" s="806"/>
      <c r="HWJ892" s="806"/>
      <c r="HWK892" s="806"/>
      <c r="HWL892" s="806"/>
      <c r="HWM892" s="806"/>
      <c r="HWN892" s="806"/>
      <c r="HWO892" s="806"/>
      <c r="HWP892" s="806"/>
      <c r="HWQ892" s="806"/>
      <c r="HWR892" s="806"/>
      <c r="HWS892" s="806"/>
      <c r="HWT892" s="806"/>
      <c r="HWU892" s="806"/>
      <c r="HWV892" s="806"/>
      <c r="HWW892" s="806"/>
      <c r="HWX892" s="806"/>
      <c r="HWY892" s="806"/>
      <c r="HWZ892" s="806"/>
      <c r="HXA892" s="806"/>
      <c r="HXB892" s="806"/>
      <c r="HXC892" s="806"/>
      <c r="HXD892" s="806"/>
      <c r="HXE892" s="806"/>
      <c r="HXF892" s="806"/>
      <c r="HXG892" s="806"/>
      <c r="HXH892" s="806"/>
      <c r="HXI892" s="806"/>
      <c r="HXJ892" s="806"/>
      <c r="HXK892" s="806"/>
      <c r="HXL892" s="806"/>
      <c r="HXM892" s="806"/>
      <c r="HXN892" s="806"/>
      <c r="HXO892" s="806"/>
      <c r="HXP892" s="806"/>
      <c r="HXQ892" s="806"/>
      <c r="HXR892" s="806"/>
      <c r="HXS892" s="806"/>
      <c r="HXT892" s="806"/>
      <c r="HXU892" s="806"/>
      <c r="HXV892" s="806"/>
      <c r="HXW892" s="806"/>
      <c r="HXX892" s="806"/>
      <c r="HXY892" s="806"/>
      <c r="HXZ892" s="806"/>
      <c r="HYA892" s="806"/>
      <c r="HYB892" s="806"/>
      <c r="HYC892" s="806"/>
      <c r="HYD892" s="806"/>
      <c r="HYE892" s="806"/>
      <c r="HYF892" s="806"/>
      <c r="HYG892" s="806"/>
      <c r="HYH892" s="806"/>
      <c r="HYI892" s="806"/>
      <c r="HYJ892" s="806"/>
      <c r="HYK892" s="806"/>
      <c r="HYL892" s="806"/>
      <c r="HYM892" s="806"/>
      <c r="HYN892" s="806"/>
      <c r="HYO892" s="806"/>
      <c r="HYP892" s="806"/>
      <c r="HYQ892" s="806"/>
      <c r="HYR892" s="806"/>
      <c r="HYS892" s="806"/>
      <c r="HYT892" s="806"/>
      <c r="HYU892" s="806"/>
      <c r="HYV892" s="806"/>
      <c r="HYW892" s="806"/>
      <c r="HYX892" s="806"/>
      <c r="HYY892" s="806"/>
      <c r="HYZ892" s="806"/>
      <c r="HZA892" s="806"/>
      <c r="HZB892" s="806"/>
      <c r="HZC892" s="806"/>
      <c r="HZD892" s="806"/>
      <c r="HZE892" s="806"/>
      <c r="HZF892" s="806"/>
      <c r="HZG892" s="806"/>
      <c r="HZH892" s="806"/>
      <c r="HZI892" s="806"/>
      <c r="HZJ892" s="806"/>
      <c r="HZK892" s="806"/>
      <c r="HZL892" s="806"/>
      <c r="HZM892" s="806"/>
      <c r="HZN892" s="806"/>
      <c r="HZO892" s="806"/>
      <c r="HZP892" s="806"/>
      <c r="HZQ892" s="806"/>
      <c r="HZR892" s="806"/>
      <c r="HZS892" s="806"/>
      <c r="HZT892" s="806"/>
      <c r="HZU892" s="806"/>
      <c r="HZV892" s="806"/>
      <c r="HZW892" s="806"/>
      <c r="HZX892" s="806"/>
      <c r="HZY892" s="806"/>
      <c r="HZZ892" s="806"/>
      <c r="IAA892" s="806"/>
      <c r="IAB892" s="806"/>
      <c r="IAC892" s="806"/>
      <c r="IAD892" s="806"/>
      <c r="IAE892" s="806"/>
      <c r="IAF892" s="806"/>
      <c r="IAG892" s="806"/>
      <c r="IAH892" s="806"/>
      <c r="IAI892" s="806"/>
      <c r="IAJ892" s="806"/>
      <c r="IAK892" s="806"/>
      <c r="IAL892" s="806"/>
      <c r="IAM892" s="806"/>
      <c r="IAN892" s="806"/>
      <c r="IAO892" s="806"/>
      <c r="IAP892" s="806"/>
      <c r="IAQ892" s="806"/>
      <c r="IAR892" s="806"/>
      <c r="IAS892" s="806"/>
      <c r="IAT892" s="806"/>
      <c r="IAU892" s="806"/>
      <c r="IAV892" s="806"/>
      <c r="IAW892" s="806"/>
      <c r="IAX892" s="806"/>
      <c r="IAY892" s="806"/>
      <c r="IAZ892" s="806"/>
      <c r="IBA892" s="806"/>
      <c r="IBB892" s="806"/>
      <c r="IBC892" s="806"/>
      <c r="IBD892" s="806"/>
      <c r="IBE892" s="806"/>
      <c r="IBF892" s="806"/>
      <c r="IBG892" s="806"/>
      <c r="IBH892" s="806"/>
      <c r="IBI892" s="806"/>
      <c r="IBJ892" s="806"/>
      <c r="IBK892" s="806"/>
      <c r="IBL892" s="806"/>
      <c r="IBM892" s="806"/>
      <c r="IBN892" s="806"/>
      <c r="IBO892" s="806"/>
      <c r="IBP892" s="806"/>
      <c r="IBQ892" s="806"/>
      <c r="IBR892" s="806"/>
      <c r="IBS892" s="806"/>
      <c r="IBT892" s="806"/>
      <c r="IBU892" s="806"/>
      <c r="IBV892" s="806"/>
      <c r="IBW892" s="806"/>
      <c r="IBX892" s="806"/>
      <c r="IBY892" s="806"/>
      <c r="IBZ892" s="806"/>
      <c r="ICA892" s="806"/>
      <c r="ICB892" s="806"/>
      <c r="ICC892" s="806"/>
      <c r="ICD892" s="806"/>
      <c r="ICE892" s="806"/>
      <c r="ICF892" s="806"/>
      <c r="ICG892" s="806"/>
      <c r="ICH892" s="806"/>
      <c r="ICI892" s="806"/>
      <c r="ICJ892" s="806"/>
      <c r="ICK892" s="806"/>
      <c r="ICL892" s="806"/>
      <c r="ICM892" s="806"/>
      <c r="ICN892" s="806"/>
      <c r="ICO892" s="806"/>
      <c r="ICP892" s="806"/>
      <c r="ICQ892" s="806"/>
      <c r="ICR892" s="806"/>
      <c r="ICS892" s="806"/>
      <c r="ICT892" s="806"/>
      <c r="ICU892" s="806"/>
      <c r="ICV892" s="806"/>
      <c r="ICW892" s="806"/>
      <c r="ICX892" s="806"/>
      <c r="ICY892" s="806"/>
      <c r="ICZ892" s="806"/>
      <c r="IDA892" s="806"/>
      <c r="IDB892" s="806"/>
      <c r="IDC892" s="806"/>
      <c r="IDD892" s="806"/>
      <c r="IDE892" s="806"/>
      <c r="IDF892" s="806"/>
      <c r="IDG892" s="806"/>
      <c r="IDH892" s="806"/>
      <c r="IDI892" s="806"/>
      <c r="IDJ892" s="806"/>
      <c r="IDK892" s="806"/>
      <c r="IDL892" s="806"/>
      <c r="IDM892" s="806"/>
      <c r="IDN892" s="806"/>
      <c r="IDO892" s="806"/>
      <c r="IDP892" s="806"/>
      <c r="IDQ892" s="806"/>
      <c r="IDR892" s="806"/>
      <c r="IDS892" s="806"/>
      <c r="IDT892" s="806"/>
      <c r="IDU892" s="806"/>
      <c r="IDV892" s="806"/>
      <c r="IDW892" s="806"/>
      <c r="IDX892" s="806"/>
      <c r="IDY892" s="806"/>
      <c r="IDZ892" s="806"/>
      <c r="IEA892" s="806"/>
      <c r="IEB892" s="806"/>
      <c r="IEC892" s="806"/>
      <c r="IED892" s="806"/>
      <c r="IEE892" s="806"/>
      <c r="IEF892" s="806"/>
      <c r="IEG892" s="806"/>
      <c r="IEH892" s="806"/>
      <c r="IEI892" s="806"/>
      <c r="IEJ892" s="806"/>
      <c r="IEK892" s="806"/>
      <c r="IEL892" s="806"/>
      <c r="IEM892" s="806"/>
      <c r="IEN892" s="806"/>
      <c r="IEO892" s="806"/>
      <c r="IEP892" s="806"/>
      <c r="IEQ892" s="806"/>
      <c r="IER892" s="806"/>
      <c r="IES892" s="806"/>
      <c r="IET892" s="806"/>
      <c r="IEU892" s="806"/>
      <c r="IEV892" s="806"/>
      <c r="IEW892" s="806"/>
      <c r="IEX892" s="806"/>
      <c r="IEY892" s="806"/>
      <c r="IEZ892" s="806"/>
      <c r="IFA892" s="806"/>
      <c r="IFB892" s="806"/>
      <c r="IFC892" s="806"/>
      <c r="IFD892" s="806"/>
      <c r="IFE892" s="806"/>
      <c r="IFF892" s="806"/>
      <c r="IFG892" s="806"/>
      <c r="IFH892" s="806"/>
      <c r="IFI892" s="806"/>
      <c r="IFJ892" s="806"/>
      <c r="IFK892" s="806"/>
      <c r="IFL892" s="806"/>
      <c r="IFM892" s="806"/>
      <c r="IFN892" s="806"/>
      <c r="IFO892" s="806"/>
      <c r="IFP892" s="806"/>
      <c r="IFQ892" s="806"/>
      <c r="IFR892" s="806"/>
      <c r="IFS892" s="806"/>
      <c r="IFT892" s="806"/>
      <c r="IFU892" s="806"/>
      <c r="IFV892" s="806"/>
      <c r="IFW892" s="806"/>
      <c r="IFX892" s="806"/>
      <c r="IFY892" s="806"/>
      <c r="IFZ892" s="806"/>
      <c r="IGA892" s="806"/>
      <c r="IGB892" s="806"/>
      <c r="IGC892" s="806"/>
      <c r="IGD892" s="806"/>
      <c r="IGE892" s="806"/>
      <c r="IGF892" s="806"/>
      <c r="IGG892" s="806"/>
      <c r="IGH892" s="806"/>
      <c r="IGI892" s="806"/>
      <c r="IGJ892" s="806"/>
      <c r="IGK892" s="806"/>
      <c r="IGL892" s="806"/>
      <c r="IGM892" s="806"/>
      <c r="IGN892" s="806"/>
      <c r="IGO892" s="806"/>
      <c r="IGP892" s="806"/>
      <c r="IGQ892" s="806"/>
      <c r="IGR892" s="806"/>
      <c r="IGS892" s="806"/>
      <c r="IGT892" s="806"/>
      <c r="IGU892" s="806"/>
      <c r="IGV892" s="806"/>
      <c r="IGW892" s="806"/>
      <c r="IGX892" s="806"/>
      <c r="IGY892" s="806"/>
      <c r="IGZ892" s="806"/>
      <c r="IHA892" s="806"/>
      <c r="IHB892" s="806"/>
      <c r="IHC892" s="806"/>
      <c r="IHD892" s="806"/>
      <c r="IHE892" s="806"/>
      <c r="IHF892" s="806"/>
      <c r="IHG892" s="806"/>
      <c r="IHH892" s="806"/>
      <c r="IHI892" s="806"/>
      <c r="IHJ892" s="806"/>
      <c r="IHK892" s="806"/>
      <c r="IHL892" s="806"/>
      <c r="IHM892" s="806"/>
      <c r="IHN892" s="806"/>
      <c r="IHO892" s="806"/>
      <c r="IHP892" s="806"/>
      <c r="IHQ892" s="806"/>
      <c r="IHR892" s="806"/>
      <c r="IHS892" s="806"/>
      <c r="IHT892" s="806"/>
      <c r="IHU892" s="806"/>
      <c r="IHV892" s="806"/>
      <c r="IHW892" s="806"/>
      <c r="IHX892" s="806"/>
      <c r="IHY892" s="806"/>
      <c r="IHZ892" s="806"/>
      <c r="IIA892" s="806"/>
      <c r="IIB892" s="806"/>
      <c r="IIC892" s="806"/>
      <c r="IID892" s="806"/>
      <c r="IIE892" s="806"/>
      <c r="IIF892" s="806"/>
      <c r="IIG892" s="806"/>
      <c r="IIH892" s="806"/>
      <c r="III892" s="806"/>
      <c r="IIJ892" s="806"/>
      <c r="IIK892" s="806"/>
      <c r="IIL892" s="806"/>
      <c r="IIM892" s="806"/>
      <c r="IIN892" s="806"/>
      <c r="IIO892" s="806"/>
      <c r="IIP892" s="806"/>
      <c r="IIQ892" s="806"/>
      <c r="IIR892" s="806"/>
      <c r="IIS892" s="806"/>
      <c r="IIT892" s="806"/>
      <c r="IIU892" s="806"/>
      <c r="IIV892" s="806"/>
      <c r="IIW892" s="806"/>
      <c r="IIX892" s="806"/>
      <c r="IIY892" s="806"/>
      <c r="IIZ892" s="806"/>
      <c r="IJA892" s="806"/>
      <c r="IJB892" s="806"/>
      <c r="IJC892" s="806"/>
      <c r="IJD892" s="806"/>
      <c r="IJE892" s="806"/>
      <c r="IJF892" s="806"/>
      <c r="IJG892" s="806"/>
      <c r="IJH892" s="806"/>
      <c r="IJI892" s="806"/>
      <c r="IJJ892" s="806"/>
      <c r="IJK892" s="806"/>
      <c r="IJL892" s="806"/>
      <c r="IJM892" s="806"/>
      <c r="IJN892" s="806"/>
      <c r="IJO892" s="806"/>
      <c r="IJP892" s="806"/>
      <c r="IJQ892" s="806"/>
      <c r="IJR892" s="806"/>
      <c r="IJS892" s="806"/>
      <c r="IJT892" s="806"/>
      <c r="IJU892" s="806"/>
      <c r="IJV892" s="806"/>
      <c r="IJW892" s="806"/>
      <c r="IJX892" s="806"/>
      <c r="IJY892" s="806"/>
      <c r="IJZ892" s="806"/>
      <c r="IKA892" s="806"/>
      <c r="IKB892" s="806"/>
      <c r="IKC892" s="806"/>
      <c r="IKD892" s="806"/>
      <c r="IKE892" s="806"/>
      <c r="IKF892" s="806"/>
      <c r="IKG892" s="806"/>
      <c r="IKH892" s="806"/>
      <c r="IKI892" s="806"/>
      <c r="IKJ892" s="806"/>
      <c r="IKK892" s="806"/>
      <c r="IKL892" s="806"/>
      <c r="IKM892" s="806"/>
      <c r="IKN892" s="806"/>
      <c r="IKO892" s="806"/>
      <c r="IKP892" s="806"/>
      <c r="IKQ892" s="806"/>
      <c r="IKR892" s="806"/>
      <c r="IKS892" s="806"/>
      <c r="IKT892" s="806"/>
      <c r="IKU892" s="806"/>
      <c r="IKV892" s="806"/>
      <c r="IKW892" s="806"/>
      <c r="IKX892" s="806"/>
      <c r="IKY892" s="806"/>
      <c r="IKZ892" s="806"/>
      <c r="ILA892" s="806"/>
      <c r="ILB892" s="806"/>
      <c r="ILC892" s="806"/>
      <c r="ILD892" s="806"/>
      <c r="ILE892" s="806"/>
      <c r="ILF892" s="806"/>
      <c r="ILG892" s="806"/>
      <c r="ILH892" s="806"/>
      <c r="ILI892" s="806"/>
      <c r="ILJ892" s="806"/>
      <c r="ILK892" s="806"/>
      <c r="ILL892" s="806"/>
      <c r="ILM892" s="806"/>
      <c r="ILN892" s="806"/>
      <c r="ILO892" s="806"/>
      <c r="ILP892" s="806"/>
      <c r="ILQ892" s="806"/>
      <c r="ILR892" s="806"/>
      <c r="ILS892" s="806"/>
      <c r="ILT892" s="806"/>
      <c r="ILU892" s="806"/>
      <c r="ILV892" s="806"/>
      <c r="ILW892" s="806"/>
      <c r="ILX892" s="806"/>
      <c r="ILY892" s="806"/>
      <c r="ILZ892" s="806"/>
      <c r="IMA892" s="806"/>
      <c r="IMB892" s="806"/>
      <c r="IMC892" s="806"/>
      <c r="IMD892" s="806"/>
      <c r="IME892" s="806"/>
      <c r="IMF892" s="806"/>
      <c r="IMG892" s="806"/>
      <c r="IMH892" s="806"/>
      <c r="IMI892" s="806"/>
      <c r="IMJ892" s="806"/>
      <c r="IMK892" s="806"/>
      <c r="IML892" s="806"/>
      <c r="IMM892" s="806"/>
      <c r="IMN892" s="806"/>
      <c r="IMO892" s="806"/>
      <c r="IMP892" s="806"/>
      <c r="IMQ892" s="806"/>
      <c r="IMR892" s="806"/>
      <c r="IMS892" s="806"/>
      <c r="IMT892" s="806"/>
      <c r="IMU892" s="806"/>
      <c r="IMV892" s="806"/>
      <c r="IMW892" s="806"/>
      <c r="IMX892" s="806"/>
      <c r="IMY892" s="806"/>
      <c r="IMZ892" s="806"/>
      <c r="INA892" s="806"/>
      <c r="INB892" s="806"/>
      <c r="INC892" s="806"/>
      <c r="IND892" s="806"/>
      <c r="INE892" s="806"/>
      <c r="INF892" s="806"/>
      <c r="ING892" s="806"/>
      <c r="INH892" s="806"/>
      <c r="INI892" s="806"/>
      <c r="INJ892" s="806"/>
      <c r="INK892" s="806"/>
      <c r="INL892" s="806"/>
      <c r="INM892" s="806"/>
      <c r="INN892" s="806"/>
      <c r="INO892" s="806"/>
      <c r="INP892" s="806"/>
      <c r="INQ892" s="806"/>
      <c r="INR892" s="806"/>
      <c r="INS892" s="806"/>
      <c r="INT892" s="806"/>
      <c r="INU892" s="806"/>
      <c r="INV892" s="806"/>
      <c r="INW892" s="806"/>
      <c r="INX892" s="806"/>
      <c r="INY892" s="806"/>
      <c r="INZ892" s="806"/>
      <c r="IOA892" s="806"/>
      <c r="IOB892" s="806"/>
      <c r="IOC892" s="806"/>
      <c r="IOD892" s="806"/>
      <c r="IOE892" s="806"/>
      <c r="IOF892" s="806"/>
      <c r="IOG892" s="806"/>
      <c r="IOH892" s="806"/>
      <c r="IOI892" s="806"/>
      <c r="IOJ892" s="806"/>
      <c r="IOK892" s="806"/>
      <c r="IOL892" s="806"/>
      <c r="IOM892" s="806"/>
      <c r="ION892" s="806"/>
      <c r="IOO892" s="806"/>
      <c r="IOP892" s="806"/>
      <c r="IOQ892" s="806"/>
      <c r="IOR892" s="806"/>
      <c r="IOS892" s="806"/>
      <c r="IOT892" s="806"/>
      <c r="IOU892" s="806"/>
      <c r="IOV892" s="806"/>
      <c r="IOW892" s="806"/>
      <c r="IOX892" s="806"/>
      <c r="IOY892" s="806"/>
      <c r="IOZ892" s="806"/>
      <c r="IPA892" s="806"/>
      <c r="IPB892" s="806"/>
      <c r="IPC892" s="806"/>
      <c r="IPD892" s="806"/>
      <c r="IPE892" s="806"/>
      <c r="IPF892" s="806"/>
      <c r="IPG892" s="806"/>
      <c r="IPH892" s="806"/>
      <c r="IPI892" s="806"/>
      <c r="IPJ892" s="806"/>
      <c r="IPK892" s="806"/>
      <c r="IPL892" s="806"/>
      <c r="IPM892" s="806"/>
      <c r="IPN892" s="806"/>
      <c r="IPO892" s="806"/>
      <c r="IPP892" s="806"/>
      <c r="IPQ892" s="806"/>
      <c r="IPR892" s="806"/>
      <c r="IPS892" s="806"/>
      <c r="IPT892" s="806"/>
      <c r="IPU892" s="806"/>
      <c r="IPV892" s="806"/>
      <c r="IPW892" s="806"/>
      <c r="IPX892" s="806"/>
      <c r="IPY892" s="806"/>
      <c r="IPZ892" s="806"/>
      <c r="IQA892" s="806"/>
      <c r="IQB892" s="806"/>
      <c r="IQC892" s="806"/>
      <c r="IQD892" s="806"/>
      <c r="IQE892" s="806"/>
      <c r="IQF892" s="806"/>
      <c r="IQG892" s="806"/>
      <c r="IQH892" s="806"/>
      <c r="IQI892" s="806"/>
      <c r="IQJ892" s="806"/>
      <c r="IQK892" s="806"/>
      <c r="IQL892" s="806"/>
      <c r="IQM892" s="806"/>
      <c r="IQN892" s="806"/>
      <c r="IQO892" s="806"/>
      <c r="IQP892" s="806"/>
      <c r="IQQ892" s="806"/>
      <c r="IQR892" s="806"/>
      <c r="IQS892" s="806"/>
      <c r="IQT892" s="806"/>
      <c r="IQU892" s="806"/>
      <c r="IQV892" s="806"/>
      <c r="IQW892" s="806"/>
      <c r="IQX892" s="806"/>
      <c r="IQY892" s="806"/>
      <c r="IQZ892" s="806"/>
      <c r="IRA892" s="806"/>
      <c r="IRB892" s="806"/>
      <c r="IRC892" s="806"/>
      <c r="IRD892" s="806"/>
      <c r="IRE892" s="806"/>
      <c r="IRF892" s="806"/>
      <c r="IRG892" s="806"/>
      <c r="IRH892" s="806"/>
      <c r="IRI892" s="806"/>
      <c r="IRJ892" s="806"/>
      <c r="IRK892" s="806"/>
      <c r="IRL892" s="806"/>
      <c r="IRM892" s="806"/>
      <c r="IRN892" s="806"/>
      <c r="IRO892" s="806"/>
      <c r="IRP892" s="806"/>
      <c r="IRQ892" s="806"/>
      <c r="IRR892" s="806"/>
      <c r="IRS892" s="806"/>
      <c r="IRT892" s="806"/>
      <c r="IRU892" s="806"/>
      <c r="IRV892" s="806"/>
      <c r="IRW892" s="806"/>
      <c r="IRX892" s="806"/>
      <c r="IRY892" s="806"/>
      <c r="IRZ892" s="806"/>
      <c r="ISA892" s="806"/>
      <c r="ISB892" s="806"/>
      <c r="ISC892" s="806"/>
      <c r="ISD892" s="806"/>
      <c r="ISE892" s="806"/>
      <c r="ISF892" s="806"/>
      <c r="ISG892" s="806"/>
      <c r="ISH892" s="806"/>
      <c r="ISI892" s="806"/>
      <c r="ISJ892" s="806"/>
      <c r="ISK892" s="806"/>
      <c r="ISL892" s="806"/>
      <c r="ISM892" s="806"/>
      <c r="ISN892" s="806"/>
      <c r="ISO892" s="806"/>
      <c r="ISP892" s="806"/>
      <c r="ISQ892" s="806"/>
      <c r="ISR892" s="806"/>
      <c r="ISS892" s="806"/>
      <c r="IST892" s="806"/>
      <c r="ISU892" s="806"/>
      <c r="ISV892" s="806"/>
      <c r="ISW892" s="806"/>
      <c r="ISX892" s="806"/>
      <c r="ISY892" s="806"/>
      <c r="ISZ892" s="806"/>
      <c r="ITA892" s="806"/>
      <c r="ITB892" s="806"/>
      <c r="ITC892" s="806"/>
      <c r="ITD892" s="806"/>
      <c r="ITE892" s="806"/>
      <c r="ITF892" s="806"/>
      <c r="ITG892" s="806"/>
      <c r="ITH892" s="806"/>
      <c r="ITI892" s="806"/>
      <c r="ITJ892" s="806"/>
      <c r="ITK892" s="806"/>
      <c r="ITL892" s="806"/>
      <c r="ITM892" s="806"/>
      <c r="ITN892" s="806"/>
      <c r="ITO892" s="806"/>
      <c r="ITP892" s="806"/>
      <c r="ITQ892" s="806"/>
      <c r="ITR892" s="806"/>
      <c r="ITS892" s="806"/>
      <c r="ITT892" s="806"/>
      <c r="ITU892" s="806"/>
      <c r="ITV892" s="806"/>
      <c r="ITW892" s="806"/>
      <c r="ITX892" s="806"/>
      <c r="ITY892" s="806"/>
      <c r="ITZ892" s="806"/>
      <c r="IUA892" s="806"/>
      <c r="IUB892" s="806"/>
      <c r="IUC892" s="806"/>
      <c r="IUD892" s="806"/>
      <c r="IUE892" s="806"/>
      <c r="IUF892" s="806"/>
      <c r="IUG892" s="806"/>
      <c r="IUH892" s="806"/>
      <c r="IUI892" s="806"/>
      <c r="IUJ892" s="806"/>
      <c r="IUK892" s="806"/>
      <c r="IUL892" s="806"/>
      <c r="IUM892" s="806"/>
      <c r="IUN892" s="806"/>
      <c r="IUO892" s="806"/>
      <c r="IUP892" s="806"/>
      <c r="IUQ892" s="806"/>
      <c r="IUR892" s="806"/>
      <c r="IUS892" s="806"/>
      <c r="IUT892" s="806"/>
      <c r="IUU892" s="806"/>
      <c r="IUV892" s="806"/>
      <c r="IUW892" s="806"/>
      <c r="IUX892" s="806"/>
      <c r="IUY892" s="806"/>
      <c r="IUZ892" s="806"/>
      <c r="IVA892" s="806"/>
      <c r="IVB892" s="806"/>
      <c r="IVC892" s="806"/>
      <c r="IVD892" s="806"/>
      <c r="IVE892" s="806"/>
      <c r="IVF892" s="806"/>
      <c r="IVG892" s="806"/>
      <c r="IVH892" s="806"/>
      <c r="IVI892" s="806"/>
      <c r="IVJ892" s="806"/>
      <c r="IVK892" s="806"/>
      <c r="IVL892" s="806"/>
      <c r="IVM892" s="806"/>
      <c r="IVN892" s="806"/>
      <c r="IVO892" s="806"/>
      <c r="IVP892" s="806"/>
      <c r="IVQ892" s="806"/>
      <c r="IVR892" s="806"/>
      <c r="IVS892" s="806"/>
      <c r="IVT892" s="806"/>
      <c r="IVU892" s="806"/>
      <c r="IVV892" s="806"/>
      <c r="IVW892" s="806"/>
      <c r="IVX892" s="806"/>
      <c r="IVY892" s="806"/>
      <c r="IVZ892" s="806"/>
      <c r="IWA892" s="806"/>
      <c r="IWB892" s="806"/>
      <c r="IWC892" s="806"/>
      <c r="IWD892" s="806"/>
      <c r="IWE892" s="806"/>
      <c r="IWF892" s="806"/>
      <c r="IWG892" s="806"/>
      <c r="IWH892" s="806"/>
      <c r="IWI892" s="806"/>
      <c r="IWJ892" s="806"/>
      <c r="IWK892" s="806"/>
      <c r="IWL892" s="806"/>
      <c r="IWM892" s="806"/>
      <c r="IWN892" s="806"/>
      <c r="IWO892" s="806"/>
      <c r="IWP892" s="806"/>
      <c r="IWQ892" s="806"/>
      <c r="IWR892" s="806"/>
      <c r="IWS892" s="806"/>
      <c r="IWT892" s="806"/>
      <c r="IWU892" s="806"/>
      <c r="IWV892" s="806"/>
      <c r="IWW892" s="806"/>
      <c r="IWX892" s="806"/>
      <c r="IWY892" s="806"/>
      <c r="IWZ892" s="806"/>
      <c r="IXA892" s="806"/>
      <c r="IXB892" s="806"/>
      <c r="IXC892" s="806"/>
      <c r="IXD892" s="806"/>
      <c r="IXE892" s="806"/>
      <c r="IXF892" s="806"/>
      <c r="IXG892" s="806"/>
      <c r="IXH892" s="806"/>
      <c r="IXI892" s="806"/>
      <c r="IXJ892" s="806"/>
      <c r="IXK892" s="806"/>
      <c r="IXL892" s="806"/>
      <c r="IXM892" s="806"/>
      <c r="IXN892" s="806"/>
      <c r="IXO892" s="806"/>
      <c r="IXP892" s="806"/>
      <c r="IXQ892" s="806"/>
      <c r="IXR892" s="806"/>
      <c r="IXS892" s="806"/>
      <c r="IXT892" s="806"/>
      <c r="IXU892" s="806"/>
      <c r="IXV892" s="806"/>
      <c r="IXW892" s="806"/>
      <c r="IXX892" s="806"/>
      <c r="IXY892" s="806"/>
      <c r="IXZ892" s="806"/>
      <c r="IYA892" s="806"/>
      <c r="IYB892" s="806"/>
      <c r="IYC892" s="806"/>
      <c r="IYD892" s="806"/>
      <c r="IYE892" s="806"/>
      <c r="IYF892" s="806"/>
      <c r="IYG892" s="806"/>
      <c r="IYH892" s="806"/>
      <c r="IYI892" s="806"/>
      <c r="IYJ892" s="806"/>
      <c r="IYK892" s="806"/>
      <c r="IYL892" s="806"/>
      <c r="IYM892" s="806"/>
      <c r="IYN892" s="806"/>
      <c r="IYO892" s="806"/>
      <c r="IYP892" s="806"/>
      <c r="IYQ892" s="806"/>
      <c r="IYR892" s="806"/>
      <c r="IYS892" s="806"/>
      <c r="IYT892" s="806"/>
      <c r="IYU892" s="806"/>
      <c r="IYV892" s="806"/>
      <c r="IYW892" s="806"/>
      <c r="IYX892" s="806"/>
      <c r="IYY892" s="806"/>
      <c r="IYZ892" s="806"/>
      <c r="IZA892" s="806"/>
      <c r="IZB892" s="806"/>
      <c r="IZC892" s="806"/>
      <c r="IZD892" s="806"/>
      <c r="IZE892" s="806"/>
      <c r="IZF892" s="806"/>
      <c r="IZG892" s="806"/>
      <c r="IZH892" s="806"/>
      <c r="IZI892" s="806"/>
      <c r="IZJ892" s="806"/>
      <c r="IZK892" s="806"/>
      <c r="IZL892" s="806"/>
      <c r="IZM892" s="806"/>
      <c r="IZN892" s="806"/>
      <c r="IZO892" s="806"/>
      <c r="IZP892" s="806"/>
      <c r="IZQ892" s="806"/>
      <c r="IZR892" s="806"/>
      <c r="IZS892" s="806"/>
      <c r="IZT892" s="806"/>
      <c r="IZU892" s="806"/>
      <c r="IZV892" s="806"/>
      <c r="IZW892" s="806"/>
      <c r="IZX892" s="806"/>
      <c r="IZY892" s="806"/>
      <c r="IZZ892" s="806"/>
      <c r="JAA892" s="806"/>
      <c r="JAB892" s="806"/>
      <c r="JAC892" s="806"/>
      <c r="JAD892" s="806"/>
      <c r="JAE892" s="806"/>
      <c r="JAF892" s="806"/>
      <c r="JAG892" s="806"/>
      <c r="JAH892" s="806"/>
      <c r="JAI892" s="806"/>
      <c r="JAJ892" s="806"/>
      <c r="JAK892" s="806"/>
      <c r="JAL892" s="806"/>
      <c r="JAM892" s="806"/>
      <c r="JAN892" s="806"/>
      <c r="JAO892" s="806"/>
      <c r="JAP892" s="806"/>
      <c r="JAQ892" s="806"/>
      <c r="JAR892" s="806"/>
      <c r="JAS892" s="806"/>
      <c r="JAT892" s="806"/>
      <c r="JAU892" s="806"/>
      <c r="JAV892" s="806"/>
      <c r="JAW892" s="806"/>
      <c r="JAX892" s="806"/>
      <c r="JAY892" s="806"/>
      <c r="JAZ892" s="806"/>
      <c r="JBA892" s="806"/>
      <c r="JBB892" s="806"/>
      <c r="JBC892" s="806"/>
      <c r="JBD892" s="806"/>
      <c r="JBE892" s="806"/>
      <c r="JBF892" s="806"/>
      <c r="JBG892" s="806"/>
      <c r="JBH892" s="806"/>
      <c r="JBI892" s="806"/>
      <c r="JBJ892" s="806"/>
      <c r="JBK892" s="806"/>
      <c r="JBL892" s="806"/>
      <c r="JBM892" s="806"/>
      <c r="JBN892" s="806"/>
      <c r="JBO892" s="806"/>
      <c r="JBP892" s="806"/>
      <c r="JBQ892" s="806"/>
      <c r="JBR892" s="806"/>
      <c r="JBS892" s="806"/>
      <c r="JBT892" s="806"/>
      <c r="JBU892" s="806"/>
      <c r="JBV892" s="806"/>
      <c r="JBW892" s="806"/>
      <c r="JBX892" s="806"/>
      <c r="JBY892" s="806"/>
      <c r="JBZ892" s="806"/>
      <c r="JCA892" s="806"/>
      <c r="JCB892" s="806"/>
      <c r="JCC892" s="806"/>
      <c r="JCD892" s="806"/>
      <c r="JCE892" s="806"/>
      <c r="JCF892" s="806"/>
      <c r="JCG892" s="806"/>
      <c r="JCH892" s="806"/>
      <c r="JCI892" s="806"/>
      <c r="JCJ892" s="806"/>
      <c r="JCK892" s="806"/>
      <c r="JCL892" s="806"/>
      <c r="JCM892" s="806"/>
      <c r="JCN892" s="806"/>
      <c r="JCO892" s="806"/>
      <c r="JCP892" s="806"/>
      <c r="JCQ892" s="806"/>
      <c r="JCR892" s="806"/>
      <c r="JCS892" s="806"/>
      <c r="JCT892" s="806"/>
      <c r="JCU892" s="806"/>
      <c r="JCV892" s="806"/>
      <c r="JCW892" s="806"/>
      <c r="JCX892" s="806"/>
      <c r="JCY892" s="806"/>
      <c r="JCZ892" s="806"/>
      <c r="JDA892" s="806"/>
      <c r="JDB892" s="806"/>
      <c r="JDC892" s="806"/>
      <c r="JDD892" s="806"/>
      <c r="JDE892" s="806"/>
      <c r="JDF892" s="806"/>
      <c r="JDG892" s="806"/>
      <c r="JDH892" s="806"/>
      <c r="JDI892" s="806"/>
      <c r="JDJ892" s="806"/>
      <c r="JDK892" s="806"/>
      <c r="JDL892" s="806"/>
      <c r="JDM892" s="806"/>
      <c r="JDN892" s="806"/>
      <c r="JDO892" s="806"/>
      <c r="JDP892" s="806"/>
      <c r="JDQ892" s="806"/>
      <c r="JDR892" s="806"/>
      <c r="JDS892" s="806"/>
      <c r="JDT892" s="806"/>
      <c r="JDU892" s="806"/>
      <c r="JDV892" s="806"/>
      <c r="JDW892" s="806"/>
      <c r="JDX892" s="806"/>
      <c r="JDY892" s="806"/>
      <c r="JDZ892" s="806"/>
      <c r="JEA892" s="806"/>
      <c r="JEB892" s="806"/>
      <c r="JEC892" s="806"/>
      <c r="JED892" s="806"/>
      <c r="JEE892" s="806"/>
      <c r="JEF892" s="806"/>
      <c r="JEG892" s="806"/>
      <c r="JEH892" s="806"/>
      <c r="JEI892" s="806"/>
      <c r="JEJ892" s="806"/>
      <c r="JEK892" s="806"/>
      <c r="JEL892" s="806"/>
      <c r="JEM892" s="806"/>
      <c r="JEN892" s="806"/>
      <c r="JEO892" s="806"/>
      <c r="JEP892" s="806"/>
      <c r="JEQ892" s="806"/>
      <c r="JER892" s="806"/>
      <c r="JES892" s="806"/>
      <c r="JET892" s="806"/>
      <c r="JEU892" s="806"/>
      <c r="JEV892" s="806"/>
      <c r="JEW892" s="806"/>
      <c r="JEX892" s="806"/>
      <c r="JEY892" s="806"/>
      <c r="JEZ892" s="806"/>
      <c r="JFA892" s="806"/>
      <c r="JFB892" s="806"/>
      <c r="JFC892" s="806"/>
      <c r="JFD892" s="806"/>
      <c r="JFE892" s="806"/>
      <c r="JFF892" s="806"/>
      <c r="JFG892" s="806"/>
      <c r="JFH892" s="806"/>
      <c r="JFI892" s="806"/>
      <c r="JFJ892" s="806"/>
      <c r="JFK892" s="806"/>
      <c r="JFL892" s="806"/>
      <c r="JFM892" s="806"/>
      <c r="JFN892" s="806"/>
      <c r="JFO892" s="806"/>
      <c r="JFP892" s="806"/>
      <c r="JFQ892" s="806"/>
      <c r="JFR892" s="806"/>
      <c r="JFS892" s="806"/>
      <c r="JFT892" s="806"/>
      <c r="JFU892" s="806"/>
      <c r="JFV892" s="806"/>
      <c r="JFW892" s="806"/>
      <c r="JFX892" s="806"/>
      <c r="JFY892" s="806"/>
      <c r="JFZ892" s="806"/>
      <c r="JGA892" s="806"/>
      <c r="JGB892" s="806"/>
      <c r="JGC892" s="806"/>
      <c r="JGD892" s="806"/>
      <c r="JGE892" s="806"/>
      <c r="JGF892" s="806"/>
      <c r="JGG892" s="806"/>
      <c r="JGH892" s="806"/>
      <c r="JGI892" s="806"/>
      <c r="JGJ892" s="806"/>
      <c r="JGK892" s="806"/>
      <c r="JGL892" s="806"/>
      <c r="JGM892" s="806"/>
      <c r="JGN892" s="806"/>
      <c r="JGO892" s="806"/>
      <c r="JGP892" s="806"/>
      <c r="JGQ892" s="806"/>
      <c r="JGR892" s="806"/>
      <c r="JGS892" s="806"/>
      <c r="JGT892" s="806"/>
      <c r="JGU892" s="806"/>
      <c r="JGV892" s="806"/>
      <c r="JGW892" s="806"/>
      <c r="JGX892" s="806"/>
      <c r="JGY892" s="806"/>
      <c r="JGZ892" s="806"/>
      <c r="JHA892" s="806"/>
      <c r="JHB892" s="806"/>
      <c r="JHC892" s="806"/>
      <c r="JHD892" s="806"/>
      <c r="JHE892" s="806"/>
      <c r="JHF892" s="806"/>
      <c r="JHG892" s="806"/>
      <c r="JHH892" s="806"/>
      <c r="JHI892" s="806"/>
      <c r="JHJ892" s="806"/>
      <c r="JHK892" s="806"/>
      <c r="JHL892" s="806"/>
      <c r="JHM892" s="806"/>
      <c r="JHN892" s="806"/>
      <c r="JHO892" s="806"/>
      <c r="JHP892" s="806"/>
      <c r="JHQ892" s="806"/>
      <c r="JHR892" s="806"/>
      <c r="JHS892" s="806"/>
      <c r="JHT892" s="806"/>
      <c r="JHU892" s="806"/>
      <c r="JHV892" s="806"/>
      <c r="JHW892" s="806"/>
      <c r="JHX892" s="806"/>
      <c r="JHY892" s="806"/>
      <c r="JHZ892" s="806"/>
      <c r="JIA892" s="806"/>
      <c r="JIB892" s="806"/>
      <c r="JIC892" s="806"/>
      <c r="JID892" s="806"/>
      <c r="JIE892" s="806"/>
      <c r="JIF892" s="806"/>
      <c r="JIG892" s="806"/>
      <c r="JIH892" s="806"/>
      <c r="JII892" s="806"/>
      <c r="JIJ892" s="806"/>
      <c r="JIK892" s="806"/>
      <c r="JIL892" s="806"/>
      <c r="JIM892" s="806"/>
      <c r="JIN892" s="806"/>
      <c r="JIO892" s="806"/>
      <c r="JIP892" s="806"/>
      <c r="JIQ892" s="806"/>
      <c r="JIR892" s="806"/>
      <c r="JIS892" s="806"/>
      <c r="JIT892" s="806"/>
      <c r="JIU892" s="806"/>
      <c r="JIV892" s="806"/>
      <c r="JIW892" s="806"/>
      <c r="JIX892" s="806"/>
      <c r="JIY892" s="806"/>
      <c r="JIZ892" s="806"/>
      <c r="JJA892" s="806"/>
      <c r="JJB892" s="806"/>
      <c r="JJC892" s="806"/>
      <c r="JJD892" s="806"/>
      <c r="JJE892" s="806"/>
      <c r="JJF892" s="806"/>
      <c r="JJG892" s="806"/>
      <c r="JJH892" s="806"/>
      <c r="JJI892" s="806"/>
      <c r="JJJ892" s="806"/>
      <c r="JJK892" s="806"/>
      <c r="JJL892" s="806"/>
      <c r="JJM892" s="806"/>
      <c r="JJN892" s="806"/>
      <c r="JJO892" s="806"/>
      <c r="JJP892" s="806"/>
      <c r="JJQ892" s="806"/>
      <c r="JJR892" s="806"/>
      <c r="JJS892" s="806"/>
      <c r="JJT892" s="806"/>
      <c r="JJU892" s="806"/>
      <c r="JJV892" s="806"/>
      <c r="JJW892" s="806"/>
      <c r="JJX892" s="806"/>
      <c r="JJY892" s="806"/>
      <c r="JJZ892" s="806"/>
      <c r="JKA892" s="806"/>
      <c r="JKB892" s="806"/>
      <c r="JKC892" s="806"/>
      <c r="JKD892" s="806"/>
      <c r="JKE892" s="806"/>
      <c r="JKF892" s="806"/>
      <c r="JKG892" s="806"/>
      <c r="JKH892" s="806"/>
      <c r="JKI892" s="806"/>
      <c r="JKJ892" s="806"/>
      <c r="JKK892" s="806"/>
      <c r="JKL892" s="806"/>
      <c r="JKM892" s="806"/>
      <c r="JKN892" s="806"/>
      <c r="JKO892" s="806"/>
      <c r="JKP892" s="806"/>
      <c r="JKQ892" s="806"/>
      <c r="JKR892" s="806"/>
      <c r="JKS892" s="806"/>
      <c r="JKT892" s="806"/>
      <c r="JKU892" s="806"/>
      <c r="JKV892" s="806"/>
      <c r="JKW892" s="806"/>
      <c r="JKX892" s="806"/>
      <c r="JKY892" s="806"/>
      <c r="JKZ892" s="806"/>
      <c r="JLA892" s="806"/>
      <c r="JLB892" s="806"/>
      <c r="JLC892" s="806"/>
      <c r="JLD892" s="806"/>
      <c r="JLE892" s="806"/>
      <c r="JLF892" s="806"/>
      <c r="JLG892" s="806"/>
      <c r="JLH892" s="806"/>
      <c r="JLI892" s="806"/>
      <c r="JLJ892" s="806"/>
      <c r="JLK892" s="806"/>
      <c r="JLL892" s="806"/>
      <c r="JLM892" s="806"/>
      <c r="JLN892" s="806"/>
      <c r="JLO892" s="806"/>
      <c r="JLP892" s="806"/>
      <c r="JLQ892" s="806"/>
      <c r="JLR892" s="806"/>
      <c r="JLS892" s="806"/>
      <c r="JLT892" s="806"/>
      <c r="JLU892" s="806"/>
      <c r="JLV892" s="806"/>
      <c r="JLW892" s="806"/>
      <c r="JLX892" s="806"/>
      <c r="JLY892" s="806"/>
      <c r="JLZ892" s="806"/>
      <c r="JMA892" s="806"/>
      <c r="JMB892" s="806"/>
      <c r="JMC892" s="806"/>
      <c r="JMD892" s="806"/>
      <c r="JME892" s="806"/>
      <c r="JMF892" s="806"/>
      <c r="JMG892" s="806"/>
      <c r="JMH892" s="806"/>
      <c r="JMI892" s="806"/>
      <c r="JMJ892" s="806"/>
      <c r="JMK892" s="806"/>
      <c r="JML892" s="806"/>
      <c r="JMM892" s="806"/>
      <c r="JMN892" s="806"/>
      <c r="JMO892" s="806"/>
      <c r="JMP892" s="806"/>
      <c r="JMQ892" s="806"/>
      <c r="JMR892" s="806"/>
      <c r="JMS892" s="806"/>
      <c r="JMT892" s="806"/>
      <c r="JMU892" s="806"/>
      <c r="JMV892" s="806"/>
      <c r="JMW892" s="806"/>
      <c r="JMX892" s="806"/>
      <c r="JMY892" s="806"/>
      <c r="JMZ892" s="806"/>
      <c r="JNA892" s="806"/>
      <c r="JNB892" s="806"/>
      <c r="JNC892" s="806"/>
      <c r="JND892" s="806"/>
      <c r="JNE892" s="806"/>
      <c r="JNF892" s="806"/>
      <c r="JNG892" s="806"/>
      <c r="JNH892" s="806"/>
      <c r="JNI892" s="806"/>
      <c r="JNJ892" s="806"/>
      <c r="JNK892" s="806"/>
      <c r="JNL892" s="806"/>
      <c r="JNM892" s="806"/>
      <c r="JNN892" s="806"/>
      <c r="JNO892" s="806"/>
      <c r="JNP892" s="806"/>
      <c r="JNQ892" s="806"/>
      <c r="JNR892" s="806"/>
      <c r="JNS892" s="806"/>
      <c r="JNT892" s="806"/>
      <c r="JNU892" s="806"/>
      <c r="JNV892" s="806"/>
      <c r="JNW892" s="806"/>
      <c r="JNX892" s="806"/>
      <c r="JNY892" s="806"/>
      <c r="JNZ892" s="806"/>
      <c r="JOA892" s="806"/>
      <c r="JOB892" s="806"/>
      <c r="JOC892" s="806"/>
      <c r="JOD892" s="806"/>
      <c r="JOE892" s="806"/>
      <c r="JOF892" s="806"/>
      <c r="JOG892" s="806"/>
      <c r="JOH892" s="806"/>
      <c r="JOI892" s="806"/>
      <c r="JOJ892" s="806"/>
      <c r="JOK892" s="806"/>
      <c r="JOL892" s="806"/>
      <c r="JOM892" s="806"/>
      <c r="JON892" s="806"/>
      <c r="JOO892" s="806"/>
      <c r="JOP892" s="806"/>
      <c r="JOQ892" s="806"/>
      <c r="JOR892" s="806"/>
      <c r="JOS892" s="806"/>
      <c r="JOT892" s="806"/>
      <c r="JOU892" s="806"/>
      <c r="JOV892" s="806"/>
      <c r="JOW892" s="806"/>
      <c r="JOX892" s="806"/>
      <c r="JOY892" s="806"/>
      <c r="JOZ892" s="806"/>
      <c r="JPA892" s="806"/>
      <c r="JPB892" s="806"/>
      <c r="JPC892" s="806"/>
      <c r="JPD892" s="806"/>
      <c r="JPE892" s="806"/>
      <c r="JPF892" s="806"/>
      <c r="JPG892" s="806"/>
      <c r="JPH892" s="806"/>
      <c r="JPI892" s="806"/>
      <c r="JPJ892" s="806"/>
      <c r="JPK892" s="806"/>
      <c r="JPL892" s="806"/>
      <c r="JPM892" s="806"/>
      <c r="JPN892" s="806"/>
      <c r="JPO892" s="806"/>
      <c r="JPP892" s="806"/>
      <c r="JPQ892" s="806"/>
      <c r="JPR892" s="806"/>
      <c r="JPS892" s="806"/>
      <c r="JPT892" s="806"/>
      <c r="JPU892" s="806"/>
      <c r="JPV892" s="806"/>
      <c r="JPW892" s="806"/>
      <c r="JPX892" s="806"/>
      <c r="JPY892" s="806"/>
      <c r="JPZ892" s="806"/>
      <c r="JQA892" s="806"/>
      <c r="JQB892" s="806"/>
      <c r="JQC892" s="806"/>
      <c r="JQD892" s="806"/>
      <c r="JQE892" s="806"/>
      <c r="JQF892" s="806"/>
      <c r="JQG892" s="806"/>
      <c r="JQH892" s="806"/>
      <c r="JQI892" s="806"/>
      <c r="JQJ892" s="806"/>
      <c r="JQK892" s="806"/>
      <c r="JQL892" s="806"/>
      <c r="JQM892" s="806"/>
      <c r="JQN892" s="806"/>
      <c r="JQO892" s="806"/>
      <c r="JQP892" s="806"/>
      <c r="JQQ892" s="806"/>
      <c r="JQR892" s="806"/>
      <c r="JQS892" s="806"/>
      <c r="JQT892" s="806"/>
      <c r="JQU892" s="806"/>
      <c r="JQV892" s="806"/>
      <c r="JQW892" s="806"/>
      <c r="JQX892" s="806"/>
      <c r="JQY892" s="806"/>
      <c r="JQZ892" s="806"/>
      <c r="JRA892" s="806"/>
      <c r="JRB892" s="806"/>
      <c r="JRC892" s="806"/>
      <c r="JRD892" s="806"/>
      <c r="JRE892" s="806"/>
      <c r="JRF892" s="806"/>
      <c r="JRG892" s="806"/>
      <c r="JRH892" s="806"/>
      <c r="JRI892" s="806"/>
      <c r="JRJ892" s="806"/>
      <c r="JRK892" s="806"/>
      <c r="JRL892" s="806"/>
      <c r="JRM892" s="806"/>
      <c r="JRN892" s="806"/>
      <c r="JRO892" s="806"/>
      <c r="JRP892" s="806"/>
      <c r="JRQ892" s="806"/>
      <c r="JRR892" s="806"/>
      <c r="JRS892" s="806"/>
      <c r="JRT892" s="806"/>
      <c r="JRU892" s="806"/>
      <c r="JRV892" s="806"/>
      <c r="JRW892" s="806"/>
      <c r="JRX892" s="806"/>
      <c r="JRY892" s="806"/>
      <c r="JRZ892" s="806"/>
      <c r="JSA892" s="806"/>
      <c r="JSB892" s="806"/>
      <c r="JSC892" s="806"/>
      <c r="JSD892" s="806"/>
      <c r="JSE892" s="806"/>
      <c r="JSF892" s="806"/>
      <c r="JSG892" s="806"/>
      <c r="JSH892" s="806"/>
      <c r="JSI892" s="806"/>
      <c r="JSJ892" s="806"/>
      <c r="JSK892" s="806"/>
      <c r="JSL892" s="806"/>
      <c r="JSM892" s="806"/>
      <c r="JSN892" s="806"/>
      <c r="JSO892" s="806"/>
      <c r="JSP892" s="806"/>
      <c r="JSQ892" s="806"/>
      <c r="JSR892" s="806"/>
      <c r="JSS892" s="806"/>
      <c r="JST892" s="806"/>
      <c r="JSU892" s="806"/>
      <c r="JSV892" s="806"/>
      <c r="JSW892" s="806"/>
      <c r="JSX892" s="806"/>
      <c r="JSY892" s="806"/>
      <c r="JSZ892" s="806"/>
      <c r="JTA892" s="806"/>
      <c r="JTB892" s="806"/>
      <c r="JTC892" s="806"/>
      <c r="JTD892" s="806"/>
      <c r="JTE892" s="806"/>
      <c r="JTF892" s="806"/>
      <c r="JTG892" s="806"/>
      <c r="JTH892" s="806"/>
      <c r="JTI892" s="806"/>
      <c r="JTJ892" s="806"/>
      <c r="JTK892" s="806"/>
      <c r="JTL892" s="806"/>
      <c r="JTM892" s="806"/>
      <c r="JTN892" s="806"/>
      <c r="JTO892" s="806"/>
      <c r="JTP892" s="806"/>
      <c r="JTQ892" s="806"/>
      <c r="JTR892" s="806"/>
      <c r="JTS892" s="806"/>
      <c r="JTT892" s="806"/>
      <c r="JTU892" s="806"/>
      <c r="JTV892" s="806"/>
      <c r="JTW892" s="806"/>
      <c r="JTX892" s="806"/>
      <c r="JTY892" s="806"/>
      <c r="JTZ892" s="806"/>
      <c r="JUA892" s="806"/>
      <c r="JUB892" s="806"/>
      <c r="JUC892" s="806"/>
      <c r="JUD892" s="806"/>
      <c r="JUE892" s="806"/>
      <c r="JUF892" s="806"/>
      <c r="JUG892" s="806"/>
      <c r="JUH892" s="806"/>
      <c r="JUI892" s="806"/>
      <c r="JUJ892" s="806"/>
      <c r="JUK892" s="806"/>
      <c r="JUL892" s="806"/>
      <c r="JUM892" s="806"/>
      <c r="JUN892" s="806"/>
      <c r="JUO892" s="806"/>
      <c r="JUP892" s="806"/>
      <c r="JUQ892" s="806"/>
      <c r="JUR892" s="806"/>
      <c r="JUS892" s="806"/>
      <c r="JUT892" s="806"/>
      <c r="JUU892" s="806"/>
      <c r="JUV892" s="806"/>
      <c r="JUW892" s="806"/>
      <c r="JUX892" s="806"/>
      <c r="JUY892" s="806"/>
      <c r="JUZ892" s="806"/>
      <c r="JVA892" s="806"/>
      <c r="JVB892" s="806"/>
      <c r="JVC892" s="806"/>
      <c r="JVD892" s="806"/>
      <c r="JVE892" s="806"/>
      <c r="JVF892" s="806"/>
      <c r="JVG892" s="806"/>
      <c r="JVH892" s="806"/>
      <c r="JVI892" s="806"/>
      <c r="JVJ892" s="806"/>
      <c r="JVK892" s="806"/>
      <c r="JVL892" s="806"/>
      <c r="JVM892" s="806"/>
      <c r="JVN892" s="806"/>
      <c r="JVO892" s="806"/>
      <c r="JVP892" s="806"/>
      <c r="JVQ892" s="806"/>
      <c r="JVR892" s="806"/>
      <c r="JVS892" s="806"/>
      <c r="JVT892" s="806"/>
      <c r="JVU892" s="806"/>
      <c r="JVV892" s="806"/>
      <c r="JVW892" s="806"/>
      <c r="JVX892" s="806"/>
      <c r="JVY892" s="806"/>
      <c r="JVZ892" s="806"/>
      <c r="JWA892" s="806"/>
      <c r="JWB892" s="806"/>
      <c r="JWC892" s="806"/>
      <c r="JWD892" s="806"/>
      <c r="JWE892" s="806"/>
      <c r="JWF892" s="806"/>
      <c r="JWG892" s="806"/>
      <c r="JWH892" s="806"/>
      <c r="JWI892" s="806"/>
      <c r="JWJ892" s="806"/>
      <c r="JWK892" s="806"/>
      <c r="JWL892" s="806"/>
      <c r="JWM892" s="806"/>
      <c r="JWN892" s="806"/>
      <c r="JWO892" s="806"/>
      <c r="JWP892" s="806"/>
      <c r="JWQ892" s="806"/>
      <c r="JWR892" s="806"/>
      <c r="JWS892" s="806"/>
      <c r="JWT892" s="806"/>
      <c r="JWU892" s="806"/>
      <c r="JWV892" s="806"/>
      <c r="JWW892" s="806"/>
      <c r="JWX892" s="806"/>
      <c r="JWY892" s="806"/>
      <c r="JWZ892" s="806"/>
      <c r="JXA892" s="806"/>
      <c r="JXB892" s="806"/>
      <c r="JXC892" s="806"/>
      <c r="JXD892" s="806"/>
      <c r="JXE892" s="806"/>
      <c r="JXF892" s="806"/>
      <c r="JXG892" s="806"/>
      <c r="JXH892" s="806"/>
      <c r="JXI892" s="806"/>
      <c r="JXJ892" s="806"/>
      <c r="JXK892" s="806"/>
      <c r="JXL892" s="806"/>
      <c r="JXM892" s="806"/>
      <c r="JXN892" s="806"/>
      <c r="JXO892" s="806"/>
      <c r="JXP892" s="806"/>
      <c r="JXQ892" s="806"/>
      <c r="JXR892" s="806"/>
      <c r="JXS892" s="806"/>
      <c r="JXT892" s="806"/>
      <c r="JXU892" s="806"/>
      <c r="JXV892" s="806"/>
      <c r="JXW892" s="806"/>
      <c r="JXX892" s="806"/>
      <c r="JXY892" s="806"/>
      <c r="JXZ892" s="806"/>
      <c r="JYA892" s="806"/>
      <c r="JYB892" s="806"/>
      <c r="JYC892" s="806"/>
      <c r="JYD892" s="806"/>
      <c r="JYE892" s="806"/>
      <c r="JYF892" s="806"/>
      <c r="JYG892" s="806"/>
      <c r="JYH892" s="806"/>
      <c r="JYI892" s="806"/>
      <c r="JYJ892" s="806"/>
      <c r="JYK892" s="806"/>
      <c r="JYL892" s="806"/>
      <c r="JYM892" s="806"/>
      <c r="JYN892" s="806"/>
      <c r="JYO892" s="806"/>
      <c r="JYP892" s="806"/>
      <c r="JYQ892" s="806"/>
      <c r="JYR892" s="806"/>
      <c r="JYS892" s="806"/>
      <c r="JYT892" s="806"/>
      <c r="JYU892" s="806"/>
      <c r="JYV892" s="806"/>
      <c r="JYW892" s="806"/>
      <c r="JYX892" s="806"/>
      <c r="JYY892" s="806"/>
      <c r="JYZ892" s="806"/>
      <c r="JZA892" s="806"/>
      <c r="JZB892" s="806"/>
      <c r="JZC892" s="806"/>
      <c r="JZD892" s="806"/>
      <c r="JZE892" s="806"/>
      <c r="JZF892" s="806"/>
      <c r="JZG892" s="806"/>
      <c r="JZH892" s="806"/>
      <c r="JZI892" s="806"/>
      <c r="JZJ892" s="806"/>
      <c r="JZK892" s="806"/>
      <c r="JZL892" s="806"/>
      <c r="JZM892" s="806"/>
      <c r="JZN892" s="806"/>
      <c r="JZO892" s="806"/>
      <c r="JZP892" s="806"/>
      <c r="JZQ892" s="806"/>
      <c r="JZR892" s="806"/>
      <c r="JZS892" s="806"/>
      <c r="JZT892" s="806"/>
      <c r="JZU892" s="806"/>
      <c r="JZV892" s="806"/>
      <c r="JZW892" s="806"/>
      <c r="JZX892" s="806"/>
      <c r="JZY892" s="806"/>
      <c r="JZZ892" s="806"/>
      <c r="KAA892" s="806"/>
      <c r="KAB892" s="806"/>
      <c r="KAC892" s="806"/>
      <c r="KAD892" s="806"/>
      <c r="KAE892" s="806"/>
      <c r="KAF892" s="806"/>
      <c r="KAG892" s="806"/>
      <c r="KAH892" s="806"/>
      <c r="KAI892" s="806"/>
      <c r="KAJ892" s="806"/>
      <c r="KAK892" s="806"/>
      <c r="KAL892" s="806"/>
      <c r="KAM892" s="806"/>
      <c r="KAN892" s="806"/>
      <c r="KAO892" s="806"/>
      <c r="KAP892" s="806"/>
      <c r="KAQ892" s="806"/>
      <c r="KAR892" s="806"/>
      <c r="KAS892" s="806"/>
      <c r="KAT892" s="806"/>
      <c r="KAU892" s="806"/>
      <c r="KAV892" s="806"/>
      <c r="KAW892" s="806"/>
      <c r="KAX892" s="806"/>
      <c r="KAY892" s="806"/>
      <c r="KAZ892" s="806"/>
      <c r="KBA892" s="806"/>
      <c r="KBB892" s="806"/>
      <c r="KBC892" s="806"/>
      <c r="KBD892" s="806"/>
      <c r="KBE892" s="806"/>
      <c r="KBF892" s="806"/>
      <c r="KBG892" s="806"/>
      <c r="KBH892" s="806"/>
      <c r="KBI892" s="806"/>
      <c r="KBJ892" s="806"/>
      <c r="KBK892" s="806"/>
      <c r="KBL892" s="806"/>
      <c r="KBM892" s="806"/>
      <c r="KBN892" s="806"/>
      <c r="KBO892" s="806"/>
      <c r="KBP892" s="806"/>
      <c r="KBQ892" s="806"/>
      <c r="KBR892" s="806"/>
      <c r="KBS892" s="806"/>
      <c r="KBT892" s="806"/>
      <c r="KBU892" s="806"/>
      <c r="KBV892" s="806"/>
      <c r="KBW892" s="806"/>
      <c r="KBX892" s="806"/>
      <c r="KBY892" s="806"/>
      <c r="KBZ892" s="806"/>
      <c r="KCA892" s="806"/>
      <c r="KCB892" s="806"/>
      <c r="KCC892" s="806"/>
      <c r="KCD892" s="806"/>
      <c r="KCE892" s="806"/>
      <c r="KCF892" s="806"/>
      <c r="KCG892" s="806"/>
      <c r="KCH892" s="806"/>
      <c r="KCI892" s="806"/>
      <c r="KCJ892" s="806"/>
      <c r="KCK892" s="806"/>
      <c r="KCL892" s="806"/>
      <c r="KCM892" s="806"/>
      <c r="KCN892" s="806"/>
      <c r="KCO892" s="806"/>
      <c r="KCP892" s="806"/>
      <c r="KCQ892" s="806"/>
      <c r="KCR892" s="806"/>
      <c r="KCS892" s="806"/>
      <c r="KCT892" s="806"/>
      <c r="KCU892" s="806"/>
      <c r="KCV892" s="806"/>
      <c r="KCW892" s="806"/>
      <c r="KCX892" s="806"/>
      <c r="KCY892" s="806"/>
      <c r="KCZ892" s="806"/>
      <c r="KDA892" s="806"/>
      <c r="KDB892" s="806"/>
      <c r="KDC892" s="806"/>
      <c r="KDD892" s="806"/>
      <c r="KDE892" s="806"/>
      <c r="KDF892" s="806"/>
      <c r="KDG892" s="806"/>
      <c r="KDH892" s="806"/>
      <c r="KDI892" s="806"/>
      <c r="KDJ892" s="806"/>
      <c r="KDK892" s="806"/>
      <c r="KDL892" s="806"/>
      <c r="KDM892" s="806"/>
      <c r="KDN892" s="806"/>
      <c r="KDO892" s="806"/>
      <c r="KDP892" s="806"/>
      <c r="KDQ892" s="806"/>
      <c r="KDR892" s="806"/>
      <c r="KDS892" s="806"/>
      <c r="KDT892" s="806"/>
      <c r="KDU892" s="806"/>
      <c r="KDV892" s="806"/>
      <c r="KDW892" s="806"/>
      <c r="KDX892" s="806"/>
      <c r="KDY892" s="806"/>
      <c r="KDZ892" s="806"/>
      <c r="KEA892" s="806"/>
      <c r="KEB892" s="806"/>
      <c r="KEC892" s="806"/>
      <c r="KED892" s="806"/>
      <c r="KEE892" s="806"/>
      <c r="KEF892" s="806"/>
      <c r="KEG892" s="806"/>
      <c r="KEH892" s="806"/>
      <c r="KEI892" s="806"/>
      <c r="KEJ892" s="806"/>
      <c r="KEK892" s="806"/>
      <c r="KEL892" s="806"/>
      <c r="KEM892" s="806"/>
      <c r="KEN892" s="806"/>
      <c r="KEO892" s="806"/>
      <c r="KEP892" s="806"/>
      <c r="KEQ892" s="806"/>
      <c r="KER892" s="806"/>
      <c r="KES892" s="806"/>
      <c r="KET892" s="806"/>
      <c r="KEU892" s="806"/>
      <c r="KEV892" s="806"/>
      <c r="KEW892" s="806"/>
      <c r="KEX892" s="806"/>
      <c r="KEY892" s="806"/>
      <c r="KEZ892" s="806"/>
      <c r="KFA892" s="806"/>
      <c r="KFB892" s="806"/>
      <c r="KFC892" s="806"/>
      <c r="KFD892" s="806"/>
      <c r="KFE892" s="806"/>
      <c r="KFF892" s="806"/>
      <c r="KFG892" s="806"/>
      <c r="KFH892" s="806"/>
      <c r="KFI892" s="806"/>
      <c r="KFJ892" s="806"/>
      <c r="KFK892" s="806"/>
      <c r="KFL892" s="806"/>
      <c r="KFM892" s="806"/>
      <c r="KFN892" s="806"/>
      <c r="KFO892" s="806"/>
      <c r="KFP892" s="806"/>
      <c r="KFQ892" s="806"/>
      <c r="KFR892" s="806"/>
      <c r="KFS892" s="806"/>
      <c r="KFT892" s="806"/>
      <c r="KFU892" s="806"/>
      <c r="KFV892" s="806"/>
      <c r="KFW892" s="806"/>
      <c r="KFX892" s="806"/>
      <c r="KFY892" s="806"/>
      <c r="KFZ892" s="806"/>
      <c r="KGA892" s="806"/>
      <c r="KGB892" s="806"/>
      <c r="KGC892" s="806"/>
      <c r="KGD892" s="806"/>
      <c r="KGE892" s="806"/>
      <c r="KGF892" s="806"/>
      <c r="KGG892" s="806"/>
      <c r="KGH892" s="806"/>
      <c r="KGI892" s="806"/>
      <c r="KGJ892" s="806"/>
      <c r="KGK892" s="806"/>
      <c r="KGL892" s="806"/>
      <c r="KGM892" s="806"/>
      <c r="KGN892" s="806"/>
      <c r="KGO892" s="806"/>
      <c r="KGP892" s="806"/>
      <c r="KGQ892" s="806"/>
      <c r="KGR892" s="806"/>
      <c r="KGS892" s="806"/>
      <c r="KGT892" s="806"/>
      <c r="KGU892" s="806"/>
      <c r="KGV892" s="806"/>
      <c r="KGW892" s="806"/>
      <c r="KGX892" s="806"/>
      <c r="KGY892" s="806"/>
      <c r="KGZ892" s="806"/>
      <c r="KHA892" s="806"/>
      <c r="KHB892" s="806"/>
      <c r="KHC892" s="806"/>
      <c r="KHD892" s="806"/>
      <c r="KHE892" s="806"/>
      <c r="KHF892" s="806"/>
      <c r="KHG892" s="806"/>
      <c r="KHH892" s="806"/>
      <c r="KHI892" s="806"/>
      <c r="KHJ892" s="806"/>
      <c r="KHK892" s="806"/>
      <c r="KHL892" s="806"/>
      <c r="KHM892" s="806"/>
      <c r="KHN892" s="806"/>
      <c r="KHO892" s="806"/>
      <c r="KHP892" s="806"/>
      <c r="KHQ892" s="806"/>
      <c r="KHR892" s="806"/>
      <c r="KHS892" s="806"/>
      <c r="KHT892" s="806"/>
      <c r="KHU892" s="806"/>
      <c r="KHV892" s="806"/>
      <c r="KHW892" s="806"/>
      <c r="KHX892" s="806"/>
      <c r="KHY892" s="806"/>
      <c r="KHZ892" s="806"/>
      <c r="KIA892" s="806"/>
      <c r="KIB892" s="806"/>
      <c r="KIC892" s="806"/>
      <c r="KID892" s="806"/>
      <c r="KIE892" s="806"/>
      <c r="KIF892" s="806"/>
      <c r="KIG892" s="806"/>
      <c r="KIH892" s="806"/>
      <c r="KII892" s="806"/>
      <c r="KIJ892" s="806"/>
      <c r="KIK892" s="806"/>
      <c r="KIL892" s="806"/>
      <c r="KIM892" s="806"/>
      <c r="KIN892" s="806"/>
      <c r="KIO892" s="806"/>
      <c r="KIP892" s="806"/>
      <c r="KIQ892" s="806"/>
      <c r="KIR892" s="806"/>
      <c r="KIS892" s="806"/>
      <c r="KIT892" s="806"/>
      <c r="KIU892" s="806"/>
      <c r="KIV892" s="806"/>
      <c r="KIW892" s="806"/>
      <c r="KIX892" s="806"/>
      <c r="KIY892" s="806"/>
      <c r="KIZ892" s="806"/>
      <c r="KJA892" s="806"/>
      <c r="KJB892" s="806"/>
      <c r="KJC892" s="806"/>
      <c r="KJD892" s="806"/>
      <c r="KJE892" s="806"/>
      <c r="KJF892" s="806"/>
      <c r="KJG892" s="806"/>
      <c r="KJH892" s="806"/>
      <c r="KJI892" s="806"/>
      <c r="KJJ892" s="806"/>
      <c r="KJK892" s="806"/>
      <c r="KJL892" s="806"/>
      <c r="KJM892" s="806"/>
      <c r="KJN892" s="806"/>
      <c r="KJO892" s="806"/>
      <c r="KJP892" s="806"/>
      <c r="KJQ892" s="806"/>
      <c r="KJR892" s="806"/>
      <c r="KJS892" s="806"/>
      <c r="KJT892" s="806"/>
      <c r="KJU892" s="806"/>
      <c r="KJV892" s="806"/>
      <c r="KJW892" s="806"/>
      <c r="KJX892" s="806"/>
      <c r="KJY892" s="806"/>
      <c r="KJZ892" s="806"/>
      <c r="KKA892" s="806"/>
      <c r="KKB892" s="806"/>
      <c r="KKC892" s="806"/>
      <c r="KKD892" s="806"/>
      <c r="KKE892" s="806"/>
      <c r="KKF892" s="806"/>
      <c r="KKG892" s="806"/>
      <c r="KKH892" s="806"/>
      <c r="KKI892" s="806"/>
      <c r="KKJ892" s="806"/>
      <c r="KKK892" s="806"/>
      <c r="KKL892" s="806"/>
      <c r="KKM892" s="806"/>
      <c r="KKN892" s="806"/>
      <c r="KKO892" s="806"/>
      <c r="KKP892" s="806"/>
      <c r="KKQ892" s="806"/>
      <c r="KKR892" s="806"/>
      <c r="KKS892" s="806"/>
      <c r="KKT892" s="806"/>
      <c r="KKU892" s="806"/>
      <c r="KKV892" s="806"/>
      <c r="KKW892" s="806"/>
      <c r="KKX892" s="806"/>
      <c r="KKY892" s="806"/>
      <c r="KKZ892" s="806"/>
      <c r="KLA892" s="806"/>
      <c r="KLB892" s="806"/>
      <c r="KLC892" s="806"/>
      <c r="KLD892" s="806"/>
      <c r="KLE892" s="806"/>
      <c r="KLF892" s="806"/>
      <c r="KLG892" s="806"/>
      <c r="KLH892" s="806"/>
      <c r="KLI892" s="806"/>
      <c r="KLJ892" s="806"/>
      <c r="KLK892" s="806"/>
      <c r="KLL892" s="806"/>
      <c r="KLM892" s="806"/>
      <c r="KLN892" s="806"/>
      <c r="KLO892" s="806"/>
      <c r="KLP892" s="806"/>
      <c r="KLQ892" s="806"/>
      <c r="KLR892" s="806"/>
      <c r="KLS892" s="806"/>
      <c r="KLT892" s="806"/>
      <c r="KLU892" s="806"/>
      <c r="KLV892" s="806"/>
      <c r="KLW892" s="806"/>
      <c r="KLX892" s="806"/>
      <c r="KLY892" s="806"/>
      <c r="KLZ892" s="806"/>
      <c r="KMA892" s="806"/>
      <c r="KMB892" s="806"/>
      <c r="KMC892" s="806"/>
      <c r="KMD892" s="806"/>
      <c r="KME892" s="806"/>
      <c r="KMF892" s="806"/>
      <c r="KMG892" s="806"/>
      <c r="KMH892" s="806"/>
      <c r="KMI892" s="806"/>
      <c r="KMJ892" s="806"/>
      <c r="KMK892" s="806"/>
      <c r="KML892" s="806"/>
      <c r="KMM892" s="806"/>
      <c r="KMN892" s="806"/>
      <c r="KMO892" s="806"/>
      <c r="KMP892" s="806"/>
      <c r="KMQ892" s="806"/>
      <c r="KMR892" s="806"/>
      <c r="KMS892" s="806"/>
      <c r="KMT892" s="806"/>
      <c r="KMU892" s="806"/>
      <c r="KMV892" s="806"/>
      <c r="KMW892" s="806"/>
      <c r="KMX892" s="806"/>
      <c r="KMY892" s="806"/>
      <c r="KMZ892" s="806"/>
      <c r="KNA892" s="806"/>
      <c r="KNB892" s="806"/>
      <c r="KNC892" s="806"/>
      <c r="KND892" s="806"/>
      <c r="KNE892" s="806"/>
      <c r="KNF892" s="806"/>
      <c r="KNG892" s="806"/>
      <c r="KNH892" s="806"/>
      <c r="KNI892" s="806"/>
      <c r="KNJ892" s="806"/>
      <c r="KNK892" s="806"/>
      <c r="KNL892" s="806"/>
      <c r="KNM892" s="806"/>
      <c r="KNN892" s="806"/>
      <c r="KNO892" s="806"/>
      <c r="KNP892" s="806"/>
      <c r="KNQ892" s="806"/>
      <c r="KNR892" s="806"/>
      <c r="KNS892" s="806"/>
      <c r="KNT892" s="806"/>
      <c r="KNU892" s="806"/>
      <c r="KNV892" s="806"/>
      <c r="KNW892" s="806"/>
      <c r="KNX892" s="806"/>
      <c r="KNY892" s="806"/>
      <c r="KNZ892" s="806"/>
      <c r="KOA892" s="806"/>
      <c r="KOB892" s="806"/>
      <c r="KOC892" s="806"/>
      <c r="KOD892" s="806"/>
      <c r="KOE892" s="806"/>
      <c r="KOF892" s="806"/>
      <c r="KOG892" s="806"/>
      <c r="KOH892" s="806"/>
      <c r="KOI892" s="806"/>
      <c r="KOJ892" s="806"/>
      <c r="KOK892" s="806"/>
      <c r="KOL892" s="806"/>
      <c r="KOM892" s="806"/>
      <c r="KON892" s="806"/>
      <c r="KOO892" s="806"/>
      <c r="KOP892" s="806"/>
      <c r="KOQ892" s="806"/>
      <c r="KOR892" s="806"/>
      <c r="KOS892" s="806"/>
      <c r="KOT892" s="806"/>
      <c r="KOU892" s="806"/>
      <c r="KOV892" s="806"/>
      <c r="KOW892" s="806"/>
      <c r="KOX892" s="806"/>
      <c r="KOY892" s="806"/>
      <c r="KOZ892" s="806"/>
      <c r="KPA892" s="806"/>
      <c r="KPB892" s="806"/>
      <c r="KPC892" s="806"/>
      <c r="KPD892" s="806"/>
      <c r="KPE892" s="806"/>
      <c r="KPF892" s="806"/>
      <c r="KPG892" s="806"/>
      <c r="KPH892" s="806"/>
      <c r="KPI892" s="806"/>
      <c r="KPJ892" s="806"/>
      <c r="KPK892" s="806"/>
      <c r="KPL892" s="806"/>
      <c r="KPM892" s="806"/>
      <c r="KPN892" s="806"/>
      <c r="KPO892" s="806"/>
      <c r="KPP892" s="806"/>
      <c r="KPQ892" s="806"/>
      <c r="KPR892" s="806"/>
      <c r="KPS892" s="806"/>
      <c r="KPT892" s="806"/>
      <c r="KPU892" s="806"/>
      <c r="KPV892" s="806"/>
      <c r="KPW892" s="806"/>
      <c r="KPX892" s="806"/>
      <c r="KPY892" s="806"/>
      <c r="KPZ892" s="806"/>
      <c r="KQA892" s="806"/>
      <c r="KQB892" s="806"/>
      <c r="KQC892" s="806"/>
      <c r="KQD892" s="806"/>
      <c r="KQE892" s="806"/>
      <c r="KQF892" s="806"/>
      <c r="KQG892" s="806"/>
      <c r="KQH892" s="806"/>
      <c r="KQI892" s="806"/>
      <c r="KQJ892" s="806"/>
      <c r="KQK892" s="806"/>
      <c r="KQL892" s="806"/>
      <c r="KQM892" s="806"/>
      <c r="KQN892" s="806"/>
      <c r="KQO892" s="806"/>
      <c r="KQP892" s="806"/>
      <c r="KQQ892" s="806"/>
      <c r="KQR892" s="806"/>
      <c r="KQS892" s="806"/>
      <c r="KQT892" s="806"/>
      <c r="KQU892" s="806"/>
      <c r="KQV892" s="806"/>
      <c r="KQW892" s="806"/>
      <c r="KQX892" s="806"/>
      <c r="KQY892" s="806"/>
      <c r="KQZ892" s="806"/>
      <c r="KRA892" s="806"/>
      <c r="KRB892" s="806"/>
      <c r="KRC892" s="806"/>
      <c r="KRD892" s="806"/>
      <c r="KRE892" s="806"/>
      <c r="KRF892" s="806"/>
      <c r="KRG892" s="806"/>
      <c r="KRH892" s="806"/>
      <c r="KRI892" s="806"/>
      <c r="KRJ892" s="806"/>
      <c r="KRK892" s="806"/>
      <c r="KRL892" s="806"/>
      <c r="KRM892" s="806"/>
      <c r="KRN892" s="806"/>
      <c r="KRO892" s="806"/>
      <c r="KRP892" s="806"/>
      <c r="KRQ892" s="806"/>
      <c r="KRR892" s="806"/>
      <c r="KRS892" s="806"/>
      <c r="KRT892" s="806"/>
      <c r="KRU892" s="806"/>
      <c r="KRV892" s="806"/>
      <c r="KRW892" s="806"/>
      <c r="KRX892" s="806"/>
      <c r="KRY892" s="806"/>
      <c r="KRZ892" s="806"/>
      <c r="KSA892" s="806"/>
      <c r="KSB892" s="806"/>
      <c r="KSC892" s="806"/>
      <c r="KSD892" s="806"/>
      <c r="KSE892" s="806"/>
      <c r="KSF892" s="806"/>
      <c r="KSG892" s="806"/>
      <c r="KSH892" s="806"/>
      <c r="KSI892" s="806"/>
      <c r="KSJ892" s="806"/>
      <c r="KSK892" s="806"/>
      <c r="KSL892" s="806"/>
      <c r="KSM892" s="806"/>
      <c r="KSN892" s="806"/>
      <c r="KSO892" s="806"/>
      <c r="KSP892" s="806"/>
      <c r="KSQ892" s="806"/>
      <c r="KSR892" s="806"/>
      <c r="KSS892" s="806"/>
      <c r="KST892" s="806"/>
      <c r="KSU892" s="806"/>
      <c r="KSV892" s="806"/>
      <c r="KSW892" s="806"/>
      <c r="KSX892" s="806"/>
      <c r="KSY892" s="806"/>
      <c r="KSZ892" s="806"/>
      <c r="KTA892" s="806"/>
      <c r="KTB892" s="806"/>
      <c r="KTC892" s="806"/>
      <c r="KTD892" s="806"/>
      <c r="KTE892" s="806"/>
      <c r="KTF892" s="806"/>
      <c r="KTG892" s="806"/>
      <c r="KTH892" s="806"/>
      <c r="KTI892" s="806"/>
      <c r="KTJ892" s="806"/>
      <c r="KTK892" s="806"/>
      <c r="KTL892" s="806"/>
      <c r="KTM892" s="806"/>
      <c r="KTN892" s="806"/>
      <c r="KTO892" s="806"/>
      <c r="KTP892" s="806"/>
      <c r="KTQ892" s="806"/>
      <c r="KTR892" s="806"/>
      <c r="KTS892" s="806"/>
      <c r="KTT892" s="806"/>
      <c r="KTU892" s="806"/>
      <c r="KTV892" s="806"/>
      <c r="KTW892" s="806"/>
      <c r="KTX892" s="806"/>
      <c r="KTY892" s="806"/>
      <c r="KTZ892" s="806"/>
      <c r="KUA892" s="806"/>
      <c r="KUB892" s="806"/>
      <c r="KUC892" s="806"/>
      <c r="KUD892" s="806"/>
      <c r="KUE892" s="806"/>
      <c r="KUF892" s="806"/>
      <c r="KUG892" s="806"/>
      <c r="KUH892" s="806"/>
      <c r="KUI892" s="806"/>
      <c r="KUJ892" s="806"/>
      <c r="KUK892" s="806"/>
      <c r="KUL892" s="806"/>
      <c r="KUM892" s="806"/>
      <c r="KUN892" s="806"/>
      <c r="KUO892" s="806"/>
      <c r="KUP892" s="806"/>
      <c r="KUQ892" s="806"/>
      <c r="KUR892" s="806"/>
      <c r="KUS892" s="806"/>
      <c r="KUT892" s="806"/>
      <c r="KUU892" s="806"/>
      <c r="KUV892" s="806"/>
      <c r="KUW892" s="806"/>
      <c r="KUX892" s="806"/>
      <c r="KUY892" s="806"/>
      <c r="KUZ892" s="806"/>
      <c r="KVA892" s="806"/>
      <c r="KVB892" s="806"/>
      <c r="KVC892" s="806"/>
      <c r="KVD892" s="806"/>
      <c r="KVE892" s="806"/>
      <c r="KVF892" s="806"/>
      <c r="KVG892" s="806"/>
      <c r="KVH892" s="806"/>
      <c r="KVI892" s="806"/>
      <c r="KVJ892" s="806"/>
      <c r="KVK892" s="806"/>
      <c r="KVL892" s="806"/>
      <c r="KVM892" s="806"/>
      <c r="KVN892" s="806"/>
      <c r="KVO892" s="806"/>
      <c r="KVP892" s="806"/>
      <c r="KVQ892" s="806"/>
      <c r="KVR892" s="806"/>
      <c r="KVS892" s="806"/>
      <c r="KVT892" s="806"/>
      <c r="KVU892" s="806"/>
      <c r="KVV892" s="806"/>
      <c r="KVW892" s="806"/>
      <c r="KVX892" s="806"/>
      <c r="KVY892" s="806"/>
      <c r="KVZ892" s="806"/>
      <c r="KWA892" s="806"/>
      <c r="KWB892" s="806"/>
      <c r="KWC892" s="806"/>
      <c r="KWD892" s="806"/>
      <c r="KWE892" s="806"/>
      <c r="KWF892" s="806"/>
      <c r="KWG892" s="806"/>
      <c r="KWH892" s="806"/>
      <c r="KWI892" s="806"/>
      <c r="KWJ892" s="806"/>
      <c r="KWK892" s="806"/>
      <c r="KWL892" s="806"/>
      <c r="KWM892" s="806"/>
      <c r="KWN892" s="806"/>
      <c r="KWO892" s="806"/>
      <c r="KWP892" s="806"/>
      <c r="KWQ892" s="806"/>
      <c r="KWR892" s="806"/>
      <c r="KWS892" s="806"/>
      <c r="KWT892" s="806"/>
      <c r="KWU892" s="806"/>
      <c r="KWV892" s="806"/>
      <c r="KWW892" s="806"/>
      <c r="KWX892" s="806"/>
      <c r="KWY892" s="806"/>
      <c r="KWZ892" s="806"/>
      <c r="KXA892" s="806"/>
      <c r="KXB892" s="806"/>
      <c r="KXC892" s="806"/>
      <c r="KXD892" s="806"/>
      <c r="KXE892" s="806"/>
      <c r="KXF892" s="806"/>
      <c r="KXG892" s="806"/>
      <c r="KXH892" s="806"/>
      <c r="KXI892" s="806"/>
      <c r="KXJ892" s="806"/>
      <c r="KXK892" s="806"/>
      <c r="KXL892" s="806"/>
      <c r="KXM892" s="806"/>
      <c r="KXN892" s="806"/>
      <c r="KXO892" s="806"/>
      <c r="KXP892" s="806"/>
      <c r="KXQ892" s="806"/>
      <c r="KXR892" s="806"/>
      <c r="KXS892" s="806"/>
      <c r="KXT892" s="806"/>
      <c r="KXU892" s="806"/>
      <c r="KXV892" s="806"/>
      <c r="KXW892" s="806"/>
      <c r="KXX892" s="806"/>
      <c r="KXY892" s="806"/>
      <c r="KXZ892" s="806"/>
      <c r="KYA892" s="806"/>
      <c r="KYB892" s="806"/>
      <c r="KYC892" s="806"/>
      <c r="KYD892" s="806"/>
      <c r="KYE892" s="806"/>
      <c r="KYF892" s="806"/>
      <c r="KYG892" s="806"/>
      <c r="KYH892" s="806"/>
      <c r="KYI892" s="806"/>
      <c r="KYJ892" s="806"/>
      <c r="KYK892" s="806"/>
      <c r="KYL892" s="806"/>
      <c r="KYM892" s="806"/>
      <c r="KYN892" s="806"/>
      <c r="KYO892" s="806"/>
      <c r="KYP892" s="806"/>
      <c r="KYQ892" s="806"/>
      <c r="KYR892" s="806"/>
      <c r="KYS892" s="806"/>
      <c r="KYT892" s="806"/>
      <c r="KYU892" s="806"/>
      <c r="KYV892" s="806"/>
      <c r="KYW892" s="806"/>
      <c r="KYX892" s="806"/>
      <c r="KYY892" s="806"/>
      <c r="KYZ892" s="806"/>
      <c r="KZA892" s="806"/>
      <c r="KZB892" s="806"/>
      <c r="KZC892" s="806"/>
      <c r="KZD892" s="806"/>
      <c r="KZE892" s="806"/>
      <c r="KZF892" s="806"/>
      <c r="KZG892" s="806"/>
      <c r="KZH892" s="806"/>
      <c r="KZI892" s="806"/>
      <c r="KZJ892" s="806"/>
      <c r="KZK892" s="806"/>
      <c r="KZL892" s="806"/>
      <c r="KZM892" s="806"/>
      <c r="KZN892" s="806"/>
      <c r="KZO892" s="806"/>
      <c r="KZP892" s="806"/>
      <c r="KZQ892" s="806"/>
      <c r="KZR892" s="806"/>
      <c r="KZS892" s="806"/>
      <c r="KZT892" s="806"/>
      <c r="KZU892" s="806"/>
      <c r="KZV892" s="806"/>
      <c r="KZW892" s="806"/>
      <c r="KZX892" s="806"/>
      <c r="KZY892" s="806"/>
      <c r="KZZ892" s="806"/>
      <c r="LAA892" s="806"/>
      <c r="LAB892" s="806"/>
      <c r="LAC892" s="806"/>
      <c r="LAD892" s="806"/>
      <c r="LAE892" s="806"/>
      <c r="LAF892" s="806"/>
      <c r="LAG892" s="806"/>
      <c r="LAH892" s="806"/>
      <c r="LAI892" s="806"/>
      <c r="LAJ892" s="806"/>
      <c r="LAK892" s="806"/>
      <c r="LAL892" s="806"/>
      <c r="LAM892" s="806"/>
      <c r="LAN892" s="806"/>
      <c r="LAO892" s="806"/>
      <c r="LAP892" s="806"/>
      <c r="LAQ892" s="806"/>
      <c r="LAR892" s="806"/>
      <c r="LAS892" s="806"/>
      <c r="LAT892" s="806"/>
      <c r="LAU892" s="806"/>
      <c r="LAV892" s="806"/>
      <c r="LAW892" s="806"/>
      <c r="LAX892" s="806"/>
      <c r="LAY892" s="806"/>
      <c r="LAZ892" s="806"/>
      <c r="LBA892" s="806"/>
      <c r="LBB892" s="806"/>
      <c r="LBC892" s="806"/>
      <c r="LBD892" s="806"/>
      <c r="LBE892" s="806"/>
      <c r="LBF892" s="806"/>
      <c r="LBG892" s="806"/>
      <c r="LBH892" s="806"/>
      <c r="LBI892" s="806"/>
      <c r="LBJ892" s="806"/>
      <c r="LBK892" s="806"/>
      <c r="LBL892" s="806"/>
      <c r="LBM892" s="806"/>
      <c r="LBN892" s="806"/>
      <c r="LBO892" s="806"/>
      <c r="LBP892" s="806"/>
      <c r="LBQ892" s="806"/>
      <c r="LBR892" s="806"/>
      <c r="LBS892" s="806"/>
      <c r="LBT892" s="806"/>
      <c r="LBU892" s="806"/>
      <c r="LBV892" s="806"/>
      <c r="LBW892" s="806"/>
      <c r="LBX892" s="806"/>
      <c r="LBY892" s="806"/>
      <c r="LBZ892" s="806"/>
      <c r="LCA892" s="806"/>
      <c r="LCB892" s="806"/>
      <c r="LCC892" s="806"/>
      <c r="LCD892" s="806"/>
      <c r="LCE892" s="806"/>
      <c r="LCF892" s="806"/>
      <c r="LCG892" s="806"/>
      <c r="LCH892" s="806"/>
      <c r="LCI892" s="806"/>
      <c r="LCJ892" s="806"/>
      <c r="LCK892" s="806"/>
      <c r="LCL892" s="806"/>
      <c r="LCM892" s="806"/>
      <c r="LCN892" s="806"/>
      <c r="LCO892" s="806"/>
      <c r="LCP892" s="806"/>
      <c r="LCQ892" s="806"/>
      <c r="LCR892" s="806"/>
      <c r="LCS892" s="806"/>
      <c r="LCT892" s="806"/>
      <c r="LCU892" s="806"/>
      <c r="LCV892" s="806"/>
      <c r="LCW892" s="806"/>
      <c r="LCX892" s="806"/>
      <c r="LCY892" s="806"/>
      <c r="LCZ892" s="806"/>
      <c r="LDA892" s="806"/>
      <c r="LDB892" s="806"/>
      <c r="LDC892" s="806"/>
      <c r="LDD892" s="806"/>
      <c r="LDE892" s="806"/>
      <c r="LDF892" s="806"/>
      <c r="LDG892" s="806"/>
      <c r="LDH892" s="806"/>
      <c r="LDI892" s="806"/>
      <c r="LDJ892" s="806"/>
      <c r="LDK892" s="806"/>
      <c r="LDL892" s="806"/>
      <c r="LDM892" s="806"/>
      <c r="LDN892" s="806"/>
      <c r="LDO892" s="806"/>
      <c r="LDP892" s="806"/>
      <c r="LDQ892" s="806"/>
      <c r="LDR892" s="806"/>
      <c r="LDS892" s="806"/>
      <c r="LDT892" s="806"/>
      <c r="LDU892" s="806"/>
      <c r="LDV892" s="806"/>
      <c r="LDW892" s="806"/>
      <c r="LDX892" s="806"/>
      <c r="LDY892" s="806"/>
      <c r="LDZ892" s="806"/>
      <c r="LEA892" s="806"/>
      <c r="LEB892" s="806"/>
      <c r="LEC892" s="806"/>
      <c r="LED892" s="806"/>
      <c r="LEE892" s="806"/>
      <c r="LEF892" s="806"/>
      <c r="LEG892" s="806"/>
      <c r="LEH892" s="806"/>
      <c r="LEI892" s="806"/>
      <c r="LEJ892" s="806"/>
      <c r="LEK892" s="806"/>
      <c r="LEL892" s="806"/>
      <c r="LEM892" s="806"/>
      <c r="LEN892" s="806"/>
      <c r="LEO892" s="806"/>
      <c r="LEP892" s="806"/>
      <c r="LEQ892" s="806"/>
      <c r="LER892" s="806"/>
      <c r="LES892" s="806"/>
      <c r="LET892" s="806"/>
      <c r="LEU892" s="806"/>
      <c r="LEV892" s="806"/>
      <c r="LEW892" s="806"/>
      <c r="LEX892" s="806"/>
      <c r="LEY892" s="806"/>
      <c r="LEZ892" s="806"/>
      <c r="LFA892" s="806"/>
      <c r="LFB892" s="806"/>
      <c r="LFC892" s="806"/>
      <c r="LFD892" s="806"/>
      <c r="LFE892" s="806"/>
      <c r="LFF892" s="806"/>
      <c r="LFG892" s="806"/>
      <c r="LFH892" s="806"/>
      <c r="LFI892" s="806"/>
      <c r="LFJ892" s="806"/>
      <c r="LFK892" s="806"/>
      <c r="LFL892" s="806"/>
      <c r="LFM892" s="806"/>
      <c r="LFN892" s="806"/>
      <c r="LFO892" s="806"/>
      <c r="LFP892" s="806"/>
      <c r="LFQ892" s="806"/>
      <c r="LFR892" s="806"/>
      <c r="LFS892" s="806"/>
      <c r="LFT892" s="806"/>
      <c r="LFU892" s="806"/>
      <c r="LFV892" s="806"/>
      <c r="LFW892" s="806"/>
      <c r="LFX892" s="806"/>
      <c r="LFY892" s="806"/>
      <c r="LFZ892" s="806"/>
      <c r="LGA892" s="806"/>
      <c r="LGB892" s="806"/>
      <c r="LGC892" s="806"/>
      <c r="LGD892" s="806"/>
      <c r="LGE892" s="806"/>
      <c r="LGF892" s="806"/>
      <c r="LGG892" s="806"/>
      <c r="LGH892" s="806"/>
      <c r="LGI892" s="806"/>
      <c r="LGJ892" s="806"/>
      <c r="LGK892" s="806"/>
      <c r="LGL892" s="806"/>
      <c r="LGM892" s="806"/>
      <c r="LGN892" s="806"/>
      <c r="LGO892" s="806"/>
      <c r="LGP892" s="806"/>
      <c r="LGQ892" s="806"/>
      <c r="LGR892" s="806"/>
      <c r="LGS892" s="806"/>
      <c r="LGT892" s="806"/>
      <c r="LGU892" s="806"/>
      <c r="LGV892" s="806"/>
      <c r="LGW892" s="806"/>
      <c r="LGX892" s="806"/>
      <c r="LGY892" s="806"/>
      <c r="LGZ892" s="806"/>
      <c r="LHA892" s="806"/>
      <c r="LHB892" s="806"/>
      <c r="LHC892" s="806"/>
      <c r="LHD892" s="806"/>
      <c r="LHE892" s="806"/>
      <c r="LHF892" s="806"/>
      <c r="LHG892" s="806"/>
      <c r="LHH892" s="806"/>
      <c r="LHI892" s="806"/>
      <c r="LHJ892" s="806"/>
      <c r="LHK892" s="806"/>
      <c r="LHL892" s="806"/>
      <c r="LHM892" s="806"/>
      <c r="LHN892" s="806"/>
      <c r="LHO892" s="806"/>
      <c r="LHP892" s="806"/>
      <c r="LHQ892" s="806"/>
      <c r="LHR892" s="806"/>
      <c r="LHS892" s="806"/>
      <c r="LHT892" s="806"/>
      <c r="LHU892" s="806"/>
      <c r="LHV892" s="806"/>
      <c r="LHW892" s="806"/>
      <c r="LHX892" s="806"/>
      <c r="LHY892" s="806"/>
      <c r="LHZ892" s="806"/>
      <c r="LIA892" s="806"/>
      <c r="LIB892" s="806"/>
      <c r="LIC892" s="806"/>
      <c r="LID892" s="806"/>
      <c r="LIE892" s="806"/>
      <c r="LIF892" s="806"/>
      <c r="LIG892" s="806"/>
      <c r="LIH892" s="806"/>
      <c r="LII892" s="806"/>
      <c r="LIJ892" s="806"/>
      <c r="LIK892" s="806"/>
      <c r="LIL892" s="806"/>
      <c r="LIM892" s="806"/>
      <c r="LIN892" s="806"/>
      <c r="LIO892" s="806"/>
      <c r="LIP892" s="806"/>
      <c r="LIQ892" s="806"/>
      <c r="LIR892" s="806"/>
      <c r="LIS892" s="806"/>
      <c r="LIT892" s="806"/>
      <c r="LIU892" s="806"/>
      <c r="LIV892" s="806"/>
      <c r="LIW892" s="806"/>
      <c r="LIX892" s="806"/>
      <c r="LIY892" s="806"/>
      <c r="LIZ892" s="806"/>
      <c r="LJA892" s="806"/>
      <c r="LJB892" s="806"/>
      <c r="LJC892" s="806"/>
      <c r="LJD892" s="806"/>
      <c r="LJE892" s="806"/>
      <c r="LJF892" s="806"/>
      <c r="LJG892" s="806"/>
      <c r="LJH892" s="806"/>
      <c r="LJI892" s="806"/>
      <c r="LJJ892" s="806"/>
      <c r="LJK892" s="806"/>
      <c r="LJL892" s="806"/>
      <c r="LJM892" s="806"/>
      <c r="LJN892" s="806"/>
      <c r="LJO892" s="806"/>
      <c r="LJP892" s="806"/>
      <c r="LJQ892" s="806"/>
      <c r="LJR892" s="806"/>
      <c r="LJS892" s="806"/>
      <c r="LJT892" s="806"/>
      <c r="LJU892" s="806"/>
      <c r="LJV892" s="806"/>
      <c r="LJW892" s="806"/>
      <c r="LJX892" s="806"/>
      <c r="LJY892" s="806"/>
      <c r="LJZ892" s="806"/>
      <c r="LKA892" s="806"/>
      <c r="LKB892" s="806"/>
      <c r="LKC892" s="806"/>
      <c r="LKD892" s="806"/>
      <c r="LKE892" s="806"/>
      <c r="LKF892" s="806"/>
      <c r="LKG892" s="806"/>
      <c r="LKH892" s="806"/>
      <c r="LKI892" s="806"/>
      <c r="LKJ892" s="806"/>
      <c r="LKK892" s="806"/>
      <c r="LKL892" s="806"/>
      <c r="LKM892" s="806"/>
      <c r="LKN892" s="806"/>
      <c r="LKO892" s="806"/>
      <c r="LKP892" s="806"/>
      <c r="LKQ892" s="806"/>
      <c r="LKR892" s="806"/>
      <c r="LKS892" s="806"/>
      <c r="LKT892" s="806"/>
      <c r="LKU892" s="806"/>
      <c r="LKV892" s="806"/>
      <c r="LKW892" s="806"/>
      <c r="LKX892" s="806"/>
      <c r="LKY892" s="806"/>
      <c r="LKZ892" s="806"/>
      <c r="LLA892" s="806"/>
      <c r="LLB892" s="806"/>
      <c r="LLC892" s="806"/>
      <c r="LLD892" s="806"/>
      <c r="LLE892" s="806"/>
      <c r="LLF892" s="806"/>
      <c r="LLG892" s="806"/>
      <c r="LLH892" s="806"/>
      <c r="LLI892" s="806"/>
      <c r="LLJ892" s="806"/>
      <c r="LLK892" s="806"/>
      <c r="LLL892" s="806"/>
      <c r="LLM892" s="806"/>
      <c r="LLN892" s="806"/>
      <c r="LLO892" s="806"/>
      <c r="LLP892" s="806"/>
      <c r="LLQ892" s="806"/>
      <c r="LLR892" s="806"/>
      <c r="LLS892" s="806"/>
      <c r="LLT892" s="806"/>
      <c r="LLU892" s="806"/>
      <c r="LLV892" s="806"/>
      <c r="LLW892" s="806"/>
      <c r="LLX892" s="806"/>
      <c r="LLY892" s="806"/>
      <c r="LLZ892" s="806"/>
      <c r="LMA892" s="806"/>
      <c r="LMB892" s="806"/>
      <c r="LMC892" s="806"/>
      <c r="LMD892" s="806"/>
      <c r="LME892" s="806"/>
      <c r="LMF892" s="806"/>
      <c r="LMG892" s="806"/>
      <c r="LMH892" s="806"/>
      <c r="LMI892" s="806"/>
      <c r="LMJ892" s="806"/>
      <c r="LMK892" s="806"/>
      <c r="LML892" s="806"/>
      <c r="LMM892" s="806"/>
      <c r="LMN892" s="806"/>
      <c r="LMO892" s="806"/>
      <c r="LMP892" s="806"/>
      <c r="LMQ892" s="806"/>
      <c r="LMR892" s="806"/>
      <c r="LMS892" s="806"/>
      <c r="LMT892" s="806"/>
      <c r="LMU892" s="806"/>
      <c r="LMV892" s="806"/>
      <c r="LMW892" s="806"/>
      <c r="LMX892" s="806"/>
      <c r="LMY892" s="806"/>
      <c r="LMZ892" s="806"/>
      <c r="LNA892" s="806"/>
      <c r="LNB892" s="806"/>
      <c r="LNC892" s="806"/>
      <c r="LND892" s="806"/>
      <c r="LNE892" s="806"/>
      <c r="LNF892" s="806"/>
      <c r="LNG892" s="806"/>
      <c r="LNH892" s="806"/>
      <c r="LNI892" s="806"/>
      <c r="LNJ892" s="806"/>
      <c r="LNK892" s="806"/>
      <c r="LNL892" s="806"/>
      <c r="LNM892" s="806"/>
      <c r="LNN892" s="806"/>
      <c r="LNO892" s="806"/>
      <c r="LNP892" s="806"/>
      <c r="LNQ892" s="806"/>
      <c r="LNR892" s="806"/>
      <c r="LNS892" s="806"/>
      <c r="LNT892" s="806"/>
      <c r="LNU892" s="806"/>
      <c r="LNV892" s="806"/>
      <c r="LNW892" s="806"/>
      <c r="LNX892" s="806"/>
      <c r="LNY892" s="806"/>
      <c r="LNZ892" s="806"/>
      <c r="LOA892" s="806"/>
      <c r="LOB892" s="806"/>
      <c r="LOC892" s="806"/>
      <c r="LOD892" s="806"/>
      <c r="LOE892" s="806"/>
      <c r="LOF892" s="806"/>
      <c r="LOG892" s="806"/>
      <c r="LOH892" s="806"/>
      <c r="LOI892" s="806"/>
      <c r="LOJ892" s="806"/>
      <c r="LOK892" s="806"/>
      <c r="LOL892" s="806"/>
      <c r="LOM892" s="806"/>
      <c r="LON892" s="806"/>
      <c r="LOO892" s="806"/>
      <c r="LOP892" s="806"/>
      <c r="LOQ892" s="806"/>
      <c r="LOR892" s="806"/>
      <c r="LOS892" s="806"/>
      <c r="LOT892" s="806"/>
      <c r="LOU892" s="806"/>
      <c r="LOV892" s="806"/>
      <c r="LOW892" s="806"/>
      <c r="LOX892" s="806"/>
      <c r="LOY892" s="806"/>
      <c r="LOZ892" s="806"/>
      <c r="LPA892" s="806"/>
      <c r="LPB892" s="806"/>
      <c r="LPC892" s="806"/>
      <c r="LPD892" s="806"/>
      <c r="LPE892" s="806"/>
      <c r="LPF892" s="806"/>
      <c r="LPG892" s="806"/>
      <c r="LPH892" s="806"/>
      <c r="LPI892" s="806"/>
      <c r="LPJ892" s="806"/>
      <c r="LPK892" s="806"/>
      <c r="LPL892" s="806"/>
      <c r="LPM892" s="806"/>
      <c r="LPN892" s="806"/>
      <c r="LPO892" s="806"/>
      <c r="LPP892" s="806"/>
      <c r="LPQ892" s="806"/>
      <c r="LPR892" s="806"/>
      <c r="LPS892" s="806"/>
      <c r="LPT892" s="806"/>
      <c r="LPU892" s="806"/>
      <c r="LPV892" s="806"/>
      <c r="LPW892" s="806"/>
      <c r="LPX892" s="806"/>
      <c r="LPY892" s="806"/>
      <c r="LPZ892" s="806"/>
      <c r="LQA892" s="806"/>
      <c r="LQB892" s="806"/>
      <c r="LQC892" s="806"/>
      <c r="LQD892" s="806"/>
      <c r="LQE892" s="806"/>
      <c r="LQF892" s="806"/>
      <c r="LQG892" s="806"/>
      <c r="LQH892" s="806"/>
      <c r="LQI892" s="806"/>
      <c r="LQJ892" s="806"/>
      <c r="LQK892" s="806"/>
      <c r="LQL892" s="806"/>
      <c r="LQM892" s="806"/>
      <c r="LQN892" s="806"/>
      <c r="LQO892" s="806"/>
      <c r="LQP892" s="806"/>
      <c r="LQQ892" s="806"/>
      <c r="LQR892" s="806"/>
      <c r="LQS892" s="806"/>
      <c r="LQT892" s="806"/>
      <c r="LQU892" s="806"/>
      <c r="LQV892" s="806"/>
      <c r="LQW892" s="806"/>
      <c r="LQX892" s="806"/>
      <c r="LQY892" s="806"/>
      <c r="LQZ892" s="806"/>
      <c r="LRA892" s="806"/>
      <c r="LRB892" s="806"/>
      <c r="LRC892" s="806"/>
      <c r="LRD892" s="806"/>
      <c r="LRE892" s="806"/>
      <c r="LRF892" s="806"/>
      <c r="LRG892" s="806"/>
      <c r="LRH892" s="806"/>
      <c r="LRI892" s="806"/>
      <c r="LRJ892" s="806"/>
      <c r="LRK892" s="806"/>
      <c r="LRL892" s="806"/>
      <c r="LRM892" s="806"/>
      <c r="LRN892" s="806"/>
      <c r="LRO892" s="806"/>
      <c r="LRP892" s="806"/>
      <c r="LRQ892" s="806"/>
      <c r="LRR892" s="806"/>
      <c r="LRS892" s="806"/>
      <c r="LRT892" s="806"/>
      <c r="LRU892" s="806"/>
      <c r="LRV892" s="806"/>
      <c r="LRW892" s="806"/>
      <c r="LRX892" s="806"/>
      <c r="LRY892" s="806"/>
      <c r="LRZ892" s="806"/>
      <c r="LSA892" s="806"/>
      <c r="LSB892" s="806"/>
      <c r="LSC892" s="806"/>
      <c r="LSD892" s="806"/>
      <c r="LSE892" s="806"/>
      <c r="LSF892" s="806"/>
      <c r="LSG892" s="806"/>
      <c r="LSH892" s="806"/>
      <c r="LSI892" s="806"/>
      <c r="LSJ892" s="806"/>
      <c r="LSK892" s="806"/>
      <c r="LSL892" s="806"/>
      <c r="LSM892" s="806"/>
      <c r="LSN892" s="806"/>
      <c r="LSO892" s="806"/>
      <c r="LSP892" s="806"/>
      <c r="LSQ892" s="806"/>
      <c r="LSR892" s="806"/>
      <c r="LSS892" s="806"/>
      <c r="LST892" s="806"/>
      <c r="LSU892" s="806"/>
      <c r="LSV892" s="806"/>
      <c r="LSW892" s="806"/>
      <c r="LSX892" s="806"/>
      <c r="LSY892" s="806"/>
      <c r="LSZ892" s="806"/>
      <c r="LTA892" s="806"/>
      <c r="LTB892" s="806"/>
      <c r="LTC892" s="806"/>
      <c r="LTD892" s="806"/>
      <c r="LTE892" s="806"/>
      <c r="LTF892" s="806"/>
      <c r="LTG892" s="806"/>
      <c r="LTH892" s="806"/>
      <c r="LTI892" s="806"/>
      <c r="LTJ892" s="806"/>
      <c r="LTK892" s="806"/>
      <c r="LTL892" s="806"/>
      <c r="LTM892" s="806"/>
      <c r="LTN892" s="806"/>
      <c r="LTO892" s="806"/>
      <c r="LTP892" s="806"/>
      <c r="LTQ892" s="806"/>
      <c r="LTR892" s="806"/>
      <c r="LTS892" s="806"/>
      <c r="LTT892" s="806"/>
      <c r="LTU892" s="806"/>
      <c r="LTV892" s="806"/>
      <c r="LTW892" s="806"/>
      <c r="LTX892" s="806"/>
      <c r="LTY892" s="806"/>
      <c r="LTZ892" s="806"/>
      <c r="LUA892" s="806"/>
      <c r="LUB892" s="806"/>
      <c r="LUC892" s="806"/>
      <c r="LUD892" s="806"/>
      <c r="LUE892" s="806"/>
      <c r="LUF892" s="806"/>
      <c r="LUG892" s="806"/>
      <c r="LUH892" s="806"/>
      <c r="LUI892" s="806"/>
      <c r="LUJ892" s="806"/>
      <c r="LUK892" s="806"/>
      <c r="LUL892" s="806"/>
      <c r="LUM892" s="806"/>
      <c r="LUN892" s="806"/>
      <c r="LUO892" s="806"/>
      <c r="LUP892" s="806"/>
      <c r="LUQ892" s="806"/>
      <c r="LUR892" s="806"/>
      <c r="LUS892" s="806"/>
      <c r="LUT892" s="806"/>
      <c r="LUU892" s="806"/>
      <c r="LUV892" s="806"/>
      <c r="LUW892" s="806"/>
      <c r="LUX892" s="806"/>
      <c r="LUY892" s="806"/>
      <c r="LUZ892" s="806"/>
      <c r="LVA892" s="806"/>
      <c r="LVB892" s="806"/>
      <c r="LVC892" s="806"/>
      <c r="LVD892" s="806"/>
      <c r="LVE892" s="806"/>
      <c r="LVF892" s="806"/>
      <c r="LVG892" s="806"/>
      <c r="LVH892" s="806"/>
      <c r="LVI892" s="806"/>
      <c r="LVJ892" s="806"/>
      <c r="LVK892" s="806"/>
      <c r="LVL892" s="806"/>
      <c r="LVM892" s="806"/>
      <c r="LVN892" s="806"/>
      <c r="LVO892" s="806"/>
      <c r="LVP892" s="806"/>
      <c r="LVQ892" s="806"/>
      <c r="LVR892" s="806"/>
      <c r="LVS892" s="806"/>
      <c r="LVT892" s="806"/>
      <c r="LVU892" s="806"/>
      <c r="LVV892" s="806"/>
      <c r="LVW892" s="806"/>
      <c r="LVX892" s="806"/>
      <c r="LVY892" s="806"/>
      <c r="LVZ892" s="806"/>
      <c r="LWA892" s="806"/>
      <c r="LWB892" s="806"/>
      <c r="LWC892" s="806"/>
      <c r="LWD892" s="806"/>
      <c r="LWE892" s="806"/>
      <c r="LWF892" s="806"/>
      <c r="LWG892" s="806"/>
      <c r="LWH892" s="806"/>
      <c r="LWI892" s="806"/>
      <c r="LWJ892" s="806"/>
      <c r="LWK892" s="806"/>
      <c r="LWL892" s="806"/>
      <c r="LWM892" s="806"/>
      <c r="LWN892" s="806"/>
      <c r="LWO892" s="806"/>
      <c r="LWP892" s="806"/>
      <c r="LWQ892" s="806"/>
      <c r="LWR892" s="806"/>
      <c r="LWS892" s="806"/>
      <c r="LWT892" s="806"/>
      <c r="LWU892" s="806"/>
      <c r="LWV892" s="806"/>
      <c r="LWW892" s="806"/>
      <c r="LWX892" s="806"/>
      <c r="LWY892" s="806"/>
      <c r="LWZ892" s="806"/>
      <c r="LXA892" s="806"/>
      <c r="LXB892" s="806"/>
      <c r="LXC892" s="806"/>
      <c r="LXD892" s="806"/>
      <c r="LXE892" s="806"/>
      <c r="LXF892" s="806"/>
      <c r="LXG892" s="806"/>
      <c r="LXH892" s="806"/>
      <c r="LXI892" s="806"/>
      <c r="LXJ892" s="806"/>
      <c r="LXK892" s="806"/>
      <c r="LXL892" s="806"/>
      <c r="LXM892" s="806"/>
      <c r="LXN892" s="806"/>
      <c r="LXO892" s="806"/>
      <c r="LXP892" s="806"/>
      <c r="LXQ892" s="806"/>
      <c r="LXR892" s="806"/>
      <c r="LXS892" s="806"/>
      <c r="LXT892" s="806"/>
      <c r="LXU892" s="806"/>
      <c r="LXV892" s="806"/>
      <c r="LXW892" s="806"/>
      <c r="LXX892" s="806"/>
      <c r="LXY892" s="806"/>
      <c r="LXZ892" s="806"/>
      <c r="LYA892" s="806"/>
      <c r="LYB892" s="806"/>
      <c r="LYC892" s="806"/>
      <c r="LYD892" s="806"/>
      <c r="LYE892" s="806"/>
      <c r="LYF892" s="806"/>
      <c r="LYG892" s="806"/>
      <c r="LYH892" s="806"/>
      <c r="LYI892" s="806"/>
      <c r="LYJ892" s="806"/>
      <c r="LYK892" s="806"/>
      <c r="LYL892" s="806"/>
      <c r="LYM892" s="806"/>
      <c r="LYN892" s="806"/>
      <c r="LYO892" s="806"/>
      <c r="LYP892" s="806"/>
      <c r="LYQ892" s="806"/>
      <c r="LYR892" s="806"/>
      <c r="LYS892" s="806"/>
      <c r="LYT892" s="806"/>
      <c r="LYU892" s="806"/>
      <c r="LYV892" s="806"/>
      <c r="LYW892" s="806"/>
      <c r="LYX892" s="806"/>
      <c r="LYY892" s="806"/>
      <c r="LYZ892" s="806"/>
      <c r="LZA892" s="806"/>
      <c r="LZB892" s="806"/>
      <c r="LZC892" s="806"/>
      <c r="LZD892" s="806"/>
      <c r="LZE892" s="806"/>
      <c r="LZF892" s="806"/>
      <c r="LZG892" s="806"/>
      <c r="LZH892" s="806"/>
      <c r="LZI892" s="806"/>
      <c r="LZJ892" s="806"/>
      <c r="LZK892" s="806"/>
      <c r="LZL892" s="806"/>
      <c r="LZM892" s="806"/>
      <c r="LZN892" s="806"/>
      <c r="LZO892" s="806"/>
      <c r="LZP892" s="806"/>
      <c r="LZQ892" s="806"/>
      <c r="LZR892" s="806"/>
      <c r="LZS892" s="806"/>
      <c r="LZT892" s="806"/>
      <c r="LZU892" s="806"/>
      <c r="LZV892" s="806"/>
      <c r="LZW892" s="806"/>
      <c r="LZX892" s="806"/>
      <c r="LZY892" s="806"/>
      <c r="LZZ892" s="806"/>
      <c r="MAA892" s="806"/>
      <c r="MAB892" s="806"/>
      <c r="MAC892" s="806"/>
      <c r="MAD892" s="806"/>
      <c r="MAE892" s="806"/>
      <c r="MAF892" s="806"/>
      <c r="MAG892" s="806"/>
      <c r="MAH892" s="806"/>
      <c r="MAI892" s="806"/>
      <c r="MAJ892" s="806"/>
      <c r="MAK892" s="806"/>
      <c r="MAL892" s="806"/>
      <c r="MAM892" s="806"/>
      <c r="MAN892" s="806"/>
      <c r="MAO892" s="806"/>
      <c r="MAP892" s="806"/>
      <c r="MAQ892" s="806"/>
      <c r="MAR892" s="806"/>
      <c r="MAS892" s="806"/>
      <c r="MAT892" s="806"/>
      <c r="MAU892" s="806"/>
      <c r="MAV892" s="806"/>
      <c r="MAW892" s="806"/>
      <c r="MAX892" s="806"/>
      <c r="MAY892" s="806"/>
      <c r="MAZ892" s="806"/>
      <c r="MBA892" s="806"/>
      <c r="MBB892" s="806"/>
      <c r="MBC892" s="806"/>
      <c r="MBD892" s="806"/>
      <c r="MBE892" s="806"/>
      <c r="MBF892" s="806"/>
      <c r="MBG892" s="806"/>
      <c r="MBH892" s="806"/>
      <c r="MBI892" s="806"/>
      <c r="MBJ892" s="806"/>
      <c r="MBK892" s="806"/>
      <c r="MBL892" s="806"/>
      <c r="MBM892" s="806"/>
      <c r="MBN892" s="806"/>
      <c r="MBO892" s="806"/>
      <c r="MBP892" s="806"/>
      <c r="MBQ892" s="806"/>
      <c r="MBR892" s="806"/>
      <c r="MBS892" s="806"/>
      <c r="MBT892" s="806"/>
      <c r="MBU892" s="806"/>
      <c r="MBV892" s="806"/>
      <c r="MBW892" s="806"/>
      <c r="MBX892" s="806"/>
      <c r="MBY892" s="806"/>
      <c r="MBZ892" s="806"/>
      <c r="MCA892" s="806"/>
      <c r="MCB892" s="806"/>
      <c r="MCC892" s="806"/>
      <c r="MCD892" s="806"/>
      <c r="MCE892" s="806"/>
      <c r="MCF892" s="806"/>
      <c r="MCG892" s="806"/>
      <c r="MCH892" s="806"/>
      <c r="MCI892" s="806"/>
      <c r="MCJ892" s="806"/>
      <c r="MCK892" s="806"/>
      <c r="MCL892" s="806"/>
      <c r="MCM892" s="806"/>
      <c r="MCN892" s="806"/>
      <c r="MCO892" s="806"/>
      <c r="MCP892" s="806"/>
      <c r="MCQ892" s="806"/>
      <c r="MCR892" s="806"/>
      <c r="MCS892" s="806"/>
      <c r="MCT892" s="806"/>
      <c r="MCU892" s="806"/>
      <c r="MCV892" s="806"/>
      <c r="MCW892" s="806"/>
      <c r="MCX892" s="806"/>
      <c r="MCY892" s="806"/>
      <c r="MCZ892" s="806"/>
      <c r="MDA892" s="806"/>
      <c r="MDB892" s="806"/>
      <c r="MDC892" s="806"/>
      <c r="MDD892" s="806"/>
      <c r="MDE892" s="806"/>
      <c r="MDF892" s="806"/>
      <c r="MDG892" s="806"/>
      <c r="MDH892" s="806"/>
      <c r="MDI892" s="806"/>
      <c r="MDJ892" s="806"/>
      <c r="MDK892" s="806"/>
      <c r="MDL892" s="806"/>
      <c r="MDM892" s="806"/>
      <c r="MDN892" s="806"/>
      <c r="MDO892" s="806"/>
      <c r="MDP892" s="806"/>
      <c r="MDQ892" s="806"/>
      <c r="MDR892" s="806"/>
      <c r="MDS892" s="806"/>
      <c r="MDT892" s="806"/>
      <c r="MDU892" s="806"/>
      <c r="MDV892" s="806"/>
      <c r="MDW892" s="806"/>
      <c r="MDX892" s="806"/>
      <c r="MDY892" s="806"/>
      <c r="MDZ892" s="806"/>
      <c r="MEA892" s="806"/>
      <c r="MEB892" s="806"/>
      <c r="MEC892" s="806"/>
      <c r="MED892" s="806"/>
      <c r="MEE892" s="806"/>
      <c r="MEF892" s="806"/>
      <c r="MEG892" s="806"/>
      <c r="MEH892" s="806"/>
      <c r="MEI892" s="806"/>
      <c r="MEJ892" s="806"/>
      <c r="MEK892" s="806"/>
      <c r="MEL892" s="806"/>
      <c r="MEM892" s="806"/>
      <c r="MEN892" s="806"/>
      <c r="MEO892" s="806"/>
      <c r="MEP892" s="806"/>
      <c r="MEQ892" s="806"/>
      <c r="MER892" s="806"/>
      <c r="MES892" s="806"/>
      <c r="MET892" s="806"/>
      <c r="MEU892" s="806"/>
      <c r="MEV892" s="806"/>
      <c r="MEW892" s="806"/>
      <c r="MEX892" s="806"/>
      <c r="MEY892" s="806"/>
      <c r="MEZ892" s="806"/>
      <c r="MFA892" s="806"/>
      <c r="MFB892" s="806"/>
      <c r="MFC892" s="806"/>
      <c r="MFD892" s="806"/>
      <c r="MFE892" s="806"/>
      <c r="MFF892" s="806"/>
      <c r="MFG892" s="806"/>
      <c r="MFH892" s="806"/>
      <c r="MFI892" s="806"/>
      <c r="MFJ892" s="806"/>
      <c r="MFK892" s="806"/>
      <c r="MFL892" s="806"/>
      <c r="MFM892" s="806"/>
      <c r="MFN892" s="806"/>
      <c r="MFO892" s="806"/>
      <c r="MFP892" s="806"/>
      <c r="MFQ892" s="806"/>
      <c r="MFR892" s="806"/>
      <c r="MFS892" s="806"/>
      <c r="MFT892" s="806"/>
      <c r="MFU892" s="806"/>
      <c r="MFV892" s="806"/>
      <c r="MFW892" s="806"/>
      <c r="MFX892" s="806"/>
      <c r="MFY892" s="806"/>
      <c r="MFZ892" s="806"/>
      <c r="MGA892" s="806"/>
      <c r="MGB892" s="806"/>
      <c r="MGC892" s="806"/>
      <c r="MGD892" s="806"/>
      <c r="MGE892" s="806"/>
      <c r="MGF892" s="806"/>
      <c r="MGG892" s="806"/>
      <c r="MGH892" s="806"/>
      <c r="MGI892" s="806"/>
      <c r="MGJ892" s="806"/>
      <c r="MGK892" s="806"/>
      <c r="MGL892" s="806"/>
      <c r="MGM892" s="806"/>
      <c r="MGN892" s="806"/>
      <c r="MGO892" s="806"/>
      <c r="MGP892" s="806"/>
      <c r="MGQ892" s="806"/>
      <c r="MGR892" s="806"/>
      <c r="MGS892" s="806"/>
      <c r="MGT892" s="806"/>
      <c r="MGU892" s="806"/>
      <c r="MGV892" s="806"/>
      <c r="MGW892" s="806"/>
      <c r="MGX892" s="806"/>
      <c r="MGY892" s="806"/>
      <c r="MGZ892" s="806"/>
      <c r="MHA892" s="806"/>
      <c r="MHB892" s="806"/>
      <c r="MHC892" s="806"/>
      <c r="MHD892" s="806"/>
      <c r="MHE892" s="806"/>
      <c r="MHF892" s="806"/>
      <c r="MHG892" s="806"/>
      <c r="MHH892" s="806"/>
      <c r="MHI892" s="806"/>
      <c r="MHJ892" s="806"/>
      <c r="MHK892" s="806"/>
      <c r="MHL892" s="806"/>
      <c r="MHM892" s="806"/>
      <c r="MHN892" s="806"/>
      <c r="MHO892" s="806"/>
      <c r="MHP892" s="806"/>
      <c r="MHQ892" s="806"/>
      <c r="MHR892" s="806"/>
      <c r="MHS892" s="806"/>
      <c r="MHT892" s="806"/>
      <c r="MHU892" s="806"/>
      <c r="MHV892" s="806"/>
      <c r="MHW892" s="806"/>
      <c r="MHX892" s="806"/>
      <c r="MHY892" s="806"/>
      <c r="MHZ892" s="806"/>
      <c r="MIA892" s="806"/>
      <c r="MIB892" s="806"/>
      <c r="MIC892" s="806"/>
      <c r="MID892" s="806"/>
      <c r="MIE892" s="806"/>
      <c r="MIF892" s="806"/>
      <c r="MIG892" s="806"/>
      <c r="MIH892" s="806"/>
      <c r="MII892" s="806"/>
      <c r="MIJ892" s="806"/>
      <c r="MIK892" s="806"/>
      <c r="MIL892" s="806"/>
      <c r="MIM892" s="806"/>
      <c r="MIN892" s="806"/>
      <c r="MIO892" s="806"/>
      <c r="MIP892" s="806"/>
      <c r="MIQ892" s="806"/>
      <c r="MIR892" s="806"/>
      <c r="MIS892" s="806"/>
      <c r="MIT892" s="806"/>
      <c r="MIU892" s="806"/>
      <c r="MIV892" s="806"/>
      <c r="MIW892" s="806"/>
      <c r="MIX892" s="806"/>
      <c r="MIY892" s="806"/>
      <c r="MIZ892" s="806"/>
      <c r="MJA892" s="806"/>
      <c r="MJB892" s="806"/>
      <c r="MJC892" s="806"/>
      <c r="MJD892" s="806"/>
      <c r="MJE892" s="806"/>
      <c r="MJF892" s="806"/>
      <c r="MJG892" s="806"/>
      <c r="MJH892" s="806"/>
      <c r="MJI892" s="806"/>
      <c r="MJJ892" s="806"/>
      <c r="MJK892" s="806"/>
      <c r="MJL892" s="806"/>
      <c r="MJM892" s="806"/>
      <c r="MJN892" s="806"/>
      <c r="MJO892" s="806"/>
      <c r="MJP892" s="806"/>
      <c r="MJQ892" s="806"/>
      <c r="MJR892" s="806"/>
      <c r="MJS892" s="806"/>
      <c r="MJT892" s="806"/>
      <c r="MJU892" s="806"/>
      <c r="MJV892" s="806"/>
      <c r="MJW892" s="806"/>
      <c r="MJX892" s="806"/>
      <c r="MJY892" s="806"/>
      <c r="MJZ892" s="806"/>
      <c r="MKA892" s="806"/>
      <c r="MKB892" s="806"/>
      <c r="MKC892" s="806"/>
      <c r="MKD892" s="806"/>
      <c r="MKE892" s="806"/>
      <c r="MKF892" s="806"/>
      <c r="MKG892" s="806"/>
      <c r="MKH892" s="806"/>
      <c r="MKI892" s="806"/>
      <c r="MKJ892" s="806"/>
      <c r="MKK892" s="806"/>
      <c r="MKL892" s="806"/>
      <c r="MKM892" s="806"/>
      <c r="MKN892" s="806"/>
      <c r="MKO892" s="806"/>
      <c r="MKP892" s="806"/>
      <c r="MKQ892" s="806"/>
      <c r="MKR892" s="806"/>
      <c r="MKS892" s="806"/>
      <c r="MKT892" s="806"/>
      <c r="MKU892" s="806"/>
      <c r="MKV892" s="806"/>
      <c r="MKW892" s="806"/>
      <c r="MKX892" s="806"/>
      <c r="MKY892" s="806"/>
      <c r="MKZ892" s="806"/>
      <c r="MLA892" s="806"/>
      <c r="MLB892" s="806"/>
      <c r="MLC892" s="806"/>
      <c r="MLD892" s="806"/>
      <c r="MLE892" s="806"/>
      <c r="MLF892" s="806"/>
      <c r="MLG892" s="806"/>
      <c r="MLH892" s="806"/>
      <c r="MLI892" s="806"/>
      <c r="MLJ892" s="806"/>
      <c r="MLK892" s="806"/>
      <c r="MLL892" s="806"/>
      <c r="MLM892" s="806"/>
      <c r="MLN892" s="806"/>
      <c r="MLO892" s="806"/>
      <c r="MLP892" s="806"/>
      <c r="MLQ892" s="806"/>
      <c r="MLR892" s="806"/>
      <c r="MLS892" s="806"/>
      <c r="MLT892" s="806"/>
      <c r="MLU892" s="806"/>
      <c r="MLV892" s="806"/>
      <c r="MLW892" s="806"/>
      <c r="MLX892" s="806"/>
      <c r="MLY892" s="806"/>
      <c r="MLZ892" s="806"/>
      <c r="MMA892" s="806"/>
      <c r="MMB892" s="806"/>
      <c r="MMC892" s="806"/>
      <c r="MMD892" s="806"/>
      <c r="MME892" s="806"/>
      <c r="MMF892" s="806"/>
      <c r="MMG892" s="806"/>
      <c r="MMH892" s="806"/>
      <c r="MMI892" s="806"/>
      <c r="MMJ892" s="806"/>
      <c r="MMK892" s="806"/>
      <c r="MML892" s="806"/>
      <c r="MMM892" s="806"/>
      <c r="MMN892" s="806"/>
      <c r="MMO892" s="806"/>
      <c r="MMP892" s="806"/>
      <c r="MMQ892" s="806"/>
      <c r="MMR892" s="806"/>
      <c r="MMS892" s="806"/>
      <c r="MMT892" s="806"/>
      <c r="MMU892" s="806"/>
      <c r="MMV892" s="806"/>
      <c r="MMW892" s="806"/>
      <c r="MMX892" s="806"/>
      <c r="MMY892" s="806"/>
      <c r="MMZ892" s="806"/>
      <c r="MNA892" s="806"/>
      <c r="MNB892" s="806"/>
      <c r="MNC892" s="806"/>
      <c r="MND892" s="806"/>
      <c r="MNE892" s="806"/>
      <c r="MNF892" s="806"/>
      <c r="MNG892" s="806"/>
      <c r="MNH892" s="806"/>
      <c r="MNI892" s="806"/>
      <c r="MNJ892" s="806"/>
      <c r="MNK892" s="806"/>
      <c r="MNL892" s="806"/>
      <c r="MNM892" s="806"/>
      <c r="MNN892" s="806"/>
      <c r="MNO892" s="806"/>
      <c r="MNP892" s="806"/>
      <c r="MNQ892" s="806"/>
      <c r="MNR892" s="806"/>
      <c r="MNS892" s="806"/>
      <c r="MNT892" s="806"/>
      <c r="MNU892" s="806"/>
      <c r="MNV892" s="806"/>
      <c r="MNW892" s="806"/>
      <c r="MNX892" s="806"/>
      <c r="MNY892" s="806"/>
      <c r="MNZ892" s="806"/>
      <c r="MOA892" s="806"/>
      <c r="MOB892" s="806"/>
      <c r="MOC892" s="806"/>
      <c r="MOD892" s="806"/>
      <c r="MOE892" s="806"/>
      <c r="MOF892" s="806"/>
      <c r="MOG892" s="806"/>
      <c r="MOH892" s="806"/>
      <c r="MOI892" s="806"/>
      <c r="MOJ892" s="806"/>
      <c r="MOK892" s="806"/>
      <c r="MOL892" s="806"/>
      <c r="MOM892" s="806"/>
      <c r="MON892" s="806"/>
      <c r="MOO892" s="806"/>
      <c r="MOP892" s="806"/>
      <c r="MOQ892" s="806"/>
      <c r="MOR892" s="806"/>
      <c r="MOS892" s="806"/>
      <c r="MOT892" s="806"/>
      <c r="MOU892" s="806"/>
      <c r="MOV892" s="806"/>
      <c r="MOW892" s="806"/>
      <c r="MOX892" s="806"/>
      <c r="MOY892" s="806"/>
      <c r="MOZ892" s="806"/>
      <c r="MPA892" s="806"/>
      <c r="MPB892" s="806"/>
      <c r="MPC892" s="806"/>
      <c r="MPD892" s="806"/>
      <c r="MPE892" s="806"/>
      <c r="MPF892" s="806"/>
      <c r="MPG892" s="806"/>
      <c r="MPH892" s="806"/>
      <c r="MPI892" s="806"/>
      <c r="MPJ892" s="806"/>
      <c r="MPK892" s="806"/>
      <c r="MPL892" s="806"/>
      <c r="MPM892" s="806"/>
      <c r="MPN892" s="806"/>
      <c r="MPO892" s="806"/>
      <c r="MPP892" s="806"/>
      <c r="MPQ892" s="806"/>
      <c r="MPR892" s="806"/>
      <c r="MPS892" s="806"/>
      <c r="MPT892" s="806"/>
      <c r="MPU892" s="806"/>
      <c r="MPV892" s="806"/>
      <c r="MPW892" s="806"/>
      <c r="MPX892" s="806"/>
      <c r="MPY892" s="806"/>
      <c r="MPZ892" s="806"/>
      <c r="MQA892" s="806"/>
      <c r="MQB892" s="806"/>
      <c r="MQC892" s="806"/>
      <c r="MQD892" s="806"/>
      <c r="MQE892" s="806"/>
      <c r="MQF892" s="806"/>
      <c r="MQG892" s="806"/>
      <c r="MQH892" s="806"/>
      <c r="MQI892" s="806"/>
      <c r="MQJ892" s="806"/>
      <c r="MQK892" s="806"/>
      <c r="MQL892" s="806"/>
      <c r="MQM892" s="806"/>
      <c r="MQN892" s="806"/>
      <c r="MQO892" s="806"/>
      <c r="MQP892" s="806"/>
      <c r="MQQ892" s="806"/>
      <c r="MQR892" s="806"/>
      <c r="MQS892" s="806"/>
      <c r="MQT892" s="806"/>
      <c r="MQU892" s="806"/>
      <c r="MQV892" s="806"/>
      <c r="MQW892" s="806"/>
      <c r="MQX892" s="806"/>
      <c r="MQY892" s="806"/>
      <c r="MQZ892" s="806"/>
      <c r="MRA892" s="806"/>
      <c r="MRB892" s="806"/>
      <c r="MRC892" s="806"/>
      <c r="MRD892" s="806"/>
      <c r="MRE892" s="806"/>
      <c r="MRF892" s="806"/>
      <c r="MRG892" s="806"/>
      <c r="MRH892" s="806"/>
      <c r="MRI892" s="806"/>
      <c r="MRJ892" s="806"/>
      <c r="MRK892" s="806"/>
      <c r="MRL892" s="806"/>
      <c r="MRM892" s="806"/>
      <c r="MRN892" s="806"/>
      <c r="MRO892" s="806"/>
      <c r="MRP892" s="806"/>
      <c r="MRQ892" s="806"/>
      <c r="MRR892" s="806"/>
      <c r="MRS892" s="806"/>
      <c r="MRT892" s="806"/>
      <c r="MRU892" s="806"/>
      <c r="MRV892" s="806"/>
      <c r="MRW892" s="806"/>
      <c r="MRX892" s="806"/>
      <c r="MRY892" s="806"/>
      <c r="MRZ892" s="806"/>
      <c r="MSA892" s="806"/>
      <c r="MSB892" s="806"/>
      <c r="MSC892" s="806"/>
      <c r="MSD892" s="806"/>
      <c r="MSE892" s="806"/>
      <c r="MSF892" s="806"/>
      <c r="MSG892" s="806"/>
      <c r="MSH892" s="806"/>
      <c r="MSI892" s="806"/>
      <c r="MSJ892" s="806"/>
      <c r="MSK892" s="806"/>
      <c r="MSL892" s="806"/>
      <c r="MSM892" s="806"/>
      <c r="MSN892" s="806"/>
      <c r="MSO892" s="806"/>
      <c r="MSP892" s="806"/>
      <c r="MSQ892" s="806"/>
      <c r="MSR892" s="806"/>
      <c r="MSS892" s="806"/>
      <c r="MST892" s="806"/>
      <c r="MSU892" s="806"/>
      <c r="MSV892" s="806"/>
      <c r="MSW892" s="806"/>
      <c r="MSX892" s="806"/>
      <c r="MSY892" s="806"/>
      <c r="MSZ892" s="806"/>
      <c r="MTA892" s="806"/>
      <c r="MTB892" s="806"/>
      <c r="MTC892" s="806"/>
      <c r="MTD892" s="806"/>
      <c r="MTE892" s="806"/>
      <c r="MTF892" s="806"/>
      <c r="MTG892" s="806"/>
      <c r="MTH892" s="806"/>
      <c r="MTI892" s="806"/>
      <c r="MTJ892" s="806"/>
      <c r="MTK892" s="806"/>
      <c r="MTL892" s="806"/>
      <c r="MTM892" s="806"/>
      <c r="MTN892" s="806"/>
      <c r="MTO892" s="806"/>
      <c r="MTP892" s="806"/>
      <c r="MTQ892" s="806"/>
      <c r="MTR892" s="806"/>
      <c r="MTS892" s="806"/>
      <c r="MTT892" s="806"/>
      <c r="MTU892" s="806"/>
      <c r="MTV892" s="806"/>
      <c r="MTW892" s="806"/>
      <c r="MTX892" s="806"/>
      <c r="MTY892" s="806"/>
      <c r="MTZ892" s="806"/>
      <c r="MUA892" s="806"/>
      <c r="MUB892" s="806"/>
      <c r="MUC892" s="806"/>
      <c r="MUD892" s="806"/>
      <c r="MUE892" s="806"/>
      <c r="MUF892" s="806"/>
      <c r="MUG892" s="806"/>
      <c r="MUH892" s="806"/>
      <c r="MUI892" s="806"/>
      <c r="MUJ892" s="806"/>
      <c r="MUK892" s="806"/>
      <c r="MUL892" s="806"/>
      <c r="MUM892" s="806"/>
      <c r="MUN892" s="806"/>
      <c r="MUO892" s="806"/>
      <c r="MUP892" s="806"/>
      <c r="MUQ892" s="806"/>
      <c r="MUR892" s="806"/>
      <c r="MUS892" s="806"/>
      <c r="MUT892" s="806"/>
      <c r="MUU892" s="806"/>
      <c r="MUV892" s="806"/>
      <c r="MUW892" s="806"/>
      <c r="MUX892" s="806"/>
      <c r="MUY892" s="806"/>
      <c r="MUZ892" s="806"/>
      <c r="MVA892" s="806"/>
      <c r="MVB892" s="806"/>
      <c r="MVC892" s="806"/>
      <c r="MVD892" s="806"/>
      <c r="MVE892" s="806"/>
      <c r="MVF892" s="806"/>
      <c r="MVG892" s="806"/>
      <c r="MVH892" s="806"/>
      <c r="MVI892" s="806"/>
      <c r="MVJ892" s="806"/>
      <c r="MVK892" s="806"/>
      <c r="MVL892" s="806"/>
      <c r="MVM892" s="806"/>
      <c r="MVN892" s="806"/>
      <c r="MVO892" s="806"/>
      <c r="MVP892" s="806"/>
      <c r="MVQ892" s="806"/>
      <c r="MVR892" s="806"/>
      <c r="MVS892" s="806"/>
      <c r="MVT892" s="806"/>
      <c r="MVU892" s="806"/>
      <c r="MVV892" s="806"/>
      <c r="MVW892" s="806"/>
      <c r="MVX892" s="806"/>
      <c r="MVY892" s="806"/>
      <c r="MVZ892" s="806"/>
      <c r="MWA892" s="806"/>
      <c r="MWB892" s="806"/>
      <c r="MWC892" s="806"/>
      <c r="MWD892" s="806"/>
      <c r="MWE892" s="806"/>
      <c r="MWF892" s="806"/>
      <c r="MWG892" s="806"/>
      <c r="MWH892" s="806"/>
      <c r="MWI892" s="806"/>
      <c r="MWJ892" s="806"/>
      <c r="MWK892" s="806"/>
      <c r="MWL892" s="806"/>
      <c r="MWM892" s="806"/>
      <c r="MWN892" s="806"/>
      <c r="MWO892" s="806"/>
      <c r="MWP892" s="806"/>
      <c r="MWQ892" s="806"/>
      <c r="MWR892" s="806"/>
      <c r="MWS892" s="806"/>
      <c r="MWT892" s="806"/>
      <c r="MWU892" s="806"/>
      <c r="MWV892" s="806"/>
      <c r="MWW892" s="806"/>
      <c r="MWX892" s="806"/>
      <c r="MWY892" s="806"/>
      <c r="MWZ892" s="806"/>
      <c r="MXA892" s="806"/>
      <c r="MXB892" s="806"/>
      <c r="MXC892" s="806"/>
      <c r="MXD892" s="806"/>
      <c r="MXE892" s="806"/>
      <c r="MXF892" s="806"/>
      <c r="MXG892" s="806"/>
      <c r="MXH892" s="806"/>
      <c r="MXI892" s="806"/>
      <c r="MXJ892" s="806"/>
      <c r="MXK892" s="806"/>
      <c r="MXL892" s="806"/>
      <c r="MXM892" s="806"/>
      <c r="MXN892" s="806"/>
      <c r="MXO892" s="806"/>
      <c r="MXP892" s="806"/>
      <c r="MXQ892" s="806"/>
      <c r="MXR892" s="806"/>
      <c r="MXS892" s="806"/>
      <c r="MXT892" s="806"/>
      <c r="MXU892" s="806"/>
      <c r="MXV892" s="806"/>
      <c r="MXW892" s="806"/>
      <c r="MXX892" s="806"/>
      <c r="MXY892" s="806"/>
      <c r="MXZ892" s="806"/>
      <c r="MYA892" s="806"/>
      <c r="MYB892" s="806"/>
      <c r="MYC892" s="806"/>
      <c r="MYD892" s="806"/>
      <c r="MYE892" s="806"/>
      <c r="MYF892" s="806"/>
      <c r="MYG892" s="806"/>
      <c r="MYH892" s="806"/>
      <c r="MYI892" s="806"/>
      <c r="MYJ892" s="806"/>
      <c r="MYK892" s="806"/>
      <c r="MYL892" s="806"/>
      <c r="MYM892" s="806"/>
      <c r="MYN892" s="806"/>
      <c r="MYO892" s="806"/>
      <c r="MYP892" s="806"/>
      <c r="MYQ892" s="806"/>
      <c r="MYR892" s="806"/>
      <c r="MYS892" s="806"/>
      <c r="MYT892" s="806"/>
      <c r="MYU892" s="806"/>
      <c r="MYV892" s="806"/>
      <c r="MYW892" s="806"/>
      <c r="MYX892" s="806"/>
      <c r="MYY892" s="806"/>
      <c r="MYZ892" s="806"/>
      <c r="MZA892" s="806"/>
      <c r="MZB892" s="806"/>
      <c r="MZC892" s="806"/>
      <c r="MZD892" s="806"/>
      <c r="MZE892" s="806"/>
      <c r="MZF892" s="806"/>
      <c r="MZG892" s="806"/>
      <c r="MZH892" s="806"/>
      <c r="MZI892" s="806"/>
      <c r="MZJ892" s="806"/>
      <c r="MZK892" s="806"/>
      <c r="MZL892" s="806"/>
      <c r="MZM892" s="806"/>
      <c r="MZN892" s="806"/>
      <c r="MZO892" s="806"/>
      <c r="MZP892" s="806"/>
      <c r="MZQ892" s="806"/>
      <c r="MZR892" s="806"/>
      <c r="MZS892" s="806"/>
      <c r="MZT892" s="806"/>
      <c r="MZU892" s="806"/>
      <c r="MZV892" s="806"/>
      <c r="MZW892" s="806"/>
      <c r="MZX892" s="806"/>
      <c r="MZY892" s="806"/>
      <c r="MZZ892" s="806"/>
      <c r="NAA892" s="806"/>
      <c r="NAB892" s="806"/>
      <c r="NAC892" s="806"/>
      <c r="NAD892" s="806"/>
      <c r="NAE892" s="806"/>
      <c r="NAF892" s="806"/>
      <c r="NAG892" s="806"/>
      <c r="NAH892" s="806"/>
      <c r="NAI892" s="806"/>
      <c r="NAJ892" s="806"/>
      <c r="NAK892" s="806"/>
      <c r="NAL892" s="806"/>
      <c r="NAM892" s="806"/>
      <c r="NAN892" s="806"/>
      <c r="NAO892" s="806"/>
      <c r="NAP892" s="806"/>
      <c r="NAQ892" s="806"/>
      <c r="NAR892" s="806"/>
      <c r="NAS892" s="806"/>
      <c r="NAT892" s="806"/>
      <c r="NAU892" s="806"/>
      <c r="NAV892" s="806"/>
      <c r="NAW892" s="806"/>
      <c r="NAX892" s="806"/>
      <c r="NAY892" s="806"/>
      <c r="NAZ892" s="806"/>
      <c r="NBA892" s="806"/>
      <c r="NBB892" s="806"/>
      <c r="NBC892" s="806"/>
      <c r="NBD892" s="806"/>
      <c r="NBE892" s="806"/>
      <c r="NBF892" s="806"/>
      <c r="NBG892" s="806"/>
      <c r="NBH892" s="806"/>
      <c r="NBI892" s="806"/>
      <c r="NBJ892" s="806"/>
      <c r="NBK892" s="806"/>
      <c r="NBL892" s="806"/>
      <c r="NBM892" s="806"/>
      <c r="NBN892" s="806"/>
      <c r="NBO892" s="806"/>
      <c r="NBP892" s="806"/>
      <c r="NBQ892" s="806"/>
      <c r="NBR892" s="806"/>
      <c r="NBS892" s="806"/>
      <c r="NBT892" s="806"/>
      <c r="NBU892" s="806"/>
      <c r="NBV892" s="806"/>
      <c r="NBW892" s="806"/>
      <c r="NBX892" s="806"/>
      <c r="NBY892" s="806"/>
      <c r="NBZ892" s="806"/>
      <c r="NCA892" s="806"/>
      <c r="NCB892" s="806"/>
      <c r="NCC892" s="806"/>
      <c r="NCD892" s="806"/>
      <c r="NCE892" s="806"/>
      <c r="NCF892" s="806"/>
      <c r="NCG892" s="806"/>
      <c r="NCH892" s="806"/>
      <c r="NCI892" s="806"/>
      <c r="NCJ892" s="806"/>
      <c r="NCK892" s="806"/>
      <c r="NCL892" s="806"/>
      <c r="NCM892" s="806"/>
      <c r="NCN892" s="806"/>
      <c r="NCO892" s="806"/>
      <c r="NCP892" s="806"/>
      <c r="NCQ892" s="806"/>
      <c r="NCR892" s="806"/>
      <c r="NCS892" s="806"/>
      <c r="NCT892" s="806"/>
      <c r="NCU892" s="806"/>
      <c r="NCV892" s="806"/>
      <c r="NCW892" s="806"/>
      <c r="NCX892" s="806"/>
      <c r="NCY892" s="806"/>
      <c r="NCZ892" s="806"/>
      <c r="NDA892" s="806"/>
      <c r="NDB892" s="806"/>
      <c r="NDC892" s="806"/>
      <c r="NDD892" s="806"/>
      <c r="NDE892" s="806"/>
      <c r="NDF892" s="806"/>
      <c r="NDG892" s="806"/>
      <c r="NDH892" s="806"/>
      <c r="NDI892" s="806"/>
      <c r="NDJ892" s="806"/>
      <c r="NDK892" s="806"/>
      <c r="NDL892" s="806"/>
      <c r="NDM892" s="806"/>
      <c r="NDN892" s="806"/>
      <c r="NDO892" s="806"/>
      <c r="NDP892" s="806"/>
      <c r="NDQ892" s="806"/>
      <c r="NDR892" s="806"/>
      <c r="NDS892" s="806"/>
      <c r="NDT892" s="806"/>
      <c r="NDU892" s="806"/>
      <c r="NDV892" s="806"/>
      <c r="NDW892" s="806"/>
      <c r="NDX892" s="806"/>
      <c r="NDY892" s="806"/>
      <c r="NDZ892" s="806"/>
      <c r="NEA892" s="806"/>
      <c r="NEB892" s="806"/>
      <c r="NEC892" s="806"/>
      <c r="NED892" s="806"/>
      <c r="NEE892" s="806"/>
      <c r="NEF892" s="806"/>
      <c r="NEG892" s="806"/>
      <c r="NEH892" s="806"/>
      <c r="NEI892" s="806"/>
      <c r="NEJ892" s="806"/>
      <c r="NEK892" s="806"/>
      <c r="NEL892" s="806"/>
      <c r="NEM892" s="806"/>
      <c r="NEN892" s="806"/>
      <c r="NEO892" s="806"/>
      <c r="NEP892" s="806"/>
      <c r="NEQ892" s="806"/>
      <c r="NER892" s="806"/>
      <c r="NES892" s="806"/>
      <c r="NET892" s="806"/>
      <c r="NEU892" s="806"/>
      <c r="NEV892" s="806"/>
      <c r="NEW892" s="806"/>
      <c r="NEX892" s="806"/>
      <c r="NEY892" s="806"/>
      <c r="NEZ892" s="806"/>
      <c r="NFA892" s="806"/>
      <c r="NFB892" s="806"/>
      <c r="NFC892" s="806"/>
      <c r="NFD892" s="806"/>
      <c r="NFE892" s="806"/>
      <c r="NFF892" s="806"/>
      <c r="NFG892" s="806"/>
      <c r="NFH892" s="806"/>
      <c r="NFI892" s="806"/>
      <c r="NFJ892" s="806"/>
      <c r="NFK892" s="806"/>
      <c r="NFL892" s="806"/>
      <c r="NFM892" s="806"/>
      <c r="NFN892" s="806"/>
      <c r="NFO892" s="806"/>
      <c r="NFP892" s="806"/>
      <c r="NFQ892" s="806"/>
      <c r="NFR892" s="806"/>
      <c r="NFS892" s="806"/>
      <c r="NFT892" s="806"/>
      <c r="NFU892" s="806"/>
      <c r="NFV892" s="806"/>
      <c r="NFW892" s="806"/>
      <c r="NFX892" s="806"/>
      <c r="NFY892" s="806"/>
      <c r="NFZ892" s="806"/>
      <c r="NGA892" s="806"/>
      <c r="NGB892" s="806"/>
      <c r="NGC892" s="806"/>
      <c r="NGD892" s="806"/>
      <c r="NGE892" s="806"/>
      <c r="NGF892" s="806"/>
      <c r="NGG892" s="806"/>
      <c r="NGH892" s="806"/>
      <c r="NGI892" s="806"/>
      <c r="NGJ892" s="806"/>
      <c r="NGK892" s="806"/>
      <c r="NGL892" s="806"/>
      <c r="NGM892" s="806"/>
      <c r="NGN892" s="806"/>
      <c r="NGO892" s="806"/>
      <c r="NGP892" s="806"/>
      <c r="NGQ892" s="806"/>
      <c r="NGR892" s="806"/>
      <c r="NGS892" s="806"/>
      <c r="NGT892" s="806"/>
      <c r="NGU892" s="806"/>
      <c r="NGV892" s="806"/>
      <c r="NGW892" s="806"/>
      <c r="NGX892" s="806"/>
      <c r="NGY892" s="806"/>
      <c r="NGZ892" s="806"/>
      <c r="NHA892" s="806"/>
      <c r="NHB892" s="806"/>
      <c r="NHC892" s="806"/>
      <c r="NHD892" s="806"/>
      <c r="NHE892" s="806"/>
      <c r="NHF892" s="806"/>
      <c r="NHG892" s="806"/>
      <c r="NHH892" s="806"/>
      <c r="NHI892" s="806"/>
      <c r="NHJ892" s="806"/>
      <c r="NHK892" s="806"/>
      <c r="NHL892" s="806"/>
      <c r="NHM892" s="806"/>
      <c r="NHN892" s="806"/>
      <c r="NHO892" s="806"/>
      <c r="NHP892" s="806"/>
      <c r="NHQ892" s="806"/>
      <c r="NHR892" s="806"/>
      <c r="NHS892" s="806"/>
      <c r="NHT892" s="806"/>
      <c r="NHU892" s="806"/>
      <c r="NHV892" s="806"/>
      <c r="NHW892" s="806"/>
      <c r="NHX892" s="806"/>
      <c r="NHY892" s="806"/>
      <c r="NHZ892" s="806"/>
      <c r="NIA892" s="806"/>
      <c r="NIB892" s="806"/>
      <c r="NIC892" s="806"/>
      <c r="NID892" s="806"/>
      <c r="NIE892" s="806"/>
      <c r="NIF892" s="806"/>
      <c r="NIG892" s="806"/>
      <c r="NIH892" s="806"/>
      <c r="NII892" s="806"/>
      <c r="NIJ892" s="806"/>
      <c r="NIK892" s="806"/>
      <c r="NIL892" s="806"/>
      <c r="NIM892" s="806"/>
      <c r="NIN892" s="806"/>
      <c r="NIO892" s="806"/>
      <c r="NIP892" s="806"/>
      <c r="NIQ892" s="806"/>
      <c r="NIR892" s="806"/>
      <c r="NIS892" s="806"/>
      <c r="NIT892" s="806"/>
      <c r="NIU892" s="806"/>
      <c r="NIV892" s="806"/>
      <c r="NIW892" s="806"/>
      <c r="NIX892" s="806"/>
      <c r="NIY892" s="806"/>
      <c r="NIZ892" s="806"/>
      <c r="NJA892" s="806"/>
      <c r="NJB892" s="806"/>
      <c r="NJC892" s="806"/>
      <c r="NJD892" s="806"/>
      <c r="NJE892" s="806"/>
      <c r="NJF892" s="806"/>
      <c r="NJG892" s="806"/>
      <c r="NJH892" s="806"/>
      <c r="NJI892" s="806"/>
      <c r="NJJ892" s="806"/>
      <c r="NJK892" s="806"/>
      <c r="NJL892" s="806"/>
      <c r="NJM892" s="806"/>
      <c r="NJN892" s="806"/>
      <c r="NJO892" s="806"/>
      <c r="NJP892" s="806"/>
      <c r="NJQ892" s="806"/>
      <c r="NJR892" s="806"/>
      <c r="NJS892" s="806"/>
      <c r="NJT892" s="806"/>
      <c r="NJU892" s="806"/>
      <c r="NJV892" s="806"/>
      <c r="NJW892" s="806"/>
      <c r="NJX892" s="806"/>
      <c r="NJY892" s="806"/>
      <c r="NJZ892" s="806"/>
      <c r="NKA892" s="806"/>
      <c r="NKB892" s="806"/>
      <c r="NKC892" s="806"/>
      <c r="NKD892" s="806"/>
      <c r="NKE892" s="806"/>
      <c r="NKF892" s="806"/>
      <c r="NKG892" s="806"/>
      <c r="NKH892" s="806"/>
      <c r="NKI892" s="806"/>
      <c r="NKJ892" s="806"/>
      <c r="NKK892" s="806"/>
      <c r="NKL892" s="806"/>
      <c r="NKM892" s="806"/>
      <c r="NKN892" s="806"/>
      <c r="NKO892" s="806"/>
      <c r="NKP892" s="806"/>
      <c r="NKQ892" s="806"/>
      <c r="NKR892" s="806"/>
      <c r="NKS892" s="806"/>
      <c r="NKT892" s="806"/>
      <c r="NKU892" s="806"/>
      <c r="NKV892" s="806"/>
      <c r="NKW892" s="806"/>
      <c r="NKX892" s="806"/>
      <c r="NKY892" s="806"/>
      <c r="NKZ892" s="806"/>
      <c r="NLA892" s="806"/>
      <c r="NLB892" s="806"/>
      <c r="NLC892" s="806"/>
      <c r="NLD892" s="806"/>
      <c r="NLE892" s="806"/>
      <c r="NLF892" s="806"/>
      <c r="NLG892" s="806"/>
      <c r="NLH892" s="806"/>
      <c r="NLI892" s="806"/>
      <c r="NLJ892" s="806"/>
      <c r="NLK892" s="806"/>
      <c r="NLL892" s="806"/>
      <c r="NLM892" s="806"/>
      <c r="NLN892" s="806"/>
      <c r="NLO892" s="806"/>
      <c r="NLP892" s="806"/>
      <c r="NLQ892" s="806"/>
      <c r="NLR892" s="806"/>
      <c r="NLS892" s="806"/>
      <c r="NLT892" s="806"/>
      <c r="NLU892" s="806"/>
      <c r="NLV892" s="806"/>
      <c r="NLW892" s="806"/>
      <c r="NLX892" s="806"/>
      <c r="NLY892" s="806"/>
      <c r="NLZ892" s="806"/>
      <c r="NMA892" s="806"/>
      <c r="NMB892" s="806"/>
      <c r="NMC892" s="806"/>
      <c r="NMD892" s="806"/>
      <c r="NME892" s="806"/>
      <c r="NMF892" s="806"/>
      <c r="NMG892" s="806"/>
      <c r="NMH892" s="806"/>
      <c r="NMI892" s="806"/>
      <c r="NMJ892" s="806"/>
      <c r="NMK892" s="806"/>
      <c r="NML892" s="806"/>
      <c r="NMM892" s="806"/>
      <c r="NMN892" s="806"/>
      <c r="NMO892" s="806"/>
      <c r="NMP892" s="806"/>
      <c r="NMQ892" s="806"/>
      <c r="NMR892" s="806"/>
      <c r="NMS892" s="806"/>
      <c r="NMT892" s="806"/>
      <c r="NMU892" s="806"/>
      <c r="NMV892" s="806"/>
      <c r="NMW892" s="806"/>
      <c r="NMX892" s="806"/>
      <c r="NMY892" s="806"/>
      <c r="NMZ892" s="806"/>
      <c r="NNA892" s="806"/>
      <c r="NNB892" s="806"/>
      <c r="NNC892" s="806"/>
      <c r="NND892" s="806"/>
      <c r="NNE892" s="806"/>
      <c r="NNF892" s="806"/>
      <c r="NNG892" s="806"/>
      <c r="NNH892" s="806"/>
      <c r="NNI892" s="806"/>
      <c r="NNJ892" s="806"/>
      <c r="NNK892" s="806"/>
      <c r="NNL892" s="806"/>
      <c r="NNM892" s="806"/>
      <c r="NNN892" s="806"/>
      <c r="NNO892" s="806"/>
      <c r="NNP892" s="806"/>
      <c r="NNQ892" s="806"/>
      <c r="NNR892" s="806"/>
      <c r="NNS892" s="806"/>
      <c r="NNT892" s="806"/>
      <c r="NNU892" s="806"/>
      <c r="NNV892" s="806"/>
      <c r="NNW892" s="806"/>
      <c r="NNX892" s="806"/>
      <c r="NNY892" s="806"/>
      <c r="NNZ892" s="806"/>
      <c r="NOA892" s="806"/>
      <c r="NOB892" s="806"/>
      <c r="NOC892" s="806"/>
      <c r="NOD892" s="806"/>
      <c r="NOE892" s="806"/>
      <c r="NOF892" s="806"/>
      <c r="NOG892" s="806"/>
      <c r="NOH892" s="806"/>
      <c r="NOI892" s="806"/>
      <c r="NOJ892" s="806"/>
      <c r="NOK892" s="806"/>
      <c r="NOL892" s="806"/>
      <c r="NOM892" s="806"/>
      <c r="NON892" s="806"/>
      <c r="NOO892" s="806"/>
      <c r="NOP892" s="806"/>
      <c r="NOQ892" s="806"/>
      <c r="NOR892" s="806"/>
      <c r="NOS892" s="806"/>
      <c r="NOT892" s="806"/>
      <c r="NOU892" s="806"/>
      <c r="NOV892" s="806"/>
      <c r="NOW892" s="806"/>
      <c r="NOX892" s="806"/>
      <c r="NOY892" s="806"/>
      <c r="NOZ892" s="806"/>
      <c r="NPA892" s="806"/>
      <c r="NPB892" s="806"/>
      <c r="NPC892" s="806"/>
      <c r="NPD892" s="806"/>
      <c r="NPE892" s="806"/>
      <c r="NPF892" s="806"/>
      <c r="NPG892" s="806"/>
      <c r="NPH892" s="806"/>
      <c r="NPI892" s="806"/>
      <c r="NPJ892" s="806"/>
      <c r="NPK892" s="806"/>
      <c r="NPL892" s="806"/>
      <c r="NPM892" s="806"/>
      <c r="NPN892" s="806"/>
      <c r="NPO892" s="806"/>
      <c r="NPP892" s="806"/>
      <c r="NPQ892" s="806"/>
      <c r="NPR892" s="806"/>
      <c r="NPS892" s="806"/>
      <c r="NPT892" s="806"/>
      <c r="NPU892" s="806"/>
      <c r="NPV892" s="806"/>
      <c r="NPW892" s="806"/>
      <c r="NPX892" s="806"/>
      <c r="NPY892" s="806"/>
      <c r="NPZ892" s="806"/>
      <c r="NQA892" s="806"/>
      <c r="NQB892" s="806"/>
      <c r="NQC892" s="806"/>
      <c r="NQD892" s="806"/>
      <c r="NQE892" s="806"/>
      <c r="NQF892" s="806"/>
      <c r="NQG892" s="806"/>
      <c r="NQH892" s="806"/>
      <c r="NQI892" s="806"/>
      <c r="NQJ892" s="806"/>
      <c r="NQK892" s="806"/>
      <c r="NQL892" s="806"/>
      <c r="NQM892" s="806"/>
      <c r="NQN892" s="806"/>
      <c r="NQO892" s="806"/>
      <c r="NQP892" s="806"/>
      <c r="NQQ892" s="806"/>
      <c r="NQR892" s="806"/>
      <c r="NQS892" s="806"/>
      <c r="NQT892" s="806"/>
      <c r="NQU892" s="806"/>
      <c r="NQV892" s="806"/>
      <c r="NQW892" s="806"/>
      <c r="NQX892" s="806"/>
      <c r="NQY892" s="806"/>
      <c r="NQZ892" s="806"/>
      <c r="NRA892" s="806"/>
      <c r="NRB892" s="806"/>
      <c r="NRC892" s="806"/>
      <c r="NRD892" s="806"/>
      <c r="NRE892" s="806"/>
      <c r="NRF892" s="806"/>
      <c r="NRG892" s="806"/>
      <c r="NRH892" s="806"/>
      <c r="NRI892" s="806"/>
      <c r="NRJ892" s="806"/>
      <c r="NRK892" s="806"/>
      <c r="NRL892" s="806"/>
      <c r="NRM892" s="806"/>
      <c r="NRN892" s="806"/>
      <c r="NRO892" s="806"/>
      <c r="NRP892" s="806"/>
      <c r="NRQ892" s="806"/>
      <c r="NRR892" s="806"/>
      <c r="NRS892" s="806"/>
      <c r="NRT892" s="806"/>
      <c r="NRU892" s="806"/>
      <c r="NRV892" s="806"/>
      <c r="NRW892" s="806"/>
      <c r="NRX892" s="806"/>
      <c r="NRY892" s="806"/>
      <c r="NRZ892" s="806"/>
      <c r="NSA892" s="806"/>
      <c r="NSB892" s="806"/>
      <c r="NSC892" s="806"/>
      <c r="NSD892" s="806"/>
      <c r="NSE892" s="806"/>
      <c r="NSF892" s="806"/>
      <c r="NSG892" s="806"/>
      <c r="NSH892" s="806"/>
      <c r="NSI892" s="806"/>
      <c r="NSJ892" s="806"/>
      <c r="NSK892" s="806"/>
      <c r="NSL892" s="806"/>
      <c r="NSM892" s="806"/>
      <c r="NSN892" s="806"/>
      <c r="NSO892" s="806"/>
      <c r="NSP892" s="806"/>
      <c r="NSQ892" s="806"/>
      <c r="NSR892" s="806"/>
      <c r="NSS892" s="806"/>
      <c r="NST892" s="806"/>
      <c r="NSU892" s="806"/>
      <c r="NSV892" s="806"/>
      <c r="NSW892" s="806"/>
      <c r="NSX892" s="806"/>
      <c r="NSY892" s="806"/>
      <c r="NSZ892" s="806"/>
      <c r="NTA892" s="806"/>
      <c r="NTB892" s="806"/>
      <c r="NTC892" s="806"/>
      <c r="NTD892" s="806"/>
      <c r="NTE892" s="806"/>
      <c r="NTF892" s="806"/>
      <c r="NTG892" s="806"/>
      <c r="NTH892" s="806"/>
      <c r="NTI892" s="806"/>
      <c r="NTJ892" s="806"/>
      <c r="NTK892" s="806"/>
      <c r="NTL892" s="806"/>
      <c r="NTM892" s="806"/>
      <c r="NTN892" s="806"/>
      <c r="NTO892" s="806"/>
      <c r="NTP892" s="806"/>
      <c r="NTQ892" s="806"/>
      <c r="NTR892" s="806"/>
      <c r="NTS892" s="806"/>
      <c r="NTT892" s="806"/>
      <c r="NTU892" s="806"/>
      <c r="NTV892" s="806"/>
      <c r="NTW892" s="806"/>
      <c r="NTX892" s="806"/>
      <c r="NTY892" s="806"/>
      <c r="NTZ892" s="806"/>
      <c r="NUA892" s="806"/>
      <c r="NUB892" s="806"/>
      <c r="NUC892" s="806"/>
      <c r="NUD892" s="806"/>
      <c r="NUE892" s="806"/>
      <c r="NUF892" s="806"/>
      <c r="NUG892" s="806"/>
      <c r="NUH892" s="806"/>
      <c r="NUI892" s="806"/>
      <c r="NUJ892" s="806"/>
      <c r="NUK892" s="806"/>
      <c r="NUL892" s="806"/>
      <c r="NUM892" s="806"/>
      <c r="NUN892" s="806"/>
      <c r="NUO892" s="806"/>
      <c r="NUP892" s="806"/>
      <c r="NUQ892" s="806"/>
      <c r="NUR892" s="806"/>
      <c r="NUS892" s="806"/>
      <c r="NUT892" s="806"/>
      <c r="NUU892" s="806"/>
      <c r="NUV892" s="806"/>
      <c r="NUW892" s="806"/>
      <c r="NUX892" s="806"/>
      <c r="NUY892" s="806"/>
      <c r="NUZ892" s="806"/>
      <c r="NVA892" s="806"/>
      <c r="NVB892" s="806"/>
      <c r="NVC892" s="806"/>
      <c r="NVD892" s="806"/>
      <c r="NVE892" s="806"/>
      <c r="NVF892" s="806"/>
      <c r="NVG892" s="806"/>
      <c r="NVH892" s="806"/>
      <c r="NVI892" s="806"/>
      <c r="NVJ892" s="806"/>
      <c r="NVK892" s="806"/>
      <c r="NVL892" s="806"/>
      <c r="NVM892" s="806"/>
      <c r="NVN892" s="806"/>
      <c r="NVO892" s="806"/>
      <c r="NVP892" s="806"/>
      <c r="NVQ892" s="806"/>
      <c r="NVR892" s="806"/>
      <c r="NVS892" s="806"/>
      <c r="NVT892" s="806"/>
      <c r="NVU892" s="806"/>
      <c r="NVV892" s="806"/>
      <c r="NVW892" s="806"/>
      <c r="NVX892" s="806"/>
      <c r="NVY892" s="806"/>
      <c r="NVZ892" s="806"/>
      <c r="NWA892" s="806"/>
      <c r="NWB892" s="806"/>
      <c r="NWC892" s="806"/>
      <c r="NWD892" s="806"/>
      <c r="NWE892" s="806"/>
      <c r="NWF892" s="806"/>
      <c r="NWG892" s="806"/>
      <c r="NWH892" s="806"/>
      <c r="NWI892" s="806"/>
      <c r="NWJ892" s="806"/>
      <c r="NWK892" s="806"/>
      <c r="NWL892" s="806"/>
      <c r="NWM892" s="806"/>
      <c r="NWN892" s="806"/>
      <c r="NWO892" s="806"/>
      <c r="NWP892" s="806"/>
      <c r="NWQ892" s="806"/>
      <c r="NWR892" s="806"/>
      <c r="NWS892" s="806"/>
      <c r="NWT892" s="806"/>
      <c r="NWU892" s="806"/>
      <c r="NWV892" s="806"/>
      <c r="NWW892" s="806"/>
      <c r="NWX892" s="806"/>
      <c r="NWY892" s="806"/>
      <c r="NWZ892" s="806"/>
      <c r="NXA892" s="806"/>
      <c r="NXB892" s="806"/>
      <c r="NXC892" s="806"/>
      <c r="NXD892" s="806"/>
      <c r="NXE892" s="806"/>
      <c r="NXF892" s="806"/>
      <c r="NXG892" s="806"/>
      <c r="NXH892" s="806"/>
      <c r="NXI892" s="806"/>
      <c r="NXJ892" s="806"/>
      <c r="NXK892" s="806"/>
      <c r="NXL892" s="806"/>
      <c r="NXM892" s="806"/>
      <c r="NXN892" s="806"/>
      <c r="NXO892" s="806"/>
      <c r="NXP892" s="806"/>
      <c r="NXQ892" s="806"/>
      <c r="NXR892" s="806"/>
      <c r="NXS892" s="806"/>
      <c r="NXT892" s="806"/>
      <c r="NXU892" s="806"/>
      <c r="NXV892" s="806"/>
      <c r="NXW892" s="806"/>
      <c r="NXX892" s="806"/>
      <c r="NXY892" s="806"/>
      <c r="NXZ892" s="806"/>
      <c r="NYA892" s="806"/>
      <c r="NYB892" s="806"/>
      <c r="NYC892" s="806"/>
      <c r="NYD892" s="806"/>
      <c r="NYE892" s="806"/>
      <c r="NYF892" s="806"/>
      <c r="NYG892" s="806"/>
      <c r="NYH892" s="806"/>
      <c r="NYI892" s="806"/>
      <c r="NYJ892" s="806"/>
      <c r="NYK892" s="806"/>
      <c r="NYL892" s="806"/>
      <c r="NYM892" s="806"/>
      <c r="NYN892" s="806"/>
      <c r="NYO892" s="806"/>
      <c r="NYP892" s="806"/>
      <c r="NYQ892" s="806"/>
      <c r="NYR892" s="806"/>
      <c r="NYS892" s="806"/>
      <c r="NYT892" s="806"/>
      <c r="NYU892" s="806"/>
      <c r="NYV892" s="806"/>
      <c r="NYW892" s="806"/>
      <c r="NYX892" s="806"/>
      <c r="NYY892" s="806"/>
      <c r="NYZ892" s="806"/>
      <c r="NZA892" s="806"/>
      <c r="NZB892" s="806"/>
      <c r="NZC892" s="806"/>
      <c r="NZD892" s="806"/>
      <c r="NZE892" s="806"/>
      <c r="NZF892" s="806"/>
      <c r="NZG892" s="806"/>
      <c r="NZH892" s="806"/>
      <c r="NZI892" s="806"/>
      <c r="NZJ892" s="806"/>
      <c r="NZK892" s="806"/>
      <c r="NZL892" s="806"/>
      <c r="NZM892" s="806"/>
      <c r="NZN892" s="806"/>
      <c r="NZO892" s="806"/>
      <c r="NZP892" s="806"/>
      <c r="NZQ892" s="806"/>
      <c r="NZR892" s="806"/>
      <c r="NZS892" s="806"/>
      <c r="NZT892" s="806"/>
      <c r="NZU892" s="806"/>
      <c r="NZV892" s="806"/>
      <c r="NZW892" s="806"/>
      <c r="NZX892" s="806"/>
      <c r="NZY892" s="806"/>
      <c r="NZZ892" s="806"/>
      <c r="OAA892" s="806"/>
      <c r="OAB892" s="806"/>
      <c r="OAC892" s="806"/>
      <c r="OAD892" s="806"/>
      <c r="OAE892" s="806"/>
      <c r="OAF892" s="806"/>
      <c r="OAG892" s="806"/>
      <c r="OAH892" s="806"/>
      <c r="OAI892" s="806"/>
      <c r="OAJ892" s="806"/>
      <c r="OAK892" s="806"/>
      <c r="OAL892" s="806"/>
      <c r="OAM892" s="806"/>
      <c r="OAN892" s="806"/>
      <c r="OAO892" s="806"/>
      <c r="OAP892" s="806"/>
      <c r="OAQ892" s="806"/>
      <c r="OAR892" s="806"/>
      <c r="OAS892" s="806"/>
      <c r="OAT892" s="806"/>
      <c r="OAU892" s="806"/>
      <c r="OAV892" s="806"/>
      <c r="OAW892" s="806"/>
      <c r="OAX892" s="806"/>
      <c r="OAY892" s="806"/>
      <c r="OAZ892" s="806"/>
      <c r="OBA892" s="806"/>
      <c r="OBB892" s="806"/>
      <c r="OBC892" s="806"/>
      <c r="OBD892" s="806"/>
      <c r="OBE892" s="806"/>
      <c r="OBF892" s="806"/>
      <c r="OBG892" s="806"/>
      <c r="OBH892" s="806"/>
      <c r="OBI892" s="806"/>
      <c r="OBJ892" s="806"/>
      <c r="OBK892" s="806"/>
      <c r="OBL892" s="806"/>
      <c r="OBM892" s="806"/>
      <c r="OBN892" s="806"/>
      <c r="OBO892" s="806"/>
      <c r="OBP892" s="806"/>
      <c r="OBQ892" s="806"/>
      <c r="OBR892" s="806"/>
      <c r="OBS892" s="806"/>
      <c r="OBT892" s="806"/>
      <c r="OBU892" s="806"/>
      <c r="OBV892" s="806"/>
      <c r="OBW892" s="806"/>
      <c r="OBX892" s="806"/>
      <c r="OBY892" s="806"/>
      <c r="OBZ892" s="806"/>
      <c r="OCA892" s="806"/>
      <c r="OCB892" s="806"/>
      <c r="OCC892" s="806"/>
      <c r="OCD892" s="806"/>
      <c r="OCE892" s="806"/>
      <c r="OCF892" s="806"/>
      <c r="OCG892" s="806"/>
      <c r="OCH892" s="806"/>
      <c r="OCI892" s="806"/>
      <c r="OCJ892" s="806"/>
      <c r="OCK892" s="806"/>
      <c r="OCL892" s="806"/>
      <c r="OCM892" s="806"/>
      <c r="OCN892" s="806"/>
      <c r="OCO892" s="806"/>
      <c r="OCP892" s="806"/>
      <c r="OCQ892" s="806"/>
      <c r="OCR892" s="806"/>
      <c r="OCS892" s="806"/>
      <c r="OCT892" s="806"/>
      <c r="OCU892" s="806"/>
      <c r="OCV892" s="806"/>
      <c r="OCW892" s="806"/>
      <c r="OCX892" s="806"/>
      <c r="OCY892" s="806"/>
      <c r="OCZ892" s="806"/>
      <c r="ODA892" s="806"/>
      <c r="ODB892" s="806"/>
      <c r="ODC892" s="806"/>
      <c r="ODD892" s="806"/>
      <c r="ODE892" s="806"/>
      <c r="ODF892" s="806"/>
      <c r="ODG892" s="806"/>
      <c r="ODH892" s="806"/>
      <c r="ODI892" s="806"/>
      <c r="ODJ892" s="806"/>
      <c r="ODK892" s="806"/>
      <c r="ODL892" s="806"/>
      <c r="ODM892" s="806"/>
      <c r="ODN892" s="806"/>
      <c r="ODO892" s="806"/>
      <c r="ODP892" s="806"/>
      <c r="ODQ892" s="806"/>
      <c r="ODR892" s="806"/>
      <c r="ODS892" s="806"/>
      <c r="ODT892" s="806"/>
      <c r="ODU892" s="806"/>
      <c r="ODV892" s="806"/>
      <c r="ODW892" s="806"/>
      <c r="ODX892" s="806"/>
      <c r="ODY892" s="806"/>
      <c r="ODZ892" s="806"/>
      <c r="OEA892" s="806"/>
      <c r="OEB892" s="806"/>
      <c r="OEC892" s="806"/>
      <c r="OED892" s="806"/>
      <c r="OEE892" s="806"/>
      <c r="OEF892" s="806"/>
      <c r="OEG892" s="806"/>
      <c r="OEH892" s="806"/>
      <c r="OEI892" s="806"/>
      <c r="OEJ892" s="806"/>
      <c r="OEK892" s="806"/>
      <c r="OEL892" s="806"/>
      <c r="OEM892" s="806"/>
      <c r="OEN892" s="806"/>
      <c r="OEO892" s="806"/>
      <c r="OEP892" s="806"/>
      <c r="OEQ892" s="806"/>
      <c r="OER892" s="806"/>
      <c r="OES892" s="806"/>
      <c r="OET892" s="806"/>
      <c r="OEU892" s="806"/>
      <c r="OEV892" s="806"/>
      <c r="OEW892" s="806"/>
      <c r="OEX892" s="806"/>
      <c r="OEY892" s="806"/>
      <c r="OEZ892" s="806"/>
      <c r="OFA892" s="806"/>
      <c r="OFB892" s="806"/>
      <c r="OFC892" s="806"/>
      <c r="OFD892" s="806"/>
      <c r="OFE892" s="806"/>
      <c r="OFF892" s="806"/>
      <c r="OFG892" s="806"/>
      <c r="OFH892" s="806"/>
      <c r="OFI892" s="806"/>
      <c r="OFJ892" s="806"/>
      <c r="OFK892" s="806"/>
      <c r="OFL892" s="806"/>
      <c r="OFM892" s="806"/>
      <c r="OFN892" s="806"/>
      <c r="OFO892" s="806"/>
      <c r="OFP892" s="806"/>
      <c r="OFQ892" s="806"/>
      <c r="OFR892" s="806"/>
      <c r="OFS892" s="806"/>
      <c r="OFT892" s="806"/>
      <c r="OFU892" s="806"/>
      <c r="OFV892" s="806"/>
      <c r="OFW892" s="806"/>
      <c r="OFX892" s="806"/>
      <c r="OFY892" s="806"/>
      <c r="OFZ892" s="806"/>
      <c r="OGA892" s="806"/>
      <c r="OGB892" s="806"/>
      <c r="OGC892" s="806"/>
      <c r="OGD892" s="806"/>
      <c r="OGE892" s="806"/>
      <c r="OGF892" s="806"/>
      <c r="OGG892" s="806"/>
      <c r="OGH892" s="806"/>
      <c r="OGI892" s="806"/>
      <c r="OGJ892" s="806"/>
      <c r="OGK892" s="806"/>
      <c r="OGL892" s="806"/>
      <c r="OGM892" s="806"/>
      <c r="OGN892" s="806"/>
      <c r="OGO892" s="806"/>
      <c r="OGP892" s="806"/>
      <c r="OGQ892" s="806"/>
      <c r="OGR892" s="806"/>
      <c r="OGS892" s="806"/>
      <c r="OGT892" s="806"/>
      <c r="OGU892" s="806"/>
      <c r="OGV892" s="806"/>
      <c r="OGW892" s="806"/>
      <c r="OGX892" s="806"/>
      <c r="OGY892" s="806"/>
      <c r="OGZ892" s="806"/>
      <c r="OHA892" s="806"/>
      <c r="OHB892" s="806"/>
      <c r="OHC892" s="806"/>
      <c r="OHD892" s="806"/>
      <c r="OHE892" s="806"/>
      <c r="OHF892" s="806"/>
      <c r="OHG892" s="806"/>
      <c r="OHH892" s="806"/>
      <c r="OHI892" s="806"/>
      <c r="OHJ892" s="806"/>
      <c r="OHK892" s="806"/>
      <c r="OHL892" s="806"/>
      <c r="OHM892" s="806"/>
      <c r="OHN892" s="806"/>
      <c r="OHO892" s="806"/>
      <c r="OHP892" s="806"/>
      <c r="OHQ892" s="806"/>
      <c r="OHR892" s="806"/>
      <c r="OHS892" s="806"/>
      <c r="OHT892" s="806"/>
      <c r="OHU892" s="806"/>
      <c r="OHV892" s="806"/>
      <c r="OHW892" s="806"/>
      <c r="OHX892" s="806"/>
      <c r="OHY892" s="806"/>
      <c r="OHZ892" s="806"/>
      <c r="OIA892" s="806"/>
      <c r="OIB892" s="806"/>
      <c r="OIC892" s="806"/>
      <c r="OID892" s="806"/>
      <c r="OIE892" s="806"/>
      <c r="OIF892" s="806"/>
      <c r="OIG892" s="806"/>
      <c r="OIH892" s="806"/>
      <c r="OII892" s="806"/>
      <c r="OIJ892" s="806"/>
      <c r="OIK892" s="806"/>
      <c r="OIL892" s="806"/>
      <c r="OIM892" s="806"/>
      <c r="OIN892" s="806"/>
      <c r="OIO892" s="806"/>
      <c r="OIP892" s="806"/>
      <c r="OIQ892" s="806"/>
      <c r="OIR892" s="806"/>
      <c r="OIS892" s="806"/>
      <c r="OIT892" s="806"/>
      <c r="OIU892" s="806"/>
      <c r="OIV892" s="806"/>
      <c r="OIW892" s="806"/>
      <c r="OIX892" s="806"/>
      <c r="OIY892" s="806"/>
      <c r="OIZ892" s="806"/>
      <c r="OJA892" s="806"/>
      <c r="OJB892" s="806"/>
      <c r="OJC892" s="806"/>
      <c r="OJD892" s="806"/>
      <c r="OJE892" s="806"/>
      <c r="OJF892" s="806"/>
      <c r="OJG892" s="806"/>
      <c r="OJH892" s="806"/>
      <c r="OJI892" s="806"/>
      <c r="OJJ892" s="806"/>
      <c r="OJK892" s="806"/>
      <c r="OJL892" s="806"/>
      <c r="OJM892" s="806"/>
      <c r="OJN892" s="806"/>
      <c r="OJO892" s="806"/>
      <c r="OJP892" s="806"/>
      <c r="OJQ892" s="806"/>
      <c r="OJR892" s="806"/>
      <c r="OJS892" s="806"/>
      <c r="OJT892" s="806"/>
      <c r="OJU892" s="806"/>
      <c r="OJV892" s="806"/>
      <c r="OJW892" s="806"/>
      <c r="OJX892" s="806"/>
      <c r="OJY892" s="806"/>
      <c r="OJZ892" s="806"/>
      <c r="OKA892" s="806"/>
      <c r="OKB892" s="806"/>
      <c r="OKC892" s="806"/>
      <c r="OKD892" s="806"/>
      <c r="OKE892" s="806"/>
      <c r="OKF892" s="806"/>
      <c r="OKG892" s="806"/>
      <c r="OKH892" s="806"/>
      <c r="OKI892" s="806"/>
      <c r="OKJ892" s="806"/>
      <c r="OKK892" s="806"/>
      <c r="OKL892" s="806"/>
      <c r="OKM892" s="806"/>
      <c r="OKN892" s="806"/>
      <c r="OKO892" s="806"/>
      <c r="OKP892" s="806"/>
      <c r="OKQ892" s="806"/>
      <c r="OKR892" s="806"/>
      <c r="OKS892" s="806"/>
      <c r="OKT892" s="806"/>
      <c r="OKU892" s="806"/>
      <c r="OKV892" s="806"/>
      <c r="OKW892" s="806"/>
      <c r="OKX892" s="806"/>
      <c r="OKY892" s="806"/>
      <c r="OKZ892" s="806"/>
      <c r="OLA892" s="806"/>
      <c r="OLB892" s="806"/>
      <c r="OLC892" s="806"/>
      <c r="OLD892" s="806"/>
      <c r="OLE892" s="806"/>
      <c r="OLF892" s="806"/>
      <c r="OLG892" s="806"/>
      <c r="OLH892" s="806"/>
      <c r="OLI892" s="806"/>
      <c r="OLJ892" s="806"/>
      <c r="OLK892" s="806"/>
      <c r="OLL892" s="806"/>
      <c r="OLM892" s="806"/>
      <c r="OLN892" s="806"/>
      <c r="OLO892" s="806"/>
      <c r="OLP892" s="806"/>
      <c r="OLQ892" s="806"/>
      <c r="OLR892" s="806"/>
      <c r="OLS892" s="806"/>
      <c r="OLT892" s="806"/>
      <c r="OLU892" s="806"/>
      <c r="OLV892" s="806"/>
      <c r="OLW892" s="806"/>
      <c r="OLX892" s="806"/>
      <c r="OLY892" s="806"/>
      <c r="OLZ892" s="806"/>
      <c r="OMA892" s="806"/>
      <c r="OMB892" s="806"/>
      <c r="OMC892" s="806"/>
      <c r="OMD892" s="806"/>
      <c r="OME892" s="806"/>
      <c r="OMF892" s="806"/>
      <c r="OMG892" s="806"/>
      <c r="OMH892" s="806"/>
      <c r="OMI892" s="806"/>
      <c r="OMJ892" s="806"/>
      <c r="OMK892" s="806"/>
      <c r="OML892" s="806"/>
      <c r="OMM892" s="806"/>
      <c r="OMN892" s="806"/>
      <c r="OMO892" s="806"/>
      <c r="OMP892" s="806"/>
      <c r="OMQ892" s="806"/>
      <c r="OMR892" s="806"/>
      <c r="OMS892" s="806"/>
      <c r="OMT892" s="806"/>
      <c r="OMU892" s="806"/>
      <c r="OMV892" s="806"/>
      <c r="OMW892" s="806"/>
      <c r="OMX892" s="806"/>
      <c r="OMY892" s="806"/>
      <c r="OMZ892" s="806"/>
      <c r="ONA892" s="806"/>
      <c r="ONB892" s="806"/>
      <c r="ONC892" s="806"/>
      <c r="OND892" s="806"/>
      <c r="ONE892" s="806"/>
      <c r="ONF892" s="806"/>
      <c r="ONG892" s="806"/>
      <c r="ONH892" s="806"/>
      <c r="ONI892" s="806"/>
      <c r="ONJ892" s="806"/>
      <c r="ONK892" s="806"/>
      <c r="ONL892" s="806"/>
      <c r="ONM892" s="806"/>
      <c r="ONN892" s="806"/>
      <c r="ONO892" s="806"/>
      <c r="ONP892" s="806"/>
      <c r="ONQ892" s="806"/>
      <c r="ONR892" s="806"/>
      <c r="ONS892" s="806"/>
      <c r="ONT892" s="806"/>
      <c r="ONU892" s="806"/>
      <c r="ONV892" s="806"/>
      <c r="ONW892" s="806"/>
      <c r="ONX892" s="806"/>
      <c r="ONY892" s="806"/>
      <c r="ONZ892" s="806"/>
      <c r="OOA892" s="806"/>
      <c r="OOB892" s="806"/>
      <c r="OOC892" s="806"/>
      <c r="OOD892" s="806"/>
      <c r="OOE892" s="806"/>
      <c r="OOF892" s="806"/>
      <c r="OOG892" s="806"/>
      <c r="OOH892" s="806"/>
      <c r="OOI892" s="806"/>
      <c r="OOJ892" s="806"/>
      <c r="OOK892" s="806"/>
      <c r="OOL892" s="806"/>
      <c r="OOM892" s="806"/>
      <c r="OON892" s="806"/>
      <c r="OOO892" s="806"/>
      <c r="OOP892" s="806"/>
      <c r="OOQ892" s="806"/>
      <c r="OOR892" s="806"/>
      <c r="OOS892" s="806"/>
      <c r="OOT892" s="806"/>
      <c r="OOU892" s="806"/>
      <c r="OOV892" s="806"/>
      <c r="OOW892" s="806"/>
      <c r="OOX892" s="806"/>
      <c r="OOY892" s="806"/>
      <c r="OOZ892" s="806"/>
      <c r="OPA892" s="806"/>
      <c r="OPB892" s="806"/>
      <c r="OPC892" s="806"/>
      <c r="OPD892" s="806"/>
      <c r="OPE892" s="806"/>
      <c r="OPF892" s="806"/>
      <c r="OPG892" s="806"/>
      <c r="OPH892" s="806"/>
      <c r="OPI892" s="806"/>
      <c r="OPJ892" s="806"/>
      <c r="OPK892" s="806"/>
      <c r="OPL892" s="806"/>
      <c r="OPM892" s="806"/>
      <c r="OPN892" s="806"/>
      <c r="OPO892" s="806"/>
      <c r="OPP892" s="806"/>
      <c r="OPQ892" s="806"/>
      <c r="OPR892" s="806"/>
      <c r="OPS892" s="806"/>
      <c r="OPT892" s="806"/>
      <c r="OPU892" s="806"/>
      <c r="OPV892" s="806"/>
      <c r="OPW892" s="806"/>
      <c r="OPX892" s="806"/>
      <c r="OPY892" s="806"/>
      <c r="OPZ892" s="806"/>
      <c r="OQA892" s="806"/>
      <c r="OQB892" s="806"/>
      <c r="OQC892" s="806"/>
      <c r="OQD892" s="806"/>
      <c r="OQE892" s="806"/>
      <c r="OQF892" s="806"/>
      <c r="OQG892" s="806"/>
      <c r="OQH892" s="806"/>
      <c r="OQI892" s="806"/>
      <c r="OQJ892" s="806"/>
      <c r="OQK892" s="806"/>
      <c r="OQL892" s="806"/>
      <c r="OQM892" s="806"/>
      <c r="OQN892" s="806"/>
      <c r="OQO892" s="806"/>
      <c r="OQP892" s="806"/>
      <c r="OQQ892" s="806"/>
      <c r="OQR892" s="806"/>
      <c r="OQS892" s="806"/>
      <c r="OQT892" s="806"/>
      <c r="OQU892" s="806"/>
      <c r="OQV892" s="806"/>
      <c r="OQW892" s="806"/>
      <c r="OQX892" s="806"/>
      <c r="OQY892" s="806"/>
      <c r="OQZ892" s="806"/>
      <c r="ORA892" s="806"/>
      <c r="ORB892" s="806"/>
      <c r="ORC892" s="806"/>
      <c r="ORD892" s="806"/>
      <c r="ORE892" s="806"/>
      <c r="ORF892" s="806"/>
      <c r="ORG892" s="806"/>
      <c r="ORH892" s="806"/>
      <c r="ORI892" s="806"/>
      <c r="ORJ892" s="806"/>
      <c r="ORK892" s="806"/>
      <c r="ORL892" s="806"/>
      <c r="ORM892" s="806"/>
      <c r="ORN892" s="806"/>
      <c r="ORO892" s="806"/>
      <c r="ORP892" s="806"/>
      <c r="ORQ892" s="806"/>
      <c r="ORR892" s="806"/>
      <c r="ORS892" s="806"/>
      <c r="ORT892" s="806"/>
      <c r="ORU892" s="806"/>
      <c r="ORV892" s="806"/>
      <c r="ORW892" s="806"/>
      <c r="ORX892" s="806"/>
      <c r="ORY892" s="806"/>
      <c r="ORZ892" s="806"/>
      <c r="OSA892" s="806"/>
      <c r="OSB892" s="806"/>
      <c r="OSC892" s="806"/>
      <c r="OSD892" s="806"/>
      <c r="OSE892" s="806"/>
      <c r="OSF892" s="806"/>
      <c r="OSG892" s="806"/>
      <c r="OSH892" s="806"/>
      <c r="OSI892" s="806"/>
      <c r="OSJ892" s="806"/>
      <c r="OSK892" s="806"/>
      <c r="OSL892" s="806"/>
      <c r="OSM892" s="806"/>
      <c r="OSN892" s="806"/>
      <c r="OSO892" s="806"/>
      <c r="OSP892" s="806"/>
      <c r="OSQ892" s="806"/>
      <c r="OSR892" s="806"/>
      <c r="OSS892" s="806"/>
      <c r="OST892" s="806"/>
      <c r="OSU892" s="806"/>
      <c r="OSV892" s="806"/>
      <c r="OSW892" s="806"/>
      <c r="OSX892" s="806"/>
      <c r="OSY892" s="806"/>
      <c r="OSZ892" s="806"/>
      <c r="OTA892" s="806"/>
      <c r="OTB892" s="806"/>
      <c r="OTC892" s="806"/>
      <c r="OTD892" s="806"/>
      <c r="OTE892" s="806"/>
      <c r="OTF892" s="806"/>
      <c r="OTG892" s="806"/>
      <c r="OTH892" s="806"/>
      <c r="OTI892" s="806"/>
      <c r="OTJ892" s="806"/>
      <c r="OTK892" s="806"/>
      <c r="OTL892" s="806"/>
      <c r="OTM892" s="806"/>
      <c r="OTN892" s="806"/>
      <c r="OTO892" s="806"/>
      <c r="OTP892" s="806"/>
      <c r="OTQ892" s="806"/>
      <c r="OTR892" s="806"/>
      <c r="OTS892" s="806"/>
      <c r="OTT892" s="806"/>
      <c r="OTU892" s="806"/>
      <c r="OTV892" s="806"/>
      <c r="OTW892" s="806"/>
      <c r="OTX892" s="806"/>
      <c r="OTY892" s="806"/>
      <c r="OTZ892" s="806"/>
      <c r="OUA892" s="806"/>
      <c r="OUB892" s="806"/>
      <c r="OUC892" s="806"/>
      <c r="OUD892" s="806"/>
      <c r="OUE892" s="806"/>
      <c r="OUF892" s="806"/>
      <c r="OUG892" s="806"/>
      <c r="OUH892" s="806"/>
      <c r="OUI892" s="806"/>
      <c r="OUJ892" s="806"/>
      <c r="OUK892" s="806"/>
      <c r="OUL892" s="806"/>
      <c r="OUM892" s="806"/>
      <c r="OUN892" s="806"/>
      <c r="OUO892" s="806"/>
      <c r="OUP892" s="806"/>
      <c r="OUQ892" s="806"/>
      <c r="OUR892" s="806"/>
      <c r="OUS892" s="806"/>
      <c r="OUT892" s="806"/>
      <c r="OUU892" s="806"/>
      <c r="OUV892" s="806"/>
      <c r="OUW892" s="806"/>
      <c r="OUX892" s="806"/>
      <c r="OUY892" s="806"/>
      <c r="OUZ892" s="806"/>
      <c r="OVA892" s="806"/>
      <c r="OVB892" s="806"/>
      <c r="OVC892" s="806"/>
      <c r="OVD892" s="806"/>
      <c r="OVE892" s="806"/>
      <c r="OVF892" s="806"/>
      <c r="OVG892" s="806"/>
      <c r="OVH892" s="806"/>
      <c r="OVI892" s="806"/>
      <c r="OVJ892" s="806"/>
      <c r="OVK892" s="806"/>
      <c r="OVL892" s="806"/>
      <c r="OVM892" s="806"/>
      <c r="OVN892" s="806"/>
      <c r="OVO892" s="806"/>
      <c r="OVP892" s="806"/>
      <c r="OVQ892" s="806"/>
      <c r="OVR892" s="806"/>
      <c r="OVS892" s="806"/>
      <c r="OVT892" s="806"/>
      <c r="OVU892" s="806"/>
      <c r="OVV892" s="806"/>
      <c r="OVW892" s="806"/>
      <c r="OVX892" s="806"/>
      <c r="OVY892" s="806"/>
      <c r="OVZ892" s="806"/>
      <c r="OWA892" s="806"/>
      <c r="OWB892" s="806"/>
      <c r="OWC892" s="806"/>
      <c r="OWD892" s="806"/>
      <c r="OWE892" s="806"/>
      <c r="OWF892" s="806"/>
      <c r="OWG892" s="806"/>
      <c r="OWH892" s="806"/>
      <c r="OWI892" s="806"/>
      <c r="OWJ892" s="806"/>
      <c r="OWK892" s="806"/>
      <c r="OWL892" s="806"/>
      <c r="OWM892" s="806"/>
      <c r="OWN892" s="806"/>
      <c r="OWO892" s="806"/>
      <c r="OWP892" s="806"/>
      <c r="OWQ892" s="806"/>
      <c r="OWR892" s="806"/>
      <c r="OWS892" s="806"/>
      <c r="OWT892" s="806"/>
      <c r="OWU892" s="806"/>
      <c r="OWV892" s="806"/>
      <c r="OWW892" s="806"/>
      <c r="OWX892" s="806"/>
      <c r="OWY892" s="806"/>
      <c r="OWZ892" s="806"/>
      <c r="OXA892" s="806"/>
      <c r="OXB892" s="806"/>
      <c r="OXC892" s="806"/>
      <c r="OXD892" s="806"/>
      <c r="OXE892" s="806"/>
      <c r="OXF892" s="806"/>
      <c r="OXG892" s="806"/>
      <c r="OXH892" s="806"/>
      <c r="OXI892" s="806"/>
      <c r="OXJ892" s="806"/>
      <c r="OXK892" s="806"/>
      <c r="OXL892" s="806"/>
      <c r="OXM892" s="806"/>
      <c r="OXN892" s="806"/>
      <c r="OXO892" s="806"/>
      <c r="OXP892" s="806"/>
      <c r="OXQ892" s="806"/>
      <c r="OXR892" s="806"/>
      <c r="OXS892" s="806"/>
      <c r="OXT892" s="806"/>
      <c r="OXU892" s="806"/>
      <c r="OXV892" s="806"/>
      <c r="OXW892" s="806"/>
      <c r="OXX892" s="806"/>
      <c r="OXY892" s="806"/>
      <c r="OXZ892" s="806"/>
      <c r="OYA892" s="806"/>
      <c r="OYB892" s="806"/>
      <c r="OYC892" s="806"/>
      <c r="OYD892" s="806"/>
      <c r="OYE892" s="806"/>
      <c r="OYF892" s="806"/>
      <c r="OYG892" s="806"/>
      <c r="OYH892" s="806"/>
      <c r="OYI892" s="806"/>
      <c r="OYJ892" s="806"/>
      <c r="OYK892" s="806"/>
      <c r="OYL892" s="806"/>
      <c r="OYM892" s="806"/>
      <c r="OYN892" s="806"/>
      <c r="OYO892" s="806"/>
      <c r="OYP892" s="806"/>
      <c r="OYQ892" s="806"/>
      <c r="OYR892" s="806"/>
      <c r="OYS892" s="806"/>
      <c r="OYT892" s="806"/>
      <c r="OYU892" s="806"/>
      <c r="OYV892" s="806"/>
      <c r="OYW892" s="806"/>
      <c r="OYX892" s="806"/>
      <c r="OYY892" s="806"/>
      <c r="OYZ892" s="806"/>
      <c r="OZA892" s="806"/>
      <c r="OZB892" s="806"/>
      <c r="OZC892" s="806"/>
      <c r="OZD892" s="806"/>
      <c r="OZE892" s="806"/>
      <c r="OZF892" s="806"/>
      <c r="OZG892" s="806"/>
      <c r="OZH892" s="806"/>
      <c r="OZI892" s="806"/>
      <c r="OZJ892" s="806"/>
      <c r="OZK892" s="806"/>
      <c r="OZL892" s="806"/>
      <c r="OZM892" s="806"/>
      <c r="OZN892" s="806"/>
      <c r="OZO892" s="806"/>
      <c r="OZP892" s="806"/>
      <c r="OZQ892" s="806"/>
      <c r="OZR892" s="806"/>
      <c r="OZS892" s="806"/>
      <c r="OZT892" s="806"/>
      <c r="OZU892" s="806"/>
      <c r="OZV892" s="806"/>
      <c r="OZW892" s="806"/>
      <c r="OZX892" s="806"/>
      <c r="OZY892" s="806"/>
      <c r="OZZ892" s="806"/>
      <c r="PAA892" s="806"/>
      <c r="PAB892" s="806"/>
      <c r="PAC892" s="806"/>
      <c r="PAD892" s="806"/>
      <c r="PAE892" s="806"/>
      <c r="PAF892" s="806"/>
      <c r="PAG892" s="806"/>
      <c r="PAH892" s="806"/>
      <c r="PAI892" s="806"/>
      <c r="PAJ892" s="806"/>
      <c r="PAK892" s="806"/>
      <c r="PAL892" s="806"/>
      <c r="PAM892" s="806"/>
      <c r="PAN892" s="806"/>
      <c r="PAO892" s="806"/>
      <c r="PAP892" s="806"/>
      <c r="PAQ892" s="806"/>
      <c r="PAR892" s="806"/>
      <c r="PAS892" s="806"/>
      <c r="PAT892" s="806"/>
      <c r="PAU892" s="806"/>
      <c r="PAV892" s="806"/>
      <c r="PAW892" s="806"/>
      <c r="PAX892" s="806"/>
      <c r="PAY892" s="806"/>
      <c r="PAZ892" s="806"/>
      <c r="PBA892" s="806"/>
      <c r="PBB892" s="806"/>
      <c r="PBC892" s="806"/>
      <c r="PBD892" s="806"/>
      <c r="PBE892" s="806"/>
      <c r="PBF892" s="806"/>
      <c r="PBG892" s="806"/>
      <c r="PBH892" s="806"/>
      <c r="PBI892" s="806"/>
      <c r="PBJ892" s="806"/>
      <c r="PBK892" s="806"/>
      <c r="PBL892" s="806"/>
      <c r="PBM892" s="806"/>
      <c r="PBN892" s="806"/>
      <c r="PBO892" s="806"/>
      <c r="PBP892" s="806"/>
      <c r="PBQ892" s="806"/>
      <c r="PBR892" s="806"/>
      <c r="PBS892" s="806"/>
      <c r="PBT892" s="806"/>
      <c r="PBU892" s="806"/>
      <c r="PBV892" s="806"/>
      <c r="PBW892" s="806"/>
      <c r="PBX892" s="806"/>
      <c r="PBY892" s="806"/>
      <c r="PBZ892" s="806"/>
      <c r="PCA892" s="806"/>
      <c r="PCB892" s="806"/>
      <c r="PCC892" s="806"/>
      <c r="PCD892" s="806"/>
      <c r="PCE892" s="806"/>
      <c r="PCF892" s="806"/>
      <c r="PCG892" s="806"/>
      <c r="PCH892" s="806"/>
      <c r="PCI892" s="806"/>
      <c r="PCJ892" s="806"/>
      <c r="PCK892" s="806"/>
      <c r="PCL892" s="806"/>
      <c r="PCM892" s="806"/>
      <c r="PCN892" s="806"/>
      <c r="PCO892" s="806"/>
      <c r="PCP892" s="806"/>
      <c r="PCQ892" s="806"/>
      <c r="PCR892" s="806"/>
      <c r="PCS892" s="806"/>
      <c r="PCT892" s="806"/>
      <c r="PCU892" s="806"/>
      <c r="PCV892" s="806"/>
      <c r="PCW892" s="806"/>
      <c r="PCX892" s="806"/>
      <c r="PCY892" s="806"/>
      <c r="PCZ892" s="806"/>
      <c r="PDA892" s="806"/>
      <c r="PDB892" s="806"/>
      <c r="PDC892" s="806"/>
      <c r="PDD892" s="806"/>
      <c r="PDE892" s="806"/>
      <c r="PDF892" s="806"/>
      <c r="PDG892" s="806"/>
      <c r="PDH892" s="806"/>
      <c r="PDI892" s="806"/>
      <c r="PDJ892" s="806"/>
      <c r="PDK892" s="806"/>
      <c r="PDL892" s="806"/>
      <c r="PDM892" s="806"/>
      <c r="PDN892" s="806"/>
      <c r="PDO892" s="806"/>
      <c r="PDP892" s="806"/>
      <c r="PDQ892" s="806"/>
      <c r="PDR892" s="806"/>
      <c r="PDS892" s="806"/>
      <c r="PDT892" s="806"/>
      <c r="PDU892" s="806"/>
      <c r="PDV892" s="806"/>
      <c r="PDW892" s="806"/>
      <c r="PDX892" s="806"/>
      <c r="PDY892" s="806"/>
      <c r="PDZ892" s="806"/>
      <c r="PEA892" s="806"/>
      <c r="PEB892" s="806"/>
      <c r="PEC892" s="806"/>
      <c r="PED892" s="806"/>
      <c r="PEE892" s="806"/>
      <c r="PEF892" s="806"/>
      <c r="PEG892" s="806"/>
      <c r="PEH892" s="806"/>
      <c r="PEI892" s="806"/>
      <c r="PEJ892" s="806"/>
      <c r="PEK892" s="806"/>
      <c r="PEL892" s="806"/>
      <c r="PEM892" s="806"/>
      <c r="PEN892" s="806"/>
      <c r="PEO892" s="806"/>
      <c r="PEP892" s="806"/>
      <c r="PEQ892" s="806"/>
      <c r="PER892" s="806"/>
      <c r="PES892" s="806"/>
      <c r="PET892" s="806"/>
      <c r="PEU892" s="806"/>
      <c r="PEV892" s="806"/>
      <c r="PEW892" s="806"/>
      <c r="PEX892" s="806"/>
      <c r="PEY892" s="806"/>
      <c r="PEZ892" s="806"/>
      <c r="PFA892" s="806"/>
      <c r="PFB892" s="806"/>
      <c r="PFC892" s="806"/>
      <c r="PFD892" s="806"/>
      <c r="PFE892" s="806"/>
      <c r="PFF892" s="806"/>
      <c r="PFG892" s="806"/>
      <c r="PFH892" s="806"/>
      <c r="PFI892" s="806"/>
      <c r="PFJ892" s="806"/>
      <c r="PFK892" s="806"/>
      <c r="PFL892" s="806"/>
      <c r="PFM892" s="806"/>
      <c r="PFN892" s="806"/>
      <c r="PFO892" s="806"/>
      <c r="PFP892" s="806"/>
      <c r="PFQ892" s="806"/>
      <c r="PFR892" s="806"/>
      <c r="PFS892" s="806"/>
      <c r="PFT892" s="806"/>
      <c r="PFU892" s="806"/>
      <c r="PFV892" s="806"/>
      <c r="PFW892" s="806"/>
      <c r="PFX892" s="806"/>
      <c r="PFY892" s="806"/>
      <c r="PFZ892" s="806"/>
      <c r="PGA892" s="806"/>
      <c r="PGB892" s="806"/>
      <c r="PGC892" s="806"/>
      <c r="PGD892" s="806"/>
      <c r="PGE892" s="806"/>
      <c r="PGF892" s="806"/>
      <c r="PGG892" s="806"/>
      <c r="PGH892" s="806"/>
      <c r="PGI892" s="806"/>
      <c r="PGJ892" s="806"/>
      <c r="PGK892" s="806"/>
      <c r="PGL892" s="806"/>
      <c r="PGM892" s="806"/>
      <c r="PGN892" s="806"/>
      <c r="PGO892" s="806"/>
      <c r="PGP892" s="806"/>
      <c r="PGQ892" s="806"/>
      <c r="PGR892" s="806"/>
      <c r="PGS892" s="806"/>
      <c r="PGT892" s="806"/>
      <c r="PGU892" s="806"/>
      <c r="PGV892" s="806"/>
      <c r="PGW892" s="806"/>
      <c r="PGX892" s="806"/>
      <c r="PGY892" s="806"/>
      <c r="PGZ892" s="806"/>
      <c r="PHA892" s="806"/>
      <c r="PHB892" s="806"/>
      <c r="PHC892" s="806"/>
      <c r="PHD892" s="806"/>
      <c r="PHE892" s="806"/>
      <c r="PHF892" s="806"/>
      <c r="PHG892" s="806"/>
      <c r="PHH892" s="806"/>
      <c r="PHI892" s="806"/>
      <c r="PHJ892" s="806"/>
      <c r="PHK892" s="806"/>
      <c r="PHL892" s="806"/>
      <c r="PHM892" s="806"/>
      <c r="PHN892" s="806"/>
      <c r="PHO892" s="806"/>
      <c r="PHP892" s="806"/>
      <c r="PHQ892" s="806"/>
      <c r="PHR892" s="806"/>
      <c r="PHS892" s="806"/>
      <c r="PHT892" s="806"/>
      <c r="PHU892" s="806"/>
      <c r="PHV892" s="806"/>
      <c r="PHW892" s="806"/>
      <c r="PHX892" s="806"/>
      <c r="PHY892" s="806"/>
      <c r="PHZ892" s="806"/>
      <c r="PIA892" s="806"/>
      <c r="PIB892" s="806"/>
      <c r="PIC892" s="806"/>
      <c r="PID892" s="806"/>
      <c r="PIE892" s="806"/>
      <c r="PIF892" s="806"/>
      <c r="PIG892" s="806"/>
      <c r="PIH892" s="806"/>
      <c r="PII892" s="806"/>
      <c r="PIJ892" s="806"/>
      <c r="PIK892" s="806"/>
      <c r="PIL892" s="806"/>
      <c r="PIM892" s="806"/>
      <c r="PIN892" s="806"/>
      <c r="PIO892" s="806"/>
      <c r="PIP892" s="806"/>
      <c r="PIQ892" s="806"/>
      <c r="PIR892" s="806"/>
      <c r="PIS892" s="806"/>
      <c r="PIT892" s="806"/>
      <c r="PIU892" s="806"/>
      <c r="PIV892" s="806"/>
      <c r="PIW892" s="806"/>
      <c r="PIX892" s="806"/>
      <c r="PIY892" s="806"/>
      <c r="PIZ892" s="806"/>
      <c r="PJA892" s="806"/>
      <c r="PJB892" s="806"/>
      <c r="PJC892" s="806"/>
      <c r="PJD892" s="806"/>
      <c r="PJE892" s="806"/>
      <c r="PJF892" s="806"/>
      <c r="PJG892" s="806"/>
      <c r="PJH892" s="806"/>
      <c r="PJI892" s="806"/>
      <c r="PJJ892" s="806"/>
      <c r="PJK892" s="806"/>
      <c r="PJL892" s="806"/>
      <c r="PJM892" s="806"/>
      <c r="PJN892" s="806"/>
      <c r="PJO892" s="806"/>
      <c r="PJP892" s="806"/>
      <c r="PJQ892" s="806"/>
      <c r="PJR892" s="806"/>
      <c r="PJS892" s="806"/>
      <c r="PJT892" s="806"/>
      <c r="PJU892" s="806"/>
      <c r="PJV892" s="806"/>
      <c r="PJW892" s="806"/>
      <c r="PJX892" s="806"/>
      <c r="PJY892" s="806"/>
      <c r="PJZ892" s="806"/>
      <c r="PKA892" s="806"/>
      <c r="PKB892" s="806"/>
      <c r="PKC892" s="806"/>
      <c r="PKD892" s="806"/>
      <c r="PKE892" s="806"/>
      <c r="PKF892" s="806"/>
      <c r="PKG892" s="806"/>
      <c r="PKH892" s="806"/>
      <c r="PKI892" s="806"/>
      <c r="PKJ892" s="806"/>
      <c r="PKK892" s="806"/>
      <c r="PKL892" s="806"/>
      <c r="PKM892" s="806"/>
      <c r="PKN892" s="806"/>
      <c r="PKO892" s="806"/>
      <c r="PKP892" s="806"/>
      <c r="PKQ892" s="806"/>
      <c r="PKR892" s="806"/>
      <c r="PKS892" s="806"/>
      <c r="PKT892" s="806"/>
      <c r="PKU892" s="806"/>
      <c r="PKV892" s="806"/>
      <c r="PKW892" s="806"/>
      <c r="PKX892" s="806"/>
      <c r="PKY892" s="806"/>
      <c r="PKZ892" s="806"/>
      <c r="PLA892" s="806"/>
      <c r="PLB892" s="806"/>
      <c r="PLC892" s="806"/>
      <c r="PLD892" s="806"/>
      <c r="PLE892" s="806"/>
      <c r="PLF892" s="806"/>
      <c r="PLG892" s="806"/>
      <c r="PLH892" s="806"/>
      <c r="PLI892" s="806"/>
      <c r="PLJ892" s="806"/>
      <c r="PLK892" s="806"/>
      <c r="PLL892" s="806"/>
      <c r="PLM892" s="806"/>
      <c r="PLN892" s="806"/>
      <c r="PLO892" s="806"/>
      <c r="PLP892" s="806"/>
      <c r="PLQ892" s="806"/>
      <c r="PLR892" s="806"/>
      <c r="PLS892" s="806"/>
      <c r="PLT892" s="806"/>
      <c r="PLU892" s="806"/>
      <c r="PLV892" s="806"/>
      <c r="PLW892" s="806"/>
      <c r="PLX892" s="806"/>
      <c r="PLY892" s="806"/>
      <c r="PLZ892" s="806"/>
      <c r="PMA892" s="806"/>
      <c r="PMB892" s="806"/>
      <c r="PMC892" s="806"/>
      <c r="PMD892" s="806"/>
      <c r="PME892" s="806"/>
      <c r="PMF892" s="806"/>
      <c r="PMG892" s="806"/>
      <c r="PMH892" s="806"/>
      <c r="PMI892" s="806"/>
      <c r="PMJ892" s="806"/>
      <c r="PMK892" s="806"/>
      <c r="PML892" s="806"/>
      <c r="PMM892" s="806"/>
      <c r="PMN892" s="806"/>
      <c r="PMO892" s="806"/>
      <c r="PMP892" s="806"/>
      <c r="PMQ892" s="806"/>
      <c r="PMR892" s="806"/>
      <c r="PMS892" s="806"/>
      <c r="PMT892" s="806"/>
      <c r="PMU892" s="806"/>
      <c r="PMV892" s="806"/>
      <c r="PMW892" s="806"/>
      <c r="PMX892" s="806"/>
      <c r="PMY892" s="806"/>
      <c r="PMZ892" s="806"/>
      <c r="PNA892" s="806"/>
      <c r="PNB892" s="806"/>
      <c r="PNC892" s="806"/>
      <c r="PND892" s="806"/>
      <c r="PNE892" s="806"/>
      <c r="PNF892" s="806"/>
      <c r="PNG892" s="806"/>
      <c r="PNH892" s="806"/>
      <c r="PNI892" s="806"/>
      <c r="PNJ892" s="806"/>
      <c r="PNK892" s="806"/>
      <c r="PNL892" s="806"/>
      <c r="PNM892" s="806"/>
      <c r="PNN892" s="806"/>
      <c r="PNO892" s="806"/>
      <c r="PNP892" s="806"/>
      <c r="PNQ892" s="806"/>
      <c r="PNR892" s="806"/>
      <c r="PNS892" s="806"/>
      <c r="PNT892" s="806"/>
      <c r="PNU892" s="806"/>
      <c r="PNV892" s="806"/>
      <c r="PNW892" s="806"/>
      <c r="PNX892" s="806"/>
      <c r="PNY892" s="806"/>
      <c r="PNZ892" s="806"/>
      <c r="POA892" s="806"/>
      <c r="POB892" s="806"/>
      <c r="POC892" s="806"/>
      <c r="POD892" s="806"/>
      <c r="POE892" s="806"/>
      <c r="POF892" s="806"/>
      <c r="POG892" s="806"/>
      <c r="POH892" s="806"/>
      <c r="POI892" s="806"/>
      <c r="POJ892" s="806"/>
      <c r="POK892" s="806"/>
      <c r="POL892" s="806"/>
      <c r="POM892" s="806"/>
      <c r="PON892" s="806"/>
      <c r="POO892" s="806"/>
      <c r="POP892" s="806"/>
      <c r="POQ892" s="806"/>
      <c r="POR892" s="806"/>
      <c r="POS892" s="806"/>
      <c r="POT892" s="806"/>
      <c r="POU892" s="806"/>
      <c r="POV892" s="806"/>
      <c r="POW892" s="806"/>
      <c r="POX892" s="806"/>
      <c r="POY892" s="806"/>
      <c r="POZ892" s="806"/>
      <c r="PPA892" s="806"/>
      <c r="PPB892" s="806"/>
      <c r="PPC892" s="806"/>
      <c r="PPD892" s="806"/>
      <c r="PPE892" s="806"/>
      <c r="PPF892" s="806"/>
      <c r="PPG892" s="806"/>
      <c r="PPH892" s="806"/>
      <c r="PPI892" s="806"/>
      <c r="PPJ892" s="806"/>
      <c r="PPK892" s="806"/>
      <c r="PPL892" s="806"/>
      <c r="PPM892" s="806"/>
      <c r="PPN892" s="806"/>
      <c r="PPO892" s="806"/>
      <c r="PPP892" s="806"/>
      <c r="PPQ892" s="806"/>
      <c r="PPR892" s="806"/>
      <c r="PPS892" s="806"/>
      <c r="PPT892" s="806"/>
      <c r="PPU892" s="806"/>
      <c r="PPV892" s="806"/>
      <c r="PPW892" s="806"/>
      <c r="PPX892" s="806"/>
      <c r="PPY892" s="806"/>
      <c r="PPZ892" s="806"/>
      <c r="PQA892" s="806"/>
      <c r="PQB892" s="806"/>
      <c r="PQC892" s="806"/>
      <c r="PQD892" s="806"/>
      <c r="PQE892" s="806"/>
      <c r="PQF892" s="806"/>
      <c r="PQG892" s="806"/>
      <c r="PQH892" s="806"/>
      <c r="PQI892" s="806"/>
      <c r="PQJ892" s="806"/>
      <c r="PQK892" s="806"/>
      <c r="PQL892" s="806"/>
      <c r="PQM892" s="806"/>
      <c r="PQN892" s="806"/>
      <c r="PQO892" s="806"/>
      <c r="PQP892" s="806"/>
      <c r="PQQ892" s="806"/>
      <c r="PQR892" s="806"/>
      <c r="PQS892" s="806"/>
      <c r="PQT892" s="806"/>
      <c r="PQU892" s="806"/>
      <c r="PQV892" s="806"/>
      <c r="PQW892" s="806"/>
      <c r="PQX892" s="806"/>
      <c r="PQY892" s="806"/>
      <c r="PQZ892" s="806"/>
      <c r="PRA892" s="806"/>
      <c r="PRB892" s="806"/>
      <c r="PRC892" s="806"/>
      <c r="PRD892" s="806"/>
      <c r="PRE892" s="806"/>
      <c r="PRF892" s="806"/>
      <c r="PRG892" s="806"/>
      <c r="PRH892" s="806"/>
      <c r="PRI892" s="806"/>
      <c r="PRJ892" s="806"/>
      <c r="PRK892" s="806"/>
      <c r="PRL892" s="806"/>
      <c r="PRM892" s="806"/>
      <c r="PRN892" s="806"/>
      <c r="PRO892" s="806"/>
      <c r="PRP892" s="806"/>
      <c r="PRQ892" s="806"/>
      <c r="PRR892" s="806"/>
      <c r="PRS892" s="806"/>
      <c r="PRT892" s="806"/>
      <c r="PRU892" s="806"/>
      <c r="PRV892" s="806"/>
      <c r="PRW892" s="806"/>
      <c r="PRX892" s="806"/>
      <c r="PRY892" s="806"/>
      <c r="PRZ892" s="806"/>
      <c r="PSA892" s="806"/>
      <c r="PSB892" s="806"/>
      <c r="PSC892" s="806"/>
      <c r="PSD892" s="806"/>
      <c r="PSE892" s="806"/>
      <c r="PSF892" s="806"/>
      <c r="PSG892" s="806"/>
      <c r="PSH892" s="806"/>
      <c r="PSI892" s="806"/>
      <c r="PSJ892" s="806"/>
      <c r="PSK892" s="806"/>
      <c r="PSL892" s="806"/>
      <c r="PSM892" s="806"/>
      <c r="PSN892" s="806"/>
      <c r="PSO892" s="806"/>
      <c r="PSP892" s="806"/>
      <c r="PSQ892" s="806"/>
      <c r="PSR892" s="806"/>
      <c r="PSS892" s="806"/>
      <c r="PST892" s="806"/>
      <c r="PSU892" s="806"/>
      <c r="PSV892" s="806"/>
      <c r="PSW892" s="806"/>
      <c r="PSX892" s="806"/>
      <c r="PSY892" s="806"/>
      <c r="PSZ892" s="806"/>
      <c r="PTA892" s="806"/>
      <c r="PTB892" s="806"/>
      <c r="PTC892" s="806"/>
      <c r="PTD892" s="806"/>
      <c r="PTE892" s="806"/>
      <c r="PTF892" s="806"/>
      <c r="PTG892" s="806"/>
      <c r="PTH892" s="806"/>
      <c r="PTI892" s="806"/>
      <c r="PTJ892" s="806"/>
      <c r="PTK892" s="806"/>
      <c r="PTL892" s="806"/>
      <c r="PTM892" s="806"/>
      <c r="PTN892" s="806"/>
      <c r="PTO892" s="806"/>
      <c r="PTP892" s="806"/>
      <c r="PTQ892" s="806"/>
      <c r="PTR892" s="806"/>
      <c r="PTS892" s="806"/>
      <c r="PTT892" s="806"/>
      <c r="PTU892" s="806"/>
      <c r="PTV892" s="806"/>
      <c r="PTW892" s="806"/>
      <c r="PTX892" s="806"/>
      <c r="PTY892" s="806"/>
      <c r="PTZ892" s="806"/>
      <c r="PUA892" s="806"/>
      <c r="PUB892" s="806"/>
      <c r="PUC892" s="806"/>
      <c r="PUD892" s="806"/>
      <c r="PUE892" s="806"/>
      <c r="PUF892" s="806"/>
      <c r="PUG892" s="806"/>
      <c r="PUH892" s="806"/>
      <c r="PUI892" s="806"/>
      <c r="PUJ892" s="806"/>
      <c r="PUK892" s="806"/>
      <c r="PUL892" s="806"/>
      <c r="PUM892" s="806"/>
      <c r="PUN892" s="806"/>
      <c r="PUO892" s="806"/>
      <c r="PUP892" s="806"/>
      <c r="PUQ892" s="806"/>
      <c r="PUR892" s="806"/>
      <c r="PUS892" s="806"/>
      <c r="PUT892" s="806"/>
      <c r="PUU892" s="806"/>
      <c r="PUV892" s="806"/>
      <c r="PUW892" s="806"/>
      <c r="PUX892" s="806"/>
      <c r="PUY892" s="806"/>
      <c r="PUZ892" s="806"/>
      <c r="PVA892" s="806"/>
      <c r="PVB892" s="806"/>
      <c r="PVC892" s="806"/>
      <c r="PVD892" s="806"/>
      <c r="PVE892" s="806"/>
      <c r="PVF892" s="806"/>
      <c r="PVG892" s="806"/>
      <c r="PVH892" s="806"/>
      <c r="PVI892" s="806"/>
      <c r="PVJ892" s="806"/>
      <c r="PVK892" s="806"/>
      <c r="PVL892" s="806"/>
      <c r="PVM892" s="806"/>
      <c r="PVN892" s="806"/>
      <c r="PVO892" s="806"/>
      <c r="PVP892" s="806"/>
      <c r="PVQ892" s="806"/>
      <c r="PVR892" s="806"/>
      <c r="PVS892" s="806"/>
      <c r="PVT892" s="806"/>
      <c r="PVU892" s="806"/>
      <c r="PVV892" s="806"/>
      <c r="PVW892" s="806"/>
      <c r="PVX892" s="806"/>
      <c r="PVY892" s="806"/>
      <c r="PVZ892" s="806"/>
      <c r="PWA892" s="806"/>
      <c r="PWB892" s="806"/>
      <c r="PWC892" s="806"/>
      <c r="PWD892" s="806"/>
      <c r="PWE892" s="806"/>
      <c r="PWF892" s="806"/>
      <c r="PWG892" s="806"/>
      <c r="PWH892" s="806"/>
      <c r="PWI892" s="806"/>
      <c r="PWJ892" s="806"/>
      <c r="PWK892" s="806"/>
      <c r="PWL892" s="806"/>
      <c r="PWM892" s="806"/>
      <c r="PWN892" s="806"/>
      <c r="PWO892" s="806"/>
      <c r="PWP892" s="806"/>
      <c r="PWQ892" s="806"/>
      <c r="PWR892" s="806"/>
      <c r="PWS892" s="806"/>
      <c r="PWT892" s="806"/>
      <c r="PWU892" s="806"/>
      <c r="PWV892" s="806"/>
      <c r="PWW892" s="806"/>
      <c r="PWX892" s="806"/>
      <c r="PWY892" s="806"/>
      <c r="PWZ892" s="806"/>
      <c r="PXA892" s="806"/>
      <c r="PXB892" s="806"/>
      <c r="PXC892" s="806"/>
      <c r="PXD892" s="806"/>
      <c r="PXE892" s="806"/>
      <c r="PXF892" s="806"/>
      <c r="PXG892" s="806"/>
      <c r="PXH892" s="806"/>
      <c r="PXI892" s="806"/>
      <c r="PXJ892" s="806"/>
      <c r="PXK892" s="806"/>
      <c r="PXL892" s="806"/>
      <c r="PXM892" s="806"/>
      <c r="PXN892" s="806"/>
      <c r="PXO892" s="806"/>
      <c r="PXP892" s="806"/>
      <c r="PXQ892" s="806"/>
      <c r="PXR892" s="806"/>
      <c r="PXS892" s="806"/>
      <c r="PXT892" s="806"/>
      <c r="PXU892" s="806"/>
      <c r="PXV892" s="806"/>
      <c r="PXW892" s="806"/>
      <c r="PXX892" s="806"/>
      <c r="PXY892" s="806"/>
      <c r="PXZ892" s="806"/>
      <c r="PYA892" s="806"/>
      <c r="PYB892" s="806"/>
      <c r="PYC892" s="806"/>
      <c r="PYD892" s="806"/>
      <c r="PYE892" s="806"/>
      <c r="PYF892" s="806"/>
      <c r="PYG892" s="806"/>
      <c r="PYH892" s="806"/>
      <c r="PYI892" s="806"/>
      <c r="PYJ892" s="806"/>
      <c r="PYK892" s="806"/>
      <c r="PYL892" s="806"/>
      <c r="PYM892" s="806"/>
      <c r="PYN892" s="806"/>
      <c r="PYO892" s="806"/>
      <c r="PYP892" s="806"/>
      <c r="PYQ892" s="806"/>
      <c r="PYR892" s="806"/>
      <c r="PYS892" s="806"/>
      <c r="PYT892" s="806"/>
      <c r="PYU892" s="806"/>
      <c r="PYV892" s="806"/>
      <c r="PYW892" s="806"/>
      <c r="PYX892" s="806"/>
      <c r="PYY892" s="806"/>
      <c r="PYZ892" s="806"/>
      <c r="PZA892" s="806"/>
      <c r="PZB892" s="806"/>
      <c r="PZC892" s="806"/>
      <c r="PZD892" s="806"/>
      <c r="PZE892" s="806"/>
      <c r="PZF892" s="806"/>
      <c r="PZG892" s="806"/>
      <c r="PZH892" s="806"/>
      <c r="PZI892" s="806"/>
      <c r="PZJ892" s="806"/>
      <c r="PZK892" s="806"/>
      <c r="PZL892" s="806"/>
      <c r="PZM892" s="806"/>
      <c r="PZN892" s="806"/>
      <c r="PZO892" s="806"/>
      <c r="PZP892" s="806"/>
      <c r="PZQ892" s="806"/>
      <c r="PZR892" s="806"/>
      <c r="PZS892" s="806"/>
      <c r="PZT892" s="806"/>
      <c r="PZU892" s="806"/>
      <c r="PZV892" s="806"/>
      <c r="PZW892" s="806"/>
      <c r="PZX892" s="806"/>
      <c r="PZY892" s="806"/>
      <c r="PZZ892" s="806"/>
      <c r="QAA892" s="806"/>
      <c r="QAB892" s="806"/>
      <c r="QAC892" s="806"/>
      <c r="QAD892" s="806"/>
      <c r="QAE892" s="806"/>
      <c r="QAF892" s="806"/>
      <c r="QAG892" s="806"/>
      <c r="QAH892" s="806"/>
      <c r="QAI892" s="806"/>
      <c r="QAJ892" s="806"/>
      <c r="QAK892" s="806"/>
      <c r="QAL892" s="806"/>
      <c r="QAM892" s="806"/>
      <c r="QAN892" s="806"/>
      <c r="QAO892" s="806"/>
      <c r="QAP892" s="806"/>
      <c r="QAQ892" s="806"/>
      <c r="QAR892" s="806"/>
      <c r="QAS892" s="806"/>
      <c r="QAT892" s="806"/>
      <c r="QAU892" s="806"/>
      <c r="QAV892" s="806"/>
      <c r="QAW892" s="806"/>
      <c r="QAX892" s="806"/>
      <c r="QAY892" s="806"/>
      <c r="QAZ892" s="806"/>
      <c r="QBA892" s="806"/>
      <c r="QBB892" s="806"/>
      <c r="QBC892" s="806"/>
      <c r="QBD892" s="806"/>
      <c r="QBE892" s="806"/>
      <c r="QBF892" s="806"/>
      <c r="QBG892" s="806"/>
      <c r="QBH892" s="806"/>
      <c r="QBI892" s="806"/>
      <c r="QBJ892" s="806"/>
      <c r="QBK892" s="806"/>
      <c r="QBL892" s="806"/>
      <c r="QBM892" s="806"/>
      <c r="QBN892" s="806"/>
      <c r="QBO892" s="806"/>
      <c r="QBP892" s="806"/>
      <c r="QBQ892" s="806"/>
      <c r="QBR892" s="806"/>
      <c r="QBS892" s="806"/>
      <c r="QBT892" s="806"/>
      <c r="QBU892" s="806"/>
      <c r="QBV892" s="806"/>
      <c r="QBW892" s="806"/>
      <c r="QBX892" s="806"/>
      <c r="QBY892" s="806"/>
      <c r="QBZ892" s="806"/>
      <c r="QCA892" s="806"/>
      <c r="QCB892" s="806"/>
      <c r="QCC892" s="806"/>
      <c r="QCD892" s="806"/>
      <c r="QCE892" s="806"/>
      <c r="QCF892" s="806"/>
      <c r="QCG892" s="806"/>
      <c r="QCH892" s="806"/>
      <c r="QCI892" s="806"/>
      <c r="QCJ892" s="806"/>
      <c r="QCK892" s="806"/>
      <c r="QCL892" s="806"/>
      <c r="QCM892" s="806"/>
      <c r="QCN892" s="806"/>
      <c r="QCO892" s="806"/>
      <c r="QCP892" s="806"/>
      <c r="QCQ892" s="806"/>
      <c r="QCR892" s="806"/>
      <c r="QCS892" s="806"/>
      <c r="QCT892" s="806"/>
      <c r="QCU892" s="806"/>
      <c r="QCV892" s="806"/>
      <c r="QCW892" s="806"/>
      <c r="QCX892" s="806"/>
      <c r="QCY892" s="806"/>
      <c r="QCZ892" s="806"/>
      <c r="QDA892" s="806"/>
      <c r="QDB892" s="806"/>
      <c r="QDC892" s="806"/>
      <c r="QDD892" s="806"/>
      <c r="QDE892" s="806"/>
      <c r="QDF892" s="806"/>
      <c r="QDG892" s="806"/>
      <c r="QDH892" s="806"/>
      <c r="QDI892" s="806"/>
      <c r="QDJ892" s="806"/>
      <c r="QDK892" s="806"/>
      <c r="QDL892" s="806"/>
      <c r="QDM892" s="806"/>
      <c r="QDN892" s="806"/>
      <c r="QDO892" s="806"/>
      <c r="QDP892" s="806"/>
      <c r="QDQ892" s="806"/>
      <c r="QDR892" s="806"/>
      <c r="QDS892" s="806"/>
      <c r="QDT892" s="806"/>
      <c r="QDU892" s="806"/>
      <c r="QDV892" s="806"/>
      <c r="QDW892" s="806"/>
      <c r="QDX892" s="806"/>
      <c r="QDY892" s="806"/>
      <c r="QDZ892" s="806"/>
      <c r="QEA892" s="806"/>
      <c r="QEB892" s="806"/>
      <c r="QEC892" s="806"/>
      <c r="QED892" s="806"/>
      <c r="QEE892" s="806"/>
      <c r="QEF892" s="806"/>
      <c r="QEG892" s="806"/>
      <c r="QEH892" s="806"/>
      <c r="QEI892" s="806"/>
      <c r="QEJ892" s="806"/>
      <c r="QEK892" s="806"/>
      <c r="QEL892" s="806"/>
      <c r="QEM892" s="806"/>
      <c r="QEN892" s="806"/>
      <c r="QEO892" s="806"/>
      <c r="QEP892" s="806"/>
      <c r="QEQ892" s="806"/>
      <c r="QER892" s="806"/>
      <c r="QES892" s="806"/>
      <c r="QET892" s="806"/>
      <c r="QEU892" s="806"/>
      <c r="QEV892" s="806"/>
      <c r="QEW892" s="806"/>
      <c r="QEX892" s="806"/>
      <c r="QEY892" s="806"/>
      <c r="QEZ892" s="806"/>
      <c r="QFA892" s="806"/>
      <c r="QFB892" s="806"/>
      <c r="QFC892" s="806"/>
      <c r="QFD892" s="806"/>
      <c r="QFE892" s="806"/>
      <c r="QFF892" s="806"/>
      <c r="QFG892" s="806"/>
      <c r="QFH892" s="806"/>
      <c r="QFI892" s="806"/>
      <c r="QFJ892" s="806"/>
      <c r="QFK892" s="806"/>
      <c r="QFL892" s="806"/>
      <c r="QFM892" s="806"/>
      <c r="QFN892" s="806"/>
      <c r="QFO892" s="806"/>
      <c r="QFP892" s="806"/>
      <c r="QFQ892" s="806"/>
      <c r="QFR892" s="806"/>
      <c r="QFS892" s="806"/>
      <c r="QFT892" s="806"/>
      <c r="QFU892" s="806"/>
      <c r="QFV892" s="806"/>
      <c r="QFW892" s="806"/>
      <c r="QFX892" s="806"/>
      <c r="QFY892" s="806"/>
      <c r="QFZ892" s="806"/>
      <c r="QGA892" s="806"/>
      <c r="QGB892" s="806"/>
      <c r="QGC892" s="806"/>
      <c r="QGD892" s="806"/>
      <c r="QGE892" s="806"/>
      <c r="QGF892" s="806"/>
      <c r="QGG892" s="806"/>
      <c r="QGH892" s="806"/>
      <c r="QGI892" s="806"/>
      <c r="QGJ892" s="806"/>
      <c r="QGK892" s="806"/>
      <c r="QGL892" s="806"/>
      <c r="QGM892" s="806"/>
      <c r="QGN892" s="806"/>
      <c r="QGO892" s="806"/>
      <c r="QGP892" s="806"/>
      <c r="QGQ892" s="806"/>
      <c r="QGR892" s="806"/>
      <c r="QGS892" s="806"/>
      <c r="QGT892" s="806"/>
      <c r="QGU892" s="806"/>
      <c r="QGV892" s="806"/>
      <c r="QGW892" s="806"/>
      <c r="QGX892" s="806"/>
      <c r="QGY892" s="806"/>
      <c r="QGZ892" s="806"/>
      <c r="QHA892" s="806"/>
      <c r="QHB892" s="806"/>
      <c r="QHC892" s="806"/>
      <c r="QHD892" s="806"/>
      <c r="QHE892" s="806"/>
      <c r="QHF892" s="806"/>
      <c r="QHG892" s="806"/>
      <c r="QHH892" s="806"/>
      <c r="QHI892" s="806"/>
      <c r="QHJ892" s="806"/>
      <c r="QHK892" s="806"/>
      <c r="QHL892" s="806"/>
      <c r="QHM892" s="806"/>
      <c r="QHN892" s="806"/>
      <c r="QHO892" s="806"/>
      <c r="QHP892" s="806"/>
      <c r="QHQ892" s="806"/>
      <c r="QHR892" s="806"/>
      <c r="QHS892" s="806"/>
      <c r="QHT892" s="806"/>
      <c r="QHU892" s="806"/>
      <c r="QHV892" s="806"/>
      <c r="QHW892" s="806"/>
      <c r="QHX892" s="806"/>
      <c r="QHY892" s="806"/>
      <c r="QHZ892" s="806"/>
      <c r="QIA892" s="806"/>
      <c r="QIB892" s="806"/>
      <c r="QIC892" s="806"/>
      <c r="QID892" s="806"/>
      <c r="QIE892" s="806"/>
      <c r="QIF892" s="806"/>
      <c r="QIG892" s="806"/>
      <c r="QIH892" s="806"/>
      <c r="QII892" s="806"/>
      <c r="QIJ892" s="806"/>
      <c r="QIK892" s="806"/>
      <c r="QIL892" s="806"/>
      <c r="QIM892" s="806"/>
      <c r="QIN892" s="806"/>
      <c r="QIO892" s="806"/>
      <c r="QIP892" s="806"/>
      <c r="QIQ892" s="806"/>
      <c r="QIR892" s="806"/>
      <c r="QIS892" s="806"/>
      <c r="QIT892" s="806"/>
      <c r="QIU892" s="806"/>
      <c r="QIV892" s="806"/>
      <c r="QIW892" s="806"/>
      <c r="QIX892" s="806"/>
      <c r="QIY892" s="806"/>
      <c r="QIZ892" s="806"/>
      <c r="QJA892" s="806"/>
      <c r="QJB892" s="806"/>
      <c r="QJC892" s="806"/>
      <c r="QJD892" s="806"/>
      <c r="QJE892" s="806"/>
      <c r="QJF892" s="806"/>
      <c r="QJG892" s="806"/>
      <c r="QJH892" s="806"/>
      <c r="QJI892" s="806"/>
      <c r="QJJ892" s="806"/>
      <c r="QJK892" s="806"/>
      <c r="QJL892" s="806"/>
      <c r="QJM892" s="806"/>
      <c r="QJN892" s="806"/>
      <c r="QJO892" s="806"/>
      <c r="QJP892" s="806"/>
      <c r="QJQ892" s="806"/>
      <c r="QJR892" s="806"/>
      <c r="QJS892" s="806"/>
      <c r="QJT892" s="806"/>
      <c r="QJU892" s="806"/>
      <c r="QJV892" s="806"/>
      <c r="QJW892" s="806"/>
      <c r="QJX892" s="806"/>
      <c r="QJY892" s="806"/>
      <c r="QJZ892" s="806"/>
      <c r="QKA892" s="806"/>
      <c r="QKB892" s="806"/>
      <c r="QKC892" s="806"/>
      <c r="QKD892" s="806"/>
      <c r="QKE892" s="806"/>
      <c r="QKF892" s="806"/>
      <c r="QKG892" s="806"/>
      <c r="QKH892" s="806"/>
      <c r="QKI892" s="806"/>
      <c r="QKJ892" s="806"/>
      <c r="QKK892" s="806"/>
      <c r="QKL892" s="806"/>
      <c r="QKM892" s="806"/>
      <c r="QKN892" s="806"/>
      <c r="QKO892" s="806"/>
      <c r="QKP892" s="806"/>
      <c r="QKQ892" s="806"/>
      <c r="QKR892" s="806"/>
      <c r="QKS892" s="806"/>
      <c r="QKT892" s="806"/>
      <c r="QKU892" s="806"/>
      <c r="QKV892" s="806"/>
      <c r="QKW892" s="806"/>
      <c r="QKX892" s="806"/>
      <c r="QKY892" s="806"/>
      <c r="QKZ892" s="806"/>
      <c r="QLA892" s="806"/>
      <c r="QLB892" s="806"/>
      <c r="QLC892" s="806"/>
      <c r="QLD892" s="806"/>
      <c r="QLE892" s="806"/>
      <c r="QLF892" s="806"/>
      <c r="QLG892" s="806"/>
      <c r="QLH892" s="806"/>
      <c r="QLI892" s="806"/>
      <c r="QLJ892" s="806"/>
      <c r="QLK892" s="806"/>
      <c r="QLL892" s="806"/>
      <c r="QLM892" s="806"/>
      <c r="QLN892" s="806"/>
      <c r="QLO892" s="806"/>
      <c r="QLP892" s="806"/>
      <c r="QLQ892" s="806"/>
      <c r="QLR892" s="806"/>
      <c r="QLS892" s="806"/>
      <c r="QLT892" s="806"/>
      <c r="QLU892" s="806"/>
      <c r="QLV892" s="806"/>
      <c r="QLW892" s="806"/>
      <c r="QLX892" s="806"/>
      <c r="QLY892" s="806"/>
      <c r="QLZ892" s="806"/>
      <c r="QMA892" s="806"/>
      <c r="QMB892" s="806"/>
      <c r="QMC892" s="806"/>
      <c r="QMD892" s="806"/>
      <c r="QME892" s="806"/>
      <c r="QMF892" s="806"/>
      <c r="QMG892" s="806"/>
      <c r="QMH892" s="806"/>
      <c r="QMI892" s="806"/>
      <c r="QMJ892" s="806"/>
      <c r="QMK892" s="806"/>
      <c r="QML892" s="806"/>
      <c r="QMM892" s="806"/>
      <c r="QMN892" s="806"/>
      <c r="QMO892" s="806"/>
      <c r="QMP892" s="806"/>
      <c r="QMQ892" s="806"/>
      <c r="QMR892" s="806"/>
      <c r="QMS892" s="806"/>
      <c r="QMT892" s="806"/>
      <c r="QMU892" s="806"/>
      <c r="QMV892" s="806"/>
      <c r="QMW892" s="806"/>
      <c r="QMX892" s="806"/>
      <c r="QMY892" s="806"/>
      <c r="QMZ892" s="806"/>
      <c r="QNA892" s="806"/>
      <c r="QNB892" s="806"/>
      <c r="QNC892" s="806"/>
      <c r="QND892" s="806"/>
      <c r="QNE892" s="806"/>
      <c r="QNF892" s="806"/>
      <c r="QNG892" s="806"/>
      <c r="QNH892" s="806"/>
      <c r="QNI892" s="806"/>
      <c r="QNJ892" s="806"/>
      <c r="QNK892" s="806"/>
      <c r="QNL892" s="806"/>
      <c r="QNM892" s="806"/>
      <c r="QNN892" s="806"/>
      <c r="QNO892" s="806"/>
      <c r="QNP892" s="806"/>
      <c r="QNQ892" s="806"/>
      <c r="QNR892" s="806"/>
      <c r="QNS892" s="806"/>
      <c r="QNT892" s="806"/>
      <c r="QNU892" s="806"/>
      <c r="QNV892" s="806"/>
      <c r="QNW892" s="806"/>
      <c r="QNX892" s="806"/>
      <c r="QNY892" s="806"/>
      <c r="QNZ892" s="806"/>
      <c r="QOA892" s="806"/>
      <c r="QOB892" s="806"/>
      <c r="QOC892" s="806"/>
      <c r="QOD892" s="806"/>
      <c r="QOE892" s="806"/>
      <c r="QOF892" s="806"/>
      <c r="QOG892" s="806"/>
      <c r="QOH892" s="806"/>
      <c r="QOI892" s="806"/>
      <c r="QOJ892" s="806"/>
      <c r="QOK892" s="806"/>
      <c r="QOL892" s="806"/>
      <c r="QOM892" s="806"/>
      <c r="QON892" s="806"/>
      <c r="QOO892" s="806"/>
      <c r="QOP892" s="806"/>
      <c r="QOQ892" s="806"/>
      <c r="QOR892" s="806"/>
      <c r="QOS892" s="806"/>
      <c r="QOT892" s="806"/>
      <c r="QOU892" s="806"/>
      <c r="QOV892" s="806"/>
      <c r="QOW892" s="806"/>
      <c r="QOX892" s="806"/>
      <c r="QOY892" s="806"/>
      <c r="QOZ892" s="806"/>
      <c r="QPA892" s="806"/>
      <c r="QPB892" s="806"/>
      <c r="QPC892" s="806"/>
      <c r="QPD892" s="806"/>
      <c r="QPE892" s="806"/>
      <c r="QPF892" s="806"/>
      <c r="QPG892" s="806"/>
      <c r="QPH892" s="806"/>
      <c r="QPI892" s="806"/>
      <c r="QPJ892" s="806"/>
      <c r="QPK892" s="806"/>
      <c r="QPL892" s="806"/>
      <c r="QPM892" s="806"/>
      <c r="QPN892" s="806"/>
      <c r="QPO892" s="806"/>
      <c r="QPP892" s="806"/>
      <c r="QPQ892" s="806"/>
      <c r="QPR892" s="806"/>
      <c r="QPS892" s="806"/>
      <c r="QPT892" s="806"/>
      <c r="QPU892" s="806"/>
      <c r="QPV892" s="806"/>
      <c r="QPW892" s="806"/>
      <c r="QPX892" s="806"/>
      <c r="QPY892" s="806"/>
      <c r="QPZ892" s="806"/>
      <c r="QQA892" s="806"/>
      <c r="QQB892" s="806"/>
      <c r="QQC892" s="806"/>
      <c r="QQD892" s="806"/>
      <c r="QQE892" s="806"/>
      <c r="QQF892" s="806"/>
      <c r="QQG892" s="806"/>
      <c r="QQH892" s="806"/>
      <c r="QQI892" s="806"/>
      <c r="QQJ892" s="806"/>
      <c r="QQK892" s="806"/>
      <c r="QQL892" s="806"/>
      <c r="QQM892" s="806"/>
      <c r="QQN892" s="806"/>
      <c r="QQO892" s="806"/>
      <c r="QQP892" s="806"/>
      <c r="QQQ892" s="806"/>
      <c r="QQR892" s="806"/>
      <c r="QQS892" s="806"/>
      <c r="QQT892" s="806"/>
      <c r="QQU892" s="806"/>
      <c r="QQV892" s="806"/>
      <c r="QQW892" s="806"/>
      <c r="QQX892" s="806"/>
      <c r="QQY892" s="806"/>
      <c r="QQZ892" s="806"/>
      <c r="QRA892" s="806"/>
      <c r="QRB892" s="806"/>
      <c r="QRC892" s="806"/>
      <c r="QRD892" s="806"/>
      <c r="QRE892" s="806"/>
      <c r="QRF892" s="806"/>
      <c r="QRG892" s="806"/>
      <c r="QRH892" s="806"/>
      <c r="QRI892" s="806"/>
      <c r="QRJ892" s="806"/>
      <c r="QRK892" s="806"/>
      <c r="QRL892" s="806"/>
      <c r="QRM892" s="806"/>
      <c r="QRN892" s="806"/>
      <c r="QRO892" s="806"/>
      <c r="QRP892" s="806"/>
      <c r="QRQ892" s="806"/>
      <c r="QRR892" s="806"/>
      <c r="QRS892" s="806"/>
      <c r="QRT892" s="806"/>
      <c r="QRU892" s="806"/>
      <c r="QRV892" s="806"/>
      <c r="QRW892" s="806"/>
      <c r="QRX892" s="806"/>
      <c r="QRY892" s="806"/>
      <c r="QRZ892" s="806"/>
      <c r="QSA892" s="806"/>
      <c r="QSB892" s="806"/>
      <c r="QSC892" s="806"/>
      <c r="QSD892" s="806"/>
      <c r="QSE892" s="806"/>
      <c r="QSF892" s="806"/>
      <c r="QSG892" s="806"/>
      <c r="QSH892" s="806"/>
      <c r="QSI892" s="806"/>
      <c r="QSJ892" s="806"/>
      <c r="QSK892" s="806"/>
      <c r="QSL892" s="806"/>
      <c r="QSM892" s="806"/>
      <c r="QSN892" s="806"/>
      <c r="QSO892" s="806"/>
      <c r="QSP892" s="806"/>
      <c r="QSQ892" s="806"/>
      <c r="QSR892" s="806"/>
      <c r="QSS892" s="806"/>
      <c r="QST892" s="806"/>
      <c r="QSU892" s="806"/>
      <c r="QSV892" s="806"/>
      <c r="QSW892" s="806"/>
      <c r="QSX892" s="806"/>
      <c r="QSY892" s="806"/>
      <c r="QSZ892" s="806"/>
      <c r="QTA892" s="806"/>
      <c r="QTB892" s="806"/>
      <c r="QTC892" s="806"/>
      <c r="QTD892" s="806"/>
      <c r="QTE892" s="806"/>
      <c r="QTF892" s="806"/>
      <c r="QTG892" s="806"/>
      <c r="QTH892" s="806"/>
      <c r="QTI892" s="806"/>
      <c r="QTJ892" s="806"/>
      <c r="QTK892" s="806"/>
      <c r="QTL892" s="806"/>
      <c r="QTM892" s="806"/>
      <c r="QTN892" s="806"/>
      <c r="QTO892" s="806"/>
      <c r="QTP892" s="806"/>
      <c r="QTQ892" s="806"/>
      <c r="QTR892" s="806"/>
      <c r="QTS892" s="806"/>
      <c r="QTT892" s="806"/>
      <c r="QTU892" s="806"/>
      <c r="QTV892" s="806"/>
      <c r="QTW892" s="806"/>
      <c r="QTX892" s="806"/>
      <c r="QTY892" s="806"/>
      <c r="QTZ892" s="806"/>
      <c r="QUA892" s="806"/>
      <c r="QUB892" s="806"/>
      <c r="QUC892" s="806"/>
      <c r="QUD892" s="806"/>
      <c r="QUE892" s="806"/>
      <c r="QUF892" s="806"/>
      <c r="QUG892" s="806"/>
      <c r="QUH892" s="806"/>
      <c r="QUI892" s="806"/>
      <c r="QUJ892" s="806"/>
      <c r="QUK892" s="806"/>
      <c r="QUL892" s="806"/>
      <c r="QUM892" s="806"/>
      <c r="QUN892" s="806"/>
      <c r="QUO892" s="806"/>
      <c r="QUP892" s="806"/>
      <c r="QUQ892" s="806"/>
      <c r="QUR892" s="806"/>
      <c r="QUS892" s="806"/>
      <c r="QUT892" s="806"/>
      <c r="QUU892" s="806"/>
      <c r="QUV892" s="806"/>
      <c r="QUW892" s="806"/>
      <c r="QUX892" s="806"/>
      <c r="QUY892" s="806"/>
      <c r="QUZ892" s="806"/>
      <c r="QVA892" s="806"/>
      <c r="QVB892" s="806"/>
      <c r="QVC892" s="806"/>
      <c r="QVD892" s="806"/>
      <c r="QVE892" s="806"/>
      <c r="QVF892" s="806"/>
      <c r="QVG892" s="806"/>
      <c r="QVH892" s="806"/>
      <c r="QVI892" s="806"/>
      <c r="QVJ892" s="806"/>
      <c r="QVK892" s="806"/>
      <c r="QVL892" s="806"/>
      <c r="QVM892" s="806"/>
      <c r="QVN892" s="806"/>
      <c r="QVO892" s="806"/>
      <c r="QVP892" s="806"/>
      <c r="QVQ892" s="806"/>
      <c r="QVR892" s="806"/>
      <c r="QVS892" s="806"/>
      <c r="QVT892" s="806"/>
      <c r="QVU892" s="806"/>
      <c r="QVV892" s="806"/>
      <c r="QVW892" s="806"/>
      <c r="QVX892" s="806"/>
      <c r="QVY892" s="806"/>
      <c r="QVZ892" s="806"/>
      <c r="QWA892" s="806"/>
      <c r="QWB892" s="806"/>
      <c r="QWC892" s="806"/>
      <c r="QWD892" s="806"/>
      <c r="QWE892" s="806"/>
      <c r="QWF892" s="806"/>
      <c r="QWG892" s="806"/>
      <c r="QWH892" s="806"/>
      <c r="QWI892" s="806"/>
      <c r="QWJ892" s="806"/>
      <c r="QWK892" s="806"/>
      <c r="QWL892" s="806"/>
      <c r="QWM892" s="806"/>
      <c r="QWN892" s="806"/>
      <c r="QWO892" s="806"/>
      <c r="QWP892" s="806"/>
      <c r="QWQ892" s="806"/>
      <c r="QWR892" s="806"/>
      <c r="QWS892" s="806"/>
      <c r="QWT892" s="806"/>
      <c r="QWU892" s="806"/>
      <c r="QWV892" s="806"/>
      <c r="QWW892" s="806"/>
      <c r="QWX892" s="806"/>
      <c r="QWY892" s="806"/>
      <c r="QWZ892" s="806"/>
      <c r="QXA892" s="806"/>
      <c r="QXB892" s="806"/>
      <c r="QXC892" s="806"/>
      <c r="QXD892" s="806"/>
      <c r="QXE892" s="806"/>
      <c r="QXF892" s="806"/>
      <c r="QXG892" s="806"/>
      <c r="QXH892" s="806"/>
      <c r="QXI892" s="806"/>
      <c r="QXJ892" s="806"/>
      <c r="QXK892" s="806"/>
      <c r="QXL892" s="806"/>
      <c r="QXM892" s="806"/>
      <c r="QXN892" s="806"/>
      <c r="QXO892" s="806"/>
      <c r="QXP892" s="806"/>
      <c r="QXQ892" s="806"/>
      <c r="QXR892" s="806"/>
      <c r="QXS892" s="806"/>
      <c r="QXT892" s="806"/>
      <c r="QXU892" s="806"/>
      <c r="QXV892" s="806"/>
      <c r="QXW892" s="806"/>
      <c r="QXX892" s="806"/>
      <c r="QXY892" s="806"/>
      <c r="QXZ892" s="806"/>
      <c r="QYA892" s="806"/>
      <c r="QYB892" s="806"/>
      <c r="QYC892" s="806"/>
      <c r="QYD892" s="806"/>
      <c r="QYE892" s="806"/>
      <c r="QYF892" s="806"/>
      <c r="QYG892" s="806"/>
      <c r="QYH892" s="806"/>
      <c r="QYI892" s="806"/>
      <c r="QYJ892" s="806"/>
      <c r="QYK892" s="806"/>
      <c r="QYL892" s="806"/>
      <c r="QYM892" s="806"/>
      <c r="QYN892" s="806"/>
      <c r="QYO892" s="806"/>
      <c r="QYP892" s="806"/>
      <c r="QYQ892" s="806"/>
      <c r="QYR892" s="806"/>
      <c r="QYS892" s="806"/>
      <c r="QYT892" s="806"/>
      <c r="QYU892" s="806"/>
      <c r="QYV892" s="806"/>
      <c r="QYW892" s="806"/>
      <c r="QYX892" s="806"/>
      <c r="QYY892" s="806"/>
      <c r="QYZ892" s="806"/>
      <c r="QZA892" s="806"/>
      <c r="QZB892" s="806"/>
      <c r="QZC892" s="806"/>
      <c r="QZD892" s="806"/>
      <c r="QZE892" s="806"/>
      <c r="QZF892" s="806"/>
      <c r="QZG892" s="806"/>
      <c r="QZH892" s="806"/>
      <c r="QZI892" s="806"/>
      <c r="QZJ892" s="806"/>
      <c r="QZK892" s="806"/>
      <c r="QZL892" s="806"/>
      <c r="QZM892" s="806"/>
      <c r="QZN892" s="806"/>
      <c r="QZO892" s="806"/>
      <c r="QZP892" s="806"/>
      <c r="QZQ892" s="806"/>
      <c r="QZR892" s="806"/>
      <c r="QZS892" s="806"/>
      <c r="QZT892" s="806"/>
      <c r="QZU892" s="806"/>
      <c r="QZV892" s="806"/>
      <c r="QZW892" s="806"/>
      <c r="QZX892" s="806"/>
      <c r="QZY892" s="806"/>
      <c r="QZZ892" s="806"/>
      <c r="RAA892" s="806"/>
      <c r="RAB892" s="806"/>
      <c r="RAC892" s="806"/>
      <c r="RAD892" s="806"/>
      <c r="RAE892" s="806"/>
      <c r="RAF892" s="806"/>
      <c r="RAG892" s="806"/>
      <c r="RAH892" s="806"/>
      <c r="RAI892" s="806"/>
      <c r="RAJ892" s="806"/>
      <c r="RAK892" s="806"/>
      <c r="RAL892" s="806"/>
      <c r="RAM892" s="806"/>
      <c r="RAN892" s="806"/>
      <c r="RAO892" s="806"/>
      <c r="RAP892" s="806"/>
      <c r="RAQ892" s="806"/>
      <c r="RAR892" s="806"/>
      <c r="RAS892" s="806"/>
      <c r="RAT892" s="806"/>
      <c r="RAU892" s="806"/>
      <c r="RAV892" s="806"/>
      <c r="RAW892" s="806"/>
      <c r="RAX892" s="806"/>
      <c r="RAY892" s="806"/>
      <c r="RAZ892" s="806"/>
      <c r="RBA892" s="806"/>
      <c r="RBB892" s="806"/>
      <c r="RBC892" s="806"/>
      <c r="RBD892" s="806"/>
      <c r="RBE892" s="806"/>
      <c r="RBF892" s="806"/>
      <c r="RBG892" s="806"/>
      <c r="RBH892" s="806"/>
      <c r="RBI892" s="806"/>
      <c r="RBJ892" s="806"/>
      <c r="RBK892" s="806"/>
      <c r="RBL892" s="806"/>
      <c r="RBM892" s="806"/>
      <c r="RBN892" s="806"/>
      <c r="RBO892" s="806"/>
      <c r="RBP892" s="806"/>
      <c r="RBQ892" s="806"/>
      <c r="RBR892" s="806"/>
      <c r="RBS892" s="806"/>
      <c r="RBT892" s="806"/>
      <c r="RBU892" s="806"/>
      <c r="RBV892" s="806"/>
      <c r="RBW892" s="806"/>
      <c r="RBX892" s="806"/>
      <c r="RBY892" s="806"/>
      <c r="RBZ892" s="806"/>
      <c r="RCA892" s="806"/>
      <c r="RCB892" s="806"/>
      <c r="RCC892" s="806"/>
      <c r="RCD892" s="806"/>
      <c r="RCE892" s="806"/>
      <c r="RCF892" s="806"/>
      <c r="RCG892" s="806"/>
      <c r="RCH892" s="806"/>
      <c r="RCI892" s="806"/>
      <c r="RCJ892" s="806"/>
      <c r="RCK892" s="806"/>
      <c r="RCL892" s="806"/>
      <c r="RCM892" s="806"/>
      <c r="RCN892" s="806"/>
      <c r="RCO892" s="806"/>
      <c r="RCP892" s="806"/>
      <c r="RCQ892" s="806"/>
      <c r="RCR892" s="806"/>
      <c r="RCS892" s="806"/>
      <c r="RCT892" s="806"/>
      <c r="RCU892" s="806"/>
      <c r="RCV892" s="806"/>
      <c r="RCW892" s="806"/>
      <c r="RCX892" s="806"/>
      <c r="RCY892" s="806"/>
      <c r="RCZ892" s="806"/>
      <c r="RDA892" s="806"/>
      <c r="RDB892" s="806"/>
      <c r="RDC892" s="806"/>
      <c r="RDD892" s="806"/>
      <c r="RDE892" s="806"/>
      <c r="RDF892" s="806"/>
      <c r="RDG892" s="806"/>
      <c r="RDH892" s="806"/>
      <c r="RDI892" s="806"/>
      <c r="RDJ892" s="806"/>
      <c r="RDK892" s="806"/>
      <c r="RDL892" s="806"/>
      <c r="RDM892" s="806"/>
      <c r="RDN892" s="806"/>
      <c r="RDO892" s="806"/>
      <c r="RDP892" s="806"/>
      <c r="RDQ892" s="806"/>
      <c r="RDR892" s="806"/>
      <c r="RDS892" s="806"/>
      <c r="RDT892" s="806"/>
      <c r="RDU892" s="806"/>
      <c r="RDV892" s="806"/>
      <c r="RDW892" s="806"/>
      <c r="RDX892" s="806"/>
      <c r="RDY892" s="806"/>
      <c r="RDZ892" s="806"/>
      <c r="REA892" s="806"/>
      <c r="REB892" s="806"/>
      <c r="REC892" s="806"/>
      <c r="RED892" s="806"/>
      <c r="REE892" s="806"/>
      <c r="REF892" s="806"/>
      <c r="REG892" s="806"/>
      <c r="REH892" s="806"/>
      <c r="REI892" s="806"/>
      <c r="REJ892" s="806"/>
      <c r="REK892" s="806"/>
      <c r="REL892" s="806"/>
      <c r="REM892" s="806"/>
      <c r="REN892" s="806"/>
      <c r="REO892" s="806"/>
      <c r="REP892" s="806"/>
      <c r="REQ892" s="806"/>
      <c r="RER892" s="806"/>
      <c r="RES892" s="806"/>
      <c r="RET892" s="806"/>
      <c r="REU892" s="806"/>
      <c r="REV892" s="806"/>
      <c r="REW892" s="806"/>
      <c r="REX892" s="806"/>
      <c r="REY892" s="806"/>
      <c r="REZ892" s="806"/>
      <c r="RFA892" s="806"/>
      <c r="RFB892" s="806"/>
      <c r="RFC892" s="806"/>
      <c r="RFD892" s="806"/>
      <c r="RFE892" s="806"/>
      <c r="RFF892" s="806"/>
      <c r="RFG892" s="806"/>
      <c r="RFH892" s="806"/>
      <c r="RFI892" s="806"/>
      <c r="RFJ892" s="806"/>
      <c r="RFK892" s="806"/>
      <c r="RFL892" s="806"/>
      <c r="RFM892" s="806"/>
      <c r="RFN892" s="806"/>
      <c r="RFO892" s="806"/>
      <c r="RFP892" s="806"/>
      <c r="RFQ892" s="806"/>
      <c r="RFR892" s="806"/>
      <c r="RFS892" s="806"/>
      <c r="RFT892" s="806"/>
      <c r="RFU892" s="806"/>
      <c r="RFV892" s="806"/>
      <c r="RFW892" s="806"/>
      <c r="RFX892" s="806"/>
      <c r="RFY892" s="806"/>
      <c r="RFZ892" s="806"/>
      <c r="RGA892" s="806"/>
      <c r="RGB892" s="806"/>
      <c r="RGC892" s="806"/>
      <c r="RGD892" s="806"/>
      <c r="RGE892" s="806"/>
      <c r="RGF892" s="806"/>
      <c r="RGG892" s="806"/>
      <c r="RGH892" s="806"/>
      <c r="RGI892" s="806"/>
      <c r="RGJ892" s="806"/>
      <c r="RGK892" s="806"/>
      <c r="RGL892" s="806"/>
      <c r="RGM892" s="806"/>
      <c r="RGN892" s="806"/>
      <c r="RGO892" s="806"/>
      <c r="RGP892" s="806"/>
      <c r="RGQ892" s="806"/>
      <c r="RGR892" s="806"/>
      <c r="RGS892" s="806"/>
      <c r="RGT892" s="806"/>
      <c r="RGU892" s="806"/>
      <c r="RGV892" s="806"/>
      <c r="RGW892" s="806"/>
      <c r="RGX892" s="806"/>
      <c r="RGY892" s="806"/>
      <c r="RGZ892" s="806"/>
      <c r="RHA892" s="806"/>
      <c r="RHB892" s="806"/>
      <c r="RHC892" s="806"/>
      <c r="RHD892" s="806"/>
      <c r="RHE892" s="806"/>
      <c r="RHF892" s="806"/>
      <c r="RHG892" s="806"/>
      <c r="RHH892" s="806"/>
      <c r="RHI892" s="806"/>
      <c r="RHJ892" s="806"/>
      <c r="RHK892" s="806"/>
      <c r="RHL892" s="806"/>
      <c r="RHM892" s="806"/>
      <c r="RHN892" s="806"/>
      <c r="RHO892" s="806"/>
      <c r="RHP892" s="806"/>
      <c r="RHQ892" s="806"/>
      <c r="RHR892" s="806"/>
      <c r="RHS892" s="806"/>
      <c r="RHT892" s="806"/>
      <c r="RHU892" s="806"/>
      <c r="RHV892" s="806"/>
      <c r="RHW892" s="806"/>
      <c r="RHX892" s="806"/>
      <c r="RHY892" s="806"/>
      <c r="RHZ892" s="806"/>
      <c r="RIA892" s="806"/>
      <c r="RIB892" s="806"/>
      <c r="RIC892" s="806"/>
      <c r="RID892" s="806"/>
      <c r="RIE892" s="806"/>
      <c r="RIF892" s="806"/>
      <c r="RIG892" s="806"/>
      <c r="RIH892" s="806"/>
      <c r="RII892" s="806"/>
      <c r="RIJ892" s="806"/>
      <c r="RIK892" s="806"/>
      <c r="RIL892" s="806"/>
      <c r="RIM892" s="806"/>
      <c r="RIN892" s="806"/>
      <c r="RIO892" s="806"/>
      <c r="RIP892" s="806"/>
      <c r="RIQ892" s="806"/>
      <c r="RIR892" s="806"/>
      <c r="RIS892" s="806"/>
      <c r="RIT892" s="806"/>
      <c r="RIU892" s="806"/>
      <c r="RIV892" s="806"/>
      <c r="RIW892" s="806"/>
      <c r="RIX892" s="806"/>
      <c r="RIY892" s="806"/>
      <c r="RIZ892" s="806"/>
      <c r="RJA892" s="806"/>
      <c r="RJB892" s="806"/>
      <c r="RJC892" s="806"/>
      <c r="RJD892" s="806"/>
      <c r="RJE892" s="806"/>
      <c r="RJF892" s="806"/>
      <c r="RJG892" s="806"/>
      <c r="RJH892" s="806"/>
      <c r="RJI892" s="806"/>
      <c r="RJJ892" s="806"/>
      <c r="RJK892" s="806"/>
      <c r="RJL892" s="806"/>
      <c r="RJM892" s="806"/>
      <c r="RJN892" s="806"/>
      <c r="RJO892" s="806"/>
      <c r="RJP892" s="806"/>
      <c r="RJQ892" s="806"/>
      <c r="RJR892" s="806"/>
      <c r="RJS892" s="806"/>
      <c r="RJT892" s="806"/>
      <c r="RJU892" s="806"/>
      <c r="RJV892" s="806"/>
      <c r="RJW892" s="806"/>
      <c r="RJX892" s="806"/>
      <c r="RJY892" s="806"/>
      <c r="RJZ892" s="806"/>
      <c r="RKA892" s="806"/>
      <c r="RKB892" s="806"/>
      <c r="RKC892" s="806"/>
      <c r="RKD892" s="806"/>
      <c r="RKE892" s="806"/>
      <c r="RKF892" s="806"/>
      <c r="RKG892" s="806"/>
      <c r="RKH892" s="806"/>
      <c r="RKI892" s="806"/>
      <c r="RKJ892" s="806"/>
      <c r="RKK892" s="806"/>
      <c r="RKL892" s="806"/>
      <c r="RKM892" s="806"/>
      <c r="RKN892" s="806"/>
      <c r="RKO892" s="806"/>
      <c r="RKP892" s="806"/>
      <c r="RKQ892" s="806"/>
      <c r="RKR892" s="806"/>
      <c r="RKS892" s="806"/>
      <c r="RKT892" s="806"/>
      <c r="RKU892" s="806"/>
      <c r="RKV892" s="806"/>
      <c r="RKW892" s="806"/>
      <c r="RKX892" s="806"/>
      <c r="RKY892" s="806"/>
      <c r="RKZ892" s="806"/>
      <c r="RLA892" s="806"/>
      <c r="RLB892" s="806"/>
      <c r="RLC892" s="806"/>
      <c r="RLD892" s="806"/>
      <c r="RLE892" s="806"/>
      <c r="RLF892" s="806"/>
      <c r="RLG892" s="806"/>
      <c r="RLH892" s="806"/>
      <c r="RLI892" s="806"/>
      <c r="RLJ892" s="806"/>
      <c r="RLK892" s="806"/>
      <c r="RLL892" s="806"/>
      <c r="RLM892" s="806"/>
      <c r="RLN892" s="806"/>
      <c r="RLO892" s="806"/>
      <c r="RLP892" s="806"/>
      <c r="RLQ892" s="806"/>
      <c r="RLR892" s="806"/>
      <c r="RLS892" s="806"/>
      <c r="RLT892" s="806"/>
      <c r="RLU892" s="806"/>
      <c r="RLV892" s="806"/>
      <c r="RLW892" s="806"/>
      <c r="RLX892" s="806"/>
      <c r="RLY892" s="806"/>
      <c r="RLZ892" s="806"/>
      <c r="RMA892" s="806"/>
      <c r="RMB892" s="806"/>
      <c r="RMC892" s="806"/>
      <c r="RMD892" s="806"/>
      <c r="RME892" s="806"/>
      <c r="RMF892" s="806"/>
      <c r="RMG892" s="806"/>
      <c r="RMH892" s="806"/>
      <c r="RMI892" s="806"/>
      <c r="RMJ892" s="806"/>
      <c r="RMK892" s="806"/>
      <c r="RML892" s="806"/>
      <c r="RMM892" s="806"/>
      <c r="RMN892" s="806"/>
      <c r="RMO892" s="806"/>
      <c r="RMP892" s="806"/>
      <c r="RMQ892" s="806"/>
      <c r="RMR892" s="806"/>
      <c r="RMS892" s="806"/>
      <c r="RMT892" s="806"/>
      <c r="RMU892" s="806"/>
      <c r="RMV892" s="806"/>
      <c r="RMW892" s="806"/>
      <c r="RMX892" s="806"/>
      <c r="RMY892" s="806"/>
      <c r="RMZ892" s="806"/>
      <c r="RNA892" s="806"/>
      <c r="RNB892" s="806"/>
      <c r="RNC892" s="806"/>
      <c r="RND892" s="806"/>
      <c r="RNE892" s="806"/>
      <c r="RNF892" s="806"/>
      <c r="RNG892" s="806"/>
      <c r="RNH892" s="806"/>
      <c r="RNI892" s="806"/>
      <c r="RNJ892" s="806"/>
      <c r="RNK892" s="806"/>
      <c r="RNL892" s="806"/>
      <c r="RNM892" s="806"/>
      <c r="RNN892" s="806"/>
      <c r="RNO892" s="806"/>
      <c r="RNP892" s="806"/>
      <c r="RNQ892" s="806"/>
      <c r="RNR892" s="806"/>
      <c r="RNS892" s="806"/>
      <c r="RNT892" s="806"/>
      <c r="RNU892" s="806"/>
      <c r="RNV892" s="806"/>
      <c r="RNW892" s="806"/>
      <c r="RNX892" s="806"/>
      <c r="RNY892" s="806"/>
      <c r="RNZ892" s="806"/>
      <c r="ROA892" s="806"/>
      <c r="ROB892" s="806"/>
      <c r="ROC892" s="806"/>
      <c r="ROD892" s="806"/>
      <c r="ROE892" s="806"/>
      <c r="ROF892" s="806"/>
      <c r="ROG892" s="806"/>
      <c r="ROH892" s="806"/>
      <c r="ROI892" s="806"/>
      <c r="ROJ892" s="806"/>
      <c r="ROK892" s="806"/>
      <c r="ROL892" s="806"/>
      <c r="ROM892" s="806"/>
      <c r="RON892" s="806"/>
      <c r="ROO892" s="806"/>
      <c r="ROP892" s="806"/>
      <c r="ROQ892" s="806"/>
      <c r="ROR892" s="806"/>
      <c r="ROS892" s="806"/>
      <c r="ROT892" s="806"/>
      <c r="ROU892" s="806"/>
      <c r="ROV892" s="806"/>
      <c r="ROW892" s="806"/>
      <c r="ROX892" s="806"/>
      <c r="ROY892" s="806"/>
      <c r="ROZ892" s="806"/>
      <c r="RPA892" s="806"/>
      <c r="RPB892" s="806"/>
      <c r="RPC892" s="806"/>
      <c r="RPD892" s="806"/>
      <c r="RPE892" s="806"/>
      <c r="RPF892" s="806"/>
      <c r="RPG892" s="806"/>
      <c r="RPH892" s="806"/>
      <c r="RPI892" s="806"/>
      <c r="RPJ892" s="806"/>
      <c r="RPK892" s="806"/>
      <c r="RPL892" s="806"/>
      <c r="RPM892" s="806"/>
      <c r="RPN892" s="806"/>
      <c r="RPO892" s="806"/>
      <c r="RPP892" s="806"/>
      <c r="RPQ892" s="806"/>
      <c r="RPR892" s="806"/>
      <c r="RPS892" s="806"/>
      <c r="RPT892" s="806"/>
      <c r="RPU892" s="806"/>
      <c r="RPV892" s="806"/>
      <c r="RPW892" s="806"/>
      <c r="RPX892" s="806"/>
      <c r="RPY892" s="806"/>
      <c r="RPZ892" s="806"/>
      <c r="RQA892" s="806"/>
      <c r="RQB892" s="806"/>
      <c r="RQC892" s="806"/>
      <c r="RQD892" s="806"/>
      <c r="RQE892" s="806"/>
      <c r="RQF892" s="806"/>
      <c r="RQG892" s="806"/>
      <c r="RQH892" s="806"/>
      <c r="RQI892" s="806"/>
      <c r="RQJ892" s="806"/>
      <c r="RQK892" s="806"/>
      <c r="RQL892" s="806"/>
      <c r="RQM892" s="806"/>
      <c r="RQN892" s="806"/>
      <c r="RQO892" s="806"/>
      <c r="RQP892" s="806"/>
      <c r="RQQ892" s="806"/>
      <c r="RQR892" s="806"/>
      <c r="RQS892" s="806"/>
      <c r="RQT892" s="806"/>
      <c r="RQU892" s="806"/>
      <c r="RQV892" s="806"/>
      <c r="RQW892" s="806"/>
      <c r="RQX892" s="806"/>
      <c r="RQY892" s="806"/>
      <c r="RQZ892" s="806"/>
      <c r="RRA892" s="806"/>
      <c r="RRB892" s="806"/>
      <c r="RRC892" s="806"/>
      <c r="RRD892" s="806"/>
      <c r="RRE892" s="806"/>
      <c r="RRF892" s="806"/>
      <c r="RRG892" s="806"/>
      <c r="RRH892" s="806"/>
      <c r="RRI892" s="806"/>
      <c r="RRJ892" s="806"/>
      <c r="RRK892" s="806"/>
      <c r="RRL892" s="806"/>
      <c r="RRM892" s="806"/>
      <c r="RRN892" s="806"/>
      <c r="RRO892" s="806"/>
      <c r="RRP892" s="806"/>
      <c r="RRQ892" s="806"/>
      <c r="RRR892" s="806"/>
      <c r="RRS892" s="806"/>
      <c r="RRT892" s="806"/>
      <c r="RRU892" s="806"/>
      <c r="RRV892" s="806"/>
      <c r="RRW892" s="806"/>
      <c r="RRX892" s="806"/>
      <c r="RRY892" s="806"/>
      <c r="RRZ892" s="806"/>
      <c r="RSA892" s="806"/>
      <c r="RSB892" s="806"/>
      <c r="RSC892" s="806"/>
      <c r="RSD892" s="806"/>
      <c r="RSE892" s="806"/>
      <c r="RSF892" s="806"/>
      <c r="RSG892" s="806"/>
      <c r="RSH892" s="806"/>
      <c r="RSI892" s="806"/>
      <c r="RSJ892" s="806"/>
      <c r="RSK892" s="806"/>
      <c r="RSL892" s="806"/>
      <c r="RSM892" s="806"/>
      <c r="RSN892" s="806"/>
      <c r="RSO892" s="806"/>
      <c r="RSP892" s="806"/>
      <c r="RSQ892" s="806"/>
      <c r="RSR892" s="806"/>
      <c r="RSS892" s="806"/>
      <c r="RST892" s="806"/>
      <c r="RSU892" s="806"/>
      <c r="RSV892" s="806"/>
      <c r="RSW892" s="806"/>
      <c r="RSX892" s="806"/>
      <c r="RSY892" s="806"/>
      <c r="RSZ892" s="806"/>
      <c r="RTA892" s="806"/>
      <c r="RTB892" s="806"/>
      <c r="RTC892" s="806"/>
      <c r="RTD892" s="806"/>
      <c r="RTE892" s="806"/>
      <c r="RTF892" s="806"/>
      <c r="RTG892" s="806"/>
      <c r="RTH892" s="806"/>
      <c r="RTI892" s="806"/>
      <c r="RTJ892" s="806"/>
      <c r="RTK892" s="806"/>
      <c r="RTL892" s="806"/>
      <c r="RTM892" s="806"/>
      <c r="RTN892" s="806"/>
      <c r="RTO892" s="806"/>
      <c r="RTP892" s="806"/>
      <c r="RTQ892" s="806"/>
      <c r="RTR892" s="806"/>
      <c r="RTS892" s="806"/>
      <c r="RTT892" s="806"/>
      <c r="RTU892" s="806"/>
      <c r="RTV892" s="806"/>
      <c r="RTW892" s="806"/>
      <c r="RTX892" s="806"/>
      <c r="RTY892" s="806"/>
      <c r="RTZ892" s="806"/>
      <c r="RUA892" s="806"/>
      <c r="RUB892" s="806"/>
      <c r="RUC892" s="806"/>
      <c r="RUD892" s="806"/>
      <c r="RUE892" s="806"/>
      <c r="RUF892" s="806"/>
      <c r="RUG892" s="806"/>
      <c r="RUH892" s="806"/>
      <c r="RUI892" s="806"/>
      <c r="RUJ892" s="806"/>
      <c r="RUK892" s="806"/>
      <c r="RUL892" s="806"/>
      <c r="RUM892" s="806"/>
      <c r="RUN892" s="806"/>
      <c r="RUO892" s="806"/>
      <c r="RUP892" s="806"/>
      <c r="RUQ892" s="806"/>
      <c r="RUR892" s="806"/>
      <c r="RUS892" s="806"/>
      <c r="RUT892" s="806"/>
      <c r="RUU892" s="806"/>
      <c r="RUV892" s="806"/>
      <c r="RUW892" s="806"/>
      <c r="RUX892" s="806"/>
      <c r="RUY892" s="806"/>
      <c r="RUZ892" s="806"/>
      <c r="RVA892" s="806"/>
      <c r="RVB892" s="806"/>
      <c r="RVC892" s="806"/>
      <c r="RVD892" s="806"/>
      <c r="RVE892" s="806"/>
      <c r="RVF892" s="806"/>
      <c r="RVG892" s="806"/>
      <c r="RVH892" s="806"/>
      <c r="RVI892" s="806"/>
      <c r="RVJ892" s="806"/>
      <c r="RVK892" s="806"/>
      <c r="RVL892" s="806"/>
      <c r="RVM892" s="806"/>
      <c r="RVN892" s="806"/>
      <c r="RVO892" s="806"/>
      <c r="RVP892" s="806"/>
      <c r="RVQ892" s="806"/>
      <c r="RVR892" s="806"/>
      <c r="RVS892" s="806"/>
      <c r="RVT892" s="806"/>
      <c r="RVU892" s="806"/>
      <c r="RVV892" s="806"/>
      <c r="RVW892" s="806"/>
      <c r="RVX892" s="806"/>
      <c r="RVY892" s="806"/>
      <c r="RVZ892" s="806"/>
      <c r="RWA892" s="806"/>
      <c r="RWB892" s="806"/>
      <c r="RWC892" s="806"/>
      <c r="RWD892" s="806"/>
      <c r="RWE892" s="806"/>
      <c r="RWF892" s="806"/>
      <c r="RWG892" s="806"/>
      <c r="RWH892" s="806"/>
      <c r="RWI892" s="806"/>
      <c r="RWJ892" s="806"/>
      <c r="RWK892" s="806"/>
      <c r="RWL892" s="806"/>
      <c r="RWM892" s="806"/>
      <c r="RWN892" s="806"/>
      <c r="RWO892" s="806"/>
      <c r="RWP892" s="806"/>
      <c r="RWQ892" s="806"/>
      <c r="RWR892" s="806"/>
      <c r="RWS892" s="806"/>
      <c r="RWT892" s="806"/>
      <c r="RWU892" s="806"/>
      <c r="RWV892" s="806"/>
      <c r="RWW892" s="806"/>
      <c r="RWX892" s="806"/>
      <c r="RWY892" s="806"/>
      <c r="RWZ892" s="806"/>
      <c r="RXA892" s="806"/>
      <c r="RXB892" s="806"/>
      <c r="RXC892" s="806"/>
      <c r="RXD892" s="806"/>
      <c r="RXE892" s="806"/>
      <c r="RXF892" s="806"/>
      <c r="RXG892" s="806"/>
      <c r="RXH892" s="806"/>
      <c r="RXI892" s="806"/>
      <c r="RXJ892" s="806"/>
      <c r="RXK892" s="806"/>
      <c r="RXL892" s="806"/>
      <c r="RXM892" s="806"/>
      <c r="RXN892" s="806"/>
      <c r="RXO892" s="806"/>
      <c r="RXP892" s="806"/>
      <c r="RXQ892" s="806"/>
      <c r="RXR892" s="806"/>
      <c r="RXS892" s="806"/>
      <c r="RXT892" s="806"/>
      <c r="RXU892" s="806"/>
      <c r="RXV892" s="806"/>
      <c r="RXW892" s="806"/>
      <c r="RXX892" s="806"/>
      <c r="RXY892" s="806"/>
      <c r="RXZ892" s="806"/>
      <c r="RYA892" s="806"/>
      <c r="RYB892" s="806"/>
      <c r="RYC892" s="806"/>
      <c r="RYD892" s="806"/>
      <c r="RYE892" s="806"/>
      <c r="RYF892" s="806"/>
      <c r="RYG892" s="806"/>
      <c r="RYH892" s="806"/>
      <c r="RYI892" s="806"/>
      <c r="RYJ892" s="806"/>
      <c r="RYK892" s="806"/>
      <c r="RYL892" s="806"/>
      <c r="RYM892" s="806"/>
      <c r="RYN892" s="806"/>
      <c r="RYO892" s="806"/>
      <c r="RYP892" s="806"/>
      <c r="RYQ892" s="806"/>
      <c r="RYR892" s="806"/>
      <c r="RYS892" s="806"/>
      <c r="RYT892" s="806"/>
      <c r="RYU892" s="806"/>
      <c r="RYV892" s="806"/>
      <c r="RYW892" s="806"/>
      <c r="RYX892" s="806"/>
      <c r="RYY892" s="806"/>
      <c r="RYZ892" s="806"/>
      <c r="RZA892" s="806"/>
      <c r="RZB892" s="806"/>
      <c r="RZC892" s="806"/>
      <c r="RZD892" s="806"/>
      <c r="RZE892" s="806"/>
      <c r="RZF892" s="806"/>
      <c r="RZG892" s="806"/>
      <c r="RZH892" s="806"/>
      <c r="RZI892" s="806"/>
      <c r="RZJ892" s="806"/>
      <c r="RZK892" s="806"/>
      <c r="RZL892" s="806"/>
      <c r="RZM892" s="806"/>
      <c r="RZN892" s="806"/>
      <c r="RZO892" s="806"/>
      <c r="RZP892" s="806"/>
      <c r="RZQ892" s="806"/>
      <c r="RZR892" s="806"/>
      <c r="RZS892" s="806"/>
      <c r="RZT892" s="806"/>
      <c r="RZU892" s="806"/>
      <c r="RZV892" s="806"/>
      <c r="RZW892" s="806"/>
      <c r="RZX892" s="806"/>
      <c r="RZY892" s="806"/>
      <c r="RZZ892" s="806"/>
      <c r="SAA892" s="806"/>
      <c r="SAB892" s="806"/>
      <c r="SAC892" s="806"/>
      <c r="SAD892" s="806"/>
      <c r="SAE892" s="806"/>
      <c r="SAF892" s="806"/>
      <c r="SAG892" s="806"/>
      <c r="SAH892" s="806"/>
      <c r="SAI892" s="806"/>
      <c r="SAJ892" s="806"/>
      <c r="SAK892" s="806"/>
      <c r="SAL892" s="806"/>
      <c r="SAM892" s="806"/>
      <c r="SAN892" s="806"/>
      <c r="SAO892" s="806"/>
      <c r="SAP892" s="806"/>
      <c r="SAQ892" s="806"/>
      <c r="SAR892" s="806"/>
      <c r="SAS892" s="806"/>
      <c r="SAT892" s="806"/>
      <c r="SAU892" s="806"/>
      <c r="SAV892" s="806"/>
      <c r="SAW892" s="806"/>
      <c r="SAX892" s="806"/>
      <c r="SAY892" s="806"/>
      <c r="SAZ892" s="806"/>
      <c r="SBA892" s="806"/>
      <c r="SBB892" s="806"/>
      <c r="SBC892" s="806"/>
      <c r="SBD892" s="806"/>
      <c r="SBE892" s="806"/>
      <c r="SBF892" s="806"/>
      <c r="SBG892" s="806"/>
      <c r="SBH892" s="806"/>
      <c r="SBI892" s="806"/>
      <c r="SBJ892" s="806"/>
      <c r="SBK892" s="806"/>
      <c r="SBL892" s="806"/>
      <c r="SBM892" s="806"/>
      <c r="SBN892" s="806"/>
      <c r="SBO892" s="806"/>
      <c r="SBP892" s="806"/>
      <c r="SBQ892" s="806"/>
      <c r="SBR892" s="806"/>
      <c r="SBS892" s="806"/>
      <c r="SBT892" s="806"/>
      <c r="SBU892" s="806"/>
      <c r="SBV892" s="806"/>
      <c r="SBW892" s="806"/>
      <c r="SBX892" s="806"/>
      <c r="SBY892" s="806"/>
      <c r="SBZ892" s="806"/>
      <c r="SCA892" s="806"/>
      <c r="SCB892" s="806"/>
      <c r="SCC892" s="806"/>
      <c r="SCD892" s="806"/>
      <c r="SCE892" s="806"/>
      <c r="SCF892" s="806"/>
      <c r="SCG892" s="806"/>
      <c r="SCH892" s="806"/>
      <c r="SCI892" s="806"/>
      <c r="SCJ892" s="806"/>
      <c r="SCK892" s="806"/>
      <c r="SCL892" s="806"/>
      <c r="SCM892" s="806"/>
      <c r="SCN892" s="806"/>
      <c r="SCO892" s="806"/>
      <c r="SCP892" s="806"/>
      <c r="SCQ892" s="806"/>
      <c r="SCR892" s="806"/>
      <c r="SCS892" s="806"/>
      <c r="SCT892" s="806"/>
      <c r="SCU892" s="806"/>
      <c r="SCV892" s="806"/>
      <c r="SCW892" s="806"/>
      <c r="SCX892" s="806"/>
      <c r="SCY892" s="806"/>
      <c r="SCZ892" s="806"/>
      <c r="SDA892" s="806"/>
      <c r="SDB892" s="806"/>
      <c r="SDC892" s="806"/>
      <c r="SDD892" s="806"/>
      <c r="SDE892" s="806"/>
      <c r="SDF892" s="806"/>
      <c r="SDG892" s="806"/>
      <c r="SDH892" s="806"/>
      <c r="SDI892" s="806"/>
      <c r="SDJ892" s="806"/>
      <c r="SDK892" s="806"/>
      <c r="SDL892" s="806"/>
      <c r="SDM892" s="806"/>
      <c r="SDN892" s="806"/>
      <c r="SDO892" s="806"/>
      <c r="SDP892" s="806"/>
      <c r="SDQ892" s="806"/>
      <c r="SDR892" s="806"/>
      <c r="SDS892" s="806"/>
      <c r="SDT892" s="806"/>
      <c r="SDU892" s="806"/>
      <c r="SDV892" s="806"/>
      <c r="SDW892" s="806"/>
      <c r="SDX892" s="806"/>
      <c r="SDY892" s="806"/>
      <c r="SDZ892" s="806"/>
      <c r="SEA892" s="806"/>
      <c r="SEB892" s="806"/>
      <c r="SEC892" s="806"/>
      <c r="SED892" s="806"/>
      <c r="SEE892" s="806"/>
      <c r="SEF892" s="806"/>
      <c r="SEG892" s="806"/>
      <c r="SEH892" s="806"/>
      <c r="SEI892" s="806"/>
      <c r="SEJ892" s="806"/>
      <c r="SEK892" s="806"/>
      <c r="SEL892" s="806"/>
      <c r="SEM892" s="806"/>
      <c r="SEN892" s="806"/>
      <c r="SEO892" s="806"/>
      <c r="SEP892" s="806"/>
      <c r="SEQ892" s="806"/>
      <c r="SER892" s="806"/>
      <c r="SES892" s="806"/>
      <c r="SET892" s="806"/>
      <c r="SEU892" s="806"/>
      <c r="SEV892" s="806"/>
      <c r="SEW892" s="806"/>
      <c r="SEX892" s="806"/>
      <c r="SEY892" s="806"/>
      <c r="SEZ892" s="806"/>
      <c r="SFA892" s="806"/>
      <c r="SFB892" s="806"/>
      <c r="SFC892" s="806"/>
      <c r="SFD892" s="806"/>
      <c r="SFE892" s="806"/>
      <c r="SFF892" s="806"/>
      <c r="SFG892" s="806"/>
      <c r="SFH892" s="806"/>
      <c r="SFI892" s="806"/>
      <c r="SFJ892" s="806"/>
      <c r="SFK892" s="806"/>
      <c r="SFL892" s="806"/>
      <c r="SFM892" s="806"/>
      <c r="SFN892" s="806"/>
      <c r="SFO892" s="806"/>
      <c r="SFP892" s="806"/>
      <c r="SFQ892" s="806"/>
      <c r="SFR892" s="806"/>
      <c r="SFS892" s="806"/>
      <c r="SFT892" s="806"/>
      <c r="SFU892" s="806"/>
      <c r="SFV892" s="806"/>
      <c r="SFW892" s="806"/>
      <c r="SFX892" s="806"/>
      <c r="SFY892" s="806"/>
      <c r="SFZ892" s="806"/>
      <c r="SGA892" s="806"/>
      <c r="SGB892" s="806"/>
      <c r="SGC892" s="806"/>
      <c r="SGD892" s="806"/>
      <c r="SGE892" s="806"/>
      <c r="SGF892" s="806"/>
      <c r="SGG892" s="806"/>
      <c r="SGH892" s="806"/>
      <c r="SGI892" s="806"/>
      <c r="SGJ892" s="806"/>
      <c r="SGK892" s="806"/>
      <c r="SGL892" s="806"/>
      <c r="SGM892" s="806"/>
      <c r="SGN892" s="806"/>
      <c r="SGO892" s="806"/>
      <c r="SGP892" s="806"/>
      <c r="SGQ892" s="806"/>
      <c r="SGR892" s="806"/>
      <c r="SGS892" s="806"/>
      <c r="SGT892" s="806"/>
      <c r="SGU892" s="806"/>
      <c r="SGV892" s="806"/>
      <c r="SGW892" s="806"/>
      <c r="SGX892" s="806"/>
      <c r="SGY892" s="806"/>
      <c r="SGZ892" s="806"/>
      <c r="SHA892" s="806"/>
      <c r="SHB892" s="806"/>
      <c r="SHC892" s="806"/>
      <c r="SHD892" s="806"/>
      <c r="SHE892" s="806"/>
      <c r="SHF892" s="806"/>
      <c r="SHG892" s="806"/>
      <c r="SHH892" s="806"/>
      <c r="SHI892" s="806"/>
      <c r="SHJ892" s="806"/>
      <c r="SHK892" s="806"/>
      <c r="SHL892" s="806"/>
      <c r="SHM892" s="806"/>
      <c r="SHN892" s="806"/>
      <c r="SHO892" s="806"/>
      <c r="SHP892" s="806"/>
      <c r="SHQ892" s="806"/>
      <c r="SHR892" s="806"/>
      <c r="SHS892" s="806"/>
      <c r="SHT892" s="806"/>
      <c r="SHU892" s="806"/>
      <c r="SHV892" s="806"/>
      <c r="SHW892" s="806"/>
      <c r="SHX892" s="806"/>
      <c r="SHY892" s="806"/>
      <c r="SHZ892" s="806"/>
      <c r="SIA892" s="806"/>
      <c r="SIB892" s="806"/>
      <c r="SIC892" s="806"/>
      <c r="SID892" s="806"/>
      <c r="SIE892" s="806"/>
      <c r="SIF892" s="806"/>
      <c r="SIG892" s="806"/>
      <c r="SIH892" s="806"/>
      <c r="SII892" s="806"/>
      <c r="SIJ892" s="806"/>
      <c r="SIK892" s="806"/>
      <c r="SIL892" s="806"/>
      <c r="SIM892" s="806"/>
      <c r="SIN892" s="806"/>
      <c r="SIO892" s="806"/>
      <c r="SIP892" s="806"/>
      <c r="SIQ892" s="806"/>
      <c r="SIR892" s="806"/>
      <c r="SIS892" s="806"/>
      <c r="SIT892" s="806"/>
      <c r="SIU892" s="806"/>
      <c r="SIV892" s="806"/>
      <c r="SIW892" s="806"/>
      <c r="SIX892" s="806"/>
      <c r="SIY892" s="806"/>
      <c r="SIZ892" s="806"/>
      <c r="SJA892" s="806"/>
      <c r="SJB892" s="806"/>
      <c r="SJC892" s="806"/>
      <c r="SJD892" s="806"/>
      <c r="SJE892" s="806"/>
      <c r="SJF892" s="806"/>
      <c r="SJG892" s="806"/>
      <c r="SJH892" s="806"/>
      <c r="SJI892" s="806"/>
      <c r="SJJ892" s="806"/>
      <c r="SJK892" s="806"/>
      <c r="SJL892" s="806"/>
      <c r="SJM892" s="806"/>
      <c r="SJN892" s="806"/>
      <c r="SJO892" s="806"/>
      <c r="SJP892" s="806"/>
      <c r="SJQ892" s="806"/>
      <c r="SJR892" s="806"/>
      <c r="SJS892" s="806"/>
      <c r="SJT892" s="806"/>
      <c r="SJU892" s="806"/>
      <c r="SJV892" s="806"/>
      <c r="SJW892" s="806"/>
      <c r="SJX892" s="806"/>
      <c r="SJY892" s="806"/>
      <c r="SJZ892" s="806"/>
      <c r="SKA892" s="806"/>
      <c r="SKB892" s="806"/>
      <c r="SKC892" s="806"/>
      <c r="SKD892" s="806"/>
      <c r="SKE892" s="806"/>
      <c r="SKF892" s="806"/>
      <c r="SKG892" s="806"/>
      <c r="SKH892" s="806"/>
      <c r="SKI892" s="806"/>
      <c r="SKJ892" s="806"/>
      <c r="SKK892" s="806"/>
      <c r="SKL892" s="806"/>
      <c r="SKM892" s="806"/>
      <c r="SKN892" s="806"/>
      <c r="SKO892" s="806"/>
      <c r="SKP892" s="806"/>
      <c r="SKQ892" s="806"/>
      <c r="SKR892" s="806"/>
      <c r="SKS892" s="806"/>
      <c r="SKT892" s="806"/>
      <c r="SKU892" s="806"/>
      <c r="SKV892" s="806"/>
      <c r="SKW892" s="806"/>
      <c r="SKX892" s="806"/>
      <c r="SKY892" s="806"/>
      <c r="SKZ892" s="806"/>
      <c r="SLA892" s="806"/>
      <c r="SLB892" s="806"/>
      <c r="SLC892" s="806"/>
      <c r="SLD892" s="806"/>
      <c r="SLE892" s="806"/>
      <c r="SLF892" s="806"/>
      <c r="SLG892" s="806"/>
      <c r="SLH892" s="806"/>
      <c r="SLI892" s="806"/>
      <c r="SLJ892" s="806"/>
      <c r="SLK892" s="806"/>
      <c r="SLL892" s="806"/>
      <c r="SLM892" s="806"/>
      <c r="SLN892" s="806"/>
      <c r="SLO892" s="806"/>
      <c r="SLP892" s="806"/>
      <c r="SLQ892" s="806"/>
      <c r="SLR892" s="806"/>
      <c r="SLS892" s="806"/>
      <c r="SLT892" s="806"/>
      <c r="SLU892" s="806"/>
      <c r="SLV892" s="806"/>
      <c r="SLW892" s="806"/>
      <c r="SLX892" s="806"/>
      <c r="SLY892" s="806"/>
      <c r="SLZ892" s="806"/>
      <c r="SMA892" s="806"/>
      <c r="SMB892" s="806"/>
      <c r="SMC892" s="806"/>
      <c r="SMD892" s="806"/>
      <c r="SME892" s="806"/>
      <c r="SMF892" s="806"/>
      <c r="SMG892" s="806"/>
      <c r="SMH892" s="806"/>
      <c r="SMI892" s="806"/>
      <c r="SMJ892" s="806"/>
      <c r="SMK892" s="806"/>
      <c r="SML892" s="806"/>
      <c r="SMM892" s="806"/>
      <c r="SMN892" s="806"/>
      <c r="SMO892" s="806"/>
      <c r="SMP892" s="806"/>
      <c r="SMQ892" s="806"/>
      <c r="SMR892" s="806"/>
      <c r="SMS892" s="806"/>
      <c r="SMT892" s="806"/>
      <c r="SMU892" s="806"/>
      <c r="SMV892" s="806"/>
      <c r="SMW892" s="806"/>
      <c r="SMX892" s="806"/>
      <c r="SMY892" s="806"/>
      <c r="SMZ892" s="806"/>
      <c r="SNA892" s="806"/>
      <c r="SNB892" s="806"/>
      <c r="SNC892" s="806"/>
      <c r="SND892" s="806"/>
      <c r="SNE892" s="806"/>
      <c r="SNF892" s="806"/>
      <c r="SNG892" s="806"/>
      <c r="SNH892" s="806"/>
      <c r="SNI892" s="806"/>
      <c r="SNJ892" s="806"/>
      <c r="SNK892" s="806"/>
      <c r="SNL892" s="806"/>
      <c r="SNM892" s="806"/>
      <c r="SNN892" s="806"/>
      <c r="SNO892" s="806"/>
      <c r="SNP892" s="806"/>
      <c r="SNQ892" s="806"/>
      <c r="SNR892" s="806"/>
      <c r="SNS892" s="806"/>
      <c r="SNT892" s="806"/>
      <c r="SNU892" s="806"/>
      <c r="SNV892" s="806"/>
      <c r="SNW892" s="806"/>
      <c r="SNX892" s="806"/>
      <c r="SNY892" s="806"/>
      <c r="SNZ892" s="806"/>
      <c r="SOA892" s="806"/>
      <c r="SOB892" s="806"/>
      <c r="SOC892" s="806"/>
      <c r="SOD892" s="806"/>
      <c r="SOE892" s="806"/>
      <c r="SOF892" s="806"/>
      <c r="SOG892" s="806"/>
      <c r="SOH892" s="806"/>
      <c r="SOI892" s="806"/>
      <c r="SOJ892" s="806"/>
      <c r="SOK892" s="806"/>
      <c r="SOL892" s="806"/>
      <c r="SOM892" s="806"/>
      <c r="SON892" s="806"/>
      <c r="SOO892" s="806"/>
      <c r="SOP892" s="806"/>
      <c r="SOQ892" s="806"/>
      <c r="SOR892" s="806"/>
      <c r="SOS892" s="806"/>
      <c r="SOT892" s="806"/>
      <c r="SOU892" s="806"/>
      <c r="SOV892" s="806"/>
      <c r="SOW892" s="806"/>
      <c r="SOX892" s="806"/>
      <c r="SOY892" s="806"/>
      <c r="SOZ892" s="806"/>
      <c r="SPA892" s="806"/>
      <c r="SPB892" s="806"/>
      <c r="SPC892" s="806"/>
      <c r="SPD892" s="806"/>
      <c r="SPE892" s="806"/>
      <c r="SPF892" s="806"/>
      <c r="SPG892" s="806"/>
      <c r="SPH892" s="806"/>
      <c r="SPI892" s="806"/>
      <c r="SPJ892" s="806"/>
      <c r="SPK892" s="806"/>
      <c r="SPL892" s="806"/>
      <c r="SPM892" s="806"/>
      <c r="SPN892" s="806"/>
      <c r="SPO892" s="806"/>
      <c r="SPP892" s="806"/>
      <c r="SPQ892" s="806"/>
      <c r="SPR892" s="806"/>
      <c r="SPS892" s="806"/>
      <c r="SPT892" s="806"/>
      <c r="SPU892" s="806"/>
      <c r="SPV892" s="806"/>
      <c r="SPW892" s="806"/>
      <c r="SPX892" s="806"/>
      <c r="SPY892" s="806"/>
      <c r="SPZ892" s="806"/>
      <c r="SQA892" s="806"/>
      <c r="SQB892" s="806"/>
      <c r="SQC892" s="806"/>
      <c r="SQD892" s="806"/>
      <c r="SQE892" s="806"/>
      <c r="SQF892" s="806"/>
      <c r="SQG892" s="806"/>
      <c r="SQH892" s="806"/>
      <c r="SQI892" s="806"/>
      <c r="SQJ892" s="806"/>
      <c r="SQK892" s="806"/>
      <c r="SQL892" s="806"/>
      <c r="SQM892" s="806"/>
      <c r="SQN892" s="806"/>
      <c r="SQO892" s="806"/>
      <c r="SQP892" s="806"/>
      <c r="SQQ892" s="806"/>
      <c r="SQR892" s="806"/>
      <c r="SQS892" s="806"/>
      <c r="SQT892" s="806"/>
      <c r="SQU892" s="806"/>
      <c r="SQV892" s="806"/>
      <c r="SQW892" s="806"/>
      <c r="SQX892" s="806"/>
      <c r="SQY892" s="806"/>
      <c r="SQZ892" s="806"/>
      <c r="SRA892" s="806"/>
      <c r="SRB892" s="806"/>
      <c r="SRC892" s="806"/>
      <c r="SRD892" s="806"/>
      <c r="SRE892" s="806"/>
      <c r="SRF892" s="806"/>
      <c r="SRG892" s="806"/>
      <c r="SRH892" s="806"/>
      <c r="SRI892" s="806"/>
      <c r="SRJ892" s="806"/>
      <c r="SRK892" s="806"/>
      <c r="SRL892" s="806"/>
      <c r="SRM892" s="806"/>
      <c r="SRN892" s="806"/>
      <c r="SRO892" s="806"/>
      <c r="SRP892" s="806"/>
      <c r="SRQ892" s="806"/>
      <c r="SRR892" s="806"/>
      <c r="SRS892" s="806"/>
      <c r="SRT892" s="806"/>
      <c r="SRU892" s="806"/>
      <c r="SRV892" s="806"/>
      <c r="SRW892" s="806"/>
      <c r="SRX892" s="806"/>
      <c r="SRY892" s="806"/>
      <c r="SRZ892" s="806"/>
      <c r="SSA892" s="806"/>
      <c r="SSB892" s="806"/>
      <c r="SSC892" s="806"/>
      <c r="SSD892" s="806"/>
      <c r="SSE892" s="806"/>
      <c r="SSF892" s="806"/>
      <c r="SSG892" s="806"/>
      <c r="SSH892" s="806"/>
      <c r="SSI892" s="806"/>
      <c r="SSJ892" s="806"/>
      <c r="SSK892" s="806"/>
      <c r="SSL892" s="806"/>
      <c r="SSM892" s="806"/>
      <c r="SSN892" s="806"/>
      <c r="SSO892" s="806"/>
      <c r="SSP892" s="806"/>
      <c r="SSQ892" s="806"/>
      <c r="SSR892" s="806"/>
      <c r="SSS892" s="806"/>
      <c r="SST892" s="806"/>
      <c r="SSU892" s="806"/>
      <c r="SSV892" s="806"/>
      <c r="SSW892" s="806"/>
      <c r="SSX892" s="806"/>
      <c r="SSY892" s="806"/>
      <c r="SSZ892" s="806"/>
      <c r="STA892" s="806"/>
      <c r="STB892" s="806"/>
      <c r="STC892" s="806"/>
      <c r="STD892" s="806"/>
      <c r="STE892" s="806"/>
      <c r="STF892" s="806"/>
      <c r="STG892" s="806"/>
      <c r="STH892" s="806"/>
      <c r="STI892" s="806"/>
      <c r="STJ892" s="806"/>
      <c r="STK892" s="806"/>
      <c r="STL892" s="806"/>
      <c r="STM892" s="806"/>
      <c r="STN892" s="806"/>
      <c r="STO892" s="806"/>
      <c r="STP892" s="806"/>
      <c r="STQ892" s="806"/>
      <c r="STR892" s="806"/>
      <c r="STS892" s="806"/>
      <c r="STT892" s="806"/>
      <c r="STU892" s="806"/>
      <c r="STV892" s="806"/>
      <c r="STW892" s="806"/>
      <c r="STX892" s="806"/>
      <c r="STY892" s="806"/>
      <c r="STZ892" s="806"/>
      <c r="SUA892" s="806"/>
      <c r="SUB892" s="806"/>
      <c r="SUC892" s="806"/>
      <c r="SUD892" s="806"/>
      <c r="SUE892" s="806"/>
      <c r="SUF892" s="806"/>
      <c r="SUG892" s="806"/>
      <c r="SUH892" s="806"/>
      <c r="SUI892" s="806"/>
      <c r="SUJ892" s="806"/>
      <c r="SUK892" s="806"/>
      <c r="SUL892" s="806"/>
      <c r="SUM892" s="806"/>
      <c r="SUN892" s="806"/>
      <c r="SUO892" s="806"/>
      <c r="SUP892" s="806"/>
      <c r="SUQ892" s="806"/>
      <c r="SUR892" s="806"/>
      <c r="SUS892" s="806"/>
      <c r="SUT892" s="806"/>
      <c r="SUU892" s="806"/>
      <c r="SUV892" s="806"/>
      <c r="SUW892" s="806"/>
      <c r="SUX892" s="806"/>
      <c r="SUY892" s="806"/>
      <c r="SUZ892" s="806"/>
      <c r="SVA892" s="806"/>
      <c r="SVB892" s="806"/>
      <c r="SVC892" s="806"/>
      <c r="SVD892" s="806"/>
      <c r="SVE892" s="806"/>
      <c r="SVF892" s="806"/>
      <c r="SVG892" s="806"/>
      <c r="SVH892" s="806"/>
      <c r="SVI892" s="806"/>
      <c r="SVJ892" s="806"/>
      <c r="SVK892" s="806"/>
      <c r="SVL892" s="806"/>
      <c r="SVM892" s="806"/>
      <c r="SVN892" s="806"/>
      <c r="SVO892" s="806"/>
      <c r="SVP892" s="806"/>
      <c r="SVQ892" s="806"/>
      <c r="SVR892" s="806"/>
      <c r="SVS892" s="806"/>
      <c r="SVT892" s="806"/>
      <c r="SVU892" s="806"/>
      <c r="SVV892" s="806"/>
      <c r="SVW892" s="806"/>
      <c r="SVX892" s="806"/>
      <c r="SVY892" s="806"/>
      <c r="SVZ892" s="806"/>
      <c r="SWA892" s="806"/>
      <c r="SWB892" s="806"/>
      <c r="SWC892" s="806"/>
      <c r="SWD892" s="806"/>
      <c r="SWE892" s="806"/>
      <c r="SWF892" s="806"/>
      <c r="SWG892" s="806"/>
      <c r="SWH892" s="806"/>
      <c r="SWI892" s="806"/>
      <c r="SWJ892" s="806"/>
      <c r="SWK892" s="806"/>
      <c r="SWL892" s="806"/>
      <c r="SWM892" s="806"/>
      <c r="SWN892" s="806"/>
      <c r="SWO892" s="806"/>
      <c r="SWP892" s="806"/>
      <c r="SWQ892" s="806"/>
      <c r="SWR892" s="806"/>
      <c r="SWS892" s="806"/>
      <c r="SWT892" s="806"/>
      <c r="SWU892" s="806"/>
      <c r="SWV892" s="806"/>
      <c r="SWW892" s="806"/>
      <c r="SWX892" s="806"/>
      <c r="SWY892" s="806"/>
      <c r="SWZ892" s="806"/>
      <c r="SXA892" s="806"/>
      <c r="SXB892" s="806"/>
      <c r="SXC892" s="806"/>
      <c r="SXD892" s="806"/>
      <c r="SXE892" s="806"/>
      <c r="SXF892" s="806"/>
      <c r="SXG892" s="806"/>
      <c r="SXH892" s="806"/>
      <c r="SXI892" s="806"/>
      <c r="SXJ892" s="806"/>
      <c r="SXK892" s="806"/>
      <c r="SXL892" s="806"/>
      <c r="SXM892" s="806"/>
      <c r="SXN892" s="806"/>
      <c r="SXO892" s="806"/>
      <c r="SXP892" s="806"/>
      <c r="SXQ892" s="806"/>
      <c r="SXR892" s="806"/>
      <c r="SXS892" s="806"/>
      <c r="SXT892" s="806"/>
      <c r="SXU892" s="806"/>
      <c r="SXV892" s="806"/>
      <c r="SXW892" s="806"/>
      <c r="SXX892" s="806"/>
      <c r="SXY892" s="806"/>
      <c r="SXZ892" s="806"/>
      <c r="SYA892" s="806"/>
      <c r="SYB892" s="806"/>
      <c r="SYC892" s="806"/>
      <c r="SYD892" s="806"/>
      <c r="SYE892" s="806"/>
      <c r="SYF892" s="806"/>
      <c r="SYG892" s="806"/>
      <c r="SYH892" s="806"/>
      <c r="SYI892" s="806"/>
      <c r="SYJ892" s="806"/>
      <c r="SYK892" s="806"/>
      <c r="SYL892" s="806"/>
      <c r="SYM892" s="806"/>
      <c r="SYN892" s="806"/>
      <c r="SYO892" s="806"/>
      <c r="SYP892" s="806"/>
      <c r="SYQ892" s="806"/>
      <c r="SYR892" s="806"/>
      <c r="SYS892" s="806"/>
      <c r="SYT892" s="806"/>
      <c r="SYU892" s="806"/>
      <c r="SYV892" s="806"/>
      <c r="SYW892" s="806"/>
      <c r="SYX892" s="806"/>
      <c r="SYY892" s="806"/>
      <c r="SYZ892" s="806"/>
      <c r="SZA892" s="806"/>
      <c r="SZB892" s="806"/>
      <c r="SZC892" s="806"/>
      <c r="SZD892" s="806"/>
      <c r="SZE892" s="806"/>
      <c r="SZF892" s="806"/>
      <c r="SZG892" s="806"/>
      <c r="SZH892" s="806"/>
      <c r="SZI892" s="806"/>
      <c r="SZJ892" s="806"/>
      <c r="SZK892" s="806"/>
      <c r="SZL892" s="806"/>
      <c r="SZM892" s="806"/>
      <c r="SZN892" s="806"/>
      <c r="SZO892" s="806"/>
      <c r="SZP892" s="806"/>
      <c r="SZQ892" s="806"/>
      <c r="SZR892" s="806"/>
      <c r="SZS892" s="806"/>
      <c r="SZT892" s="806"/>
      <c r="SZU892" s="806"/>
      <c r="SZV892" s="806"/>
      <c r="SZW892" s="806"/>
      <c r="SZX892" s="806"/>
      <c r="SZY892" s="806"/>
      <c r="SZZ892" s="806"/>
      <c r="TAA892" s="806"/>
      <c r="TAB892" s="806"/>
      <c r="TAC892" s="806"/>
      <c r="TAD892" s="806"/>
      <c r="TAE892" s="806"/>
      <c r="TAF892" s="806"/>
      <c r="TAG892" s="806"/>
      <c r="TAH892" s="806"/>
      <c r="TAI892" s="806"/>
      <c r="TAJ892" s="806"/>
      <c r="TAK892" s="806"/>
      <c r="TAL892" s="806"/>
      <c r="TAM892" s="806"/>
      <c r="TAN892" s="806"/>
      <c r="TAO892" s="806"/>
      <c r="TAP892" s="806"/>
      <c r="TAQ892" s="806"/>
      <c r="TAR892" s="806"/>
      <c r="TAS892" s="806"/>
      <c r="TAT892" s="806"/>
      <c r="TAU892" s="806"/>
      <c r="TAV892" s="806"/>
      <c r="TAW892" s="806"/>
      <c r="TAX892" s="806"/>
      <c r="TAY892" s="806"/>
      <c r="TAZ892" s="806"/>
      <c r="TBA892" s="806"/>
      <c r="TBB892" s="806"/>
      <c r="TBC892" s="806"/>
      <c r="TBD892" s="806"/>
      <c r="TBE892" s="806"/>
      <c r="TBF892" s="806"/>
      <c r="TBG892" s="806"/>
      <c r="TBH892" s="806"/>
      <c r="TBI892" s="806"/>
      <c r="TBJ892" s="806"/>
      <c r="TBK892" s="806"/>
      <c r="TBL892" s="806"/>
      <c r="TBM892" s="806"/>
      <c r="TBN892" s="806"/>
      <c r="TBO892" s="806"/>
      <c r="TBP892" s="806"/>
      <c r="TBQ892" s="806"/>
      <c r="TBR892" s="806"/>
      <c r="TBS892" s="806"/>
      <c r="TBT892" s="806"/>
      <c r="TBU892" s="806"/>
      <c r="TBV892" s="806"/>
      <c r="TBW892" s="806"/>
      <c r="TBX892" s="806"/>
      <c r="TBY892" s="806"/>
      <c r="TBZ892" s="806"/>
      <c r="TCA892" s="806"/>
      <c r="TCB892" s="806"/>
      <c r="TCC892" s="806"/>
      <c r="TCD892" s="806"/>
      <c r="TCE892" s="806"/>
      <c r="TCF892" s="806"/>
      <c r="TCG892" s="806"/>
      <c r="TCH892" s="806"/>
      <c r="TCI892" s="806"/>
      <c r="TCJ892" s="806"/>
      <c r="TCK892" s="806"/>
      <c r="TCL892" s="806"/>
      <c r="TCM892" s="806"/>
      <c r="TCN892" s="806"/>
      <c r="TCO892" s="806"/>
      <c r="TCP892" s="806"/>
      <c r="TCQ892" s="806"/>
      <c r="TCR892" s="806"/>
      <c r="TCS892" s="806"/>
      <c r="TCT892" s="806"/>
      <c r="TCU892" s="806"/>
      <c r="TCV892" s="806"/>
      <c r="TCW892" s="806"/>
      <c r="TCX892" s="806"/>
      <c r="TCY892" s="806"/>
      <c r="TCZ892" s="806"/>
      <c r="TDA892" s="806"/>
      <c r="TDB892" s="806"/>
      <c r="TDC892" s="806"/>
      <c r="TDD892" s="806"/>
      <c r="TDE892" s="806"/>
      <c r="TDF892" s="806"/>
      <c r="TDG892" s="806"/>
      <c r="TDH892" s="806"/>
      <c r="TDI892" s="806"/>
      <c r="TDJ892" s="806"/>
      <c r="TDK892" s="806"/>
      <c r="TDL892" s="806"/>
      <c r="TDM892" s="806"/>
      <c r="TDN892" s="806"/>
      <c r="TDO892" s="806"/>
      <c r="TDP892" s="806"/>
      <c r="TDQ892" s="806"/>
      <c r="TDR892" s="806"/>
      <c r="TDS892" s="806"/>
      <c r="TDT892" s="806"/>
      <c r="TDU892" s="806"/>
      <c r="TDV892" s="806"/>
      <c r="TDW892" s="806"/>
      <c r="TDX892" s="806"/>
      <c r="TDY892" s="806"/>
      <c r="TDZ892" s="806"/>
      <c r="TEA892" s="806"/>
      <c r="TEB892" s="806"/>
      <c r="TEC892" s="806"/>
      <c r="TED892" s="806"/>
      <c r="TEE892" s="806"/>
      <c r="TEF892" s="806"/>
      <c r="TEG892" s="806"/>
      <c r="TEH892" s="806"/>
      <c r="TEI892" s="806"/>
      <c r="TEJ892" s="806"/>
      <c r="TEK892" s="806"/>
      <c r="TEL892" s="806"/>
      <c r="TEM892" s="806"/>
      <c r="TEN892" s="806"/>
      <c r="TEO892" s="806"/>
      <c r="TEP892" s="806"/>
      <c r="TEQ892" s="806"/>
      <c r="TER892" s="806"/>
      <c r="TES892" s="806"/>
      <c r="TET892" s="806"/>
      <c r="TEU892" s="806"/>
      <c r="TEV892" s="806"/>
      <c r="TEW892" s="806"/>
      <c r="TEX892" s="806"/>
      <c r="TEY892" s="806"/>
      <c r="TEZ892" s="806"/>
      <c r="TFA892" s="806"/>
      <c r="TFB892" s="806"/>
      <c r="TFC892" s="806"/>
      <c r="TFD892" s="806"/>
      <c r="TFE892" s="806"/>
      <c r="TFF892" s="806"/>
      <c r="TFG892" s="806"/>
      <c r="TFH892" s="806"/>
      <c r="TFI892" s="806"/>
      <c r="TFJ892" s="806"/>
      <c r="TFK892" s="806"/>
      <c r="TFL892" s="806"/>
      <c r="TFM892" s="806"/>
      <c r="TFN892" s="806"/>
      <c r="TFO892" s="806"/>
      <c r="TFP892" s="806"/>
      <c r="TFQ892" s="806"/>
      <c r="TFR892" s="806"/>
      <c r="TFS892" s="806"/>
      <c r="TFT892" s="806"/>
      <c r="TFU892" s="806"/>
      <c r="TFV892" s="806"/>
      <c r="TFW892" s="806"/>
      <c r="TFX892" s="806"/>
      <c r="TFY892" s="806"/>
      <c r="TFZ892" s="806"/>
      <c r="TGA892" s="806"/>
      <c r="TGB892" s="806"/>
      <c r="TGC892" s="806"/>
      <c r="TGD892" s="806"/>
      <c r="TGE892" s="806"/>
      <c r="TGF892" s="806"/>
      <c r="TGG892" s="806"/>
      <c r="TGH892" s="806"/>
      <c r="TGI892" s="806"/>
      <c r="TGJ892" s="806"/>
      <c r="TGK892" s="806"/>
      <c r="TGL892" s="806"/>
      <c r="TGM892" s="806"/>
      <c r="TGN892" s="806"/>
      <c r="TGO892" s="806"/>
      <c r="TGP892" s="806"/>
      <c r="TGQ892" s="806"/>
      <c r="TGR892" s="806"/>
      <c r="TGS892" s="806"/>
      <c r="TGT892" s="806"/>
      <c r="TGU892" s="806"/>
      <c r="TGV892" s="806"/>
      <c r="TGW892" s="806"/>
      <c r="TGX892" s="806"/>
      <c r="TGY892" s="806"/>
      <c r="TGZ892" s="806"/>
      <c r="THA892" s="806"/>
      <c r="THB892" s="806"/>
      <c r="THC892" s="806"/>
      <c r="THD892" s="806"/>
      <c r="THE892" s="806"/>
      <c r="THF892" s="806"/>
      <c r="THG892" s="806"/>
      <c r="THH892" s="806"/>
      <c r="THI892" s="806"/>
      <c r="THJ892" s="806"/>
      <c r="THK892" s="806"/>
      <c r="THL892" s="806"/>
      <c r="THM892" s="806"/>
      <c r="THN892" s="806"/>
      <c r="THO892" s="806"/>
      <c r="THP892" s="806"/>
      <c r="THQ892" s="806"/>
      <c r="THR892" s="806"/>
      <c r="THS892" s="806"/>
      <c r="THT892" s="806"/>
      <c r="THU892" s="806"/>
      <c r="THV892" s="806"/>
      <c r="THW892" s="806"/>
      <c r="THX892" s="806"/>
      <c r="THY892" s="806"/>
      <c r="THZ892" s="806"/>
      <c r="TIA892" s="806"/>
      <c r="TIB892" s="806"/>
      <c r="TIC892" s="806"/>
      <c r="TID892" s="806"/>
      <c r="TIE892" s="806"/>
      <c r="TIF892" s="806"/>
      <c r="TIG892" s="806"/>
      <c r="TIH892" s="806"/>
      <c r="TII892" s="806"/>
      <c r="TIJ892" s="806"/>
      <c r="TIK892" s="806"/>
      <c r="TIL892" s="806"/>
      <c r="TIM892" s="806"/>
      <c r="TIN892" s="806"/>
      <c r="TIO892" s="806"/>
      <c r="TIP892" s="806"/>
      <c r="TIQ892" s="806"/>
      <c r="TIR892" s="806"/>
      <c r="TIS892" s="806"/>
      <c r="TIT892" s="806"/>
      <c r="TIU892" s="806"/>
      <c r="TIV892" s="806"/>
      <c r="TIW892" s="806"/>
      <c r="TIX892" s="806"/>
      <c r="TIY892" s="806"/>
      <c r="TIZ892" s="806"/>
      <c r="TJA892" s="806"/>
      <c r="TJB892" s="806"/>
      <c r="TJC892" s="806"/>
      <c r="TJD892" s="806"/>
      <c r="TJE892" s="806"/>
      <c r="TJF892" s="806"/>
      <c r="TJG892" s="806"/>
      <c r="TJH892" s="806"/>
      <c r="TJI892" s="806"/>
      <c r="TJJ892" s="806"/>
      <c r="TJK892" s="806"/>
      <c r="TJL892" s="806"/>
      <c r="TJM892" s="806"/>
      <c r="TJN892" s="806"/>
      <c r="TJO892" s="806"/>
      <c r="TJP892" s="806"/>
      <c r="TJQ892" s="806"/>
      <c r="TJR892" s="806"/>
      <c r="TJS892" s="806"/>
      <c r="TJT892" s="806"/>
      <c r="TJU892" s="806"/>
      <c r="TJV892" s="806"/>
      <c r="TJW892" s="806"/>
      <c r="TJX892" s="806"/>
      <c r="TJY892" s="806"/>
      <c r="TJZ892" s="806"/>
      <c r="TKA892" s="806"/>
      <c r="TKB892" s="806"/>
      <c r="TKC892" s="806"/>
      <c r="TKD892" s="806"/>
      <c r="TKE892" s="806"/>
      <c r="TKF892" s="806"/>
      <c r="TKG892" s="806"/>
      <c r="TKH892" s="806"/>
      <c r="TKI892" s="806"/>
      <c r="TKJ892" s="806"/>
      <c r="TKK892" s="806"/>
      <c r="TKL892" s="806"/>
      <c r="TKM892" s="806"/>
      <c r="TKN892" s="806"/>
      <c r="TKO892" s="806"/>
      <c r="TKP892" s="806"/>
      <c r="TKQ892" s="806"/>
      <c r="TKR892" s="806"/>
      <c r="TKS892" s="806"/>
      <c r="TKT892" s="806"/>
      <c r="TKU892" s="806"/>
      <c r="TKV892" s="806"/>
      <c r="TKW892" s="806"/>
      <c r="TKX892" s="806"/>
      <c r="TKY892" s="806"/>
      <c r="TKZ892" s="806"/>
      <c r="TLA892" s="806"/>
      <c r="TLB892" s="806"/>
      <c r="TLC892" s="806"/>
      <c r="TLD892" s="806"/>
      <c r="TLE892" s="806"/>
      <c r="TLF892" s="806"/>
      <c r="TLG892" s="806"/>
      <c r="TLH892" s="806"/>
      <c r="TLI892" s="806"/>
      <c r="TLJ892" s="806"/>
      <c r="TLK892" s="806"/>
      <c r="TLL892" s="806"/>
      <c r="TLM892" s="806"/>
      <c r="TLN892" s="806"/>
      <c r="TLO892" s="806"/>
      <c r="TLP892" s="806"/>
      <c r="TLQ892" s="806"/>
      <c r="TLR892" s="806"/>
      <c r="TLS892" s="806"/>
      <c r="TLT892" s="806"/>
      <c r="TLU892" s="806"/>
      <c r="TLV892" s="806"/>
      <c r="TLW892" s="806"/>
      <c r="TLX892" s="806"/>
      <c r="TLY892" s="806"/>
      <c r="TLZ892" s="806"/>
      <c r="TMA892" s="806"/>
      <c r="TMB892" s="806"/>
      <c r="TMC892" s="806"/>
      <c r="TMD892" s="806"/>
      <c r="TME892" s="806"/>
      <c r="TMF892" s="806"/>
      <c r="TMG892" s="806"/>
      <c r="TMH892" s="806"/>
      <c r="TMI892" s="806"/>
      <c r="TMJ892" s="806"/>
      <c r="TMK892" s="806"/>
      <c r="TML892" s="806"/>
      <c r="TMM892" s="806"/>
      <c r="TMN892" s="806"/>
      <c r="TMO892" s="806"/>
      <c r="TMP892" s="806"/>
      <c r="TMQ892" s="806"/>
      <c r="TMR892" s="806"/>
      <c r="TMS892" s="806"/>
      <c r="TMT892" s="806"/>
      <c r="TMU892" s="806"/>
      <c r="TMV892" s="806"/>
      <c r="TMW892" s="806"/>
      <c r="TMX892" s="806"/>
      <c r="TMY892" s="806"/>
      <c r="TMZ892" s="806"/>
      <c r="TNA892" s="806"/>
      <c r="TNB892" s="806"/>
      <c r="TNC892" s="806"/>
      <c r="TND892" s="806"/>
      <c r="TNE892" s="806"/>
      <c r="TNF892" s="806"/>
      <c r="TNG892" s="806"/>
      <c r="TNH892" s="806"/>
      <c r="TNI892" s="806"/>
      <c r="TNJ892" s="806"/>
      <c r="TNK892" s="806"/>
      <c r="TNL892" s="806"/>
      <c r="TNM892" s="806"/>
      <c r="TNN892" s="806"/>
      <c r="TNO892" s="806"/>
      <c r="TNP892" s="806"/>
      <c r="TNQ892" s="806"/>
      <c r="TNR892" s="806"/>
      <c r="TNS892" s="806"/>
      <c r="TNT892" s="806"/>
      <c r="TNU892" s="806"/>
      <c r="TNV892" s="806"/>
      <c r="TNW892" s="806"/>
      <c r="TNX892" s="806"/>
      <c r="TNY892" s="806"/>
      <c r="TNZ892" s="806"/>
      <c r="TOA892" s="806"/>
      <c r="TOB892" s="806"/>
      <c r="TOC892" s="806"/>
      <c r="TOD892" s="806"/>
      <c r="TOE892" s="806"/>
      <c r="TOF892" s="806"/>
      <c r="TOG892" s="806"/>
      <c r="TOH892" s="806"/>
      <c r="TOI892" s="806"/>
      <c r="TOJ892" s="806"/>
      <c r="TOK892" s="806"/>
      <c r="TOL892" s="806"/>
      <c r="TOM892" s="806"/>
      <c r="TON892" s="806"/>
      <c r="TOO892" s="806"/>
      <c r="TOP892" s="806"/>
      <c r="TOQ892" s="806"/>
      <c r="TOR892" s="806"/>
      <c r="TOS892" s="806"/>
      <c r="TOT892" s="806"/>
      <c r="TOU892" s="806"/>
      <c r="TOV892" s="806"/>
      <c r="TOW892" s="806"/>
      <c r="TOX892" s="806"/>
      <c r="TOY892" s="806"/>
      <c r="TOZ892" s="806"/>
      <c r="TPA892" s="806"/>
      <c r="TPB892" s="806"/>
      <c r="TPC892" s="806"/>
      <c r="TPD892" s="806"/>
      <c r="TPE892" s="806"/>
      <c r="TPF892" s="806"/>
      <c r="TPG892" s="806"/>
      <c r="TPH892" s="806"/>
      <c r="TPI892" s="806"/>
      <c r="TPJ892" s="806"/>
      <c r="TPK892" s="806"/>
      <c r="TPL892" s="806"/>
      <c r="TPM892" s="806"/>
      <c r="TPN892" s="806"/>
      <c r="TPO892" s="806"/>
      <c r="TPP892" s="806"/>
      <c r="TPQ892" s="806"/>
      <c r="TPR892" s="806"/>
      <c r="TPS892" s="806"/>
      <c r="TPT892" s="806"/>
      <c r="TPU892" s="806"/>
      <c r="TPV892" s="806"/>
      <c r="TPW892" s="806"/>
      <c r="TPX892" s="806"/>
      <c r="TPY892" s="806"/>
      <c r="TPZ892" s="806"/>
      <c r="TQA892" s="806"/>
      <c r="TQB892" s="806"/>
      <c r="TQC892" s="806"/>
      <c r="TQD892" s="806"/>
      <c r="TQE892" s="806"/>
      <c r="TQF892" s="806"/>
      <c r="TQG892" s="806"/>
      <c r="TQH892" s="806"/>
      <c r="TQI892" s="806"/>
      <c r="TQJ892" s="806"/>
      <c r="TQK892" s="806"/>
      <c r="TQL892" s="806"/>
      <c r="TQM892" s="806"/>
      <c r="TQN892" s="806"/>
      <c r="TQO892" s="806"/>
      <c r="TQP892" s="806"/>
      <c r="TQQ892" s="806"/>
      <c r="TQR892" s="806"/>
      <c r="TQS892" s="806"/>
      <c r="TQT892" s="806"/>
      <c r="TQU892" s="806"/>
      <c r="TQV892" s="806"/>
      <c r="TQW892" s="806"/>
      <c r="TQX892" s="806"/>
      <c r="TQY892" s="806"/>
      <c r="TQZ892" s="806"/>
      <c r="TRA892" s="806"/>
      <c r="TRB892" s="806"/>
      <c r="TRC892" s="806"/>
      <c r="TRD892" s="806"/>
      <c r="TRE892" s="806"/>
      <c r="TRF892" s="806"/>
      <c r="TRG892" s="806"/>
      <c r="TRH892" s="806"/>
      <c r="TRI892" s="806"/>
      <c r="TRJ892" s="806"/>
      <c r="TRK892" s="806"/>
      <c r="TRL892" s="806"/>
      <c r="TRM892" s="806"/>
      <c r="TRN892" s="806"/>
      <c r="TRO892" s="806"/>
      <c r="TRP892" s="806"/>
      <c r="TRQ892" s="806"/>
      <c r="TRR892" s="806"/>
      <c r="TRS892" s="806"/>
      <c r="TRT892" s="806"/>
      <c r="TRU892" s="806"/>
      <c r="TRV892" s="806"/>
      <c r="TRW892" s="806"/>
      <c r="TRX892" s="806"/>
      <c r="TRY892" s="806"/>
      <c r="TRZ892" s="806"/>
      <c r="TSA892" s="806"/>
      <c r="TSB892" s="806"/>
      <c r="TSC892" s="806"/>
      <c r="TSD892" s="806"/>
      <c r="TSE892" s="806"/>
      <c r="TSF892" s="806"/>
      <c r="TSG892" s="806"/>
      <c r="TSH892" s="806"/>
      <c r="TSI892" s="806"/>
      <c r="TSJ892" s="806"/>
      <c r="TSK892" s="806"/>
      <c r="TSL892" s="806"/>
      <c r="TSM892" s="806"/>
      <c r="TSN892" s="806"/>
      <c r="TSO892" s="806"/>
      <c r="TSP892" s="806"/>
      <c r="TSQ892" s="806"/>
      <c r="TSR892" s="806"/>
      <c r="TSS892" s="806"/>
      <c r="TST892" s="806"/>
      <c r="TSU892" s="806"/>
      <c r="TSV892" s="806"/>
      <c r="TSW892" s="806"/>
      <c r="TSX892" s="806"/>
      <c r="TSY892" s="806"/>
      <c r="TSZ892" s="806"/>
      <c r="TTA892" s="806"/>
      <c r="TTB892" s="806"/>
      <c r="TTC892" s="806"/>
      <c r="TTD892" s="806"/>
      <c r="TTE892" s="806"/>
      <c r="TTF892" s="806"/>
      <c r="TTG892" s="806"/>
      <c r="TTH892" s="806"/>
      <c r="TTI892" s="806"/>
      <c r="TTJ892" s="806"/>
      <c r="TTK892" s="806"/>
      <c r="TTL892" s="806"/>
      <c r="TTM892" s="806"/>
      <c r="TTN892" s="806"/>
      <c r="TTO892" s="806"/>
      <c r="TTP892" s="806"/>
      <c r="TTQ892" s="806"/>
      <c r="TTR892" s="806"/>
      <c r="TTS892" s="806"/>
      <c r="TTT892" s="806"/>
      <c r="TTU892" s="806"/>
      <c r="TTV892" s="806"/>
      <c r="TTW892" s="806"/>
      <c r="TTX892" s="806"/>
      <c r="TTY892" s="806"/>
      <c r="TTZ892" s="806"/>
      <c r="TUA892" s="806"/>
      <c r="TUB892" s="806"/>
      <c r="TUC892" s="806"/>
      <c r="TUD892" s="806"/>
      <c r="TUE892" s="806"/>
      <c r="TUF892" s="806"/>
      <c r="TUG892" s="806"/>
      <c r="TUH892" s="806"/>
      <c r="TUI892" s="806"/>
      <c r="TUJ892" s="806"/>
      <c r="TUK892" s="806"/>
      <c r="TUL892" s="806"/>
      <c r="TUM892" s="806"/>
      <c r="TUN892" s="806"/>
      <c r="TUO892" s="806"/>
      <c r="TUP892" s="806"/>
      <c r="TUQ892" s="806"/>
      <c r="TUR892" s="806"/>
      <c r="TUS892" s="806"/>
      <c r="TUT892" s="806"/>
      <c r="TUU892" s="806"/>
      <c r="TUV892" s="806"/>
      <c r="TUW892" s="806"/>
      <c r="TUX892" s="806"/>
      <c r="TUY892" s="806"/>
      <c r="TUZ892" s="806"/>
      <c r="TVA892" s="806"/>
      <c r="TVB892" s="806"/>
      <c r="TVC892" s="806"/>
      <c r="TVD892" s="806"/>
      <c r="TVE892" s="806"/>
      <c r="TVF892" s="806"/>
      <c r="TVG892" s="806"/>
      <c r="TVH892" s="806"/>
      <c r="TVI892" s="806"/>
      <c r="TVJ892" s="806"/>
      <c r="TVK892" s="806"/>
      <c r="TVL892" s="806"/>
      <c r="TVM892" s="806"/>
      <c r="TVN892" s="806"/>
      <c r="TVO892" s="806"/>
      <c r="TVP892" s="806"/>
      <c r="TVQ892" s="806"/>
      <c r="TVR892" s="806"/>
      <c r="TVS892" s="806"/>
      <c r="TVT892" s="806"/>
      <c r="TVU892" s="806"/>
      <c r="TVV892" s="806"/>
      <c r="TVW892" s="806"/>
      <c r="TVX892" s="806"/>
      <c r="TVY892" s="806"/>
      <c r="TVZ892" s="806"/>
      <c r="TWA892" s="806"/>
      <c r="TWB892" s="806"/>
      <c r="TWC892" s="806"/>
      <c r="TWD892" s="806"/>
      <c r="TWE892" s="806"/>
      <c r="TWF892" s="806"/>
      <c r="TWG892" s="806"/>
      <c r="TWH892" s="806"/>
      <c r="TWI892" s="806"/>
      <c r="TWJ892" s="806"/>
      <c r="TWK892" s="806"/>
      <c r="TWL892" s="806"/>
      <c r="TWM892" s="806"/>
      <c r="TWN892" s="806"/>
      <c r="TWO892" s="806"/>
      <c r="TWP892" s="806"/>
      <c r="TWQ892" s="806"/>
      <c r="TWR892" s="806"/>
      <c r="TWS892" s="806"/>
      <c r="TWT892" s="806"/>
      <c r="TWU892" s="806"/>
      <c r="TWV892" s="806"/>
      <c r="TWW892" s="806"/>
      <c r="TWX892" s="806"/>
      <c r="TWY892" s="806"/>
      <c r="TWZ892" s="806"/>
      <c r="TXA892" s="806"/>
      <c r="TXB892" s="806"/>
      <c r="TXC892" s="806"/>
      <c r="TXD892" s="806"/>
      <c r="TXE892" s="806"/>
      <c r="TXF892" s="806"/>
      <c r="TXG892" s="806"/>
      <c r="TXH892" s="806"/>
      <c r="TXI892" s="806"/>
      <c r="TXJ892" s="806"/>
      <c r="TXK892" s="806"/>
      <c r="TXL892" s="806"/>
      <c r="TXM892" s="806"/>
      <c r="TXN892" s="806"/>
      <c r="TXO892" s="806"/>
      <c r="TXP892" s="806"/>
      <c r="TXQ892" s="806"/>
      <c r="TXR892" s="806"/>
      <c r="TXS892" s="806"/>
      <c r="TXT892" s="806"/>
      <c r="TXU892" s="806"/>
      <c r="TXV892" s="806"/>
      <c r="TXW892" s="806"/>
      <c r="TXX892" s="806"/>
      <c r="TXY892" s="806"/>
      <c r="TXZ892" s="806"/>
      <c r="TYA892" s="806"/>
      <c r="TYB892" s="806"/>
      <c r="TYC892" s="806"/>
      <c r="TYD892" s="806"/>
      <c r="TYE892" s="806"/>
      <c r="TYF892" s="806"/>
      <c r="TYG892" s="806"/>
      <c r="TYH892" s="806"/>
      <c r="TYI892" s="806"/>
      <c r="TYJ892" s="806"/>
      <c r="TYK892" s="806"/>
      <c r="TYL892" s="806"/>
      <c r="TYM892" s="806"/>
      <c r="TYN892" s="806"/>
      <c r="TYO892" s="806"/>
      <c r="TYP892" s="806"/>
      <c r="TYQ892" s="806"/>
      <c r="TYR892" s="806"/>
      <c r="TYS892" s="806"/>
      <c r="TYT892" s="806"/>
      <c r="TYU892" s="806"/>
      <c r="TYV892" s="806"/>
      <c r="TYW892" s="806"/>
      <c r="TYX892" s="806"/>
      <c r="TYY892" s="806"/>
      <c r="TYZ892" s="806"/>
      <c r="TZA892" s="806"/>
      <c r="TZB892" s="806"/>
      <c r="TZC892" s="806"/>
      <c r="TZD892" s="806"/>
      <c r="TZE892" s="806"/>
      <c r="TZF892" s="806"/>
      <c r="TZG892" s="806"/>
      <c r="TZH892" s="806"/>
      <c r="TZI892" s="806"/>
      <c r="TZJ892" s="806"/>
      <c r="TZK892" s="806"/>
      <c r="TZL892" s="806"/>
      <c r="TZM892" s="806"/>
      <c r="TZN892" s="806"/>
      <c r="TZO892" s="806"/>
      <c r="TZP892" s="806"/>
      <c r="TZQ892" s="806"/>
      <c r="TZR892" s="806"/>
      <c r="TZS892" s="806"/>
      <c r="TZT892" s="806"/>
      <c r="TZU892" s="806"/>
      <c r="TZV892" s="806"/>
      <c r="TZW892" s="806"/>
      <c r="TZX892" s="806"/>
      <c r="TZY892" s="806"/>
      <c r="TZZ892" s="806"/>
      <c r="UAA892" s="806"/>
      <c r="UAB892" s="806"/>
      <c r="UAC892" s="806"/>
      <c r="UAD892" s="806"/>
      <c r="UAE892" s="806"/>
      <c r="UAF892" s="806"/>
      <c r="UAG892" s="806"/>
      <c r="UAH892" s="806"/>
      <c r="UAI892" s="806"/>
      <c r="UAJ892" s="806"/>
      <c r="UAK892" s="806"/>
      <c r="UAL892" s="806"/>
      <c r="UAM892" s="806"/>
      <c r="UAN892" s="806"/>
      <c r="UAO892" s="806"/>
      <c r="UAP892" s="806"/>
      <c r="UAQ892" s="806"/>
      <c r="UAR892" s="806"/>
      <c r="UAS892" s="806"/>
      <c r="UAT892" s="806"/>
      <c r="UAU892" s="806"/>
      <c r="UAV892" s="806"/>
      <c r="UAW892" s="806"/>
      <c r="UAX892" s="806"/>
      <c r="UAY892" s="806"/>
      <c r="UAZ892" s="806"/>
      <c r="UBA892" s="806"/>
      <c r="UBB892" s="806"/>
      <c r="UBC892" s="806"/>
      <c r="UBD892" s="806"/>
      <c r="UBE892" s="806"/>
      <c r="UBF892" s="806"/>
      <c r="UBG892" s="806"/>
      <c r="UBH892" s="806"/>
      <c r="UBI892" s="806"/>
      <c r="UBJ892" s="806"/>
      <c r="UBK892" s="806"/>
      <c r="UBL892" s="806"/>
      <c r="UBM892" s="806"/>
      <c r="UBN892" s="806"/>
      <c r="UBO892" s="806"/>
      <c r="UBP892" s="806"/>
      <c r="UBQ892" s="806"/>
      <c r="UBR892" s="806"/>
      <c r="UBS892" s="806"/>
      <c r="UBT892" s="806"/>
      <c r="UBU892" s="806"/>
      <c r="UBV892" s="806"/>
      <c r="UBW892" s="806"/>
      <c r="UBX892" s="806"/>
      <c r="UBY892" s="806"/>
      <c r="UBZ892" s="806"/>
      <c r="UCA892" s="806"/>
      <c r="UCB892" s="806"/>
      <c r="UCC892" s="806"/>
      <c r="UCD892" s="806"/>
      <c r="UCE892" s="806"/>
      <c r="UCF892" s="806"/>
      <c r="UCG892" s="806"/>
      <c r="UCH892" s="806"/>
      <c r="UCI892" s="806"/>
      <c r="UCJ892" s="806"/>
      <c r="UCK892" s="806"/>
      <c r="UCL892" s="806"/>
      <c r="UCM892" s="806"/>
      <c r="UCN892" s="806"/>
      <c r="UCO892" s="806"/>
      <c r="UCP892" s="806"/>
      <c r="UCQ892" s="806"/>
      <c r="UCR892" s="806"/>
      <c r="UCS892" s="806"/>
      <c r="UCT892" s="806"/>
      <c r="UCU892" s="806"/>
      <c r="UCV892" s="806"/>
      <c r="UCW892" s="806"/>
      <c r="UCX892" s="806"/>
      <c r="UCY892" s="806"/>
      <c r="UCZ892" s="806"/>
      <c r="UDA892" s="806"/>
      <c r="UDB892" s="806"/>
      <c r="UDC892" s="806"/>
      <c r="UDD892" s="806"/>
      <c r="UDE892" s="806"/>
      <c r="UDF892" s="806"/>
      <c r="UDG892" s="806"/>
      <c r="UDH892" s="806"/>
      <c r="UDI892" s="806"/>
      <c r="UDJ892" s="806"/>
      <c r="UDK892" s="806"/>
      <c r="UDL892" s="806"/>
      <c r="UDM892" s="806"/>
      <c r="UDN892" s="806"/>
      <c r="UDO892" s="806"/>
      <c r="UDP892" s="806"/>
      <c r="UDQ892" s="806"/>
      <c r="UDR892" s="806"/>
      <c r="UDS892" s="806"/>
      <c r="UDT892" s="806"/>
      <c r="UDU892" s="806"/>
      <c r="UDV892" s="806"/>
      <c r="UDW892" s="806"/>
      <c r="UDX892" s="806"/>
      <c r="UDY892" s="806"/>
      <c r="UDZ892" s="806"/>
      <c r="UEA892" s="806"/>
      <c r="UEB892" s="806"/>
      <c r="UEC892" s="806"/>
      <c r="UED892" s="806"/>
      <c r="UEE892" s="806"/>
      <c r="UEF892" s="806"/>
      <c r="UEG892" s="806"/>
      <c r="UEH892" s="806"/>
      <c r="UEI892" s="806"/>
      <c r="UEJ892" s="806"/>
      <c r="UEK892" s="806"/>
      <c r="UEL892" s="806"/>
      <c r="UEM892" s="806"/>
      <c r="UEN892" s="806"/>
      <c r="UEO892" s="806"/>
      <c r="UEP892" s="806"/>
      <c r="UEQ892" s="806"/>
      <c r="UER892" s="806"/>
      <c r="UES892" s="806"/>
      <c r="UET892" s="806"/>
      <c r="UEU892" s="806"/>
      <c r="UEV892" s="806"/>
      <c r="UEW892" s="806"/>
      <c r="UEX892" s="806"/>
      <c r="UEY892" s="806"/>
      <c r="UEZ892" s="806"/>
      <c r="UFA892" s="806"/>
      <c r="UFB892" s="806"/>
      <c r="UFC892" s="806"/>
      <c r="UFD892" s="806"/>
      <c r="UFE892" s="806"/>
      <c r="UFF892" s="806"/>
      <c r="UFG892" s="806"/>
      <c r="UFH892" s="806"/>
      <c r="UFI892" s="806"/>
      <c r="UFJ892" s="806"/>
      <c r="UFK892" s="806"/>
      <c r="UFL892" s="806"/>
      <c r="UFM892" s="806"/>
      <c r="UFN892" s="806"/>
      <c r="UFO892" s="806"/>
      <c r="UFP892" s="806"/>
      <c r="UFQ892" s="806"/>
      <c r="UFR892" s="806"/>
      <c r="UFS892" s="806"/>
      <c r="UFT892" s="806"/>
      <c r="UFU892" s="806"/>
      <c r="UFV892" s="806"/>
      <c r="UFW892" s="806"/>
      <c r="UFX892" s="806"/>
      <c r="UFY892" s="806"/>
      <c r="UFZ892" s="806"/>
      <c r="UGA892" s="806"/>
      <c r="UGB892" s="806"/>
      <c r="UGC892" s="806"/>
      <c r="UGD892" s="806"/>
      <c r="UGE892" s="806"/>
      <c r="UGF892" s="806"/>
      <c r="UGG892" s="806"/>
      <c r="UGH892" s="806"/>
      <c r="UGI892" s="806"/>
      <c r="UGJ892" s="806"/>
      <c r="UGK892" s="806"/>
      <c r="UGL892" s="806"/>
      <c r="UGM892" s="806"/>
      <c r="UGN892" s="806"/>
      <c r="UGO892" s="806"/>
      <c r="UGP892" s="806"/>
      <c r="UGQ892" s="806"/>
      <c r="UGR892" s="806"/>
      <c r="UGS892" s="806"/>
      <c r="UGT892" s="806"/>
      <c r="UGU892" s="806"/>
      <c r="UGV892" s="806"/>
      <c r="UGW892" s="806"/>
      <c r="UGX892" s="806"/>
      <c r="UGY892" s="806"/>
      <c r="UGZ892" s="806"/>
      <c r="UHA892" s="806"/>
      <c r="UHB892" s="806"/>
      <c r="UHC892" s="806"/>
      <c r="UHD892" s="806"/>
      <c r="UHE892" s="806"/>
      <c r="UHF892" s="806"/>
      <c r="UHG892" s="806"/>
      <c r="UHH892" s="806"/>
      <c r="UHI892" s="806"/>
      <c r="UHJ892" s="806"/>
      <c r="UHK892" s="806"/>
      <c r="UHL892" s="806"/>
      <c r="UHM892" s="806"/>
      <c r="UHN892" s="806"/>
      <c r="UHO892" s="806"/>
      <c r="UHP892" s="806"/>
      <c r="UHQ892" s="806"/>
      <c r="UHR892" s="806"/>
      <c r="UHS892" s="806"/>
      <c r="UHT892" s="806"/>
      <c r="UHU892" s="806"/>
      <c r="UHV892" s="806"/>
      <c r="UHW892" s="806"/>
      <c r="UHX892" s="806"/>
      <c r="UHY892" s="806"/>
      <c r="UHZ892" s="806"/>
      <c r="UIA892" s="806"/>
      <c r="UIB892" s="806"/>
      <c r="UIC892" s="806"/>
      <c r="UID892" s="806"/>
      <c r="UIE892" s="806"/>
      <c r="UIF892" s="806"/>
      <c r="UIG892" s="806"/>
      <c r="UIH892" s="806"/>
      <c r="UII892" s="806"/>
      <c r="UIJ892" s="806"/>
      <c r="UIK892" s="806"/>
      <c r="UIL892" s="806"/>
      <c r="UIM892" s="806"/>
      <c r="UIN892" s="806"/>
      <c r="UIO892" s="806"/>
      <c r="UIP892" s="806"/>
      <c r="UIQ892" s="806"/>
      <c r="UIR892" s="806"/>
      <c r="UIS892" s="806"/>
      <c r="UIT892" s="806"/>
      <c r="UIU892" s="806"/>
      <c r="UIV892" s="806"/>
      <c r="UIW892" s="806"/>
      <c r="UIX892" s="806"/>
      <c r="UIY892" s="806"/>
      <c r="UIZ892" s="806"/>
      <c r="UJA892" s="806"/>
      <c r="UJB892" s="806"/>
      <c r="UJC892" s="806"/>
      <c r="UJD892" s="806"/>
      <c r="UJE892" s="806"/>
      <c r="UJF892" s="806"/>
      <c r="UJG892" s="806"/>
      <c r="UJH892" s="806"/>
      <c r="UJI892" s="806"/>
      <c r="UJJ892" s="806"/>
      <c r="UJK892" s="806"/>
      <c r="UJL892" s="806"/>
      <c r="UJM892" s="806"/>
      <c r="UJN892" s="806"/>
      <c r="UJO892" s="806"/>
      <c r="UJP892" s="806"/>
      <c r="UJQ892" s="806"/>
      <c r="UJR892" s="806"/>
      <c r="UJS892" s="806"/>
      <c r="UJT892" s="806"/>
      <c r="UJU892" s="806"/>
      <c r="UJV892" s="806"/>
      <c r="UJW892" s="806"/>
      <c r="UJX892" s="806"/>
      <c r="UJY892" s="806"/>
      <c r="UJZ892" s="806"/>
      <c r="UKA892" s="806"/>
      <c r="UKB892" s="806"/>
      <c r="UKC892" s="806"/>
      <c r="UKD892" s="806"/>
      <c r="UKE892" s="806"/>
      <c r="UKF892" s="806"/>
      <c r="UKG892" s="806"/>
      <c r="UKH892" s="806"/>
      <c r="UKI892" s="806"/>
      <c r="UKJ892" s="806"/>
      <c r="UKK892" s="806"/>
      <c r="UKL892" s="806"/>
      <c r="UKM892" s="806"/>
      <c r="UKN892" s="806"/>
      <c r="UKO892" s="806"/>
      <c r="UKP892" s="806"/>
      <c r="UKQ892" s="806"/>
      <c r="UKR892" s="806"/>
      <c r="UKS892" s="806"/>
      <c r="UKT892" s="806"/>
      <c r="UKU892" s="806"/>
      <c r="UKV892" s="806"/>
      <c r="UKW892" s="806"/>
      <c r="UKX892" s="806"/>
      <c r="UKY892" s="806"/>
      <c r="UKZ892" s="806"/>
      <c r="ULA892" s="806"/>
      <c r="ULB892" s="806"/>
      <c r="ULC892" s="806"/>
      <c r="ULD892" s="806"/>
      <c r="ULE892" s="806"/>
      <c r="ULF892" s="806"/>
      <c r="ULG892" s="806"/>
      <c r="ULH892" s="806"/>
      <c r="ULI892" s="806"/>
      <c r="ULJ892" s="806"/>
      <c r="ULK892" s="806"/>
      <c r="ULL892" s="806"/>
      <c r="ULM892" s="806"/>
      <c r="ULN892" s="806"/>
      <c r="ULO892" s="806"/>
      <c r="ULP892" s="806"/>
      <c r="ULQ892" s="806"/>
      <c r="ULR892" s="806"/>
      <c r="ULS892" s="806"/>
      <c r="ULT892" s="806"/>
      <c r="ULU892" s="806"/>
      <c r="ULV892" s="806"/>
      <c r="ULW892" s="806"/>
      <c r="ULX892" s="806"/>
      <c r="ULY892" s="806"/>
      <c r="ULZ892" s="806"/>
      <c r="UMA892" s="806"/>
      <c r="UMB892" s="806"/>
      <c r="UMC892" s="806"/>
      <c r="UMD892" s="806"/>
      <c r="UME892" s="806"/>
      <c r="UMF892" s="806"/>
      <c r="UMG892" s="806"/>
      <c r="UMH892" s="806"/>
      <c r="UMI892" s="806"/>
      <c r="UMJ892" s="806"/>
      <c r="UMK892" s="806"/>
      <c r="UML892" s="806"/>
      <c r="UMM892" s="806"/>
      <c r="UMN892" s="806"/>
      <c r="UMO892" s="806"/>
      <c r="UMP892" s="806"/>
      <c r="UMQ892" s="806"/>
      <c r="UMR892" s="806"/>
      <c r="UMS892" s="806"/>
      <c r="UMT892" s="806"/>
      <c r="UMU892" s="806"/>
      <c r="UMV892" s="806"/>
      <c r="UMW892" s="806"/>
      <c r="UMX892" s="806"/>
      <c r="UMY892" s="806"/>
      <c r="UMZ892" s="806"/>
      <c r="UNA892" s="806"/>
      <c r="UNB892" s="806"/>
      <c r="UNC892" s="806"/>
      <c r="UND892" s="806"/>
      <c r="UNE892" s="806"/>
      <c r="UNF892" s="806"/>
      <c r="UNG892" s="806"/>
      <c r="UNH892" s="806"/>
      <c r="UNI892" s="806"/>
      <c r="UNJ892" s="806"/>
      <c r="UNK892" s="806"/>
      <c r="UNL892" s="806"/>
      <c r="UNM892" s="806"/>
      <c r="UNN892" s="806"/>
      <c r="UNO892" s="806"/>
      <c r="UNP892" s="806"/>
      <c r="UNQ892" s="806"/>
      <c r="UNR892" s="806"/>
      <c r="UNS892" s="806"/>
      <c r="UNT892" s="806"/>
      <c r="UNU892" s="806"/>
      <c r="UNV892" s="806"/>
      <c r="UNW892" s="806"/>
      <c r="UNX892" s="806"/>
      <c r="UNY892" s="806"/>
      <c r="UNZ892" s="806"/>
      <c r="UOA892" s="806"/>
      <c r="UOB892" s="806"/>
      <c r="UOC892" s="806"/>
      <c r="UOD892" s="806"/>
      <c r="UOE892" s="806"/>
      <c r="UOF892" s="806"/>
      <c r="UOG892" s="806"/>
      <c r="UOH892" s="806"/>
      <c r="UOI892" s="806"/>
      <c r="UOJ892" s="806"/>
      <c r="UOK892" s="806"/>
      <c r="UOL892" s="806"/>
      <c r="UOM892" s="806"/>
      <c r="UON892" s="806"/>
      <c r="UOO892" s="806"/>
      <c r="UOP892" s="806"/>
      <c r="UOQ892" s="806"/>
      <c r="UOR892" s="806"/>
      <c r="UOS892" s="806"/>
      <c r="UOT892" s="806"/>
      <c r="UOU892" s="806"/>
      <c r="UOV892" s="806"/>
      <c r="UOW892" s="806"/>
      <c r="UOX892" s="806"/>
      <c r="UOY892" s="806"/>
      <c r="UOZ892" s="806"/>
      <c r="UPA892" s="806"/>
      <c r="UPB892" s="806"/>
      <c r="UPC892" s="806"/>
      <c r="UPD892" s="806"/>
      <c r="UPE892" s="806"/>
      <c r="UPF892" s="806"/>
      <c r="UPG892" s="806"/>
      <c r="UPH892" s="806"/>
      <c r="UPI892" s="806"/>
      <c r="UPJ892" s="806"/>
      <c r="UPK892" s="806"/>
      <c r="UPL892" s="806"/>
      <c r="UPM892" s="806"/>
      <c r="UPN892" s="806"/>
      <c r="UPO892" s="806"/>
      <c r="UPP892" s="806"/>
      <c r="UPQ892" s="806"/>
      <c r="UPR892" s="806"/>
      <c r="UPS892" s="806"/>
      <c r="UPT892" s="806"/>
      <c r="UPU892" s="806"/>
      <c r="UPV892" s="806"/>
      <c r="UPW892" s="806"/>
      <c r="UPX892" s="806"/>
      <c r="UPY892" s="806"/>
      <c r="UPZ892" s="806"/>
      <c r="UQA892" s="806"/>
      <c r="UQB892" s="806"/>
      <c r="UQC892" s="806"/>
      <c r="UQD892" s="806"/>
      <c r="UQE892" s="806"/>
      <c r="UQF892" s="806"/>
      <c r="UQG892" s="806"/>
      <c r="UQH892" s="806"/>
      <c r="UQI892" s="806"/>
      <c r="UQJ892" s="806"/>
      <c r="UQK892" s="806"/>
      <c r="UQL892" s="806"/>
      <c r="UQM892" s="806"/>
      <c r="UQN892" s="806"/>
      <c r="UQO892" s="806"/>
      <c r="UQP892" s="806"/>
      <c r="UQQ892" s="806"/>
      <c r="UQR892" s="806"/>
      <c r="UQS892" s="806"/>
      <c r="UQT892" s="806"/>
      <c r="UQU892" s="806"/>
      <c r="UQV892" s="806"/>
      <c r="UQW892" s="806"/>
      <c r="UQX892" s="806"/>
      <c r="UQY892" s="806"/>
      <c r="UQZ892" s="806"/>
      <c r="URA892" s="806"/>
      <c r="URB892" s="806"/>
      <c r="URC892" s="806"/>
      <c r="URD892" s="806"/>
      <c r="URE892" s="806"/>
      <c r="URF892" s="806"/>
      <c r="URG892" s="806"/>
      <c r="URH892" s="806"/>
      <c r="URI892" s="806"/>
      <c r="URJ892" s="806"/>
      <c r="URK892" s="806"/>
      <c r="URL892" s="806"/>
      <c r="URM892" s="806"/>
      <c r="URN892" s="806"/>
      <c r="URO892" s="806"/>
      <c r="URP892" s="806"/>
      <c r="URQ892" s="806"/>
      <c r="URR892" s="806"/>
      <c r="URS892" s="806"/>
      <c r="URT892" s="806"/>
      <c r="URU892" s="806"/>
      <c r="URV892" s="806"/>
      <c r="URW892" s="806"/>
      <c r="URX892" s="806"/>
      <c r="URY892" s="806"/>
      <c r="URZ892" s="806"/>
      <c r="USA892" s="806"/>
      <c r="USB892" s="806"/>
      <c r="USC892" s="806"/>
      <c r="USD892" s="806"/>
      <c r="USE892" s="806"/>
      <c r="USF892" s="806"/>
      <c r="USG892" s="806"/>
      <c r="USH892" s="806"/>
      <c r="USI892" s="806"/>
      <c r="USJ892" s="806"/>
      <c r="USK892" s="806"/>
      <c r="USL892" s="806"/>
      <c r="USM892" s="806"/>
      <c r="USN892" s="806"/>
      <c r="USO892" s="806"/>
      <c r="USP892" s="806"/>
      <c r="USQ892" s="806"/>
      <c r="USR892" s="806"/>
      <c r="USS892" s="806"/>
      <c r="UST892" s="806"/>
      <c r="USU892" s="806"/>
      <c r="USV892" s="806"/>
      <c r="USW892" s="806"/>
      <c r="USX892" s="806"/>
      <c r="USY892" s="806"/>
      <c r="USZ892" s="806"/>
      <c r="UTA892" s="806"/>
      <c r="UTB892" s="806"/>
      <c r="UTC892" s="806"/>
      <c r="UTD892" s="806"/>
      <c r="UTE892" s="806"/>
      <c r="UTF892" s="806"/>
      <c r="UTG892" s="806"/>
      <c r="UTH892" s="806"/>
      <c r="UTI892" s="806"/>
      <c r="UTJ892" s="806"/>
      <c r="UTK892" s="806"/>
      <c r="UTL892" s="806"/>
      <c r="UTM892" s="806"/>
      <c r="UTN892" s="806"/>
      <c r="UTO892" s="806"/>
      <c r="UTP892" s="806"/>
      <c r="UTQ892" s="806"/>
      <c r="UTR892" s="806"/>
      <c r="UTS892" s="806"/>
      <c r="UTT892" s="806"/>
      <c r="UTU892" s="806"/>
      <c r="UTV892" s="806"/>
      <c r="UTW892" s="806"/>
      <c r="UTX892" s="806"/>
      <c r="UTY892" s="806"/>
      <c r="UTZ892" s="806"/>
      <c r="UUA892" s="806"/>
      <c r="UUB892" s="806"/>
      <c r="UUC892" s="806"/>
      <c r="UUD892" s="806"/>
      <c r="UUE892" s="806"/>
      <c r="UUF892" s="806"/>
      <c r="UUG892" s="806"/>
      <c r="UUH892" s="806"/>
      <c r="UUI892" s="806"/>
      <c r="UUJ892" s="806"/>
      <c r="UUK892" s="806"/>
      <c r="UUL892" s="806"/>
      <c r="UUM892" s="806"/>
      <c r="UUN892" s="806"/>
      <c r="UUO892" s="806"/>
      <c r="UUP892" s="806"/>
      <c r="UUQ892" s="806"/>
      <c r="UUR892" s="806"/>
      <c r="UUS892" s="806"/>
      <c r="UUT892" s="806"/>
      <c r="UUU892" s="806"/>
      <c r="UUV892" s="806"/>
      <c r="UUW892" s="806"/>
      <c r="UUX892" s="806"/>
      <c r="UUY892" s="806"/>
      <c r="UUZ892" s="806"/>
      <c r="UVA892" s="806"/>
      <c r="UVB892" s="806"/>
      <c r="UVC892" s="806"/>
      <c r="UVD892" s="806"/>
      <c r="UVE892" s="806"/>
      <c r="UVF892" s="806"/>
      <c r="UVG892" s="806"/>
      <c r="UVH892" s="806"/>
      <c r="UVI892" s="806"/>
      <c r="UVJ892" s="806"/>
      <c r="UVK892" s="806"/>
      <c r="UVL892" s="806"/>
      <c r="UVM892" s="806"/>
      <c r="UVN892" s="806"/>
      <c r="UVO892" s="806"/>
      <c r="UVP892" s="806"/>
      <c r="UVQ892" s="806"/>
      <c r="UVR892" s="806"/>
      <c r="UVS892" s="806"/>
      <c r="UVT892" s="806"/>
      <c r="UVU892" s="806"/>
      <c r="UVV892" s="806"/>
      <c r="UVW892" s="806"/>
      <c r="UVX892" s="806"/>
      <c r="UVY892" s="806"/>
      <c r="UVZ892" s="806"/>
      <c r="UWA892" s="806"/>
      <c r="UWB892" s="806"/>
      <c r="UWC892" s="806"/>
      <c r="UWD892" s="806"/>
      <c r="UWE892" s="806"/>
      <c r="UWF892" s="806"/>
      <c r="UWG892" s="806"/>
      <c r="UWH892" s="806"/>
      <c r="UWI892" s="806"/>
      <c r="UWJ892" s="806"/>
      <c r="UWK892" s="806"/>
      <c r="UWL892" s="806"/>
      <c r="UWM892" s="806"/>
      <c r="UWN892" s="806"/>
      <c r="UWO892" s="806"/>
      <c r="UWP892" s="806"/>
      <c r="UWQ892" s="806"/>
      <c r="UWR892" s="806"/>
      <c r="UWS892" s="806"/>
      <c r="UWT892" s="806"/>
      <c r="UWU892" s="806"/>
      <c r="UWV892" s="806"/>
      <c r="UWW892" s="806"/>
      <c r="UWX892" s="806"/>
      <c r="UWY892" s="806"/>
      <c r="UWZ892" s="806"/>
      <c r="UXA892" s="806"/>
      <c r="UXB892" s="806"/>
      <c r="UXC892" s="806"/>
      <c r="UXD892" s="806"/>
      <c r="UXE892" s="806"/>
      <c r="UXF892" s="806"/>
      <c r="UXG892" s="806"/>
      <c r="UXH892" s="806"/>
      <c r="UXI892" s="806"/>
      <c r="UXJ892" s="806"/>
      <c r="UXK892" s="806"/>
      <c r="UXL892" s="806"/>
      <c r="UXM892" s="806"/>
      <c r="UXN892" s="806"/>
      <c r="UXO892" s="806"/>
      <c r="UXP892" s="806"/>
      <c r="UXQ892" s="806"/>
      <c r="UXR892" s="806"/>
      <c r="UXS892" s="806"/>
      <c r="UXT892" s="806"/>
      <c r="UXU892" s="806"/>
      <c r="UXV892" s="806"/>
      <c r="UXW892" s="806"/>
      <c r="UXX892" s="806"/>
      <c r="UXY892" s="806"/>
      <c r="UXZ892" s="806"/>
      <c r="UYA892" s="806"/>
      <c r="UYB892" s="806"/>
      <c r="UYC892" s="806"/>
      <c r="UYD892" s="806"/>
      <c r="UYE892" s="806"/>
      <c r="UYF892" s="806"/>
      <c r="UYG892" s="806"/>
      <c r="UYH892" s="806"/>
      <c r="UYI892" s="806"/>
      <c r="UYJ892" s="806"/>
      <c r="UYK892" s="806"/>
      <c r="UYL892" s="806"/>
      <c r="UYM892" s="806"/>
      <c r="UYN892" s="806"/>
      <c r="UYO892" s="806"/>
      <c r="UYP892" s="806"/>
      <c r="UYQ892" s="806"/>
      <c r="UYR892" s="806"/>
      <c r="UYS892" s="806"/>
      <c r="UYT892" s="806"/>
      <c r="UYU892" s="806"/>
      <c r="UYV892" s="806"/>
      <c r="UYW892" s="806"/>
      <c r="UYX892" s="806"/>
      <c r="UYY892" s="806"/>
      <c r="UYZ892" s="806"/>
      <c r="UZA892" s="806"/>
      <c r="UZB892" s="806"/>
      <c r="UZC892" s="806"/>
      <c r="UZD892" s="806"/>
      <c r="UZE892" s="806"/>
      <c r="UZF892" s="806"/>
      <c r="UZG892" s="806"/>
      <c r="UZH892" s="806"/>
      <c r="UZI892" s="806"/>
      <c r="UZJ892" s="806"/>
      <c r="UZK892" s="806"/>
      <c r="UZL892" s="806"/>
      <c r="UZM892" s="806"/>
      <c r="UZN892" s="806"/>
      <c r="UZO892" s="806"/>
      <c r="UZP892" s="806"/>
      <c r="UZQ892" s="806"/>
      <c r="UZR892" s="806"/>
      <c r="UZS892" s="806"/>
      <c r="UZT892" s="806"/>
      <c r="UZU892" s="806"/>
      <c r="UZV892" s="806"/>
      <c r="UZW892" s="806"/>
      <c r="UZX892" s="806"/>
      <c r="UZY892" s="806"/>
      <c r="UZZ892" s="806"/>
      <c r="VAA892" s="806"/>
      <c r="VAB892" s="806"/>
      <c r="VAC892" s="806"/>
      <c r="VAD892" s="806"/>
      <c r="VAE892" s="806"/>
      <c r="VAF892" s="806"/>
      <c r="VAG892" s="806"/>
      <c r="VAH892" s="806"/>
      <c r="VAI892" s="806"/>
      <c r="VAJ892" s="806"/>
      <c r="VAK892" s="806"/>
      <c r="VAL892" s="806"/>
      <c r="VAM892" s="806"/>
      <c r="VAN892" s="806"/>
      <c r="VAO892" s="806"/>
      <c r="VAP892" s="806"/>
      <c r="VAQ892" s="806"/>
      <c r="VAR892" s="806"/>
      <c r="VAS892" s="806"/>
      <c r="VAT892" s="806"/>
      <c r="VAU892" s="806"/>
      <c r="VAV892" s="806"/>
      <c r="VAW892" s="806"/>
      <c r="VAX892" s="806"/>
      <c r="VAY892" s="806"/>
      <c r="VAZ892" s="806"/>
      <c r="VBA892" s="806"/>
      <c r="VBB892" s="806"/>
      <c r="VBC892" s="806"/>
      <c r="VBD892" s="806"/>
      <c r="VBE892" s="806"/>
      <c r="VBF892" s="806"/>
      <c r="VBG892" s="806"/>
      <c r="VBH892" s="806"/>
      <c r="VBI892" s="806"/>
      <c r="VBJ892" s="806"/>
      <c r="VBK892" s="806"/>
      <c r="VBL892" s="806"/>
      <c r="VBM892" s="806"/>
      <c r="VBN892" s="806"/>
      <c r="VBO892" s="806"/>
      <c r="VBP892" s="806"/>
      <c r="VBQ892" s="806"/>
      <c r="VBR892" s="806"/>
      <c r="VBS892" s="806"/>
      <c r="VBT892" s="806"/>
      <c r="VBU892" s="806"/>
      <c r="VBV892" s="806"/>
      <c r="VBW892" s="806"/>
      <c r="VBX892" s="806"/>
      <c r="VBY892" s="806"/>
      <c r="VBZ892" s="806"/>
      <c r="VCA892" s="806"/>
      <c r="VCB892" s="806"/>
      <c r="VCC892" s="806"/>
      <c r="VCD892" s="806"/>
      <c r="VCE892" s="806"/>
      <c r="VCF892" s="806"/>
      <c r="VCG892" s="806"/>
      <c r="VCH892" s="806"/>
      <c r="VCI892" s="806"/>
      <c r="VCJ892" s="806"/>
      <c r="VCK892" s="806"/>
      <c r="VCL892" s="806"/>
      <c r="VCM892" s="806"/>
      <c r="VCN892" s="806"/>
      <c r="VCO892" s="806"/>
      <c r="VCP892" s="806"/>
      <c r="VCQ892" s="806"/>
      <c r="VCR892" s="806"/>
      <c r="VCS892" s="806"/>
      <c r="VCT892" s="806"/>
      <c r="VCU892" s="806"/>
      <c r="VCV892" s="806"/>
      <c r="VCW892" s="806"/>
      <c r="VCX892" s="806"/>
      <c r="VCY892" s="806"/>
      <c r="VCZ892" s="806"/>
      <c r="VDA892" s="806"/>
      <c r="VDB892" s="806"/>
      <c r="VDC892" s="806"/>
      <c r="VDD892" s="806"/>
      <c r="VDE892" s="806"/>
      <c r="VDF892" s="806"/>
      <c r="VDG892" s="806"/>
      <c r="VDH892" s="806"/>
      <c r="VDI892" s="806"/>
      <c r="VDJ892" s="806"/>
      <c r="VDK892" s="806"/>
      <c r="VDL892" s="806"/>
      <c r="VDM892" s="806"/>
      <c r="VDN892" s="806"/>
      <c r="VDO892" s="806"/>
      <c r="VDP892" s="806"/>
      <c r="VDQ892" s="806"/>
      <c r="VDR892" s="806"/>
      <c r="VDS892" s="806"/>
      <c r="VDT892" s="806"/>
      <c r="VDU892" s="806"/>
      <c r="VDV892" s="806"/>
      <c r="VDW892" s="806"/>
      <c r="VDX892" s="806"/>
      <c r="VDY892" s="806"/>
      <c r="VDZ892" s="806"/>
      <c r="VEA892" s="806"/>
      <c r="VEB892" s="806"/>
      <c r="VEC892" s="806"/>
      <c r="VED892" s="806"/>
      <c r="VEE892" s="806"/>
      <c r="VEF892" s="806"/>
      <c r="VEG892" s="806"/>
      <c r="VEH892" s="806"/>
      <c r="VEI892" s="806"/>
      <c r="VEJ892" s="806"/>
      <c r="VEK892" s="806"/>
      <c r="VEL892" s="806"/>
      <c r="VEM892" s="806"/>
      <c r="VEN892" s="806"/>
      <c r="VEO892" s="806"/>
      <c r="VEP892" s="806"/>
      <c r="VEQ892" s="806"/>
      <c r="VER892" s="806"/>
      <c r="VES892" s="806"/>
      <c r="VET892" s="806"/>
      <c r="VEU892" s="806"/>
      <c r="VEV892" s="806"/>
      <c r="VEW892" s="806"/>
      <c r="VEX892" s="806"/>
      <c r="VEY892" s="806"/>
      <c r="VEZ892" s="806"/>
      <c r="VFA892" s="806"/>
      <c r="VFB892" s="806"/>
      <c r="VFC892" s="806"/>
      <c r="VFD892" s="806"/>
      <c r="VFE892" s="806"/>
      <c r="VFF892" s="806"/>
      <c r="VFG892" s="806"/>
      <c r="VFH892" s="806"/>
      <c r="VFI892" s="806"/>
      <c r="VFJ892" s="806"/>
      <c r="VFK892" s="806"/>
      <c r="VFL892" s="806"/>
      <c r="VFM892" s="806"/>
      <c r="VFN892" s="806"/>
      <c r="VFO892" s="806"/>
      <c r="VFP892" s="806"/>
      <c r="VFQ892" s="806"/>
      <c r="VFR892" s="806"/>
      <c r="VFS892" s="806"/>
      <c r="VFT892" s="806"/>
      <c r="VFU892" s="806"/>
      <c r="VFV892" s="806"/>
      <c r="VFW892" s="806"/>
      <c r="VFX892" s="806"/>
      <c r="VFY892" s="806"/>
      <c r="VFZ892" s="806"/>
      <c r="VGA892" s="806"/>
      <c r="VGB892" s="806"/>
      <c r="VGC892" s="806"/>
      <c r="VGD892" s="806"/>
      <c r="VGE892" s="806"/>
      <c r="VGF892" s="806"/>
      <c r="VGG892" s="806"/>
      <c r="VGH892" s="806"/>
      <c r="VGI892" s="806"/>
      <c r="VGJ892" s="806"/>
      <c r="VGK892" s="806"/>
      <c r="VGL892" s="806"/>
      <c r="VGM892" s="806"/>
      <c r="VGN892" s="806"/>
      <c r="VGO892" s="806"/>
      <c r="VGP892" s="806"/>
      <c r="VGQ892" s="806"/>
      <c r="VGR892" s="806"/>
      <c r="VGS892" s="806"/>
      <c r="VGT892" s="806"/>
      <c r="VGU892" s="806"/>
      <c r="VGV892" s="806"/>
      <c r="VGW892" s="806"/>
      <c r="VGX892" s="806"/>
      <c r="VGY892" s="806"/>
      <c r="VGZ892" s="806"/>
      <c r="VHA892" s="806"/>
      <c r="VHB892" s="806"/>
      <c r="VHC892" s="806"/>
      <c r="VHD892" s="806"/>
      <c r="VHE892" s="806"/>
      <c r="VHF892" s="806"/>
      <c r="VHG892" s="806"/>
      <c r="VHH892" s="806"/>
      <c r="VHI892" s="806"/>
      <c r="VHJ892" s="806"/>
      <c r="VHK892" s="806"/>
      <c r="VHL892" s="806"/>
      <c r="VHM892" s="806"/>
      <c r="VHN892" s="806"/>
      <c r="VHO892" s="806"/>
      <c r="VHP892" s="806"/>
      <c r="VHQ892" s="806"/>
      <c r="VHR892" s="806"/>
      <c r="VHS892" s="806"/>
      <c r="VHT892" s="806"/>
      <c r="VHU892" s="806"/>
      <c r="VHV892" s="806"/>
      <c r="VHW892" s="806"/>
      <c r="VHX892" s="806"/>
      <c r="VHY892" s="806"/>
      <c r="VHZ892" s="806"/>
      <c r="VIA892" s="806"/>
      <c r="VIB892" s="806"/>
      <c r="VIC892" s="806"/>
      <c r="VID892" s="806"/>
      <c r="VIE892" s="806"/>
      <c r="VIF892" s="806"/>
      <c r="VIG892" s="806"/>
      <c r="VIH892" s="806"/>
      <c r="VII892" s="806"/>
      <c r="VIJ892" s="806"/>
      <c r="VIK892" s="806"/>
      <c r="VIL892" s="806"/>
      <c r="VIM892" s="806"/>
      <c r="VIN892" s="806"/>
      <c r="VIO892" s="806"/>
      <c r="VIP892" s="806"/>
      <c r="VIQ892" s="806"/>
      <c r="VIR892" s="806"/>
      <c r="VIS892" s="806"/>
      <c r="VIT892" s="806"/>
      <c r="VIU892" s="806"/>
      <c r="VIV892" s="806"/>
      <c r="VIW892" s="806"/>
      <c r="VIX892" s="806"/>
      <c r="VIY892" s="806"/>
      <c r="VIZ892" s="806"/>
      <c r="VJA892" s="806"/>
      <c r="VJB892" s="806"/>
      <c r="VJC892" s="806"/>
      <c r="VJD892" s="806"/>
      <c r="VJE892" s="806"/>
      <c r="VJF892" s="806"/>
      <c r="VJG892" s="806"/>
      <c r="VJH892" s="806"/>
      <c r="VJI892" s="806"/>
      <c r="VJJ892" s="806"/>
      <c r="VJK892" s="806"/>
      <c r="VJL892" s="806"/>
      <c r="VJM892" s="806"/>
      <c r="VJN892" s="806"/>
      <c r="VJO892" s="806"/>
      <c r="VJP892" s="806"/>
      <c r="VJQ892" s="806"/>
      <c r="VJR892" s="806"/>
      <c r="VJS892" s="806"/>
      <c r="VJT892" s="806"/>
      <c r="VJU892" s="806"/>
      <c r="VJV892" s="806"/>
      <c r="VJW892" s="806"/>
      <c r="VJX892" s="806"/>
      <c r="VJY892" s="806"/>
      <c r="VJZ892" s="806"/>
      <c r="VKA892" s="806"/>
      <c r="VKB892" s="806"/>
      <c r="VKC892" s="806"/>
      <c r="VKD892" s="806"/>
      <c r="VKE892" s="806"/>
      <c r="VKF892" s="806"/>
      <c r="VKG892" s="806"/>
      <c r="VKH892" s="806"/>
      <c r="VKI892" s="806"/>
      <c r="VKJ892" s="806"/>
      <c r="VKK892" s="806"/>
      <c r="VKL892" s="806"/>
      <c r="VKM892" s="806"/>
      <c r="VKN892" s="806"/>
      <c r="VKO892" s="806"/>
      <c r="VKP892" s="806"/>
      <c r="VKQ892" s="806"/>
      <c r="VKR892" s="806"/>
      <c r="VKS892" s="806"/>
      <c r="VKT892" s="806"/>
      <c r="VKU892" s="806"/>
      <c r="VKV892" s="806"/>
      <c r="VKW892" s="806"/>
      <c r="VKX892" s="806"/>
      <c r="VKY892" s="806"/>
      <c r="VKZ892" s="806"/>
      <c r="VLA892" s="806"/>
      <c r="VLB892" s="806"/>
      <c r="VLC892" s="806"/>
      <c r="VLD892" s="806"/>
      <c r="VLE892" s="806"/>
      <c r="VLF892" s="806"/>
      <c r="VLG892" s="806"/>
      <c r="VLH892" s="806"/>
      <c r="VLI892" s="806"/>
      <c r="VLJ892" s="806"/>
      <c r="VLK892" s="806"/>
      <c r="VLL892" s="806"/>
      <c r="VLM892" s="806"/>
      <c r="VLN892" s="806"/>
      <c r="VLO892" s="806"/>
      <c r="VLP892" s="806"/>
      <c r="VLQ892" s="806"/>
      <c r="VLR892" s="806"/>
      <c r="VLS892" s="806"/>
      <c r="VLT892" s="806"/>
      <c r="VLU892" s="806"/>
      <c r="VLV892" s="806"/>
      <c r="VLW892" s="806"/>
      <c r="VLX892" s="806"/>
      <c r="VLY892" s="806"/>
      <c r="VLZ892" s="806"/>
      <c r="VMA892" s="806"/>
      <c r="VMB892" s="806"/>
      <c r="VMC892" s="806"/>
      <c r="VMD892" s="806"/>
      <c r="VME892" s="806"/>
      <c r="VMF892" s="806"/>
      <c r="VMG892" s="806"/>
      <c r="VMH892" s="806"/>
      <c r="VMI892" s="806"/>
      <c r="VMJ892" s="806"/>
      <c r="VMK892" s="806"/>
      <c r="VML892" s="806"/>
      <c r="VMM892" s="806"/>
      <c r="VMN892" s="806"/>
      <c r="VMO892" s="806"/>
      <c r="VMP892" s="806"/>
      <c r="VMQ892" s="806"/>
      <c r="VMR892" s="806"/>
      <c r="VMS892" s="806"/>
      <c r="VMT892" s="806"/>
      <c r="VMU892" s="806"/>
      <c r="VMV892" s="806"/>
      <c r="VMW892" s="806"/>
      <c r="VMX892" s="806"/>
      <c r="VMY892" s="806"/>
      <c r="VMZ892" s="806"/>
      <c r="VNA892" s="806"/>
      <c r="VNB892" s="806"/>
      <c r="VNC892" s="806"/>
      <c r="VND892" s="806"/>
      <c r="VNE892" s="806"/>
      <c r="VNF892" s="806"/>
      <c r="VNG892" s="806"/>
      <c r="VNH892" s="806"/>
      <c r="VNI892" s="806"/>
      <c r="VNJ892" s="806"/>
      <c r="VNK892" s="806"/>
      <c r="VNL892" s="806"/>
      <c r="VNM892" s="806"/>
      <c r="VNN892" s="806"/>
      <c r="VNO892" s="806"/>
      <c r="VNP892" s="806"/>
      <c r="VNQ892" s="806"/>
      <c r="VNR892" s="806"/>
      <c r="VNS892" s="806"/>
      <c r="VNT892" s="806"/>
      <c r="VNU892" s="806"/>
      <c r="VNV892" s="806"/>
      <c r="VNW892" s="806"/>
      <c r="VNX892" s="806"/>
      <c r="VNY892" s="806"/>
      <c r="VNZ892" s="806"/>
      <c r="VOA892" s="806"/>
      <c r="VOB892" s="806"/>
      <c r="VOC892" s="806"/>
      <c r="VOD892" s="806"/>
      <c r="VOE892" s="806"/>
      <c r="VOF892" s="806"/>
      <c r="VOG892" s="806"/>
      <c r="VOH892" s="806"/>
      <c r="VOI892" s="806"/>
      <c r="VOJ892" s="806"/>
      <c r="VOK892" s="806"/>
      <c r="VOL892" s="806"/>
      <c r="VOM892" s="806"/>
      <c r="VON892" s="806"/>
      <c r="VOO892" s="806"/>
      <c r="VOP892" s="806"/>
      <c r="VOQ892" s="806"/>
      <c r="VOR892" s="806"/>
      <c r="VOS892" s="806"/>
      <c r="VOT892" s="806"/>
      <c r="VOU892" s="806"/>
      <c r="VOV892" s="806"/>
      <c r="VOW892" s="806"/>
      <c r="VOX892" s="806"/>
      <c r="VOY892" s="806"/>
      <c r="VOZ892" s="806"/>
      <c r="VPA892" s="806"/>
      <c r="VPB892" s="806"/>
      <c r="VPC892" s="806"/>
      <c r="VPD892" s="806"/>
      <c r="VPE892" s="806"/>
      <c r="VPF892" s="806"/>
      <c r="VPG892" s="806"/>
      <c r="VPH892" s="806"/>
      <c r="VPI892" s="806"/>
      <c r="VPJ892" s="806"/>
      <c r="VPK892" s="806"/>
      <c r="VPL892" s="806"/>
      <c r="VPM892" s="806"/>
      <c r="VPN892" s="806"/>
      <c r="VPO892" s="806"/>
      <c r="VPP892" s="806"/>
      <c r="VPQ892" s="806"/>
      <c r="VPR892" s="806"/>
      <c r="VPS892" s="806"/>
      <c r="VPT892" s="806"/>
      <c r="VPU892" s="806"/>
      <c r="VPV892" s="806"/>
      <c r="VPW892" s="806"/>
      <c r="VPX892" s="806"/>
      <c r="VPY892" s="806"/>
      <c r="VPZ892" s="806"/>
      <c r="VQA892" s="806"/>
      <c r="VQB892" s="806"/>
      <c r="VQC892" s="806"/>
      <c r="VQD892" s="806"/>
      <c r="VQE892" s="806"/>
      <c r="VQF892" s="806"/>
      <c r="VQG892" s="806"/>
      <c r="VQH892" s="806"/>
      <c r="VQI892" s="806"/>
      <c r="VQJ892" s="806"/>
      <c r="VQK892" s="806"/>
      <c r="VQL892" s="806"/>
      <c r="VQM892" s="806"/>
      <c r="VQN892" s="806"/>
      <c r="VQO892" s="806"/>
      <c r="VQP892" s="806"/>
      <c r="VQQ892" s="806"/>
      <c r="VQR892" s="806"/>
      <c r="VQS892" s="806"/>
      <c r="VQT892" s="806"/>
      <c r="VQU892" s="806"/>
      <c r="VQV892" s="806"/>
      <c r="VQW892" s="806"/>
      <c r="VQX892" s="806"/>
      <c r="VQY892" s="806"/>
      <c r="VQZ892" s="806"/>
      <c r="VRA892" s="806"/>
      <c r="VRB892" s="806"/>
      <c r="VRC892" s="806"/>
      <c r="VRD892" s="806"/>
      <c r="VRE892" s="806"/>
      <c r="VRF892" s="806"/>
      <c r="VRG892" s="806"/>
      <c r="VRH892" s="806"/>
      <c r="VRI892" s="806"/>
      <c r="VRJ892" s="806"/>
      <c r="VRK892" s="806"/>
      <c r="VRL892" s="806"/>
      <c r="VRM892" s="806"/>
      <c r="VRN892" s="806"/>
      <c r="VRO892" s="806"/>
      <c r="VRP892" s="806"/>
      <c r="VRQ892" s="806"/>
      <c r="VRR892" s="806"/>
      <c r="VRS892" s="806"/>
      <c r="VRT892" s="806"/>
      <c r="VRU892" s="806"/>
      <c r="VRV892" s="806"/>
      <c r="VRW892" s="806"/>
      <c r="VRX892" s="806"/>
      <c r="VRY892" s="806"/>
      <c r="VRZ892" s="806"/>
      <c r="VSA892" s="806"/>
      <c r="VSB892" s="806"/>
      <c r="VSC892" s="806"/>
      <c r="VSD892" s="806"/>
      <c r="VSE892" s="806"/>
      <c r="VSF892" s="806"/>
      <c r="VSG892" s="806"/>
      <c r="VSH892" s="806"/>
      <c r="VSI892" s="806"/>
      <c r="VSJ892" s="806"/>
      <c r="VSK892" s="806"/>
      <c r="VSL892" s="806"/>
      <c r="VSM892" s="806"/>
      <c r="VSN892" s="806"/>
      <c r="VSO892" s="806"/>
      <c r="VSP892" s="806"/>
      <c r="VSQ892" s="806"/>
      <c r="VSR892" s="806"/>
      <c r="VSS892" s="806"/>
      <c r="VST892" s="806"/>
      <c r="VSU892" s="806"/>
      <c r="VSV892" s="806"/>
      <c r="VSW892" s="806"/>
      <c r="VSX892" s="806"/>
      <c r="VSY892" s="806"/>
      <c r="VSZ892" s="806"/>
      <c r="VTA892" s="806"/>
      <c r="VTB892" s="806"/>
      <c r="VTC892" s="806"/>
      <c r="VTD892" s="806"/>
      <c r="VTE892" s="806"/>
      <c r="VTF892" s="806"/>
      <c r="VTG892" s="806"/>
      <c r="VTH892" s="806"/>
      <c r="VTI892" s="806"/>
      <c r="VTJ892" s="806"/>
      <c r="VTK892" s="806"/>
      <c r="VTL892" s="806"/>
      <c r="VTM892" s="806"/>
      <c r="VTN892" s="806"/>
      <c r="VTO892" s="806"/>
      <c r="VTP892" s="806"/>
      <c r="VTQ892" s="806"/>
      <c r="VTR892" s="806"/>
      <c r="VTS892" s="806"/>
      <c r="VTT892" s="806"/>
      <c r="VTU892" s="806"/>
      <c r="VTV892" s="806"/>
      <c r="VTW892" s="806"/>
      <c r="VTX892" s="806"/>
      <c r="VTY892" s="806"/>
      <c r="VTZ892" s="806"/>
      <c r="VUA892" s="806"/>
      <c r="VUB892" s="806"/>
      <c r="VUC892" s="806"/>
      <c r="VUD892" s="806"/>
      <c r="VUE892" s="806"/>
      <c r="VUF892" s="806"/>
      <c r="VUG892" s="806"/>
      <c r="VUH892" s="806"/>
      <c r="VUI892" s="806"/>
      <c r="VUJ892" s="806"/>
      <c r="VUK892" s="806"/>
      <c r="VUL892" s="806"/>
      <c r="VUM892" s="806"/>
      <c r="VUN892" s="806"/>
      <c r="VUO892" s="806"/>
      <c r="VUP892" s="806"/>
      <c r="VUQ892" s="806"/>
      <c r="VUR892" s="806"/>
      <c r="VUS892" s="806"/>
      <c r="VUT892" s="806"/>
      <c r="VUU892" s="806"/>
      <c r="VUV892" s="806"/>
      <c r="VUW892" s="806"/>
      <c r="VUX892" s="806"/>
      <c r="VUY892" s="806"/>
      <c r="VUZ892" s="806"/>
      <c r="VVA892" s="806"/>
      <c r="VVB892" s="806"/>
      <c r="VVC892" s="806"/>
      <c r="VVD892" s="806"/>
      <c r="VVE892" s="806"/>
      <c r="VVF892" s="806"/>
      <c r="VVG892" s="806"/>
      <c r="VVH892" s="806"/>
      <c r="VVI892" s="806"/>
      <c r="VVJ892" s="806"/>
      <c r="VVK892" s="806"/>
      <c r="VVL892" s="806"/>
      <c r="VVM892" s="806"/>
      <c r="VVN892" s="806"/>
      <c r="VVO892" s="806"/>
      <c r="VVP892" s="806"/>
      <c r="VVQ892" s="806"/>
      <c r="VVR892" s="806"/>
      <c r="VVS892" s="806"/>
      <c r="VVT892" s="806"/>
      <c r="VVU892" s="806"/>
      <c r="VVV892" s="806"/>
      <c r="VVW892" s="806"/>
      <c r="VVX892" s="806"/>
      <c r="VVY892" s="806"/>
      <c r="VVZ892" s="806"/>
      <c r="VWA892" s="806"/>
      <c r="VWB892" s="806"/>
      <c r="VWC892" s="806"/>
      <c r="VWD892" s="806"/>
      <c r="VWE892" s="806"/>
      <c r="VWF892" s="806"/>
      <c r="VWG892" s="806"/>
      <c r="VWH892" s="806"/>
      <c r="VWI892" s="806"/>
      <c r="VWJ892" s="806"/>
      <c r="VWK892" s="806"/>
      <c r="VWL892" s="806"/>
      <c r="VWM892" s="806"/>
      <c r="VWN892" s="806"/>
      <c r="VWO892" s="806"/>
      <c r="VWP892" s="806"/>
      <c r="VWQ892" s="806"/>
      <c r="VWR892" s="806"/>
      <c r="VWS892" s="806"/>
      <c r="VWT892" s="806"/>
      <c r="VWU892" s="806"/>
      <c r="VWV892" s="806"/>
      <c r="VWW892" s="806"/>
      <c r="VWX892" s="806"/>
      <c r="VWY892" s="806"/>
      <c r="VWZ892" s="806"/>
      <c r="VXA892" s="806"/>
      <c r="VXB892" s="806"/>
      <c r="VXC892" s="806"/>
      <c r="VXD892" s="806"/>
      <c r="VXE892" s="806"/>
      <c r="VXF892" s="806"/>
      <c r="VXG892" s="806"/>
      <c r="VXH892" s="806"/>
      <c r="VXI892" s="806"/>
      <c r="VXJ892" s="806"/>
      <c r="VXK892" s="806"/>
      <c r="VXL892" s="806"/>
      <c r="VXM892" s="806"/>
      <c r="VXN892" s="806"/>
      <c r="VXO892" s="806"/>
      <c r="VXP892" s="806"/>
      <c r="VXQ892" s="806"/>
      <c r="VXR892" s="806"/>
      <c r="VXS892" s="806"/>
      <c r="VXT892" s="806"/>
      <c r="VXU892" s="806"/>
      <c r="VXV892" s="806"/>
      <c r="VXW892" s="806"/>
      <c r="VXX892" s="806"/>
      <c r="VXY892" s="806"/>
      <c r="VXZ892" s="806"/>
      <c r="VYA892" s="806"/>
      <c r="VYB892" s="806"/>
      <c r="VYC892" s="806"/>
      <c r="VYD892" s="806"/>
      <c r="VYE892" s="806"/>
      <c r="VYF892" s="806"/>
      <c r="VYG892" s="806"/>
      <c r="VYH892" s="806"/>
      <c r="VYI892" s="806"/>
      <c r="VYJ892" s="806"/>
      <c r="VYK892" s="806"/>
      <c r="VYL892" s="806"/>
      <c r="VYM892" s="806"/>
      <c r="VYN892" s="806"/>
      <c r="VYO892" s="806"/>
      <c r="VYP892" s="806"/>
      <c r="VYQ892" s="806"/>
      <c r="VYR892" s="806"/>
      <c r="VYS892" s="806"/>
      <c r="VYT892" s="806"/>
      <c r="VYU892" s="806"/>
      <c r="VYV892" s="806"/>
      <c r="VYW892" s="806"/>
      <c r="VYX892" s="806"/>
      <c r="VYY892" s="806"/>
      <c r="VYZ892" s="806"/>
      <c r="VZA892" s="806"/>
      <c r="VZB892" s="806"/>
      <c r="VZC892" s="806"/>
      <c r="VZD892" s="806"/>
      <c r="VZE892" s="806"/>
      <c r="VZF892" s="806"/>
      <c r="VZG892" s="806"/>
      <c r="VZH892" s="806"/>
      <c r="VZI892" s="806"/>
      <c r="VZJ892" s="806"/>
      <c r="VZK892" s="806"/>
      <c r="VZL892" s="806"/>
      <c r="VZM892" s="806"/>
      <c r="VZN892" s="806"/>
      <c r="VZO892" s="806"/>
      <c r="VZP892" s="806"/>
      <c r="VZQ892" s="806"/>
      <c r="VZR892" s="806"/>
      <c r="VZS892" s="806"/>
      <c r="VZT892" s="806"/>
      <c r="VZU892" s="806"/>
      <c r="VZV892" s="806"/>
      <c r="VZW892" s="806"/>
      <c r="VZX892" s="806"/>
      <c r="VZY892" s="806"/>
      <c r="VZZ892" s="806"/>
      <c r="WAA892" s="806"/>
      <c r="WAB892" s="806"/>
      <c r="WAC892" s="806"/>
      <c r="WAD892" s="806"/>
      <c r="WAE892" s="806"/>
      <c r="WAF892" s="806"/>
      <c r="WAG892" s="806"/>
      <c r="WAH892" s="806"/>
      <c r="WAI892" s="806"/>
      <c r="WAJ892" s="806"/>
      <c r="WAK892" s="806"/>
      <c r="WAL892" s="806"/>
      <c r="WAM892" s="806"/>
      <c r="WAN892" s="806"/>
      <c r="WAO892" s="806"/>
      <c r="WAP892" s="806"/>
      <c r="WAQ892" s="806"/>
      <c r="WAR892" s="806"/>
      <c r="WAS892" s="806"/>
      <c r="WAT892" s="806"/>
      <c r="WAU892" s="806"/>
      <c r="WAV892" s="806"/>
      <c r="WAW892" s="806"/>
      <c r="WAX892" s="806"/>
      <c r="WAY892" s="806"/>
      <c r="WAZ892" s="806"/>
      <c r="WBA892" s="806"/>
      <c r="WBB892" s="806"/>
      <c r="WBC892" s="806"/>
      <c r="WBD892" s="806"/>
      <c r="WBE892" s="806"/>
      <c r="WBF892" s="806"/>
      <c r="WBG892" s="806"/>
      <c r="WBH892" s="806"/>
      <c r="WBI892" s="806"/>
      <c r="WBJ892" s="806"/>
      <c r="WBK892" s="806"/>
      <c r="WBL892" s="806"/>
      <c r="WBM892" s="806"/>
      <c r="WBN892" s="806"/>
      <c r="WBO892" s="806"/>
      <c r="WBP892" s="806"/>
      <c r="WBQ892" s="806"/>
      <c r="WBR892" s="806"/>
      <c r="WBS892" s="806"/>
      <c r="WBT892" s="806"/>
      <c r="WBU892" s="806"/>
      <c r="WBV892" s="806"/>
      <c r="WBW892" s="806"/>
      <c r="WBX892" s="806"/>
      <c r="WBY892" s="806"/>
      <c r="WBZ892" s="806"/>
      <c r="WCA892" s="806"/>
      <c r="WCB892" s="806"/>
      <c r="WCC892" s="806"/>
      <c r="WCD892" s="806"/>
      <c r="WCE892" s="806"/>
      <c r="WCF892" s="806"/>
      <c r="WCG892" s="806"/>
      <c r="WCH892" s="806"/>
      <c r="WCI892" s="806"/>
      <c r="WCJ892" s="806"/>
      <c r="WCK892" s="806"/>
      <c r="WCL892" s="806"/>
      <c r="WCM892" s="806"/>
      <c r="WCN892" s="806"/>
      <c r="WCO892" s="806"/>
      <c r="WCP892" s="806"/>
      <c r="WCQ892" s="806"/>
      <c r="WCR892" s="806"/>
      <c r="WCS892" s="806"/>
      <c r="WCT892" s="806"/>
      <c r="WCU892" s="806"/>
      <c r="WCV892" s="806"/>
      <c r="WCW892" s="806"/>
      <c r="WCX892" s="806"/>
      <c r="WCY892" s="806"/>
      <c r="WCZ892" s="806"/>
      <c r="WDA892" s="806"/>
      <c r="WDB892" s="806"/>
      <c r="WDC892" s="806"/>
      <c r="WDD892" s="806"/>
      <c r="WDE892" s="806"/>
      <c r="WDF892" s="806"/>
      <c r="WDG892" s="806"/>
      <c r="WDH892" s="806"/>
      <c r="WDI892" s="806"/>
      <c r="WDJ892" s="806"/>
      <c r="WDK892" s="806"/>
      <c r="WDL892" s="806"/>
      <c r="WDM892" s="806"/>
      <c r="WDN892" s="806"/>
      <c r="WDO892" s="806"/>
      <c r="WDP892" s="806"/>
      <c r="WDQ892" s="806"/>
      <c r="WDR892" s="806"/>
      <c r="WDS892" s="806"/>
      <c r="WDT892" s="806"/>
      <c r="WDU892" s="806"/>
      <c r="WDV892" s="806"/>
      <c r="WDW892" s="806"/>
      <c r="WDX892" s="806"/>
      <c r="WDY892" s="806"/>
      <c r="WDZ892" s="806"/>
      <c r="WEA892" s="806"/>
      <c r="WEB892" s="806"/>
      <c r="WEC892" s="806"/>
      <c r="WED892" s="806"/>
      <c r="WEE892" s="806"/>
      <c r="WEF892" s="806"/>
      <c r="WEG892" s="806"/>
      <c r="WEH892" s="806"/>
      <c r="WEI892" s="806"/>
      <c r="WEJ892" s="806"/>
      <c r="WEK892" s="806"/>
      <c r="WEL892" s="806"/>
      <c r="WEM892" s="806"/>
      <c r="WEN892" s="806"/>
      <c r="WEO892" s="806"/>
      <c r="WEP892" s="806"/>
      <c r="WEQ892" s="806"/>
      <c r="WER892" s="806"/>
      <c r="WES892" s="806"/>
      <c r="WET892" s="806"/>
      <c r="WEU892" s="806"/>
      <c r="WEV892" s="806"/>
      <c r="WEW892" s="806"/>
      <c r="WEX892" s="806"/>
      <c r="WEY892" s="806"/>
      <c r="WEZ892" s="806"/>
      <c r="WFA892" s="806"/>
      <c r="WFB892" s="806"/>
      <c r="WFC892" s="806"/>
      <c r="WFD892" s="806"/>
      <c r="WFE892" s="806"/>
      <c r="WFF892" s="806"/>
      <c r="WFG892" s="806"/>
      <c r="WFH892" s="806"/>
      <c r="WFI892" s="806"/>
      <c r="WFJ892" s="806"/>
      <c r="WFK892" s="806"/>
      <c r="WFL892" s="806"/>
      <c r="WFM892" s="806"/>
      <c r="WFN892" s="806"/>
      <c r="WFO892" s="806"/>
      <c r="WFP892" s="806"/>
      <c r="WFQ892" s="806"/>
      <c r="WFR892" s="806"/>
      <c r="WFS892" s="806"/>
      <c r="WFT892" s="806"/>
      <c r="WFU892" s="806"/>
      <c r="WFV892" s="806"/>
      <c r="WFW892" s="806"/>
      <c r="WFX892" s="806"/>
      <c r="WFY892" s="806"/>
      <c r="WFZ892" s="806"/>
      <c r="WGA892" s="806"/>
      <c r="WGB892" s="806"/>
      <c r="WGC892" s="806"/>
      <c r="WGD892" s="806"/>
      <c r="WGE892" s="806"/>
      <c r="WGF892" s="806"/>
      <c r="WGG892" s="806"/>
      <c r="WGH892" s="806"/>
      <c r="WGI892" s="806"/>
      <c r="WGJ892" s="806"/>
      <c r="WGK892" s="806"/>
      <c r="WGL892" s="806"/>
      <c r="WGM892" s="806"/>
      <c r="WGN892" s="806"/>
      <c r="WGO892" s="806"/>
      <c r="WGP892" s="806"/>
      <c r="WGQ892" s="806"/>
      <c r="WGR892" s="806"/>
      <c r="WGS892" s="806"/>
      <c r="WGT892" s="806"/>
      <c r="WGU892" s="806"/>
      <c r="WGV892" s="806"/>
      <c r="WGW892" s="806"/>
      <c r="WGX892" s="806"/>
      <c r="WGY892" s="806"/>
      <c r="WGZ892" s="806"/>
      <c r="WHA892" s="806"/>
      <c r="WHB892" s="806"/>
      <c r="WHC892" s="806"/>
      <c r="WHD892" s="806"/>
      <c r="WHE892" s="806"/>
      <c r="WHF892" s="806"/>
      <c r="WHG892" s="806"/>
      <c r="WHH892" s="806"/>
      <c r="WHI892" s="806"/>
      <c r="WHJ892" s="806"/>
      <c r="WHK892" s="806"/>
      <c r="WHL892" s="806"/>
      <c r="WHM892" s="806"/>
      <c r="WHN892" s="806"/>
      <c r="WHO892" s="806"/>
      <c r="WHP892" s="806"/>
      <c r="WHQ892" s="806"/>
      <c r="WHR892" s="806"/>
      <c r="WHS892" s="806"/>
      <c r="WHT892" s="806"/>
      <c r="WHU892" s="806"/>
      <c r="WHV892" s="806"/>
      <c r="WHW892" s="806"/>
      <c r="WHX892" s="806"/>
      <c r="WHY892" s="806"/>
      <c r="WHZ892" s="806"/>
      <c r="WIA892" s="806"/>
      <c r="WIB892" s="806"/>
      <c r="WIC892" s="806"/>
      <c r="WID892" s="806"/>
      <c r="WIE892" s="806"/>
      <c r="WIF892" s="806"/>
      <c r="WIG892" s="806"/>
      <c r="WIH892" s="806"/>
      <c r="WII892" s="806"/>
      <c r="WIJ892" s="806"/>
      <c r="WIK892" s="806"/>
      <c r="WIL892" s="806"/>
      <c r="WIM892" s="806"/>
      <c r="WIN892" s="806"/>
      <c r="WIO892" s="806"/>
      <c r="WIP892" s="806"/>
      <c r="WIQ892" s="806"/>
      <c r="WIR892" s="806"/>
      <c r="WIS892" s="806"/>
      <c r="WIT892" s="806"/>
      <c r="WIU892" s="806"/>
      <c r="WIV892" s="806"/>
      <c r="WIW892" s="806"/>
      <c r="WIX892" s="806"/>
      <c r="WIY892" s="806"/>
      <c r="WIZ892" s="806"/>
      <c r="WJA892" s="806"/>
      <c r="WJB892" s="806"/>
      <c r="WJC892" s="806"/>
      <c r="WJD892" s="806"/>
      <c r="WJE892" s="806"/>
      <c r="WJF892" s="806"/>
      <c r="WJG892" s="806"/>
      <c r="WJH892" s="806"/>
      <c r="WJI892" s="806"/>
      <c r="WJJ892" s="806"/>
      <c r="WJK892" s="806"/>
      <c r="WJL892" s="806"/>
      <c r="WJM892" s="806"/>
      <c r="WJN892" s="806"/>
      <c r="WJO892" s="806"/>
      <c r="WJP892" s="806"/>
      <c r="WJQ892" s="806"/>
      <c r="WJR892" s="806"/>
      <c r="WJS892" s="806"/>
      <c r="WJT892" s="806"/>
      <c r="WJU892" s="806"/>
      <c r="WJV892" s="806"/>
      <c r="WJW892" s="806"/>
      <c r="WJX892" s="806"/>
      <c r="WJY892" s="806"/>
      <c r="WJZ892" s="806"/>
      <c r="WKA892" s="806"/>
      <c r="WKB892" s="806"/>
      <c r="WKC892" s="806"/>
      <c r="WKD892" s="806"/>
      <c r="WKE892" s="806"/>
      <c r="WKF892" s="806"/>
      <c r="WKG892" s="806"/>
      <c r="WKH892" s="806"/>
      <c r="WKI892" s="806"/>
      <c r="WKJ892" s="806"/>
      <c r="WKK892" s="806"/>
      <c r="WKL892" s="806"/>
      <c r="WKM892" s="806"/>
      <c r="WKN892" s="806"/>
      <c r="WKO892" s="806"/>
      <c r="WKP892" s="806"/>
      <c r="WKQ892" s="806"/>
      <c r="WKR892" s="806"/>
      <c r="WKS892" s="806"/>
      <c r="WKT892" s="806"/>
      <c r="WKU892" s="806"/>
      <c r="WKV892" s="806"/>
      <c r="WKW892" s="806"/>
      <c r="WKX892" s="806"/>
      <c r="WKY892" s="806"/>
      <c r="WKZ892" s="806"/>
      <c r="WLA892" s="806"/>
      <c r="WLB892" s="806"/>
      <c r="WLC892" s="806"/>
      <c r="WLD892" s="806"/>
      <c r="WLE892" s="806"/>
      <c r="WLF892" s="806"/>
      <c r="WLG892" s="806"/>
      <c r="WLH892" s="806"/>
      <c r="WLI892" s="806"/>
      <c r="WLJ892" s="806"/>
      <c r="WLK892" s="806"/>
      <c r="WLL892" s="806"/>
      <c r="WLM892" s="806"/>
      <c r="WLN892" s="806"/>
      <c r="WLO892" s="806"/>
      <c r="WLP892" s="806"/>
      <c r="WLQ892" s="806"/>
      <c r="WLR892" s="806"/>
      <c r="WLS892" s="806"/>
      <c r="WLT892" s="806"/>
      <c r="WLU892" s="806"/>
      <c r="WLV892" s="806"/>
      <c r="WLW892" s="806"/>
      <c r="WLX892" s="806"/>
      <c r="WLY892" s="806"/>
      <c r="WLZ892" s="806"/>
      <c r="WMA892" s="806"/>
      <c r="WMB892" s="806"/>
      <c r="WMC892" s="806"/>
      <c r="WMD892" s="806"/>
      <c r="WME892" s="806"/>
      <c r="WMF892" s="806"/>
      <c r="WMG892" s="806"/>
      <c r="WMH892" s="806"/>
      <c r="WMI892" s="806"/>
      <c r="WMJ892" s="806"/>
      <c r="WMK892" s="806"/>
      <c r="WML892" s="806"/>
      <c r="WMM892" s="806"/>
      <c r="WMN892" s="806"/>
      <c r="WMO892" s="806"/>
      <c r="WMP892" s="806"/>
      <c r="WMQ892" s="806"/>
      <c r="WMR892" s="806"/>
      <c r="WMS892" s="806"/>
      <c r="WMT892" s="806"/>
      <c r="WMU892" s="806"/>
      <c r="WMV892" s="806"/>
      <c r="WMW892" s="806"/>
      <c r="WMX892" s="806"/>
      <c r="WMY892" s="806"/>
      <c r="WMZ892" s="806"/>
      <c r="WNA892" s="806"/>
      <c r="WNB892" s="806"/>
      <c r="WNC892" s="806"/>
      <c r="WND892" s="806"/>
      <c r="WNE892" s="806"/>
      <c r="WNF892" s="806"/>
      <c r="WNG892" s="806"/>
      <c r="WNH892" s="806"/>
      <c r="WNI892" s="806"/>
      <c r="WNJ892" s="806"/>
      <c r="WNK892" s="806"/>
      <c r="WNL892" s="806"/>
      <c r="WNM892" s="806"/>
      <c r="WNN892" s="806"/>
      <c r="WNO892" s="806"/>
      <c r="WNP892" s="806"/>
      <c r="WNQ892" s="806"/>
      <c r="WNR892" s="806"/>
      <c r="WNS892" s="806"/>
      <c r="WNT892" s="806"/>
      <c r="WNU892" s="806"/>
      <c r="WNV892" s="806"/>
      <c r="WNW892" s="806"/>
      <c r="WNX892" s="806"/>
      <c r="WNY892" s="806"/>
      <c r="WNZ892" s="806"/>
      <c r="WOA892" s="806"/>
      <c r="WOB892" s="806"/>
      <c r="WOC892" s="806"/>
      <c r="WOD892" s="806"/>
      <c r="WOE892" s="806"/>
      <c r="WOF892" s="806"/>
      <c r="WOG892" s="806"/>
      <c r="WOH892" s="806"/>
      <c r="WOI892" s="806"/>
      <c r="WOJ892" s="806"/>
      <c r="WOK892" s="806"/>
      <c r="WOL892" s="806"/>
      <c r="WOM892" s="806"/>
      <c r="WON892" s="806"/>
      <c r="WOO892" s="806"/>
      <c r="WOP892" s="806"/>
      <c r="WOQ892" s="806"/>
      <c r="WOR892" s="806"/>
      <c r="WOS892" s="806"/>
      <c r="WOT892" s="806"/>
      <c r="WOU892" s="806"/>
      <c r="WOV892" s="806"/>
      <c r="WOW892" s="806"/>
      <c r="WOX892" s="806"/>
      <c r="WOY892" s="806"/>
      <c r="WOZ892" s="806"/>
      <c r="WPA892" s="806"/>
      <c r="WPB892" s="806"/>
      <c r="WPC892" s="806"/>
      <c r="WPD892" s="806"/>
      <c r="WPE892" s="806"/>
      <c r="WPF892" s="806"/>
      <c r="WPG892" s="806"/>
      <c r="WPH892" s="806"/>
      <c r="WPI892" s="806"/>
      <c r="WPJ892" s="806"/>
      <c r="WPK892" s="806"/>
      <c r="WPL892" s="806"/>
      <c r="WPM892" s="806"/>
      <c r="WPN892" s="806"/>
      <c r="WPO892" s="806"/>
      <c r="WPP892" s="806"/>
      <c r="WPQ892" s="806"/>
      <c r="WPR892" s="806"/>
      <c r="WPS892" s="806"/>
      <c r="WPT892" s="806"/>
      <c r="WPU892" s="806"/>
      <c r="WPV892" s="806"/>
      <c r="WPW892" s="806"/>
      <c r="WPX892" s="806"/>
      <c r="WPY892" s="806"/>
      <c r="WPZ892" s="806"/>
      <c r="WQA892" s="806"/>
      <c r="WQB892" s="806"/>
      <c r="WQC892" s="806"/>
      <c r="WQD892" s="806"/>
      <c r="WQE892" s="806"/>
      <c r="WQF892" s="806"/>
      <c r="WQG892" s="806"/>
      <c r="WQH892" s="806"/>
      <c r="WQI892" s="806"/>
      <c r="WQJ892" s="806"/>
      <c r="WQK892" s="806"/>
      <c r="WQL892" s="806"/>
      <c r="WQM892" s="806"/>
      <c r="WQN892" s="806"/>
      <c r="WQO892" s="806"/>
      <c r="WQP892" s="806"/>
      <c r="WQQ892" s="806"/>
      <c r="WQR892" s="806"/>
      <c r="WQS892" s="806"/>
      <c r="WQT892" s="806"/>
      <c r="WQU892" s="806"/>
      <c r="WQV892" s="806"/>
      <c r="WQW892" s="806"/>
      <c r="WQX892" s="806"/>
      <c r="WQY892" s="806"/>
      <c r="WQZ892" s="806"/>
      <c r="WRA892" s="806"/>
      <c r="WRB892" s="806"/>
      <c r="WRC892" s="806"/>
      <c r="WRD892" s="806"/>
      <c r="WRE892" s="806"/>
      <c r="WRF892" s="806"/>
      <c r="WRG892" s="806"/>
      <c r="WRH892" s="806"/>
      <c r="WRI892" s="806"/>
      <c r="WRJ892" s="806"/>
      <c r="WRK892" s="806"/>
      <c r="WRL892" s="806"/>
      <c r="WRM892" s="806"/>
      <c r="WRN892" s="806"/>
      <c r="WRO892" s="806"/>
      <c r="WRP892" s="806"/>
      <c r="WRQ892" s="806"/>
      <c r="WRR892" s="806"/>
      <c r="WRS892" s="806"/>
      <c r="WRT892" s="806"/>
      <c r="WRU892" s="806"/>
      <c r="WRV892" s="806"/>
      <c r="WRW892" s="806"/>
      <c r="WRX892" s="806"/>
      <c r="WRY892" s="806"/>
      <c r="WRZ892" s="806"/>
      <c r="WSA892" s="806"/>
      <c r="WSB892" s="806"/>
      <c r="WSC892" s="806"/>
      <c r="WSD892" s="806"/>
      <c r="WSE892" s="806"/>
      <c r="WSF892" s="806"/>
      <c r="WSG892" s="806"/>
      <c r="WSH892" s="806"/>
      <c r="WSI892" s="806"/>
      <c r="WSJ892" s="806"/>
      <c r="WSK892" s="806"/>
      <c r="WSL892" s="806"/>
      <c r="WSM892" s="806"/>
      <c r="WSN892" s="806"/>
      <c r="WSO892" s="806"/>
      <c r="WSP892" s="806"/>
      <c r="WSQ892" s="806"/>
      <c r="WSR892" s="806"/>
      <c r="WSS892" s="806"/>
      <c r="WST892" s="806"/>
      <c r="WSU892" s="806"/>
      <c r="WSV892" s="806"/>
      <c r="WSW892" s="806"/>
      <c r="WSX892" s="806"/>
      <c r="WSY892" s="806"/>
      <c r="WSZ892" s="806"/>
      <c r="WTA892" s="806"/>
      <c r="WTB892" s="806"/>
      <c r="WTC892" s="806"/>
      <c r="WTD892" s="806"/>
      <c r="WTE892" s="806"/>
      <c r="WTF892" s="806"/>
      <c r="WTG892" s="806"/>
      <c r="WTH892" s="806"/>
      <c r="WTI892" s="806"/>
      <c r="WTJ892" s="806"/>
      <c r="WTK892" s="806"/>
      <c r="WTL892" s="806"/>
      <c r="WTM892" s="806"/>
      <c r="WTN892" s="806"/>
      <c r="WTO892" s="806"/>
      <c r="WTP892" s="806"/>
      <c r="WTQ892" s="806"/>
      <c r="WTR892" s="806"/>
      <c r="WTS892" s="806"/>
      <c r="WTT892" s="806"/>
      <c r="WTU892" s="806"/>
      <c r="WTV892" s="806"/>
      <c r="WTW892" s="806"/>
      <c r="WTX892" s="806"/>
      <c r="WTY892" s="806"/>
      <c r="WTZ892" s="806"/>
      <c r="WUA892" s="806"/>
      <c r="WUB892" s="806"/>
      <c r="WUC892" s="806"/>
      <c r="WUD892" s="806"/>
      <c r="WUE892" s="806"/>
      <c r="WUF892" s="806"/>
      <c r="WUG892" s="806"/>
      <c r="WUH892" s="806"/>
      <c r="WUI892" s="806"/>
      <c r="WUJ892" s="806"/>
      <c r="WUK892" s="806"/>
      <c r="WUL892" s="806"/>
      <c r="WUM892" s="806"/>
      <c r="WUN892" s="806"/>
      <c r="WUO892" s="806"/>
      <c r="WUP892" s="806"/>
      <c r="WUQ892" s="806"/>
      <c r="WUR892" s="806"/>
      <c r="WUS892" s="806"/>
      <c r="WUT892" s="806"/>
      <c r="WUU892" s="806"/>
      <c r="WUV892" s="806"/>
      <c r="WUW892" s="806"/>
      <c r="WUX892" s="806"/>
      <c r="WUY892" s="806"/>
      <c r="WUZ892" s="806"/>
      <c r="WVA892" s="806"/>
      <c r="WVB892" s="806"/>
      <c r="WVC892" s="806"/>
      <c r="WVD892" s="806"/>
      <c r="WVE892" s="806"/>
      <c r="WVF892" s="806"/>
      <c r="WVG892" s="806"/>
      <c r="WVH892" s="806"/>
      <c r="WVI892" s="806"/>
      <c r="WVJ892" s="806"/>
      <c r="WVK892" s="806"/>
      <c r="WVL892" s="806"/>
      <c r="WVM892" s="806"/>
      <c r="WVN892" s="806"/>
      <c r="WVO892" s="806"/>
      <c r="WVP892" s="806"/>
      <c r="WVQ892" s="806"/>
      <c r="WVR892" s="806"/>
      <c r="WVS892" s="806"/>
      <c r="WVT892" s="806"/>
      <c r="WVU892" s="806"/>
      <c r="WVV892" s="806"/>
      <c r="WVW892" s="806"/>
      <c r="WVX892" s="806"/>
      <c r="WVY892" s="806"/>
      <c r="WVZ892" s="806"/>
      <c r="WWA892" s="806"/>
      <c r="WWB892" s="806"/>
      <c r="WWC892" s="806"/>
      <c r="WWD892" s="806"/>
      <c r="WWE892" s="806"/>
      <c r="WWF892" s="806"/>
      <c r="WWG892" s="806"/>
      <c r="WWH892" s="806"/>
      <c r="WWI892" s="806"/>
      <c r="WWJ892" s="806"/>
      <c r="WWK892" s="806"/>
      <c r="WWL892" s="806"/>
      <c r="WWM892" s="806"/>
      <c r="WWN892" s="806"/>
      <c r="WWO892" s="806"/>
      <c r="WWP892" s="806"/>
      <c r="WWQ892" s="806"/>
      <c r="WWR892" s="806"/>
      <c r="WWS892" s="806"/>
      <c r="WWT892" s="806"/>
      <c r="WWU892" s="806"/>
      <c r="WWV892" s="806"/>
      <c r="WWW892" s="806"/>
      <c r="WWX892" s="806"/>
      <c r="WWY892" s="806"/>
      <c r="WWZ892" s="806"/>
      <c r="WXA892" s="806"/>
      <c r="WXB892" s="806"/>
      <c r="WXC892" s="806"/>
      <c r="WXD892" s="806"/>
      <c r="WXE892" s="806"/>
      <c r="WXF892" s="806"/>
      <c r="WXG892" s="806"/>
      <c r="WXH892" s="806"/>
      <c r="WXI892" s="806"/>
      <c r="WXJ892" s="806"/>
      <c r="WXK892" s="806"/>
      <c r="WXL892" s="806"/>
      <c r="WXM892" s="806"/>
      <c r="WXN892" s="806"/>
      <c r="WXO892" s="806"/>
      <c r="WXP892" s="806"/>
      <c r="WXQ892" s="806"/>
      <c r="WXR892" s="806"/>
      <c r="WXS892" s="806"/>
      <c r="WXT892" s="806"/>
      <c r="WXU892" s="806"/>
      <c r="WXV892" s="806"/>
      <c r="WXW892" s="806"/>
      <c r="WXX892" s="806"/>
      <c r="WXY892" s="806"/>
      <c r="WXZ892" s="806"/>
      <c r="WYA892" s="806"/>
      <c r="WYB892" s="806"/>
      <c r="WYC892" s="806"/>
      <c r="WYD892" s="806"/>
      <c r="WYE892" s="806"/>
      <c r="WYF892" s="806"/>
      <c r="WYG892" s="806"/>
      <c r="WYH892" s="806"/>
      <c r="WYI892" s="806"/>
      <c r="WYJ892" s="806"/>
      <c r="WYK892" s="806"/>
      <c r="WYL892" s="806"/>
      <c r="WYM892" s="806"/>
      <c r="WYN892" s="806"/>
      <c r="WYO892" s="806"/>
      <c r="WYP892" s="806"/>
      <c r="WYQ892" s="806"/>
      <c r="WYR892" s="806"/>
      <c r="WYS892" s="806"/>
      <c r="WYT892" s="806"/>
      <c r="WYU892" s="806"/>
      <c r="WYV892" s="806"/>
      <c r="WYW892" s="806"/>
      <c r="WYX892" s="806"/>
      <c r="WYY892" s="806"/>
      <c r="WYZ892" s="806"/>
      <c r="WZA892" s="806"/>
      <c r="WZB892" s="806"/>
      <c r="WZC892" s="806"/>
      <c r="WZD892" s="806"/>
      <c r="WZE892" s="806"/>
      <c r="WZF892" s="806"/>
      <c r="WZG892" s="806"/>
      <c r="WZH892" s="806"/>
      <c r="WZI892" s="806"/>
      <c r="WZJ892" s="806"/>
      <c r="WZK892" s="806"/>
      <c r="WZL892" s="806"/>
      <c r="WZM892" s="806"/>
      <c r="WZN892" s="806"/>
      <c r="WZO892" s="806"/>
      <c r="WZP892" s="806"/>
      <c r="WZQ892" s="806"/>
      <c r="WZR892" s="806"/>
      <c r="WZS892" s="806"/>
      <c r="WZT892" s="806"/>
      <c r="WZU892" s="806"/>
      <c r="WZV892" s="806"/>
      <c r="WZW892" s="806"/>
      <c r="WZX892" s="806"/>
      <c r="WZY892" s="806"/>
      <c r="WZZ892" s="806"/>
      <c r="XAA892" s="806"/>
      <c r="XAB892" s="806"/>
      <c r="XAC892" s="806"/>
      <c r="XAD892" s="806"/>
      <c r="XAE892" s="806"/>
      <c r="XAF892" s="806"/>
      <c r="XAG892" s="806"/>
      <c r="XAH892" s="806"/>
      <c r="XAI892" s="806"/>
      <c r="XAJ892" s="806"/>
      <c r="XAK892" s="806"/>
      <c r="XAL892" s="806"/>
      <c r="XAM892" s="806"/>
      <c r="XAN892" s="806"/>
      <c r="XAO892" s="806"/>
      <c r="XAP892" s="806"/>
      <c r="XAQ892" s="806"/>
      <c r="XAR892" s="806"/>
      <c r="XAS892" s="806"/>
      <c r="XAT892" s="806"/>
      <c r="XAU892" s="806"/>
      <c r="XAV892" s="806"/>
      <c r="XAW892" s="806"/>
      <c r="XAX892" s="806"/>
      <c r="XAY892" s="806"/>
      <c r="XAZ892" s="806"/>
      <c r="XBA892" s="806"/>
      <c r="XBB892" s="806"/>
      <c r="XBC892" s="806"/>
      <c r="XBD892" s="806"/>
      <c r="XBE892" s="806"/>
      <c r="XBF892" s="806"/>
      <c r="XBG892" s="806"/>
      <c r="XBH892" s="806"/>
      <c r="XBI892" s="806"/>
      <c r="XBJ892" s="806"/>
      <c r="XBK892" s="806"/>
      <c r="XBL892" s="806"/>
      <c r="XBM892" s="806"/>
      <c r="XBN892" s="806"/>
      <c r="XBO892" s="806"/>
      <c r="XBP892" s="806"/>
      <c r="XBQ892" s="806"/>
      <c r="XBR892" s="806"/>
      <c r="XBS892" s="806"/>
      <c r="XBT892" s="806"/>
      <c r="XBU892" s="806"/>
      <c r="XBV892" s="806"/>
      <c r="XBW892" s="806"/>
      <c r="XBX892" s="806"/>
      <c r="XBY892" s="806"/>
      <c r="XBZ892" s="806"/>
      <c r="XCA892" s="806"/>
      <c r="XCB892" s="806"/>
      <c r="XCC892" s="806"/>
      <c r="XCD892" s="806"/>
      <c r="XCE892" s="806"/>
      <c r="XCF892" s="806"/>
      <c r="XCG892" s="806"/>
      <c r="XCH892" s="806"/>
      <c r="XCI892" s="806"/>
      <c r="XCJ892" s="806"/>
      <c r="XCK892" s="806"/>
      <c r="XCL892" s="806"/>
      <c r="XCM892" s="806"/>
      <c r="XCN892" s="806"/>
      <c r="XCO892" s="806"/>
      <c r="XCP892" s="806"/>
    </row>
    <row r="893" spans="1:16318" s="803" customFormat="1" ht="39.75" customHeight="1" x14ac:dyDescent="0.25">
      <c r="A893" s="1208"/>
      <c r="B893" s="1208"/>
      <c r="C893" s="1418"/>
      <c r="D893" s="1190"/>
      <c r="E893" s="1193"/>
      <c r="F893" s="1409"/>
      <c r="G893" s="808" t="s">
        <v>796</v>
      </c>
      <c r="H893" s="604" t="s">
        <v>484</v>
      </c>
      <c r="I893" s="604" t="s">
        <v>25</v>
      </c>
      <c r="J893" s="605">
        <v>10</v>
      </c>
      <c r="K893" s="687">
        <v>7000</v>
      </c>
      <c r="L893" s="628">
        <v>2</v>
      </c>
      <c r="M893" s="941" t="s">
        <v>126</v>
      </c>
      <c r="N893" s="598"/>
      <c r="O893" s="598"/>
      <c r="P893" s="598"/>
      <c r="Q893" s="598"/>
      <c r="R893" s="598"/>
      <c r="S893" s="598"/>
      <c r="T893" s="598"/>
      <c r="U893" s="598"/>
      <c r="V893" s="598"/>
      <c r="W893" s="598"/>
      <c r="X893" s="598"/>
      <c r="Y893" s="598"/>
      <c r="Z893" s="598"/>
      <c r="AA893" s="598"/>
      <c r="AB893" s="598"/>
      <c r="AC893" s="598"/>
      <c r="AD893" s="598"/>
      <c r="AE893" s="598"/>
      <c r="AF893" s="598"/>
      <c r="AG893" s="598"/>
      <c r="AH893" s="598"/>
      <c r="AI893" s="598"/>
      <c r="AJ893" s="598"/>
      <c r="AK893" s="598"/>
      <c r="AL893" s="598"/>
      <c r="AM893" s="598"/>
      <c r="AN893" s="598"/>
      <c r="AO893" s="598"/>
      <c r="AP893" s="598"/>
      <c r="AQ893" s="598"/>
      <c r="AR893" s="598"/>
      <c r="AS893" s="598"/>
      <c r="AT893" s="598"/>
      <c r="AU893" s="598"/>
      <c r="AV893" s="598"/>
      <c r="AW893" s="598"/>
      <c r="AX893" s="598"/>
      <c r="AY893" s="598"/>
      <c r="AZ893" s="598"/>
      <c r="BA893" s="598"/>
      <c r="BB893" s="598"/>
      <c r="BC893" s="598"/>
      <c r="BD893" s="598"/>
      <c r="BE893" s="598"/>
      <c r="BF893" s="598"/>
      <c r="BG893" s="598"/>
      <c r="BH893" s="598"/>
      <c r="BI893" s="598"/>
      <c r="BJ893" s="598"/>
      <c r="BK893" s="598"/>
      <c r="BL893" s="598"/>
      <c r="BM893" s="598"/>
      <c r="BN893" s="598"/>
      <c r="BO893" s="598"/>
      <c r="BP893" s="598"/>
      <c r="BQ893" s="598"/>
      <c r="BR893" s="598"/>
      <c r="BS893" s="598"/>
      <c r="BT893" s="598"/>
      <c r="BU893" s="598"/>
      <c r="BV893" s="805"/>
      <c r="BW893" s="806"/>
      <c r="BX893" s="806"/>
      <c r="BY893" s="806"/>
      <c r="BZ893" s="806"/>
      <c r="CA893" s="806"/>
      <c r="CB893" s="806"/>
      <c r="CC893" s="806"/>
      <c r="CD893" s="806"/>
      <c r="CE893" s="806"/>
      <c r="CF893" s="806"/>
      <c r="CG893" s="806"/>
      <c r="CH893" s="806"/>
      <c r="CI893" s="806"/>
      <c r="CJ893" s="806"/>
      <c r="CK893" s="806"/>
      <c r="CL893" s="806"/>
      <c r="CM893" s="806"/>
      <c r="CN893" s="806"/>
      <c r="CO893" s="806"/>
      <c r="CP893" s="806"/>
      <c r="CQ893" s="806"/>
      <c r="CR893" s="806"/>
      <c r="CS893" s="806"/>
      <c r="CT893" s="806"/>
      <c r="CU893" s="806"/>
      <c r="CV893" s="806"/>
      <c r="CW893" s="806"/>
      <c r="CX893" s="806"/>
      <c r="CY893" s="806"/>
      <c r="CZ893" s="806"/>
      <c r="DA893" s="806"/>
      <c r="DB893" s="806"/>
      <c r="DC893" s="806"/>
      <c r="DD893" s="806"/>
      <c r="DE893" s="806"/>
      <c r="DF893" s="806"/>
      <c r="DG893" s="806"/>
      <c r="DH893" s="806"/>
      <c r="DI893" s="806"/>
      <c r="DJ893" s="806"/>
      <c r="DK893" s="806"/>
      <c r="DL893" s="806"/>
      <c r="DM893" s="806"/>
      <c r="DN893" s="806"/>
      <c r="DO893" s="806"/>
      <c r="DP893" s="806"/>
      <c r="DQ893" s="806"/>
      <c r="DR893" s="806"/>
      <c r="DS893" s="806"/>
      <c r="DT893" s="806"/>
      <c r="DU893" s="806"/>
      <c r="DV893" s="806"/>
      <c r="DW893" s="806"/>
      <c r="DX893" s="806"/>
      <c r="DY893" s="806"/>
      <c r="DZ893" s="806"/>
      <c r="EA893" s="806"/>
      <c r="EB893" s="806"/>
      <c r="EC893" s="806"/>
      <c r="ED893" s="806"/>
      <c r="EE893" s="806"/>
      <c r="EF893" s="806"/>
      <c r="EG893" s="806"/>
      <c r="EH893" s="806"/>
      <c r="EI893" s="806"/>
      <c r="EJ893" s="806"/>
      <c r="EK893" s="806"/>
      <c r="EL893" s="806"/>
      <c r="EM893" s="806"/>
      <c r="EN893" s="806"/>
      <c r="EO893" s="806"/>
      <c r="EP893" s="806"/>
      <c r="EQ893" s="806"/>
      <c r="ER893" s="806"/>
      <c r="ES893" s="806"/>
      <c r="ET893" s="806"/>
      <c r="EU893" s="806"/>
      <c r="EV893" s="806"/>
      <c r="EW893" s="806"/>
      <c r="EX893" s="806"/>
      <c r="EY893" s="806"/>
      <c r="EZ893" s="806"/>
      <c r="FA893" s="806"/>
      <c r="FB893" s="806"/>
      <c r="FC893" s="806"/>
      <c r="FD893" s="806"/>
      <c r="FE893" s="806"/>
      <c r="FF893" s="806"/>
      <c r="FG893" s="806"/>
      <c r="FH893" s="806"/>
      <c r="FI893" s="806"/>
      <c r="FJ893" s="806"/>
      <c r="FK893" s="806"/>
      <c r="FL893" s="806"/>
      <c r="FM893" s="806"/>
      <c r="FN893" s="806"/>
      <c r="FO893" s="806"/>
      <c r="FP893" s="806"/>
      <c r="FQ893" s="806"/>
      <c r="FR893" s="806"/>
      <c r="FS893" s="806"/>
      <c r="FT893" s="806"/>
      <c r="FU893" s="806"/>
      <c r="FV893" s="806"/>
      <c r="FW893" s="806"/>
      <c r="FX893" s="806"/>
      <c r="FY893" s="806"/>
      <c r="FZ893" s="806"/>
      <c r="GA893" s="806"/>
      <c r="GB893" s="806"/>
      <c r="GC893" s="806"/>
      <c r="GD893" s="806"/>
      <c r="GE893" s="806"/>
      <c r="GF893" s="806"/>
      <c r="GG893" s="806"/>
      <c r="GH893" s="806"/>
      <c r="GI893" s="806"/>
      <c r="GJ893" s="806"/>
      <c r="GK893" s="806"/>
      <c r="GL893" s="806"/>
      <c r="GM893" s="806"/>
      <c r="GN893" s="806"/>
      <c r="GO893" s="806"/>
      <c r="GP893" s="806"/>
      <c r="GQ893" s="806"/>
      <c r="GR893" s="806"/>
      <c r="GS893" s="806"/>
      <c r="GT893" s="806"/>
      <c r="GU893" s="806"/>
      <c r="GV893" s="806"/>
      <c r="GW893" s="806"/>
      <c r="GX893" s="806"/>
      <c r="GY893" s="806"/>
      <c r="GZ893" s="806"/>
      <c r="HA893" s="806"/>
      <c r="HB893" s="806"/>
      <c r="HC893" s="806"/>
      <c r="HD893" s="806"/>
      <c r="HE893" s="806"/>
      <c r="HF893" s="806"/>
      <c r="HG893" s="806"/>
      <c r="HH893" s="806"/>
      <c r="HI893" s="806"/>
      <c r="HJ893" s="806"/>
      <c r="HK893" s="806"/>
      <c r="HL893" s="806"/>
      <c r="HM893" s="806"/>
      <c r="HN893" s="806"/>
      <c r="HO893" s="806"/>
      <c r="HP893" s="806"/>
      <c r="HQ893" s="806"/>
      <c r="HR893" s="806"/>
      <c r="HS893" s="806"/>
      <c r="HT893" s="806"/>
      <c r="HU893" s="806"/>
      <c r="HV893" s="806"/>
      <c r="HW893" s="806"/>
      <c r="HX893" s="806"/>
      <c r="HY893" s="806"/>
      <c r="HZ893" s="806"/>
      <c r="IA893" s="806"/>
      <c r="IB893" s="806"/>
      <c r="IC893" s="806"/>
      <c r="ID893" s="806"/>
      <c r="IE893" s="806"/>
      <c r="IF893" s="806"/>
      <c r="IG893" s="806"/>
      <c r="IH893" s="806"/>
      <c r="II893" s="806"/>
      <c r="IJ893" s="806"/>
      <c r="IK893" s="806"/>
      <c r="IL893" s="806"/>
      <c r="IM893" s="806"/>
      <c r="IN893" s="806"/>
      <c r="IO893" s="806"/>
      <c r="IP893" s="806"/>
      <c r="IQ893" s="806"/>
      <c r="IR893" s="806"/>
      <c r="IS893" s="806"/>
      <c r="IT893" s="806"/>
      <c r="IU893" s="806"/>
      <c r="IV893" s="806"/>
      <c r="IW893" s="806"/>
      <c r="IX893" s="806"/>
      <c r="IY893" s="806"/>
      <c r="IZ893" s="806"/>
      <c r="JA893" s="806"/>
      <c r="JB893" s="806"/>
      <c r="JC893" s="806"/>
      <c r="JD893" s="806"/>
      <c r="JE893" s="806"/>
      <c r="JF893" s="806"/>
      <c r="JG893" s="806"/>
      <c r="JH893" s="806"/>
      <c r="JI893" s="806"/>
      <c r="JJ893" s="806"/>
      <c r="JK893" s="806"/>
      <c r="JL893" s="806"/>
      <c r="JM893" s="806"/>
      <c r="JN893" s="806"/>
      <c r="JO893" s="806"/>
      <c r="JP893" s="806"/>
      <c r="JQ893" s="806"/>
      <c r="JR893" s="806"/>
      <c r="JS893" s="806"/>
      <c r="JT893" s="806"/>
      <c r="JU893" s="806"/>
      <c r="JV893" s="806"/>
      <c r="JW893" s="806"/>
      <c r="JX893" s="806"/>
      <c r="JY893" s="806"/>
      <c r="JZ893" s="806"/>
      <c r="KA893" s="806"/>
      <c r="KB893" s="806"/>
      <c r="KC893" s="806"/>
      <c r="KD893" s="806"/>
      <c r="KE893" s="806"/>
      <c r="KF893" s="806"/>
      <c r="KG893" s="806"/>
      <c r="KH893" s="806"/>
      <c r="KI893" s="806"/>
      <c r="KJ893" s="806"/>
      <c r="KK893" s="806"/>
      <c r="KL893" s="806"/>
      <c r="KM893" s="806"/>
      <c r="KN893" s="806"/>
      <c r="KO893" s="806"/>
      <c r="KP893" s="806"/>
      <c r="KQ893" s="806"/>
      <c r="KR893" s="806"/>
      <c r="KS893" s="806"/>
      <c r="KT893" s="806"/>
      <c r="KU893" s="806"/>
      <c r="KV893" s="806"/>
      <c r="KW893" s="806"/>
      <c r="KX893" s="806"/>
      <c r="KY893" s="806"/>
      <c r="KZ893" s="806"/>
      <c r="LA893" s="806"/>
      <c r="LB893" s="806"/>
      <c r="LC893" s="806"/>
      <c r="LD893" s="806"/>
      <c r="LE893" s="806"/>
      <c r="LF893" s="806"/>
      <c r="LG893" s="806"/>
      <c r="LH893" s="806"/>
      <c r="LI893" s="806"/>
      <c r="LJ893" s="806"/>
      <c r="LK893" s="806"/>
      <c r="LL893" s="806"/>
      <c r="LM893" s="806"/>
      <c r="LN893" s="806"/>
      <c r="LO893" s="806"/>
      <c r="LP893" s="806"/>
      <c r="LQ893" s="806"/>
      <c r="LR893" s="806"/>
      <c r="LS893" s="806"/>
      <c r="LT893" s="806"/>
      <c r="LU893" s="806"/>
      <c r="LV893" s="806"/>
      <c r="LW893" s="806"/>
      <c r="LX893" s="806"/>
      <c r="LY893" s="806"/>
      <c r="LZ893" s="806"/>
      <c r="MA893" s="806"/>
      <c r="MB893" s="806"/>
      <c r="MC893" s="806"/>
      <c r="MD893" s="806"/>
      <c r="ME893" s="806"/>
      <c r="MF893" s="806"/>
      <c r="MG893" s="806"/>
      <c r="MH893" s="806"/>
      <c r="MI893" s="806"/>
      <c r="MJ893" s="806"/>
      <c r="MK893" s="806"/>
      <c r="ML893" s="806"/>
      <c r="MM893" s="806"/>
      <c r="MN893" s="806"/>
      <c r="MO893" s="806"/>
      <c r="MP893" s="806"/>
      <c r="MQ893" s="806"/>
      <c r="MR893" s="806"/>
      <c r="MS893" s="806"/>
      <c r="MT893" s="806"/>
      <c r="MU893" s="806"/>
      <c r="MV893" s="806"/>
      <c r="MW893" s="806"/>
      <c r="MX893" s="806"/>
      <c r="MY893" s="806"/>
      <c r="MZ893" s="806"/>
      <c r="NA893" s="806"/>
      <c r="NB893" s="806"/>
      <c r="NC893" s="806"/>
      <c r="ND893" s="806"/>
      <c r="NE893" s="806"/>
      <c r="NF893" s="806"/>
      <c r="NG893" s="806"/>
      <c r="NH893" s="806"/>
      <c r="NI893" s="806"/>
      <c r="NJ893" s="806"/>
      <c r="NK893" s="806"/>
      <c r="NL893" s="806"/>
      <c r="NM893" s="806"/>
      <c r="NN893" s="806"/>
      <c r="NO893" s="806"/>
      <c r="NP893" s="806"/>
      <c r="NQ893" s="806"/>
      <c r="NR893" s="806"/>
      <c r="NS893" s="806"/>
      <c r="NT893" s="806"/>
      <c r="NU893" s="806"/>
      <c r="NV893" s="806"/>
      <c r="NW893" s="806"/>
      <c r="NX893" s="806"/>
      <c r="NY893" s="806"/>
      <c r="NZ893" s="806"/>
      <c r="OA893" s="806"/>
      <c r="OB893" s="806"/>
      <c r="OC893" s="806"/>
      <c r="OD893" s="806"/>
      <c r="OE893" s="806"/>
      <c r="OF893" s="806"/>
      <c r="OG893" s="806"/>
      <c r="OH893" s="806"/>
      <c r="OI893" s="806"/>
      <c r="OJ893" s="806"/>
      <c r="OK893" s="806"/>
      <c r="OL893" s="806"/>
      <c r="OM893" s="806"/>
      <c r="ON893" s="806"/>
      <c r="OO893" s="806"/>
      <c r="OP893" s="806"/>
      <c r="OQ893" s="806"/>
      <c r="OR893" s="806"/>
      <c r="OS893" s="806"/>
      <c r="OT893" s="806"/>
      <c r="OU893" s="806"/>
      <c r="OV893" s="806"/>
      <c r="OW893" s="806"/>
      <c r="OX893" s="806"/>
      <c r="OY893" s="806"/>
      <c r="OZ893" s="806"/>
      <c r="PA893" s="806"/>
      <c r="PB893" s="806"/>
      <c r="PC893" s="806"/>
      <c r="PD893" s="806"/>
      <c r="PE893" s="806"/>
      <c r="PF893" s="806"/>
      <c r="PG893" s="806"/>
      <c r="PH893" s="806"/>
      <c r="PI893" s="806"/>
      <c r="PJ893" s="806"/>
      <c r="PK893" s="806"/>
      <c r="PL893" s="806"/>
      <c r="PM893" s="806"/>
      <c r="PN893" s="806"/>
      <c r="PO893" s="806"/>
      <c r="PP893" s="806"/>
      <c r="PQ893" s="806"/>
      <c r="PR893" s="806"/>
      <c r="PS893" s="806"/>
      <c r="PT893" s="806"/>
      <c r="PU893" s="806"/>
      <c r="PV893" s="806"/>
      <c r="PW893" s="806"/>
      <c r="PX893" s="806"/>
      <c r="PY893" s="806"/>
      <c r="PZ893" s="806"/>
      <c r="QA893" s="806"/>
      <c r="QB893" s="806"/>
      <c r="QC893" s="806"/>
      <c r="QD893" s="806"/>
      <c r="QE893" s="806"/>
      <c r="QF893" s="806"/>
      <c r="QG893" s="806"/>
      <c r="QH893" s="806"/>
      <c r="QI893" s="806"/>
      <c r="QJ893" s="806"/>
      <c r="QK893" s="806"/>
      <c r="QL893" s="806"/>
      <c r="QM893" s="806"/>
      <c r="QN893" s="806"/>
      <c r="QO893" s="806"/>
      <c r="QP893" s="806"/>
      <c r="QQ893" s="806"/>
      <c r="QR893" s="806"/>
      <c r="QS893" s="806"/>
      <c r="QT893" s="806"/>
      <c r="QU893" s="806"/>
      <c r="QV893" s="806"/>
      <c r="QW893" s="806"/>
      <c r="QX893" s="806"/>
      <c r="QY893" s="806"/>
      <c r="QZ893" s="806"/>
      <c r="RA893" s="806"/>
      <c r="RB893" s="806"/>
      <c r="RC893" s="806"/>
      <c r="RD893" s="806"/>
      <c r="RE893" s="806"/>
      <c r="RF893" s="806"/>
      <c r="RG893" s="806"/>
      <c r="RH893" s="806"/>
      <c r="RI893" s="806"/>
      <c r="RJ893" s="806"/>
      <c r="RK893" s="806"/>
      <c r="RL893" s="806"/>
      <c r="RM893" s="806"/>
      <c r="RN893" s="806"/>
      <c r="RO893" s="806"/>
      <c r="RP893" s="806"/>
      <c r="RQ893" s="806"/>
      <c r="RR893" s="806"/>
      <c r="RS893" s="806"/>
      <c r="RT893" s="806"/>
      <c r="RU893" s="806"/>
      <c r="RV893" s="806"/>
      <c r="RW893" s="806"/>
      <c r="RX893" s="806"/>
      <c r="RY893" s="806"/>
      <c r="RZ893" s="806"/>
      <c r="SA893" s="806"/>
      <c r="SB893" s="806"/>
      <c r="SC893" s="806"/>
      <c r="SD893" s="806"/>
      <c r="SE893" s="806"/>
      <c r="SF893" s="806"/>
      <c r="SG893" s="806"/>
      <c r="SH893" s="806"/>
      <c r="SI893" s="806"/>
      <c r="SJ893" s="806"/>
      <c r="SK893" s="806"/>
      <c r="SL893" s="806"/>
      <c r="SM893" s="806"/>
      <c r="SN893" s="806"/>
      <c r="SO893" s="806"/>
      <c r="SP893" s="806"/>
      <c r="SQ893" s="806"/>
      <c r="SR893" s="806"/>
      <c r="SS893" s="806"/>
      <c r="ST893" s="806"/>
      <c r="SU893" s="806"/>
      <c r="SV893" s="806"/>
      <c r="SW893" s="806"/>
      <c r="SX893" s="806"/>
      <c r="SY893" s="806"/>
      <c r="SZ893" s="806"/>
      <c r="TA893" s="806"/>
      <c r="TB893" s="806"/>
      <c r="TC893" s="806"/>
      <c r="TD893" s="806"/>
      <c r="TE893" s="806"/>
      <c r="TF893" s="806"/>
      <c r="TG893" s="806"/>
      <c r="TH893" s="806"/>
      <c r="TI893" s="806"/>
      <c r="TJ893" s="806"/>
      <c r="TK893" s="806"/>
      <c r="TL893" s="806"/>
      <c r="TM893" s="806"/>
      <c r="TN893" s="806"/>
      <c r="TO893" s="806"/>
      <c r="TP893" s="806"/>
      <c r="TQ893" s="806"/>
      <c r="TR893" s="806"/>
      <c r="TS893" s="806"/>
      <c r="TT893" s="806"/>
      <c r="TU893" s="806"/>
      <c r="TV893" s="806"/>
      <c r="TW893" s="806"/>
      <c r="TX893" s="806"/>
      <c r="TY893" s="806"/>
      <c r="TZ893" s="806"/>
      <c r="UA893" s="806"/>
      <c r="UB893" s="806"/>
      <c r="UC893" s="806"/>
      <c r="UD893" s="806"/>
      <c r="UE893" s="806"/>
      <c r="UF893" s="806"/>
      <c r="UG893" s="806"/>
      <c r="UH893" s="806"/>
      <c r="UI893" s="806"/>
      <c r="UJ893" s="806"/>
      <c r="UK893" s="806"/>
      <c r="UL893" s="806"/>
      <c r="UM893" s="806"/>
      <c r="UN893" s="806"/>
      <c r="UO893" s="806"/>
      <c r="UP893" s="806"/>
      <c r="UQ893" s="806"/>
      <c r="UR893" s="806"/>
      <c r="US893" s="806"/>
      <c r="UT893" s="806"/>
      <c r="UU893" s="806"/>
      <c r="UV893" s="806"/>
      <c r="UW893" s="806"/>
      <c r="UX893" s="806"/>
      <c r="UY893" s="806"/>
      <c r="UZ893" s="806"/>
      <c r="VA893" s="806"/>
      <c r="VB893" s="806"/>
      <c r="VC893" s="806"/>
      <c r="VD893" s="806"/>
      <c r="VE893" s="806"/>
      <c r="VF893" s="806"/>
      <c r="VG893" s="806"/>
      <c r="VH893" s="806"/>
      <c r="VI893" s="806"/>
      <c r="VJ893" s="806"/>
      <c r="VK893" s="806"/>
      <c r="VL893" s="806"/>
      <c r="VM893" s="806"/>
      <c r="VN893" s="806"/>
      <c r="VO893" s="806"/>
      <c r="VP893" s="806"/>
      <c r="VQ893" s="806"/>
      <c r="VR893" s="806"/>
      <c r="VS893" s="806"/>
      <c r="VT893" s="806"/>
      <c r="VU893" s="806"/>
      <c r="VV893" s="806"/>
      <c r="VW893" s="806"/>
      <c r="VX893" s="806"/>
      <c r="VY893" s="806"/>
      <c r="VZ893" s="806"/>
      <c r="WA893" s="806"/>
      <c r="WB893" s="806"/>
      <c r="WC893" s="806"/>
      <c r="WD893" s="806"/>
      <c r="WE893" s="806"/>
      <c r="WF893" s="806"/>
      <c r="WG893" s="806"/>
      <c r="WH893" s="806"/>
      <c r="WI893" s="806"/>
      <c r="WJ893" s="806"/>
      <c r="WK893" s="806"/>
      <c r="WL893" s="806"/>
      <c r="WM893" s="806"/>
      <c r="WN893" s="806"/>
      <c r="WO893" s="806"/>
      <c r="WP893" s="806"/>
      <c r="WQ893" s="806"/>
      <c r="WR893" s="806"/>
      <c r="WS893" s="806"/>
      <c r="WT893" s="806"/>
      <c r="WU893" s="806"/>
      <c r="WV893" s="806"/>
      <c r="WW893" s="806"/>
      <c r="WX893" s="806"/>
      <c r="WY893" s="806"/>
      <c r="WZ893" s="806"/>
      <c r="XA893" s="806"/>
      <c r="XB893" s="806"/>
      <c r="XC893" s="806"/>
      <c r="XD893" s="806"/>
      <c r="XE893" s="806"/>
      <c r="XF893" s="806"/>
      <c r="XG893" s="806"/>
      <c r="XH893" s="806"/>
      <c r="XI893" s="806"/>
      <c r="XJ893" s="806"/>
      <c r="XK893" s="806"/>
      <c r="XL893" s="806"/>
      <c r="XM893" s="806"/>
      <c r="XN893" s="806"/>
      <c r="XO893" s="806"/>
      <c r="XP893" s="806"/>
      <c r="XQ893" s="806"/>
      <c r="XR893" s="806"/>
      <c r="XS893" s="806"/>
      <c r="XT893" s="806"/>
      <c r="XU893" s="806"/>
      <c r="XV893" s="806"/>
      <c r="XW893" s="806"/>
      <c r="XX893" s="806"/>
      <c r="XY893" s="806"/>
      <c r="XZ893" s="806"/>
      <c r="YA893" s="806"/>
      <c r="YB893" s="806"/>
      <c r="YC893" s="806"/>
      <c r="YD893" s="806"/>
      <c r="YE893" s="806"/>
      <c r="YF893" s="806"/>
      <c r="YG893" s="806"/>
      <c r="YH893" s="806"/>
      <c r="YI893" s="806"/>
      <c r="YJ893" s="806"/>
      <c r="YK893" s="806"/>
      <c r="YL893" s="806"/>
      <c r="YM893" s="806"/>
      <c r="YN893" s="806"/>
      <c r="YO893" s="806"/>
      <c r="YP893" s="806"/>
      <c r="YQ893" s="806"/>
      <c r="YR893" s="806"/>
      <c r="YS893" s="806"/>
      <c r="YT893" s="806"/>
      <c r="YU893" s="806"/>
      <c r="YV893" s="806"/>
      <c r="YW893" s="806"/>
      <c r="YX893" s="806"/>
      <c r="YY893" s="806"/>
      <c r="YZ893" s="806"/>
      <c r="ZA893" s="806"/>
      <c r="ZB893" s="806"/>
      <c r="ZC893" s="806"/>
      <c r="ZD893" s="806"/>
      <c r="ZE893" s="806"/>
      <c r="ZF893" s="806"/>
      <c r="ZG893" s="806"/>
      <c r="ZH893" s="806"/>
      <c r="ZI893" s="806"/>
      <c r="ZJ893" s="806"/>
      <c r="ZK893" s="806"/>
      <c r="ZL893" s="806"/>
      <c r="ZM893" s="806"/>
      <c r="ZN893" s="806"/>
      <c r="ZO893" s="806"/>
      <c r="ZP893" s="806"/>
      <c r="ZQ893" s="806"/>
      <c r="ZR893" s="806"/>
      <c r="ZS893" s="806"/>
      <c r="ZT893" s="806"/>
      <c r="ZU893" s="806"/>
      <c r="ZV893" s="806"/>
      <c r="ZW893" s="806"/>
      <c r="ZX893" s="806"/>
      <c r="ZY893" s="806"/>
      <c r="ZZ893" s="806"/>
      <c r="AAA893" s="806"/>
      <c r="AAB893" s="806"/>
      <c r="AAC893" s="806"/>
      <c r="AAD893" s="806"/>
      <c r="AAE893" s="806"/>
      <c r="AAF893" s="806"/>
      <c r="AAG893" s="806"/>
      <c r="AAH893" s="806"/>
      <c r="AAI893" s="806"/>
      <c r="AAJ893" s="806"/>
      <c r="AAK893" s="806"/>
      <c r="AAL893" s="806"/>
      <c r="AAM893" s="806"/>
      <c r="AAN893" s="806"/>
      <c r="AAO893" s="806"/>
      <c r="AAP893" s="806"/>
      <c r="AAQ893" s="806"/>
      <c r="AAR893" s="806"/>
      <c r="AAS893" s="806"/>
      <c r="AAT893" s="806"/>
      <c r="AAU893" s="806"/>
      <c r="AAV893" s="806"/>
      <c r="AAW893" s="806"/>
      <c r="AAX893" s="806"/>
      <c r="AAY893" s="806"/>
      <c r="AAZ893" s="806"/>
      <c r="ABA893" s="806"/>
      <c r="ABB893" s="806"/>
      <c r="ABC893" s="806"/>
      <c r="ABD893" s="806"/>
      <c r="ABE893" s="806"/>
      <c r="ABF893" s="806"/>
      <c r="ABG893" s="806"/>
      <c r="ABH893" s="806"/>
      <c r="ABI893" s="806"/>
      <c r="ABJ893" s="806"/>
      <c r="ABK893" s="806"/>
      <c r="ABL893" s="806"/>
      <c r="ABM893" s="806"/>
      <c r="ABN893" s="806"/>
      <c r="ABO893" s="806"/>
      <c r="ABP893" s="806"/>
      <c r="ABQ893" s="806"/>
      <c r="ABR893" s="806"/>
      <c r="ABS893" s="806"/>
      <c r="ABT893" s="806"/>
      <c r="ABU893" s="806"/>
      <c r="ABV893" s="806"/>
      <c r="ABW893" s="806"/>
      <c r="ABX893" s="806"/>
      <c r="ABY893" s="806"/>
      <c r="ABZ893" s="806"/>
      <c r="ACA893" s="806"/>
      <c r="ACB893" s="806"/>
      <c r="ACC893" s="806"/>
      <c r="ACD893" s="806"/>
      <c r="ACE893" s="806"/>
      <c r="ACF893" s="806"/>
      <c r="ACG893" s="806"/>
      <c r="ACH893" s="806"/>
      <c r="ACI893" s="806"/>
      <c r="ACJ893" s="806"/>
      <c r="ACK893" s="806"/>
      <c r="ACL893" s="806"/>
      <c r="ACM893" s="806"/>
      <c r="ACN893" s="806"/>
      <c r="ACO893" s="806"/>
      <c r="ACP893" s="806"/>
      <c r="ACQ893" s="806"/>
      <c r="ACR893" s="806"/>
      <c r="ACS893" s="806"/>
      <c r="ACT893" s="806"/>
      <c r="ACU893" s="806"/>
      <c r="ACV893" s="806"/>
      <c r="ACW893" s="806"/>
      <c r="ACX893" s="806"/>
      <c r="ACY893" s="806"/>
      <c r="ACZ893" s="806"/>
      <c r="ADA893" s="806"/>
      <c r="ADB893" s="806"/>
      <c r="ADC893" s="806"/>
      <c r="ADD893" s="806"/>
      <c r="ADE893" s="806"/>
      <c r="ADF893" s="806"/>
      <c r="ADG893" s="806"/>
      <c r="ADH893" s="806"/>
      <c r="ADI893" s="806"/>
      <c r="ADJ893" s="806"/>
      <c r="ADK893" s="806"/>
      <c r="ADL893" s="806"/>
      <c r="ADM893" s="806"/>
      <c r="ADN893" s="806"/>
      <c r="ADO893" s="806"/>
      <c r="ADP893" s="806"/>
      <c r="ADQ893" s="806"/>
      <c r="ADR893" s="806"/>
      <c r="ADS893" s="806"/>
      <c r="ADT893" s="806"/>
      <c r="ADU893" s="806"/>
      <c r="ADV893" s="806"/>
      <c r="ADW893" s="806"/>
      <c r="ADX893" s="806"/>
      <c r="ADY893" s="806"/>
      <c r="ADZ893" s="806"/>
      <c r="AEA893" s="806"/>
      <c r="AEB893" s="806"/>
      <c r="AEC893" s="806"/>
      <c r="AED893" s="806"/>
      <c r="AEE893" s="806"/>
      <c r="AEF893" s="806"/>
      <c r="AEG893" s="806"/>
      <c r="AEH893" s="806"/>
      <c r="AEI893" s="806"/>
      <c r="AEJ893" s="806"/>
      <c r="AEK893" s="806"/>
      <c r="AEL893" s="806"/>
      <c r="AEM893" s="806"/>
      <c r="AEN893" s="806"/>
      <c r="AEO893" s="806"/>
      <c r="AEP893" s="806"/>
      <c r="AEQ893" s="806"/>
      <c r="AER893" s="806"/>
      <c r="AES893" s="806"/>
      <c r="AET893" s="806"/>
      <c r="AEU893" s="806"/>
      <c r="AEV893" s="806"/>
      <c r="AEW893" s="806"/>
      <c r="AEX893" s="806"/>
      <c r="AEY893" s="806"/>
      <c r="AEZ893" s="806"/>
      <c r="AFA893" s="806"/>
      <c r="AFB893" s="806"/>
      <c r="AFC893" s="806"/>
      <c r="AFD893" s="806"/>
      <c r="AFE893" s="806"/>
      <c r="AFF893" s="806"/>
      <c r="AFG893" s="806"/>
      <c r="AFH893" s="806"/>
      <c r="AFI893" s="806"/>
      <c r="AFJ893" s="806"/>
      <c r="AFK893" s="806"/>
      <c r="AFL893" s="806"/>
      <c r="AFM893" s="806"/>
      <c r="AFN893" s="806"/>
      <c r="AFO893" s="806"/>
      <c r="AFP893" s="806"/>
      <c r="AFQ893" s="806"/>
      <c r="AFR893" s="806"/>
      <c r="AFS893" s="806"/>
      <c r="AFT893" s="806"/>
      <c r="AFU893" s="806"/>
      <c r="AFV893" s="806"/>
      <c r="AFW893" s="806"/>
      <c r="AFX893" s="806"/>
      <c r="AFY893" s="806"/>
      <c r="AFZ893" s="806"/>
      <c r="AGA893" s="806"/>
      <c r="AGB893" s="806"/>
      <c r="AGC893" s="806"/>
      <c r="AGD893" s="806"/>
      <c r="AGE893" s="806"/>
      <c r="AGF893" s="806"/>
      <c r="AGG893" s="806"/>
      <c r="AGH893" s="806"/>
      <c r="AGI893" s="806"/>
      <c r="AGJ893" s="806"/>
      <c r="AGK893" s="806"/>
      <c r="AGL893" s="806"/>
      <c r="AGM893" s="806"/>
      <c r="AGN893" s="806"/>
      <c r="AGO893" s="806"/>
      <c r="AGP893" s="806"/>
      <c r="AGQ893" s="806"/>
      <c r="AGR893" s="806"/>
      <c r="AGS893" s="806"/>
      <c r="AGT893" s="806"/>
      <c r="AGU893" s="806"/>
      <c r="AGV893" s="806"/>
      <c r="AGW893" s="806"/>
      <c r="AGX893" s="806"/>
      <c r="AGY893" s="806"/>
      <c r="AGZ893" s="806"/>
      <c r="AHA893" s="806"/>
      <c r="AHB893" s="806"/>
      <c r="AHC893" s="806"/>
      <c r="AHD893" s="806"/>
      <c r="AHE893" s="806"/>
      <c r="AHF893" s="806"/>
      <c r="AHG893" s="806"/>
      <c r="AHH893" s="806"/>
      <c r="AHI893" s="806"/>
      <c r="AHJ893" s="806"/>
      <c r="AHK893" s="806"/>
      <c r="AHL893" s="806"/>
      <c r="AHM893" s="806"/>
      <c r="AHN893" s="806"/>
      <c r="AHO893" s="806"/>
      <c r="AHP893" s="806"/>
      <c r="AHQ893" s="806"/>
      <c r="AHR893" s="806"/>
      <c r="AHS893" s="806"/>
      <c r="AHT893" s="806"/>
      <c r="AHU893" s="806"/>
      <c r="AHV893" s="806"/>
      <c r="AHW893" s="806"/>
      <c r="AHX893" s="806"/>
      <c r="AHY893" s="806"/>
      <c r="AHZ893" s="806"/>
      <c r="AIA893" s="806"/>
      <c r="AIB893" s="806"/>
      <c r="AIC893" s="806"/>
      <c r="AID893" s="806"/>
      <c r="AIE893" s="806"/>
      <c r="AIF893" s="806"/>
      <c r="AIG893" s="806"/>
      <c r="AIH893" s="806"/>
      <c r="AII893" s="806"/>
      <c r="AIJ893" s="806"/>
      <c r="AIK893" s="806"/>
      <c r="AIL893" s="806"/>
      <c r="AIM893" s="806"/>
      <c r="AIN893" s="806"/>
      <c r="AIO893" s="806"/>
      <c r="AIP893" s="806"/>
      <c r="AIQ893" s="806"/>
      <c r="AIR893" s="806"/>
      <c r="AIS893" s="806"/>
      <c r="AIT893" s="806"/>
      <c r="AIU893" s="806"/>
      <c r="AIV893" s="806"/>
      <c r="AIW893" s="806"/>
      <c r="AIX893" s="806"/>
      <c r="AIY893" s="806"/>
      <c r="AIZ893" s="806"/>
      <c r="AJA893" s="806"/>
      <c r="AJB893" s="806"/>
      <c r="AJC893" s="806"/>
      <c r="AJD893" s="806"/>
      <c r="AJE893" s="806"/>
      <c r="AJF893" s="806"/>
      <c r="AJG893" s="806"/>
      <c r="AJH893" s="806"/>
      <c r="AJI893" s="806"/>
      <c r="AJJ893" s="806"/>
      <c r="AJK893" s="806"/>
      <c r="AJL893" s="806"/>
      <c r="AJM893" s="806"/>
      <c r="AJN893" s="806"/>
      <c r="AJO893" s="806"/>
      <c r="AJP893" s="806"/>
      <c r="AJQ893" s="806"/>
      <c r="AJR893" s="806"/>
      <c r="AJS893" s="806"/>
      <c r="AJT893" s="806"/>
      <c r="AJU893" s="806"/>
      <c r="AJV893" s="806"/>
      <c r="AJW893" s="806"/>
      <c r="AJX893" s="806"/>
      <c r="AJY893" s="806"/>
      <c r="AJZ893" s="806"/>
      <c r="AKA893" s="806"/>
      <c r="AKB893" s="806"/>
      <c r="AKC893" s="806"/>
      <c r="AKD893" s="806"/>
      <c r="AKE893" s="806"/>
      <c r="AKF893" s="806"/>
      <c r="AKG893" s="806"/>
      <c r="AKH893" s="806"/>
      <c r="AKI893" s="806"/>
      <c r="AKJ893" s="806"/>
      <c r="AKK893" s="806"/>
      <c r="AKL893" s="806"/>
      <c r="AKM893" s="806"/>
      <c r="AKN893" s="806"/>
      <c r="AKO893" s="806"/>
      <c r="AKP893" s="806"/>
      <c r="AKQ893" s="806"/>
      <c r="AKR893" s="806"/>
      <c r="AKS893" s="806"/>
      <c r="AKT893" s="806"/>
      <c r="AKU893" s="806"/>
      <c r="AKV893" s="806"/>
      <c r="AKW893" s="806"/>
      <c r="AKX893" s="806"/>
      <c r="AKY893" s="806"/>
      <c r="AKZ893" s="806"/>
      <c r="ALA893" s="806"/>
      <c r="ALB893" s="806"/>
      <c r="ALC893" s="806"/>
      <c r="ALD893" s="806"/>
      <c r="ALE893" s="806"/>
      <c r="ALF893" s="806"/>
      <c r="ALG893" s="806"/>
      <c r="ALH893" s="806"/>
      <c r="ALI893" s="806"/>
      <c r="ALJ893" s="806"/>
      <c r="ALK893" s="806"/>
      <c r="ALL893" s="806"/>
      <c r="ALM893" s="806"/>
      <c r="ALN893" s="806"/>
      <c r="ALO893" s="806"/>
      <c r="ALP893" s="806"/>
      <c r="ALQ893" s="806"/>
      <c r="ALR893" s="806"/>
      <c r="ALS893" s="806"/>
      <c r="ALT893" s="806"/>
      <c r="ALU893" s="806"/>
      <c r="ALV893" s="806"/>
      <c r="ALW893" s="806"/>
      <c r="ALX893" s="806"/>
      <c r="ALY893" s="806"/>
      <c r="ALZ893" s="806"/>
      <c r="AMA893" s="806"/>
      <c r="AMB893" s="806"/>
      <c r="AMC893" s="806"/>
      <c r="AMD893" s="806"/>
      <c r="AME893" s="806"/>
      <c r="AMF893" s="806"/>
      <c r="AMG893" s="806"/>
      <c r="AMH893" s="806"/>
      <c r="AMI893" s="806"/>
      <c r="AMJ893" s="806"/>
      <c r="AMK893" s="806"/>
      <c r="AML893" s="806"/>
      <c r="AMM893" s="806"/>
      <c r="AMN893" s="806"/>
      <c r="AMO893" s="806"/>
      <c r="AMP893" s="806"/>
      <c r="AMQ893" s="806"/>
      <c r="AMR893" s="806"/>
      <c r="AMS893" s="806"/>
      <c r="AMT893" s="806"/>
      <c r="AMU893" s="806"/>
      <c r="AMV893" s="806"/>
      <c r="AMW893" s="806"/>
      <c r="AMX893" s="806"/>
      <c r="AMY893" s="806"/>
      <c r="AMZ893" s="806"/>
      <c r="ANA893" s="806"/>
      <c r="ANB893" s="806"/>
      <c r="ANC893" s="806"/>
      <c r="AND893" s="806"/>
      <c r="ANE893" s="806"/>
      <c r="ANF893" s="806"/>
      <c r="ANG893" s="806"/>
      <c r="ANH893" s="806"/>
      <c r="ANI893" s="806"/>
      <c r="ANJ893" s="806"/>
      <c r="ANK893" s="806"/>
      <c r="ANL893" s="806"/>
      <c r="ANM893" s="806"/>
      <c r="ANN893" s="806"/>
      <c r="ANO893" s="806"/>
      <c r="ANP893" s="806"/>
      <c r="ANQ893" s="806"/>
      <c r="ANR893" s="806"/>
      <c r="ANS893" s="806"/>
      <c r="ANT893" s="806"/>
      <c r="ANU893" s="806"/>
      <c r="ANV893" s="806"/>
      <c r="ANW893" s="806"/>
      <c r="ANX893" s="806"/>
      <c r="ANY893" s="806"/>
      <c r="ANZ893" s="806"/>
      <c r="AOA893" s="806"/>
      <c r="AOB893" s="806"/>
      <c r="AOC893" s="806"/>
      <c r="AOD893" s="806"/>
      <c r="AOE893" s="806"/>
      <c r="AOF893" s="806"/>
      <c r="AOG893" s="806"/>
      <c r="AOH893" s="806"/>
      <c r="AOI893" s="806"/>
      <c r="AOJ893" s="806"/>
      <c r="AOK893" s="806"/>
      <c r="AOL893" s="806"/>
      <c r="AOM893" s="806"/>
      <c r="AON893" s="806"/>
      <c r="AOO893" s="806"/>
      <c r="AOP893" s="806"/>
      <c r="AOQ893" s="806"/>
      <c r="AOR893" s="806"/>
      <c r="AOS893" s="806"/>
      <c r="AOT893" s="806"/>
      <c r="AOU893" s="806"/>
      <c r="AOV893" s="806"/>
      <c r="AOW893" s="806"/>
      <c r="AOX893" s="806"/>
      <c r="AOY893" s="806"/>
      <c r="AOZ893" s="806"/>
      <c r="APA893" s="806"/>
      <c r="APB893" s="806"/>
      <c r="APC893" s="806"/>
      <c r="APD893" s="806"/>
      <c r="APE893" s="806"/>
      <c r="APF893" s="806"/>
      <c r="APG893" s="806"/>
      <c r="APH893" s="806"/>
      <c r="API893" s="806"/>
      <c r="APJ893" s="806"/>
      <c r="APK893" s="806"/>
      <c r="APL893" s="806"/>
      <c r="APM893" s="806"/>
      <c r="APN893" s="806"/>
      <c r="APO893" s="806"/>
      <c r="APP893" s="806"/>
      <c r="APQ893" s="806"/>
      <c r="APR893" s="806"/>
      <c r="APS893" s="806"/>
      <c r="APT893" s="806"/>
      <c r="APU893" s="806"/>
      <c r="APV893" s="806"/>
      <c r="APW893" s="806"/>
      <c r="APX893" s="806"/>
      <c r="APY893" s="806"/>
      <c r="APZ893" s="806"/>
      <c r="AQA893" s="806"/>
      <c r="AQB893" s="806"/>
      <c r="AQC893" s="806"/>
      <c r="AQD893" s="806"/>
      <c r="AQE893" s="806"/>
      <c r="AQF893" s="806"/>
      <c r="AQG893" s="806"/>
      <c r="AQH893" s="806"/>
      <c r="AQI893" s="806"/>
      <c r="AQJ893" s="806"/>
      <c r="AQK893" s="806"/>
      <c r="AQL893" s="806"/>
      <c r="AQM893" s="806"/>
      <c r="AQN893" s="806"/>
      <c r="AQO893" s="806"/>
      <c r="AQP893" s="806"/>
      <c r="AQQ893" s="806"/>
      <c r="AQR893" s="806"/>
      <c r="AQS893" s="806"/>
      <c r="AQT893" s="806"/>
      <c r="AQU893" s="806"/>
      <c r="AQV893" s="806"/>
      <c r="AQW893" s="806"/>
      <c r="AQX893" s="806"/>
      <c r="AQY893" s="806"/>
      <c r="AQZ893" s="806"/>
      <c r="ARA893" s="806"/>
      <c r="ARB893" s="806"/>
      <c r="ARC893" s="806"/>
      <c r="ARD893" s="806"/>
      <c r="ARE893" s="806"/>
      <c r="ARF893" s="806"/>
      <c r="ARG893" s="806"/>
      <c r="ARH893" s="806"/>
      <c r="ARI893" s="806"/>
      <c r="ARJ893" s="806"/>
      <c r="ARK893" s="806"/>
      <c r="ARL893" s="806"/>
      <c r="ARM893" s="806"/>
      <c r="ARN893" s="806"/>
      <c r="ARO893" s="806"/>
      <c r="ARP893" s="806"/>
      <c r="ARQ893" s="806"/>
      <c r="ARR893" s="806"/>
      <c r="ARS893" s="806"/>
      <c r="ART893" s="806"/>
      <c r="ARU893" s="806"/>
      <c r="ARV893" s="806"/>
      <c r="ARW893" s="806"/>
      <c r="ARX893" s="806"/>
      <c r="ARY893" s="806"/>
      <c r="ARZ893" s="806"/>
      <c r="ASA893" s="806"/>
      <c r="ASB893" s="806"/>
      <c r="ASC893" s="806"/>
      <c r="ASD893" s="806"/>
      <c r="ASE893" s="806"/>
      <c r="ASF893" s="806"/>
      <c r="ASG893" s="806"/>
      <c r="ASH893" s="806"/>
      <c r="ASI893" s="806"/>
      <c r="ASJ893" s="806"/>
      <c r="ASK893" s="806"/>
      <c r="ASL893" s="806"/>
      <c r="ASM893" s="806"/>
      <c r="ASN893" s="806"/>
      <c r="ASO893" s="806"/>
      <c r="ASP893" s="806"/>
      <c r="ASQ893" s="806"/>
      <c r="ASR893" s="806"/>
      <c r="ASS893" s="806"/>
      <c r="AST893" s="806"/>
      <c r="ASU893" s="806"/>
      <c r="ASV893" s="806"/>
      <c r="ASW893" s="806"/>
      <c r="ASX893" s="806"/>
      <c r="ASY893" s="806"/>
      <c r="ASZ893" s="806"/>
      <c r="ATA893" s="806"/>
      <c r="ATB893" s="806"/>
      <c r="ATC893" s="806"/>
      <c r="ATD893" s="806"/>
      <c r="ATE893" s="806"/>
      <c r="ATF893" s="806"/>
      <c r="ATG893" s="806"/>
      <c r="ATH893" s="806"/>
      <c r="ATI893" s="806"/>
      <c r="ATJ893" s="806"/>
      <c r="ATK893" s="806"/>
      <c r="ATL893" s="806"/>
      <c r="ATM893" s="806"/>
      <c r="ATN893" s="806"/>
      <c r="ATO893" s="806"/>
      <c r="ATP893" s="806"/>
      <c r="ATQ893" s="806"/>
      <c r="ATR893" s="806"/>
      <c r="ATS893" s="806"/>
      <c r="ATT893" s="806"/>
      <c r="ATU893" s="806"/>
      <c r="ATV893" s="806"/>
      <c r="ATW893" s="806"/>
      <c r="ATX893" s="806"/>
      <c r="ATY893" s="806"/>
      <c r="ATZ893" s="806"/>
      <c r="AUA893" s="806"/>
      <c r="AUB893" s="806"/>
      <c r="AUC893" s="806"/>
      <c r="AUD893" s="806"/>
      <c r="AUE893" s="806"/>
      <c r="AUF893" s="806"/>
      <c r="AUG893" s="806"/>
      <c r="AUH893" s="806"/>
      <c r="AUI893" s="806"/>
      <c r="AUJ893" s="806"/>
      <c r="AUK893" s="806"/>
      <c r="AUL893" s="806"/>
      <c r="AUM893" s="806"/>
      <c r="AUN893" s="806"/>
      <c r="AUO893" s="806"/>
      <c r="AUP893" s="806"/>
      <c r="AUQ893" s="806"/>
      <c r="AUR893" s="806"/>
      <c r="AUS893" s="806"/>
      <c r="AUT893" s="806"/>
      <c r="AUU893" s="806"/>
      <c r="AUV893" s="806"/>
      <c r="AUW893" s="806"/>
      <c r="AUX893" s="806"/>
      <c r="AUY893" s="806"/>
      <c r="AUZ893" s="806"/>
      <c r="AVA893" s="806"/>
      <c r="AVB893" s="806"/>
      <c r="AVC893" s="806"/>
      <c r="AVD893" s="806"/>
      <c r="AVE893" s="806"/>
      <c r="AVF893" s="806"/>
      <c r="AVG893" s="806"/>
      <c r="AVH893" s="806"/>
      <c r="AVI893" s="806"/>
      <c r="AVJ893" s="806"/>
      <c r="AVK893" s="806"/>
      <c r="AVL893" s="806"/>
      <c r="AVM893" s="806"/>
      <c r="AVN893" s="806"/>
      <c r="AVO893" s="806"/>
      <c r="AVP893" s="806"/>
      <c r="AVQ893" s="806"/>
      <c r="AVR893" s="806"/>
      <c r="AVS893" s="806"/>
      <c r="AVT893" s="806"/>
      <c r="AVU893" s="806"/>
      <c r="AVV893" s="806"/>
      <c r="AVW893" s="806"/>
      <c r="AVX893" s="806"/>
      <c r="AVY893" s="806"/>
      <c r="AVZ893" s="806"/>
      <c r="AWA893" s="806"/>
      <c r="AWB893" s="806"/>
      <c r="AWC893" s="806"/>
      <c r="AWD893" s="806"/>
      <c r="AWE893" s="806"/>
      <c r="AWF893" s="806"/>
      <c r="AWG893" s="806"/>
      <c r="AWH893" s="806"/>
      <c r="AWI893" s="806"/>
      <c r="AWJ893" s="806"/>
      <c r="AWK893" s="806"/>
      <c r="AWL893" s="806"/>
      <c r="AWM893" s="806"/>
      <c r="AWN893" s="806"/>
      <c r="AWO893" s="806"/>
      <c r="AWP893" s="806"/>
      <c r="AWQ893" s="806"/>
      <c r="AWR893" s="806"/>
      <c r="AWS893" s="806"/>
      <c r="AWT893" s="806"/>
      <c r="AWU893" s="806"/>
      <c r="AWV893" s="806"/>
      <c r="AWW893" s="806"/>
      <c r="AWX893" s="806"/>
      <c r="AWY893" s="806"/>
      <c r="AWZ893" s="806"/>
      <c r="AXA893" s="806"/>
      <c r="AXB893" s="806"/>
      <c r="AXC893" s="806"/>
      <c r="AXD893" s="806"/>
      <c r="AXE893" s="806"/>
      <c r="AXF893" s="806"/>
      <c r="AXG893" s="806"/>
      <c r="AXH893" s="806"/>
      <c r="AXI893" s="806"/>
      <c r="AXJ893" s="806"/>
      <c r="AXK893" s="806"/>
      <c r="AXL893" s="806"/>
      <c r="AXM893" s="806"/>
      <c r="AXN893" s="806"/>
      <c r="AXO893" s="806"/>
      <c r="AXP893" s="806"/>
      <c r="AXQ893" s="806"/>
      <c r="AXR893" s="806"/>
      <c r="AXS893" s="806"/>
      <c r="AXT893" s="806"/>
      <c r="AXU893" s="806"/>
      <c r="AXV893" s="806"/>
      <c r="AXW893" s="806"/>
      <c r="AXX893" s="806"/>
      <c r="AXY893" s="806"/>
      <c r="AXZ893" s="806"/>
      <c r="AYA893" s="806"/>
      <c r="AYB893" s="806"/>
      <c r="AYC893" s="806"/>
      <c r="AYD893" s="806"/>
      <c r="AYE893" s="806"/>
      <c r="AYF893" s="806"/>
      <c r="AYG893" s="806"/>
      <c r="AYH893" s="806"/>
      <c r="AYI893" s="806"/>
      <c r="AYJ893" s="806"/>
      <c r="AYK893" s="806"/>
      <c r="AYL893" s="806"/>
      <c r="AYM893" s="806"/>
      <c r="AYN893" s="806"/>
      <c r="AYO893" s="806"/>
      <c r="AYP893" s="806"/>
      <c r="AYQ893" s="806"/>
      <c r="AYR893" s="806"/>
      <c r="AYS893" s="806"/>
      <c r="AYT893" s="806"/>
      <c r="AYU893" s="806"/>
      <c r="AYV893" s="806"/>
      <c r="AYW893" s="806"/>
      <c r="AYX893" s="806"/>
      <c r="AYY893" s="806"/>
      <c r="AYZ893" s="806"/>
      <c r="AZA893" s="806"/>
      <c r="AZB893" s="806"/>
      <c r="AZC893" s="806"/>
      <c r="AZD893" s="806"/>
      <c r="AZE893" s="806"/>
      <c r="AZF893" s="806"/>
      <c r="AZG893" s="806"/>
      <c r="AZH893" s="806"/>
      <c r="AZI893" s="806"/>
      <c r="AZJ893" s="806"/>
      <c r="AZK893" s="806"/>
      <c r="AZL893" s="806"/>
      <c r="AZM893" s="806"/>
      <c r="AZN893" s="806"/>
      <c r="AZO893" s="806"/>
      <c r="AZP893" s="806"/>
      <c r="AZQ893" s="806"/>
      <c r="AZR893" s="806"/>
      <c r="AZS893" s="806"/>
      <c r="AZT893" s="806"/>
      <c r="AZU893" s="806"/>
      <c r="AZV893" s="806"/>
      <c r="AZW893" s="806"/>
      <c r="AZX893" s="806"/>
      <c r="AZY893" s="806"/>
      <c r="AZZ893" s="806"/>
      <c r="BAA893" s="806"/>
      <c r="BAB893" s="806"/>
      <c r="BAC893" s="806"/>
      <c r="BAD893" s="806"/>
      <c r="BAE893" s="806"/>
      <c r="BAF893" s="806"/>
      <c r="BAG893" s="806"/>
      <c r="BAH893" s="806"/>
      <c r="BAI893" s="806"/>
      <c r="BAJ893" s="806"/>
      <c r="BAK893" s="806"/>
      <c r="BAL893" s="806"/>
      <c r="BAM893" s="806"/>
      <c r="BAN893" s="806"/>
      <c r="BAO893" s="806"/>
      <c r="BAP893" s="806"/>
      <c r="BAQ893" s="806"/>
      <c r="BAR893" s="806"/>
      <c r="BAS893" s="806"/>
      <c r="BAT893" s="806"/>
      <c r="BAU893" s="806"/>
      <c r="BAV893" s="806"/>
      <c r="BAW893" s="806"/>
      <c r="BAX893" s="806"/>
      <c r="BAY893" s="806"/>
      <c r="BAZ893" s="806"/>
      <c r="BBA893" s="806"/>
      <c r="BBB893" s="806"/>
      <c r="BBC893" s="806"/>
      <c r="BBD893" s="806"/>
      <c r="BBE893" s="806"/>
      <c r="BBF893" s="806"/>
      <c r="BBG893" s="806"/>
      <c r="BBH893" s="806"/>
      <c r="BBI893" s="806"/>
      <c r="BBJ893" s="806"/>
      <c r="BBK893" s="806"/>
      <c r="BBL893" s="806"/>
      <c r="BBM893" s="806"/>
      <c r="BBN893" s="806"/>
      <c r="BBO893" s="806"/>
      <c r="BBP893" s="806"/>
      <c r="BBQ893" s="806"/>
      <c r="BBR893" s="806"/>
      <c r="BBS893" s="806"/>
      <c r="BBT893" s="806"/>
      <c r="BBU893" s="806"/>
      <c r="BBV893" s="806"/>
      <c r="BBW893" s="806"/>
      <c r="BBX893" s="806"/>
      <c r="BBY893" s="806"/>
      <c r="BBZ893" s="806"/>
      <c r="BCA893" s="806"/>
      <c r="BCB893" s="806"/>
      <c r="BCC893" s="806"/>
      <c r="BCD893" s="806"/>
      <c r="BCE893" s="806"/>
      <c r="BCF893" s="806"/>
      <c r="BCG893" s="806"/>
      <c r="BCH893" s="806"/>
      <c r="BCI893" s="806"/>
      <c r="BCJ893" s="806"/>
      <c r="BCK893" s="806"/>
      <c r="BCL893" s="806"/>
      <c r="BCM893" s="806"/>
      <c r="BCN893" s="806"/>
      <c r="BCO893" s="806"/>
      <c r="BCP893" s="806"/>
      <c r="BCQ893" s="806"/>
      <c r="BCR893" s="806"/>
      <c r="BCS893" s="806"/>
      <c r="BCT893" s="806"/>
      <c r="BCU893" s="806"/>
      <c r="BCV893" s="806"/>
      <c r="BCW893" s="806"/>
      <c r="BCX893" s="806"/>
      <c r="BCY893" s="806"/>
      <c r="BCZ893" s="806"/>
      <c r="BDA893" s="806"/>
      <c r="BDB893" s="806"/>
      <c r="BDC893" s="806"/>
      <c r="BDD893" s="806"/>
      <c r="BDE893" s="806"/>
      <c r="BDF893" s="806"/>
      <c r="BDG893" s="806"/>
      <c r="BDH893" s="806"/>
      <c r="BDI893" s="806"/>
      <c r="BDJ893" s="806"/>
      <c r="BDK893" s="806"/>
      <c r="BDL893" s="806"/>
      <c r="BDM893" s="806"/>
      <c r="BDN893" s="806"/>
      <c r="BDO893" s="806"/>
      <c r="BDP893" s="806"/>
      <c r="BDQ893" s="806"/>
      <c r="BDR893" s="806"/>
      <c r="BDS893" s="806"/>
      <c r="BDT893" s="806"/>
      <c r="BDU893" s="806"/>
      <c r="BDV893" s="806"/>
      <c r="BDW893" s="806"/>
      <c r="BDX893" s="806"/>
      <c r="BDY893" s="806"/>
      <c r="BDZ893" s="806"/>
      <c r="BEA893" s="806"/>
      <c r="BEB893" s="806"/>
      <c r="BEC893" s="806"/>
      <c r="BED893" s="806"/>
      <c r="BEE893" s="806"/>
      <c r="BEF893" s="806"/>
      <c r="BEG893" s="806"/>
      <c r="BEH893" s="806"/>
      <c r="BEI893" s="806"/>
      <c r="BEJ893" s="806"/>
      <c r="BEK893" s="806"/>
      <c r="BEL893" s="806"/>
      <c r="BEM893" s="806"/>
      <c r="BEN893" s="806"/>
      <c r="BEO893" s="806"/>
      <c r="BEP893" s="806"/>
      <c r="BEQ893" s="806"/>
      <c r="BER893" s="806"/>
      <c r="BES893" s="806"/>
      <c r="BET893" s="806"/>
      <c r="BEU893" s="806"/>
      <c r="BEV893" s="806"/>
      <c r="BEW893" s="806"/>
      <c r="BEX893" s="806"/>
      <c r="BEY893" s="806"/>
      <c r="BEZ893" s="806"/>
      <c r="BFA893" s="806"/>
      <c r="BFB893" s="806"/>
      <c r="BFC893" s="806"/>
      <c r="BFD893" s="806"/>
      <c r="BFE893" s="806"/>
      <c r="BFF893" s="806"/>
      <c r="BFG893" s="806"/>
      <c r="BFH893" s="806"/>
      <c r="BFI893" s="806"/>
      <c r="BFJ893" s="806"/>
      <c r="BFK893" s="806"/>
      <c r="BFL893" s="806"/>
      <c r="BFM893" s="806"/>
      <c r="BFN893" s="806"/>
      <c r="BFO893" s="806"/>
      <c r="BFP893" s="806"/>
      <c r="BFQ893" s="806"/>
      <c r="BFR893" s="806"/>
      <c r="BFS893" s="806"/>
      <c r="BFT893" s="806"/>
      <c r="BFU893" s="806"/>
      <c r="BFV893" s="806"/>
      <c r="BFW893" s="806"/>
      <c r="BFX893" s="806"/>
      <c r="BFY893" s="806"/>
      <c r="BFZ893" s="806"/>
      <c r="BGA893" s="806"/>
      <c r="BGB893" s="806"/>
      <c r="BGC893" s="806"/>
      <c r="BGD893" s="806"/>
      <c r="BGE893" s="806"/>
      <c r="BGF893" s="806"/>
      <c r="BGG893" s="806"/>
      <c r="BGH893" s="806"/>
      <c r="BGI893" s="806"/>
      <c r="BGJ893" s="806"/>
      <c r="BGK893" s="806"/>
      <c r="BGL893" s="806"/>
      <c r="BGM893" s="806"/>
      <c r="BGN893" s="806"/>
      <c r="BGO893" s="806"/>
      <c r="BGP893" s="806"/>
      <c r="BGQ893" s="806"/>
      <c r="BGR893" s="806"/>
      <c r="BGS893" s="806"/>
      <c r="BGT893" s="806"/>
      <c r="BGU893" s="806"/>
      <c r="BGV893" s="806"/>
      <c r="BGW893" s="806"/>
      <c r="BGX893" s="806"/>
      <c r="BGY893" s="806"/>
      <c r="BGZ893" s="806"/>
      <c r="BHA893" s="806"/>
      <c r="BHB893" s="806"/>
      <c r="BHC893" s="806"/>
      <c r="BHD893" s="806"/>
      <c r="BHE893" s="806"/>
      <c r="BHF893" s="806"/>
      <c r="BHG893" s="806"/>
      <c r="BHH893" s="806"/>
      <c r="BHI893" s="806"/>
      <c r="BHJ893" s="806"/>
      <c r="BHK893" s="806"/>
      <c r="BHL893" s="806"/>
      <c r="BHM893" s="806"/>
      <c r="BHN893" s="806"/>
      <c r="BHO893" s="806"/>
      <c r="BHP893" s="806"/>
      <c r="BHQ893" s="806"/>
      <c r="BHR893" s="806"/>
      <c r="BHS893" s="806"/>
      <c r="BHT893" s="806"/>
      <c r="BHU893" s="806"/>
      <c r="BHV893" s="806"/>
      <c r="BHW893" s="806"/>
      <c r="BHX893" s="806"/>
      <c r="BHY893" s="806"/>
      <c r="BHZ893" s="806"/>
      <c r="BIA893" s="806"/>
      <c r="BIB893" s="806"/>
      <c r="BIC893" s="806"/>
      <c r="BID893" s="806"/>
      <c r="BIE893" s="806"/>
      <c r="BIF893" s="806"/>
      <c r="BIG893" s="806"/>
      <c r="BIH893" s="806"/>
      <c r="BII893" s="806"/>
      <c r="BIJ893" s="806"/>
      <c r="BIK893" s="806"/>
      <c r="BIL893" s="806"/>
      <c r="BIM893" s="806"/>
      <c r="BIN893" s="806"/>
      <c r="BIO893" s="806"/>
      <c r="BIP893" s="806"/>
      <c r="BIQ893" s="806"/>
      <c r="BIR893" s="806"/>
      <c r="BIS893" s="806"/>
      <c r="BIT893" s="806"/>
      <c r="BIU893" s="806"/>
      <c r="BIV893" s="806"/>
      <c r="BIW893" s="806"/>
      <c r="BIX893" s="806"/>
      <c r="BIY893" s="806"/>
      <c r="BIZ893" s="806"/>
      <c r="BJA893" s="806"/>
      <c r="BJB893" s="806"/>
      <c r="BJC893" s="806"/>
      <c r="BJD893" s="806"/>
      <c r="BJE893" s="806"/>
      <c r="BJF893" s="806"/>
      <c r="BJG893" s="806"/>
      <c r="BJH893" s="806"/>
      <c r="BJI893" s="806"/>
      <c r="BJJ893" s="806"/>
      <c r="BJK893" s="806"/>
      <c r="BJL893" s="806"/>
      <c r="BJM893" s="806"/>
      <c r="BJN893" s="806"/>
      <c r="BJO893" s="806"/>
      <c r="BJP893" s="806"/>
      <c r="BJQ893" s="806"/>
      <c r="BJR893" s="806"/>
      <c r="BJS893" s="806"/>
      <c r="BJT893" s="806"/>
      <c r="BJU893" s="806"/>
      <c r="BJV893" s="806"/>
      <c r="BJW893" s="806"/>
      <c r="BJX893" s="806"/>
      <c r="BJY893" s="806"/>
      <c r="BJZ893" s="806"/>
      <c r="BKA893" s="806"/>
      <c r="BKB893" s="806"/>
      <c r="BKC893" s="806"/>
      <c r="BKD893" s="806"/>
      <c r="BKE893" s="806"/>
      <c r="BKF893" s="806"/>
      <c r="BKG893" s="806"/>
      <c r="BKH893" s="806"/>
      <c r="BKI893" s="806"/>
      <c r="BKJ893" s="806"/>
      <c r="BKK893" s="806"/>
      <c r="BKL893" s="806"/>
      <c r="BKM893" s="806"/>
      <c r="BKN893" s="806"/>
      <c r="BKO893" s="806"/>
      <c r="BKP893" s="806"/>
      <c r="BKQ893" s="806"/>
      <c r="BKR893" s="806"/>
      <c r="BKS893" s="806"/>
      <c r="BKT893" s="806"/>
      <c r="BKU893" s="806"/>
      <c r="BKV893" s="806"/>
      <c r="BKW893" s="806"/>
      <c r="BKX893" s="806"/>
      <c r="BKY893" s="806"/>
      <c r="BKZ893" s="806"/>
      <c r="BLA893" s="806"/>
      <c r="BLB893" s="806"/>
      <c r="BLC893" s="806"/>
      <c r="BLD893" s="806"/>
      <c r="BLE893" s="806"/>
      <c r="BLF893" s="806"/>
      <c r="BLG893" s="806"/>
      <c r="BLH893" s="806"/>
      <c r="BLI893" s="806"/>
      <c r="BLJ893" s="806"/>
      <c r="BLK893" s="806"/>
      <c r="BLL893" s="806"/>
      <c r="BLM893" s="806"/>
      <c r="BLN893" s="806"/>
      <c r="BLO893" s="806"/>
      <c r="BLP893" s="806"/>
      <c r="BLQ893" s="806"/>
      <c r="BLR893" s="806"/>
      <c r="BLS893" s="806"/>
      <c r="BLT893" s="806"/>
      <c r="BLU893" s="806"/>
      <c r="BLV893" s="806"/>
      <c r="BLW893" s="806"/>
      <c r="BLX893" s="806"/>
      <c r="BLY893" s="806"/>
      <c r="BLZ893" s="806"/>
      <c r="BMA893" s="806"/>
      <c r="BMB893" s="806"/>
      <c r="BMC893" s="806"/>
      <c r="BMD893" s="806"/>
      <c r="BME893" s="806"/>
      <c r="BMF893" s="806"/>
      <c r="BMG893" s="806"/>
      <c r="BMH893" s="806"/>
      <c r="BMI893" s="806"/>
      <c r="BMJ893" s="806"/>
      <c r="BMK893" s="806"/>
      <c r="BML893" s="806"/>
      <c r="BMM893" s="806"/>
      <c r="BMN893" s="806"/>
      <c r="BMO893" s="806"/>
      <c r="BMP893" s="806"/>
      <c r="BMQ893" s="806"/>
      <c r="BMR893" s="806"/>
      <c r="BMS893" s="806"/>
      <c r="BMT893" s="806"/>
      <c r="BMU893" s="806"/>
      <c r="BMV893" s="806"/>
      <c r="BMW893" s="806"/>
      <c r="BMX893" s="806"/>
      <c r="BMY893" s="806"/>
      <c r="BMZ893" s="806"/>
      <c r="BNA893" s="806"/>
      <c r="BNB893" s="806"/>
      <c r="BNC893" s="806"/>
      <c r="BND893" s="806"/>
      <c r="BNE893" s="806"/>
      <c r="BNF893" s="806"/>
      <c r="BNG893" s="806"/>
      <c r="BNH893" s="806"/>
      <c r="BNI893" s="806"/>
      <c r="BNJ893" s="806"/>
      <c r="BNK893" s="806"/>
      <c r="BNL893" s="806"/>
      <c r="BNM893" s="806"/>
      <c r="BNN893" s="806"/>
      <c r="BNO893" s="806"/>
      <c r="BNP893" s="806"/>
      <c r="BNQ893" s="806"/>
      <c r="BNR893" s="806"/>
      <c r="BNS893" s="806"/>
      <c r="BNT893" s="806"/>
      <c r="BNU893" s="806"/>
      <c r="BNV893" s="806"/>
      <c r="BNW893" s="806"/>
      <c r="BNX893" s="806"/>
      <c r="BNY893" s="806"/>
      <c r="BNZ893" s="806"/>
      <c r="BOA893" s="806"/>
      <c r="BOB893" s="806"/>
      <c r="BOC893" s="806"/>
      <c r="BOD893" s="806"/>
      <c r="BOE893" s="806"/>
      <c r="BOF893" s="806"/>
      <c r="BOG893" s="806"/>
      <c r="BOH893" s="806"/>
      <c r="BOI893" s="806"/>
      <c r="BOJ893" s="806"/>
      <c r="BOK893" s="806"/>
      <c r="BOL893" s="806"/>
      <c r="BOM893" s="806"/>
      <c r="BON893" s="806"/>
      <c r="BOO893" s="806"/>
      <c r="BOP893" s="806"/>
      <c r="BOQ893" s="806"/>
      <c r="BOR893" s="806"/>
      <c r="BOS893" s="806"/>
      <c r="BOT893" s="806"/>
      <c r="BOU893" s="806"/>
      <c r="BOV893" s="806"/>
      <c r="BOW893" s="806"/>
      <c r="BOX893" s="806"/>
      <c r="BOY893" s="806"/>
      <c r="BOZ893" s="806"/>
      <c r="BPA893" s="806"/>
      <c r="BPB893" s="806"/>
      <c r="BPC893" s="806"/>
      <c r="BPD893" s="806"/>
      <c r="BPE893" s="806"/>
      <c r="BPF893" s="806"/>
      <c r="BPG893" s="806"/>
      <c r="BPH893" s="806"/>
      <c r="BPI893" s="806"/>
      <c r="BPJ893" s="806"/>
      <c r="BPK893" s="806"/>
      <c r="BPL893" s="806"/>
      <c r="BPM893" s="806"/>
      <c r="BPN893" s="806"/>
      <c r="BPO893" s="806"/>
      <c r="BPP893" s="806"/>
      <c r="BPQ893" s="806"/>
      <c r="BPR893" s="806"/>
      <c r="BPS893" s="806"/>
      <c r="BPT893" s="806"/>
      <c r="BPU893" s="806"/>
      <c r="BPV893" s="806"/>
      <c r="BPW893" s="806"/>
      <c r="BPX893" s="806"/>
      <c r="BPY893" s="806"/>
      <c r="BPZ893" s="806"/>
      <c r="BQA893" s="806"/>
      <c r="BQB893" s="806"/>
      <c r="BQC893" s="806"/>
      <c r="BQD893" s="806"/>
      <c r="BQE893" s="806"/>
      <c r="BQF893" s="806"/>
      <c r="BQG893" s="806"/>
      <c r="BQH893" s="806"/>
      <c r="BQI893" s="806"/>
      <c r="BQJ893" s="806"/>
      <c r="BQK893" s="806"/>
      <c r="BQL893" s="806"/>
      <c r="BQM893" s="806"/>
      <c r="BQN893" s="806"/>
      <c r="BQO893" s="806"/>
      <c r="BQP893" s="806"/>
      <c r="BQQ893" s="806"/>
      <c r="BQR893" s="806"/>
      <c r="BQS893" s="806"/>
      <c r="BQT893" s="806"/>
      <c r="BQU893" s="806"/>
      <c r="BQV893" s="806"/>
      <c r="BQW893" s="806"/>
      <c r="BQX893" s="806"/>
      <c r="BQY893" s="806"/>
      <c r="BQZ893" s="806"/>
      <c r="BRA893" s="806"/>
      <c r="BRB893" s="806"/>
      <c r="BRC893" s="806"/>
      <c r="BRD893" s="806"/>
      <c r="BRE893" s="806"/>
      <c r="BRF893" s="806"/>
      <c r="BRG893" s="806"/>
      <c r="BRH893" s="806"/>
      <c r="BRI893" s="806"/>
      <c r="BRJ893" s="806"/>
      <c r="BRK893" s="806"/>
      <c r="BRL893" s="806"/>
      <c r="BRM893" s="806"/>
      <c r="BRN893" s="806"/>
      <c r="BRO893" s="806"/>
      <c r="BRP893" s="806"/>
      <c r="BRQ893" s="806"/>
      <c r="BRR893" s="806"/>
      <c r="BRS893" s="806"/>
      <c r="BRT893" s="806"/>
      <c r="BRU893" s="806"/>
      <c r="BRV893" s="806"/>
      <c r="BRW893" s="806"/>
      <c r="BRX893" s="806"/>
      <c r="BRY893" s="806"/>
      <c r="BRZ893" s="806"/>
      <c r="BSA893" s="806"/>
      <c r="BSB893" s="806"/>
      <c r="BSC893" s="806"/>
      <c r="BSD893" s="806"/>
      <c r="BSE893" s="806"/>
      <c r="BSF893" s="806"/>
      <c r="BSG893" s="806"/>
      <c r="BSH893" s="806"/>
      <c r="BSI893" s="806"/>
      <c r="BSJ893" s="806"/>
      <c r="BSK893" s="806"/>
      <c r="BSL893" s="806"/>
      <c r="BSM893" s="806"/>
      <c r="BSN893" s="806"/>
      <c r="BSO893" s="806"/>
      <c r="BSP893" s="806"/>
      <c r="BSQ893" s="806"/>
      <c r="BSR893" s="806"/>
      <c r="BSS893" s="806"/>
      <c r="BST893" s="806"/>
      <c r="BSU893" s="806"/>
      <c r="BSV893" s="806"/>
      <c r="BSW893" s="806"/>
      <c r="BSX893" s="806"/>
      <c r="BSY893" s="806"/>
      <c r="BSZ893" s="806"/>
      <c r="BTA893" s="806"/>
      <c r="BTB893" s="806"/>
      <c r="BTC893" s="806"/>
      <c r="BTD893" s="806"/>
      <c r="BTE893" s="806"/>
      <c r="BTF893" s="806"/>
      <c r="BTG893" s="806"/>
      <c r="BTH893" s="806"/>
      <c r="BTI893" s="806"/>
      <c r="BTJ893" s="806"/>
      <c r="BTK893" s="806"/>
      <c r="BTL893" s="806"/>
      <c r="BTM893" s="806"/>
      <c r="BTN893" s="806"/>
      <c r="BTO893" s="806"/>
      <c r="BTP893" s="806"/>
      <c r="BTQ893" s="806"/>
      <c r="BTR893" s="806"/>
      <c r="BTS893" s="806"/>
      <c r="BTT893" s="806"/>
      <c r="BTU893" s="806"/>
      <c r="BTV893" s="806"/>
      <c r="BTW893" s="806"/>
      <c r="BTX893" s="806"/>
      <c r="BTY893" s="806"/>
      <c r="BTZ893" s="806"/>
      <c r="BUA893" s="806"/>
      <c r="BUB893" s="806"/>
      <c r="BUC893" s="806"/>
      <c r="BUD893" s="806"/>
      <c r="BUE893" s="806"/>
      <c r="BUF893" s="806"/>
      <c r="BUG893" s="806"/>
      <c r="BUH893" s="806"/>
      <c r="BUI893" s="806"/>
      <c r="BUJ893" s="806"/>
      <c r="BUK893" s="806"/>
      <c r="BUL893" s="806"/>
      <c r="BUM893" s="806"/>
      <c r="BUN893" s="806"/>
      <c r="BUO893" s="806"/>
      <c r="BUP893" s="806"/>
      <c r="BUQ893" s="806"/>
      <c r="BUR893" s="806"/>
      <c r="BUS893" s="806"/>
      <c r="BUT893" s="806"/>
      <c r="BUU893" s="806"/>
      <c r="BUV893" s="806"/>
      <c r="BUW893" s="806"/>
      <c r="BUX893" s="806"/>
      <c r="BUY893" s="806"/>
      <c r="BUZ893" s="806"/>
      <c r="BVA893" s="806"/>
      <c r="BVB893" s="806"/>
      <c r="BVC893" s="806"/>
      <c r="BVD893" s="806"/>
      <c r="BVE893" s="806"/>
      <c r="BVF893" s="806"/>
      <c r="BVG893" s="806"/>
      <c r="BVH893" s="806"/>
      <c r="BVI893" s="806"/>
      <c r="BVJ893" s="806"/>
      <c r="BVK893" s="806"/>
      <c r="BVL893" s="806"/>
      <c r="BVM893" s="806"/>
      <c r="BVN893" s="806"/>
      <c r="BVO893" s="806"/>
      <c r="BVP893" s="806"/>
      <c r="BVQ893" s="806"/>
      <c r="BVR893" s="806"/>
      <c r="BVS893" s="806"/>
      <c r="BVT893" s="806"/>
      <c r="BVU893" s="806"/>
      <c r="BVV893" s="806"/>
      <c r="BVW893" s="806"/>
      <c r="BVX893" s="806"/>
      <c r="BVY893" s="806"/>
      <c r="BVZ893" s="806"/>
      <c r="BWA893" s="806"/>
      <c r="BWB893" s="806"/>
      <c r="BWC893" s="806"/>
      <c r="BWD893" s="806"/>
      <c r="BWE893" s="806"/>
      <c r="BWF893" s="806"/>
      <c r="BWG893" s="806"/>
      <c r="BWH893" s="806"/>
      <c r="BWI893" s="806"/>
      <c r="BWJ893" s="806"/>
      <c r="BWK893" s="806"/>
      <c r="BWL893" s="806"/>
      <c r="BWM893" s="806"/>
      <c r="BWN893" s="806"/>
      <c r="BWO893" s="806"/>
      <c r="BWP893" s="806"/>
      <c r="BWQ893" s="806"/>
      <c r="BWR893" s="806"/>
      <c r="BWS893" s="806"/>
      <c r="BWT893" s="806"/>
      <c r="BWU893" s="806"/>
      <c r="BWV893" s="806"/>
      <c r="BWW893" s="806"/>
      <c r="BWX893" s="806"/>
      <c r="BWY893" s="806"/>
      <c r="BWZ893" s="806"/>
      <c r="BXA893" s="806"/>
      <c r="BXB893" s="806"/>
      <c r="BXC893" s="806"/>
      <c r="BXD893" s="806"/>
      <c r="BXE893" s="806"/>
      <c r="BXF893" s="806"/>
      <c r="BXG893" s="806"/>
      <c r="BXH893" s="806"/>
      <c r="BXI893" s="806"/>
      <c r="BXJ893" s="806"/>
      <c r="BXK893" s="806"/>
      <c r="BXL893" s="806"/>
      <c r="BXM893" s="806"/>
      <c r="BXN893" s="806"/>
      <c r="BXO893" s="806"/>
      <c r="BXP893" s="806"/>
      <c r="BXQ893" s="806"/>
      <c r="BXR893" s="806"/>
      <c r="BXS893" s="806"/>
      <c r="BXT893" s="806"/>
      <c r="BXU893" s="806"/>
      <c r="BXV893" s="806"/>
      <c r="BXW893" s="806"/>
      <c r="BXX893" s="806"/>
      <c r="BXY893" s="806"/>
      <c r="BXZ893" s="806"/>
      <c r="BYA893" s="806"/>
      <c r="BYB893" s="806"/>
      <c r="BYC893" s="806"/>
      <c r="BYD893" s="806"/>
      <c r="BYE893" s="806"/>
      <c r="BYF893" s="806"/>
      <c r="BYG893" s="806"/>
      <c r="BYH893" s="806"/>
      <c r="BYI893" s="806"/>
      <c r="BYJ893" s="806"/>
      <c r="BYK893" s="806"/>
      <c r="BYL893" s="806"/>
      <c r="BYM893" s="806"/>
      <c r="BYN893" s="806"/>
      <c r="BYO893" s="806"/>
      <c r="BYP893" s="806"/>
      <c r="BYQ893" s="806"/>
      <c r="BYR893" s="806"/>
      <c r="BYS893" s="806"/>
      <c r="BYT893" s="806"/>
      <c r="BYU893" s="806"/>
      <c r="BYV893" s="806"/>
      <c r="BYW893" s="806"/>
      <c r="BYX893" s="806"/>
      <c r="BYY893" s="806"/>
      <c r="BYZ893" s="806"/>
      <c r="BZA893" s="806"/>
      <c r="BZB893" s="806"/>
      <c r="BZC893" s="806"/>
      <c r="BZD893" s="806"/>
      <c r="BZE893" s="806"/>
      <c r="BZF893" s="806"/>
      <c r="BZG893" s="806"/>
      <c r="BZH893" s="806"/>
      <c r="BZI893" s="806"/>
      <c r="BZJ893" s="806"/>
      <c r="BZK893" s="806"/>
      <c r="BZL893" s="806"/>
      <c r="BZM893" s="806"/>
      <c r="BZN893" s="806"/>
      <c r="BZO893" s="806"/>
      <c r="BZP893" s="806"/>
      <c r="BZQ893" s="806"/>
      <c r="BZR893" s="806"/>
      <c r="BZS893" s="806"/>
      <c r="BZT893" s="806"/>
      <c r="BZU893" s="806"/>
      <c r="BZV893" s="806"/>
      <c r="BZW893" s="806"/>
      <c r="BZX893" s="806"/>
      <c r="BZY893" s="806"/>
      <c r="BZZ893" s="806"/>
      <c r="CAA893" s="806"/>
      <c r="CAB893" s="806"/>
      <c r="CAC893" s="806"/>
      <c r="CAD893" s="806"/>
      <c r="CAE893" s="806"/>
      <c r="CAF893" s="806"/>
      <c r="CAG893" s="806"/>
      <c r="CAH893" s="806"/>
      <c r="CAI893" s="806"/>
      <c r="CAJ893" s="806"/>
      <c r="CAK893" s="806"/>
      <c r="CAL893" s="806"/>
      <c r="CAM893" s="806"/>
      <c r="CAN893" s="806"/>
      <c r="CAO893" s="806"/>
      <c r="CAP893" s="806"/>
      <c r="CAQ893" s="806"/>
      <c r="CAR893" s="806"/>
      <c r="CAS893" s="806"/>
      <c r="CAT893" s="806"/>
      <c r="CAU893" s="806"/>
      <c r="CAV893" s="806"/>
      <c r="CAW893" s="806"/>
      <c r="CAX893" s="806"/>
      <c r="CAY893" s="806"/>
      <c r="CAZ893" s="806"/>
      <c r="CBA893" s="806"/>
      <c r="CBB893" s="806"/>
      <c r="CBC893" s="806"/>
      <c r="CBD893" s="806"/>
      <c r="CBE893" s="806"/>
      <c r="CBF893" s="806"/>
      <c r="CBG893" s="806"/>
      <c r="CBH893" s="806"/>
      <c r="CBI893" s="806"/>
      <c r="CBJ893" s="806"/>
      <c r="CBK893" s="806"/>
      <c r="CBL893" s="806"/>
      <c r="CBM893" s="806"/>
      <c r="CBN893" s="806"/>
      <c r="CBO893" s="806"/>
      <c r="CBP893" s="806"/>
      <c r="CBQ893" s="806"/>
      <c r="CBR893" s="806"/>
      <c r="CBS893" s="806"/>
      <c r="CBT893" s="806"/>
      <c r="CBU893" s="806"/>
      <c r="CBV893" s="806"/>
      <c r="CBW893" s="806"/>
      <c r="CBX893" s="806"/>
      <c r="CBY893" s="806"/>
      <c r="CBZ893" s="806"/>
      <c r="CCA893" s="806"/>
      <c r="CCB893" s="806"/>
      <c r="CCC893" s="806"/>
      <c r="CCD893" s="806"/>
      <c r="CCE893" s="806"/>
      <c r="CCF893" s="806"/>
      <c r="CCG893" s="806"/>
      <c r="CCH893" s="806"/>
      <c r="CCI893" s="806"/>
      <c r="CCJ893" s="806"/>
      <c r="CCK893" s="806"/>
      <c r="CCL893" s="806"/>
      <c r="CCM893" s="806"/>
      <c r="CCN893" s="806"/>
      <c r="CCO893" s="806"/>
      <c r="CCP893" s="806"/>
      <c r="CCQ893" s="806"/>
      <c r="CCR893" s="806"/>
      <c r="CCS893" s="806"/>
      <c r="CCT893" s="806"/>
      <c r="CCU893" s="806"/>
      <c r="CCV893" s="806"/>
      <c r="CCW893" s="806"/>
      <c r="CCX893" s="806"/>
      <c r="CCY893" s="806"/>
      <c r="CCZ893" s="806"/>
      <c r="CDA893" s="806"/>
      <c r="CDB893" s="806"/>
      <c r="CDC893" s="806"/>
      <c r="CDD893" s="806"/>
      <c r="CDE893" s="806"/>
      <c r="CDF893" s="806"/>
      <c r="CDG893" s="806"/>
      <c r="CDH893" s="806"/>
      <c r="CDI893" s="806"/>
      <c r="CDJ893" s="806"/>
      <c r="CDK893" s="806"/>
      <c r="CDL893" s="806"/>
      <c r="CDM893" s="806"/>
      <c r="CDN893" s="806"/>
      <c r="CDO893" s="806"/>
      <c r="CDP893" s="806"/>
      <c r="CDQ893" s="806"/>
      <c r="CDR893" s="806"/>
      <c r="CDS893" s="806"/>
      <c r="CDT893" s="806"/>
      <c r="CDU893" s="806"/>
      <c r="CDV893" s="806"/>
      <c r="CDW893" s="806"/>
      <c r="CDX893" s="806"/>
      <c r="CDY893" s="806"/>
      <c r="CDZ893" s="806"/>
      <c r="CEA893" s="806"/>
      <c r="CEB893" s="806"/>
      <c r="CEC893" s="806"/>
      <c r="CED893" s="806"/>
      <c r="CEE893" s="806"/>
      <c r="CEF893" s="806"/>
      <c r="CEG893" s="806"/>
      <c r="CEH893" s="806"/>
      <c r="CEI893" s="806"/>
      <c r="CEJ893" s="806"/>
      <c r="CEK893" s="806"/>
      <c r="CEL893" s="806"/>
      <c r="CEM893" s="806"/>
      <c r="CEN893" s="806"/>
      <c r="CEO893" s="806"/>
      <c r="CEP893" s="806"/>
      <c r="CEQ893" s="806"/>
      <c r="CER893" s="806"/>
      <c r="CES893" s="806"/>
      <c r="CET893" s="806"/>
      <c r="CEU893" s="806"/>
      <c r="CEV893" s="806"/>
      <c r="CEW893" s="806"/>
      <c r="CEX893" s="806"/>
      <c r="CEY893" s="806"/>
      <c r="CEZ893" s="806"/>
      <c r="CFA893" s="806"/>
      <c r="CFB893" s="806"/>
      <c r="CFC893" s="806"/>
      <c r="CFD893" s="806"/>
      <c r="CFE893" s="806"/>
      <c r="CFF893" s="806"/>
      <c r="CFG893" s="806"/>
      <c r="CFH893" s="806"/>
      <c r="CFI893" s="806"/>
      <c r="CFJ893" s="806"/>
      <c r="CFK893" s="806"/>
      <c r="CFL893" s="806"/>
      <c r="CFM893" s="806"/>
      <c r="CFN893" s="806"/>
      <c r="CFO893" s="806"/>
      <c r="CFP893" s="806"/>
      <c r="CFQ893" s="806"/>
      <c r="CFR893" s="806"/>
      <c r="CFS893" s="806"/>
      <c r="CFT893" s="806"/>
      <c r="CFU893" s="806"/>
      <c r="CFV893" s="806"/>
      <c r="CFW893" s="806"/>
      <c r="CFX893" s="806"/>
      <c r="CFY893" s="806"/>
      <c r="CFZ893" s="806"/>
      <c r="CGA893" s="806"/>
      <c r="CGB893" s="806"/>
      <c r="CGC893" s="806"/>
      <c r="CGD893" s="806"/>
      <c r="CGE893" s="806"/>
      <c r="CGF893" s="806"/>
      <c r="CGG893" s="806"/>
      <c r="CGH893" s="806"/>
      <c r="CGI893" s="806"/>
      <c r="CGJ893" s="806"/>
      <c r="CGK893" s="806"/>
      <c r="CGL893" s="806"/>
      <c r="CGM893" s="806"/>
      <c r="CGN893" s="806"/>
      <c r="CGO893" s="806"/>
      <c r="CGP893" s="806"/>
      <c r="CGQ893" s="806"/>
      <c r="CGR893" s="806"/>
      <c r="CGS893" s="806"/>
      <c r="CGT893" s="806"/>
      <c r="CGU893" s="806"/>
      <c r="CGV893" s="806"/>
      <c r="CGW893" s="806"/>
      <c r="CGX893" s="806"/>
      <c r="CGY893" s="806"/>
      <c r="CGZ893" s="806"/>
      <c r="CHA893" s="806"/>
      <c r="CHB893" s="806"/>
      <c r="CHC893" s="806"/>
      <c r="CHD893" s="806"/>
      <c r="CHE893" s="806"/>
      <c r="CHF893" s="806"/>
      <c r="CHG893" s="806"/>
      <c r="CHH893" s="806"/>
      <c r="CHI893" s="806"/>
      <c r="CHJ893" s="806"/>
      <c r="CHK893" s="806"/>
      <c r="CHL893" s="806"/>
      <c r="CHM893" s="806"/>
      <c r="CHN893" s="806"/>
      <c r="CHO893" s="806"/>
      <c r="CHP893" s="806"/>
      <c r="CHQ893" s="806"/>
      <c r="CHR893" s="806"/>
      <c r="CHS893" s="806"/>
      <c r="CHT893" s="806"/>
      <c r="CHU893" s="806"/>
      <c r="CHV893" s="806"/>
      <c r="CHW893" s="806"/>
      <c r="CHX893" s="806"/>
      <c r="CHY893" s="806"/>
      <c r="CHZ893" s="806"/>
      <c r="CIA893" s="806"/>
      <c r="CIB893" s="806"/>
      <c r="CIC893" s="806"/>
      <c r="CID893" s="806"/>
      <c r="CIE893" s="806"/>
      <c r="CIF893" s="806"/>
      <c r="CIG893" s="806"/>
      <c r="CIH893" s="806"/>
      <c r="CII893" s="806"/>
      <c r="CIJ893" s="806"/>
      <c r="CIK893" s="806"/>
      <c r="CIL893" s="806"/>
      <c r="CIM893" s="806"/>
      <c r="CIN893" s="806"/>
      <c r="CIO893" s="806"/>
      <c r="CIP893" s="806"/>
      <c r="CIQ893" s="806"/>
      <c r="CIR893" s="806"/>
      <c r="CIS893" s="806"/>
      <c r="CIT893" s="806"/>
      <c r="CIU893" s="806"/>
      <c r="CIV893" s="806"/>
      <c r="CIW893" s="806"/>
      <c r="CIX893" s="806"/>
      <c r="CIY893" s="806"/>
      <c r="CIZ893" s="806"/>
      <c r="CJA893" s="806"/>
      <c r="CJB893" s="806"/>
      <c r="CJC893" s="806"/>
      <c r="CJD893" s="806"/>
      <c r="CJE893" s="806"/>
      <c r="CJF893" s="806"/>
      <c r="CJG893" s="806"/>
      <c r="CJH893" s="806"/>
      <c r="CJI893" s="806"/>
      <c r="CJJ893" s="806"/>
      <c r="CJK893" s="806"/>
      <c r="CJL893" s="806"/>
      <c r="CJM893" s="806"/>
      <c r="CJN893" s="806"/>
      <c r="CJO893" s="806"/>
      <c r="CJP893" s="806"/>
      <c r="CJQ893" s="806"/>
      <c r="CJR893" s="806"/>
      <c r="CJS893" s="806"/>
      <c r="CJT893" s="806"/>
      <c r="CJU893" s="806"/>
      <c r="CJV893" s="806"/>
      <c r="CJW893" s="806"/>
      <c r="CJX893" s="806"/>
      <c r="CJY893" s="806"/>
      <c r="CJZ893" s="806"/>
      <c r="CKA893" s="806"/>
      <c r="CKB893" s="806"/>
      <c r="CKC893" s="806"/>
      <c r="CKD893" s="806"/>
      <c r="CKE893" s="806"/>
      <c r="CKF893" s="806"/>
      <c r="CKG893" s="806"/>
      <c r="CKH893" s="806"/>
      <c r="CKI893" s="806"/>
      <c r="CKJ893" s="806"/>
      <c r="CKK893" s="806"/>
      <c r="CKL893" s="806"/>
      <c r="CKM893" s="806"/>
      <c r="CKN893" s="806"/>
      <c r="CKO893" s="806"/>
      <c r="CKP893" s="806"/>
      <c r="CKQ893" s="806"/>
      <c r="CKR893" s="806"/>
      <c r="CKS893" s="806"/>
      <c r="CKT893" s="806"/>
      <c r="CKU893" s="806"/>
      <c r="CKV893" s="806"/>
      <c r="CKW893" s="806"/>
      <c r="CKX893" s="806"/>
      <c r="CKY893" s="806"/>
      <c r="CKZ893" s="806"/>
      <c r="CLA893" s="806"/>
      <c r="CLB893" s="806"/>
      <c r="CLC893" s="806"/>
      <c r="CLD893" s="806"/>
      <c r="CLE893" s="806"/>
      <c r="CLF893" s="806"/>
      <c r="CLG893" s="806"/>
      <c r="CLH893" s="806"/>
      <c r="CLI893" s="806"/>
      <c r="CLJ893" s="806"/>
      <c r="CLK893" s="806"/>
      <c r="CLL893" s="806"/>
      <c r="CLM893" s="806"/>
      <c r="CLN893" s="806"/>
      <c r="CLO893" s="806"/>
      <c r="CLP893" s="806"/>
      <c r="CLQ893" s="806"/>
      <c r="CLR893" s="806"/>
      <c r="CLS893" s="806"/>
      <c r="CLT893" s="806"/>
      <c r="CLU893" s="806"/>
      <c r="CLV893" s="806"/>
      <c r="CLW893" s="806"/>
      <c r="CLX893" s="806"/>
      <c r="CLY893" s="806"/>
      <c r="CLZ893" s="806"/>
      <c r="CMA893" s="806"/>
      <c r="CMB893" s="806"/>
      <c r="CMC893" s="806"/>
      <c r="CMD893" s="806"/>
      <c r="CME893" s="806"/>
      <c r="CMF893" s="806"/>
      <c r="CMG893" s="806"/>
      <c r="CMH893" s="806"/>
      <c r="CMI893" s="806"/>
      <c r="CMJ893" s="806"/>
      <c r="CMK893" s="806"/>
      <c r="CML893" s="806"/>
      <c r="CMM893" s="806"/>
      <c r="CMN893" s="806"/>
      <c r="CMO893" s="806"/>
      <c r="CMP893" s="806"/>
      <c r="CMQ893" s="806"/>
      <c r="CMR893" s="806"/>
      <c r="CMS893" s="806"/>
      <c r="CMT893" s="806"/>
      <c r="CMU893" s="806"/>
      <c r="CMV893" s="806"/>
      <c r="CMW893" s="806"/>
      <c r="CMX893" s="806"/>
      <c r="CMY893" s="806"/>
      <c r="CMZ893" s="806"/>
      <c r="CNA893" s="806"/>
      <c r="CNB893" s="806"/>
      <c r="CNC893" s="806"/>
      <c r="CND893" s="806"/>
      <c r="CNE893" s="806"/>
      <c r="CNF893" s="806"/>
      <c r="CNG893" s="806"/>
      <c r="CNH893" s="806"/>
      <c r="CNI893" s="806"/>
      <c r="CNJ893" s="806"/>
      <c r="CNK893" s="806"/>
      <c r="CNL893" s="806"/>
      <c r="CNM893" s="806"/>
      <c r="CNN893" s="806"/>
      <c r="CNO893" s="806"/>
      <c r="CNP893" s="806"/>
      <c r="CNQ893" s="806"/>
      <c r="CNR893" s="806"/>
      <c r="CNS893" s="806"/>
      <c r="CNT893" s="806"/>
      <c r="CNU893" s="806"/>
      <c r="CNV893" s="806"/>
      <c r="CNW893" s="806"/>
      <c r="CNX893" s="806"/>
      <c r="CNY893" s="806"/>
      <c r="CNZ893" s="806"/>
      <c r="COA893" s="806"/>
      <c r="COB893" s="806"/>
      <c r="COC893" s="806"/>
      <c r="COD893" s="806"/>
      <c r="COE893" s="806"/>
      <c r="COF893" s="806"/>
      <c r="COG893" s="806"/>
      <c r="COH893" s="806"/>
      <c r="COI893" s="806"/>
      <c r="COJ893" s="806"/>
      <c r="COK893" s="806"/>
      <c r="COL893" s="806"/>
      <c r="COM893" s="806"/>
      <c r="CON893" s="806"/>
      <c r="COO893" s="806"/>
      <c r="COP893" s="806"/>
      <c r="COQ893" s="806"/>
      <c r="COR893" s="806"/>
      <c r="COS893" s="806"/>
      <c r="COT893" s="806"/>
      <c r="COU893" s="806"/>
      <c r="COV893" s="806"/>
      <c r="COW893" s="806"/>
      <c r="COX893" s="806"/>
      <c r="COY893" s="806"/>
      <c r="COZ893" s="806"/>
      <c r="CPA893" s="806"/>
      <c r="CPB893" s="806"/>
      <c r="CPC893" s="806"/>
      <c r="CPD893" s="806"/>
      <c r="CPE893" s="806"/>
      <c r="CPF893" s="806"/>
      <c r="CPG893" s="806"/>
      <c r="CPH893" s="806"/>
      <c r="CPI893" s="806"/>
      <c r="CPJ893" s="806"/>
      <c r="CPK893" s="806"/>
      <c r="CPL893" s="806"/>
      <c r="CPM893" s="806"/>
      <c r="CPN893" s="806"/>
      <c r="CPO893" s="806"/>
      <c r="CPP893" s="806"/>
      <c r="CPQ893" s="806"/>
      <c r="CPR893" s="806"/>
      <c r="CPS893" s="806"/>
      <c r="CPT893" s="806"/>
      <c r="CPU893" s="806"/>
      <c r="CPV893" s="806"/>
      <c r="CPW893" s="806"/>
      <c r="CPX893" s="806"/>
      <c r="CPY893" s="806"/>
      <c r="CPZ893" s="806"/>
      <c r="CQA893" s="806"/>
      <c r="CQB893" s="806"/>
      <c r="CQC893" s="806"/>
      <c r="CQD893" s="806"/>
      <c r="CQE893" s="806"/>
      <c r="CQF893" s="806"/>
      <c r="CQG893" s="806"/>
      <c r="CQH893" s="806"/>
      <c r="CQI893" s="806"/>
      <c r="CQJ893" s="806"/>
      <c r="CQK893" s="806"/>
      <c r="CQL893" s="806"/>
      <c r="CQM893" s="806"/>
      <c r="CQN893" s="806"/>
      <c r="CQO893" s="806"/>
      <c r="CQP893" s="806"/>
      <c r="CQQ893" s="806"/>
      <c r="CQR893" s="806"/>
      <c r="CQS893" s="806"/>
      <c r="CQT893" s="806"/>
      <c r="CQU893" s="806"/>
      <c r="CQV893" s="806"/>
      <c r="CQW893" s="806"/>
      <c r="CQX893" s="806"/>
      <c r="CQY893" s="806"/>
      <c r="CQZ893" s="806"/>
      <c r="CRA893" s="806"/>
      <c r="CRB893" s="806"/>
      <c r="CRC893" s="806"/>
      <c r="CRD893" s="806"/>
      <c r="CRE893" s="806"/>
      <c r="CRF893" s="806"/>
      <c r="CRG893" s="806"/>
      <c r="CRH893" s="806"/>
      <c r="CRI893" s="806"/>
      <c r="CRJ893" s="806"/>
      <c r="CRK893" s="806"/>
      <c r="CRL893" s="806"/>
      <c r="CRM893" s="806"/>
      <c r="CRN893" s="806"/>
      <c r="CRO893" s="806"/>
      <c r="CRP893" s="806"/>
      <c r="CRQ893" s="806"/>
      <c r="CRR893" s="806"/>
      <c r="CRS893" s="806"/>
      <c r="CRT893" s="806"/>
      <c r="CRU893" s="806"/>
      <c r="CRV893" s="806"/>
      <c r="CRW893" s="806"/>
      <c r="CRX893" s="806"/>
      <c r="CRY893" s="806"/>
      <c r="CRZ893" s="806"/>
      <c r="CSA893" s="806"/>
      <c r="CSB893" s="806"/>
      <c r="CSC893" s="806"/>
      <c r="CSD893" s="806"/>
      <c r="CSE893" s="806"/>
      <c r="CSF893" s="806"/>
      <c r="CSG893" s="806"/>
      <c r="CSH893" s="806"/>
      <c r="CSI893" s="806"/>
      <c r="CSJ893" s="806"/>
      <c r="CSK893" s="806"/>
      <c r="CSL893" s="806"/>
      <c r="CSM893" s="806"/>
      <c r="CSN893" s="806"/>
      <c r="CSO893" s="806"/>
      <c r="CSP893" s="806"/>
      <c r="CSQ893" s="806"/>
      <c r="CSR893" s="806"/>
      <c r="CSS893" s="806"/>
      <c r="CST893" s="806"/>
      <c r="CSU893" s="806"/>
      <c r="CSV893" s="806"/>
      <c r="CSW893" s="806"/>
      <c r="CSX893" s="806"/>
      <c r="CSY893" s="806"/>
      <c r="CSZ893" s="806"/>
      <c r="CTA893" s="806"/>
      <c r="CTB893" s="806"/>
      <c r="CTC893" s="806"/>
      <c r="CTD893" s="806"/>
      <c r="CTE893" s="806"/>
      <c r="CTF893" s="806"/>
      <c r="CTG893" s="806"/>
      <c r="CTH893" s="806"/>
      <c r="CTI893" s="806"/>
      <c r="CTJ893" s="806"/>
      <c r="CTK893" s="806"/>
      <c r="CTL893" s="806"/>
      <c r="CTM893" s="806"/>
      <c r="CTN893" s="806"/>
      <c r="CTO893" s="806"/>
      <c r="CTP893" s="806"/>
      <c r="CTQ893" s="806"/>
      <c r="CTR893" s="806"/>
      <c r="CTS893" s="806"/>
      <c r="CTT893" s="806"/>
      <c r="CTU893" s="806"/>
      <c r="CTV893" s="806"/>
      <c r="CTW893" s="806"/>
      <c r="CTX893" s="806"/>
      <c r="CTY893" s="806"/>
      <c r="CTZ893" s="806"/>
      <c r="CUA893" s="806"/>
      <c r="CUB893" s="806"/>
      <c r="CUC893" s="806"/>
      <c r="CUD893" s="806"/>
      <c r="CUE893" s="806"/>
      <c r="CUF893" s="806"/>
      <c r="CUG893" s="806"/>
      <c r="CUH893" s="806"/>
      <c r="CUI893" s="806"/>
      <c r="CUJ893" s="806"/>
      <c r="CUK893" s="806"/>
      <c r="CUL893" s="806"/>
      <c r="CUM893" s="806"/>
      <c r="CUN893" s="806"/>
      <c r="CUO893" s="806"/>
      <c r="CUP893" s="806"/>
      <c r="CUQ893" s="806"/>
      <c r="CUR893" s="806"/>
      <c r="CUS893" s="806"/>
      <c r="CUT893" s="806"/>
      <c r="CUU893" s="806"/>
      <c r="CUV893" s="806"/>
      <c r="CUW893" s="806"/>
      <c r="CUX893" s="806"/>
      <c r="CUY893" s="806"/>
      <c r="CUZ893" s="806"/>
      <c r="CVA893" s="806"/>
      <c r="CVB893" s="806"/>
      <c r="CVC893" s="806"/>
      <c r="CVD893" s="806"/>
      <c r="CVE893" s="806"/>
      <c r="CVF893" s="806"/>
      <c r="CVG893" s="806"/>
      <c r="CVH893" s="806"/>
      <c r="CVI893" s="806"/>
      <c r="CVJ893" s="806"/>
      <c r="CVK893" s="806"/>
      <c r="CVL893" s="806"/>
      <c r="CVM893" s="806"/>
      <c r="CVN893" s="806"/>
      <c r="CVO893" s="806"/>
      <c r="CVP893" s="806"/>
      <c r="CVQ893" s="806"/>
      <c r="CVR893" s="806"/>
      <c r="CVS893" s="806"/>
      <c r="CVT893" s="806"/>
      <c r="CVU893" s="806"/>
      <c r="CVV893" s="806"/>
      <c r="CVW893" s="806"/>
      <c r="CVX893" s="806"/>
      <c r="CVY893" s="806"/>
      <c r="CVZ893" s="806"/>
      <c r="CWA893" s="806"/>
      <c r="CWB893" s="806"/>
      <c r="CWC893" s="806"/>
      <c r="CWD893" s="806"/>
      <c r="CWE893" s="806"/>
      <c r="CWF893" s="806"/>
      <c r="CWG893" s="806"/>
      <c r="CWH893" s="806"/>
      <c r="CWI893" s="806"/>
      <c r="CWJ893" s="806"/>
      <c r="CWK893" s="806"/>
      <c r="CWL893" s="806"/>
      <c r="CWM893" s="806"/>
      <c r="CWN893" s="806"/>
      <c r="CWO893" s="806"/>
      <c r="CWP893" s="806"/>
      <c r="CWQ893" s="806"/>
      <c r="CWR893" s="806"/>
      <c r="CWS893" s="806"/>
      <c r="CWT893" s="806"/>
      <c r="CWU893" s="806"/>
      <c r="CWV893" s="806"/>
      <c r="CWW893" s="806"/>
      <c r="CWX893" s="806"/>
      <c r="CWY893" s="806"/>
      <c r="CWZ893" s="806"/>
      <c r="CXA893" s="806"/>
      <c r="CXB893" s="806"/>
      <c r="CXC893" s="806"/>
      <c r="CXD893" s="806"/>
      <c r="CXE893" s="806"/>
      <c r="CXF893" s="806"/>
      <c r="CXG893" s="806"/>
      <c r="CXH893" s="806"/>
      <c r="CXI893" s="806"/>
      <c r="CXJ893" s="806"/>
      <c r="CXK893" s="806"/>
      <c r="CXL893" s="806"/>
      <c r="CXM893" s="806"/>
      <c r="CXN893" s="806"/>
      <c r="CXO893" s="806"/>
      <c r="CXP893" s="806"/>
      <c r="CXQ893" s="806"/>
      <c r="CXR893" s="806"/>
      <c r="CXS893" s="806"/>
      <c r="CXT893" s="806"/>
      <c r="CXU893" s="806"/>
      <c r="CXV893" s="806"/>
      <c r="CXW893" s="806"/>
      <c r="CXX893" s="806"/>
      <c r="CXY893" s="806"/>
      <c r="CXZ893" s="806"/>
      <c r="CYA893" s="806"/>
      <c r="CYB893" s="806"/>
      <c r="CYC893" s="806"/>
      <c r="CYD893" s="806"/>
      <c r="CYE893" s="806"/>
      <c r="CYF893" s="806"/>
      <c r="CYG893" s="806"/>
      <c r="CYH893" s="806"/>
      <c r="CYI893" s="806"/>
      <c r="CYJ893" s="806"/>
      <c r="CYK893" s="806"/>
      <c r="CYL893" s="806"/>
      <c r="CYM893" s="806"/>
      <c r="CYN893" s="806"/>
      <c r="CYO893" s="806"/>
      <c r="CYP893" s="806"/>
      <c r="CYQ893" s="806"/>
      <c r="CYR893" s="806"/>
      <c r="CYS893" s="806"/>
      <c r="CYT893" s="806"/>
      <c r="CYU893" s="806"/>
      <c r="CYV893" s="806"/>
      <c r="CYW893" s="806"/>
      <c r="CYX893" s="806"/>
      <c r="CYY893" s="806"/>
      <c r="CYZ893" s="806"/>
      <c r="CZA893" s="806"/>
      <c r="CZB893" s="806"/>
      <c r="CZC893" s="806"/>
      <c r="CZD893" s="806"/>
      <c r="CZE893" s="806"/>
      <c r="CZF893" s="806"/>
      <c r="CZG893" s="806"/>
      <c r="CZH893" s="806"/>
      <c r="CZI893" s="806"/>
      <c r="CZJ893" s="806"/>
      <c r="CZK893" s="806"/>
      <c r="CZL893" s="806"/>
      <c r="CZM893" s="806"/>
      <c r="CZN893" s="806"/>
      <c r="CZO893" s="806"/>
      <c r="CZP893" s="806"/>
      <c r="CZQ893" s="806"/>
      <c r="CZR893" s="806"/>
      <c r="CZS893" s="806"/>
      <c r="CZT893" s="806"/>
      <c r="CZU893" s="806"/>
      <c r="CZV893" s="806"/>
      <c r="CZW893" s="806"/>
      <c r="CZX893" s="806"/>
      <c r="CZY893" s="806"/>
      <c r="CZZ893" s="806"/>
      <c r="DAA893" s="806"/>
      <c r="DAB893" s="806"/>
      <c r="DAC893" s="806"/>
      <c r="DAD893" s="806"/>
      <c r="DAE893" s="806"/>
      <c r="DAF893" s="806"/>
      <c r="DAG893" s="806"/>
      <c r="DAH893" s="806"/>
      <c r="DAI893" s="806"/>
      <c r="DAJ893" s="806"/>
      <c r="DAK893" s="806"/>
      <c r="DAL893" s="806"/>
      <c r="DAM893" s="806"/>
      <c r="DAN893" s="806"/>
      <c r="DAO893" s="806"/>
      <c r="DAP893" s="806"/>
      <c r="DAQ893" s="806"/>
      <c r="DAR893" s="806"/>
      <c r="DAS893" s="806"/>
      <c r="DAT893" s="806"/>
      <c r="DAU893" s="806"/>
      <c r="DAV893" s="806"/>
      <c r="DAW893" s="806"/>
      <c r="DAX893" s="806"/>
      <c r="DAY893" s="806"/>
      <c r="DAZ893" s="806"/>
      <c r="DBA893" s="806"/>
      <c r="DBB893" s="806"/>
      <c r="DBC893" s="806"/>
      <c r="DBD893" s="806"/>
      <c r="DBE893" s="806"/>
      <c r="DBF893" s="806"/>
      <c r="DBG893" s="806"/>
      <c r="DBH893" s="806"/>
      <c r="DBI893" s="806"/>
      <c r="DBJ893" s="806"/>
      <c r="DBK893" s="806"/>
      <c r="DBL893" s="806"/>
      <c r="DBM893" s="806"/>
      <c r="DBN893" s="806"/>
      <c r="DBO893" s="806"/>
      <c r="DBP893" s="806"/>
      <c r="DBQ893" s="806"/>
      <c r="DBR893" s="806"/>
      <c r="DBS893" s="806"/>
      <c r="DBT893" s="806"/>
      <c r="DBU893" s="806"/>
      <c r="DBV893" s="806"/>
      <c r="DBW893" s="806"/>
      <c r="DBX893" s="806"/>
      <c r="DBY893" s="806"/>
      <c r="DBZ893" s="806"/>
      <c r="DCA893" s="806"/>
      <c r="DCB893" s="806"/>
      <c r="DCC893" s="806"/>
      <c r="DCD893" s="806"/>
      <c r="DCE893" s="806"/>
      <c r="DCF893" s="806"/>
      <c r="DCG893" s="806"/>
      <c r="DCH893" s="806"/>
      <c r="DCI893" s="806"/>
      <c r="DCJ893" s="806"/>
      <c r="DCK893" s="806"/>
      <c r="DCL893" s="806"/>
      <c r="DCM893" s="806"/>
      <c r="DCN893" s="806"/>
      <c r="DCO893" s="806"/>
      <c r="DCP893" s="806"/>
      <c r="DCQ893" s="806"/>
      <c r="DCR893" s="806"/>
      <c r="DCS893" s="806"/>
      <c r="DCT893" s="806"/>
      <c r="DCU893" s="806"/>
      <c r="DCV893" s="806"/>
      <c r="DCW893" s="806"/>
      <c r="DCX893" s="806"/>
      <c r="DCY893" s="806"/>
      <c r="DCZ893" s="806"/>
      <c r="DDA893" s="806"/>
      <c r="DDB893" s="806"/>
      <c r="DDC893" s="806"/>
      <c r="DDD893" s="806"/>
      <c r="DDE893" s="806"/>
      <c r="DDF893" s="806"/>
      <c r="DDG893" s="806"/>
      <c r="DDH893" s="806"/>
      <c r="DDI893" s="806"/>
      <c r="DDJ893" s="806"/>
      <c r="DDK893" s="806"/>
      <c r="DDL893" s="806"/>
      <c r="DDM893" s="806"/>
      <c r="DDN893" s="806"/>
      <c r="DDO893" s="806"/>
      <c r="DDP893" s="806"/>
      <c r="DDQ893" s="806"/>
      <c r="DDR893" s="806"/>
      <c r="DDS893" s="806"/>
      <c r="DDT893" s="806"/>
      <c r="DDU893" s="806"/>
      <c r="DDV893" s="806"/>
      <c r="DDW893" s="806"/>
      <c r="DDX893" s="806"/>
      <c r="DDY893" s="806"/>
      <c r="DDZ893" s="806"/>
      <c r="DEA893" s="806"/>
      <c r="DEB893" s="806"/>
      <c r="DEC893" s="806"/>
      <c r="DED893" s="806"/>
      <c r="DEE893" s="806"/>
      <c r="DEF893" s="806"/>
      <c r="DEG893" s="806"/>
      <c r="DEH893" s="806"/>
      <c r="DEI893" s="806"/>
      <c r="DEJ893" s="806"/>
      <c r="DEK893" s="806"/>
      <c r="DEL893" s="806"/>
      <c r="DEM893" s="806"/>
      <c r="DEN893" s="806"/>
      <c r="DEO893" s="806"/>
      <c r="DEP893" s="806"/>
      <c r="DEQ893" s="806"/>
      <c r="DER893" s="806"/>
      <c r="DES893" s="806"/>
      <c r="DET893" s="806"/>
      <c r="DEU893" s="806"/>
      <c r="DEV893" s="806"/>
      <c r="DEW893" s="806"/>
      <c r="DEX893" s="806"/>
      <c r="DEY893" s="806"/>
      <c r="DEZ893" s="806"/>
      <c r="DFA893" s="806"/>
      <c r="DFB893" s="806"/>
      <c r="DFC893" s="806"/>
      <c r="DFD893" s="806"/>
      <c r="DFE893" s="806"/>
      <c r="DFF893" s="806"/>
      <c r="DFG893" s="806"/>
      <c r="DFH893" s="806"/>
      <c r="DFI893" s="806"/>
      <c r="DFJ893" s="806"/>
      <c r="DFK893" s="806"/>
      <c r="DFL893" s="806"/>
      <c r="DFM893" s="806"/>
      <c r="DFN893" s="806"/>
      <c r="DFO893" s="806"/>
      <c r="DFP893" s="806"/>
      <c r="DFQ893" s="806"/>
      <c r="DFR893" s="806"/>
      <c r="DFS893" s="806"/>
      <c r="DFT893" s="806"/>
      <c r="DFU893" s="806"/>
      <c r="DFV893" s="806"/>
      <c r="DFW893" s="806"/>
      <c r="DFX893" s="806"/>
      <c r="DFY893" s="806"/>
      <c r="DFZ893" s="806"/>
      <c r="DGA893" s="806"/>
      <c r="DGB893" s="806"/>
      <c r="DGC893" s="806"/>
      <c r="DGD893" s="806"/>
      <c r="DGE893" s="806"/>
      <c r="DGF893" s="806"/>
      <c r="DGG893" s="806"/>
      <c r="DGH893" s="806"/>
      <c r="DGI893" s="806"/>
      <c r="DGJ893" s="806"/>
      <c r="DGK893" s="806"/>
      <c r="DGL893" s="806"/>
      <c r="DGM893" s="806"/>
      <c r="DGN893" s="806"/>
      <c r="DGO893" s="806"/>
      <c r="DGP893" s="806"/>
      <c r="DGQ893" s="806"/>
      <c r="DGR893" s="806"/>
      <c r="DGS893" s="806"/>
      <c r="DGT893" s="806"/>
      <c r="DGU893" s="806"/>
      <c r="DGV893" s="806"/>
      <c r="DGW893" s="806"/>
      <c r="DGX893" s="806"/>
      <c r="DGY893" s="806"/>
      <c r="DGZ893" s="806"/>
      <c r="DHA893" s="806"/>
      <c r="DHB893" s="806"/>
      <c r="DHC893" s="806"/>
      <c r="DHD893" s="806"/>
      <c r="DHE893" s="806"/>
      <c r="DHF893" s="806"/>
      <c r="DHG893" s="806"/>
      <c r="DHH893" s="806"/>
      <c r="DHI893" s="806"/>
      <c r="DHJ893" s="806"/>
      <c r="DHK893" s="806"/>
      <c r="DHL893" s="806"/>
      <c r="DHM893" s="806"/>
      <c r="DHN893" s="806"/>
      <c r="DHO893" s="806"/>
      <c r="DHP893" s="806"/>
      <c r="DHQ893" s="806"/>
      <c r="DHR893" s="806"/>
      <c r="DHS893" s="806"/>
      <c r="DHT893" s="806"/>
      <c r="DHU893" s="806"/>
      <c r="DHV893" s="806"/>
      <c r="DHW893" s="806"/>
      <c r="DHX893" s="806"/>
      <c r="DHY893" s="806"/>
      <c r="DHZ893" s="806"/>
      <c r="DIA893" s="806"/>
      <c r="DIB893" s="806"/>
      <c r="DIC893" s="806"/>
      <c r="DID893" s="806"/>
      <c r="DIE893" s="806"/>
      <c r="DIF893" s="806"/>
      <c r="DIG893" s="806"/>
      <c r="DIH893" s="806"/>
      <c r="DII893" s="806"/>
      <c r="DIJ893" s="806"/>
      <c r="DIK893" s="806"/>
      <c r="DIL893" s="806"/>
      <c r="DIM893" s="806"/>
      <c r="DIN893" s="806"/>
      <c r="DIO893" s="806"/>
      <c r="DIP893" s="806"/>
      <c r="DIQ893" s="806"/>
      <c r="DIR893" s="806"/>
      <c r="DIS893" s="806"/>
      <c r="DIT893" s="806"/>
      <c r="DIU893" s="806"/>
      <c r="DIV893" s="806"/>
      <c r="DIW893" s="806"/>
      <c r="DIX893" s="806"/>
      <c r="DIY893" s="806"/>
      <c r="DIZ893" s="806"/>
      <c r="DJA893" s="806"/>
      <c r="DJB893" s="806"/>
      <c r="DJC893" s="806"/>
      <c r="DJD893" s="806"/>
      <c r="DJE893" s="806"/>
      <c r="DJF893" s="806"/>
      <c r="DJG893" s="806"/>
      <c r="DJH893" s="806"/>
      <c r="DJI893" s="806"/>
      <c r="DJJ893" s="806"/>
      <c r="DJK893" s="806"/>
      <c r="DJL893" s="806"/>
      <c r="DJM893" s="806"/>
      <c r="DJN893" s="806"/>
      <c r="DJO893" s="806"/>
      <c r="DJP893" s="806"/>
      <c r="DJQ893" s="806"/>
      <c r="DJR893" s="806"/>
      <c r="DJS893" s="806"/>
      <c r="DJT893" s="806"/>
      <c r="DJU893" s="806"/>
      <c r="DJV893" s="806"/>
      <c r="DJW893" s="806"/>
      <c r="DJX893" s="806"/>
      <c r="DJY893" s="806"/>
      <c r="DJZ893" s="806"/>
      <c r="DKA893" s="806"/>
      <c r="DKB893" s="806"/>
      <c r="DKC893" s="806"/>
      <c r="DKD893" s="806"/>
      <c r="DKE893" s="806"/>
      <c r="DKF893" s="806"/>
      <c r="DKG893" s="806"/>
      <c r="DKH893" s="806"/>
      <c r="DKI893" s="806"/>
      <c r="DKJ893" s="806"/>
      <c r="DKK893" s="806"/>
      <c r="DKL893" s="806"/>
      <c r="DKM893" s="806"/>
      <c r="DKN893" s="806"/>
      <c r="DKO893" s="806"/>
      <c r="DKP893" s="806"/>
      <c r="DKQ893" s="806"/>
      <c r="DKR893" s="806"/>
      <c r="DKS893" s="806"/>
      <c r="DKT893" s="806"/>
      <c r="DKU893" s="806"/>
      <c r="DKV893" s="806"/>
      <c r="DKW893" s="806"/>
      <c r="DKX893" s="806"/>
      <c r="DKY893" s="806"/>
      <c r="DKZ893" s="806"/>
      <c r="DLA893" s="806"/>
      <c r="DLB893" s="806"/>
      <c r="DLC893" s="806"/>
      <c r="DLD893" s="806"/>
      <c r="DLE893" s="806"/>
      <c r="DLF893" s="806"/>
      <c r="DLG893" s="806"/>
      <c r="DLH893" s="806"/>
      <c r="DLI893" s="806"/>
      <c r="DLJ893" s="806"/>
      <c r="DLK893" s="806"/>
      <c r="DLL893" s="806"/>
      <c r="DLM893" s="806"/>
      <c r="DLN893" s="806"/>
      <c r="DLO893" s="806"/>
      <c r="DLP893" s="806"/>
      <c r="DLQ893" s="806"/>
      <c r="DLR893" s="806"/>
      <c r="DLS893" s="806"/>
      <c r="DLT893" s="806"/>
      <c r="DLU893" s="806"/>
      <c r="DLV893" s="806"/>
      <c r="DLW893" s="806"/>
      <c r="DLX893" s="806"/>
      <c r="DLY893" s="806"/>
      <c r="DLZ893" s="806"/>
      <c r="DMA893" s="806"/>
      <c r="DMB893" s="806"/>
      <c r="DMC893" s="806"/>
      <c r="DMD893" s="806"/>
      <c r="DME893" s="806"/>
      <c r="DMF893" s="806"/>
      <c r="DMG893" s="806"/>
      <c r="DMH893" s="806"/>
      <c r="DMI893" s="806"/>
      <c r="DMJ893" s="806"/>
      <c r="DMK893" s="806"/>
      <c r="DML893" s="806"/>
      <c r="DMM893" s="806"/>
      <c r="DMN893" s="806"/>
      <c r="DMO893" s="806"/>
      <c r="DMP893" s="806"/>
      <c r="DMQ893" s="806"/>
      <c r="DMR893" s="806"/>
      <c r="DMS893" s="806"/>
      <c r="DMT893" s="806"/>
      <c r="DMU893" s="806"/>
      <c r="DMV893" s="806"/>
      <c r="DMW893" s="806"/>
      <c r="DMX893" s="806"/>
      <c r="DMY893" s="806"/>
      <c r="DMZ893" s="806"/>
      <c r="DNA893" s="806"/>
      <c r="DNB893" s="806"/>
      <c r="DNC893" s="806"/>
      <c r="DND893" s="806"/>
      <c r="DNE893" s="806"/>
      <c r="DNF893" s="806"/>
      <c r="DNG893" s="806"/>
      <c r="DNH893" s="806"/>
      <c r="DNI893" s="806"/>
      <c r="DNJ893" s="806"/>
      <c r="DNK893" s="806"/>
      <c r="DNL893" s="806"/>
      <c r="DNM893" s="806"/>
      <c r="DNN893" s="806"/>
      <c r="DNO893" s="806"/>
      <c r="DNP893" s="806"/>
      <c r="DNQ893" s="806"/>
      <c r="DNR893" s="806"/>
      <c r="DNS893" s="806"/>
      <c r="DNT893" s="806"/>
      <c r="DNU893" s="806"/>
      <c r="DNV893" s="806"/>
      <c r="DNW893" s="806"/>
      <c r="DNX893" s="806"/>
      <c r="DNY893" s="806"/>
      <c r="DNZ893" s="806"/>
      <c r="DOA893" s="806"/>
      <c r="DOB893" s="806"/>
      <c r="DOC893" s="806"/>
      <c r="DOD893" s="806"/>
      <c r="DOE893" s="806"/>
      <c r="DOF893" s="806"/>
      <c r="DOG893" s="806"/>
      <c r="DOH893" s="806"/>
      <c r="DOI893" s="806"/>
      <c r="DOJ893" s="806"/>
      <c r="DOK893" s="806"/>
      <c r="DOL893" s="806"/>
      <c r="DOM893" s="806"/>
      <c r="DON893" s="806"/>
      <c r="DOO893" s="806"/>
      <c r="DOP893" s="806"/>
      <c r="DOQ893" s="806"/>
      <c r="DOR893" s="806"/>
      <c r="DOS893" s="806"/>
      <c r="DOT893" s="806"/>
      <c r="DOU893" s="806"/>
      <c r="DOV893" s="806"/>
      <c r="DOW893" s="806"/>
      <c r="DOX893" s="806"/>
      <c r="DOY893" s="806"/>
      <c r="DOZ893" s="806"/>
      <c r="DPA893" s="806"/>
      <c r="DPB893" s="806"/>
      <c r="DPC893" s="806"/>
      <c r="DPD893" s="806"/>
      <c r="DPE893" s="806"/>
      <c r="DPF893" s="806"/>
      <c r="DPG893" s="806"/>
      <c r="DPH893" s="806"/>
      <c r="DPI893" s="806"/>
      <c r="DPJ893" s="806"/>
      <c r="DPK893" s="806"/>
      <c r="DPL893" s="806"/>
      <c r="DPM893" s="806"/>
      <c r="DPN893" s="806"/>
      <c r="DPO893" s="806"/>
      <c r="DPP893" s="806"/>
      <c r="DPQ893" s="806"/>
      <c r="DPR893" s="806"/>
      <c r="DPS893" s="806"/>
      <c r="DPT893" s="806"/>
      <c r="DPU893" s="806"/>
      <c r="DPV893" s="806"/>
      <c r="DPW893" s="806"/>
      <c r="DPX893" s="806"/>
      <c r="DPY893" s="806"/>
      <c r="DPZ893" s="806"/>
      <c r="DQA893" s="806"/>
      <c r="DQB893" s="806"/>
      <c r="DQC893" s="806"/>
      <c r="DQD893" s="806"/>
      <c r="DQE893" s="806"/>
      <c r="DQF893" s="806"/>
      <c r="DQG893" s="806"/>
      <c r="DQH893" s="806"/>
      <c r="DQI893" s="806"/>
      <c r="DQJ893" s="806"/>
      <c r="DQK893" s="806"/>
      <c r="DQL893" s="806"/>
      <c r="DQM893" s="806"/>
      <c r="DQN893" s="806"/>
      <c r="DQO893" s="806"/>
      <c r="DQP893" s="806"/>
      <c r="DQQ893" s="806"/>
      <c r="DQR893" s="806"/>
      <c r="DQS893" s="806"/>
      <c r="DQT893" s="806"/>
      <c r="DQU893" s="806"/>
      <c r="DQV893" s="806"/>
      <c r="DQW893" s="806"/>
      <c r="DQX893" s="806"/>
      <c r="DQY893" s="806"/>
      <c r="DQZ893" s="806"/>
      <c r="DRA893" s="806"/>
      <c r="DRB893" s="806"/>
      <c r="DRC893" s="806"/>
      <c r="DRD893" s="806"/>
      <c r="DRE893" s="806"/>
      <c r="DRF893" s="806"/>
      <c r="DRG893" s="806"/>
      <c r="DRH893" s="806"/>
      <c r="DRI893" s="806"/>
      <c r="DRJ893" s="806"/>
      <c r="DRK893" s="806"/>
      <c r="DRL893" s="806"/>
      <c r="DRM893" s="806"/>
      <c r="DRN893" s="806"/>
      <c r="DRO893" s="806"/>
      <c r="DRP893" s="806"/>
      <c r="DRQ893" s="806"/>
      <c r="DRR893" s="806"/>
      <c r="DRS893" s="806"/>
      <c r="DRT893" s="806"/>
      <c r="DRU893" s="806"/>
      <c r="DRV893" s="806"/>
      <c r="DRW893" s="806"/>
      <c r="DRX893" s="806"/>
      <c r="DRY893" s="806"/>
      <c r="DRZ893" s="806"/>
      <c r="DSA893" s="806"/>
      <c r="DSB893" s="806"/>
      <c r="DSC893" s="806"/>
      <c r="DSD893" s="806"/>
      <c r="DSE893" s="806"/>
      <c r="DSF893" s="806"/>
      <c r="DSG893" s="806"/>
      <c r="DSH893" s="806"/>
      <c r="DSI893" s="806"/>
      <c r="DSJ893" s="806"/>
      <c r="DSK893" s="806"/>
      <c r="DSL893" s="806"/>
      <c r="DSM893" s="806"/>
      <c r="DSN893" s="806"/>
      <c r="DSO893" s="806"/>
      <c r="DSP893" s="806"/>
      <c r="DSQ893" s="806"/>
      <c r="DSR893" s="806"/>
      <c r="DSS893" s="806"/>
      <c r="DST893" s="806"/>
      <c r="DSU893" s="806"/>
      <c r="DSV893" s="806"/>
      <c r="DSW893" s="806"/>
      <c r="DSX893" s="806"/>
      <c r="DSY893" s="806"/>
      <c r="DSZ893" s="806"/>
      <c r="DTA893" s="806"/>
      <c r="DTB893" s="806"/>
      <c r="DTC893" s="806"/>
      <c r="DTD893" s="806"/>
      <c r="DTE893" s="806"/>
      <c r="DTF893" s="806"/>
      <c r="DTG893" s="806"/>
      <c r="DTH893" s="806"/>
      <c r="DTI893" s="806"/>
      <c r="DTJ893" s="806"/>
      <c r="DTK893" s="806"/>
      <c r="DTL893" s="806"/>
      <c r="DTM893" s="806"/>
      <c r="DTN893" s="806"/>
      <c r="DTO893" s="806"/>
      <c r="DTP893" s="806"/>
      <c r="DTQ893" s="806"/>
      <c r="DTR893" s="806"/>
      <c r="DTS893" s="806"/>
      <c r="DTT893" s="806"/>
      <c r="DTU893" s="806"/>
      <c r="DTV893" s="806"/>
      <c r="DTW893" s="806"/>
      <c r="DTX893" s="806"/>
      <c r="DTY893" s="806"/>
      <c r="DTZ893" s="806"/>
      <c r="DUA893" s="806"/>
      <c r="DUB893" s="806"/>
      <c r="DUC893" s="806"/>
      <c r="DUD893" s="806"/>
      <c r="DUE893" s="806"/>
      <c r="DUF893" s="806"/>
      <c r="DUG893" s="806"/>
      <c r="DUH893" s="806"/>
      <c r="DUI893" s="806"/>
      <c r="DUJ893" s="806"/>
      <c r="DUK893" s="806"/>
      <c r="DUL893" s="806"/>
      <c r="DUM893" s="806"/>
      <c r="DUN893" s="806"/>
      <c r="DUO893" s="806"/>
      <c r="DUP893" s="806"/>
      <c r="DUQ893" s="806"/>
      <c r="DUR893" s="806"/>
      <c r="DUS893" s="806"/>
      <c r="DUT893" s="806"/>
      <c r="DUU893" s="806"/>
      <c r="DUV893" s="806"/>
      <c r="DUW893" s="806"/>
      <c r="DUX893" s="806"/>
      <c r="DUY893" s="806"/>
      <c r="DUZ893" s="806"/>
      <c r="DVA893" s="806"/>
      <c r="DVB893" s="806"/>
      <c r="DVC893" s="806"/>
      <c r="DVD893" s="806"/>
      <c r="DVE893" s="806"/>
      <c r="DVF893" s="806"/>
      <c r="DVG893" s="806"/>
      <c r="DVH893" s="806"/>
      <c r="DVI893" s="806"/>
      <c r="DVJ893" s="806"/>
      <c r="DVK893" s="806"/>
      <c r="DVL893" s="806"/>
      <c r="DVM893" s="806"/>
      <c r="DVN893" s="806"/>
      <c r="DVO893" s="806"/>
      <c r="DVP893" s="806"/>
      <c r="DVQ893" s="806"/>
      <c r="DVR893" s="806"/>
      <c r="DVS893" s="806"/>
      <c r="DVT893" s="806"/>
      <c r="DVU893" s="806"/>
      <c r="DVV893" s="806"/>
      <c r="DVW893" s="806"/>
      <c r="DVX893" s="806"/>
      <c r="DVY893" s="806"/>
      <c r="DVZ893" s="806"/>
      <c r="DWA893" s="806"/>
      <c r="DWB893" s="806"/>
      <c r="DWC893" s="806"/>
      <c r="DWD893" s="806"/>
      <c r="DWE893" s="806"/>
      <c r="DWF893" s="806"/>
      <c r="DWG893" s="806"/>
      <c r="DWH893" s="806"/>
      <c r="DWI893" s="806"/>
      <c r="DWJ893" s="806"/>
      <c r="DWK893" s="806"/>
      <c r="DWL893" s="806"/>
      <c r="DWM893" s="806"/>
      <c r="DWN893" s="806"/>
      <c r="DWO893" s="806"/>
      <c r="DWP893" s="806"/>
      <c r="DWQ893" s="806"/>
      <c r="DWR893" s="806"/>
      <c r="DWS893" s="806"/>
      <c r="DWT893" s="806"/>
      <c r="DWU893" s="806"/>
      <c r="DWV893" s="806"/>
      <c r="DWW893" s="806"/>
      <c r="DWX893" s="806"/>
      <c r="DWY893" s="806"/>
      <c r="DWZ893" s="806"/>
      <c r="DXA893" s="806"/>
      <c r="DXB893" s="806"/>
      <c r="DXC893" s="806"/>
      <c r="DXD893" s="806"/>
      <c r="DXE893" s="806"/>
      <c r="DXF893" s="806"/>
      <c r="DXG893" s="806"/>
      <c r="DXH893" s="806"/>
      <c r="DXI893" s="806"/>
      <c r="DXJ893" s="806"/>
      <c r="DXK893" s="806"/>
      <c r="DXL893" s="806"/>
      <c r="DXM893" s="806"/>
      <c r="DXN893" s="806"/>
      <c r="DXO893" s="806"/>
      <c r="DXP893" s="806"/>
      <c r="DXQ893" s="806"/>
      <c r="DXR893" s="806"/>
      <c r="DXS893" s="806"/>
      <c r="DXT893" s="806"/>
      <c r="DXU893" s="806"/>
      <c r="DXV893" s="806"/>
      <c r="DXW893" s="806"/>
      <c r="DXX893" s="806"/>
      <c r="DXY893" s="806"/>
      <c r="DXZ893" s="806"/>
      <c r="DYA893" s="806"/>
      <c r="DYB893" s="806"/>
      <c r="DYC893" s="806"/>
      <c r="DYD893" s="806"/>
      <c r="DYE893" s="806"/>
      <c r="DYF893" s="806"/>
      <c r="DYG893" s="806"/>
      <c r="DYH893" s="806"/>
      <c r="DYI893" s="806"/>
      <c r="DYJ893" s="806"/>
      <c r="DYK893" s="806"/>
      <c r="DYL893" s="806"/>
      <c r="DYM893" s="806"/>
      <c r="DYN893" s="806"/>
      <c r="DYO893" s="806"/>
      <c r="DYP893" s="806"/>
      <c r="DYQ893" s="806"/>
      <c r="DYR893" s="806"/>
      <c r="DYS893" s="806"/>
      <c r="DYT893" s="806"/>
      <c r="DYU893" s="806"/>
      <c r="DYV893" s="806"/>
      <c r="DYW893" s="806"/>
      <c r="DYX893" s="806"/>
      <c r="DYY893" s="806"/>
      <c r="DYZ893" s="806"/>
      <c r="DZA893" s="806"/>
      <c r="DZB893" s="806"/>
      <c r="DZC893" s="806"/>
      <c r="DZD893" s="806"/>
      <c r="DZE893" s="806"/>
      <c r="DZF893" s="806"/>
      <c r="DZG893" s="806"/>
      <c r="DZH893" s="806"/>
      <c r="DZI893" s="806"/>
      <c r="DZJ893" s="806"/>
      <c r="DZK893" s="806"/>
      <c r="DZL893" s="806"/>
      <c r="DZM893" s="806"/>
      <c r="DZN893" s="806"/>
      <c r="DZO893" s="806"/>
      <c r="DZP893" s="806"/>
      <c r="DZQ893" s="806"/>
      <c r="DZR893" s="806"/>
      <c r="DZS893" s="806"/>
      <c r="DZT893" s="806"/>
      <c r="DZU893" s="806"/>
      <c r="DZV893" s="806"/>
      <c r="DZW893" s="806"/>
      <c r="DZX893" s="806"/>
      <c r="DZY893" s="806"/>
      <c r="DZZ893" s="806"/>
      <c r="EAA893" s="806"/>
      <c r="EAB893" s="806"/>
      <c r="EAC893" s="806"/>
      <c r="EAD893" s="806"/>
      <c r="EAE893" s="806"/>
      <c r="EAF893" s="806"/>
      <c r="EAG893" s="806"/>
      <c r="EAH893" s="806"/>
      <c r="EAI893" s="806"/>
      <c r="EAJ893" s="806"/>
      <c r="EAK893" s="806"/>
      <c r="EAL893" s="806"/>
      <c r="EAM893" s="806"/>
      <c r="EAN893" s="806"/>
      <c r="EAO893" s="806"/>
      <c r="EAP893" s="806"/>
      <c r="EAQ893" s="806"/>
      <c r="EAR893" s="806"/>
      <c r="EAS893" s="806"/>
      <c r="EAT893" s="806"/>
      <c r="EAU893" s="806"/>
      <c r="EAV893" s="806"/>
      <c r="EAW893" s="806"/>
      <c r="EAX893" s="806"/>
      <c r="EAY893" s="806"/>
      <c r="EAZ893" s="806"/>
      <c r="EBA893" s="806"/>
      <c r="EBB893" s="806"/>
      <c r="EBC893" s="806"/>
      <c r="EBD893" s="806"/>
      <c r="EBE893" s="806"/>
      <c r="EBF893" s="806"/>
      <c r="EBG893" s="806"/>
      <c r="EBH893" s="806"/>
      <c r="EBI893" s="806"/>
      <c r="EBJ893" s="806"/>
      <c r="EBK893" s="806"/>
      <c r="EBL893" s="806"/>
      <c r="EBM893" s="806"/>
      <c r="EBN893" s="806"/>
      <c r="EBO893" s="806"/>
      <c r="EBP893" s="806"/>
      <c r="EBQ893" s="806"/>
      <c r="EBR893" s="806"/>
      <c r="EBS893" s="806"/>
      <c r="EBT893" s="806"/>
      <c r="EBU893" s="806"/>
      <c r="EBV893" s="806"/>
      <c r="EBW893" s="806"/>
      <c r="EBX893" s="806"/>
      <c r="EBY893" s="806"/>
      <c r="EBZ893" s="806"/>
      <c r="ECA893" s="806"/>
      <c r="ECB893" s="806"/>
      <c r="ECC893" s="806"/>
      <c r="ECD893" s="806"/>
      <c r="ECE893" s="806"/>
      <c r="ECF893" s="806"/>
      <c r="ECG893" s="806"/>
      <c r="ECH893" s="806"/>
      <c r="ECI893" s="806"/>
      <c r="ECJ893" s="806"/>
      <c r="ECK893" s="806"/>
      <c r="ECL893" s="806"/>
      <c r="ECM893" s="806"/>
      <c r="ECN893" s="806"/>
      <c r="ECO893" s="806"/>
      <c r="ECP893" s="806"/>
      <c r="ECQ893" s="806"/>
      <c r="ECR893" s="806"/>
      <c r="ECS893" s="806"/>
      <c r="ECT893" s="806"/>
      <c r="ECU893" s="806"/>
      <c r="ECV893" s="806"/>
      <c r="ECW893" s="806"/>
      <c r="ECX893" s="806"/>
      <c r="ECY893" s="806"/>
      <c r="ECZ893" s="806"/>
      <c r="EDA893" s="806"/>
      <c r="EDB893" s="806"/>
      <c r="EDC893" s="806"/>
      <c r="EDD893" s="806"/>
      <c r="EDE893" s="806"/>
      <c r="EDF893" s="806"/>
      <c r="EDG893" s="806"/>
      <c r="EDH893" s="806"/>
      <c r="EDI893" s="806"/>
      <c r="EDJ893" s="806"/>
      <c r="EDK893" s="806"/>
      <c r="EDL893" s="806"/>
      <c r="EDM893" s="806"/>
      <c r="EDN893" s="806"/>
      <c r="EDO893" s="806"/>
      <c r="EDP893" s="806"/>
      <c r="EDQ893" s="806"/>
      <c r="EDR893" s="806"/>
      <c r="EDS893" s="806"/>
      <c r="EDT893" s="806"/>
      <c r="EDU893" s="806"/>
      <c r="EDV893" s="806"/>
      <c r="EDW893" s="806"/>
      <c r="EDX893" s="806"/>
      <c r="EDY893" s="806"/>
      <c r="EDZ893" s="806"/>
      <c r="EEA893" s="806"/>
      <c r="EEB893" s="806"/>
      <c r="EEC893" s="806"/>
      <c r="EED893" s="806"/>
      <c r="EEE893" s="806"/>
      <c r="EEF893" s="806"/>
      <c r="EEG893" s="806"/>
      <c r="EEH893" s="806"/>
      <c r="EEI893" s="806"/>
      <c r="EEJ893" s="806"/>
      <c r="EEK893" s="806"/>
      <c r="EEL893" s="806"/>
      <c r="EEM893" s="806"/>
      <c r="EEN893" s="806"/>
      <c r="EEO893" s="806"/>
      <c r="EEP893" s="806"/>
      <c r="EEQ893" s="806"/>
      <c r="EER893" s="806"/>
      <c r="EES893" s="806"/>
      <c r="EET893" s="806"/>
      <c r="EEU893" s="806"/>
      <c r="EEV893" s="806"/>
      <c r="EEW893" s="806"/>
      <c r="EEX893" s="806"/>
      <c r="EEY893" s="806"/>
      <c r="EEZ893" s="806"/>
      <c r="EFA893" s="806"/>
      <c r="EFB893" s="806"/>
      <c r="EFC893" s="806"/>
      <c r="EFD893" s="806"/>
      <c r="EFE893" s="806"/>
      <c r="EFF893" s="806"/>
      <c r="EFG893" s="806"/>
      <c r="EFH893" s="806"/>
      <c r="EFI893" s="806"/>
      <c r="EFJ893" s="806"/>
      <c r="EFK893" s="806"/>
      <c r="EFL893" s="806"/>
      <c r="EFM893" s="806"/>
      <c r="EFN893" s="806"/>
      <c r="EFO893" s="806"/>
      <c r="EFP893" s="806"/>
      <c r="EFQ893" s="806"/>
      <c r="EFR893" s="806"/>
      <c r="EFS893" s="806"/>
      <c r="EFT893" s="806"/>
      <c r="EFU893" s="806"/>
      <c r="EFV893" s="806"/>
      <c r="EFW893" s="806"/>
      <c r="EFX893" s="806"/>
      <c r="EFY893" s="806"/>
      <c r="EFZ893" s="806"/>
      <c r="EGA893" s="806"/>
      <c r="EGB893" s="806"/>
      <c r="EGC893" s="806"/>
      <c r="EGD893" s="806"/>
      <c r="EGE893" s="806"/>
      <c r="EGF893" s="806"/>
      <c r="EGG893" s="806"/>
      <c r="EGH893" s="806"/>
      <c r="EGI893" s="806"/>
      <c r="EGJ893" s="806"/>
      <c r="EGK893" s="806"/>
      <c r="EGL893" s="806"/>
      <c r="EGM893" s="806"/>
      <c r="EGN893" s="806"/>
      <c r="EGO893" s="806"/>
      <c r="EGP893" s="806"/>
      <c r="EGQ893" s="806"/>
      <c r="EGR893" s="806"/>
      <c r="EGS893" s="806"/>
      <c r="EGT893" s="806"/>
      <c r="EGU893" s="806"/>
      <c r="EGV893" s="806"/>
      <c r="EGW893" s="806"/>
      <c r="EGX893" s="806"/>
      <c r="EGY893" s="806"/>
      <c r="EGZ893" s="806"/>
      <c r="EHA893" s="806"/>
      <c r="EHB893" s="806"/>
      <c r="EHC893" s="806"/>
      <c r="EHD893" s="806"/>
      <c r="EHE893" s="806"/>
      <c r="EHF893" s="806"/>
      <c r="EHG893" s="806"/>
      <c r="EHH893" s="806"/>
      <c r="EHI893" s="806"/>
      <c r="EHJ893" s="806"/>
      <c r="EHK893" s="806"/>
      <c r="EHL893" s="806"/>
      <c r="EHM893" s="806"/>
      <c r="EHN893" s="806"/>
      <c r="EHO893" s="806"/>
      <c r="EHP893" s="806"/>
      <c r="EHQ893" s="806"/>
      <c r="EHR893" s="806"/>
      <c r="EHS893" s="806"/>
      <c r="EHT893" s="806"/>
      <c r="EHU893" s="806"/>
      <c r="EHV893" s="806"/>
      <c r="EHW893" s="806"/>
      <c r="EHX893" s="806"/>
      <c r="EHY893" s="806"/>
      <c r="EHZ893" s="806"/>
      <c r="EIA893" s="806"/>
      <c r="EIB893" s="806"/>
      <c r="EIC893" s="806"/>
      <c r="EID893" s="806"/>
      <c r="EIE893" s="806"/>
      <c r="EIF893" s="806"/>
      <c r="EIG893" s="806"/>
      <c r="EIH893" s="806"/>
      <c r="EII893" s="806"/>
      <c r="EIJ893" s="806"/>
      <c r="EIK893" s="806"/>
      <c r="EIL893" s="806"/>
      <c r="EIM893" s="806"/>
      <c r="EIN893" s="806"/>
      <c r="EIO893" s="806"/>
      <c r="EIP893" s="806"/>
      <c r="EIQ893" s="806"/>
      <c r="EIR893" s="806"/>
      <c r="EIS893" s="806"/>
      <c r="EIT893" s="806"/>
      <c r="EIU893" s="806"/>
      <c r="EIV893" s="806"/>
      <c r="EIW893" s="806"/>
      <c r="EIX893" s="806"/>
      <c r="EIY893" s="806"/>
      <c r="EIZ893" s="806"/>
      <c r="EJA893" s="806"/>
      <c r="EJB893" s="806"/>
      <c r="EJC893" s="806"/>
      <c r="EJD893" s="806"/>
      <c r="EJE893" s="806"/>
      <c r="EJF893" s="806"/>
      <c r="EJG893" s="806"/>
      <c r="EJH893" s="806"/>
      <c r="EJI893" s="806"/>
      <c r="EJJ893" s="806"/>
      <c r="EJK893" s="806"/>
      <c r="EJL893" s="806"/>
      <c r="EJM893" s="806"/>
      <c r="EJN893" s="806"/>
      <c r="EJO893" s="806"/>
      <c r="EJP893" s="806"/>
      <c r="EJQ893" s="806"/>
      <c r="EJR893" s="806"/>
      <c r="EJS893" s="806"/>
      <c r="EJT893" s="806"/>
      <c r="EJU893" s="806"/>
      <c r="EJV893" s="806"/>
      <c r="EJW893" s="806"/>
      <c r="EJX893" s="806"/>
      <c r="EJY893" s="806"/>
      <c r="EJZ893" s="806"/>
      <c r="EKA893" s="806"/>
      <c r="EKB893" s="806"/>
      <c r="EKC893" s="806"/>
      <c r="EKD893" s="806"/>
      <c r="EKE893" s="806"/>
      <c r="EKF893" s="806"/>
      <c r="EKG893" s="806"/>
      <c r="EKH893" s="806"/>
      <c r="EKI893" s="806"/>
      <c r="EKJ893" s="806"/>
      <c r="EKK893" s="806"/>
      <c r="EKL893" s="806"/>
      <c r="EKM893" s="806"/>
      <c r="EKN893" s="806"/>
      <c r="EKO893" s="806"/>
      <c r="EKP893" s="806"/>
      <c r="EKQ893" s="806"/>
      <c r="EKR893" s="806"/>
      <c r="EKS893" s="806"/>
      <c r="EKT893" s="806"/>
      <c r="EKU893" s="806"/>
      <c r="EKV893" s="806"/>
      <c r="EKW893" s="806"/>
      <c r="EKX893" s="806"/>
      <c r="EKY893" s="806"/>
      <c r="EKZ893" s="806"/>
      <c r="ELA893" s="806"/>
      <c r="ELB893" s="806"/>
      <c r="ELC893" s="806"/>
      <c r="ELD893" s="806"/>
      <c r="ELE893" s="806"/>
      <c r="ELF893" s="806"/>
      <c r="ELG893" s="806"/>
      <c r="ELH893" s="806"/>
      <c r="ELI893" s="806"/>
      <c r="ELJ893" s="806"/>
      <c r="ELK893" s="806"/>
      <c r="ELL893" s="806"/>
      <c r="ELM893" s="806"/>
      <c r="ELN893" s="806"/>
      <c r="ELO893" s="806"/>
      <c r="ELP893" s="806"/>
      <c r="ELQ893" s="806"/>
      <c r="ELR893" s="806"/>
      <c r="ELS893" s="806"/>
      <c r="ELT893" s="806"/>
      <c r="ELU893" s="806"/>
      <c r="ELV893" s="806"/>
      <c r="ELW893" s="806"/>
      <c r="ELX893" s="806"/>
      <c r="ELY893" s="806"/>
      <c r="ELZ893" s="806"/>
      <c r="EMA893" s="806"/>
      <c r="EMB893" s="806"/>
      <c r="EMC893" s="806"/>
      <c r="EMD893" s="806"/>
      <c r="EME893" s="806"/>
      <c r="EMF893" s="806"/>
      <c r="EMG893" s="806"/>
      <c r="EMH893" s="806"/>
      <c r="EMI893" s="806"/>
      <c r="EMJ893" s="806"/>
      <c r="EMK893" s="806"/>
      <c r="EML893" s="806"/>
      <c r="EMM893" s="806"/>
      <c r="EMN893" s="806"/>
      <c r="EMO893" s="806"/>
      <c r="EMP893" s="806"/>
      <c r="EMQ893" s="806"/>
      <c r="EMR893" s="806"/>
      <c r="EMS893" s="806"/>
      <c r="EMT893" s="806"/>
      <c r="EMU893" s="806"/>
      <c r="EMV893" s="806"/>
      <c r="EMW893" s="806"/>
      <c r="EMX893" s="806"/>
      <c r="EMY893" s="806"/>
      <c r="EMZ893" s="806"/>
      <c r="ENA893" s="806"/>
      <c r="ENB893" s="806"/>
      <c r="ENC893" s="806"/>
      <c r="END893" s="806"/>
      <c r="ENE893" s="806"/>
      <c r="ENF893" s="806"/>
      <c r="ENG893" s="806"/>
      <c r="ENH893" s="806"/>
      <c r="ENI893" s="806"/>
      <c r="ENJ893" s="806"/>
      <c r="ENK893" s="806"/>
      <c r="ENL893" s="806"/>
      <c r="ENM893" s="806"/>
      <c r="ENN893" s="806"/>
      <c r="ENO893" s="806"/>
      <c r="ENP893" s="806"/>
      <c r="ENQ893" s="806"/>
      <c r="ENR893" s="806"/>
      <c r="ENS893" s="806"/>
      <c r="ENT893" s="806"/>
      <c r="ENU893" s="806"/>
      <c r="ENV893" s="806"/>
      <c r="ENW893" s="806"/>
      <c r="ENX893" s="806"/>
      <c r="ENY893" s="806"/>
      <c r="ENZ893" s="806"/>
      <c r="EOA893" s="806"/>
      <c r="EOB893" s="806"/>
      <c r="EOC893" s="806"/>
      <c r="EOD893" s="806"/>
      <c r="EOE893" s="806"/>
      <c r="EOF893" s="806"/>
      <c r="EOG893" s="806"/>
      <c r="EOH893" s="806"/>
      <c r="EOI893" s="806"/>
      <c r="EOJ893" s="806"/>
      <c r="EOK893" s="806"/>
      <c r="EOL893" s="806"/>
      <c r="EOM893" s="806"/>
      <c r="EON893" s="806"/>
      <c r="EOO893" s="806"/>
      <c r="EOP893" s="806"/>
      <c r="EOQ893" s="806"/>
      <c r="EOR893" s="806"/>
      <c r="EOS893" s="806"/>
      <c r="EOT893" s="806"/>
      <c r="EOU893" s="806"/>
      <c r="EOV893" s="806"/>
      <c r="EOW893" s="806"/>
      <c r="EOX893" s="806"/>
      <c r="EOY893" s="806"/>
      <c r="EOZ893" s="806"/>
      <c r="EPA893" s="806"/>
      <c r="EPB893" s="806"/>
      <c r="EPC893" s="806"/>
      <c r="EPD893" s="806"/>
      <c r="EPE893" s="806"/>
      <c r="EPF893" s="806"/>
      <c r="EPG893" s="806"/>
      <c r="EPH893" s="806"/>
      <c r="EPI893" s="806"/>
      <c r="EPJ893" s="806"/>
      <c r="EPK893" s="806"/>
      <c r="EPL893" s="806"/>
      <c r="EPM893" s="806"/>
      <c r="EPN893" s="806"/>
      <c r="EPO893" s="806"/>
      <c r="EPP893" s="806"/>
      <c r="EPQ893" s="806"/>
      <c r="EPR893" s="806"/>
      <c r="EPS893" s="806"/>
      <c r="EPT893" s="806"/>
      <c r="EPU893" s="806"/>
      <c r="EPV893" s="806"/>
      <c r="EPW893" s="806"/>
      <c r="EPX893" s="806"/>
      <c r="EPY893" s="806"/>
      <c r="EPZ893" s="806"/>
      <c r="EQA893" s="806"/>
      <c r="EQB893" s="806"/>
      <c r="EQC893" s="806"/>
      <c r="EQD893" s="806"/>
      <c r="EQE893" s="806"/>
      <c r="EQF893" s="806"/>
      <c r="EQG893" s="806"/>
      <c r="EQH893" s="806"/>
      <c r="EQI893" s="806"/>
      <c r="EQJ893" s="806"/>
      <c r="EQK893" s="806"/>
      <c r="EQL893" s="806"/>
      <c r="EQM893" s="806"/>
      <c r="EQN893" s="806"/>
      <c r="EQO893" s="806"/>
      <c r="EQP893" s="806"/>
      <c r="EQQ893" s="806"/>
      <c r="EQR893" s="806"/>
      <c r="EQS893" s="806"/>
      <c r="EQT893" s="806"/>
      <c r="EQU893" s="806"/>
      <c r="EQV893" s="806"/>
      <c r="EQW893" s="806"/>
      <c r="EQX893" s="806"/>
      <c r="EQY893" s="806"/>
      <c r="EQZ893" s="806"/>
      <c r="ERA893" s="806"/>
      <c r="ERB893" s="806"/>
      <c r="ERC893" s="806"/>
      <c r="ERD893" s="806"/>
      <c r="ERE893" s="806"/>
      <c r="ERF893" s="806"/>
      <c r="ERG893" s="806"/>
      <c r="ERH893" s="806"/>
      <c r="ERI893" s="806"/>
      <c r="ERJ893" s="806"/>
      <c r="ERK893" s="806"/>
      <c r="ERL893" s="806"/>
      <c r="ERM893" s="806"/>
      <c r="ERN893" s="806"/>
      <c r="ERO893" s="806"/>
      <c r="ERP893" s="806"/>
      <c r="ERQ893" s="806"/>
      <c r="ERR893" s="806"/>
      <c r="ERS893" s="806"/>
      <c r="ERT893" s="806"/>
      <c r="ERU893" s="806"/>
      <c r="ERV893" s="806"/>
      <c r="ERW893" s="806"/>
      <c r="ERX893" s="806"/>
      <c r="ERY893" s="806"/>
      <c r="ERZ893" s="806"/>
      <c r="ESA893" s="806"/>
      <c r="ESB893" s="806"/>
      <c r="ESC893" s="806"/>
      <c r="ESD893" s="806"/>
      <c r="ESE893" s="806"/>
      <c r="ESF893" s="806"/>
      <c r="ESG893" s="806"/>
      <c r="ESH893" s="806"/>
      <c r="ESI893" s="806"/>
      <c r="ESJ893" s="806"/>
      <c r="ESK893" s="806"/>
      <c r="ESL893" s="806"/>
      <c r="ESM893" s="806"/>
      <c r="ESN893" s="806"/>
      <c r="ESO893" s="806"/>
      <c r="ESP893" s="806"/>
      <c r="ESQ893" s="806"/>
      <c r="ESR893" s="806"/>
      <c r="ESS893" s="806"/>
      <c r="EST893" s="806"/>
      <c r="ESU893" s="806"/>
      <c r="ESV893" s="806"/>
      <c r="ESW893" s="806"/>
      <c r="ESX893" s="806"/>
      <c r="ESY893" s="806"/>
      <c r="ESZ893" s="806"/>
      <c r="ETA893" s="806"/>
      <c r="ETB893" s="806"/>
      <c r="ETC893" s="806"/>
      <c r="ETD893" s="806"/>
      <c r="ETE893" s="806"/>
      <c r="ETF893" s="806"/>
      <c r="ETG893" s="806"/>
      <c r="ETH893" s="806"/>
      <c r="ETI893" s="806"/>
      <c r="ETJ893" s="806"/>
      <c r="ETK893" s="806"/>
      <c r="ETL893" s="806"/>
      <c r="ETM893" s="806"/>
      <c r="ETN893" s="806"/>
      <c r="ETO893" s="806"/>
      <c r="ETP893" s="806"/>
      <c r="ETQ893" s="806"/>
      <c r="ETR893" s="806"/>
      <c r="ETS893" s="806"/>
      <c r="ETT893" s="806"/>
      <c r="ETU893" s="806"/>
      <c r="ETV893" s="806"/>
      <c r="ETW893" s="806"/>
      <c r="ETX893" s="806"/>
      <c r="ETY893" s="806"/>
      <c r="ETZ893" s="806"/>
      <c r="EUA893" s="806"/>
      <c r="EUB893" s="806"/>
      <c r="EUC893" s="806"/>
      <c r="EUD893" s="806"/>
      <c r="EUE893" s="806"/>
      <c r="EUF893" s="806"/>
      <c r="EUG893" s="806"/>
      <c r="EUH893" s="806"/>
      <c r="EUI893" s="806"/>
      <c r="EUJ893" s="806"/>
      <c r="EUK893" s="806"/>
      <c r="EUL893" s="806"/>
      <c r="EUM893" s="806"/>
      <c r="EUN893" s="806"/>
      <c r="EUO893" s="806"/>
      <c r="EUP893" s="806"/>
      <c r="EUQ893" s="806"/>
      <c r="EUR893" s="806"/>
      <c r="EUS893" s="806"/>
      <c r="EUT893" s="806"/>
      <c r="EUU893" s="806"/>
      <c r="EUV893" s="806"/>
      <c r="EUW893" s="806"/>
      <c r="EUX893" s="806"/>
      <c r="EUY893" s="806"/>
      <c r="EUZ893" s="806"/>
      <c r="EVA893" s="806"/>
      <c r="EVB893" s="806"/>
      <c r="EVC893" s="806"/>
      <c r="EVD893" s="806"/>
      <c r="EVE893" s="806"/>
      <c r="EVF893" s="806"/>
      <c r="EVG893" s="806"/>
      <c r="EVH893" s="806"/>
      <c r="EVI893" s="806"/>
      <c r="EVJ893" s="806"/>
      <c r="EVK893" s="806"/>
      <c r="EVL893" s="806"/>
      <c r="EVM893" s="806"/>
      <c r="EVN893" s="806"/>
      <c r="EVO893" s="806"/>
      <c r="EVP893" s="806"/>
      <c r="EVQ893" s="806"/>
      <c r="EVR893" s="806"/>
      <c r="EVS893" s="806"/>
      <c r="EVT893" s="806"/>
      <c r="EVU893" s="806"/>
      <c r="EVV893" s="806"/>
      <c r="EVW893" s="806"/>
      <c r="EVX893" s="806"/>
      <c r="EVY893" s="806"/>
      <c r="EVZ893" s="806"/>
      <c r="EWA893" s="806"/>
      <c r="EWB893" s="806"/>
      <c r="EWC893" s="806"/>
      <c r="EWD893" s="806"/>
      <c r="EWE893" s="806"/>
      <c r="EWF893" s="806"/>
      <c r="EWG893" s="806"/>
      <c r="EWH893" s="806"/>
      <c r="EWI893" s="806"/>
      <c r="EWJ893" s="806"/>
      <c r="EWK893" s="806"/>
      <c r="EWL893" s="806"/>
      <c r="EWM893" s="806"/>
      <c r="EWN893" s="806"/>
      <c r="EWO893" s="806"/>
      <c r="EWP893" s="806"/>
      <c r="EWQ893" s="806"/>
      <c r="EWR893" s="806"/>
      <c r="EWS893" s="806"/>
      <c r="EWT893" s="806"/>
      <c r="EWU893" s="806"/>
      <c r="EWV893" s="806"/>
      <c r="EWW893" s="806"/>
      <c r="EWX893" s="806"/>
      <c r="EWY893" s="806"/>
      <c r="EWZ893" s="806"/>
      <c r="EXA893" s="806"/>
      <c r="EXB893" s="806"/>
      <c r="EXC893" s="806"/>
      <c r="EXD893" s="806"/>
      <c r="EXE893" s="806"/>
      <c r="EXF893" s="806"/>
      <c r="EXG893" s="806"/>
      <c r="EXH893" s="806"/>
      <c r="EXI893" s="806"/>
      <c r="EXJ893" s="806"/>
      <c r="EXK893" s="806"/>
      <c r="EXL893" s="806"/>
      <c r="EXM893" s="806"/>
      <c r="EXN893" s="806"/>
      <c r="EXO893" s="806"/>
      <c r="EXP893" s="806"/>
      <c r="EXQ893" s="806"/>
      <c r="EXR893" s="806"/>
      <c r="EXS893" s="806"/>
      <c r="EXT893" s="806"/>
      <c r="EXU893" s="806"/>
      <c r="EXV893" s="806"/>
      <c r="EXW893" s="806"/>
      <c r="EXX893" s="806"/>
      <c r="EXY893" s="806"/>
      <c r="EXZ893" s="806"/>
      <c r="EYA893" s="806"/>
      <c r="EYB893" s="806"/>
      <c r="EYC893" s="806"/>
      <c r="EYD893" s="806"/>
      <c r="EYE893" s="806"/>
      <c r="EYF893" s="806"/>
      <c r="EYG893" s="806"/>
      <c r="EYH893" s="806"/>
      <c r="EYI893" s="806"/>
      <c r="EYJ893" s="806"/>
      <c r="EYK893" s="806"/>
      <c r="EYL893" s="806"/>
      <c r="EYM893" s="806"/>
      <c r="EYN893" s="806"/>
      <c r="EYO893" s="806"/>
      <c r="EYP893" s="806"/>
      <c r="EYQ893" s="806"/>
      <c r="EYR893" s="806"/>
      <c r="EYS893" s="806"/>
      <c r="EYT893" s="806"/>
      <c r="EYU893" s="806"/>
      <c r="EYV893" s="806"/>
      <c r="EYW893" s="806"/>
      <c r="EYX893" s="806"/>
      <c r="EYY893" s="806"/>
      <c r="EYZ893" s="806"/>
      <c r="EZA893" s="806"/>
      <c r="EZB893" s="806"/>
      <c r="EZC893" s="806"/>
      <c r="EZD893" s="806"/>
      <c r="EZE893" s="806"/>
      <c r="EZF893" s="806"/>
      <c r="EZG893" s="806"/>
      <c r="EZH893" s="806"/>
      <c r="EZI893" s="806"/>
      <c r="EZJ893" s="806"/>
      <c r="EZK893" s="806"/>
      <c r="EZL893" s="806"/>
      <c r="EZM893" s="806"/>
      <c r="EZN893" s="806"/>
      <c r="EZO893" s="806"/>
      <c r="EZP893" s="806"/>
      <c r="EZQ893" s="806"/>
      <c r="EZR893" s="806"/>
      <c r="EZS893" s="806"/>
      <c r="EZT893" s="806"/>
      <c r="EZU893" s="806"/>
      <c r="EZV893" s="806"/>
      <c r="EZW893" s="806"/>
      <c r="EZX893" s="806"/>
      <c r="EZY893" s="806"/>
      <c r="EZZ893" s="806"/>
      <c r="FAA893" s="806"/>
      <c r="FAB893" s="806"/>
      <c r="FAC893" s="806"/>
      <c r="FAD893" s="806"/>
      <c r="FAE893" s="806"/>
      <c r="FAF893" s="806"/>
      <c r="FAG893" s="806"/>
      <c r="FAH893" s="806"/>
      <c r="FAI893" s="806"/>
      <c r="FAJ893" s="806"/>
      <c r="FAK893" s="806"/>
      <c r="FAL893" s="806"/>
      <c r="FAM893" s="806"/>
      <c r="FAN893" s="806"/>
      <c r="FAO893" s="806"/>
      <c r="FAP893" s="806"/>
      <c r="FAQ893" s="806"/>
      <c r="FAR893" s="806"/>
      <c r="FAS893" s="806"/>
      <c r="FAT893" s="806"/>
      <c r="FAU893" s="806"/>
      <c r="FAV893" s="806"/>
      <c r="FAW893" s="806"/>
      <c r="FAX893" s="806"/>
      <c r="FAY893" s="806"/>
      <c r="FAZ893" s="806"/>
      <c r="FBA893" s="806"/>
      <c r="FBB893" s="806"/>
      <c r="FBC893" s="806"/>
      <c r="FBD893" s="806"/>
      <c r="FBE893" s="806"/>
      <c r="FBF893" s="806"/>
      <c r="FBG893" s="806"/>
      <c r="FBH893" s="806"/>
      <c r="FBI893" s="806"/>
      <c r="FBJ893" s="806"/>
      <c r="FBK893" s="806"/>
      <c r="FBL893" s="806"/>
      <c r="FBM893" s="806"/>
      <c r="FBN893" s="806"/>
      <c r="FBO893" s="806"/>
      <c r="FBP893" s="806"/>
      <c r="FBQ893" s="806"/>
      <c r="FBR893" s="806"/>
      <c r="FBS893" s="806"/>
      <c r="FBT893" s="806"/>
      <c r="FBU893" s="806"/>
      <c r="FBV893" s="806"/>
      <c r="FBW893" s="806"/>
      <c r="FBX893" s="806"/>
      <c r="FBY893" s="806"/>
      <c r="FBZ893" s="806"/>
      <c r="FCA893" s="806"/>
      <c r="FCB893" s="806"/>
      <c r="FCC893" s="806"/>
      <c r="FCD893" s="806"/>
      <c r="FCE893" s="806"/>
      <c r="FCF893" s="806"/>
      <c r="FCG893" s="806"/>
      <c r="FCH893" s="806"/>
      <c r="FCI893" s="806"/>
      <c r="FCJ893" s="806"/>
      <c r="FCK893" s="806"/>
      <c r="FCL893" s="806"/>
      <c r="FCM893" s="806"/>
      <c r="FCN893" s="806"/>
      <c r="FCO893" s="806"/>
      <c r="FCP893" s="806"/>
      <c r="FCQ893" s="806"/>
      <c r="FCR893" s="806"/>
      <c r="FCS893" s="806"/>
      <c r="FCT893" s="806"/>
      <c r="FCU893" s="806"/>
      <c r="FCV893" s="806"/>
      <c r="FCW893" s="806"/>
      <c r="FCX893" s="806"/>
      <c r="FCY893" s="806"/>
      <c r="FCZ893" s="806"/>
      <c r="FDA893" s="806"/>
      <c r="FDB893" s="806"/>
      <c r="FDC893" s="806"/>
      <c r="FDD893" s="806"/>
      <c r="FDE893" s="806"/>
      <c r="FDF893" s="806"/>
      <c r="FDG893" s="806"/>
      <c r="FDH893" s="806"/>
      <c r="FDI893" s="806"/>
      <c r="FDJ893" s="806"/>
      <c r="FDK893" s="806"/>
      <c r="FDL893" s="806"/>
      <c r="FDM893" s="806"/>
      <c r="FDN893" s="806"/>
      <c r="FDO893" s="806"/>
      <c r="FDP893" s="806"/>
      <c r="FDQ893" s="806"/>
      <c r="FDR893" s="806"/>
      <c r="FDS893" s="806"/>
      <c r="FDT893" s="806"/>
      <c r="FDU893" s="806"/>
      <c r="FDV893" s="806"/>
      <c r="FDW893" s="806"/>
      <c r="FDX893" s="806"/>
      <c r="FDY893" s="806"/>
      <c r="FDZ893" s="806"/>
      <c r="FEA893" s="806"/>
      <c r="FEB893" s="806"/>
      <c r="FEC893" s="806"/>
      <c r="FED893" s="806"/>
      <c r="FEE893" s="806"/>
      <c r="FEF893" s="806"/>
      <c r="FEG893" s="806"/>
      <c r="FEH893" s="806"/>
      <c r="FEI893" s="806"/>
      <c r="FEJ893" s="806"/>
      <c r="FEK893" s="806"/>
      <c r="FEL893" s="806"/>
      <c r="FEM893" s="806"/>
      <c r="FEN893" s="806"/>
      <c r="FEO893" s="806"/>
      <c r="FEP893" s="806"/>
      <c r="FEQ893" s="806"/>
      <c r="FER893" s="806"/>
      <c r="FES893" s="806"/>
      <c r="FET893" s="806"/>
      <c r="FEU893" s="806"/>
      <c r="FEV893" s="806"/>
      <c r="FEW893" s="806"/>
      <c r="FEX893" s="806"/>
      <c r="FEY893" s="806"/>
      <c r="FEZ893" s="806"/>
      <c r="FFA893" s="806"/>
      <c r="FFB893" s="806"/>
      <c r="FFC893" s="806"/>
      <c r="FFD893" s="806"/>
      <c r="FFE893" s="806"/>
      <c r="FFF893" s="806"/>
      <c r="FFG893" s="806"/>
      <c r="FFH893" s="806"/>
      <c r="FFI893" s="806"/>
      <c r="FFJ893" s="806"/>
      <c r="FFK893" s="806"/>
      <c r="FFL893" s="806"/>
      <c r="FFM893" s="806"/>
      <c r="FFN893" s="806"/>
      <c r="FFO893" s="806"/>
      <c r="FFP893" s="806"/>
      <c r="FFQ893" s="806"/>
      <c r="FFR893" s="806"/>
      <c r="FFS893" s="806"/>
      <c r="FFT893" s="806"/>
      <c r="FFU893" s="806"/>
      <c r="FFV893" s="806"/>
      <c r="FFW893" s="806"/>
      <c r="FFX893" s="806"/>
      <c r="FFY893" s="806"/>
      <c r="FFZ893" s="806"/>
      <c r="FGA893" s="806"/>
      <c r="FGB893" s="806"/>
      <c r="FGC893" s="806"/>
      <c r="FGD893" s="806"/>
      <c r="FGE893" s="806"/>
      <c r="FGF893" s="806"/>
      <c r="FGG893" s="806"/>
      <c r="FGH893" s="806"/>
      <c r="FGI893" s="806"/>
      <c r="FGJ893" s="806"/>
      <c r="FGK893" s="806"/>
      <c r="FGL893" s="806"/>
      <c r="FGM893" s="806"/>
      <c r="FGN893" s="806"/>
      <c r="FGO893" s="806"/>
      <c r="FGP893" s="806"/>
      <c r="FGQ893" s="806"/>
      <c r="FGR893" s="806"/>
      <c r="FGS893" s="806"/>
      <c r="FGT893" s="806"/>
      <c r="FGU893" s="806"/>
      <c r="FGV893" s="806"/>
      <c r="FGW893" s="806"/>
      <c r="FGX893" s="806"/>
      <c r="FGY893" s="806"/>
      <c r="FGZ893" s="806"/>
      <c r="FHA893" s="806"/>
      <c r="FHB893" s="806"/>
      <c r="FHC893" s="806"/>
      <c r="FHD893" s="806"/>
      <c r="FHE893" s="806"/>
      <c r="FHF893" s="806"/>
      <c r="FHG893" s="806"/>
      <c r="FHH893" s="806"/>
      <c r="FHI893" s="806"/>
      <c r="FHJ893" s="806"/>
      <c r="FHK893" s="806"/>
      <c r="FHL893" s="806"/>
      <c r="FHM893" s="806"/>
      <c r="FHN893" s="806"/>
      <c r="FHO893" s="806"/>
      <c r="FHP893" s="806"/>
      <c r="FHQ893" s="806"/>
      <c r="FHR893" s="806"/>
      <c r="FHS893" s="806"/>
      <c r="FHT893" s="806"/>
      <c r="FHU893" s="806"/>
      <c r="FHV893" s="806"/>
      <c r="FHW893" s="806"/>
      <c r="FHX893" s="806"/>
      <c r="FHY893" s="806"/>
      <c r="FHZ893" s="806"/>
      <c r="FIA893" s="806"/>
      <c r="FIB893" s="806"/>
      <c r="FIC893" s="806"/>
      <c r="FID893" s="806"/>
      <c r="FIE893" s="806"/>
      <c r="FIF893" s="806"/>
      <c r="FIG893" s="806"/>
      <c r="FIH893" s="806"/>
      <c r="FII893" s="806"/>
      <c r="FIJ893" s="806"/>
      <c r="FIK893" s="806"/>
      <c r="FIL893" s="806"/>
      <c r="FIM893" s="806"/>
      <c r="FIN893" s="806"/>
      <c r="FIO893" s="806"/>
      <c r="FIP893" s="806"/>
      <c r="FIQ893" s="806"/>
      <c r="FIR893" s="806"/>
      <c r="FIS893" s="806"/>
      <c r="FIT893" s="806"/>
      <c r="FIU893" s="806"/>
      <c r="FIV893" s="806"/>
      <c r="FIW893" s="806"/>
      <c r="FIX893" s="806"/>
      <c r="FIY893" s="806"/>
      <c r="FIZ893" s="806"/>
      <c r="FJA893" s="806"/>
      <c r="FJB893" s="806"/>
      <c r="FJC893" s="806"/>
      <c r="FJD893" s="806"/>
      <c r="FJE893" s="806"/>
      <c r="FJF893" s="806"/>
      <c r="FJG893" s="806"/>
      <c r="FJH893" s="806"/>
      <c r="FJI893" s="806"/>
      <c r="FJJ893" s="806"/>
      <c r="FJK893" s="806"/>
      <c r="FJL893" s="806"/>
      <c r="FJM893" s="806"/>
      <c r="FJN893" s="806"/>
      <c r="FJO893" s="806"/>
      <c r="FJP893" s="806"/>
      <c r="FJQ893" s="806"/>
      <c r="FJR893" s="806"/>
      <c r="FJS893" s="806"/>
      <c r="FJT893" s="806"/>
      <c r="FJU893" s="806"/>
      <c r="FJV893" s="806"/>
      <c r="FJW893" s="806"/>
      <c r="FJX893" s="806"/>
      <c r="FJY893" s="806"/>
      <c r="FJZ893" s="806"/>
      <c r="FKA893" s="806"/>
      <c r="FKB893" s="806"/>
      <c r="FKC893" s="806"/>
      <c r="FKD893" s="806"/>
      <c r="FKE893" s="806"/>
      <c r="FKF893" s="806"/>
      <c r="FKG893" s="806"/>
      <c r="FKH893" s="806"/>
      <c r="FKI893" s="806"/>
      <c r="FKJ893" s="806"/>
      <c r="FKK893" s="806"/>
      <c r="FKL893" s="806"/>
      <c r="FKM893" s="806"/>
      <c r="FKN893" s="806"/>
      <c r="FKO893" s="806"/>
      <c r="FKP893" s="806"/>
      <c r="FKQ893" s="806"/>
      <c r="FKR893" s="806"/>
      <c r="FKS893" s="806"/>
      <c r="FKT893" s="806"/>
      <c r="FKU893" s="806"/>
      <c r="FKV893" s="806"/>
      <c r="FKW893" s="806"/>
      <c r="FKX893" s="806"/>
      <c r="FKY893" s="806"/>
      <c r="FKZ893" s="806"/>
      <c r="FLA893" s="806"/>
      <c r="FLB893" s="806"/>
      <c r="FLC893" s="806"/>
      <c r="FLD893" s="806"/>
      <c r="FLE893" s="806"/>
      <c r="FLF893" s="806"/>
      <c r="FLG893" s="806"/>
      <c r="FLH893" s="806"/>
      <c r="FLI893" s="806"/>
      <c r="FLJ893" s="806"/>
      <c r="FLK893" s="806"/>
      <c r="FLL893" s="806"/>
      <c r="FLM893" s="806"/>
      <c r="FLN893" s="806"/>
      <c r="FLO893" s="806"/>
      <c r="FLP893" s="806"/>
      <c r="FLQ893" s="806"/>
      <c r="FLR893" s="806"/>
      <c r="FLS893" s="806"/>
      <c r="FLT893" s="806"/>
      <c r="FLU893" s="806"/>
      <c r="FLV893" s="806"/>
      <c r="FLW893" s="806"/>
      <c r="FLX893" s="806"/>
      <c r="FLY893" s="806"/>
      <c r="FLZ893" s="806"/>
      <c r="FMA893" s="806"/>
      <c r="FMB893" s="806"/>
      <c r="FMC893" s="806"/>
      <c r="FMD893" s="806"/>
      <c r="FME893" s="806"/>
      <c r="FMF893" s="806"/>
      <c r="FMG893" s="806"/>
      <c r="FMH893" s="806"/>
      <c r="FMI893" s="806"/>
      <c r="FMJ893" s="806"/>
      <c r="FMK893" s="806"/>
      <c r="FML893" s="806"/>
      <c r="FMM893" s="806"/>
      <c r="FMN893" s="806"/>
      <c r="FMO893" s="806"/>
      <c r="FMP893" s="806"/>
      <c r="FMQ893" s="806"/>
      <c r="FMR893" s="806"/>
      <c r="FMS893" s="806"/>
      <c r="FMT893" s="806"/>
      <c r="FMU893" s="806"/>
      <c r="FMV893" s="806"/>
      <c r="FMW893" s="806"/>
      <c r="FMX893" s="806"/>
      <c r="FMY893" s="806"/>
      <c r="FMZ893" s="806"/>
      <c r="FNA893" s="806"/>
      <c r="FNB893" s="806"/>
      <c r="FNC893" s="806"/>
      <c r="FND893" s="806"/>
      <c r="FNE893" s="806"/>
      <c r="FNF893" s="806"/>
      <c r="FNG893" s="806"/>
      <c r="FNH893" s="806"/>
      <c r="FNI893" s="806"/>
      <c r="FNJ893" s="806"/>
      <c r="FNK893" s="806"/>
      <c r="FNL893" s="806"/>
      <c r="FNM893" s="806"/>
      <c r="FNN893" s="806"/>
      <c r="FNO893" s="806"/>
      <c r="FNP893" s="806"/>
      <c r="FNQ893" s="806"/>
      <c r="FNR893" s="806"/>
      <c r="FNS893" s="806"/>
      <c r="FNT893" s="806"/>
      <c r="FNU893" s="806"/>
      <c r="FNV893" s="806"/>
      <c r="FNW893" s="806"/>
      <c r="FNX893" s="806"/>
      <c r="FNY893" s="806"/>
      <c r="FNZ893" s="806"/>
      <c r="FOA893" s="806"/>
      <c r="FOB893" s="806"/>
      <c r="FOC893" s="806"/>
      <c r="FOD893" s="806"/>
      <c r="FOE893" s="806"/>
      <c r="FOF893" s="806"/>
      <c r="FOG893" s="806"/>
      <c r="FOH893" s="806"/>
      <c r="FOI893" s="806"/>
      <c r="FOJ893" s="806"/>
      <c r="FOK893" s="806"/>
      <c r="FOL893" s="806"/>
      <c r="FOM893" s="806"/>
      <c r="FON893" s="806"/>
      <c r="FOO893" s="806"/>
      <c r="FOP893" s="806"/>
      <c r="FOQ893" s="806"/>
      <c r="FOR893" s="806"/>
      <c r="FOS893" s="806"/>
      <c r="FOT893" s="806"/>
      <c r="FOU893" s="806"/>
      <c r="FOV893" s="806"/>
      <c r="FOW893" s="806"/>
      <c r="FOX893" s="806"/>
      <c r="FOY893" s="806"/>
      <c r="FOZ893" s="806"/>
      <c r="FPA893" s="806"/>
      <c r="FPB893" s="806"/>
      <c r="FPC893" s="806"/>
      <c r="FPD893" s="806"/>
      <c r="FPE893" s="806"/>
      <c r="FPF893" s="806"/>
      <c r="FPG893" s="806"/>
      <c r="FPH893" s="806"/>
      <c r="FPI893" s="806"/>
      <c r="FPJ893" s="806"/>
      <c r="FPK893" s="806"/>
      <c r="FPL893" s="806"/>
      <c r="FPM893" s="806"/>
      <c r="FPN893" s="806"/>
      <c r="FPO893" s="806"/>
      <c r="FPP893" s="806"/>
      <c r="FPQ893" s="806"/>
      <c r="FPR893" s="806"/>
      <c r="FPS893" s="806"/>
      <c r="FPT893" s="806"/>
      <c r="FPU893" s="806"/>
      <c r="FPV893" s="806"/>
      <c r="FPW893" s="806"/>
      <c r="FPX893" s="806"/>
      <c r="FPY893" s="806"/>
      <c r="FPZ893" s="806"/>
      <c r="FQA893" s="806"/>
      <c r="FQB893" s="806"/>
      <c r="FQC893" s="806"/>
      <c r="FQD893" s="806"/>
      <c r="FQE893" s="806"/>
      <c r="FQF893" s="806"/>
      <c r="FQG893" s="806"/>
      <c r="FQH893" s="806"/>
      <c r="FQI893" s="806"/>
      <c r="FQJ893" s="806"/>
      <c r="FQK893" s="806"/>
      <c r="FQL893" s="806"/>
      <c r="FQM893" s="806"/>
      <c r="FQN893" s="806"/>
      <c r="FQO893" s="806"/>
      <c r="FQP893" s="806"/>
      <c r="FQQ893" s="806"/>
      <c r="FQR893" s="806"/>
      <c r="FQS893" s="806"/>
      <c r="FQT893" s="806"/>
      <c r="FQU893" s="806"/>
      <c r="FQV893" s="806"/>
      <c r="FQW893" s="806"/>
      <c r="FQX893" s="806"/>
      <c r="FQY893" s="806"/>
      <c r="FQZ893" s="806"/>
      <c r="FRA893" s="806"/>
      <c r="FRB893" s="806"/>
      <c r="FRC893" s="806"/>
      <c r="FRD893" s="806"/>
      <c r="FRE893" s="806"/>
      <c r="FRF893" s="806"/>
      <c r="FRG893" s="806"/>
      <c r="FRH893" s="806"/>
      <c r="FRI893" s="806"/>
      <c r="FRJ893" s="806"/>
      <c r="FRK893" s="806"/>
      <c r="FRL893" s="806"/>
      <c r="FRM893" s="806"/>
      <c r="FRN893" s="806"/>
      <c r="FRO893" s="806"/>
      <c r="FRP893" s="806"/>
      <c r="FRQ893" s="806"/>
      <c r="FRR893" s="806"/>
      <c r="FRS893" s="806"/>
      <c r="FRT893" s="806"/>
      <c r="FRU893" s="806"/>
      <c r="FRV893" s="806"/>
      <c r="FRW893" s="806"/>
      <c r="FRX893" s="806"/>
      <c r="FRY893" s="806"/>
      <c r="FRZ893" s="806"/>
      <c r="FSA893" s="806"/>
      <c r="FSB893" s="806"/>
      <c r="FSC893" s="806"/>
      <c r="FSD893" s="806"/>
      <c r="FSE893" s="806"/>
      <c r="FSF893" s="806"/>
      <c r="FSG893" s="806"/>
      <c r="FSH893" s="806"/>
      <c r="FSI893" s="806"/>
      <c r="FSJ893" s="806"/>
      <c r="FSK893" s="806"/>
      <c r="FSL893" s="806"/>
      <c r="FSM893" s="806"/>
      <c r="FSN893" s="806"/>
      <c r="FSO893" s="806"/>
      <c r="FSP893" s="806"/>
      <c r="FSQ893" s="806"/>
      <c r="FSR893" s="806"/>
      <c r="FSS893" s="806"/>
      <c r="FST893" s="806"/>
      <c r="FSU893" s="806"/>
      <c r="FSV893" s="806"/>
      <c r="FSW893" s="806"/>
      <c r="FSX893" s="806"/>
      <c r="FSY893" s="806"/>
      <c r="FSZ893" s="806"/>
      <c r="FTA893" s="806"/>
      <c r="FTB893" s="806"/>
      <c r="FTC893" s="806"/>
      <c r="FTD893" s="806"/>
      <c r="FTE893" s="806"/>
      <c r="FTF893" s="806"/>
      <c r="FTG893" s="806"/>
      <c r="FTH893" s="806"/>
      <c r="FTI893" s="806"/>
      <c r="FTJ893" s="806"/>
      <c r="FTK893" s="806"/>
      <c r="FTL893" s="806"/>
      <c r="FTM893" s="806"/>
      <c r="FTN893" s="806"/>
      <c r="FTO893" s="806"/>
      <c r="FTP893" s="806"/>
      <c r="FTQ893" s="806"/>
      <c r="FTR893" s="806"/>
      <c r="FTS893" s="806"/>
      <c r="FTT893" s="806"/>
      <c r="FTU893" s="806"/>
      <c r="FTV893" s="806"/>
      <c r="FTW893" s="806"/>
      <c r="FTX893" s="806"/>
      <c r="FTY893" s="806"/>
      <c r="FTZ893" s="806"/>
      <c r="FUA893" s="806"/>
      <c r="FUB893" s="806"/>
      <c r="FUC893" s="806"/>
      <c r="FUD893" s="806"/>
      <c r="FUE893" s="806"/>
      <c r="FUF893" s="806"/>
      <c r="FUG893" s="806"/>
      <c r="FUH893" s="806"/>
      <c r="FUI893" s="806"/>
      <c r="FUJ893" s="806"/>
      <c r="FUK893" s="806"/>
      <c r="FUL893" s="806"/>
      <c r="FUM893" s="806"/>
      <c r="FUN893" s="806"/>
      <c r="FUO893" s="806"/>
      <c r="FUP893" s="806"/>
      <c r="FUQ893" s="806"/>
      <c r="FUR893" s="806"/>
      <c r="FUS893" s="806"/>
      <c r="FUT893" s="806"/>
      <c r="FUU893" s="806"/>
      <c r="FUV893" s="806"/>
      <c r="FUW893" s="806"/>
      <c r="FUX893" s="806"/>
      <c r="FUY893" s="806"/>
      <c r="FUZ893" s="806"/>
      <c r="FVA893" s="806"/>
      <c r="FVB893" s="806"/>
      <c r="FVC893" s="806"/>
      <c r="FVD893" s="806"/>
      <c r="FVE893" s="806"/>
      <c r="FVF893" s="806"/>
      <c r="FVG893" s="806"/>
      <c r="FVH893" s="806"/>
      <c r="FVI893" s="806"/>
      <c r="FVJ893" s="806"/>
      <c r="FVK893" s="806"/>
      <c r="FVL893" s="806"/>
      <c r="FVM893" s="806"/>
      <c r="FVN893" s="806"/>
      <c r="FVO893" s="806"/>
      <c r="FVP893" s="806"/>
      <c r="FVQ893" s="806"/>
      <c r="FVR893" s="806"/>
      <c r="FVS893" s="806"/>
      <c r="FVT893" s="806"/>
      <c r="FVU893" s="806"/>
      <c r="FVV893" s="806"/>
      <c r="FVW893" s="806"/>
      <c r="FVX893" s="806"/>
      <c r="FVY893" s="806"/>
      <c r="FVZ893" s="806"/>
      <c r="FWA893" s="806"/>
      <c r="FWB893" s="806"/>
      <c r="FWC893" s="806"/>
      <c r="FWD893" s="806"/>
      <c r="FWE893" s="806"/>
      <c r="FWF893" s="806"/>
      <c r="FWG893" s="806"/>
      <c r="FWH893" s="806"/>
      <c r="FWI893" s="806"/>
      <c r="FWJ893" s="806"/>
      <c r="FWK893" s="806"/>
      <c r="FWL893" s="806"/>
      <c r="FWM893" s="806"/>
      <c r="FWN893" s="806"/>
      <c r="FWO893" s="806"/>
      <c r="FWP893" s="806"/>
      <c r="FWQ893" s="806"/>
      <c r="FWR893" s="806"/>
      <c r="FWS893" s="806"/>
      <c r="FWT893" s="806"/>
      <c r="FWU893" s="806"/>
      <c r="FWV893" s="806"/>
      <c r="FWW893" s="806"/>
      <c r="FWX893" s="806"/>
      <c r="FWY893" s="806"/>
      <c r="FWZ893" s="806"/>
      <c r="FXA893" s="806"/>
      <c r="FXB893" s="806"/>
      <c r="FXC893" s="806"/>
      <c r="FXD893" s="806"/>
      <c r="FXE893" s="806"/>
      <c r="FXF893" s="806"/>
      <c r="FXG893" s="806"/>
      <c r="FXH893" s="806"/>
      <c r="FXI893" s="806"/>
      <c r="FXJ893" s="806"/>
      <c r="FXK893" s="806"/>
      <c r="FXL893" s="806"/>
      <c r="FXM893" s="806"/>
      <c r="FXN893" s="806"/>
      <c r="FXO893" s="806"/>
      <c r="FXP893" s="806"/>
      <c r="FXQ893" s="806"/>
      <c r="FXR893" s="806"/>
      <c r="FXS893" s="806"/>
      <c r="FXT893" s="806"/>
      <c r="FXU893" s="806"/>
      <c r="FXV893" s="806"/>
      <c r="FXW893" s="806"/>
      <c r="FXX893" s="806"/>
      <c r="FXY893" s="806"/>
      <c r="FXZ893" s="806"/>
      <c r="FYA893" s="806"/>
      <c r="FYB893" s="806"/>
      <c r="FYC893" s="806"/>
      <c r="FYD893" s="806"/>
      <c r="FYE893" s="806"/>
      <c r="FYF893" s="806"/>
      <c r="FYG893" s="806"/>
      <c r="FYH893" s="806"/>
      <c r="FYI893" s="806"/>
      <c r="FYJ893" s="806"/>
      <c r="FYK893" s="806"/>
      <c r="FYL893" s="806"/>
      <c r="FYM893" s="806"/>
      <c r="FYN893" s="806"/>
      <c r="FYO893" s="806"/>
      <c r="FYP893" s="806"/>
      <c r="FYQ893" s="806"/>
      <c r="FYR893" s="806"/>
      <c r="FYS893" s="806"/>
      <c r="FYT893" s="806"/>
      <c r="FYU893" s="806"/>
      <c r="FYV893" s="806"/>
      <c r="FYW893" s="806"/>
      <c r="FYX893" s="806"/>
      <c r="FYY893" s="806"/>
      <c r="FYZ893" s="806"/>
      <c r="FZA893" s="806"/>
      <c r="FZB893" s="806"/>
      <c r="FZC893" s="806"/>
      <c r="FZD893" s="806"/>
      <c r="FZE893" s="806"/>
      <c r="FZF893" s="806"/>
      <c r="FZG893" s="806"/>
      <c r="FZH893" s="806"/>
      <c r="FZI893" s="806"/>
      <c r="FZJ893" s="806"/>
      <c r="FZK893" s="806"/>
      <c r="FZL893" s="806"/>
      <c r="FZM893" s="806"/>
      <c r="FZN893" s="806"/>
      <c r="FZO893" s="806"/>
      <c r="FZP893" s="806"/>
      <c r="FZQ893" s="806"/>
      <c r="FZR893" s="806"/>
      <c r="FZS893" s="806"/>
      <c r="FZT893" s="806"/>
      <c r="FZU893" s="806"/>
      <c r="FZV893" s="806"/>
      <c r="FZW893" s="806"/>
      <c r="FZX893" s="806"/>
      <c r="FZY893" s="806"/>
      <c r="FZZ893" s="806"/>
      <c r="GAA893" s="806"/>
      <c r="GAB893" s="806"/>
      <c r="GAC893" s="806"/>
      <c r="GAD893" s="806"/>
      <c r="GAE893" s="806"/>
      <c r="GAF893" s="806"/>
      <c r="GAG893" s="806"/>
      <c r="GAH893" s="806"/>
      <c r="GAI893" s="806"/>
      <c r="GAJ893" s="806"/>
      <c r="GAK893" s="806"/>
      <c r="GAL893" s="806"/>
      <c r="GAM893" s="806"/>
      <c r="GAN893" s="806"/>
      <c r="GAO893" s="806"/>
      <c r="GAP893" s="806"/>
      <c r="GAQ893" s="806"/>
      <c r="GAR893" s="806"/>
      <c r="GAS893" s="806"/>
      <c r="GAT893" s="806"/>
      <c r="GAU893" s="806"/>
      <c r="GAV893" s="806"/>
      <c r="GAW893" s="806"/>
      <c r="GAX893" s="806"/>
      <c r="GAY893" s="806"/>
      <c r="GAZ893" s="806"/>
      <c r="GBA893" s="806"/>
      <c r="GBB893" s="806"/>
      <c r="GBC893" s="806"/>
      <c r="GBD893" s="806"/>
      <c r="GBE893" s="806"/>
      <c r="GBF893" s="806"/>
      <c r="GBG893" s="806"/>
      <c r="GBH893" s="806"/>
      <c r="GBI893" s="806"/>
      <c r="GBJ893" s="806"/>
      <c r="GBK893" s="806"/>
      <c r="GBL893" s="806"/>
      <c r="GBM893" s="806"/>
      <c r="GBN893" s="806"/>
      <c r="GBO893" s="806"/>
      <c r="GBP893" s="806"/>
      <c r="GBQ893" s="806"/>
      <c r="GBR893" s="806"/>
      <c r="GBS893" s="806"/>
      <c r="GBT893" s="806"/>
      <c r="GBU893" s="806"/>
      <c r="GBV893" s="806"/>
      <c r="GBW893" s="806"/>
      <c r="GBX893" s="806"/>
      <c r="GBY893" s="806"/>
      <c r="GBZ893" s="806"/>
      <c r="GCA893" s="806"/>
      <c r="GCB893" s="806"/>
      <c r="GCC893" s="806"/>
      <c r="GCD893" s="806"/>
      <c r="GCE893" s="806"/>
      <c r="GCF893" s="806"/>
      <c r="GCG893" s="806"/>
      <c r="GCH893" s="806"/>
      <c r="GCI893" s="806"/>
      <c r="GCJ893" s="806"/>
      <c r="GCK893" s="806"/>
      <c r="GCL893" s="806"/>
      <c r="GCM893" s="806"/>
      <c r="GCN893" s="806"/>
      <c r="GCO893" s="806"/>
      <c r="GCP893" s="806"/>
      <c r="GCQ893" s="806"/>
      <c r="GCR893" s="806"/>
      <c r="GCS893" s="806"/>
      <c r="GCT893" s="806"/>
      <c r="GCU893" s="806"/>
      <c r="GCV893" s="806"/>
      <c r="GCW893" s="806"/>
      <c r="GCX893" s="806"/>
      <c r="GCY893" s="806"/>
      <c r="GCZ893" s="806"/>
      <c r="GDA893" s="806"/>
      <c r="GDB893" s="806"/>
      <c r="GDC893" s="806"/>
      <c r="GDD893" s="806"/>
      <c r="GDE893" s="806"/>
      <c r="GDF893" s="806"/>
      <c r="GDG893" s="806"/>
      <c r="GDH893" s="806"/>
      <c r="GDI893" s="806"/>
      <c r="GDJ893" s="806"/>
      <c r="GDK893" s="806"/>
      <c r="GDL893" s="806"/>
      <c r="GDM893" s="806"/>
      <c r="GDN893" s="806"/>
      <c r="GDO893" s="806"/>
      <c r="GDP893" s="806"/>
      <c r="GDQ893" s="806"/>
      <c r="GDR893" s="806"/>
      <c r="GDS893" s="806"/>
      <c r="GDT893" s="806"/>
      <c r="GDU893" s="806"/>
      <c r="GDV893" s="806"/>
      <c r="GDW893" s="806"/>
      <c r="GDX893" s="806"/>
      <c r="GDY893" s="806"/>
      <c r="GDZ893" s="806"/>
      <c r="GEA893" s="806"/>
      <c r="GEB893" s="806"/>
      <c r="GEC893" s="806"/>
      <c r="GED893" s="806"/>
      <c r="GEE893" s="806"/>
      <c r="GEF893" s="806"/>
      <c r="GEG893" s="806"/>
      <c r="GEH893" s="806"/>
      <c r="GEI893" s="806"/>
      <c r="GEJ893" s="806"/>
      <c r="GEK893" s="806"/>
      <c r="GEL893" s="806"/>
      <c r="GEM893" s="806"/>
      <c r="GEN893" s="806"/>
      <c r="GEO893" s="806"/>
      <c r="GEP893" s="806"/>
      <c r="GEQ893" s="806"/>
      <c r="GER893" s="806"/>
      <c r="GES893" s="806"/>
      <c r="GET893" s="806"/>
      <c r="GEU893" s="806"/>
      <c r="GEV893" s="806"/>
      <c r="GEW893" s="806"/>
      <c r="GEX893" s="806"/>
      <c r="GEY893" s="806"/>
      <c r="GEZ893" s="806"/>
      <c r="GFA893" s="806"/>
      <c r="GFB893" s="806"/>
      <c r="GFC893" s="806"/>
      <c r="GFD893" s="806"/>
      <c r="GFE893" s="806"/>
      <c r="GFF893" s="806"/>
      <c r="GFG893" s="806"/>
      <c r="GFH893" s="806"/>
      <c r="GFI893" s="806"/>
      <c r="GFJ893" s="806"/>
      <c r="GFK893" s="806"/>
      <c r="GFL893" s="806"/>
      <c r="GFM893" s="806"/>
      <c r="GFN893" s="806"/>
      <c r="GFO893" s="806"/>
      <c r="GFP893" s="806"/>
      <c r="GFQ893" s="806"/>
      <c r="GFR893" s="806"/>
      <c r="GFS893" s="806"/>
      <c r="GFT893" s="806"/>
      <c r="GFU893" s="806"/>
      <c r="GFV893" s="806"/>
      <c r="GFW893" s="806"/>
      <c r="GFX893" s="806"/>
      <c r="GFY893" s="806"/>
      <c r="GFZ893" s="806"/>
      <c r="GGA893" s="806"/>
      <c r="GGB893" s="806"/>
      <c r="GGC893" s="806"/>
      <c r="GGD893" s="806"/>
      <c r="GGE893" s="806"/>
      <c r="GGF893" s="806"/>
      <c r="GGG893" s="806"/>
      <c r="GGH893" s="806"/>
      <c r="GGI893" s="806"/>
      <c r="GGJ893" s="806"/>
      <c r="GGK893" s="806"/>
      <c r="GGL893" s="806"/>
      <c r="GGM893" s="806"/>
      <c r="GGN893" s="806"/>
      <c r="GGO893" s="806"/>
      <c r="GGP893" s="806"/>
      <c r="GGQ893" s="806"/>
      <c r="GGR893" s="806"/>
      <c r="GGS893" s="806"/>
      <c r="GGT893" s="806"/>
      <c r="GGU893" s="806"/>
      <c r="GGV893" s="806"/>
      <c r="GGW893" s="806"/>
      <c r="GGX893" s="806"/>
      <c r="GGY893" s="806"/>
      <c r="GGZ893" s="806"/>
      <c r="GHA893" s="806"/>
      <c r="GHB893" s="806"/>
      <c r="GHC893" s="806"/>
      <c r="GHD893" s="806"/>
      <c r="GHE893" s="806"/>
      <c r="GHF893" s="806"/>
      <c r="GHG893" s="806"/>
      <c r="GHH893" s="806"/>
      <c r="GHI893" s="806"/>
      <c r="GHJ893" s="806"/>
      <c r="GHK893" s="806"/>
      <c r="GHL893" s="806"/>
      <c r="GHM893" s="806"/>
      <c r="GHN893" s="806"/>
      <c r="GHO893" s="806"/>
      <c r="GHP893" s="806"/>
      <c r="GHQ893" s="806"/>
      <c r="GHR893" s="806"/>
      <c r="GHS893" s="806"/>
      <c r="GHT893" s="806"/>
      <c r="GHU893" s="806"/>
      <c r="GHV893" s="806"/>
      <c r="GHW893" s="806"/>
      <c r="GHX893" s="806"/>
      <c r="GHY893" s="806"/>
      <c r="GHZ893" s="806"/>
      <c r="GIA893" s="806"/>
      <c r="GIB893" s="806"/>
      <c r="GIC893" s="806"/>
      <c r="GID893" s="806"/>
      <c r="GIE893" s="806"/>
      <c r="GIF893" s="806"/>
      <c r="GIG893" s="806"/>
      <c r="GIH893" s="806"/>
      <c r="GII893" s="806"/>
      <c r="GIJ893" s="806"/>
      <c r="GIK893" s="806"/>
      <c r="GIL893" s="806"/>
      <c r="GIM893" s="806"/>
      <c r="GIN893" s="806"/>
      <c r="GIO893" s="806"/>
      <c r="GIP893" s="806"/>
      <c r="GIQ893" s="806"/>
      <c r="GIR893" s="806"/>
      <c r="GIS893" s="806"/>
      <c r="GIT893" s="806"/>
      <c r="GIU893" s="806"/>
      <c r="GIV893" s="806"/>
      <c r="GIW893" s="806"/>
      <c r="GIX893" s="806"/>
      <c r="GIY893" s="806"/>
      <c r="GIZ893" s="806"/>
      <c r="GJA893" s="806"/>
      <c r="GJB893" s="806"/>
      <c r="GJC893" s="806"/>
      <c r="GJD893" s="806"/>
      <c r="GJE893" s="806"/>
      <c r="GJF893" s="806"/>
      <c r="GJG893" s="806"/>
      <c r="GJH893" s="806"/>
      <c r="GJI893" s="806"/>
      <c r="GJJ893" s="806"/>
      <c r="GJK893" s="806"/>
      <c r="GJL893" s="806"/>
      <c r="GJM893" s="806"/>
      <c r="GJN893" s="806"/>
      <c r="GJO893" s="806"/>
      <c r="GJP893" s="806"/>
      <c r="GJQ893" s="806"/>
      <c r="GJR893" s="806"/>
      <c r="GJS893" s="806"/>
      <c r="GJT893" s="806"/>
      <c r="GJU893" s="806"/>
      <c r="GJV893" s="806"/>
      <c r="GJW893" s="806"/>
      <c r="GJX893" s="806"/>
      <c r="GJY893" s="806"/>
      <c r="GJZ893" s="806"/>
      <c r="GKA893" s="806"/>
      <c r="GKB893" s="806"/>
      <c r="GKC893" s="806"/>
      <c r="GKD893" s="806"/>
      <c r="GKE893" s="806"/>
      <c r="GKF893" s="806"/>
      <c r="GKG893" s="806"/>
      <c r="GKH893" s="806"/>
      <c r="GKI893" s="806"/>
      <c r="GKJ893" s="806"/>
      <c r="GKK893" s="806"/>
      <c r="GKL893" s="806"/>
      <c r="GKM893" s="806"/>
      <c r="GKN893" s="806"/>
      <c r="GKO893" s="806"/>
      <c r="GKP893" s="806"/>
      <c r="GKQ893" s="806"/>
      <c r="GKR893" s="806"/>
      <c r="GKS893" s="806"/>
      <c r="GKT893" s="806"/>
      <c r="GKU893" s="806"/>
      <c r="GKV893" s="806"/>
      <c r="GKW893" s="806"/>
      <c r="GKX893" s="806"/>
      <c r="GKY893" s="806"/>
      <c r="GKZ893" s="806"/>
      <c r="GLA893" s="806"/>
      <c r="GLB893" s="806"/>
      <c r="GLC893" s="806"/>
      <c r="GLD893" s="806"/>
      <c r="GLE893" s="806"/>
      <c r="GLF893" s="806"/>
      <c r="GLG893" s="806"/>
      <c r="GLH893" s="806"/>
      <c r="GLI893" s="806"/>
      <c r="GLJ893" s="806"/>
      <c r="GLK893" s="806"/>
      <c r="GLL893" s="806"/>
      <c r="GLM893" s="806"/>
      <c r="GLN893" s="806"/>
      <c r="GLO893" s="806"/>
      <c r="GLP893" s="806"/>
      <c r="GLQ893" s="806"/>
      <c r="GLR893" s="806"/>
      <c r="GLS893" s="806"/>
      <c r="GLT893" s="806"/>
      <c r="GLU893" s="806"/>
      <c r="GLV893" s="806"/>
      <c r="GLW893" s="806"/>
      <c r="GLX893" s="806"/>
      <c r="GLY893" s="806"/>
      <c r="GLZ893" s="806"/>
      <c r="GMA893" s="806"/>
      <c r="GMB893" s="806"/>
      <c r="GMC893" s="806"/>
      <c r="GMD893" s="806"/>
      <c r="GME893" s="806"/>
      <c r="GMF893" s="806"/>
      <c r="GMG893" s="806"/>
      <c r="GMH893" s="806"/>
      <c r="GMI893" s="806"/>
      <c r="GMJ893" s="806"/>
      <c r="GMK893" s="806"/>
      <c r="GML893" s="806"/>
      <c r="GMM893" s="806"/>
      <c r="GMN893" s="806"/>
      <c r="GMO893" s="806"/>
      <c r="GMP893" s="806"/>
      <c r="GMQ893" s="806"/>
      <c r="GMR893" s="806"/>
      <c r="GMS893" s="806"/>
      <c r="GMT893" s="806"/>
      <c r="GMU893" s="806"/>
      <c r="GMV893" s="806"/>
      <c r="GMW893" s="806"/>
      <c r="GMX893" s="806"/>
      <c r="GMY893" s="806"/>
      <c r="GMZ893" s="806"/>
      <c r="GNA893" s="806"/>
      <c r="GNB893" s="806"/>
      <c r="GNC893" s="806"/>
      <c r="GND893" s="806"/>
      <c r="GNE893" s="806"/>
      <c r="GNF893" s="806"/>
      <c r="GNG893" s="806"/>
      <c r="GNH893" s="806"/>
      <c r="GNI893" s="806"/>
      <c r="GNJ893" s="806"/>
      <c r="GNK893" s="806"/>
      <c r="GNL893" s="806"/>
      <c r="GNM893" s="806"/>
      <c r="GNN893" s="806"/>
      <c r="GNO893" s="806"/>
      <c r="GNP893" s="806"/>
      <c r="GNQ893" s="806"/>
      <c r="GNR893" s="806"/>
      <c r="GNS893" s="806"/>
      <c r="GNT893" s="806"/>
      <c r="GNU893" s="806"/>
      <c r="GNV893" s="806"/>
      <c r="GNW893" s="806"/>
      <c r="GNX893" s="806"/>
      <c r="GNY893" s="806"/>
      <c r="GNZ893" s="806"/>
      <c r="GOA893" s="806"/>
      <c r="GOB893" s="806"/>
      <c r="GOC893" s="806"/>
      <c r="GOD893" s="806"/>
      <c r="GOE893" s="806"/>
      <c r="GOF893" s="806"/>
      <c r="GOG893" s="806"/>
      <c r="GOH893" s="806"/>
      <c r="GOI893" s="806"/>
      <c r="GOJ893" s="806"/>
      <c r="GOK893" s="806"/>
      <c r="GOL893" s="806"/>
      <c r="GOM893" s="806"/>
      <c r="GON893" s="806"/>
      <c r="GOO893" s="806"/>
      <c r="GOP893" s="806"/>
      <c r="GOQ893" s="806"/>
      <c r="GOR893" s="806"/>
      <c r="GOS893" s="806"/>
      <c r="GOT893" s="806"/>
      <c r="GOU893" s="806"/>
      <c r="GOV893" s="806"/>
      <c r="GOW893" s="806"/>
      <c r="GOX893" s="806"/>
      <c r="GOY893" s="806"/>
      <c r="GOZ893" s="806"/>
      <c r="GPA893" s="806"/>
      <c r="GPB893" s="806"/>
      <c r="GPC893" s="806"/>
      <c r="GPD893" s="806"/>
      <c r="GPE893" s="806"/>
      <c r="GPF893" s="806"/>
      <c r="GPG893" s="806"/>
      <c r="GPH893" s="806"/>
      <c r="GPI893" s="806"/>
      <c r="GPJ893" s="806"/>
      <c r="GPK893" s="806"/>
      <c r="GPL893" s="806"/>
      <c r="GPM893" s="806"/>
      <c r="GPN893" s="806"/>
      <c r="GPO893" s="806"/>
      <c r="GPP893" s="806"/>
      <c r="GPQ893" s="806"/>
      <c r="GPR893" s="806"/>
      <c r="GPS893" s="806"/>
      <c r="GPT893" s="806"/>
      <c r="GPU893" s="806"/>
      <c r="GPV893" s="806"/>
      <c r="GPW893" s="806"/>
      <c r="GPX893" s="806"/>
      <c r="GPY893" s="806"/>
      <c r="GPZ893" s="806"/>
      <c r="GQA893" s="806"/>
      <c r="GQB893" s="806"/>
      <c r="GQC893" s="806"/>
      <c r="GQD893" s="806"/>
      <c r="GQE893" s="806"/>
      <c r="GQF893" s="806"/>
      <c r="GQG893" s="806"/>
      <c r="GQH893" s="806"/>
      <c r="GQI893" s="806"/>
      <c r="GQJ893" s="806"/>
      <c r="GQK893" s="806"/>
      <c r="GQL893" s="806"/>
      <c r="GQM893" s="806"/>
      <c r="GQN893" s="806"/>
      <c r="GQO893" s="806"/>
      <c r="GQP893" s="806"/>
      <c r="GQQ893" s="806"/>
      <c r="GQR893" s="806"/>
      <c r="GQS893" s="806"/>
      <c r="GQT893" s="806"/>
      <c r="GQU893" s="806"/>
      <c r="GQV893" s="806"/>
      <c r="GQW893" s="806"/>
      <c r="GQX893" s="806"/>
      <c r="GQY893" s="806"/>
      <c r="GQZ893" s="806"/>
      <c r="GRA893" s="806"/>
      <c r="GRB893" s="806"/>
      <c r="GRC893" s="806"/>
      <c r="GRD893" s="806"/>
      <c r="GRE893" s="806"/>
      <c r="GRF893" s="806"/>
      <c r="GRG893" s="806"/>
      <c r="GRH893" s="806"/>
      <c r="GRI893" s="806"/>
      <c r="GRJ893" s="806"/>
      <c r="GRK893" s="806"/>
      <c r="GRL893" s="806"/>
      <c r="GRM893" s="806"/>
      <c r="GRN893" s="806"/>
      <c r="GRO893" s="806"/>
      <c r="GRP893" s="806"/>
      <c r="GRQ893" s="806"/>
      <c r="GRR893" s="806"/>
      <c r="GRS893" s="806"/>
      <c r="GRT893" s="806"/>
      <c r="GRU893" s="806"/>
      <c r="GRV893" s="806"/>
      <c r="GRW893" s="806"/>
      <c r="GRX893" s="806"/>
      <c r="GRY893" s="806"/>
      <c r="GRZ893" s="806"/>
      <c r="GSA893" s="806"/>
      <c r="GSB893" s="806"/>
      <c r="GSC893" s="806"/>
      <c r="GSD893" s="806"/>
      <c r="GSE893" s="806"/>
      <c r="GSF893" s="806"/>
      <c r="GSG893" s="806"/>
      <c r="GSH893" s="806"/>
      <c r="GSI893" s="806"/>
      <c r="GSJ893" s="806"/>
      <c r="GSK893" s="806"/>
      <c r="GSL893" s="806"/>
      <c r="GSM893" s="806"/>
      <c r="GSN893" s="806"/>
      <c r="GSO893" s="806"/>
      <c r="GSP893" s="806"/>
      <c r="GSQ893" s="806"/>
      <c r="GSR893" s="806"/>
      <c r="GSS893" s="806"/>
      <c r="GST893" s="806"/>
      <c r="GSU893" s="806"/>
      <c r="GSV893" s="806"/>
      <c r="GSW893" s="806"/>
      <c r="GSX893" s="806"/>
      <c r="GSY893" s="806"/>
      <c r="GSZ893" s="806"/>
      <c r="GTA893" s="806"/>
      <c r="GTB893" s="806"/>
      <c r="GTC893" s="806"/>
      <c r="GTD893" s="806"/>
      <c r="GTE893" s="806"/>
      <c r="GTF893" s="806"/>
      <c r="GTG893" s="806"/>
      <c r="GTH893" s="806"/>
      <c r="GTI893" s="806"/>
      <c r="GTJ893" s="806"/>
      <c r="GTK893" s="806"/>
      <c r="GTL893" s="806"/>
      <c r="GTM893" s="806"/>
      <c r="GTN893" s="806"/>
      <c r="GTO893" s="806"/>
      <c r="GTP893" s="806"/>
      <c r="GTQ893" s="806"/>
      <c r="GTR893" s="806"/>
      <c r="GTS893" s="806"/>
      <c r="GTT893" s="806"/>
      <c r="GTU893" s="806"/>
      <c r="GTV893" s="806"/>
      <c r="GTW893" s="806"/>
      <c r="GTX893" s="806"/>
      <c r="GTY893" s="806"/>
      <c r="GTZ893" s="806"/>
      <c r="GUA893" s="806"/>
      <c r="GUB893" s="806"/>
      <c r="GUC893" s="806"/>
      <c r="GUD893" s="806"/>
      <c r="GUE893" s="806"/>
      <c r="GUF893" s="806"/>
      <c r="GUG893" s="806"/>
      <c r="GUH893" s="806"/>
      <c r="GUI893" s="806"/>
      <c r="GUJ893" s="806"/>
      <c r="GUK893" s="806"/>
      <c r="GUL893" s="806"/>
      <c r="GUM893" s="806"/>
      <c r="GUN893" s="806"/>
      <c r="GUO893" s="806"/>
      <c r="GUP893" s="806"/>
      <c r="GUQ893" s="806"/>
      <c r="GUR893" s="806"/>
      <c r="GUS893" s="806"/>
      <c r="GUT893" s="806"/>
      <c r="GUU893" s="806"/>
      <c r="GUV893" s="806"/>
      <c r="GUW893" s="806"/>
      <c r="GUX893" s="806"/>
      <c r="GUY893" s="806"/>
      <c r="GUZ893" s="806"/>
      <c r="GVA893" s="806"/>
      <c r="GVB893" s="806"/>
      <c r="GVC893" s="806"/>
      <c r="GVD893" s="806"/>
      <c r="GVE893" s="806"/>
      <c r="GVF893" s="806"/>
      <c r="GVG893" s="806"/>
      <c r="GVH893" s="806"/>
      <c r="GVI893" s="806"/>
      <c r="GVJ893" s="806"/>
      <c r="GVK893" s="806"/>
      <c r="GVL893" s="806"/>
      <c r="GVM893" s="806"/>
      <c r="GVN893" s="806"/>
      <c r="GVO893" s="806"/>
      <c r="GVP893" s="806"/>
      <c r="GVQ893" s="806"/>
      <c r="GVR893" s="806"/>
      <c r="GVS893" s="806"/>
      <c r="GVT893" s="806"/>
      <c r="GVU893" s="806"/>
      <c r="GVV893" s="806"/>
      <c r="GVW893" s="806"/>
      <c r="GVX893" s="806"/>
      <c r="GVY893" s="806"/>
      <c r="GVZ893" s="806"/>
      <c r="GWA893" s="806"/>
      <c r="GWB893" s="806"/>
      <c r="GWC893" s="806"/>
      <c r="GWD893" s="806"/>
      <c r="GWE893" s="806"/>
      <c r="GWF893" s="806"/>
      <c r="GWG893" s="806"/>
      <c r="GWH893" s="806"/>
      <c r="GWI893" s="806"/>
      <c r="GWJ893" s="806"/>
      <c r="GWK893" s="806"/>
      <c r="GWL893" s="806"/>
      <c r="GWM893" s="806"/>
      <c r="GWN893" s="806"/>
      <c r="GWO893" s="806"/>
      <c r="GWP893" s="806"/>
      <c r="GWQ893" s="806"/>
      <c r="GWR893" s="806"/>
      <c r="GWS893" s="806"/>
      <c r="GWT893" s="806"/>
      <c r="GWU893" s="806"/>
      <c r="GWV893" s="806"/>
      <c r="GWW893" s="806"/>
      <c r="GWX893" s="806"/>
      <c r="GWY893" s="806"/>
      <c r="GWZ893" s="806"/>
      <c r="GXA893" s="806"/>
      <c r="GXB893" s="806"/>
      <c r="GXC893" s="806"/>
      <c r="GXD893" s="806"/>
      <c r="GXE893" s="806"/>
      <c r="GXF893" s="806"/>
      <c r="GXG893" s="806"/>
      <c r="GXH893" s="806"/>
      <c r="GXI893" s="806"/>
      <c r="GXJ893" s="806"/>
      <c r="GXK893" s="806"/>
      <c r="GXL893" s="806"/>
      <c r="GXM893" s="806"/>
      <c r="GXN893" s="806"/>
      <c r="GXO893" s="806"/>
      <c r="GXP893" s="806"/>
      <c r="GXQ893" s="806"/>
      <c r="GXR893" s="806"/>
      <c r="GXS893" s="806"/>
      <c r="GXT893" s="806"/>
      <c r="GXU893" s="806"/>
      <c r="GXV893" s="806"/>
      <c r="GXW893" s="806"/>
      <c r="GXX893" s="806"/>
      <c r="GXY893" s="806"/>
      <c r="GXZ893" s="806"/>
      <c r="GYA893" s="806"/>
      <c r="GYB893" s="806"/>
      <c r="GYC893" s="806"/>
      <c r="GYD893" s="806"/>
      <c r="GYE893" s="806"/>
      <c r="GYF893" s="806"/>
      <c r="GYG893" s="806"/>
      <c r="GYH893" s="806"/>
      <c r="GYI893" s="806"/>
      <c r="GYJ893" s="806"/>
      <c r="GYK893" s="806"/>
      <c r="GYL893" s="806"/>
      <c r="GYM893" s="806"/>
      <c r="GYN893" s="806"/>
      <c r="GYO893" s="806"/>
      <c r="GYP893" s="806"/>
      <c r="GYQ893" s="806"/>
      <c r="GYR893" s="806"/>
      <c r="GYS893" s="806"/>
      <c r="GYT893" s="806"/>
      <c r="GYU893" s="806"/>
      <c r="GYV893" s="806"/>
      <c r="GYW893" s="806"/>
      <c r="GYX893" s="806"/>
      <c r="GYY893" s="806"/>
      <c r="GYZ893" s="806"/>
      <c r="GZA893" s="806"/>
      <c r="GZB893" s="806"/>
      <c r="GZC893" s="806"/>
      <c r="GZD893" s="806"/>
      <c r="GZE893" s="806"/>
      <c r="GZF893" s="806"/>
      <c r="GZG893" s="806"/>
      <c r="GZH893" s="806"/>
      <c r="GZI893" s="806"/>
      <c r="GZJ893" s="806"/>
      <c r="GZK893" s="806"/>
      <c r="GZL893" s="806"/>
      <c r="GZM893" s="806"/>
      <c r="GZN893" s="806"/>
      <c r="GZO893" s="806"/>
      <c r="GZP893" s="806"/>
      <c r="GZQ893" s="806"/>
      <c r="GZR893" s="806"/>
      <c r="GZS893" s="806"/>
      <c r="GZT893" s="806"/>
      <c r="GZU893" s="806"/>
      <c r="GZV893" s="806"/>
      <c r="GZW893" s="806"/>
      <c r="GZX893" s="806"/>
      <c r="GZY893" s="806"/>
      <c r="GZZ893" s="806"/>
      <c r="HAA893" s="806"/>
      <c r="HAB893" s="806"/>
      <c r="HAC893" s="806"/>
      <c r="HAD893" s="806"/>
      <c r="HAE893" s="806"/>
      <c r="HAF893" s="806"/>
      <c r="HAG893" s="806"/>
      <c r="HAH893" s="806"/>
      <c r="HAI893" s="806"/>
      <c r="HAJ893" s="806"/>
      <c r="HAK893" s="806"/>
      <c r="HAL893" s="806"/>
      <c r="HAM893" s="806"/>
      <c r="HAN893" s="806"/>
      <c r="HAO893" s="806"/>
      <c r="HAP893" s="806"/>
      <c r="HAQ893" s="806"/>
      <c r="HAR893" s="806"/>
      <c r="HAS893" s="806"/>
      <c r="HAT893" s="806"/>
      <c r="HAU893" s="806"/>
      <c r="HAV893" s="806"/>
      <c r="HAW893" s="806"/>
      <c r="HAX893" s="806"/>
      <c r="HAY893" s="806"/>
      <c r="HAZ893" s="806"/>
      <c r="HBA893" s="806"/>
      <c r="HBB893" s="806"/>
      <c r="HBC893" s="806"/>
      <c r="HBD893" s="806"/>
      <c r="HBE893" s="806"/>
      <c r="HBF893" s="806"/>
      <c r="HBG893" s="806"/>
      <c r="HBH893" s="806"/>
      <c r="HBI893" s="806"/>
      <c r="HBJ893" s="806"/>
      <c r="HBK893" s="806"/>
      <c r="HBL893" s="806"/>
      <c r="HBM893" s="806"/>
      <c r="HBN893" s="806"/>
      <c r="HBO893" s="806"/>
      <c r="HBP893" s="806"/>
      <c r="HBQ893" s="806"/>
      <c r="HBR893" s="806"/>
      <c r="HBS893" s="806"/>
      <c r="HBT893" s="806"/>
      <c r="HBU893" s="806"/>
      <c r="HBV893" s="806"/>
      <c r="HBW893" s="806"/>
      <c r="HBX893" s="806"/>
      <c r="HBY893" s="806"/>
      <c r="HBZ893" s="806"/>
      <c r="HCA893" s="806"/>
      <c r="HCB893" s="806"/>
      <c r="HCC893" s="806"/>
      <c r="HCD893" s="806"/>
      <c r="HCE893" s="806"/>
      <c r="HCF893" s="806"/>
      <c r="HCG893" s="806"/>
      <c r="HCH893" s="806"/>
      <c r="HCI893" s="806"/>
      <c r="HCJ893" s="806"/>
      <c r="HCK893" s="806"/>
      <c r="HCL893" s="806"/>
      <c r="HCM893" s="806"/>
      <c r="HCN893" s="806"/>
      <c r="HCO893" s="806"/>
      <c r="HCP893" s="806"/>
      <c r="HCQ893" s="806"/>
      <c r="HCR893" s="806"/>
      <c r="HCS893" s="806"/>
      <c r="HCT893" s="806"/>
      <c r="HCU893" s="806"/>
      <c r="HCV893" s="806"/>
      <c r="HCW893" s="806"/>
      <c r="HCX893" s="806"/>
      <c r="HCY893" s="806"/>
      <c r="HCZ893" s="806"/>
      <c r="HDA893" s="806"/>
      <c r="HDB893" s="806"/>
      <c r="HDC893" s="806"/>
      <c r="HDD893" s="806"/>
      <c r="HDE893" s="806"/>
      <c r="HDF893" s="806"/>
      <c r="HDG893" s="806"/>
      <c r="HDH893" s="806"/>
      <c r="HDI893" s="806"/>
      <c r="HDJ893" s="806"/>
      <c r="HDK893" s="806"/>
      <c r="HDL893" s="806"/>
      <c r="HDM893" s="806"/>
      <c r="HDN893" s="806"/>
      <c r="HDO893" s="806"/>
      <c r="HDP893" s="806"/>
      <c r="HDQ893" s="806"/>
      <c r="HDR893" s="806"/>
      <c r="HDS893" s="806"/>
      <c r="HDT893" s="806"/>
      <c r="HDU893" s="806"/>
      <c r="HDV893" s="806"/>
      <c r="HDW893" s="806"/>
      <c r="HDX893" s="806"/>
      <c r="HDY893" s="806"/>
      <c r="HDZ893" s="806"/>
      <c r="HEA893" s="806"/>
      <c r="HEB893" s="806"/>
      <c r="HEC893" s="806"/>
      <c r="HED893" s="806"/>
      <c r="HEE893" s="806"/>
      <c r="HEF893" s="806"/>
      <c r="HEG893" s="806"/>
      <c r="HEH893" s="806"/>
      <c r="HEI893" s="806"/>
      <c r="HEJ893" s="806"/>
      <c r="HEK893" s="806"/>
      <c r="HEL893" s="806"/>
      <c r="HEM893" s="806"/>
      <c r="HEN893" s="806"/>
      <c r="HEO893" s="806"/>
      <c r="HEP893" s="806"/>
      <c r="HEQ893" s="806"/>
      <c r="HER893" s="806"/>
      <c r="HES893" s="806"/>
      <c r="HET893" s="806"/>
      <c r="HEU893" s="806"/>
      <c r="HEV893" s="806"/>
      <c r="HEW893" s="806"/>
      <c r="HEX893" s="806"/>
      <c r="HEY893" s="806"/>
      <c r="HEZ893" s="806"/>
      <c r="HFA893" s="806"/>
      <c r="HFB893" s="806"/>
      <c r="HFC893" s="806"/>
      <c r="HFD893" s="806"/>
      <c r="HFE893" s="806"/>
      <c r="HFF893" s="806"/>
      <c r="HFG893" s="806"/>
      <c r="HFH893" s="806"/>
      <c r="HFI893" s="806"/>
      <c r="HFJ893" s="806"/>
      <c r="HFK893" s="806"/>
      <c r="HFL893" s="806"/>
      <c r="HFM893" s="806"/>
      <c r="HFN893" s="806"/>
      <c r="HFO893" s="806"/>
      <c r="HFP893" s="806"/>
      <c r="HFQ893" s="806"/>
      <c r="HFR893" s="806"/>
      <c r="HFS893" s="806"/>
      <c r="HFT893" s="806"/>
      <c r="HFU893" s="806"/>
      <c r="HFV893" s="806"/>
      <c r="HFW893" s="806"/>
      <c r="HFX893" s="806"/>
      <c r="HFY893" s="806"/>
      <c r="HFZ893" s="806"/>
      <c r="HGA893" s="806"/>
      <c r="HGB893" s="806"/>
      <c r="HGC893" s="806"/>
      <c r="HGD893" s="806"/>
      <c r="HGE893" s="806"/>
      <c r="HGF893" s="806"/>
      <c r="HGG893" s="806"/>
      <c r="HGH893" s="806"/>
      <c r="HGI893" s="806"/>
      <c r="HGJ893" s="806"/>
      <c r="HGK893" s="806"/>
      <c r="HGL893" s="806"/>
      <c r="HGM893" s="806"/>
      <c r="HGN893" s="806"/>
      <c r="HGO893" s="806"/>
      <c r="HGP893" s="806"/>
      <c r="HGQ893" s="806"/>
      <c r="HGR893" s="806"/>
      <c r="HGS893" s="806"/>
      <c r="HGT893" s="806"/>
      <c r="HGU893" s="806"/>
      <c r="HGV893" s="806"/>
      <c r="HGW893" s="806"/>
      <c r="HGX893" s="806"/>
      <c r="HGY893" s="806"/>
      <c r="HGZ893" s="806"/>
      <c r="HHA893" s="806"/>
      <c r="HHB893" s="806"/>
      <c r="HHC893" s="806"/>
      <c r="HHD893" s="806"/>
      <c r="HHE893" s="806"/>
      <c r="HHF893" s="806"/>
      <c r="HHG893" s="806"/>
      <c r="HHH893" s="806"/>
      <c r="HHI893" s="806"/>
      <c r="HHJ893" s="806"/>
      <c r="HHK893" s="806"/>
      <c r="HHL893" s="806"/>
      <c r="HHM893" s="806"/>
      <c r="HHN893" s="806"/>
      <c r="HHO893" s="806"/>
      <c r="HHP893" s="806"/>
      <c r="HHQ893" s="806"/>
      <c r="HHR893" s="806"/>
      <c r="HHS893" s="806"/>
      <c r="HHT893" s="806"/>
      <c r="HHU893" s="806"/>
      <c r="HHV893" s="806"/>
      <c r="HHW893" s="806"/>
      <c r="HHX893" s="806"/>
      <c r="HHY893" s="806"/>
      <c r="HHZ893" s="806"/>
      <c r="HIA893" s="806"/>
      <c r="HIB893" s="806"/>
      <c r="HIC893" s="806"/>
      <c r="HID893" s="806"/>
      <c r="HIE893" s="806"/>
      <c r="HIF893" s="806"/>
      <c r="HIG893" s="806"/>
      <c r="HIH893" s="806"/>
      <c r="HII893" s="806"/>
      <c r="HIJ893" s="806"/>
      <c r="HIK893" s="806"/>
      <c r="HIL893" s="806"/>
      <c r="HIM893" s="806"/>
      <c r="HIN893" s="806"/>
      <c r="HIO893" s="806"/>
      <c r="HIP893" s="806"/>
      <c r="HIQ893" s="806"/>
      <c r="HIR893" s="806"/>
      <c r="HIS893" s="806"/>
      <c r="HIT893" s="806"/>
      <c r="HIU893" s="806"/>
      <c r="HIV893" s="806"/>
      <c r="HIW893" s="806"/>
      <c r="HIX893" s="806"/>
      <c r="HIY893" s="806"/>
      <c r="HIZ893" s="806"/>
      <c r="HJA893" s="806"/>
      <c r="HJB893" s="806"/>
      <c r="HJC893" s="806"/>
      <c r="HJD893" s="806"/>
      <c r="HJE893" s="806"/>
      <c r="HJF893" s="806"/>
      <c r="HJG893" s="806"/>
      <c r="HJH893" s="806"/>
      <c r="HJI893" s="806"/>
      <c r="HJJ893" s="806"/>
      <c r="HJK893" s="806"/>
      <c r="HJL893" s="806"/>
      <c r="HJM893" s="806"/>
      <c r="HJN893" s="806"/>
      <c r="HJO893" s="806"/>
      <c r="HJP893" s="806"/>
      <c r="HJQ893" s="806"/>
      <c r="HJR893" s="806"/>
      <c r="HJS893" s="806"/>
      <c r="HJT893" s="806"/>
      <c r="HJU893" s="806"/>
      <c r="HJV893" s="806"/>
      <c r="HJW893" s="806"/>
      <c r="HJX893" s="806"/>
      <c r="HJY893" s="806"/>
      <c r="HJZ893" s="806"/>
      <c r="HKA893" s="806"/>
      <c r="HKB893" s="806"/>
      <c r="HKC893" s="806"/>
      <c r="HKD893" s="806"/>
      <c r="HKE893" s="806"/>
      <c r="HKF893" s="806"/>
      <c r="HKG893" s="806"/>
      <c r="HKH893" s="806"/>
      <c r="HKI893" s="806"/>
      <c r="HKJ893" s="806"/>
      <c r="HKK893" s="806"/>
      <c r="HKL893" s="806"/>
      <c r="HKM893" s="806"/>
      <c r="HKN893" s="806"/>
      <c r="HKO893" s="806"/>
      <c r="HKP893" s="806"/>
      <c r="HKQ893" s="806"/>
      <c r="HKR893" s="806"/>
      <c r="HKS893" s="806"/>
      <c r="HKT893" s="806"/>
      <c r="HKU893" s="806"/>
      <c r="HKV893" s="806"/>
      <c r="HKW893" s="806"/>
      <c r="HKX893" s="806"/>
      <c r="HKY893" s="806"/>
      <c r="HKZ893" s="806"/>
      <c r="HLA893" s="806"/>
      <c r="HLB893" s="806"/>
      <c r="HLC893" s="806"/>
      <c r="HLD893" s="806"/>
      <c r="HLE893" s="806"/>
      <c r="HLF893" s="806"/>
      <c r="HLG893" s="806"/>
      <c r="HLH893" s="806"/>
      <c r="HLI893" s="806"/>
      <c r="HLJ893" s="806"/>
      <c r="HLK893" s="806"/>
      <c r="HLL893" s="806"/>
      <c r="HLM893" s="806"/>
      <c r="HLN893" s="806"/>
      <c r="HLO893" s="806"/>
      <c r="HLP893" s="806"/>
      <c r="HLQ893" s="806"/>
      <c r="HLR893" s="806"/>
      <c r="HLS893" s="806"/>
      <c r="HLT893" s="806"/>
      <c r="HLU893" s="806"/>
      <c r="HLV893" s="806"/>
      <c r="HLW893" s="806"/>
      <c r="HLX893" s="806"/>
      <c r="HLY893" s="806"/>
      <c r="HLZ893" s="806"/>
      <c r="HMA893" s="806"/>
      <c r="HMB893" s="806"/>
      <c r="HMC893" s="806"/>
      <c r="HMD893" s="806"/>
      <c r="HME893" s="806"/>
      <c r="HMF893" s="806"/>
      <c r="HMG893" s="806"/>
      <c r="HMH893" s="806"/>
      <c r="HMI893" s="806"/>
      <c r="HMJ893" s="806"/>
      <c r="HMK893" s="806"/>
      <c r="HML893" s="806"/>
      <c r="HMM893" s="806"/>
      <c r="HMN893" s="806"/>
      <c r="HMO893" s="806"/>
      <c r="HMP893" s="806"/>
      <c r="HMQ893" s="806"/>
      <c r="HMR893" s="806"/>
      <c r="HMS893" s="806"/>
      <c r="HMT893" s="806"/>
      <c r="HMU893" s="806"/>
      <c r="HMV893" s="806"/>
      <c r="HMW893" s="806"/>
      <c r="HMX893" s="806"/>
      <c r="HMY893" s="806"/>
      <c r="HMZ893" s="806"/>
      <c r="HNA893" s="806"/>
      <c r="HNB893" s="806"/>
      <c r="HNC893" s="806"/>
      <c r="HND893" s="806"/>
      <c r="HNE893" s="806"/>
      <c r="HNF893" s="806"/>
      <c r="HNG893" s="806"/>
      <c r="HNH893" s="806"/>
      <c r="HNI893" s="806"/>
      <c r="HNJ893" s="806"/>
      <c r="HNK893" s="806"/>
      <c r="HNL893" s="806"/>
      <c r="HNM893" s="806"/>
      <c r="HNN893" s="806"/>
      <c r="HNO893" s="806"/>
      <c r="HNP893" s="806"/>
      <c r="HNQ893" s="806"/>
      <c r="HNR893" s="806"/>
      <c r="HNS893" s="806"/>
      <c r="HNT893" s="806"/>
      <c r="HNU893" s="806"/>
      <c r="HNV893" s="806"/>
      <c r="HNW893" s="806"/>
      <c r="HNX893" s="806"/>
      <c r="HNY893" s="806"/>
      <c r="HNZ893" s="806"/>
      <c r="HOA893" s="806"/>
      <c r="HOB893" s="806"/>
      <c r="HOC893" s="806"/>
      <c r="HOD893" s="806"/>
      <c r="HOE893" s="806"/>
      <c r="HOF893" s="806"/>
      <c r="HOG893" s="806"/>
      <c r="HOH893" s="806"/>
      <c r="HOI893" s="806"/>
      <c r="HOJ893" s="806"/>
      <c r="HOK893" s="806"/>
      <c r="HOL893" s="806"/>
      <c r="HOM893" s="806"/>
      <c r="HON893" s="806"/>
      <c r="HOO893" s="806"/>
      <c r="HOP893" s="806"/>
      <c r="HOQ893" s="806"/>
      <c r="HOR893" s="806"/>
      <c r="HOS893" s="806"/>
      <c r="HOT893" s="806"/>
      <c r="HOU893" s="806"/>
      <c r="HOV893" s="806"/>
      <c r="HOW893" s="806"/>
      <c r="HOX893" s="806"/>
      <c r="HOY893" s="806"/>
      <c r="HOZ893" s="806"/>
      <c r="HPA893" s="806"/>
      <c r="HPB893" s="806"/>
      <c r="HPC893" s="806"/>
      <c r="HPD893" s="806"/>
      <c r="HPE893" s="806"/>
      <c r="HPF893" s="806"/>
      <c r="HPG893" s="806"/>
      <c r="HPH893" s="806"/>
      <c r="HPI893" s="806"/>
      <c r="HPJ893" s="806"/>
      <c r="HPK893" s="806"/>
      <c r="HPL893" s="806"/>
      <c r="HPM893" s="806"/>
      <c r="HPN893" s="806"/>
      <c r="HPO893" s="806"/>
      <c r="HPP893" s="806"/>
      <c r="HPQ893" s="806"/>
      <c r="HPR893" s="806"/>
      <c r="HPS893" s="806"/>
      <c r="HPT893" s="806"/>
      <c r="HPU893" s="806"/>
      <c r="HPV893" s="806"/>
      <c r="HPW893" s="806"/>
      <c r="HPX893" s="806"/>
      <c r="HPY893" s="806"/>
      <c r="HPZ893" s="806"/>
      <c r="HQA893" s="806"/>
      <c r="HQB893" s="806"/>
      <c r="HQC893" s="806"/>
      <c r="HQD893" s="806"/>
      <c r="HQE893" s="806"/>
      <c r="HQF893" s="806"/>
      <c r="HQG893" s="806"/>
      <c r="HQH893" s="806"/>
      <c r="HQI893" s="806"/>
      <c r="HQJ893" s="806"/>
      <c r="HQK893" s="806"/>
      <c r="HQL893" s="806"/>
      <c r="HQM893" s="806"/>
      <c r="HQN893" s="806"/>
      <c r="HQO893" s="806"/>
      <c r="HQP893" s="806"/>
      <c r="HQQ893" s="806"/>
      <c r="HQR893" s="806"/>
      <c r="HQS893" s="806"/>
      <c r="HQT893" s="806"/>
      <c r="HQU893" s="806"/>
      <c r="HQV893" s="806"/>
      <c r="HQW893" s="806"/>
      <c r="HQX893" s="806"/>
      <c r="HQY893" s="806"/>
      <c r="HQZ893" s="806"/>
      <c r="HRA893" s="806"/>
      <c r="HRB893" s="806"/>
      <c r="HRC893" s="806"/>
      <c r="HRD893" s="806"/>
      <c r="HRE893" s="806"/>
      <c r="HRF893" s="806"/>
      <c r="HRG893" s="806"/>
      <c r="HRH893" s="806"/>
      <c r="HRI893" s="806"/>
      <c r="HRJ893" s="806"/>
      <c r="HRK893" s="806"/>
      <c r="HRL893" s="806"/>
      <c r="HRM893" s="806"/>
      <c r="HRN893" s="806"/>
      <c r="HRO893" s="806"/>
      <c r="HRP893" s="806"/>
      <c r="HRQ893" s="806"/>
      <c r="HRR893" s="806"/>
      <c r="HRS893" s="806"/>
      <c r="HRT893" s="806"/>
      <c r="HRU893" s="806"/>
      <c r="HRV893" s="806"/>
      <c r="HRW893" s="806"/>
      <c r="HRX893" s="806"/>
      <c r="HRY893" s="806"/>
      <c r="HRZ893" s="806"/>
      <c r="HSA893" s="806"/>
      <c r="HSB893" s="806"/>
      <c r="HSC893" s="806"/>
      <c r="HSD893" s="806"/>
      <c r="HSE893" s="806"/>
      <c r="HSF893" s="806"/>
      <c r="HSG893" s="806"/>
      <c r="HSH893" s="806"/>
      <c r="HSI893" s="806"/>
      <c r="HSJ893" s="806"/>
      <c r="HSK893" s="806"/>
      <c r="HSL893" s="806"/>
      <c r="HSM893" s="806"/>
      <c r="HSN893" s="806"/>
      <c r="HSO893" s="806"/>
      <c r="HSP893" s="806"/>
      <c r="HSQ893" s="806"/>
      <c r="HSR893" s="806"/>
      <c r="HSS893" s="806"/>
      <c r="HST893" s="806"/>
      <c r="HSU893" s="806"/>
      <c r="HSV893" s="806"/>
      <c r="HSW893" s="806"/>
      <c r="HSX893" s="806"/>
      <c r="HSY893" s="806"/>
      <c r="HSZ893" s="806"/>
      <c r="HTA893" s="806"/>
      <c r="HTB893" s="806"/>
      <c r="HTC893" s="806"/>
      <c r="HTD893" s="806"/>
      <c r="HTE893" s="806"/>
      <c r="HTF893" s="806"/>
      <c r="HTG893" s="806"/>
      <c r="HTH893" s="806"/>
      <c r="HTI893" s="806"/>
      <c r="HTJ893" s="806"/>
      <c r="HTK893" s="806"/>
      <c r="HTL893" s="806"/>
      <c r="HTM893" s="806"/>
      <c r="HTN893" s="806"/>
      <c r="HTO893" s="806"/>
      <c r="HTP893" s="806"/>
      <c r="HTQ893" s="806"/>
      <c r="HTR893" s="806"/>
      <c r="HTS893" s="806"/>
      <c r="HTT893" s="806"/>
      <c r="HTU893" s="806"/>
      <c r="HTV893" s="806"/>
      <c r="HTW893" s="806"/>
      <c r="HTX893" s="806"/>
      <c r="HTY893" s="806"/>
      <c r="HTZ893" s="806"/>
      <c r="HUA893" s="806"/>
      <c r="HUB893" s="806"/>
      <c r="HUC893" s="806"/>
      <c r="HUD893" s="806"/>
      <c r="HUE893" s="806"/>
      <c r="HUF893" s="806"/>
      <c r="HUG893" s="806"/>
      <c r="HUH893" s="806"/>
      <c r="HUI893" s="806"/>
      <c r="HUJ893" s="806"/>
      <c r="HUK893" s="806"/>
      <c r="HUL893" s="806"/>
      <c r="HUM893" s="806"/>
      <c r="HUN893" s="806"/>
      <c r="HUO893" s="806"/>
      <c r="HUP893" s="806"/>
      <c r="HUQ893" s="806"/>
      <c r="HUR893" s="806"/>
      <c r="HUS893" s="806"/>
      <c r="HUT893" s="806"/>
      <c r="HUU893" s="806"/>
      <c r="HUV893" s="806"/>
      <c r="HUW893" s="806"/>
      <c r="HUX893" s="806"/>
      <c r="HUY893" s="806"/>
      <c r="HUZ893" s="806"/>
      <c r="HVA893" s="806"/>
      <c r="HVB893" s="806"/>
      <c r="HVC893" s="806"/>
      <c r="HVD893" s="806"/>
      <c r="HVE893" s="806"/>
      <c r="HVF893" s="806"/>
      <c r="HVG893" s="806"/>
      <c r="HVH893" s="806"/>
      <c r="HVI893" s="806"/>
      <c r="HVJ893" s="806"/>
      <c r="HVK893" s="806"/>
      <c r="HVL893" s="806"/>
      <c r="HVM893" s="806"/>
      <c r="HVN893" s="806"/>
      <c r="HVO893" s="806"/>
      <c r="HVP893" s="806"/>
      <c r="HVQ893" s="806"/>
      <c r="HVR893" s="806"/>
      <c r="HVS893" s="806"/>
      <c r="HVT893" s="806"/>
      <c r="HVU893" s="806"/>
      <c r="HVV893" s="806"/>
      <c r="HVW893" s="806"/>
      <c r="HVX893" s="806"/>
      <c r="HVY893" s="806"/>
      <c r="HVZ893" s="806"/>
      <c r="HWA893" s="806"/>
      <c r="HWB893" s="806"/>
      <c r="HWC893" s="806"/>
      <c r="HWD893" s="806"/>
      <c r="HWE893" s="806"/>
      <c r="HWF893" s="806"/>
      <c r="HWG893" s="806"/>
      <c r="HWH893" s="806"/>
      <c r="HWI893" s="806"/>
      <c r="HWJ893" s="806"/>
      <c r="HWK893" s="806"/>
      <c r="HWL893" s="806"/>
      <c r="HWM893" s="806"/>
      <c r="HWN893" s="806"/>
      <c r="HWO893" s="806"/>
      <c r="HWP893" s="806"/>
      <c r="HWQ893" s="806"/>
      <c r="HWR893" s="806"/>
      <c r="HWS893" s="806"/>
      <c r="HWT893" s="806"/>
      <c r="HWU893" s="806"/>
      <c r="HWV893" s="806"/>
      <c r="HWW893" s="806"/>
      <c r="HWX893" s="806"/>
      <c r="HWY893" s="806"/>
      <c r="HWZ893" s="806"/>
      <c r="HXA893" s="806"/>
      <c r="HXB893" s="806"/>
      <c r="HXC893" s="806"/>
      <c r="HXD893" s="806"/>
      <c r="HXE893" s="806"/>
      <c r="HXF893" s="806"/>
      <c r="HXG893" s="806"/>
      <c r="HXH893" s="806"/>
      <c r="HXI893" s="806"/>
      <c r="HXJ893" s="806"/>
      <c r="HXK893" s="806"/>
      <c r="HXL893" s="806"/>
      <c r="HXM893" s="806"/>
      <c r="HXN893" s="806"/>
      <c r="HXO893" s="806"/>
      <c r="HXP893" s="806"/>
      <c r="HXQ893" s="806"/>
      <c r="HXR893" s="806"/>
      <c r="HXS893" s="806"/>
      <c r="HXT893" s="806"/>
      <c r="HXU893" s="806"/>
      <c r="HXV893" s="806"/>
      <c r="HXW893" s="806"/>
      <c r="HXX893" s="806"/>
      <c r="HXY893" s="806"/>
      <c r="HXZ893" s="806"/>
      <c r="HYA893" s="806"/>
      <c r="HYB893" s="806"/>
      <c r="HYC893" s="806"/>
      <c r="HYD893" s="806"/>
      <c r="HYE893" s="806"/>
      <c r="HYF893" s="806"/>
      <c r="HYG893" s="806"/>
      <c r="HYH893" s="806"/>
      <c r="HYI893" s="806"/>
      <c r="HYJ893" s="806"/>
      <c r="HYK893" s="806"/>
      <c r="HYL893" s="806"/>
      <c r="HYM893" s="806"/>
      <c r="HYN893" s="806"/>
      <c r="HYO893" s="806"/>
      <c r="HYP893" s="806"/>
      <c r="HYQ893" s="806"/>
      <c r="HYR893" s="806"/>
      <c r="HYS893" s="806"/>
      <c r="HYT893" s="806"/>
      <c r="HYU893" s="806"/>
      <c r="HYV893" s="806"/>
      <c r="HYW893" s="806"/>
      <c r="HYX893" s="806"/>
      <c r="HYY893" s="806"/>
      <c r="HYZ893" s="806"/>
      <c r="HZA893" s="806"/>
      <c r="HZB893" s="806"/>
      <c r="HZC893" s="806"/>
      <c r="HZD893" s="806"/>
      <c r="HZE893" s="806"/>
      <c r="HZF893" s="806"/>
      <c r="HZG893" s="806"/>
      <c r="HZH893" s="806"/>
      <c r="HZI893" s="806"/>
      <c r="HZJ893" s="806"/>
      <c r="HZK893" s="806"/>
      <c r="HZL893" s="806"/>
      <c r="HZM893" s="806"/>
      <c r="HZN893" s="806"/>
      <c r="HZO893" s="806"/>
      <c r="HZP893" s="806"/>
      <c r="HZQ893" s="806"/>
      <c r="HZR893" s="806"/>
      <c r="HZS893" s="806"/>
      <c r="HZT893" s="806"/>
      <c r="HZU893" s="806"/>
      <c r="HZV893" s="806"/>
      <c r="HZW893" s="806"/>
      <c r="HZX893" s="806"/>
      <c r="HZY893" s="806"/>
      <c r="HZZ893" s="806"/>
      <c r="IAA893" s="806"/>
      <c r="IAB893" s="806"/>
      <c r="IAC893" s="806"/>
      <c r="IAD893" s="806"/>
      <c r="IAE893" s="806"/>
      <c r="IAF893" s="806"/>
      <c r="IAG893" s="806"/>
      <c r="IAH893" s="806"/>
      <c r="IAI893" s="806"/>
      <c r="IAJ893" s="806"/>
      <c r="IAK893" s="806"/>
      <c r="IAL893" s="806"/>
      <c r="IAM893" s="806"/>
      <c r="IAN893" s="806"/>
      <c r="IAO893" s="806"/>
      <c r="IAP893" s="806"/>
      <c r="IAQ893" s="806"/>
      <c r="IAR893" s="806"/>
      <c r="IAS893" s="806"/>
      <c r="IAT893" s="806"/>
      <c r="IAU893" s="806"/>
      <c r="IAV893" s="806"/>
      <c r="IAW893" s="806"/>
      <c r="IAX893" s="806"/>
      <c r="IAY893" s="806"/>
      <c r="IAZ893" s="806"/>
      <c r="IBA893" s="806"/>
      <c r="IBB893" s="806"/>
      <c r="IBC893" s="806"/>
      <c r="IBD893" s="806"/>
      <c r="IBE893" s="806"/>
      <c r="IBF893" s="806"/>
      <c r="IBG893" s="806"/>
      <c r="IBH893" s="806"/>
      <c r="IBI893" s="806"/>
      <c r="IBJ893" s="806"/>
      <c r="IBK893" s="806"/>
      <c r="IBL893" s="806"/>
      <c r="IBM893" s="806"/>
      <c r="IBN893" s="806"/>
      <c r="IBO893" s="806"/>
      <c r="IBP893" s="806"/>
      <c r="IBQ893" s="806"/>
      <c r="IBR893" s="806"/>
      <c r="IBS893" s="806"/>
      <c r="IBT893" s="806"/>
      <c r="IBU893" s="806"/>
      <c r="IBV893" s="806"/>
      <c r="IBW893" s="806"/>
      <c r="IBX893" s="806"/>
      <c r="IBY893" s="806"/>
      <c r="IBZ893" s="806"/>
      <c r="ICA893" s="806"/>
      <c r="ICB893" s="806"/>
      <c r="ICC893" s="806"/>
      <c r="ICD893" s="806"/>
      <c r="ICE893" s="806"/>
      <c r="ICF893" s="806"/>
      <c r="ICG893" s="806"/>
      <c r="ICH893" s="806"/>
      <c r="ICI893" s="806"/>
      <c r="ICJ893" s="806"/>
      <c r="ICK893" s="806"/>
      <c r="ICL893" s="806"/>
      <c r="ICM893" s="806"/>
      <c r="ICN893" s="806"/>
      <c r="ICO893" s="806"/>
      <c r="ICP893" s="806"/>
      <c r="ICQ893" s="806"/>
      <c r="ICR893" s="806"/>
      <c r="ICS893" s="806"/>
      <c r="ICT893" s="806"/>
      <c r="ICU893" s="806"/>
      <c r="ICV893" s="806"/>
      <c r="ICW893" s="806"/>
      <c r="ICX893" s="806"/>
      <c r="ICY893" s="806"/>
      <c r="ICZ893" s="806"/>
      <c r="IDA893" s="806"/>
      <c r="IDB893" s="806"/>
      <c r="IDC893" s="806"/>
      <c r="IDD893" s="806"/>
      <c r="IDE893" s="806"/>
      <c r="IDF893" s="806"/>
      <c r="IDG893" s="806"/>
      <c r="IDH893" s="806"/>
      <c r="IDI893" s="806"/>
      <c r="IDJ893" s="806"/>
      <c r="IDK893" s="806"/>
      <c r="IDL893" s="806"/>
      <c r="IDM893" s="806"/>
      <c r="IDN893" s="806"/>
      <c r="IDO893" s="806"/>
      <c r="IDP893" s="806"/>
      <c r="IDQ893" s="806"/>
      <c r="IDR893" s="806"/>
      <c r="IDS893" s="806"/>
      <c r="IDT893" s="806"/>
      <c r="IDU893" s="806"/>
      <c r="IDV893" s="806"/>
      <c r="IDW893" s="806"/>
      <c r="IDX893" s="806"/>
      <c r="IDY893" s="806"/>
      <c r="IDZ893" s="806"/>
      <c r="IEA893" s="806"/>
      <c r="IEB893" s="806"/>
      <c r="IEC893" s="806"/>
      <c r="IED893" s="806"/>
      <c r="IEE893" s="806"/>
      <c r="IEF893" s="806"/>
      <c r="IEG893" s="806"/>
      <c r="IEH893" s="806"/>
      <c r="IEI893" s="806"/>
      <c r="IEJ893" s="806"/>
      <c r="IEK893" s="806"/>
      <c r="IEL893" s="806"/>
      <c r="IEM893" s="806"/>
      <c r="IEN893" s="806"/>
      <c r="IEO893" s="806"/>
      <c r="IEP893" s="806"/>
      <c r="IEQ893" s="806"/>
      <c r="IER893" s="806"/>
      <c r="IES893" s="806"/>
      <c r="IET893" s="806"/>
      <c r="IEU893" s="806"/>
      <c r="IEV893" s="806"/>
      <c r="IEW893" s="806"/>
      <c r="IEX893" s="806"/>
      <c r="IEY893" s="806"/>
      <c r="IEZ893" s="806"/>
      <c r="IFA893" s="806"/>
      <c r="IFB893" s="806"/>
      <c r="IFC893" s="806"/>
      <c r="IFD893" s="806"/>
      <c r="IFE893" s="806"/>
      <c r="IFF893" s="806"/>
      <c r="IFG893" s="806"/>
      <c r="IFH893" s="806"/>
      <c r="IFI893" s="806"/>
      <c r="IFJ893" s="806"/>
      <c r="IFK893" s="806"/>
      <c r="IFL893" s="806"/>
      <c r="IFM893" s="806"/>
      <c r="IFN893" s="806"/>
      <c r="IFO893" s="806"/>
      <c r="IFP893" s="806"/>
      <c r="IFQ893" s="806"/>
      <c r="IFR893" s="806"/>
      <c r="IFS893" s="806"/>
      <c r="IFT893" s="806"/>
      <c r="IFU893" s="806"/>
      <c r="IFV893" s="806"/>
      <c r="IFW893" s="806"/>
      <c r="IFX893" s="806"/>
      <c r="IFY893" s="806"/>
      <c r="IFZ893" s="806"/>
      <c r="IGA893" s="806"/>
      <c r="IGB893" s="806"/>
      <c r="IGC893" s="806"/>
      <c r="IGD893" s="806"/>
      <c r="IGE893" s="806"/>
      <c r="IGF893" s="806"/>
      <c r="IGG893" s="806"/>
      <c r="IGH893" s="806"/>
      <c r="IGI893" s="806"/>
      <c r="IGJ893" s="806"/>
      <c r="IGK893" s="806"/>
      <c r="IGL893" s="806"/>
      <c r="IGM893" s="806"/>
      <c r="IGN893" s="806"/>
      <c r="IGO893" s="806"/>
      <c r="IGP893" s="806"/>
      <c r="IGQ893" s="806"/>
      <c r="IGR893" s="806"/>
      <c r="IGS893" s="806"/>
      <c r="IGT893" s="806"/>
      <c r="IGU893" s="806"/>
      <c r="IGV893" s="806"/>
      <c r="IGW893" s="806"/>
      <c r="IGX893" s="806"/>
      <c r="IGY893" s="806"/>
      <c r="IGZ893" s="806"/>
      <c r="IHA893" s="806"/>
      <c r="IHB893" s="806"/>
      <c r="IHC893" s="806"/>
      <c r="IHD893" s="806"/>
      <c r="IHE893" s="806"/>
      <c r="IHF893" s="806"/>
      <c r="IHG893" s="806"/>
      <c r="IHH893" s="806"/>
      <c r="IHI893" s="806"/>
      <c r="IHJ893" s="806"/>
      <c r="IHK893" s="806"/>
      <c r="IHL893" s="806"/>
      <c r="IHM893" s="806"/>
      <c r="IHN893" s="806"/>
      <c r="IHO893" s="806"/>
      <c r="IHP893" s="806"/>
      <c r="IHQ893" s="806"/>
      <c r="IHR893" s="806"/>
      <c r="IHS893" s="806"/>
      <c r="IHT893" s="806"/>
      <c r="IHU893" s="806"/>
      <c r="IHV893" s="806"/>
      <c r="IHW893" s="806"/>
      <c r="IHX893" s="806"/>
      <c r="IHY893" s="806"/>
      <c r="IHZ893" s="806"/>
      <c r="IIA893" s="806"/>
      <c r="IIB893" s="806"/>
      <c r="IIC893" s="806"/>
      <c r="IID893" s="806"/>
      <c r="IIE893" s="806"/>
      <c r="IIF893" s="806"/>
      <c r="IIG893" s="806"/>
      <c r="IIH893" s="806"/>
      <c r="III893" s="806"/>
      <c r="IIJ893" s="806"/>
      <c r="IIK893" s="806"/>
      <c r="IIL893" s="806"/>
      <c r="IIM893" s="806"/>
      <c r="IIN893" s="806"/>
      <c r="IIO893" s="806"/>
      <c r="IIP893" s="806"/>
      <c r="IIQ893" s="806"/>
      <c r="IIR893" s="806"/>
      <c r="IIS893" s="806"/>
      <c r="IIT893" s="806"/>
      <c r="IIU893" s="806"/>
      <c r="IIV893" s="806"/>
      <c r="IIW893" s="806"/>
      <c r="IIX893" s="806"/>
      <c r="IIY893" s="806"/>
      <c r="IIZ893" s="806"/>
      <c r="IJA893" s="806"/>
      <c r="IJB893" s="806"/>
      <c r="IJC893" s="806"/>
      <c r="IJD893" s="806"/>
      <c r="IJE893" s="806"/>
      <c r="IJF893" s="806"/>
      <c r="IJG893" s="806"/>
      <c r="IJH893" s="806"/>
      <c r="IJI893" s="806"/>
      <c r="IJJ893" s="806"/>
      <c r="IJK893" s="806"/>
      <c r="IJL893" s="806"/>
      <c r="IJM893" s="806"/>
      <c r="IJN893" s="806"/>
      <c r="IJO893" s="806"/>
      <c r="IJP893" s="806"/>
      <c r="IJQ893" s="806"/>
      <c r="IJR893" s="806"/>
      <c r="IJS893" s="806"/>
      <c r="IJT893" s="806"/>
      <c r="IJU893" s="806"/>
      <c r="IJV893" s="806"/>
      <c r="IJW893" s="806"/>
      <c r="IJX893" s="806"/>
      <c r="IJY893" s="806"/>
      <c r="IJZ893" s="806"/>
      <c r="IKA893" s="806"/>
      <c r="IKB893" s="806"/>
      <c r="IKC893" s="806"/>
      <c r="IKD893" s="806"/>
      <c r="IKE893" s="806"/>
      <c r="IKF893" s="806"/>
      <c r="IKG893" s="806"/>
      <c r="IKH893" s="806"/>
      <c r="IKI893" s="806"/>
      <c r="IKJ893" s="806"/>
      <c r="IKK893" s="806"/>
      <c r="IKL893" s="806"/>
      <c r="IKM893" s="806"/>
      <c r="IKN893" s="806"/>
      <c r="IKO893" s="806"/>
      <c r="IKP893" s="806"/>
      <c r="IKQ893" s="806"/>
      <c r="IKR893" s="806"/>
      <c r="IKS893" s="806"/>
      <c r="IKT893" s="806"/>
      <c r="IKU893" s="806"/>
      <c r="IKV893" s="806"/>
      <c r="IKW893" s="806"/>
      <c r="IKX893" s="806"/>
      <c r="IKY893" s="806"/>
      <c r="IKZ893" s="806"/>
      <c r="ILA893" s="806"/>
      <c r="ILB893" s="806"/>
      <c r="ILC893" s="806"/>
      <c r="ILD893" s="806"/>
      <c r="ILE893" s="806"/>
      <c r="ILF893" s="806"/>
      <c r="ILG893" s="806"/>
      <c r="ILH893" s="806"/>
      <c r="ILI893" s="806"/>
      <c r="ILJ893" s="806"/>
      <c r="ILK893" s="806"/>
      <c r="ILL893" s="806"/>
      <c r="ILM893" s="806"/>
      <c r="ILN893" s="806"/>
      <c r="ILO893" s="806"/>
      <c r="ILP893" s="806"/>
      <c r="ILQ893" s="806"/>
      <c r="ILR893" s="806"/>
      <c r="ILS893" s="806"/>
      <c r="ILT893" s="806"/>
      <c r="ILU893" s="806"/>
      <c r="ILV893" s="806"/>
      <c r="ILW893" s="806"/>
      <c r="ILX893" s="806"/>
      <c r="ILY893" s="806"/>
      <c r="ILZ893" s="806"/>
      <c r="IMA893" s="806"/>
      <c r="IMB893" s="806"/>
      <c r="IMC893" s="806"/>
      <c r="IMD893" s="806"/>
      <c r="IME893" s="806"/>
      <c r="IMF893" s="806"/>
      <c r="IMG893" s="806"/>
      <c r="IMH893" s="806"/>
      <c r="IMI893" s="806"/>
      <c r="IMJ893" s="806"/>
      <c r="IMK893" s="806"/>
      <c r="IML893" s="806"/>
      <c r="IMM893" s="806"/>
      <c r="IMN893" s="806"/>
      <c r="IMO893" s="806"/>
      <c r="IMP893" s="806"/>
      <c r="IMQ893" s="806"/>
      <c r="IMR893" s="806"/>
      <c r="IMS893" s="806"/>
      <c r="IMT893" s="806"/>
      <c r="IMU893" s="806"/>
      <c r="IMV893" s="806"/>
      <c r="IMW893" s="806"/>
      <c r="IMX893" s="806"/>
      <c r="IMY893" s="806"/>
      <c r="IMZ893" s="806"/>
      <c r="INA893" s="806"/>
      <c r="INB893" s="806"/>
      <c r="INC893" s="806"/>
      <c r="IND893" s="806"/>
      <c r="INE893" s="806"/>
      <c r="INF893" s="806"/>
      <c r="ING893" s="806"/>
      <c r="INH893" s="806"/>
      <c r="INI893" s="806"/>
      <c r="INJ893" s="806"/>
      <c r="INK893" s="806"/>
      <c r="INL893" s="806"/>
      <c r="INM893" s="806"/>
      <c r="INN893" s="806"/>
      <c r="INO893" s="806"/>
      <c r="INP893" s="806"/>
      <c r="INQ893" s="806"/>
      <c r="INR893" s="806"/>
      <c r="INS893" s="806"/>
      <c r="INT893" s="806"/>
      <c r="INU893" s="806"/>
      <c r="INV893" s="806"/>
      <c r="INW893" s="806"/>
      <c r="INX893" s="806"/>
      <c r="INY893" s="806"/>
      <c r="INZ893" s="806"/>
      <c r="IOA893" s="806"/>
      <c r="IOB893" s="806"/>
      <c r="IOC893" s="806"/>
      <c r="IOD893" s="806"/>
      <c r="IOE893" s="806"/>
      <c r="IOF893" s="806"/>
      <c r="IOG893" s="806"/>
      <c r="IOH893" s="806"/>
      <c r="IOI893" s="806"/>
      <c r="IOJ893" s="806"/>
      <c r="IOK893" s="806"/>
      <c r="IOL893" s="806"/>
      <c r="IOM893" s="806"/>
      <c r="ION893" s="806"/>
      <c r="IOO893" s="806"/>
      <c r="IOP893" s="806"/>
      <c r="IOQ893" s="806"/>
      <c r="IOR893" s="806"/>
      <c r="IOS893" s="806"/>
      <c r="IOT893" s="806"/>
      <c r="IOU893" s="806"/>
      <c r="IOV893" s="806"/>
      <c r="IOW893" s="806"/>
      <c r="IOX893" s="806"/>
      <c r="IOY893" s="806"/>
      <c r="IOZ893" s="806"/>
      <c r="IPA893" s="806"/>
      <c r="IPB893" s="806"/>
      <c r="IPC893" s="806"/>
      <c r="IPD893" s="806"/>
      <c r="IPE893" s="806"/>
      <c r="IPF893" s="806"/>
      <c r="IPG893" s="806"/>
      <c r="IPH893" s="806"/>
      <c r="IPI893" s="806"/>
      <c r="IPJ893" s="806"/>
      <c r="IPK893" s="806"/>
      <c r="IPL893" s="806"/>
      <c r="IPM893" s="806"/>
      <c r="IPN893" s="806"/>
      <c r="IPO893" s="806"/>
      <c r="IPP893" s="806"/>
      <c r="IPQ893" s="806"/>
      <c r="IPR893" s="806"/>
      <c r="IPS893" s="806"/>
      <c r="IPT893" s="806"/>
      <c r="IPU893" s="806"/>
      <c r="IPV893" s="806"/>
      <c r="IPW893" s="806"/>
      <c r="IPX893" s="806"/>
      <c r="IPY893" s="806"/>
      <c r="IPZ893" s="806"/>
      <c r="IQA893" s="806"/>
      <c r="IQB893" s="806"/>
      <c r="IQC893" s="806"/>
      <c r="IQD893" s="806"/>
      <c r="IQE893" s="806"/>
      <c r="IQF893" s="806"/>
      <c r="IQG893" s="806"/>
      <c r="IQH893" s="806"/>
      <c r="IQI893" s="806"/>
      <c r="IQJ893" s="806"/>
      <c r="IQK893" s="806"/>
      <c r="IQL893" s="806"/>
      <c r="IQM893" s="806"/>
      <c r="IQN893" s="806"/>
      <c r="IQO893" s="806"/>
      <c r="IQP893" s="806"/>
      <c r="IQQ893" s="806"/>
      <c r="IQR893" s="806"/>
      <c r="IQS893" s="806"/>
      <c r="IQT893" s="806"/>
      <c r="IQU893" s="806"/>
      <c r="IQV893" s="806"/>
      <c r="IQW893" s="806"/>
      <c r="IQX893" s="806"/>
      <c r="IQY893" s="806"/>
      <c r="IQZ893" s="806"/>
      <c r="IRA893" s="806"/>
      <c r="IRB893" s="806"/>
      <c r="IRC893" s="806"/>
      <c r="IRD893" s="806"/>
      <c r="IRE893" s="806"/>
      <c r="IRF893" s="806"/>
      <c r="IRG893" s="806"/>
      <c r="IRH893" s="806"/>
      <c r="IRI893" s="806"/>
      <c r="IRJ893" s="806"/>
      <c r="IRK893" s="806"/>
      <c r="IRL893" s="806"/>
      <c r="IRM893" s="806"/>
      <c r="IRN893" s="806"/>
      <c r="IRO893" s="806"/>
      <c r="IRP893" s="806"/>
      <c r="IRQ893" s="806"/>
      <c r="IRR893" s="806"/>
      <c r="IRS893" s="806"/>
      <c r="IRT893" s="806"/>
      <c r="IRU893" s="806"/>
      <c r="IRV893" s="806"/>
      <c r="IRW893" s="806"/>
      <c r="IRX893" s="806"/>
      <c r="IRY893" s="806"/>
      <c r="IRZ893" s="806"/>
      <c r="ISA893" s="806"/>
      <c r="ISB893" s="806"/>
      <c r="ISC893" s="806"/>
      <c r="ISD893" s="806"/>
      <c r="ISE893" s="806"/>
      <c r="ISF893" s="806"/>
      <c r="ISG893" s="806"/>
      <c r="ISH893" s="806"/>
      <c r="ISI893" s="806"/>
      <c r="ISJ893" s="806"/>
      <c r="ISK893" s="806"/>
      <c r="ISL893" s="806"/>
      <c r="ISM893" s="806"/>
      <c r="ISN893" s="806"/>
      <c r="ISO893" s="806"/>
      <c r="ISP893" s="806"/>
      <c r="ISQ893" s="806"/>
      <c r="ISR893" s="806"/>
      <c r="ISS893" s="806"/>
      <c r="IST893" s="806"/>
      <c r="ISU893" s="806"/>
      <c r="ISV893" s="806"/>
      <c r="ISW893" s="806"/>
      <c r="ISX893" s="806"/>
      <c r="ISY893" s="806"/>
      <c r="ISZ893" s="806"/>
      <c r="ITA893" s="806"/>
      <c r="ITB893" s="806"/>
      <c r="ITC893" s="806"/>
      <c r="ITD893" s="806"/>
      <c r="ITE893" s="806"/>
      <c r="ITF893" s="806"/>
      <c r="ITG893" s="806"/>
      <c r="ITH893" s="806"/>
      <c r="ITI893" s="806"/>
      <c r="ITJ893" s="806"/>
      <c r="ITK893" s="806"/>
      <c r="ITL893" s="806"/>
      <c r="ITM893" s="806"/>
      <c r="ITN893" s="806"/>
      <c r="ITO893" s="806"/>
      <c r="ITP893" s="806"/>
      <c r="ITQ893" s="806"/>
      <c r="ITR893" s="806"/>
      <c r="ITS893" s="806"/>
      <c r="ITT893" s="806"/>
      <c r="ITU893" s="806"/>
      <c r="ITV893" s="806"/>
      <c r="ITW893" s="806"/>
      <c r="ITX893" s="806"/>
      <c r="ITY893" s="806"/>
      <c r="ITZ893" s="806"/>
      <c r="IUA893" s="806"/>
      <c r="IUB893" s="806"/>
      <c r="IUC893" s="806"/>
      <c r="IUD893" s="806"/>
      <c r="IUE893" s="806"/>
      <c r="IUF893" s="806"/>
      <c r="IUG893" s="806"/>
      <c r="IUH893" s="806"/>
      <c r="IUI893" s="806"/>
      <c r="IUJ893" s="806"/>
      <c r="IUK893" s="806"/>
      <c r="IUL893" s="806"/>
      <c r="IUM893" s="806"/>
      <c r="IUN893" s="806"/>
      <c r="IUO893" s="806"/>
      <c r="IUP893" s="806"/>
      <c r="IUQ893" s="806"/>
      <c r="IUR893" s="806"/>
      <c r="IUS893" s="806"/>
      <c r="IUT893" s="806"/>
      <c r="IUU893" s="806"/>
      <c r="IUV893" s="806"/>
      <c r="IUW893" s="806"/>
      <c r="IUX893" s="806"/>
      <c r="IUY893" s="806"/>
      <c r="IUZ893" s="806"/>
      <c r="IVA893" s="806"/>
      <c r="IVB893" s="806"/>
      <c r="IVC893" s="806"/>
      <c r="IVD893" s="806"/>
      <c r="IVE893" s="806"/>
      <c r="IVF893" s="806"/>
      <c r="IVG893" s="806"/>
      <c r="IVH893" s="806"/>
      <c r="IVI893" s="806"/>
      <c r="IVJ893" s="806"/>
      <c r="IVK893" s="806"/>
      <c r="IVL893" s="806"/>
      <c r="IVM893" s="806"/>
      <c r="IVN893" s="806"/>
      <c r="IVO893" s="806"/>
      <c r="IVP893" s="806"/>
      <c r="IVQ893" s="806"/>
      <c r="IVR893" s="806"/>
      <c r="IVS893" s="806"/>
      <c r="IVT893" s="806"/>
      <c r="IVU893" s="806"/>
      <c r="IVV893" s="806"/>
      <c r="IVW893" s="806"/>
      <c r="IVX893" s="806"/>
      <c r="IVY893" s="806"/>
      <c r="IVZ893" s="806"/>
      <c r="IWA893" s="806"/>
      <c r="IWB893" s="806"/>
      <c r="IWC893" s="806"/>
      <c r="IWD893" s="806"/>
      <c r="IWE893" s="806"/>
      <c r="IWF893" s="806"/>
      <c r="IWG893" s="806"/>
      <c r="IWH893" s="806"/>
      <c r="IWI893" s="806"/>
      <c r="IWJ893" s="806"/>
      <c r="IWK893" s="806"/>
      <c r="IWL893" s="806"/>
      <c r="IWM893" s="806"/>
      <c r="IWN893" s="806"/>
      <c r="IWO893" s="806"/>
      <c r="IWP893" s="806"/>
      <c r="IWQ893" s="806"/>
      <c r="IWR893" s="806"/>
      <c r="IWS893" s="806"/>
      <c r="IWT893" s="806"/>
      <c r="IWU893" s="806"/>
      <c r="IWV893" s="806"/>
      <c r="IWW893" s="806"/>
      <c r="IWX893" s="806"/>
      <c r="IWY893" s="806"/>
      <c r="IWZ893" s="806"/>
      <c r="IXA893" s="806"/>
      <c r="IXB893" s="806"/>
      <c r="IXC893" s="806"/>
      <c r="IXD893" s="806"/>
      <c r="IXE893" s="806"/>
      <c r="IXF893" s="806"/>
      <c r="IXG893" s="806"/>
      <c r="IXH893" s="806"/>
      <c r="IXI893" s="806"/>
      <c r="IXJ893" s="806"/>
      <c r="IXK893" s="806"/>
      <c r="IXL893" s="806"/>
      <c r="IXM893" s="806"/>
      <c r="IXN893" s="806"/>
      <c r="IXO893" s="806"/>
      <c r="IXP893" s="806"/>
      <c r="IXQ893" s="806"/>
      <c r="IXR893" s="806"/>
      <c r="IXS893" s="806"/>
      <c r="IXT893" s="806"/>
      <c r="IXU893" s="806"/>
      <c r="IXV893" s="806"/>
      <c r="IXW893" s="806"/>
      <c r="IXX893" s="806"/>
      <c r="IXY893" s="806"/>
      <c r="IXZ893" s="806"/>
      <c r="IYA893" s="806"/>
      <c r="IYB893" s="806"/>
      <c r="IYC893" s="806"/>
      <c r="IYD893" s="806"/>
      <c r="IYE893" s="806"/>
      <c r="IYF893" s="806"/>
      <c r="IYG893" s="806"/>
      <c r="IYH893" s="806"/>
      <c r="IYI893" s="806"/>
      <c r="IYJ893" s="806"/>
      <c r="IYK893" s="806"/>
      <c r="IYL893" s="806"/>
      <c r="IYM893" s="806"/>
      <c r="IYN893" s="806"/>
      <c r="IYO893" s="806"/>
      <c r="IYP893" s="806"/>
      <c r="IYQ893" s="806"/>
      <c r="IYR893" s="806"/>
      <c r="IYS893" s="806"/>
      <c r="IYT893" s="806"/>
      <c r="IYU893" s="806"/>
      <c r="IYV893" s="806"/>
      <c r="IYW893" s="806"/>
      <c r="IYX893" s="806"/>
      <c r="IYY893" s="806"/>
      <c r="IYZ893" s="806"/>
      <c r="IZA893" s="806"/>
      <c r="IZB893" s="806"/>
      <c r="IZC893" s="806"/>
      <c r="IZD893" s="806"/>
      <c r="IZE893" s="806"/>
      <c r="IZF893" s="806"/>
      <c r="IZG893" s="806"/>
      <c r="IZH893" s="806"/>
      <c r="IZI893" s="806"/>
      <c r="IZJ893" s="806"/>
      <c r="IZK893" s="806"/>
      <c r="IZL893" s="806"/>
      <c r="IZM893" s="806"/>
      <c r="IZN893" s="806"/>
      <c r="IZO893" s="806"/>
      <c r="IZP893" s="806"/>
      <c r="IZQ893" s="806"/>
      <c r="IZR893" s="806"/>
      <c r="IZS893" s="806"/>
      <c r="IZT893" s="806"/>
      <c r="IZU893" s="806"/>
      <c r="IZV893" s="806"/>
      <c r="IZW893" s="806"/>
      <c r="IZX893" s="806"/>
      <c r="IZY893" s="806"/>
      <c r="IZZ893" s="806"/>
      <c r="JAA893" s="806"/>
      <c r="JAB893" s="806"/>
      <c r="JAC893" s="806"/>
      <c r="JAD893" s="806"/>
      <c r="JAE893" s="806"/>
      <c r="JAF893" s="806"/>
      <c r="JAG893" s="806"/>
      <c r="JAH893" s="806"/>
      <c r="JAI893" s="806"/>
      <c r="JAJ893" s="806"/>
      <c r="JAK893" s="806"/>
      <c r="JAL893" s="806"/>
      <c r="JAM893" s="806"/>
      <c r="JAN893" s="806"/>
      <c r="JAO893" s="806"/>
      <c r="JAP893" s="806"/>
      <c r="JAQ893" s="806"/>
      <c r="JAR893" s="806"/>
      <c r="JAS893" s="806"/>
      <c r="JAT893" s="806"/>
      <c r="JAU893" s="806"/>
      <c r="JAV893" s="806"/>
      <c r="JAW893" s="806"/>
      <c r="JAX893" s="806"/>
      <c r="JAY893" s="806"/>
      <c r="JAZ893" s="806"/>
      <c r="JBA893" s="806"/>
      <c r="JBB893" s="806"/>
      <c r="JBC893" s="806"/>
      <c r="JBD893" s="806"/>
      <c r="JBE893" s="806"/>
      <c r="JBF893" s="806"/>
      <c r="JBG893" s="806"/>
      <c r="JBH893" s="806"/>
      <c r="JBI893" s="806"/>
      <c r="JBJ893" s="806"/>
      <c r="JBK893" s="806"/>
      <c r="JBL893" s="806"/>
      <c r="JBM893" s="806"/>
      <c r="JBN893" s="806"/>
      <c r="JBO893" s="806"/>
      <c r="JBP893" s="806"/>
      <c r="JBQ893" s="806"/>
      <c r="JBR893" s="806"/>
      <c r="JBS893" s="806"/>
      <c r="JBT893" s="806"/>
      <c r="JBU893" s="806"/>
      <c r="JBV893" s="806"/>
      <c r="JBW893" s="806"/>
      <c r="JBX893" s="806"/>
      <c r="JBY893" s="806"/>
      <c r="JBZ893" s="806"/>
      <c r="JCA893" s="806"/>
      <c r="JCB893" s="806"/>
      <c r="JCC893" s="806"/>
      <c r="JCD893" s="806"/>
      <c r="JCE893" s="806"/>
      <c r="JCF893" s="806"/>
      <c r="JCG893" s="806"/>
      <c r="JCH893" s="806"/>
      <c r="JCI893" s="806"/>
      <c r="JCJ893" s="806"/>
      <c r="JCK893" s="806"/>
      <c r="JCL893" s="806"/>
      <c r="JCM893" s="806"/>
      <c r="JCN893" s="806"/>
      <c r="JCO893" s="806"/>
      <c r="JCP893" s="806"/>
      <c r="JCQ893" s="806"/>
      <c r="JCR893" s="806"/>
      <c r="JCS893" s="806"/>
      <c r="JCT893" s="806"/>
      <c r="JCU893" s="806"/>
      <c r="JCV893" s="806"/>
      <c r="JCW893" s="806"/>
      <c r="JCX893" s="806"/>
      <c r="JCY893" s="806"/>
      <c r="JCZ893" s="806"/>
      <c r="JDA893" s="806"/>
      <c r="JDB893" s="806"/>
      <c r="JDC893" s="806"/>
      <c r="JDD893" s="806"/>
      <c r="JDE893" s="806"/>
      <c r="JDF893" s="806"/>
      <c r="JDG893" s="806"/>
      <c r="JDH893" s="806"/>
      <c r="JDI893" s="806"/>
      <c r="JDJ893" s="806"/>
      <c r="JDK893" s="806"/>
      <c r="JDL893" s="806"/>
      <c r="JDM893" s="806"/>
      <c r="JDN893" s="806"/>
      <c r="JDO893" s="806"/>
      <c r="JDP893" s="806"/>
      <c r="JDQ893" s="806"/>
      <c r="JDR893" s="806"/>
      <c r="JDS893" s="806"/>
      <c r="JDT893" s="806"/>
      <c r="JDU893" s="806"/>
      <c r="JDV893" s="806"/>
      <c r="JDW893" s="806"/>
      <c r="JDX893" s="806"/>
      <c r="JDY893" s="806"/>
      <c r="JDZ893" s="806"/>
      <c r="JEA893" s="806"/>
      <c r="JEB893" s="806"/>
      <c r="JEC893" s="806"/>
      <c r="JED893" s="806"/>
      <c r="JEE893" s="806"/>
      <c r="JEF893" s="806"/>
      <c r="JEG893" s="806"/>
      <c r="JEH893" s="806"/>
      <c r="JEI893" s="806"/>
      <c r="JEJ893" s="806"/>
      <c r="JEK893" s="806"/>
      <c r="JEL893" s="806"/>
      <c r="JEM893" s="806"/>
      <c r="JEN893" s="806"/>
      <c r="JEO893" s="806"/>
      <c r="JEP893" s="806"/>
      <c r="JEQ893" s="806"/>
      <c r="JER893" s="806"/>
      <c r="JES893" s="806"/>
      <c r="JET893" s="806"/>
      <c r="JEU893" s="806"/>
      <c r="JEV893" s="806"/>
      <c r="JEW893" s="806"/>
      <c r="JEX893" s="806"/>
      <c r="JEY893" s="806"/>
      <c r="JEZ893" s="806"/>
      <c r="JFA893" s="806"/>
      <c r="JFB893" s="806"/>
      <c r="JFC893" s="806"/>
      <c r="JFD893" s="806"/>
      <c r="JFE893" s="806"/>
      <c r="JFF893" s="806"/>
      <c r="JFG893" s="806"/>
      <c r="JFH893" s="806"/>
      <c r="JFI893" s="806"/>
      <c r="JFJ893" s="806"/>
      <c r="JFK893" s="806"/>
      <c r="JFL893" s="806"/>
      <c r="JFM893" s="806"/>
      <c r="JFN893" s="806"/>
      <c r="JFO893" s="806"/>
      <c r="JFP893" s="806"/>
      <c r="JFQ893" s="806"/>
      <c r="JFR893" s="806"/>
      <c r="JFS893" s="806"/>
      <c r="JFT893" s="806"/>
      <c r="JFU893" s="806"/>
      <c r="JFV893" s="806"/>
      <c r="JFW893" s="806"/>
      <c r="JFX893" s="806"/>
      <c r="JFY893" s="806"/>
      <c r="JFZ893" s="806"/>
      <c r="JGA893" s="806"/>
      <c r="JGB893" s="806"/>
      <c r="JGC893" s="806"/>
      <c r="JGD893" s="806"/>
      <c r="JGE893" s="806"/>
      <c r="JGF893" s="806"/>
      <c r="JGG893" s="806"/>
      <c r="JGH893" s="806"/>
      <c r="JGI893" s="806"/>
      <c r="JGJ893" s="806"/>
      <c r="JGK893" s="806"/>
      <c r="JGL893" s="806"/>
      <c r="JGM893" s="806"/>
      <c r="JGN893" s="806"/>
      <c r="JGO893" s="806"/>
      <c r="JGP893" s="806"/>
      <c r="JGQ893" s="806"/>
      <c r="JGR893" s="806"/>
      <c r="JGS893" s="806"/>
      <c r="JGT893" s="806"/>
      <c r="JGU893" s="806"/>
      <c r="JGV893" s="806"/>
      <c r="JGW893" s="806"/>
      <c r="JGX893" s="806"/>
      <c r="JGY893" s="806"/>
      <c r="JGZ893" s="806"/>
      <c r="JHA893" s="806"/>
      <c r="JHB893" s="806"/>
      <c r="JHC893" s="806"/>
      <c r="JHD893" s="806"/>
      <c r="JHE893" s="806"/>
      <c r="JHF893" s="806"/>
      <c r="JHG893" s="806"/>
      <c r="JHH893" s="806"/>
      <c r="JHI893" s="806"/>
      <c r="JHJ893" s="806"/>
      <c r="JHK893" s="806"/>
      <c r="JHL893" s="806"/>
      <c r="JHM893" s="806"/>
      <c r="JHN893" s="806"/>
      <c r="JHO893" s="806"/>
      <c r="JHP893" s="806"/>
      <c r="JHQ893" s="806"/>
      <c r="JHR893" s="806"/>
      <c r="JHS893" s="806"/>
      <c r="JHT893" s="806"/>
      <c r="JHU893" s="806"/>
      <c r="JHV893" s="806"/>
      <c r="JHW893" s="806"/>
      <c r="JHX893" s="806"/>
      <c r="JHY893" s="806"/>
      <c r="JHZ893" s="806"/>
      <c r="JIA893" s="806"/>
      <c r="JIB893" s="806"/>
      <c r="JIC893" s="806"/>
      <c r="JID893" s="806"/>
      <c r="JIE893" s="806"/>
      <c r="JIF893" s="806"/>
      <c r="JIG893" s="806"/>
      <c r="JIH893" s="806"/>
      <c r="JII893" s="806"/>
      <c r="JIJ893" s="806"/>
      <c r="JIK893" s="806"/>
      <c r="JIL893" s="806"/>
      <c r="JIM893" s="806"/>
      <c r="JIN893" s="806"/>
      <c r="JIO893" s="806"/>
      <c r="JIP893" s="806"/>
      <c r="JIQ893" s="806"/>
      <c r="JIR893" s="806"/>
      <c r="JIS893" s="806"/>
      <c r="JIT893" s="806"/>
      <c r="JIU893" s="806"/>
      <c r="JIV893" s="806"/>
      <c r="JIW893" s="806"/>
      <c r="JIX893" s="806"/>
      <c r="JIY893" s="806"/>
      <c r="JIZ893" s="806"/>
      <c r="JJA893" s="806"/>
      <c r="JJB893" s="806"/>
      <c r="JJC893" s="806"/>
      <c r="JJD893" s="806"/>
      <c r="JJE893" s="806"/>
      <c r="JJF893" s="806"/>
      <c r="JJG893" s="806"/>
      <c r="JJH893" s="806"/>
      <c r="JJI893" s="806"/>
      <c r="JJJ893" s="806"/>
      <c r="JJK893" s="806"/>
      <c r="JJL893" s="806"/>
      <c r="JJM893" s="806"/>
      <c r="JJN893" s="806"/>
      <c r="JJO893" s="806"/>
      <c r="JJP893" s="806"/>
      <c r="JJQ893" s="806"/>
      <c r="JJR893" s="806"/>
      <c r="JJS893" s="806"/>
      <c r="JJT893" s="806"/>
      <c r="JJU893" s="806"/>
      <c r="JJV893" s="806"/>
      <c r="JJW893" s="806"/>
      <c r="JJX893" s="806"/>
      <c r="JJY893" s="806"/>
      <c r="JJZ893" s="806"/>
      <c r="JKA893" s="806"/>
      <c r="JKB893" s="806"/>
      <c r="JKC893" s="806"/>
      <c r="JKD893" s="806"/>
      <c r="JKE893" s="806"/>
      <c r="JKF893" s="806"/>
      <c r="JKG893" s="806"/>
      <c r="JKH893" s="806"/>
      <c r="JKI893" s="806"/>
      <c r="JKJ893" s="806"/>
      <c r="JKK893" s="806"/>
      <c r="JKL893" s="806"/>
      <c r="JKM893" s="806"/>
      <c r="JKN893" s="806"/>
      <c r="JKO893" s="806"/>
      <c r="JKP893" s="806"/>
      <c r="JKQ893" s="806"/>
      <c r="JKR893" s="806"/>
      <c r="JKS893" s="806"/>
      <c r="JKT893" s="806"/>
      <c r="JKU893" s="806"/>
      <c r="JKV893" s="806"/>
      <c r="JKW893" s="806"/>
      <c r="JKX893" s="806"/>
      <c r="JKY893" s="806"/>
      <c r="JKZ893" s="806"/>
      <c r="JLA893" s="806"/>
      <c r="JLB893" s="806"/>
      <c r="JLC893" s="806"/>
      <c r="JLD893" s="806"/>
      <c r="JLE893" s="806"/>
      <c r="JLF893" s="806"/>
      <c r="JLG893" s="806"/>
      <c r="JLH893" s="806"/>
      <c r="JLI893" s="806"/>
      <c r="JLJ893" s="806"/>
      <c r="JLK893" s="806"/>
      <c r="JLL893" s="806"/>
      <c r="JLM893" s="806"/>
      <c r="JLN893" s="806"/>
      <c r="JLO893" s="806"/>
      <c r="JLP893" s="806"/>
      <c r="JLQ893" s="806"/>
      <c r="JLR893" s="806"/>
      <c r="JLS893" s="806"/>
      <c r="JLT893" s="806"/>
      <c r="JLU893" s="806"/>
      <c r="JLV893" s="806"/>
      <c r="JLW893" s="806"/>
      <c r="JLX893" s="806"/>
      <c r="JLY893" s="806"/>
      <c r="JLZ893" s="806"/>
      <c r="JMA893" s="806"/>
      <c r="JMB893" s="806"/>
      <c r="JMC893" s="806"/>
      <c r="JMD893" s="806"/>
      <c r="JME893" s="806"/>
      <c r="JMF893" s="806"/>
      <c r="JMG893" s="806"/>
      <c r="JMH893" s="806"/>
      <c r="JMI893" s="806"/>
      <c r="JMJ893" s="806"/>
      <c r="JMK893" s="806"/>
      <c r="JML893" s="806"/>
      <c r="JMM893" s="806"/>
      <c r="JMN893" s="806"/>
      <c r="JMO893" s="806"/>
      <c r="JMP893" s="806"/>
      <c r="JMQ893" s="806"/>
      <c r="JMR893" s="806"/>
      <c r="JMS893" s="806"/>
      <c r="JMT893" s="806"/>
      <c r="JMU893" s="806"/>
      <c r="JMV893" s="806"/>
      <c r="JMW893" s="806"/>
      <c r="JMX893" s="806"/>
      <c r="JMY893" s="806"/>
      <c r="JMZ893" s="806"/>
      <c r="JNA893" s="806"/>
      <c r="JNB893" s="806"/>
      <c r="JNC893" s="806"/>
      <c r="JND893" s="806"/>
      <c r="JNE893" s="806"/>
      <c r="JNF893" s="806"/>
      <c r="JNG893" s="806"/>
      <c r="JNH893" s="806"/>
      <c r="JNI893" s="806"/>
      <c r="JNJ893" s="806"/>
      <c r="JNK893" s="806"/>
      <c r="JNL893" s="806"/>
      <c r="JNM893" s="806"/>
      <c r="JNN893" s="806"/>
      <c r="JNO893" s="806"/>
      <c r="JNP893" s="806"/>
      <c r="JNQ893" s="806"/>
      <c r="JNR893" s="806"/>
      <c r="JNS893" s="806"/>
      <c r="JNT893" s="806"/>
      <c r="JNU893" s="806"/>
      <c r="JNV893" s="806"/>
      <c r="JNW893" s="806"/>
      <c r="JNX893" s="806"/>
      <c r="JNY893" s="806"/>
      <c r="JNZ893" s="806"/>
      <c r="JOA893" s="806"/>
      <c r="JOB893" s="806"/>
      <c r="JOC893" s="806"/>
      <c r="JOD893" s="806"/>
      <c r="JOE893" s="806"/>
      <c r="JOF893" s="806"/>
      <c r="JOG893" s="806"/>
      <c r="JOH893" s="806"/>
      <c r="JOI893" s="806"/>
      <c r="JOJ893" s="806"/>
      <c r="JOK893" s="806"/>
      <c r="JOL893" s="806"/>
      <c r="JOM893" s="806"/>
      <c r="JON893" s="806"/>
      <c r="JOO893" s="806"/>
      <c r="JOP893" s="806"/>
      <c r="JOQ893" s="806"/>
      <c r="JOR893" s="806"/>
      <c r="JOS893" s="806"/>
      <c r="JOT893" s="806"/>
      <c r="JOU893" s="806"/>
      <c r="JOV893" s="806"/>
      <c r="JOW893" s="806"/>
      <c r="JOX893" s="806"/>
      <c r="JOY893" s="806"/>
      <c r="JOZ893" s="806"/>
      <c r="JPA893" s="806"/>
      <c r="JPB893" s="806"/>
      <c r="JPC893" s="806"/>
      <c r="JPD893" s="806"/>
      <c r="JPE893" s="806"/>
      <c r="JPF893" s="806"/>
      <c r="JPG893" s="806"/>
      <c r="JPH893" s="806"/>
      <c r="JPI893" s="806"/>
      <c r="JPJ893" s="806"/>
      <c r="JPK893" s="806"/>
      <c r="JPL893" s="806"/>
      <c r="JPM893" s="806"/>
      <c r="JPN893" s="806"/>
      <c r="JPO893" s="806"/>
      <c r="JPP893" s="806"/>
      <c r="JPQ893" s="806"/>
      <c r="JPR893" s="806"/>
      <c r="JPS893" s="806"/>
      <c r="JPT893" s="806"/>
      <c r="JPU893" s="806"/>
      <c r="JPV893" s="806"/>
      <c r="JPW893" s="806"/>
      <c r="JPX893" s="806"/>
      <c r="JPY893" s="806"/>
      <c r="JPZ893" s="806"/>
      <c r="JQA893" s="806"/>
      <c r="JQB893" s="806"/>
      <c r="JQC893" s="806"/>
      <c r="JQD893" s="806"/>
      <c r="JQE893" s="806"/>
      <c r="JQF893" s="806"/>
      <c r="JQG893" s="806"/>
      <c r="JQH893" s="806"/>
      <c r="JQI893" s="806"/>
      <c r="JQJ893" s="806"/>
      <c r="JQK893" s="806"/>
      <c r="JQL893" s="806"/>
      <c r="JQM893" s="806"/>
      <c r="JQN893" s="806"/>
      <c r="JQO893" s="806"/>
      <c r="JQP893" s="806"/>
      <c r="JQQ893" s="806"/>
      <c r="JQR893" s="806"/>
      <c r="JQS893" s="806"/>
      <c r="JQT893" s="806"/>
      <c r="JQU893" s="806"/>
      <c r="JQV893" s="806"/>
      <c r="JQW893" s="806"/>
      <c r="JQX893" s="806"/>
      <c r="JQY893" s="806"/>
      <c r="JQZ893" s="806"/>
      <c r="JRA893" s="806"/>
      <c r="JRB893" s="806"/>
      <c r="JRC893" s="806"/>
      <c r="JRD893" s="806"/>
      <c r="JRE893" s="806"/>
      <c r="JRF893" s="806"/>
      <c r="JRG893" s="806"/>
      <c r="JRH893" s="806"/>
      <c r="JRI893" s="806"/>
      <c r="JRJ893" s="806"/>
      <c r="JRK893" s="806"/>
      <c r="JRL893" s="806"/>
      <c r="JRM893" s="806"/>
      <c r="JRN893" s="806"/>
      <c r="JRO893" s="806"/>
      <c r="JRP893" s="806"/>
      <c r="JRQ893" s="806"/>
      <c r="JRR893" s="806"/>
      <c r="JRS893" s="806"/>
      <c r="JRT893" s="806"/>
      <c r="JRU893" s="806"/>
      <c r="JRV893" s="806"/>
      <c r="JRW893" s="806"/>
      <c r="JRX893" s="806"/>
      <c r="JRY893" s="806"/>
      <c r="JRZ893" s="806"/>
      <c r="JSA893" s="806"/>
      <c r="JSB893" s="806"/>
      <c r="JSC893" s="806"/>
      <c r="JSD893" s="806"/>
      <c r="JSE893" s="806"/>
      <c r="JSF893" s="806"/>
      <c r="JSG893" s="806"/>
      <c r="JSH893" s="806"/>
      <c r="JSI893" s="806"/>
      <c r="JSJ893" s="806"/>
      <c r="JSK893" s="806"/>
      <c r="JSL893" s="806"/>
      <c r="JSM893" s="806"/>
      <c r="JSN893" s="806"/>
      <c r="JSO893" s="806"/>
      <c r="JSP893" s="806"/>
      <c r="JSQ893" s="806"/>
      <c r="JSR893" s="806"/>
      <c r="JSS893" s="806"/>
      <c r="JST893" s="806"/>
      <c r="JSU893" s="806"/>
      <c r="JSV893" s="806"/>
      <c r="JSW893" s="806"/>
      <c r="JSX893" s="806"/>
      <c r="JSY893" s="806"/>
      <c r="JSZ893" s="806"/>
      <c r="JTA893" s="806"/>
      <c r="JTB893" s="806"/>
      <c r="JTC893" s="806"/>
      <c r="JTD893" s="806"/>
      <c r="JTE893" s="806"/>
      <c r="JTF893" s="806"/>
      <c r="JTG893" s="806"/>
      <c r="JTH893" s="806"/>
      <c r="JTI893" s="806"/>
      <c r="JTJ893" s="806"/>
      <c r="JTK893" s="806"/>
      <c r="JTL893" s="806"/>
      <c r="JTM893" s="806"/>
      <c r="JTN893" s="806"/>
      <c r="JTO893" s="806"/>
      <c r="JTP893" s="806"/>
      <c r="JTQ893" s="806"/>
      <c r="JTR893" s="806"/>
      <c r="JTS893" s="806"/>
      <c r="JTT893" s="806"/>
      <c r="JTU893" s="806"/>
      <c r="JTV893" s="806"/>
      <c r="JTW893" s="806"/>
      <c r="JTX893" s="806"/>
      <c r="JTY893" s="806"/>
      <c r="JTZ893" s="806"/>
      <c r="JUA893" s="806"/>
      <c r="JUB893" s="806"/>
      <c r="JUC893" s="806"/>
      <c r="JUD893" s="806"/>
      <c r="JUE893" s="806"/>
      <c r="JUF893" s="806"/>
      <c r="JUG893" s="806"/>
      <c r="JUH893" s="806"/>
      <c r="JUI893" s="806"/>
      <c r="JUJ893" s="806"/>
      <c r="JUK893" s="806"/>
      <c r="JUL893" s="806"/>
      <c r="JUM893" s="806"/>
      <c r="JUN893" s="806"/>
      <c r="JUO893" s="806"/>
      <c r="JUP893" s="806"/>
      <c r="JUQ893" s="806"/>
      <c r="JUR893" s="806"/>
      <c r="JUS893" s="806"/>
      <c r="JUT893" s="806"/>
      <c r="JUU893" s="806"/>
      <c r="JUV893" s="806"/>
      <c r="JUW893" s="806"/>
      <c r="JUX893" s="806"/>
      <c r="JUY893" s="806"/>
      <c r="JUZ893" s="806"/>
      <c r="JVA893" s="806"/>
      <c r="JVB893" s="806"/>
      <c r="JVC893" s="806"/>
      <c r="JVD893" s="806"/>
      <c r="JVE893" s="806"/>
      <c r="JVF893" s="806"/>
      <c r="JVG893" s="806"/>
      <c r="JVH893" s="806"/>
      <c r="JVI893" s="806"/>
      <c r="JVJ893" s="806"/>
      <c r="JVK893" s="806"/>
      <c r="JVL893" s="806"/>
      <c r="JVM893" s="806"/>
      <c r="JVN893" s="806"/>
      <c r="JVO893" s="806"/>
      <c r="JVP893" s="806"/>
      <c r="JVQ893" s="806"/>
      <c r="JVR893" s="806"/>
      <c r="JVS893" s="806"/>
      <c r="JVT893" s="806"/>
      <c r="JVU893" s="806"/>
      <c r="JVV893" s="806"/>
      <c r="JVW893" s="806"/>
      <c r="JVX893" s="806"/>
      <c r="JVY893" s="806"/>
      <c r="JVZ893" s="806"/>
      <c r="JWA893" s="806"/>
      <c r="JWB893" s="806"/>
      <c r="JWC893" s="806"/>
      <c r="JWD893" s="806"/>
      <c r="JWE893" s="806"/>
      <c r="JWF893" s="806"/>
      <c r="JWG893" s="806"/>
      <c r="JWH893" s="806"/>
      <c r="JWI893" s="806"/>
      <c r="JWJ893" s="806"/>
      <c r="JWK893" s="806"/>
      <c r="JWL893" s="806"/>
      <c r="JWM893" s="806"/>
      <c r="JWN893" s="806"/>
      <c r="JWO893" s="806"/>
      <c r="JWP893" s="806"/>
      <c r="JWQ893" s="806"/>
      <c r="JWR893" s="806"/>
      <c r="JWS893" s="806"/>
      <c r="JWT893" s="806"/>
      <c r="JWU893" s="806"/>
      <c r="JWV893" s="806"/>
      <c r="JWW893" s="806"/>
      <c r="JWX893" s="806"/>
      <c r="JWY893" s="806"/>
      <c r="JWZ893" s="806"/>
      <c r="JXA893" s="806"/>
      <c r="JXB893" s="806"/>
      <c r="JXC893" s="806"/>
      <c r="JXD893" s="806"/>
      <c r="JXE893" s="806"/>
      <c r="JXF893" s="806"/>
      <c r="JXG893" s="806"/>
      <c r="JXH893" s="806"/>
      <c r="JXI893" s="806"/>
      <c r="JXJ893" s="806"/>
      <c r="JXK893" s="806"/>
      <c r="JXL893" s="806"/>
      <c r="JXM893" s="806"/>
      <c r="JXN893" s="806"/>
      <c r="JXO893" s="806"/>
      <c r="JXP893" s="806"/>
      <c r="JXQ893" s="806"/>
      <c r="JXR893" s="806"/>
      <c r="JXS893" s="806"/>
      <c r="JXT893" s="806"/>
      <c r="JXU893" s="806"/>
      <c r="JXV893" s="806"/>
      <c r="JXW893" s="806"/>
      <c r="JXX893" s="806"/>
      <c r="JXY893" s="806"/>
      <c r="JXZ893" s="806"/>
      <c r="JYA893" s="806"/>
      <c r="JYB893" s="806"/>
      <c r="JYC893" s="806"/>
      <c r="JYD893" s="806"/>
      <c r="JYE893" s="806"/>
      <c r="JYF893" s="806"/>
      <c r="JYG893" s="806"/>
      <c r="JYH893" s="806"/>
      <c r="JYI893" s="806"/>
      <c r="JYJ893" s="806"/>
      <c r="JYK893" s="806"/>
      <c r="JYL893" s="806"/>
      <c r="JYM893" s="806"/>
      <c r="JYN893" s="806"/>
      <c r="JYO893" s="806"/>
      <c r="JYP893" s="806"/>
      <c r="JYQ893" s="806"/>
      <c r="JYR893" s="806"/>
      <c r="JYS893" s="806"/>
      <c r="JYT893" s="806"/>
      <c r="JYU893" s="806"/>
      <c r="JYV893" s="806"/>
      <c r="JYW893" s="806"/>
      <c r="JYX893" s="806"/>
      <c r="JYY893" s="806"/>
      <c r="JYZ893" s="806"/>
      <c r="JZA893" s="806"/>
      <c r="JZB893" s="806"/>
      <c r="JZC893" s="806"/>
      <c r="JZD893" s="806"/>
      <c r="JZE893" s="806"/>
      <c r="JZF893" s="806"/>
      <c r="JZG893" s="806"/>
      <c r="JZH893" s="806"/>
      <c r="JZI893" s="806"/>
      <c r="JZJ893" s="806"/>
      <c r="JZK893" s="806"/>
      <c r="JZL893" s="806"/>
      <c r="JZM893" s="806"/>
      <c r="JZN893" s="806"/>
      <c r="JZO893" s="806"/>
      <c r="JZP893" s="806"/>
      <c r="JZQ893" s="806"/>
      <c r="JZR893" s="806"/>
      <c r="JZS893" s="806"/>
      <c r="JZT893" s="806"/>
      <c r="JZU893" s="806"/>
      <c r="JZV893" s="806"/>
      <c r="JZW893" s="806"/>
      <c r="JZX893" s="806"/>
      <c r="JZY893" s="806"/>
      <c r="JZZ893" s="806"/>
      <c r="KAA893" s="806"/>
      <c r="KAB893" s="806"/>
      <c r="KAC893" s="806"/>
      <c r="KAD893" s="806"/>
      <c r="KAE893" s="806"/>
      <c r="KAF893" s="806"/>
      <c r="KAG893" s="806"/>
      <c r="KAH893" s="806"/>
      <c r="KAI893" s="806"/>
      <c r="KAJ893" s="806"/>
      <c r="KAK893" s="806"/>
      <c r="KAL893" s="806"/>
      <c r="KAM893" s="806"/>
      <c r="KAN893" s="806"/>
      <c r="KAO893" s="806"/>
      <c r="KAP893" s="806"/>
      <c r="KAQ893" s="806"/>
      <c r="KAR893" s="806"/>
      <c r="KAS893" s="806"/>
      <c r="KAT893" s="806"/>
      <c r="KAU893" s="806"/>
      <c r="KAV893" s="806"/>
      <c r="KAW893" s="806"/>
      <c r="KAX893" s="806"/>
      <c r="KAY893" s="806"/>
      <c r="KAZ893" s="806"/>
      <c r="KBA893" s="806"/>
      <c r="KBB893" s="806"/>
      <c r="KBC893" s="806"/>
      <c r="KBD893" s="806"/>
      <c r="KBE893" s="806"/>
      <c r="KBF893" s="806"/>
      <c r="KBG893" s="806"/>
      <c r="KBH893" s="806"/>
      <c r="KBI893" s="806"/>
      <c r="KBJ893" s="806"/>
      <c r="KBK893" s="806"/>
      <c r="KBL893" s="806"/>
      <c r="KBM893" s="806"/>
      <c r="KBN893" s="806"/>
      <c r="KBO893" s="806"/>
      <c r="KBP893" s="806"/>
      <c r="KBQ893" s="806"/>
      <c r="KBR893" s="806"/>
      <c r="KBS893" s="806"/>
      <c r="KBT893" s="806"/>
      <c r="KBU893" s="806"/>
      <c r="KBV893" s="806"/>
      <c r="KBW893" s="806"/>
      <c r="KBX893" s="806"/>
      <c r="KBY893" s="806"/>
      <c r="KBZ893" s="806"/>
      <c r="KCA893" s="806"/>
      <c r="KCB893" s="806"/>
      <c r="KCC893" s="806"/>
      <c r="KCD893" s="806"/>
      <c r="KCE893" s="806"/>
      <c r="KCF893" s="806"/>
      <c r="KCG893" s="806"/>
      <c r="KCH893" s="806"/>
      <c r="KCI893" s="806"/>
      <c r="KCJ893" s="806"/>
      <c r="KCK893" s="806"/>
      <c r="KCL893" s="806"/>
      <c r="KCM893" s="806"/>
      <c r="KCN893" s="806"/>
      <c r="KCO893" s="806"/>
      <c r="KCP893" s="806"/>
      <c r="KCQ893" s="806"/>
      <c r="KCR893" s="806"/>
      <c r="KCS893" s="806"/>
      <c r="KCT893" s="806"/>
      <c r="KCU893" s="806"/>
      <c r="KCV893" s="806"/>
      <c r="KCW893" s="806"/>
      <c r="KCX893" s="806"/>
      <c r="KCY893" s="806"/>
      <c r="KCZ893" s="806"/>
      <c r="KDA893" s="806"/>
      <c r="KDB893" s="806"/>
      <c r="KDC893" s="806"/>
      <c r="KDD893" s="806"/>
      <c r="KDE893" s="806"/>
      <c r="KDF893" s="806"/>
      <c r="KDG893" s="806"/>
      <c r="KDH893" s="806"/>
      <c r="KDI893" s="806"/>
      <c r="KDJ893" s="806"/>
      <c r="KDK893" s="806"/>
      <c r="KDL893" s="806"/>
      <c r="KDM893" s="806"/>
      <c r="KDN893" s="806"/>
      <c r="KDO893" s="806"/>
      <c r="KDP893" s="806"/>
      <c r="KDQ893" s="806"/>
      <c r="KDR893" s="806"/>
      <c r="KDS893" s="806"/>
      <c r="KDT893" s="806"/>
      <c r="KDU893" s="806"/>
      <c r="KDV893" s="806"/>
      <c r="KDW893" s="806"/>
      <c r="KDX893" s="806"/>
      <c r="KDY893" s="806"/>
      <c r="KDZ893" s="806"/>
      <c r="KEA893" s="806"/>
      <c r="KEB893" s="806"/>
      <c r="KEC893" s="806"/>
      <c r="KED893" s="806"/>
      <c r="KEE893" s="806"/>
      <c r="KEF893" s="806"/>
      <c r="KEG893" s="806"/>
      <c r="KEH893" s="806"/>
      <c r="KEI893" s="806"/>
      <c r="KEJ893" s="806"/>
      <c r="KEK893" s="806"/>
      <c r="KEL893" s="806"/>
      <c r="KEM893" s="806"/>
      <c r="KEN893" s="806"/>
      <c r="KEO893" s="806"/>
      <c r="KEP893" s="806"/>
      <c r="KEQ893" s="806"/>
      <c r="KER893" s="806"/>
      <c r="KES893" s="806"/>
      <c r="KET893" s="806"/>
      <c r="KEU893" s="806"/>
      <c r="KEV893" s="806"/>
      <c r="KEW893" s="806"/>
      <c r="KEX893" s="806"/>
      <c r="KEY893" s="806"/>
      <c r="KEZ893" s="806"/>
      <c r="KFA893" s="806"/>
      <c r="KFB893" s="806"/>
      <c r="KFC893" s="806"/>
      <c r="KFD893" s="806"/>
      <c r="KFE893" s="806"/>
      <c r="KFF893" s="806"/>
      <c r="KFG893" s="806"/>
      <c r="KFH893" s="806"/>
      <c r="KFI893" s="806"/>
      <c r="KFJ893" s="806"/>
      <c r="KFK893" s="806"/>
      <c r="KFL893" s="806"/>
      <c r="KFM893" s="806"/>
      <c r="KFN893" s="806"/>
      <c r="KFO893" s="806"/>
      <c r="KFP893" s="806"/>
      <c r="KFQ893" s="806"/>
      <c r="KFR893" s="806"/>
      <c r="KFS893" s="806"/>
      <c r="KFT893" s="806"/>
      <c r="KFU893" s="806"/>
      <c r="KFV893" s="806"/>
      <c r="KFW893" s="806"/>
      <c r="KFX893" s="806"/>
      <c r="KFY893" s="806"/>
      <c r="KFZ893" s="806"/>
      <c r="KGA893" s="806"/>
      <c r="KGB893" s="806"/>
      <c r="KGC893" s="806"/>
      <c r="KGD893" s="806"/>
      <c r="KGE893" s="806"/>
      <c r="KGF893" s="806"/>
      <c r="KGG893" s="806"/>
      <c r="KGH893" s="806"/>
      <c r="KGI893" s="806"/>
      <c r="KGJ893" s="806"/>
      <c r="KGK893" s="806"/>
      <c r="KGL893" s="806"/>
      <c r="KGM893" s="806"/>
      <c r="KGN893" s="806"/>
      <c r="KGO893" s="806"/>
      <c r="KGP893" s="806"/>
      <c r="KGQ893" s="806"/>
      <c r="KGR893" s="806"/>
      <c r="KGS893" s="806"/>
      <c r="KGT893" s="806"/>
      <c r="KGU893" s="806"/>
      <c r="KGV893" s="806"/>
      <c r="KGW893" s="806"/>
      <c r="KGX893" s="806"/>
      <c r="KGY893" s="806"/>
      <c r="KGZ893" s="806"/>
      <c r="KHA893" s="806"/>
      <c r="KHB893" s="806"/>
      <c r="KHC893" s="806"/>
      <c r="KHD893" s="806"/>
      <c r="KHE893" s="806"/>
      <c r="KHF893" s="806"/>
      <c r="KHG893" s="806"/>
      <c r="KHH893" s="806"/>
      <c r="KHI893" s="806"/>
      <c r="KHJ893" s="806"/>
      <c r="KHK893" s="806"/>
      <c r="KHL893" s="806"/>
      <c r="KHM893" s="806"/>
      <c r="KHN893" s="806"/>
      <c r="KHO893" s="806"/>
      <c r="KHP893" s="806"/>
      <c r="KHQ893" s="806"/>
      <c r="KHR893" s="806"/>
      <c r="KHS893" s="806"/>
      <c r="KHT893" s="806"/>
      <c r="KHU893" s="806"/>
      <c r="KHV893" s="806"/>
      <c r="KHW893" s="806"/>
      <c r="KHX893" s="806"/>
      <c r="KHY893" s="806"/>
      <c r="KHZ893" s="806"/>
      <c r="KIA893" s="806"/>
      <c r="KIB893" s="806"/>
      <c r="KIC893" s="806"/>
      <c r="KID893" s="806"/>
      <c r="KIE893" s="806"/>
      <c r="KIF893" s="806"/>
      <c r="KIG893" s="806"/>
      <c r="KIH893" s="806"/>
      <c r="KII893" s="806"/>
      <c r="KIJ893" s="806"/>
      <c r="KIK893" s="806"/>
      <c r="KIL893" s="806"/>
      <c r="KIM893" s="806"/>
      <c r="KIN893" s="806"/>
      <c r="KIO893" s="806"/>
      <c r="KIP893" s="806"/>
      <c r="KIQ893" s="806"/>
      <c r="KIR893" s="806"/>
      <c r="KIS893" s="806"/>
      <c r="KIT893" s="806"/>
      <c r="KIU893" s="806"/>
      <c r="KIV893" s="806"/>
      <c r="KIW893" s="806"/>
      <c r="KIX893" s="806"/>
      <c r="KIY893" s="806"/>
      <c r="KIZ893" s="806"/>
      <c r="KJA893" s="806"/>
      <c r="KJB893" s="806"/>
      <c r="KJC893" s="806"/>
      <c r="KJD893" s="806"/>
      <c r="KJE893" s="806"/>
      <c r="KJF893" s="806"/>
      <c r="KJG893" s="806"/>
      <c r="KJH893" s="806"/>
      <c r="KJI893" s="806"/>
      <c r="KJJ893" s="806"/>
      <c r="KJK893" s="806"/>
      <c r="KJL893" s="806"/>
      <c r="KJM893" s="806"/>
      <c r="KJN893" s="806"/>
      <c r="KJO893" s="806"/>
      <c r="KJP893" s="806"/>
      <c r="KJQ893" s="806"/>
      <c r="KJR893" s="806"/>
      <c r="KJS893" s="806"/>
      <c r="KJT893" s="806"/>
      <c r="KJU893" s="806"/>
      <c r="KJV893" s="806"/>
      <c r="KJW893" s="806"/>
      <c r="KJX893" s="806"/>
      <c r="KJY893" s="806"/>
      <c r="KJZ893" s="806"/>
      <c r="KKA893" s="806"/>
      <c r="KKB893" s="806"/>
      <c r="KKC893" s="806"/>
      <c r="KKD893" s="806"/>
      <c r="KKE893" s="806"/>
      <c r="KKF893" s="806"/>
      <c r="KKG893" s="806"/>
      <c r="KKH893" s="806"/>
      <c r="KKI893" s="806"/>
      <c r="KKJ893" s="806"/>
      <c r="KKK893" s="806"/>
      <c r="KKL893" s="806"/>
      <c r="KKM893" s="806"/>
      <c r="KKN893" s="806"/>
      <c r="KKO893" s="806"/>
      <c r="KKP893" s="806"/>
      <c r="KKQ893" s="806"/>
      <c r="KKR893" s="806"/>
      <c r="KKS893" s="806"/>
      <c r="KKT893" s="806"/>
      <c r="KKU893" s="806"/>
      <c r="KKV893" s="806"/>
      <c r="KKW893" s="806"/>
      <c r="KKX893" s="806"/>
      <c r="KKY893" s="806"/>
      <c r="KKZ893" s="806"/>
      <c r="KLA893" s="806"/>
      <c r="KLB893" s="806"/>
      <c r="KLC893" s="806"/>
      <c r="KLD893" s="806"/>
      <c r="KLE893" s="806"/>
      <c r="KLF893" s="806"/>
      <c r="KLG893" s="806"/>
      <c r="KLH893" s="806"/>
      <c r="KLI893" s="806"/>
      <c r="KLJ893" s="806"/>
      <c r="KLK893" s="806"/>
      <c r="KLL893" s="806"/>
      <c r="KLM893" s="806"/>
      <c r="KLN893" s="806"/>
      <c r="KLO893" s="806"/>
      <c r="KLP893" s="806"/>
      <c r="KLQ893" s="806"/>
      <c r="KLR893" s="806"/>
      <c r="KLS893" s="806"/>
      <c r="KLT893" s="806"/>
      <c r="KLU893" s="806"/>
      <c r="KLV893" s="806"/>
      <c r="KLW893" s="806"/>
      <c r="KLX893" s="806"/>
      <c r="KLY893" s="806"/>
      <c r="KLZ893" s="806"/>
      <c r="KMA893" s="806"/>
      <c r="KMB893" s="806"/>
      <c r="KMC893" s="806"/>
      <c r="KMD893" s="806"/>
      <c r="KME893" s="806"/>
      <c r="KMF893" s="806"/>
      <c r="KMG893" s="806"/>
      <c r="KMH893" s="806"/>
      <c r="KMI893" s="806"/>
      <c r="KMJ893" s="806"/>
      <c r="KMK893" s="806"/>
      <c r="KML893" s="806"/>
      <c r="KMM893" s="806"/>
      <c r="KMN893" s="806"/>
      <c r="KMO893" s="806"/>
      <c r="KMP893" s="806"/>
      <c r="KMQ893" s="806"/>
      <c r="KMR893" s="806"/>
      <c r="KMS893" s="806"/>
      <c r="KMT893" s="806"/>
      <c r="KMU893" s="806"/>
      <c r="KMV893" s="806"/>
      <c r="KMW893" s="806"/>
      <c r="KMX893" s="806"/>
      <c r="KMY893" s="806"/>
      <c r="KMZ893" s="806"/>
      <c r="KNA893" s="806"/>
      <c r="KNB893" s="806"/>
      <c r="KNC893" s="806"/>
      <c r="KND893" s="806"/>
      <c r="KNE893" s="806"/>
      <c r="KNF893" s="806"/>
      <c r="KNG893" s="806"/>
      <c r="KNH893" s="806"/>
      <c r="KNI893" s="806"/>
      <c r="KNJ893" s="806"/>
      <c r="KNK893" s="806"/>
      <c r="KNL893" s="806"/>
      <c r="KNM893" s="806"/>
      <c r="KNN893" s="806"/>
      <c r="KNO893" s="806"/>
      <c r="KNP893" s="806"/>
      <c r="KNQ893" s="806"/>
      <c r="KNR893" s="806"/>
      <c r="KNS893" s="806"/>
      <c r="KNT893" s="806"/>
      <c r="KNU893" s="806"/>
      <c r="KNV893" s="806"/>
      <c r="KNW893" s="806"/>
      <c r="KNX893" s="806"/>
      <c r="KNY893" s="806"/>
      <c r="KNZ893" s="806"/>
      <c r="KOA893" s="806"/>
      <c r="KOB893" s="806"/>
      <c r="KOC893" s="806"/>
      <c r="KOD893" s="806"/>
      <c r="KOE893" s="806"/>
      <c r="KOF893" s="806"/>
      <c r="KOG893" s="806"/>
      <c r="KOH893" s="806"/>
      <c r="KOI893" s="806"/>
      <c r="KOJ893" s="806"/>
      <c r="KOK893" s="806"/>
      <c r="KOL893" s="806"/>
      <c r="KOM893" s="806"/>
      <c r="KON893" s="806"/>
      <c r="KOO893" s="806"/>
      <c r="KOP893" s="806"/>
      <c r="KOQ893" s="806"/>
      <c r="KOR893" s="806"/>
      <c r="KOS893" s="806"/>
      <c r="KOT893" s="806"/>
      <c r="KOU893" s="806"/>
      <c r="KOV893" s="806"/>
      <c r="KOW893" s="806"/>
      <c r="KOX893" s="806"/>
      <c r="KOY893" s="806"/>
      <c r="KOZ893" s="806"/>
      <c r="KPA893" s="806"/>
      <c r="KPB893" s="806"/>
      <c r="KPC893" s="806"/>
      <c r="KPD893" s="806"/>
      <c r="KPE893" s="806"/>
      <c r="KPF893" s="806"/>
      <c r="KPG893" s="806"/>
      <c r="KPH893" s="806"/>
      <c r="KPI893" s="806"/>
      <c r="KPJ893" s="806"/>
      <c r="KPK893" s="806"/>
      <c r="KPL893" s="806"/>
      <c r="KPM893" s="806"/>
      <c r="KPN893" s="806"/>
      <c r="KPO893" s="806"/>
      <c r="KPP893" s="806"/>
      <c r="KPQ893" s="806"/>
      <c r="KPR893" s="806"/>
      <c r="KPS893" s="806"/>
      <c r="KPT893" s="806"/>
      <c r="KPU893" s="806"/>
      <c r="KPV893" s="806"/>
      <c r="KPW893" s="806"/>
      <c r="KPX893" s="806"/>
      <c r="KPY893" s="806"/>
      <c r="KPZ893" s="806"/>
      <c r="KQA893" s="806"/>
      <c r="KQB893" s="806"/>
      <c r="KQC893" s="806"/>
      <c r="KQD893" s="806"/>
      <c r="KQE893" s="806"/>
      <c r="KQF893" s="806"/>
      <c r="KQG893" s="806"/>
      <c r="KQH893" s="806"/>
      <c r="KQI893" s="806"/>
      <c r="KQJ893" s="806"/>
      <c r="KQK893" s="806"/>
      <c r="KQL893" s="806"/>
      <c r="KQM893" s="806"/>
      <c r="KQN893" s="806"/>
      <c r="KQO893" s="806"/>
      <c r="KQP893" s="806"/>
      <c r="KQQ893" s="806"/>
      <c r="KQR893" s="806"/>
      <c r="KQS893" s="806"/>
      <c r="KQT893" s="806"/>
      <c r="KQU893" s="806"/>
      <c r="KQV893" s="806"/>
      <c r="KQW893" s="806"/>
      <c r="KQX893" s="806"/>
      <c r="KQY893" s="806"/>
      <c r="KQZ893" s="806"/>
      <c r="KRA893" s="806"/>
      <c r="KRB893" s="806"/>
      <c r="KRC893" s="806"/>
      <c r="KRD893" s="806"/>
      <c r="KRE893" s="806"/>
      <c r="KRF893" s="806"/>
      <c r="KRG893" s="806"/>
      <c r="KRH893" s="806"/>
      <c r="KRI893" s="806"/>
      <c r="KRJ893" s="806"/>
      <c r="KRK893" s="806"/>
      <c r="KRL893" s="806"/>
      <c r="KRM893" s="806"/>
      <c r="KRN893" s="806"/>
      <c r="KRO893" s="806"/>
      <c r="KRP893" s="806"/>
      <c r="KRQ893" s="806"/>
      <c r="KRR893" s="806"/>
      <c r="KRS893" s="806"/>
      <c r="KRT893" s="806"/>
      <c r="KRU893" s="806"/>
      <c r="KRV893" s="806"/>
      <c r="KRW893" s="806"/>
      <c r="KRX893" s="806"/>
      <c r="KRY893" s="806"/>
      <c r="KRZ893" s="806"/>
      <c r="KSA893" s="806"/>
      <c r="KSB893" s="806"/>
      <c r="KSC893" s="806"/>
      <c r="KSD893" s="806"/>
      <c r="KSE893" s="806"/>
      <c r="KSF893" s="806"/>
      <c r="KSG893" s="806"/>
      <c r="KSH893" s="806"/>
      <c r="KSI893" s="806"/>
      <c r="KSJ893" s="806"/>
      <c r="KSK893" s="806"/>
      <c r="KSL893" s="806"/>
      <c r="KSM893" s="806"/>
      <c r="KSN893" s="806"/>
      <c r="KSO893" s="806"/>
      <c r="KSP893" s="806"/>
      <c r="KSQ893" s="806"/>
      <c r="KSR893" s="806"/>
      <c r="KSS893" s="806"/>
      <c r="KST893" s="806"/>
      <c r="KSU893" s="806"/>
      <c r="KSV893" s="806"/>
      <c r="KSW893" s="806"/>
      <c r="KSX893" s="806"/>
      <c r="KSY893" s="806"/>
      <c r="KSZ893" s="806"/>
      <c r="KTA893" s="806"/>
      <c r="KTB893" s="806"/>
      <c r="KTC893" s="806"/>
      <c r="KTD893" s="806"/>
      <c r="KTE893" s="806"/>
      <c r="KTF893" s="806"/>
      <c r="KTG893" s="806"/>
      <c r="KTH893" s="806"/>
      <c r="KTI893" s="806"/>
      <c r="KTJ893" s="806"/>
      <c r="KTK893" s="806"/>
      <c r="KTL893" s="806"/>
      <c r="KTM893" s="806"/>
      <c r="KTN893" s="806"/>
      <c r="KTO893" s="806"/>
      <c r="KTP893" s="806"/>
      <c r="KTQ893" s="806"/>
      <c r="KTR893" s="806"/>
      <c r="KTS893" s="806"/>
      <c r="KTT893" s="806"/>
      <c r="KTU893" s="806"/>
      <c r="KTV893" s="806"/>
      <c r="KTW893" s="806"/>
      <c r="KTX893" s="806"/>
      <c r="KTY893" s="806"/>
      <c r="KTZ893" s="806"/>
      <c r="KUA893" s="806"/>
      <c r="KUB893" s="806"/>
      <c r="KUC893" s="806"/>
      <c r="KUD893" s="806"/>
      <c r="KUE893" s="806"/>
      <c r="KUF893" s="806"/>
      <c r="KUG893" s="806"/>
      <c r="KUH893" s="806"/>
      <c r="KUI893" s="806"/>
      <c r="KUJ893" s="806"/>
      <c r="KUK893" s="806"/>
      <c r="KUL893" s="806"/>
      <c r="KUM893" s="806"/>
      <c r="KUN893" s="806"/>
      <c r="KUO893" s="806"/>
      <c r="KUP893" s="806"/>
      <c r="KUQ893" s="806"/>
      <c r="KUR893" s="806"/>
      <c r="KUS893" s="806"/>
      <c r="KUT893" s="806"/>
      <c r="KUU893" s="806"/>
      <c r="KUV893" s="806"/>
      <c r="KUW893" s="806"/>
      <c r="KUX893" s="806"/>
      <c r="KUY893" s="806"/>
      <c r="KUZ893" s="806"/>
      <c r="KVA893" s="806"/>
      <c r="KVB893" s="806"/>
      <c r="KVC893" s="806"/>
      <c r="KVD893" s="806"/>
      <c r="KVE893" s="806"/>
      <c r="KVF893" s="806"/>
      <c r="KVG893" s="806"/>
      <c r="KVH893" s="806"/>
      <c r="KVI893" s="806"/>
      <c r="KVJ893" s="806"/>
      <c r="KVK893" s="806"/>
      <c r="KVL893" s="806"/>
      <c r="KVM893" s="806"/>
      <c r="KVN893" s="806"/>
      <c r="KVO893" s="806"/>
      <c r="KVP893" s="806"/>
      <c r="KVQ893" s="806"/>
      <c r="KVR893" s="806"/>
      <c r="KVS893" s="806"/>
      <c r="KVT893" s="806"/>
      <c r="KVU893" s="806"/>
      <c r="KVV893" s="806"/>
      <c r="KVW893" s="806"/>
      <c r="KVX893" s="806"/>
      <c r="KVY893" s="806"/>
      <c r="KVZ893" s="806"/>
      <c r="KWA893" s="806"/>
      <c r="KWB893" s="806"/>
      <c r="KWC893" s="806"/>
      <c r="KWD893" s="806"/>
      <c r="KWE893" s="806"/>
      <c r="KWF893" s="806"/>
      <c r="KWG893" s="806"/>
      <c r="KWH893" s="806"/>
      <c r="KWI893" s="806"/>
      <c r="KWJ893" s="806"/>
      <c r="KWK893" s="806"/>
      <c r="KWL893" s="806"/>
      <c r="KWM893" s="806"/>
      <c r="KWN893" s="806"/>
      <c r="KWO893" s="806"/>
      <c r="KWP893" s="806"/>
      <c r="KWQ893" s="806"/>
      <c r="KWR893" s="806"/>
      <c r="KWS893" s="806"/>
      <c r="KWT893" s="806"/>
      <c r="KWU893" s="806"/>
      <c r="KWV893" s="806"/>
      <c r="KWW893" s="806"/>
      <c r="KWX893" s="806"/>
      <c r="KWY893" s="806"/>
      <c r="KWZ893" s="806"/>
      <c r="KXA893" s="806"/>
      <c r="KXB893" s="806"/>
      <c r="KXC893" s="806"/>
      <c r="KXD893" s="806"/>
      <c r="KXE893" s="806"/>
      <c r="KXF893" s="806"/>
      <c r="KXG893" s="806"/>
      <c r="KXH893" s="806"/>
      <c r="KXI893" s="806"/>
      <c r="KXJ893" s="806"/>
      <c r="KXK893" s="806"/>
      <c r="KXL893" s="806"/>
      <c r="KXM893" s="806"/>
      <c r="KXN893" s="806"/>
      <c r="KXO893" s="806"/>
      <c r="KXP893" s="806"/>
      <c r="KXQ893" s="806"/>
      <c r="KXR893" s="806"/>
      <c r="KXS893" s="806"/>
      <c r="KXT893" s="806"/>
      <c r="KXU893" s="806"/>
      <c r="KXV893" s="806"/>
      <c r="KXW893" s="806"/>
      <c r="KXX893" s="806"/>
      <c r="KXY893" s="806"/>
      <c r="KXZ893" s="806"/>
      <c r="KYA893" s="806"/>
      <c r="KYB893" s="806"/>
      <c r="KYC893" s="806"/>
      <c r="KYD893" s="806"/>
      <c r="KYE893" s="806"/>
      <c r="KYF893" s="806"/>
      <c r="KYG893" s="806"/>
      <c r="KYH893" s="806"/>
      <c r="KYI893" s="806"/>
      <c r="KYJ893" s="806"/>
      <c r="KYK893" s="806"/>
      <c r="KYL893" s="806"/>
      <c r="KYM893" s="806"/>
      <c r="KYN893" s="806"/>
      <c r="KYO893" s="806"/>
      <c r="KYP893" s="806"/>
      <c r="KYQ893" s="806"/>
      <c r="KYR893" s="806"/>
      <c r="KYS893" s="806"/>
      <c r="KYT893" s="806"/>
      <c r="KYU893" s="806"/>
      <c r="KYV893" s="806"/>
      <c r="KYW893" s="806"/>
      <c r="KYX893" s="806"/>
      <c r="KYY893" s="806"/>
      <c r="KYZ893" s="806"/>
      <c r="KZA893" s="806"/>
      <c r="KZB893" s="806"/>
      <c r="KZC893" s="806"/>
      <c r="KZD893" s="806"/>
      <c r="KZE893" s="806"/>
      <c r="KZF893" s="806"/>
      <c r="KZG893" s="806"/>
      <c r="KZH893" s="806"/>
      <c r="KZI893" s="806"/>
      <c r="KZJ893" s="806"/>
      <c r="KZK893" s="806"/>
      <c r="KZL893" s="806"/>
      <c r="KZM893" s="806"/>
      <c r="KZN893" s="806"/>
      <c r="KZO893" s="806"/>
      <c r="KZP893" s="806"/>
      <c r="KZQ893" s="806"/>
      <c r="KZR893" s="806"/>
      <c r="KZS893" s="806"/>
      <c r="KZT893" s="806"/>
      <c r="KZU893" s="806"/>
      <c r="KZV893" s="806"/>
      <c r="KZW893" s="806"/>
      <c r="KZX893" s="806"/>
      <c r="KZY893" s="806"/>
      <c r="KZZ893" s="806"/>
      <c r="LAA893" s="806"/>
      <c r="LAB893" s="806"/>
      <c r="LAC893" s="806"/>
      <c r="LAD893" s="806"/>
      <c r="LAE893" s="806"/>
      <c r="LAF893" s="806"/>
      <c r="LAG893" s="806"/>
      <c r="LAH893" s="806"/>
      <c r="LAI893" s="806"/>
      <c r="LAJ893" s="806"/>
      <c r="LAK893" s="806"/>
      <c r="LAL893" s="806"/>
      <c r="LAM893" s="806"/>
      <c r="LAN893" s="806"/>
      <c r="LAO893" s="806"/>
      <c r="LAP893" s="806"/>
      <c r="LAQ893" s="806"/>
      <c r="LAR893" s="806"/>
      <c r="LAS893" s="806"/>
      <c r="LAT893" s="806"/>
      <c r="LAU893" s="806"/>
      <c r="LAV893" s="806"/>
      <c r="LAW893" s="806"/>
      <c r="LAX893" s="806"/>
      <c r="LAY893" s="806"/>
      <c r="LAZ893" s="806"/>
      <c r="LBA893" s="806"/>
      <c r="LBB893" s="806"/>
      <c r="LBC893" s="806"/>
      <c r="LBD893" s="806"/>
      <c r="LBE893" s="806"/>
      <c r="LBF893" s="806"/>
      <c r="LBG893" s="806"/>
      <c r="LBH893" s="806"/>
      <c r="LBI893" s="806"/>
      <c r="LBJ893" s="806"/>
      <c r="LBK893" s="806"/>
      <c r="LBL893" s="806"/>
      <c r="LBM893" s="806"/>
      <c r="LBN893" s="806"/>
      <c r="LBO893" s="806"/>
      <c r="LBP893" s="806"/>
      <c r="LBQ893" s="806"/>
      <c r="LBR893" s="806"/>
      <c r="LBS893" s="806"/>
      <c r="LBT893" s="806"/>
      <c r="LBU893" s="806"/>
      <c r="LBV893" s="806"/>
      <c r="LBW893" s="806"/>
      <c r="LBX893" s="806"/>
      <c r="LBY893" s="806"/>
      <c r="LBZ893" s="806"/>
      <c r="LCA893" s="806"/>
      <c r="LCB893" s="806"/>
      <c r="LCC893" s="806"/>
      <c r="LCD893" s="806"/>
      <c r="LCE893" s="806"/>
      <c r="LCF893" s="806"/>
      <c r="LCG893" s="806"/>
      <c r="LCH893" s="806"/>
      <c r="LCI893" s="806"/>
      <c r="LCJ893" s="806"/>
      <c r="LCK893" s="806"/>
      <c r="LCL893" s="806"/>
      <c r="LCM893" s="806"/>
      <c r="LCN893" s="806"/>
      <c r="LCO893" s="806"/>
      <c r="LCP893" s="806"/>
      <c r="LCQ893" s="806"/>
      <c r="LCR893" s="806"/>
      <c r="LCS893" s="806"/>
      <c r="LCT893" s="806"/>
      <c r="LCU893" s="806"/>
      <c r="LCV893" s="806"/>
      <c r="LCW893" s="806"/>
      <c r="LCX893" s="806"/>
      <c r="LCY893" s="806"/>
      <c r="LCZ893" s="806"/>
      <c r="LDA893" s="806"/>
      <c r="LDB893" s="806"/>
      <c r="LDC893" s="806"/>
      <c r="LDD893" s="806"/>
      <c r="LDE893" s="806"/>
      <c r="LDF893" s="806"/>
      <c r="LDG893" s="806"/>
      <c r="LDH893" s="806"/>
      <c r="LDI893" s="806"/>
      <c r="LDJ893" s="806"/>
      <c r="LDK893" s="806"/>
      <c r="LDL893" s="806"/>
      <c r="LDM893" s="806"/>
      <c r="LDN893" s="806"/>
      <c r="LDO893" s="806"/>
      <c r="LDP893" s="806"/>
      <c r="LDQ893" s="806"/>
      <c r="LDR893" s="806"/>
      <c r="LDS893" s="806"/>
      <c r="LDT893" s="806"/>
      <c r="LDU893" s="806"/>
      <c r="LDV893" s="806"/>
      <c r="LDW893" s="806"/>
      <c r="LDX893" s="806"/>
      <c r="LDY893" s="806"/>
      <c r="LDZ893" s="806"/>
      <c r="LEA893" s="806"/>
      <c r="LEB893" s="806"/>
      <c r="LEC893" s="806"/>
      <c r="LED893" s="806"/>
      <c r="LEE893" s="806"/>
      <c r="LEF893" s="806"/>
      <c r="LEG893" s="806"/>
      <c r="LEH893" s="806"/>
      <c r="LEI893" s="806"/>
      <c r="LEJ893" s="806"/>
      <c r="LEK893" s="806"/>
      <c r="LEL893" s="806"/>
      <c r="LEM893" s="806"/>
      <c r="LEN893" s="806"/>
      <c r="LEO893" s="806"/>
      <c r="LEP893" s="806"/>
      <c r="LEQ893" s="806"/>
      <c r="LER893" s="806"/>
      <c r="LES893" s="806"/>
      <c r="LET893" s="806"/>
      <c r="LEU893" s="806"/>
      <c r="LEV893" s="806"/>
      <c r="LEW893" s="806"/>
      <c r="LEX893" s="806"/>
      <c r="LEY893" s="806"/>
      <c r="LEZ893" s="806"/>
      <c r="LFA893" s="806"/>
      <c r="LFB893" s="806"/>
      <c r="LFC893" s="806"/>
      <c r="LFD893" s="806"/>
      <c r="LFE893" s="806"/>
      <c r="LFF893" s="806"/>
      <c r="LFG893" s="806"/>
      <c r="LFH893" s="806"/>
      <c r="LFI893" s="806"/>
      <c r="LFJ893" s="806"/>
      <c r="LFK893" s="806"/>
      <c r="LFL893" s="806"/>
      <c r="LFM893" s="806"/>
      <c r="LFN893" s="806"/>
      <c r="LFO893" s="806"/>
      <c r="LFP893" s="806"/>
      <c r="LFQ893" s="806"/>
      <c r="LFR893" s="806"/>
      <c r="LFS893" s="806"/>
      <c r="LFT893" s="806"/>
      <c r="LFU893" s="806"/>
      <c r="LFV893" s="806"/>
      <c r="LFW893" s="806"/>
      <c r="LFX893" s="806"/>
      <c r="LFY893" s="806"/>
      <c r="LFZ893" s="806"/>
      <c r="LGA893" s="806"/>
      <c r="LGB893" s="806"/>
      <c r="LGC893" s="806"/>
      <c r="LGD893" s="806"/>
      <c r="LGE893" s="806"/>
      <c r="LGF893" s="806"/>
      <c r="LGG893" s="806"/>
      <c r="LGH893" s="806"/>
      <c r="LGI893" s="806"/>
      <c r="LGJ893" s="806"/>
      <c r="LGK893" s="806"/>
      <c r="LGL893" s="806"/>
      <c r="LGM893" s="806"/>
      <c r="LGN893" s="806"/>
      <c r="LGO893" s="806"/>
      <c r="LGP893" s="806"/>
      <c r="LGQ893" s="806"/>
      <c r="LGR893" s="806"/>
      <c r="LGS893" s="806"/>
      <c r="LGT893" s="806"/>
      <c r="LGU893" s="806"/>
      <c r="LGV893" s="806"/>
      <c r="LGW893" s="806"/>
      <c r="LGX893" s="806"/>
      <c r="LGY893" s="806"/>
      <c r="LGZ893" s="806"/>
      <c r="LHA893" s="806"/>
      <c r="LHB893" s="806"/>
      <c r="LHC893" s="806"/>
      <c r="LHD893" s="806"/>
      <c r="LHE893" s="806"/>
      <c r="LHF893" s="806"/>
      <c r="LHG893" s="806"/>
      <c r="LHH893" s="806"/>
      <c r="LHI893" s="806"/>
      <c r="LHJ893" s="806"/>
      <c r="LHK893" s="806"/>
      <c r="LHL893" s="806"/>
      <c r="LHM893" s="806"/>
      <c r="LHN893" s="806"/>
      <c r="LHO893" s="806"/>
      <c r="LHP893" s="806"/>
      <c r="LHQ893" s="806"/>
      <c r="LHR893" s="806"/>
      <c r="LHS893" s="806"/>
      <c r="LHT893" s="806"/>
      <c r="LHU893" s="806"/>
      <c r="LHV893" s="806"/>
      <c r="LHW893" s="806"/>
      <c r="LHX893" s="806"/>
      <c r="LHY893" s="806"/>
      <c r="LHZ893" s="806"/>
      <c r="LIA893" s="806"/>
      <c r="LIB893" s="806"/>
      <c r="LIC893" s="806"/>
      <c r="LID893" s="806"/>
      <c r="LIE893" s="806"/>
      <c r="LIF893" s="806"/>
      <c r="LIG893" s="806"/>
      <c r="LIH893" s="806"/>
      <c r="LII893" s="806"/>
      <c r="LIJ893" s="806"/>
      <c r="LIK893" s="806"/>
      <c r="LIL893" s="806"/>
      <c r="LIM893" s="806"/>
      <c r="LIN893" s="806"/>
      <c r="LIO893" s="806"/>
      <c r="LIP893" s="806"/>
      <c r="LIQ893" s="806"/>
      <c r="LIR893" s="806"/>
      <c r="LIS893" s="806"/>
      <c r="LIT893" s="806"/>
      <c r="LIU893" s="806"/>
      <c r="LIV893" s="806"/>
      <c r="LIW893" s="806"/>
      <c r="LIX893" s="806"/>
      <c r="LIY893" s="806"/>
      <c r="LIZ893" s="806"/>
      <c r="LJA893" s="806"/>
      <c r="LJB893" s="806"/>
      <c r="LJC893" s="806"/>
      <c r="LJD893" s="806"/>
      <c r="LJE893" s="806"/>
      <c r="LJF893" s="806"/>
      <c r="LJG893" s="806"/>
      <c r="LJH893" s="806"/>
      <c r="LJI893" s="806"/>
      <c r="LJJ893" s="806"/>
      <c r="LJK893" s="806"/>
      <c r="LJL893" s="806"/>
      <c r="LJM893" s="806"/>
      <c r="LJN893" s="806"/>
      <c r="LJO893" s="806"/>
      <c r="LJP893" s="806"/>
      <c r="LJQ893" s="806"/>
      <c r="LJR893" s="806"/>
      <c r="LJS893" s="806"/>
      <c r="LJT893" s="806"/>
      <c r="LJU893" s="806"/>
      <c r="LJV893" s="806"/>
      <c r="LJW893" s="806"/>
      <c r="LJX893" s="806"/>
      <c r="LJY893" s="806"/>
      <c r="LJZ893" s="806"/>
      <c r="LKA893" s="806"/>
      <c r="LKB893" s="806"/>
      <c r="LKC893" s="806"/>
      <c r="LKD893" s="806"/>
      <c r="LKE893" s="806"/>
      <c r="LKF893" s="806"/>
      <c r="LKG893" s="806"/>
      <c r="LKH893" s="806"/>
      <c r="LKI893" s="806"/>
      <c r="LKJ893" s="806"/>
      <c r="LKK893" s="806"/>
      <c r="LKL893" s="806"/>
      <c r="LKM893" s="806"/>
      <c r="LKN893" s="806"/>
      <c r="LKO893" s="806"/>
      <c r="LKP893" s="806"/>
      <c r="LKQ893" s="806"/>
      <c r="LKR893" s="806"/>
      <c r="LKS893" s="806"/>
      <c r="LKT893" s="806"/>
      <c r="LKU893" s="806"/>
      <c r="LKV893" s="806"/>
      <c r="LKW893" s="806"/>
      <c r="LKX893" s="806"/>
      <c r="LKY893" s="806"/>
      <c r="LKZ893" s="806"/>
      <c r="LLA893" s="806"/>
      <c r="LLB893" s="806"/>
      <c r="LLC893" s="806"/>
      <c r="LLD893" s="806"/>
      <c r="LLE893" s="806"/>
      <c r="LLF893" s="806"/>
      <c r="LLG893" s="806"/>
      <c r="LLH893" s="806"/>
      <c r="LLI893" s="806"/>
      <c r="LLJ893" s="806"/>
      <c r="LLK893" s="806"/>
      <c r="LLL893" s="806"/>
      <c r="LLM893" s="806"/>
      <c r="LLN893" s="806"/>
      <c r="LLO893" s="806"/>
      <c r="LLP893" s="806"/>
      <c r="LLQ893" s="806"/>
      <c r="LLR893" s="806"/>
      <c r="LLS893" s="806"/>
      <c r="LLT893" s="806"/>
      <c r="LLU893" s="806"/>
      <c r="LLV893" s="806"/>
      <c r="LLW893" s="806"/>
      <c r="LLX893" s="806"/>
      <c r="LLY893" s="806"/>
      <c r="LLZ893" s="806"/>
      <c r="LMA893" s="806"/>
      <c r="LMB893" s="806"/>
      <c r="LMC893" s="806"/>
      <c r="LMD893" s="806"/>
      <c r="LME893" s="806"/>
      <c r="LMF893" s="806"/>
      <c r="LMG893" s="806"/>
      <c r="LMH893" s="806"/>
      <c r="LMI893" s="806"/>
      <c r="LMJ893" s="806"/>
      <c r="LMK893" s="806"/>
      <c r="LML893" s="806"/>
      <c r="LMM893" s="806"/>
      <c r="LMN893" s="806"/>
      <c r="LMO893" s="806"/>
      <c r="LMP893" s="806"/>
      <c r="LMQ893" s="806"/>
      <c r="LMR893" s="806"/>
      <c r="LMS893" s="806"/>
      <c r="LMT893" s="806"/>
      <c r="LMU893" s="806"/>
      <c r="LMV893" s="806"/>
      <c r="LMW893" s="806"/>
      <c r="LMX893" s="806"/>
      <c r="LMY893" s="806"/>
      <c r="LMZ893" s="806"/>
      <c r="LNA893" s="806"/>
      <c r="LNB893" s="806"/>
      <c r="LNC893" s="806"/>
      <c r="LND893" s="806"/>
      <c r="LNE893" s="806"/>
      <c r="LNF893" s="806"/>
      <c r="LNG893" s="806"/>
      <c r="LNH893" s="806"/>
      <c r="LNI893" s="806"/>
      <c r="LNJ893" s="806"/>
      <c r="LNK893" s="806"/>
      <c r="LNL893" s="806"/>
      <c r="LNM893" s="806"/>
      <c r="LNN893" s="806"/>
      <c r="LNO893" s="806"/>
      <c r="LNP893" s="806"/>
      <c r="LNQ893" s="806"/>
      <c r="LNR893" s="806"/>
      <c r="LNS893" s="806"/>
      <c r="LNT893" s="806"/>
      <c r="LNU893" s="806"/>
      <c r="LNV893" s="806"/>
      <c r="LNW893" s="806"/>
      <c r="LNX893" s="806"/>
      <c r="LNY893" s="806"/>
      <c r="LNZ893" s="806"/>
      <c r="LOA893" s="806"/>
      <c r="LOB893" s="806"/>
      <c r="LOC893" s="806"/>
      <c r="LOD893" s="806"/>
      <c r="LOE893" s="806"/>
      <c r="LOF893" s="806"/>
      <c r="LOG893" s="806"/>
      <c r="LOH893" s="806"/>
      <c r="LOI893" s="806"/>
      <c r="LOJ893" s="806"/>
      <c r="LOK893" s="806"/>
      <c r="LOL893" s="806"/>
      <c r="LOM893" s="806"/>
      <c r="LON893" s="806"/>
      <c r="LOO893" s="806"/>
      <c r="LOP893" s="806"/>
      <c r="LOQ893" s="806"/>
      <c r="LOR893" s="806"/>
      <c r="LOS893" s="806"/>
      <c r="LOT893" s="806"/>
      <c r="LOU893" s="806"/>
      <c r="LOV893" s="806"/>
      <c r="LOW893" s="806"/>
      <c r="LOX893" s="806"/>
      <c r="LOY893" s="806"/>
      <c r="LOZ893" s="806"/>
      <c r="LPA893" s="806"/>
      <c r="LPB893" s="806"/>
      <c r="LPC893" s="806"/>
      <c r="LPD893" s="806"/>
      <c r="LPE893" s="806"/>
      <c r="LPF893" s="806"/>
      <c r="LPG893" s="806"/>
      <c r="LPH893" s="806"/>
      <c r="LPI893" s="806"/>
      <c r="LPJ893" s="806"/>
      <c r="LPK893" s="806"/>
      <c r="LPL893" s="806"/>
      <c r="LPM893" s="806"/>
      <c r="LPN893" s="806"/>
      <c r="LPO893" s="806"/>
      <c r="LPP893" s="806"/>
      <c r="LPQ893" s="806"/>
      <c r="LPR893" s="806"/>
      <c r="LPS893" s="806"/>
      <c r="LPT893" s="806"/>
      <c r="LPU893" s="806"/>
      <c r="LPV893" s="806"/>
      <c r="LPW893" s="806"/>
      <c r="LPX893" s="806"/>
      <c r="LPY893" s="806"/>
      <c r="LPZ893" s="806"/>
      <c r="LQA893" s="806"/>
      <c r="LQB893" s="806"/>
      <c r="LQC893" s="806"/>
      <c r="LQD893" s="806"/>
      <c r="LQE893" s="806"/>
      <c r="LQF893" s="806"/>
      <c r="LQG893" s="806"/>
      <c r="LQH893" s="806"/>
      <c r="LQI893" s="806"/>
      <c r="LQJ893" s="806"/>
      <c r="LQK893" s="806"/>
      <c r="LQL893" s="806"/>
      <c r="LQM893" s="806"/>
      <c r="LQN893" s="806"/>
      <c r="LQO893" s="806"/>
      <c r="LQP893" s="806"/>
      <c r="LQQ893" s="806"/>
      <c r="LQR893" s="806"/>
      <c r="LQS893" s="806"/>
      <c r="LQT893" s="806"/>
      <c r="LQU893" s="806"/>
      <c r="LQV893" s="806"/>
      <c r="LQW893" s="806"/>
      <c r="LQX893" s="806"/>
      <c r="LQY893" s="806"/>
      <c r="LQZ893" s="806"/>
      <c r="LRA893" s="806"/>
      <c r="LRB893" s="806"/>
      <c r="LRC893" s="806"/>
      <c r="LRD893" s="806"/>
      <c r="LRE893" s="806"/>
      <c r="LRF893" s="806"/>
      <c r="LRG893" s="806"/>
      <c r="LRH893" s="806"/>
      <c r="LRI893" s="806"/>
      <c r="LRJ893" s="806"/>
      <c r="LRK893" s="806"/>
      <c r="LRL893" s="806"/>
      <c r="LRM893" s="806"/>
      <c r="LRN893" s="806"/>
      <c r="LRO893" s="806"/>
      <c r="LRP893" s="806"/>
      <c r="LRQ893" s="806"/>
      <c r="LRR893" s="806"/>
      <c r="LRS893" s="806"/>
      <c r="LRT893" s="806"/>
      <c r="LRU893" s="806"/>
      <c r="LRV893" s="806"/>
      <c r="LRW893" s="806"/>
      <c r="LRX893" s="806"/>
      <c r="LRY893" s="806"/>
      <c r="LRZ893" s="806"/>
      <c r="LSA893" s="806"/>
      <c r="LSB893" s="806"/>
      <c r="LSC893" s="806"/>
      <c r="LSD893" s="806"/>
      <c r="LSE893" s="806"/>
      <c r="LSF893" s="806"/>
      <c r="LSG893" s="806"/>
      <c r="LSH893" s="806"/>
      <c r="LSI893" s="806"/>
      <c r="LSJ893" s="806"/>
      <c r="LSK893" s="806"/>
      <c r="LSL893" s="806"/>
      <c r="LSM893" s="806"/>
      <c r="LSN893" s="806"/>
      <c r="LSO893" s="806"/>
      <c r="LSP893" s="806"/>
      <c r="LSQ893" s="806"/>
      <c r="LSR893" s="806"/>
      <c r="LSS893" s="806"/>
      <c r="LST893" s="806"/>
      <c r="LSU893" s="806"/>
      <c r="LSV893" s="806"/>
      <c r="LSW893" s="806"/>
      <c r="LSX893" s="806"/>
      <c r="LSY893" s="806"/>
      <c r="LSZ893" s="806"/>
      <c r="LTA893" s="806"/>
      <c r="LTB893" s="806"/>
      <c r="LTC893" s="806"/>
      <c r="LTD893" s="806"/>
      <c r="LTE893" s="806"/>
      <c r="LTF893" s="806"/>
      <c r="LTG893" s="806"/>
      <c r="LTH893" s="806"/>
      <c r="LTI893" s="806"/>
      <c r="LTJ893" s="806"/>
      <c r="LTK893" s="806"/>
      <c r="LTL893" s="806"/>
      <c r="LTM893" s="806"/>
      <c r="LTN893" s="806"/>
      <c r="LTO893" s="806"/>
      <c r="LTP893" s="806"/>
      <c r="LTQ893" s="806"/>
      <c r="LTR893" s="806"/>
      <c r="LTS893" s="806"/>
      <c r="LTT893" s="806"/>
      <c r="LTU893" s="806"/>
      <c r="LTV893" s="806"/>
      <c r="LTW893" s="806"/>
      <c r="LTX893" s="806"/>
      <c r="LTY893" s="806"/>
      <c r="LTZ893" s="806"/>
      <c r="LUA893" s="806"/>
      <c r="LUB893" s="806"/>
      <c r="LUC893" s="806"/>
      <c r="LUD893" s="806"/>
      <c r="LUE893" s="806"/>
      <c r="LUF893" s="806"/>
      <c r="LUG893" s="806"/>
      <c r="LUH893" s="806"/>
      <c r="LUI893" s="806"/>
      <c r="LUJ893" s="806"/>
      <c r="LUK893" s="806"/>
      <c r="LUL893" s="806"/>
      <c r="LUM893" s="806"/>
      <c r="LUN893" s="806"/>
      <c r="LUO893" s="806"/>
      <c r="LUP893" s="806"/>
      <c r="LUQ893" s="806"/>
      <c r="LUR893" s="806"/>
      <c r="LUS893" s="806"/>
      <c r="LUT893" s="806"/>
      <c r="LUU893" s="806"/>
      <c r="LUV893" s="806"/>
      <c r="LUW893" s="806"/>
      <c r="LUX893" s="806"/>
      <c r="LUY893" s="806"/>
      <c r="LUZ893" s="806"/>
      <c r="LVA893" s="806"/>
      <c r="LVB893" s="806"/>
      <c r="LVC893" s="806"/>
      <c r="LVD893" s="806"/>
      <c r="LVE893" s="806"/>
      <c r="LVF893" s="806"/>
      <c r="LVG893" s="806"/>
      <c r="LVH893" s="806"/>
      <c r="LVI893" s="806"/>
      <c r="LVJ893" s="806"/>
      <c r="LVK893" s="806"/>
      <c r="LVL893" s="806"/>
      <c r="LVM893" s="806"/>
      <c r="LVN893" s="806"/>
      <c r="LVO893" s="806"/>
      <c r="LVP893" s="806"/>
      <c r="LVQ893" s="806"/>
      <c r="LVR893" s="806"/>
      <c r="LVS893" s="806"/>
      <c r="LVT893" s="806"/>
      <c r="LVU893" s="806"/>
      <c r="LVV893" s="806"/>
      <c r="LVW893" s="806"/>
      <c r="LVX893" s="806"/>
      <c r="LVY893" s="806"/>
      <c r="LVZ893" s="806"/>
      <c r="LWA893" s="806"/>
      <c r="LWB893" s="806"/>
      <c r="LWC893" s="806"/>
      <c r="LWD893" s="806"/>
      <c r="LWE893" s="806"/>
      <c r="LWF893" s="806"/>
      <c r="LWG893" s="806"/>
      <c r="LWH893" s="806"/>
      <c r="LWI893" s="806"/>
      <c r="LWJ893" s="806"/>
      <c r="LWK893" s="806"/>
      <c r="LWL893" s="806"/>
      <c r="LWM893" s="806"/>
      <c r="LWN893" s="806"/>
      <c r="LWO893" s="806"/>
      <c r="LWP893" s="806"/>
      <c r="LWQ893" s="806"/>
      <c r="LWR893" s="806"/>
      <c r="LWS893" s="806"/>
      <c r="LWT893" s="806"/>
      <c r="LWU893" s="806"/>
      <c r="LWV893" s="806"/>
      <c r="LWW893" s="806"/>
      <c r="LWX893" s="806"/>
      <c r="LWY893" s="806"/>
      <c r="LWZ893" s="806"/>
      <c r="LXA893" s="806"/>
      <c r="LXB893" s="806"/>
      <c r="LXC893" s="806"/>
      <c r="LXD893" s="806"/>
      <c r="LXE893" s="806"/>
      <c r="LXF893" s="806"/>
      <c r="LXG893" s="806"/>
      <c r="LXH893" s="806"/>
      <c r="LXI893" s="806"/>
      <c r="LXJ893" s="806"/>
      <c r="LXK893" s="806"/>
      <c r="LXL893" s="806"/>
      <c r="LXM893" s="806"/>
      <c r="LXN893" s="806"/>
      <c r="LXO893" s="806"/>
      <c r="LXP893" s="806"/>
      <c r="LXQ893" s="806"/>
      <c r="LXR893" s="806"/>
      <c r="LXS893" s="806"/>
      <c r="LXT893" s="806"/>
      <c r="LXU893" s="806"/>
      <c r="LXV893" s="806"/>
      <c r="LXW893" s="806"/>
      <c r="LXX893" s="806"/>
      <c r="LXY893" s="806"/>
      <c r="LXZ893" s="806"/>
      <c r="LYA893" s="806"/>
      <c r="LYB893" s="806"/>
      <c r="LYC893" s="806"/>
      <c r="LYD893" s="806"/>
      <c r="LYE893" s="806"/>
      <c r="LYF893" s="806"/>
      <c r="LYG893" s="806"/>
      <c r="LYH893" s="806"/>
      <c r="LYI893" s="806"/>
      <c r="LYJ893" s="806"/>
      <c r="LYK893" s="806"/>
      <c r="LYL893" s="806"/>
      <c r="LYM893" s="806"/>
      <c r="LYN893" s="806"/>
      <c r="LYO893" s="806"/>
      <c r="LYP893" s="806"/>
      <c r="LYQ893" s="806"/>
      <c r="LYR893" s="806"/>
      <c r="LYS893" s="806"/>
      <c r="LYT893" s="806"/>
      <c r="LYU893" s="806"/>
      <c r="LYV893" s="806"/>
      <c r="LYW893" s="806"/>
      <c r="LYX893" s="806"/>
      <c r="LYY893" s="806"/>
      <c r="LYZ893" s="806"/>
      <c r="LZA893" s="806"/>
      <c r="LZB893" s="806"/>
      <c r="LZC893" s="806"/>
      <c r="LZD893" s="806"/>
      <c r="LZE893" s="806"/>
      <c r="LZF893" s="806"/>
      <c r="LZG893" s="806"/>
      <c r="LZH893" s="806"/>
      <c r="LZI893" s="806"/>
      <c r="LZJ893" s="806"/>
      <c r="LZK893" s="806"/>
      <c r="LZL893" s="806"/>
      <c r="LZM893" s="806"/>
      <c r="LZN893" s="806"/>
      <c r="LZO893" s="806"/>
      <c r="LZP893" s="806"/>
      <c r="LZQ893" s="806"/>
      <c r="LZR893" s="806"/>
      <c r="LZS893" s="806"/>
      <c r="LZT893" s="806"/>
      <c r="LZU893" s="806"/>
      <c r="LZV893" s="806"/>
      <c r="LZW893" s="806"/>
      <c r="LZX893" s="806"/>
      <c r="LZY893" s="806"/>
      <c r="LZZ893" s="806"/>
      <c r="MAA893" s="806"/>
      <c r="MAB893" s="806"/>
      <c r="MAC893" s="806"/>
      <c r="MAD893" s="806"/>
      <c r="MAE893" s="806"/>
      <c r="MAF893" s="806"/>
      <c r="MAG893" s="806"/>
      <c r="MAH893" s="806"/>
      <c r="MAI893" s="806"/>
      <c r="MAJ893" s="806"/>
      <c r="MAK893" s="806"/>
      <c r="MAL893" s="806"/>
      <c r="MAM893" s="806"/>
      <c r="MAN893" s="806"/>
      <c r="MAO893" s="806"/>
      <c r="MAP893" s="806"/>
      <c r="MAQ893" s="806"/>
      <c r="MAR893" s="806"/>
      <c r="MAS893" s="806"/>
      <c r="MAT893" s="806"/>
      <c r="MAU893" s="806"/>
      <c r="MAV893" s="806"/>
      <c r="MAW893" s="806"/>
      <c r="MAX893" s="806"/>
      <c r="MAY893" s="806"/>
      <c r="MAZ893" s="806"/>
      <c r="MBA893" s="806"/>
      <c r="MBB893" s="806"/>
      <c r="MBC893" s="806"/>
      <c r="MBD893" s="806"/>
      <c r="MBE893" s="806"/>
      <c r="MBF893" s="806"/>
      <c r="MBG893" s="806"/>
      <c r="MBH893" s="806"/>
      <c r="MBI893" s="806"/>
      <c r="MBJ893" s="806"/>
      <c r="MBK893" s="806"/>
      <c r="MBL893" s="806"/>
      <c r="MBM893" s="806"/>
      <c r="MBN893" s="806"/>
      <c r="MBO893" s="806"/>
      <c r="MBP893" s="806"/>
      <c r="MBQ893" s="806"/>
      <c r="MBR893" s="806"/>
      <c r="MBS893" s="806"/>
      <c r="MBT893" s="806"/>
      <c r="MBU893" s="806"/>
      <c r="MBV893" s="806"/>
      <c r="MBW893" s="806"/>
      <c r="MBX893" s="806"/>
      <c r="MBY893" s="806"/>
      <c r="MBZ893" s="806"/>
      <c r="MCA893" s="806"/>
      <c r="MCB893" s="806"/>
      <c r="MCC893" s="806"/>
      <c r="MCD893" s="806"/>
      <c r="MCE893" s="806"/>
      <c r="MCF893" s="806"/>
      <c r="MCG893" s="806"/>
      <c r="MCH893" s="806"/>
      <c r="MCI893" s="806"/>
      <c r="MCJ893" s="806"/>
      <c r="MCK893" s="806"/>
      <c r="MCL893" s="806"/>
      <c r="MCM893" s="806"/>
      <c r="MCN893" s="806"/>
      <c r="MCO893" s="806"/>
      <c r="MCP893" s="806"/>
      <c r="MCQ893" s="806"/>
      <c r="MCR893" s="806"/>
      <c r="MCS893" s="806"/>
      <c r="MCT893" s="806"/>
      <c r="MCU893" s="806"/>
      <c r="MCV893" s="806"/>
      <c r="MCW893" s="806"/>
      <c r="MCX893" s="806"/>
      <c r="MCY893" s="806"/>
      <c r="MCZ893" s="806"/>
      <c r="MDA893" s="806"/>
      <c r="MDB893" s="806"/>
      <c r="MDC893" s="806"/>
      <c r="MDD893" s="806"/>
      <c r="MDE893" s="806"/>
      <c r="MDF893" s="806"/>
      <c r="MDG893" s="806"/>
      <c r="MDH893" s="806"/>
      <c r="MDI893" s="806"/>
      <c r="MDJ893" s="806"/>
      <c r="MDK893" s="806"/>
      <c r="MDL893" s="806"/>
      <c r="MDM893" s="806"/>
      <c r="MDN893" s="806"/>
      <c r="MDO893" s="806"/>
      <c r="MDP893" s="806"/>
      <c r="MDQ893" s="806"/>
      <c r="MDR893" s="806"/>
      <c r="MDS893" s="806"/>
      <c r="MDT893" s="806"/>
      <c r="MDU893" s="806"/>
      <c r="MDV893" s="806"/>
      <c r="MDW893" s="806"/>
      <c r="MDX893" s="806"/>
      <c r="MDY893" s="806"/>
      <c r="MDZ893" s="806"/>
      <c r="MEA893" s="806"/>
      <c r="MEB893" s="806"/>
      <c r="MEC893" s="806"/>
      <c r="MED893" s="806"/>
      <c r="MEE893" s="806"/>
      <c r="MEF893" s="806"/>
      <c r="MEG893" s="806"/>
      <c r="MEH893" s="806"/>
      <c r="MEI893" s="806"/>
      <c r="MEJ893" s="806"/>
      <c r="MEK893" s="806"/>
      <c r="MEL893" s="806"/>
      <c r="MEM893" s="806"/>
      <c r="MEN893" s="806"/>
      <c r="MEO893" s="806"/>
      <c r="MEP893" s="806"/>
      <c r="MEQ893" s="806"/>
      <c r="MER893" s="806"/>
      <c r="MES893" s="806"/>
      <c r="MET893" s="806"/>
      <c r="MEU893" s="806"/>
      <c r="MEV893" s="806"/>
      <c r="MEW893" s="806"/>
      <c r="MEX893" s="806"/>
      <c r="MEY893" s="806"/>
      <c r="MEZ893" s="806"/>
      <c r="MFA893" s="806"/>
      <c r="MFB893" s="806"/>
      <c r="MFC893" s="806"/>
      <c r="MFD893" s="806"/>
      <c r="MFE893" s="806"/>
      <c r="MFF893" s="806"/>
      <c r="MFG893" s="806"/>
      <c r="MFH893" s="806"/>
      <c r="MFI893" s="806"/>
      <c r="MFJ893" s="806"/>
      <c r="MFK893" s="806"/>
      <c r="MFL893" s="806"/>
      <c r="MFM893" s="806"/>
      <c r="MFN893" s="806"/>
      <c r="MFO893" s="806"/>
      <c r="MFP893" s="806"/>
      <c r="MFQ893" s="806"/>
      <c r="MFR893" s="806"/>
      <c r="MFS893" s="806"/>
      <c r="MFT893" s="806"/>
      <c r="MFU893" s="806"/>
      <c r="MFV893" s="806"/>
      <c r="MFW893" s="806"/>
      <c r="MFX893" s="806"/>
      <c r="MFY893" s="806"/>
      <c r="MFZ893" s="806"/>
      <c r="MGA893" s="806"/>
      <c r="MGB893" s="806"/>
      <c r="MGC893" s="806"/>
      <c r="MGD893" s="806"/>
      <c r="MGE893" s="806"/>
      <c r="MGF893" s="806"/>
      <c r="MGG893" s="806"/>
      <c r="MGH893" s="806"/>
      <c r="MGI893" s="806"/>
      <c r="MGJ893" s="806"/>
      <c r="MGK893" s="806"/>
      <c r="MGL893" s="806"/>
      <c r="MGM893" s="806"/>
      <c r="MGN893" s="806"/>
      <c r="MGO893" s="806"/>
      <c r="MGP893" s="806"/>
      <c r="MGQ893" s="806"/>
      <c r="MGR893" s="806"/>
      <c r="MGS893" s="806"/>
      <c r="MGT893" s="806"/>
      <c r="MGU893" s="806"/>
      <c r="MGV893" s="806"/>
      <c r="MGW893" s="806"/>
      <c r="MGX893" s="806"/>
      <c r="MGY893" s="806"/>
      <c r="MGZ893" s="806"/>
      <c r="MHA893" s="806"/>
      <c r="MHB893" s="806"/>
      <c r="MHC893" s="806"/>
      <c r="MHD893" s="806"/>
      <c r="MHE893" s="806"/>
      <c r="MHF893" s="806"/>
      <c r="MHG893" s="806"/>
      <c r="MHH893" s="806"/>
      <c r="MHI893" s="806"/>
      <c r="MHJ893" s="806"/>
      <c r="MHK893" s="806"/>
      <c r="MHL893" s="806"/>
      <c r="MHM893" s="806"/>
      <c r="MHN893" s="806"/>
      <c r="MHO893" s="806"/>
      <c r="MHP893" s="806"/>
      <c r="MHQ893" s="806"/>
      <c r="MHR893" s="806"/>
      <c r="MHS893" s="806"/>
      <c r="MHT893" s="806"/>
      <c r="MHU893" s="806"/>
      <c r="MHV893" s="806"/>
      <c r="MHW893" s="806"/>
      <c r="MHX893" s="806"/>
      <c r="MHY893" s="806"/>
      <c r="MHZ893" s="806"/>
      <c r="MIA893" s="806"/>
      <c r="MIB893" s="806"/>
      <c r="MIC893" s="806"/>
      <c r="MID893" s="806"/>
      <c r="MIE893" s="806"/>
      <c r="MIF893" s="806"/>
      <c r="MIG893" s="806"/>
      <c r="MIH893" s="806"/>
      <c r="MII893" s="806"/>
      <c r="MIJ893" s="806"/>
      <c r="MIK893" s="806"/>
      <c r="MIL893" s="806"/>
      <c r="MIM893" s="806"/>
      <c r="MIN893" s="806"/>
      <c r="MIO893" s="806"/>
      <c r="MIP893" s="806"/>
      <c r="MIQ893" s="806"/>
      <c r="MIR893" s="806"/>
      <c r="MIS893" s="806"/>
      <c r="MIT893" s="806"/>
      <c r="MIU893" s="806"/>
      <c r="MIV893" s="806"/>
      <c r="MIW893" s="806"/>
      <c r="MIX893" s="806"/>
      <c r="MIY893" s="806"/>
      <c r="MIZ893" s="806"/>
      <c r="MJA893" s="806"/>
      <c r="MJB893" s="806"/>
      <c r="MJC893" s="806"/>
      <c r="MJD893" s="806"/>
      <c r="MJE893" s="806"/>
      <c r="MJF893" s="806"/>
      <c r="MJG893" s="806"/>
      <c r="MJH893" s="806"/>
      <c r="MJI893" s="806"/>
      <c r="MJJ893" s="806"/>
      <c r="MJK893" s="806"/>
      <c r="MJL893" s="806"/>
      <c r="MJM893" s="806"/>
      <c r="MJN893" s="806"/>
      <c r="MJO893" s="806"/>
      <c r="MJP893" s="806"/>
      <c r="MJQ893" s="806"/>
      <c r="MJR893" s="806"/>
      <c r="MJS893" s="806"/>
      <c r="MJT893" s="806"/>
      <c r="MJU893" s="806"/>
      <c r="MJV893" s="806"/>
      <c r="MJW893" s="806"/>
      <c r="MJX893" s="806"/>
      <c r="MJY893" s="806"/>
      <c r="MJZ893" s="806"/>
      <c r="MKA893" s="806"/>
      <c r="MKB893" s="806"/>
      <c r="MKC893" s="806"/>
      <c r="MKD893" s="806"/>
      <c r="MKE893" s="806"/>
      <c r="MKF893" s="806"/>
      <c r="MKG893" s="806"/>
      <c r="MKH893" s="806"/>
      <c r="MKI893" s="806"/>
      <c r="MKJ893" s="806"/>
      <c r="MKK893" s="806"/>
      <c r="MKL893" s="806"/>
      <c r="MKM893" s="806"/>
      <c r="MKN893" s="806"/>
      <c r="MKO893" s="806"/>
      <c r="MKP893" s="806"/>
      <c r="MKQ893" s="806"/>
      <c r="MKR893" s="806"/>
      <c r="MKS893" s="806"/>
      <c r="MKT893" s="806"/>
      <c r="MKU893" s="806"/>
      <c r="MKV893" s="806"/>
      <c r="MKW893" s="806"/>
      <c r="MKX893" s="806"/>
      <c r="MKY893" s="806"/>
      <c r="MKZ893" s="806"/>
      <c r="MLA893" s="806"/>
      <c r="MLB893" s="806"/>
      <c r="MLC893" s="806"/>
      <c r="MLD893" s="806"/>
      <c r="MLE893" s="806"/>
      <c r="MLF893" s="806"/>
      <c r="MLG893" s="806"/>
      <c r="MLH893" s="806"/>
      <c r="MLI893" s="806"/>
      <c r="MLJ893" s="806"/>
      <c r="MLK893" s="806"/>
      <c r="MLL893" s="806"/>
      <c r="MLM893" s="806"/>
      <c r="MLN893" s="806"/>
      <c r="MLO893" s="806"/>
      <c r="MLP893" s="806"/>
      <c r="MLQ893" s="806"/>
      <c r="MLR893" s="806"/>
      <c r="MLS893" s="806"/>
      <c r="MLT893" s="806"/>
      <c r="MLU893" s="806"/>
      <c r="MLV893" s="806"/>
      <c r="MLW893" s="806"/>
      <c r="MLX893" s="806"/>
      <c r="MLY893" s="806"/>
      <c r="MLZ893" s="806"/>
      <c r="MMA893" s="806"/>
      <c r="MMB893" s="806"/>
      <c r="MMC893" s="806"/>
      <c r="MMD893" s="806"/>
      <c r="MME893" s="806"/>
      <c r="MMF893" s="806"/>
      <c r="MMG893" s="806"/>
      <c r="MMH893" s="806"/>
      <c r="MMI893" s="806"/>
      <c r="MMJ893" s="806"/>
      <c r="MMK893" s="806"/>
      <c r="MML893" s="806"/>
      <c r="MMM893" s="806"/>
      <c r="MMN893" s="806"/>
      <c r="MMO893" s="806"/>
      <c r="MMP893" s="806"/>
      <c r="MMQ893" s="806"/>
      <c r="MMR893" s="806"/>
      <c r="MMS893" s="806"/>
      <c r="MMT893" s="806"/>
      <c r="MMU893" s="806"/>
      <c r="MMV893" s="806"/>
      <c r="MMW893" s="806"/>
      <c r="MMX893" s="806"/>
      <c r="MMY893" s="806"/>
      <c r="MMZ893" s="806"/>
      <c r="MNA893" s="806"/>
      <c r="MNB893" s="806"/>
      <c r="MNC893" s="806"/>
      <c r="MND893" s="806"/>
      <c r="MNE893" s="806"/>
      <c r="MNF893" s="806"/>
      <c r="MNG893" s="806"/>
      <c r="MNH893" s="806"/>
      <c r="MNI893" s="806"/>
      <c r="MNJ893" s="806"/>
      <c r="MNK893" s="806"/>
      <c r="MNL893" s="806"/>
      <c r="MNM893" s="806"/>
      <c r="MNN893" s="806"/>
      <c r="MNO893" s="806"/>
      <c r="MNP893" s="806"/>
      <c r="MNQ893" s="806"/>
      <c r="MNR893" s="806"/>
      <c r="MNS893" s="806"/>
      <c r="MNT893" s="806"/>
      <c r="MNU893" s="806"/>
      <c r="MNV893" s="806"/>
      <c r="MNW893" s="806"/>
      <c r="MNX893" s="806"/>
      <c r="MNY893" s="806"/>
      <c r="MNZ893" s="806"/>
      <c r="MOA893" s="806"/>
      <c r="MOB893" s="806"/>
      <c r="MOC893" s="806"/>
      <c r="MOD893" s="806"/>
      <c r="MOE893" s="806"/>
      <c r="MOF893" s="806"/>
      <c r="MOG893" s="806"/>
      <c r="MOH893" s="806"/>
      <c r="MOI893" s="806"/>
      <c r="MOJ893" s="806"/>
      <c r="MOK893" s="806"/>
      <c r="MOL893" s="806"/>
      <c r="MOM893" s="806"/>
      <c r="MON893" s="806"/>
      <c r="MOO893" s="806"/>
      <c r="MOP893" s="806"/>
      <c r="MOQ893" s="806"/>
      <c r="MOR893" s="806"/>
      <c r="MOS893" s="806"/>
      <c r="MOT893" s="806"/>
      <c r="MOU893" s="806"/>
      <c r="MOV893" s="806"/>
      <c r="MOW893" s="806"/>
      <c r="MOX893" s="806"/>
      <c r="MOY893" s="806"/>
      <c r="MOZ893" s="806"/>
      <c r="MPA893" s="806"/>
      <c r="MPB893" s="806"/>
      <c r="MPC893" s="806"/>
      <c r="MPD893" s="806"/>
      <c r="MPE893" s="806"/>
      <c r="MPF893" s="806"/>
      <c r="MPG893" s="806"/>
      <c r="MPH893" s="806"/>
      <c r="MPI893" s="806"/>
      <c r="MPJ893" s="806"/>
      <c r="MPK893" s="806"/>
      <c r="MPL893" s="806"/>
      <c r="MPM893" s="806"/>
      <c r="MPN893" s="806"/>
      <c r="MPO893" s="806"/>
      <c r="MPP893" s="806"/>
      <c r="MPQ893" s="806"/>
      <c r="MPR893" s="806"/>
      <c r="MPS893" s="806"/>
      <c r="MPT893" s="806"/>
      <c r="MPU893" s="806"/>
      <c r="MPV893" s="806"/>
      <c r="MPW893" s="806"/>
      <c r="MPX893" s="806"/>
      <c r="MPY893" s="806"/>
      <c r="MPZ893" s="806"/>
      <c r="MQA893" s="806"/>
      <c r="MQB893" s="806"/>
      <c r="MQC893" s="806"/>
      <c r="MQD893" s="806"/>
      <c r="MQE893" s="806"/>
      <c r="MQF893" s="806"/>
      <c r="MQG893" s="806"/>
      <c r="MQH893" s="806"/>
      <c r="MQI893" s="806"/>
      <c r="MQJ893" s="806"/>
      <c r="MQK893" s="806"/>
      <c r="MQL893" s="806"/>
      <c r="MQM893" s="806"/>
      <c r="MQN893" s="806"/>
      <c r="MQO893" s="806"/>
      <c r="MQP893" s="806"/>
      <c r="MQQ893" s="806"/>
      <c r="MQR893" s="806"/>
      <c r="MQS893" s="806"/>
      <c r="MQT893" s="806"/>
      <c r="MQU893" s="806"/>
      <c r="MQV893" s="806"/>
      <c r="MQW893" s="806"/>
      <c r="MQX893" s="806"/>
      <c r="MQY893" s="806"/>
      <c r="MQZ893" s="806"/>
      <c r="MRA893" s="806"/>
      <c r="MRB893" s="806"/>
      <c r="MRC893" s="806"/>
      <c r="MRD893" s="806"/>
      <c r="MRE893" s="806"/>
      <c r="MRF893" s="806"/>
      <c r="MRG893" s="806"/>
      <c r="MRH893" s="806"/>
      <c r="MRI893" s="806"/>
      <c r="MRJ893" s="806"/>
      <c r="MRK893" s="806"/>
      <c r="MRL893" s="806"/>
      <c r="MRM893" s="806"/>
      <c r="MRN893" s="806"/>
      <c r="MRO893" s="806"/>
      <c r="MRP893" s="806"/>
      <c r="MRQ893" s="806"/>
      <c r="MRR893" s="806"/>
      <c r="MRS893" s="806"/>
      <c r="MRT893" s="806"/>
      <c r="MRU893" s="806"/>
      <c r="MRV893" s="806"/>
      <c r="MRW893" s="806"/>
      <c r="MRX893" s="806"/>
      <c r="MRY893" s="806"/>
      <c r="MRZ893" s="806"/>
      <c r="MSA893" s="806"/>
      <c r="MSB893" s="806"/>
      <c r="MSC893" s="806"/>
      <c r="MSD893" s="806"/>
      <c r="MSE893" s="806"/>
      <c r="MSF893" s="806"/>
      <c r="MSG893" s="806"/>
      <c r="MSH893" s="806"/>
      <c r="MSI893" s="806"/>
      <c r="MSJ893" s="806"/>
      <c r="MSK893" s="806"/>
      <c r="MSL893" s="806"/>
      <c r="MSM893" s="806"/>
      <c r="MSN893" s="806"/>
      <c r="MSO893" s="806"/>
      <c r="MSP893" s="806"/>
      <c r="MSQ893" s="806"/>
      <c r="MSR893" s="806"/>
      <c r="MSS893" s="806"/>
      <c r="MST893" s="806"/>
      <c r="MSU893" s="806"/>
      <c r="MSV893" s="806"/>
      <c r="MSW893" s="806"/>
      <c r="MSX893" s="806"/>
      <c r="MSY893" s="806"/>
      <c r="MSZ893" s="806"/>
      <c r="MTA893" s="806"/>
      <c r="MTB893" s="806"/>
      <c r="MTC893" s="806"/>
      <c r="MTD893" s="806"/>
      <c r="MTE893" s="806"/>
      <c r="MTF893" s="806"/>
      <c r="MTG893" s="806"/>
      <c r="MTH893" s="806"/>
      <c r="MTI893" s="806"/>
      <c r="MTJ893" s="806"/>
      <c r="MTK893" s="806"/>
      <c r="MTL893" s="806"/>
      <c r="MTM893" s="806"/>
      <c r="MTN893" s="806"/>
      <c r="MTO893" s="806"/>
      <c r="MTP893" s="806"/>
      <c r="MTQ893" s="806"/>
      <c r="MTR893" s="806"/>
      <c r="MTS893" s="806"/>
      <c r="MTT893" s="806"/>
      <c r="MTU893" s="806"/>
      <c r="MTV893" s="806"/>
      <c r="MTW893" s="806"/>
      <c r="MTX893" s="806"/>
      <c r="MTY893" s="806"/>
      <c r="MTZ893" s="806"/>
      <c r="MUA893" s="806"/>
      <c r="MUB893" s="806"/>
      <c r="MUC893" s="806"/>
      <c r="MUD893" s="806"/>
      <c r="MUE893" s="806"/>
      <c r="MUF893" s="806"/>
      <c r="MUG893" s="806"/>
      <c r="MUH893" s="806"/>
      <c r="MUI893" s="806"/>
      <c r="MUJ893" s="806"/>
      <c r="MUK893" s="806"/>
      <c r="MUL893" s="806"/>
      <c r="MUM893" s="806"/>
      <c r="MUN893" s="806"/>
      <c r="MUO893" s="806"/>
      <c r="MUP893" s="806"/>
      <c r="MUQ893" s="806"/>
      <c r="MUR893" s="806"/>
      <c r="MUS893" s="806"/>
      <c r="MUT893" s="806"/>
      <c r="MUU893" s="806"/>
      <c r="MUV893" s="806"/>
      <c r="MUW893" s="806"/>
      <c r="MUX893" s="806"/>
      <c r="MUY893" s="806"/>
      <c r="MUZ893" s="806"/>
      <c r="MVA893" s="806"/>
      <c r="MVB893" s="806"/>
      <c r="MVC893" s="806"/>
      <c r="MVD893" s="806"/>
      <c r="MVE893" s="806"/>
      <c r="MVF893" s="806"/>
      <c r="MVG893" s="806"/>
      <c r="MVH893" s="806"/>
      <c r="MVI893" s="806"/>
      <c r="MVJ893" s="806"/>
      <c r="MVK893" s="806"/>
      <c r="MVL893" s="806"/>
      <c r="MVM893" s="806"/>
      <c r="MVN893" s="806"/>
      <c r="MVO893" s="806"/>
      <c r="MVP893" s="806"/>
      <c r="MVQ893" s="806"/>
      <c r="MVR893" s="806"/>
      <c r="MVS893" s="806"/>
      <c r="MVT893" s="806"/>
      <c r="MVU893" s="806"/>
      <c r="MVV893" s="806"/>
      <c r="MVW893" s="806"/>
      <c r="MVX893" s="806"/>
      <c r="MVY893" s="806"/>
      <c r="MVZ893" s="806"/>
      <c r="MWA893" s="806"/>
      <c r="MWB893" s="806"/>
      <c r="MWC893" s="806"/>
      <c r="MWD893" s="806"/>
      <c r="MWE893" s="806"/>
      <c r="MWF893" s="806"/>
      <c r="MWG893" s="806"/>
      <c r="MWH893" s="806"/>
      <c r="MWI893" s="806"/>
      <c r="MWJ893" s="806"/>
      <c r="MWK893" s="806"/>
      <c r="MWL893" s="806"/>
      <c r="MWM893" s="806"/>
      <c r="MWN893" s="806"/>
      <c r="MWO893" s="806"/>
      <c r="MWP893" s="806"/>
      <c r="MWQ893" s="806"/>
      <c r="MWR893" s="806"/>
      <c r="MWS893" s="806"/>
      <c r="MWT893" s="806"/>
      <c r="MWU893" s="806"/>
      <c r="MWV893" s="806"/>
      <c r="MWW893" s="806"/>
      <c r="MWX893" s="806"/>
      <c r="MWY893" s="806"/>
      <c r="MWZ893" s="806"/>
      <c r="MXA893" s="806"/>
      <c r="MXB893" s="806"/>
      <c r="MXC893" s="806"/>
      <c r="MXD893" s="806"/>
      <c r="MXE893" s="806"/>
      <c r="MXF893" s="806"/>
      <c r="MXG893" s="806"/>
      <c r="MXH893" s="806"/>
      <c r="MXI893" s="806"/>
      <c r="MXJ893" s="806"/>
      <c r="MXK893" s="806"/>
      <c r="MXL893" s="806"/>
      <c r="MXM893" s="806"/>
      <c r="MXN893" s="806"/>
      <c r="MXO893" s="806"/>
      <c r="MXP893" s="806"/>
      <c r="MXQ893" s="806"/>
      <c r="MXR893" s="806"/>
      <c r="MXS893" s="806"/>
      <c r="MXT893" s="806"/>
      <c r="MXU893" s="806"/>
      <c r="MXV893" s="806"/>
      <c r="MXW893" s="806"/>
      <c r="MXX893" s="806"/>
      <c r="MXY893" s="806"/>
      <c r="MXZ893" s="806"/>
      <c r="MYA893" s="806"/>
      <c r="MYB893" s="806"/>
      <c r="MYC893" s="806"/>
      <c r="MYD893" s="806"/>
      <c r="MYE893" s="806"/>
      <c r="MYF893" s="806"/>
      <c r="MYG893" s="806"/>
      <c r="MYH893" s="806"/>
      <c r="MYI893" s="806"/>
      <c r="MYJ893" s="806"/>
      <c r="MYK893" s="806"/>
      <c r="MYL893" s="806"/>
      <c r="MYM893" s="806"/>
      <c r="MYN893" s="806"/>
      <c r="MYO893" s="806"/>
      <c r="MYP893" s="806"/>
      <c r="MYQ893" s="806"/>
      <c r="MYR893" s="806"/>
      <c r="MYS893" s="806"/>
      <c r="MYT893" s="806"/>
      <c r="MYU893" s="806"/>
      <c r="MYV893" s="806"/>
      <c r="MYW893" s="806"/>
      <c r="MYX893" s="806"/>
      <c r="MYY893" s="806"/>
      <c r="MYZ893" s="806"/>
      <c r="MZA893" s="806"/>
      <c r="MZB893" s="806"/>
      <c r="MZC893" s="806"/>
      <c r="MZD893" s="806"/>
      <c r="MZE893" s="806"/>
      <c r="MZF893" s="806"/>
      <c r="MZG893" s="806"/>
      <c r="MZH893" s="806"/>
      <c r="MZI893" s="806"/>
      <c r="MZJ893" s="806"/>
      <c r="MZK893" s="806"/>
      <c r="MZL893" s="806"/>
      <c r="MZM893" s="806"/>
      <c r="MZN893" s="806"/>
      <c r="MZO893" s="806"/>
      <c r="MZP893" s="806"/>
      <c r="MZQ893" s="806"/>
      <c r="MZR893" s="806"/>
      <c r="MZS893" s="806"/>
      <c r="MZT893" s="806"/>
      <c r="MZU893" s="806"/>
      <c r="MZV893" s="806"/>
      <c r="MZW893" s="806"/>
      <c r="MZX893" s="806"/>
      <c r="MZY893" s="806"/>
      <c r="MZZ893" s="806"/>
      <c r="NAA893" s="806"/>
      <c r="NAB893" s="806"/>
      <c r="NAC893" s="806"/>
      <c r="NAD893" s="806"/>
      <c r="NAE893" s="806"/>
      <c r="NAF893" s="806"/>
      <c r="NAG893" s="806"/>
      <c r="NAH893" s="806"/>
      <c r="NAI893" s="806"/>
      <c r="NAJ893" s="806"/>
      <c r="NAK893" s="806"/>
      <c r="NAL893" s="806"/>
      <c r="NAM893" s="806"/>
      <c r="NAN893" s="806"/>
      <c r="NAO893" s="806"/>
      <c r="NAP893" s="806"/>
      <c r="NAQ893" s="806"/>
      <c r="NAR893" s="806"/>
      <c r="NAS893" s="806"/>
      <c r="NAT893" s="806"/>
      <c r="NAU893" s="806"/>
      <c r="NAV893" s="806"/>
      <c r="NAW893" s="806"/>
      <c r="NAX893" s="806"/>
      <c r="NAY893" s="806"/>
      <c r="NAZ893" s="806"/>
      <c r="NBA893" s="806"/>
      <c r="NBB893" s="806"/>
      <c r="NBC893" s="806"/>
      <c r="NBD893" s="806"/>
      <c r="NBE893" s="806"/>
      <c r="NBF893" s="806"/>
      <c r="NBG893" s="806"/>
      <c r="NBH893" s="806"/>
      <c r="NBI893" s="806"/>
      <c r="NBJ893" s="806"/>
      <c r="NBK893" s="806"/>
      <c r="NBL893" s="806"/>
      <c r="NBM893" s="806"/>
      <c r="NBN893" s="806"/>
      <c r="NBO893" s="806"/>
      <c r="NBP893" s="806"/>
      <c r="NBQ893" s="806"/>
      <c r="NBR893" s="806"/>
      <c r="NBS893" s="806"/>
      <c r="NBT893" s="806"/>
      <c r="NBU893" s="806"/>
      <c r="NBV893" s="806"/>
      <c r="NBW893" s="806"/>
      <c r="NBX893" s="806"/>
      <c r="NBY893" s="806"/>
      <c r="NBZ893" s="806"/>
      <c r="NCA893" s="806"/>
      <c r="NCB893" s="806"/>
      <c r="NCC893" s="806"/>
      <c r="NCD893" s="806"/>
      <c r="NCE893" s="806"/>
      <c r="NCF893" s="806"/>
      <c r="NCG893" s="806"/>
      <c r="NCH893" s="806"/>
      <c r="NCI893" s="806"/>
      <c r="NCJ893" s="806"/>
      <c r="NCK893" s="806"/>
      <c r="NCL893" s="806"/>
      <c r="NCM893" s="806"/>
      <c r="NCN893" s="806"/>
      <c r="NCO893" s="806"/>
      <c r="NCP893" s="806"/>
      <c r="NCQ893" s="806"/>
      <c r="NCR893" s="806"/>
      <c r="NCS893" s="806"/>
      <c r="NCT893" s="806"/>
      <c r="NCU893" s="806"/>
      <c r="NCV893" s="806"/>
      <c r="NCW893" s="806"/>
      <c r="NCX893" s="806"/>
      <c r="NCY893" s="806"/>
      <c r="NCZ893" s="806"/>
      <c r="NDA893" s="806"/>
      <c r="NDB893" s="806"/>
      <c r="NDC893" s="806"/>
      <c r="NDD893" s="806"/>
      <c r="NDE893" s="806"/>
      <c r="NDF893" s="806"/>
      <c r="NDG893" s="806"/>
      <c r="NDH893" s="806"/>
      <c r="NDI893" s="806"/>
      <c r="NDJ893" s="806"/>
      <c r="NDK893" s="806"/>
      <c r="NDL893" s="806"/>
      <c r="NDM893" s="806"/>
      <c r="NDN893" s="806"/>
      <c r="NDO893" s="806"/>
      <c r="NDP893" s="806"/>
      <c r="NDQ893" s="806"/>
      <c r="NDR893" s="806"/>
      <c r="NDS893" s="806"/>
      <c r="NDT893" s="806"/>
      <c r="NDU893" s="806"/>
      <c r="NDV893" s="806"/>
      <c r="NDW893" s="806"/>
      <c r="NDX893" s="806"/>
      <c r="NDY893" s="806"/>
      <c r="NDZ893" s="806"/>
      <c r="NEA893" s="806"/>
      <c r="NEB893" s="806"/>
      <c r="NEC893" s="806"/>
      <c r="NED893" s="806"/>
      <c r="NEE893" s="806"/>
      <c r="NEF893" s="806"/>
      <c r="NEG893" s="806"/>
      <c r="NEH893" s="806"/>
      <c r="NEI893" s="806"/>
      <c r="NEJ893" s="806"/>
      <c r="NEK893" s="806"/>
      <c r="NEL893" s="806"/>
      <c r="NEM893" s="806"/>
      <c r="NEN893" s="806"/>
      <c r="NEO893" s="806"/>
      <c r="NEP893" s="806"/>
      <c r="NEQ893" s="806"/>
      <c r="NER893" s="806"/>
      <c r="NES893" s="806"/>
      <c r="NET893" s="806"/>
      <c r="NEU893" s="806"/>
      <c r="NEV893" s="806"/>
      <c r="NEW893" s="806"/>
      <c r="NEX893" s="806"/>
      <c r="NEY893" s="806"/>
      <c r="NEZ893" s="806"/>
      <c r="NFA893" s="806"/>
      <c r="NFB893" s="806"/>
      <c r="NFC893" s="806"/>
      <c r="NFD893" s="806"/>
      <c r="NFE893" s="806"/>
      <c r="NFF893" s="806"/>
      <c r="NFG893" s="806"/>
      <c r="NFH893" s="806"/>
      <c r="NFI893" s="806"/>
      <c r="NFJ893" s="806"/>
      <c r="NFK893" s="806"/>
      <c r="NFL893" s="806"/>
      <c r="NFM893" s="806"/>
      <c r="NFN893" s="806"/>
      <c r="NFO893" s="806"/>
      <c r="NFP893" s="806"/>
      <c r="NFQ893" s="806"/>
      <c r="NFR893" s="806"/>
      <c r="NFS893" s="806"/>
      <c r="NFT893" s="806"/>
      <c r="NFU893" s="806"/>
      <c r="NFV893" s="806"/>
      <c r="NFW893" s="806"/>
      <c r="NFX893" s="806"/>
      <c r="NFY893" s="806"/>
      <c r="NFZ893" s="806"/>
      <c r="NGA893" s="806"/>
      <c r="NGB893" s="806"/>
      <c r="NGC893" s="806"/>
      <c r="NGD893" s="806"/>
      <c r="NGE893" s="806"/>
      <c r="NGF893" s="806"/>
      <c r="NGG893" s="806"/>
      <c r="NGH893" s="806"/>
      <c r="NGI893" s="806"/>
      <c r="NGJ893" s="806"/>
      <c r="NGK893" s="806"/>
      <c r="NGL893" s="806"/>
      <c r="NGM893" s="806"/>
      <c r="NGN893" s="806"/>
      <c r="NGO893" s="806"/>
      <c r="NGP893" s="806"/>
      <c r="NGQ893" s="806"/>
      <c r="NGR893" s="806"/>
      <c r="NGS893" s="806"/>
      <c r="NGT893" s="806"/>
      <c r="NGU893" s="806"/>
      <c r="NGV893" s="806"/>
      <c r="NGW893" s="806"/>
      <c r="NGX893" s="806"/>
      <c r="NGY893" s="806"/>
      <c r="NGZ893" s="806"/>
      <c r="NHA893" s="806"/>
      <c r="NHB893" s="806"/>
      <c r="NHC893" s="806"/>
      <c r="NHD893" s="806"/>
      <c r="NHE893" s="806"/>
      <c r="NHF893" s="806"/>
      <c r="NHG893" s="806"/>
      <c r="NHH893" s="806"/>
      <c r="NHI893" s="806"/>
      <c r="NHJ893" s="806"/>
      <c r="NHK893" s="806"/>
      <c r="NHL893" s="806"/>
      <c r="NHM893" s="806"/>
      <c r="NHN893" s="806"/>
      <c r="NHO893" s="806"/>
      <c r="NHP893" s="806"/>
      <c r="NHQ893" s="806"/>
      <c r="NHR893" s="806"/>
      <c r="NHS893" s="806"/>
      <c r="NHT893" s="806"/>
      <c r="NHU893" s="806"/>
      <c r="NHV893" s="806"/>
      <c r="NHW893" s="806"/>
      <c r="NHX893" s="806"/>
      <c r="NHY893" s="806"/>
      <c r="NHZ893" s="806"/>
      <c r="NIA893" s="806"/>
      <c r="NIB893" s="806"/>
      <c r="NIC893" s="806"/>
      <c r="NID893" s="806"/>
      <c r="NIE893" s="806"/>
      <c r="NIF893" s="806"/>
      <c r="NIG893" s="806"/>
      <c r="NIH893" s="806"/>
      <c r="NII893" s="806"/>
      <c r="NIJ893" s="806"/>
      <c r="NIK893" s="806"/>
      <c r="NIL893" s="806"/>
      <c r="NIM893" s="806"/>
      <c r="NIN893" s="806"/>
      <c r="NIO893" s="806"/>
      <c r="NIP893" s="806"/>
      <c r="NIQ893" s="806"/>
      <c r="NIR893" s="806"/>
      <c r="NIS893" s="806"/>
      <c r="NIT893" s="806"/>
      <c r="NIU893" s="806"/>
      <c r="NIV893" s="806"/>
      <c r="NIW893" s="806"/>
      <c r="NIX893" s="806"/>
      <c r="NIY893" s="806"/>
      <c r="NIZ893" s="806"/>
      <c r="NJA893" s="806"/>
      <c r="NJB893" s="806"/>
      <c r="NJC893" s="806"/>
      <c r="NJD893" s="806"/>
      <c r="NJE893" s="806"/>
      <c r="NJF893" s="806"/>
      <c r="NJG893" s="806"/>
      <c r="NJH893" s="806"/>
      <c r="NJI893" s="806"/>
      <c r="NJJ893" s="806"/>
      <c r="NJK893" s="806"/>
      <c r="NJL893" s="806"/>
      <c r="NJM893" s="806"/>
      <c r="NJN893" s="806"/>
      <c r="NJO893" s="806"/>
      <c r="NJP893" s="806"/>
      <c r="NJQ893" s="806"/>
      <c r="NJR893" s="806"/>
      <c r="NJS893" s="806"/>
      <c r="NJT893" s="806"/>
      <c r="NJU893" s="806"/>
      <c r="NJV893" s="806"/>
      <c r="NJW893" s="806"/>
      <c r="NJX893" s="806"/>
      <c r="NJY893" s="806"/>
      <c r="NJZ893" s="806"/>
      <c r="NKA893" s="806"/>
      <c r="NKB893" s="806"/>
      <c r="NKC893" s="806"/>
      <c r="NKD893" s="806"/>
      <c r="NKE893" s="806"/>
      <c r="NKF893" s="806"/>
      <c r="NKG893" s="806"/>
      <c r="NKH893" s="806"/>
      <c r="NKI893" s="806"/>
      <c r="NKJ893" s="806"/>
      <c r="NKK893" s="806"/>
      <c r="NKL893" s="806"/>
      <c r="NKM893" s="806"/>
      <c r="NKN893" s="806"/>
      <c r="NKO893" s="806"/>
      <c r="NKP893" s="806"/>
      <c r="NKQ893" s="806"/>
      <c r="NKR893" s="806"/>
      <c r="NKS893" s="806"/>
      <c r="NKT893" s="806"/>
      <c r="NKU893" s="806"/>
      <c r="NKV893" s="806"/>
      <c r="NKW893" s="806"/>
      <c r="NKX893" s="806"/>
      <c r="NKY893" s="806"/>
      <c r="NKZ893" s="806"/>
      <c r="NLA893" s="806"/>
      <c r="NLB893" s="806"/>
      <c r="NLC893" s="806"/>
      <c r="NLD893" s="806"/>
      <c r="NLE893" s="806"/>
      <c r="NLF893" s="806"/>
      <c r="NLG893" s="806"/>
      <c r="NLH893" s="806"/>
      <c r="NLI893" s="806"/>
      <c r="NLJ893" s="806"/>
      <c r="NLK893" s="806"/>
      <c r="NLL893" s="806"/>
      <c r="NLM893" s="806"/>
      <c r="NLN893" s="806"/>
      <c r="NLO893" s="806"/>
      <c r="NLP893" s="806"/>
      <c r="NLQ893" s="806"/>
      <c r="NLR893" s="806"/>
      <c r="NLS893" s="806"/>
      <c r="NLT893" s="806"/>
      <c r="NLU893" s="806"/>
      <c r="NLV893" s="806"/>
      <c r="NLW893" s="806"/>
      <c r="NLX893" s="806"/>
      <c r="NLY893" s="806"/>
      <c r="NLZ893" s="806"/>
      <c r="NMA893" s="806"/>
      <c r="NMB893" s="806"/>
      <c r="NMC893" s="806"/>
      <c r="NMD893" s="806"/>
      <c r="NME893" s="806"/>
      <c r="NMF893" s="806"/>
      <c r="NMG893" s="806"/>
      <c r="NMH893" s="806"/>
      <c r="NMI893" s="806"/>
      <c r="NMJ893" s="806"/>
      <c r="NMK893" s="806"/>
      <c r="NML893" s="806"/>
      <c r="NMM893" s="806"/>
      <c r="NMN893" s="806"/>
      <c r="NMO893" s="806"/>
      <c r="NMP893" s="806"/>
      <c r="NMQ893" s="806"/>
      <c r="NMR893" s="806"/>
      <c r="NMS893" s="806"/>
      <c r="NMT893" s="806"/>
      <c r="NMU893" s="806"/>
      <c r="NMV893" s="806"/>
      <c r="NMW893" s="806"/>
      <c r="NMX893" s="806"/>
      <c r="NMY893" s="806"/>
      <c r="NMZ893" s="806"/>
      <c r="NNA893" s="806"/>
      <c r="NNB893" s="806"/>
      <c r="NNC893" s="806"/>
      <c r="NND893" s="806"/>
      <c r="NNE893" s="806"/>
      <c r="NNF893" s="806"/>
      <c r="NNG893" s="806"/>
      <c r="NNH893" s="806"/>
      <c r="NNI893" s="806"/>
      <c r="NNJ893" s="806"/>
      <c r="NNK893" s="806"/>
      <c r="NNL893" s="806"/>
      <c r="NNM893" s="806"/>
      <c r="NNN893" s="806"/>
      <c r="NNO893" s="806"/>
      <c r="NNP893" s="806"/>
      <c r="NNQ893" s="806"/>
      <c r="NNR893" s="806"/>
      <c r="NNS893" s="806"/>
      <c r="NNT893" s="806"/>
      <c r="NNU893" s="806"/>
      <c r="NNV893" s="806"/>
      <c r="NNW893" s="806"/>
      <c r="NNX893" s="806"/>
      <c r="NNY893" s="806"/>
      <c r="NNZ893" s="806"/>
      <c r="NOA893" s="806"/>
      <c r="NOB893" s="806"/>
      <c r="NOC893" s="806"/>
      <c r="NOD893" s="806"/>
      <c r="NOE893" s="806"/>
      <c r="NOF893" s="806"/>
      <c r="NOG893" s="806"/>
      <c r="NOH893" s="806"/>
      <c r="NOI893" s="806"/>
      <c r="NOJ893" s="806"/>
      <c r="NOK893" s="806"/>
      <c r="NOL893" s="806"/>
      <c r="NOM893" s="806"/>
      <c r="NON893" s="806"/>
      <c r="NOO893" s="806"/>
      <c r="NOP893" s="806"/>
      <c r="NOQ893" s="806"/>
      <c r="NOR893" s="806"/>
      <c r="NOS893" s="806"/>
      <c r="NOT893" s="806"/>
      <c r="NOU893" s="806"/>
      <c r="NOV893" s="806"/>
      <c r="NOW893" s="806"/>
      <c r="NOX893" s="806"/>
      <c r="NOY893" s="806"/>
      <c r="NOZ893" s="806"/>
      <c r="NPA893" s="806"/>
      <c r="NPB893" s="806"/>
      <c r="NPC893" s="806"/>
      <c r="NPD893" s="806"/>
      <c r="NPE893" s="806"/>
      <c r="NPF893" s="806"/>
      <c r="NPG893" s="806"/>
      <c r="NPH893" s="806"/>
      <c r="NPI893" s="806"/>
      <c r="NPJ893" s="806"/>
      <c r="NPK893" s="806"/>
      <c r="NPL893" s="806"/>
      <c r="NPM893" s="806"/>
      <c r="NPN893" s="806"/>
      <c r="NPO893" s="806"/>
      <c r="NPP893" s="806"/>
      <c r="NPQ893" s="806"/>
      <c r="NPR893" s="806"/>
      <c r="NPS893" s="806"/>
      <c r="NPT893" s="806"/>
      <c r="NPU893" s="806"/>
      <c r="NPV893" s="806"/>
      <c r="NPW893" s="806"/>
      <c r="NPX893" s="806"/>
      <c r="NPY893" s="806"/>
      <c r="NPZ893" s="806"/>
      <c r="NQA893" s="806"/>
      <c r="NQB893" s="806"/>
      <c r="NQC893" s="806"/>
      <c r="NQD893" s="806"/>
      <c r="NQE893" s="806"/>
      <c r="NQF893" s="806"/>
      <c r="NQG893" s="806"/>
      <c r="NQH893" s="806"/>
      <c r="NQI893" s="806"/>
      <c r="NQJ893" s="806"/>
      <c r="NQK893" s="806"/>
      <c r="NQL893" s="806"/>
      <c r="NQM893" s="806"/>
      <c r="NQN893" s="806"/>
      <c r="NQO893" s="806"/>
      <c r="NQP893" s="806"/>
      <c r="NQQ893" s="806"/>
      <c r="NQR893" s="806"/>
      <c r="NQS893" s="806"/>
      <c r="NQT893" s="806"/>
      <c r="NQU893" s="806"/>
      <c r="NQV893" s="806"/>
      <c r="NQW893" s="806"/>
      <c r="NQX893" s="806"/>
      <c r="NQY893" s="806"/>
      <c r="NQZ893" s="806"/>
      <c r="NRA893" s="806"/>
      <c r="NRB893" s="806"/>
      <c r="NRC893" s="806"/>
      <c r="NRD893" s="806"/>
      <c r="NRE893" s="806"/>
      <c r="NRF893" s="806"/>
      <c r="NRG893" s="806"/>
      <c r="NRH893" s="806"/>
      <c r="NRI893" s="806"/>
      <c r="NRJ893" s="806"/>
      <c r="NRK893" s="806"/>
      <c r="NRL893" s="806"/>
      <c r="NRM893" s="806"/>
      <c r="NRN893" s="806"/>
      <c r="NRO893" s="806"/>
      <c r="NRP893" s="806"/>
      <c r="NRQ893" s="806"/>
      <c r="NRR893" s="806"/>
      <c r="NRS893" s="806"/>
      <c r="NRT893" s="806"/>
      <c r="NRU893" s="806"/>
      <c r="NRV893" s="806"/>
      <c r="NRW893" s="806"/>
      <c r="NRX893" s="806"/>
      <c r="NRY893" s="806"/>
      <c r="NRZ893" s="806"/>
      <c r="NSA893" s="806"/>
      <c r="NSB893" s="806"/>
      <c r="NSC893" s="806"/>
      <c r="NSD893" s="806"/>
      <c r="NSE893" s="806"/>
      <c r="NSF893" s="806"/>
      <c r="NSG893" s="806"/>
      <c r="NSH893" s="806"/>
      <c r="NSI893" s="806"/>
      <c r="NSJ893" s="806"/>
      <c r="NSK893" s="806"/>
      <c r="NSL893" s="806"/>
      <c r="NSM893" s="806"/>
      <c r="NSN893" s="806"/>
      <c r="NSO893" s="806"/>
      <c r="NSP893" s="806"/>
      <c r="NSQ893" s="806"/>
      <c r="NSR893" s="806"/>
      <c r="NSS893" s="806"/>
      <c r="NST893" s="806"/>
      <c r="NSU893" s="806"/>
      <c r="NSV893" s="806"/>
      <c r="NSW893" s="806"/>
      <c r="NSX893" s="806"/>
      <c r="NSY893" s="806"/>
      <c r="NSZ893" s="806"/>
      <c r="NTA893" s="806"/>
      <c r="NTB893" s="806"/>
      <c r="NTC893" s="806"/>
      <c r="NTD893" s="806"/>
      <c r="NTE893" s="806"/>
      <c r="NTF893" s="806"/>
      <c r="NTG893" s="806"/>
      <c r="NTH893" s="806"/>
      <c r="NTI893" s="806"/>
      <c r="NTJ893" s="806"/>
      <c r="NTK893" s="806"/>
      <c r="NTL893" s="806"/>
      <c r="NTM893" s="806"/>
      <c r="NTN893" s="806"/>
      <c r="NTO893" s="806"/>
      <c r="NTP893" s="806"/>
      <c r="NTQ893" s="806"/>
      <c r="NTR893" s="806"/>
      <c r="NTS893" s="806"/>
      <c r="NTT893" s="806"/>
      <c r="NTU893" s="806"/>
      <c r="NTV893" s="806"/>
      <c r="NTW893" s="806"/>
      <c r="NTX893" s="806"/>
      <c r="NTY893" s="806"/>
      <c r="NTZ893" s="806"/>
      <c r="NUA893" s="806"/>
      <c r="NUB893" s="806"/>
      <c r="NUC893" s="806"/>
      <c r="NUD893" s="806"/>
      <c r="NUE893" s="806"/>
      <c r="NUF893" s="806"/>
      <c r="NUG893" s="806"/>
      <c r="NUH893" s="806"/>
      <c r="NUI893" s="806"/>
      <c r="NUJ893" s="806"/>
      <c r="NUK893" s="806"/>
      <c r="NUL893" s="806"/>
      <c r="NUM893" s="806"/>
      <c r="NUN893" s="806"/>
      <c r="NUO893" s="806"/>
      <c r="NUP893" s="806"/>
      <c r="NUQ893" s="806"/>
      <c r="NUR893" s="806"/>
      <c r="NUS893" s="806"/>
      <c r="NUT893" s="806"/>
      <c r="NUU893" s="806"/>
      <c r="NUV893" s="806"/>
      <c r="NUW893" s="806"/>
      <c r="NUX893" s="806"/>
      <c r="NUY893" s="806"/>
      <c r="NUZ893" s="806"/>
      <c r="NVA893" s="806"/>
      <c r="NVB893" s="806"/>
      <c r="NVC893" s="806"/>
      <c r="NVD893" s="806"/>
      <c r="NVE893" s="806"/>
      <c r="NVF893" s="806"/>
      <c r="NVG893" s="806"/>
      <c r="NVH893" s="806"/>
      <c r="NVI893" s="806"/>
      <c r="NVJ893" s="806"/>
      <c r="NVK893" s="806"/>
      <c r="NVL893" s="806"/>
      <c r="NVM893" s="806"/>
      <c r="NVN893" s="806"/>
      <c r="NVO893" s="806"/>
      <c r="NVP893" s="806"/>
      <c r="NVQ893" s="806"/>
      <c r="NVR893" s="806"/>
      <c r="NVS893" s="806"/>
      <c r="NVT893" s="806"/>
      <c r="NVU893" s="806"/>
      <c r="NVV893" s="806"/>
      <c r="NVW893" s="806"/>
      <c r="NVX893" s="806"/>
      <c r="NVY893" s="806"/>
      <c r="NVZ893" s="806"/>
      <c r="NWA893" s="806"/>
      <c r="NWB893" s="806"/>
      <c r="NWC893" s="806"/>
      <c r="NWD893" s="806"/>
      <c r="NWE893" s="806"/>
      <c r="NWF893" s="806"/>
      <c r="NWG893" s="806"/>
      <c r="NWH893" s="806"/>
      <c r="NWI893" s="806"/>
      <c r="NWJ893" s="806"/>
      <c r="NWK893" s="806"/>
      <c r="NWL893" s="806"/>
      <c r="NWM893" s="806"/>
      <c r="NWN893" s="806"/>
      <c r="NWO893" s="806"/>
      <c r="NWP893" s="806"/>
      <c r="NWQ893" s="806"/>
      <c r="NWR893" s="806"/>
      <c r="NWS893" s="806"/>
      <c r="NWT893" s="806"/>
      <c r="NWU893" s="806"/>
      <c r="NWV893" s="806"/>
      <c r="NWW893" s="806"/>
      <c r="NWX893" s="806"/>
      <c r="NWY893" s="806"/>
      <c r="NWZ893" s="806"/>
      <c r="NXA893" s="806"/>
      <c r="NXB893" s="806"/>
      <c r="NXC893" s="806"/>
      <c r="NXD893" s="806"/>
      <c r="NXE893" s="806"/>
      <c r="NXF893" s="806"/>
      <c r="NXG893" s="806"/>
      <c r="NXH893" s="806"/>
      <c r="NXI893" s="806"/>
      <c r="NXJ893" s="806"/>
      <c r="NXK893" s="806"/>
      <c r="NXL893" s="806"/>
      <c r="NXM893" s="806"/>
      <c r="NXN893" s="806"/>
      <c r="NXO893" s="806"/>
      <c r="NXP893" s="806"/>
      <c r="NXQ893" s="806"/>
      <c r="NXR893" s="806"/>
      <c r="NXS893" s="806"/>
      <c r="NXT893" s="806"/>
      <c r="NXU893" s="806"/>
      <c r="NXV893" s="806"/>
      <c r="NXW893" s="806"/>
      <c r="NXX893" s="806"/>
      <c r="NXY893" s="806"/>
      <c r="NXZ893" s="806"/>
      <c r="NYA893" s="806"/>
      <c r="NYB893" s="806"/>
      <c r="NYC893" s="806"/>
      <c r="NYD893" s="806"/>
      <c r="NYE893" s="806"/>
      <c r="NYF893" s="806"/>
      <c r="NYG893" s="806"/>
      <c r="NYH893" s="806"/>
      <c r="NYI893" s="806"/>
      <c r="NYJ893" s="806"/>
      <c r="NYK893" s="806"/>
      <c r="NYL893" s="806"/>
      <c r="NYM893" s="806"/>
      <c r="NYN893" s="806"/>
      <c r="NYO893" s="806"/>
      <c r="NYP893" s="806"/>
      <c r="NYQ893" s="806"/>
      <c r="NYR893" s="806"/>
      <c r="NYS893" s="806"/>
      <c r="NYT893" s="806"/>
      <c r="NYU893" s="806"/>
      <c r="NYV893" s="806"/>
      <c r="NYW893" s="806"/>
      <c r="NYX893" s="806"/>
      <c r="NYY893" s="806"/>
      <c r="NYZ893" s="806"/>
      <c r="NZA893" s="806"/>
      <c r="NZB893" s="806"/>
      <c r="NZC893" s="806"/>
      <c r="NZD893" s="806"/>
      <c r="NZE893" s="806"/>
      <c r="NZF893" s="806"/>
      <c r="NZG893" s="806"/>
      <c r="NZH893" s="806"/>
      <c r="NZI893" s="806"/>
      <c r="NZJ893" s="806"/>
      <c r="NZK893" s="806"/>
      <c r="NZL893" s="806"/>
      <c r="NZM893" s="806"/>
      <c r="NZN893" s="806"/>
      <c r="NZO893" s="806"/>
      <c r="NZP893" s="806"/>
      <c r="NZQ893" s="806"/>
      <c r="NZR893" s="806"/>
      <c r="NZS893" s="806"/>
      <c r="NZT893" s="806"/>
      <c r="NZU893" s="806"/>
      <c r="NZV893" s="806"/>
      <c r="NZW893" s="806"/>
      <c r="NZX893" s="806"/>
      <c r="NZY893" s="806"/>
      <c r="NZZ893" s="806"/>
      <c r="OAA893" s="806"/>
      <c r="OAB893" s="806"/>
      <c r="OAC893" s="806"/>
      <c r="OAD893" s="806"/>
      <c r="OAE893" s="806"/>
      <c r="OAF893" s="806"/>
      <c r="OAG893" s="806"/>
      <c r="OAH893" s="806"/>
      <c r="OAI893" s="806"/>
      <c r="OAJ893" s="806"/>
      <c r="OAK893" s="806"/>
      <c r="OAL893" s="806"/>
      <c r="OAM893" s="806"/>
      <c r="OAN893" s="806"/>
      <c r="OAO893" s="806"/>
      <c r="OAP893" s="806"/>
      <c r="OAQ893" s="806"/>
      <c r="OAR893" s="806"/>
      <c r="OAS893" s="806"/>
      <c r="OAT893" s="806"/>
      <c r="OAU893" s="806"/>
      <c r="OAV893" s="806"/>
      <c r="OAW893" s="806"/>
      <c r="OAX893" s="806"/>
      <c r="OAY893" s="806"/>
      <c r="OAZ893" s="806"/>
      <c r="OBA893" s="806"/>
      <c r="OBB893" s="806"/>
      <c r="OBC893" s="806"/>
      <c r="OBD893" s="806"/>
      <c r="OBE893" s="806"/>
      <c r="OBF893" s="806"/>
      <c r="OBG893" s="806"/>
      <c r="OBH893" s="806"/>
      <c r="OBI893" s="806"/>
      <c r="OBJ893" s="806"/>
      <c r="OBK893" s="806"/>
      <c r="OBL893" s="806"/>
      <c r="OBM893" s="806"/>
      <c r="OBN893" s="806"/>
      <c r="OBO893" s="806"/>
      <c r="OBP893" s="806"/>
      <c r="OBQ893" s="806"/>
      <c r="OBR893" s="806"/>
      <c r="OBS893" s="806"/>
      <c r="OBT893" s="806"/>
      <c r="OBU893" s="806"/>
      <c r="OBV893" s="806"/>
      <c r="OBW893" s="806"/>
      <c r="OBX893" s="806"/>
      <c r="OBY893" s="806"/>
      <c r="OBZ893" s="806"/>
      <c r="OCA893" s="806"/>
      <c r="OCB893" s="806"/>
      <c r="OCC893" s="806"/>
      <c r="OCD893" s="806"/>
      <c r="OCE893" s="806"/>
      <c r="OCF893" s="806"/>
      <c r="OCG893" s="806"/>
      <c r="OCH893" s="806"/>
      <c r="OCI893" s="806"/>
      <c r="OCJ893" s="806"/>
      <c r="OCK893" s="806"/>
      <c r="OCL893" s="806"/>
      <c r="OCM893" s="806"/>
      <c r="OCN893" s="806"/>
      <c r="OCO893" s="806"/>
      <c r="OCP893" s="806"/>
      <c r="OCQ893" s="806"/>
      <c r="OCR893" s="806"/>
      <c r="OCS893" s="806"/>
      <c r="OCT893" s="806"/>
      <c r="OCU893" s="806"/>
      <c r="OCV893" s="806"/>
      <c r="OCW893" s="806"/>
      <c r="OCX893" s="806"/>
      <c r="OCY893" s="806"/>
      <c r="OCZ893" s="806"/>
      <c r="ODA893" s="806"/>
      <c r="ODB893" s="806"/>
      <c r="ODC893" s="806"/>
      <c r="ODD893" s="806"/>
      <c r="ODE893" s="806"/>
      <c r="ODF893" s="806"/>
      <c r="ODG893" s="806"/>
      <c r="ODH893" s="806"/>
      <c r="ODI893" s="806"/>
      <c r="ODJ893" s="806"/>
      <c r="ODK893" s="806"/>
      <c r="ODL893" s="806"/>
      <c r="ODM893" s="806"/>
      <c r="ODN893" s="806"/>
      <c r="ODO893" s="806"/>
      <c r="ODP893" s="806"/>
      <c r="ODQ893" s="806"/>
      <c r="ODR893" s="806"/>
      <c r="ODS893" s="806"/>
      <c r="ODT893" s="806"/>
      <c r="ODU893" s="806"/>
      <c r="ODV893" s="806"/>
      <c r="ODW893" s="806"/>
      <c r="ODX893" s="806"/>
      <c r="ODY893" s="806"/>
      <c r="ODZ893" s="806"/>
      <c r="OEA893" s="806"/>
      <c r="OEB893" s="806"/>
      <c r="OEC893" s="806"/>
      <c r="OED893" s="806"/>
      <c r="OEE893" s="806"/>
      <c r="OEF893" s="806"/>
      <c r="OEG893" s="806"/>
      <c r="OEH893" s="806"/>
      <c r="OEI893" s="806"/>
      <c r="OEJ893" s="806"/>
      <c r="OEK893" s="806"/>
      <c r="OEL893" s="806"/>
      <c r="OEM893" s="806"/>
      <c r="OEN893" s="806"/>
      <c r="OEO893" s="806"/>
      <c r="OEP893" s="806"/>
      <c r="OEQ893" s="806"/>
      <c r="OER893" s="806"/>
      <c r="OES893" s="806"/>
      <c r="OET893" s="806"/>
      <c r="OEU893" s="806"/>
      <c r="OEV893" s="806"/>
      <c r="OEW893" s="806"/>
      <c r="OEX893" s="806"/>
      <c r="OEY893" s="806"/>
      <c r="OEZ893" s="806"/>
      <c r="OFA893" s="806"/>
      <c r="OFB893" s="806"/>
      <c r="OFC893" s="806"/>
      <c r="OFD893" s="806"/>
      <c r="OFE893" s="806"/>
      <c r="OFF893" s="806"/>
      <c r="OFG893" s="806"/>
      <c r="OFH893" s="806"/>
      <c r="OFI893" s="806"/>
      <c r="OFJ893" s="806"/>
      <c r="OFK893" s="806"/>
      <c r="OFL893" s="806"/>
      <c r="OFM893" s="806"/>
      <c r="OFN893" s="806"/>
      <c r="OFO893" s="806"/>
      <c r="OFP893" s="806"/>
      <c r="OFQ893" s="806"/>
      <c r="OFR893" s="806"/>
      <c r="OFS893" s="806"/>
      <c r="OFT893" s="806"/>
      <c r="OFU893" s="806"/>
      <c r="OFV893" s="806"/>
      <c r="OFW893" s="806"/>
      <c r="OFX893" s="806"/>
      <c r="OFY893" s="806"/>
      <c r="OFZ893" s="806"/>
      <c r="OGA893" s="806"/>
      <c r="OGB893" s="806"/>
      <c r="OGC893" s="806"/>
      <c r="OGD893" s="806"/>
      <c r="OGE893" s="806"/>
      <c r="OGF893" s="806"/>
      <c r="OGG893" s="806"/>
      <c r="OGH893" s="806"/>
      <c r="OGI893" s="806"/>
      <c r="OGJ893" s="806"/>
      <c r="OGK893" s="806"/>
      <c r="OGL893" s="806"/>
      <c r="OGM893" s="806"/>
      <c r="OGN893" s="806"/>
      <c r="OGO893" s="806"/>
      <c r="OGP893" s="806"/>
      <c r="OGQ893" s="806"/>
      <c r="OGR893" s="806"/>
      <c r="OGS893" s="806"/>
      <c r="OGT893" s="806"/>
      <c r="OGU893" s="806"/>
      <c r="OGV893" s="806"/>
      <c r="OGW893" s="806"/>
      <c r="OGX893" s="806"/>
      <c r="OGY893" s="806"/>
      <c r="OGZ893" s="806"/>
      <c r="OHA893" s="806"/>
      <c r="OHB893" s="806"/>
      <c r="OHC893" s="806"/>
      <c r="OHD893" s="806"/>
      <c r="OHE893" s="806"/>
      <c r="OHF893" s="806"/>
      <c r="OHG893" s="806"/>
      <c r="OHH893" s="806"/>
      <c r="OHI893" s="806"/>
      <c r="OHJ893" s="806"/>
      <c r="OHK893" s="806"/>
      <c r="OHL893" s="806"/>
      <c r="OHM893" s="806"/>
      <c r="OHN893" s="806"/>
      <c r="OHO893" s="806"/>
      <c r="OHP893" s="806"/>
      <c r="OHQ893" s="806"/>
      <c r="OHR893" s="806"/>
      <c r="OHS893" s="806"/>
      <c r="OHT893" s="806"/>
      <c r="OHU893" s="806"/>
      <c r="OHV893" s="806"/>
      <c r="OHW893" s="806"/>
      <c r="OHX893" s="806"/>
      <c r="OHY893" s="806"/>
      <c r="OHZ893" s="806"/>
      <c r="OIA893" s="806"/>
      <c r="OIB893" s="806"/>
      <c r="OIC893" s="806"/>
      <c r="OID893" s="806"/>
      <c r="OIE893" s="806"/>
      <c r="OIF893" s="806"/>
      <c r="OIG893" s="806"/>
      <c r="OIH893" s="806"/>
      <c r="OII893" s="806"/>
      <c r="OIJ893" s="806"/>
      <c r="OIK893" s="806"/>
      <c r="OIL893" s="806"/>
      <c r="OIM893" s="806"/>
      <c r="OIN893" s="806"/>
      <c r="OIO893" s="806"/>
      <c r="OIP893" s="806"/>
      <c r="OIQ893" s="806"/>
      <c r="OIR893" s="806"/>
      <c r="OIS893" s="806"/>
      <c r="OIT893" s="806"/>
      <c r="OIU893" s="806"/>
      <c r="OIV893" s="806"/>
      <c r="OIW893" s="806"/>
      <c r="OIX893" s="806"/>
      <c r="OIY893" s="806"/>
      <c r="OIZ893" s="806"/>
      <c r="OJA893" s="806"/>
      <c r="OJB893" s="806"/>
      <c r="OJC893" s="806"/>
      <c r="OJD893" s="806"/>
      <c r="OJE893" s="806"/>
      <c r="OJF893" s="806"/>
      <c r="OJG893" s="806"/>
      <c r="OJH893" s="806"/>
      <c r="OJI893" s="806"/>
      <c r="OJJ893" s="806"/>
      <c r="OJK893" s="806"/>
      <c r="OJL893" s="806"/>
      <c r="OJM893" s="806"/>
      <c r="OJN893" s="806"/>
      <c r="OJO893" s="806"/>
      <c r="OJP893" s="806"/>
      <c r="OJQ893" s="806"/>
      <c r="OJR893" s="806"/>
      <c r="OJS893" s="806"/>
      <c r="OJT893" s="806"/>
      <c r="OJU893" s="806"/>
      <c r="OJV893" s="806"/>
      <c r="OJW893" s="806"/>
      <c r="OJX893" s="806"/>
      <c r="OJY893" s="806"/>
      <c r="OJZ893" s="806"/>
      <c r="OKA893" s="806"/>
      <c r="OKB893" s="806"/>
      <c r="OKC893" s="806"/>
      <c r="OKD893" s="806"/>
      <c r="OKE893" s="806"/>
      <c r="OKF893" s="806"/>
      <c r="OKG893" s="806"/>
      <c r="OKH893" s="806"/>
      <c r="OKI893" s="806"/>
      <c r="OKJ893" s="806"/>
      <c r="OKK893" s="806"/>
      <c r="OKL893" s="806"/>
      <c r="OKM893" s="806"/>
      <c r="OKN893" s="806"/>
      <c r="OKO893" s="806"/>
      <c r="OKP893" s="806"/>
      <c r="OKQ893" s="806"/>
      <c r="OKR893" s="806"/>
      <c r="OKS893" s="806"/>
      <c r="OKT893" s="806"/>
      <c r="OKU893" s="806"/>
      <c r="OKV893" s="806"/>
      <c r="OKW893" s="806"/>
      <c r="OKX893" s="806"/>
      <c r="OKY893" s="806"/>
      <c r="OKZ893" s="806"/>
      <c r="OLA893" s="806"/>
      <c r="OLB893" s="806"/>
      <c r="OLC893" s="806"/>
      <c r="OLD893" s="806"/>
      <c r="OLE893" s="806"/>
      <c r="OLF893" s="806"/>
      <c r="OLG893" s="806"/>
      <c r="OLH893" s="806"/>
      <c r="OLI893" s="806"/>
      <c r="OLJ893" s="806"/>
      <c r="OLK893" s="806"/>
      <c r="OLL893" s="806"/>
      <c r="OLM893" s="806"/>
      <c r="OLN893" s="806"/>
      <c r="OLO893" s="806"/>
      <c r="OLP893" s="806"/>
      <c r="OLQ893" s="806"/>
      <c r="OLR893" s="806"/>
      <c r="OLS893" s="806"/>
      <c r="OLT893" s="806"/>
      <c r="OLU893" s="806"/>
      <c r="OLV893" s="806"/>
      <c r="OLW893" s="806"/>
      <c r="OLX893" s="806"/>
      <c r="OLY893" s="806"/>
      <c r="OLZ893" s="806"/>
      <c r="OMA893" s="806"/>
      <c r="OMB893" s="806"/>
      <c r="OMC893" s="806"/>
      <c r="OMD893" s="806"/>
      <c r="OME893" s="806"/>
      <c r="OMF893" s="806"/>
      <c r="OMG893" s="806"/>
      <c r="OMH893" s="806"/>
      <c r="OMI893" s="806"/>
      <c r="OMJ893" s="806"/>
      <c r="OMK893" s="806"/>
      <c r="OML893" s="806"/>
      <c r="OMM893" s="806"/>
      <c r="OMN893" s="806"/>
      <c r="OMO893" s="806"/>
      <c r="OMP893" s="806"/>
      <c r="OMQ893" s="806"/>
      <c r="OMR893" s="806"/>
      <c r="OMS893" s="806"/>
      <c r="OMT893" s="806"/>
      <c r="OMU893" s="806"/>
      <c r="OMV893" s="806"/>
      <c r="OMW893" s="806"/>
      <c r="OMX893" s="806"/>
      <c r="OMY893" s="806"/>
      <c r="OMZ893" s="806"/>
      <c r="ONA893" s="806"/>
      <c r="ONB893" s="806"/>
      <c r="ONC893" s="806"/>
      <c r="OND893" s="806"/>
      <c r="ONE893" s="806"/>
      <c r="ONF893" s="806"/>
      <c r="ONG893" s="806"/>
      <c r="ONH893" s="806"/>
      <c r="ONI893" s="806"/>
      <c r="ONJ893" s="806"/>
      <c r="ONK893" s="806"/>
      <c r="ONL893" s="806"/>
      <c r="ONM893" s="806"/>
      <c r="ONN893" s="806"/>
      <c r="ONO893" s="806"/>
      <c r="ONP893" s="806"/>
      <c r="ONQ893" s="806"/>
      <c r="ONR893" s="806"/>
      <c r="ONS893" s="806"/>
      <c r="ONT893" s="806"/>
      <c r="ONU893" s="806"/>
      <c r="ONV893" s="806"/>
      <c r="ONW893" s="806"/>
      <c r="ONX893" s="806"/>
      <c r="ONY893" s="806"/>
      <c r="ONZ893" s="806"/>
      <c r="OOA893" s="806"/>
      <c r="OOB893" s="806"/>
      <c r="OOC893" s="806"/>
      <c r="OOD893" s="806"/>
      <c r="OOE893" s="806"/>
      <c r="OOF893" s="806"/>
      <c r="OOG893" s="806"/>
      <c r="OOH893" s="806"/>
      <c r="OOI893" s="806"/>
      <c r="OOJ893" s="806"/>
      <c r="OOK893" s="806"/>
      <c r="OOL893" s="806"/>
      <c r="OOM893" s="806"/>
      <c r="OON893" s="806"/>
      <c r="OOO893" s="806"/>
      <c r="OOP893" s="806"/>
      <c r="OOQ893" s="806"/>
      <c r="OOR893" s="806"/>
      <c r="OOS893" s="806"/>
      <c r="OOT893" s="806"/>
      <c r="OOU893" s="806"/>
      <c r="OOV893" s="806"/>
      <c r="OOW893" s="806"/>
      <c r="OOX893" s="806"/>
      <c r="OOY893" s="806"/>
      <c r="OOZ893" s="806"/>
      <c r="OPA893" s="806"/>
      <c r="OPB893" s="806"/>
      <c r="OPC893" s="806"/>
      <c r="OPD893" s="806"/>
      <c r="OPE893" s="806"/>
      <c r="OPF893" s="806"/>
      <c r="OPG893" s="806"/>
      <c r="OPH893" s="806"/>
      <c r="OPI893" s="806"/>
      <c r="OPJ893" s="806"/>
      <c r="OPK893" s="806"/>
      <c r="OPL893" s="806"/>
      <c r="OPM893" s="806"/>
      <c r="OPN893" s="806"/>
      <c r="OPO893" s="806"/>
      <c r="OPP893" s="806"/>
      <c r="OPQ893" s="806"/>
      <c r="OPR893" s="806"/>
      <c r="OPS893" s="806"/>
      <c r="OPT893" s="806"/>
      <c r="OPU893" s="806"/>
      <c r="OPV893" s="806"/>
      <c r="OPW893" s="806"/>
      <c r="OPX893" s="806"/>
      <c r="OPY893" s="806"/>
      <c r="OPZ893" s="806"/>
      <c r="OQA893" s="806"/>
      <c r="OQB893" s="806"/>
      <c r="OQC893" s="806"/>
      <c r="OQD893" s="806"/>
      <c r="OQE893" s="806"/>
      <c r="OQF893" s="806"/>
      <c r="OQG893" s="806"/>
      <c r="OQH893" s="806"/>
      <c r="OQI893" s="806"/>
      <c r="OQJ893" s="806"/>
      <c r="OQK893" s="806"/>
      <c r="OQL893" s="806"/>
      <c r="OQM893" s="806"/>
      <c r="OQN893" s="806"/>
      <c r="OQO893" s="806"/>
      <c r="OQP893" s="806"/>
      <c r="OQQ893" s="806"/>
      <c r="OQR893" s="806"/>
      <c r="OQS893" s="806"/>
      <c r="OQT893" s="806"/>
      <c r="OQU893" s="806"/>
      <c r="OQV893" s="806"/>
      <c r="OQW893" s="806"/>
      <c r="OQX893" s="806"/>
      <c r="OQY893" s="806"/>
      <c r="OQZ893" s="806"/>
      <c r="ORA893" s="806"/>
      <c r="ORB893" s="806"/>
      <c r="ORC893" s="806"/>
      <c r="ORD893" s="806"/>
      <c r="ORE893" s="806"/>
      <c r="ORF893" s="806"/>
      <c r="ORG893" s="806"/>
      <c r="ORH893" s="806"/>
      <c r="ORI893" s="806"/>
      <c r="ORJ893" s="806"/>
      <c r="ORK893" s="806"/>
      <c r="ORL893" s="806"/>
      <c r="ORM893" s="806"/>
      <c r="ORN893" s="806"/>
      <c r="ORO893" s="806"/>
      <c r="ORP893" s="806"/>
      <c r="ORQ893" s="806"/>
      <c r="ORR893" s="806"/>
      <c r="ORS893" s="806"/>
      <c r="ORT893" s="806"/>
      <c r="ORU893" s="806"/>
      <c r="ORV893" s="806"/>
      <c r="ORW893" s="806"/>
      <c r="ORX893" s="806"/>
      <c r="ORY893" s="806"/>
      <c r="ORZ893" s="806"/>
      <c r="OSA893" s="806"/>
      <c r="OSB893" s="806"/>
      <c r="OSC893" s="806"/>
      <c r="OSD893" s="806"/>
      <c r="OSE893" s="806"/>
      <c r="OSF893" s="806"/>
      <c r="OSG893" s="806"/>
      <c r="OSH893" s="806"/>
      <c r="OSI893" s="806"/>
      <c r="OSJ893" s="806"/>
      <c r="OSK893" s="806"/>
      <c r="OSL893" s="806"/>
      <c r="OSM893" s="806"/>
      <c r="OSN893" s="806"/>
      <c r="OSO893" s="806"/>
      <c r="OSP893" s="806"/>
      <c r="OSQ893" s="806"/>
      <c r="OSR893" s="806"/>
      <c r="OSS893" s="806"/>
      <c r="OST893" s="806"/>
      <c r="OSU893" s="806"/>
      <c r="OSV893" s="806"/>
      <c r="OSW893" s="806"/>
      <c r="OSX893" s="806"/>
      <c r="OSY893" s="806"/>
      <c r="OSZ893" s="806"/>
      <c r="OTA893" s="806"/>
      <c r="OTB893" s="806"/>
      <c r="OTC893" s="806"/>
      <c r="OTD893" s="806"/>
      <c r="OTE893" s="806"/>
      <c r="OTF893" s="806"/>
      <c r="OTG893" s="806"/>
      <c r="OTH893" s="806"/>
      <c r="OTI893" s="806"/>
      <c r="OTJ893" s="806"/>
      <c r="OTK893" s="806"/>
      <c r="OTL893" s="806"/>
      <c r="OTM893" s="806"/>
      <c r="OTN893" s="806"/>
      <c r="OTO893" s="806"/>
      <c r="OTP893" s="806"/>
      <c r="OTQ893" s="806"/>
      <c r="OTR893" s="806"/>
      <c r="OTS893" s="806"/>
      <c r="OTT893" s="806"/>
      <c r="OTU893" s="806"/>
      <c r="OTV893" s="806"/>
      <c r="OTW893" s="806"/>
      <c r="OTX893" s="806"/>
      <c r="OTY893" s="806"/>
      <c r="OTZ893" s="806"/>
      <c r="OUA893" s="806"/>
      <c r="OUB893" s="806"/>
      <c r="OUC893" s="806"/>
      <c r="OUD893" s="806"/>
      <c r="OUE893" s="806"/>
      <c r="OUF893" s="806"/>
      <c r="OUG893" s="806"/>
      <c r="OUH893" s="806"/>
      <c r="OUI893" s="806"/>
      <c r="OUJ893" s="806"/>
      <c r="OUK893" s="806"/>
      <c r="OUL893" s="806"/>
      <c r="OUM893" s="806"/>
      <c r="OUN893" s="806"/>
      <c r="OUO893" s="806"/>
      <c r="OUP893" s="806"/>
      <c r="OUQ893" s="806"/>
      <c r="OUR893" s="806"/>
      <c r="OUS893" s="806"/>
      <c r="OUT893" s="806"/>
      <c r="OUU893" s="806"/>
      <c r="OUV893" s="806"/>
      <c r="OUW893" s="806"/>
      <c r="OUX893" s="806"/>
      <c r="OUY893" s="806"/>
      <c r="OUZ893" s="806"/>
      <c r="OVA893" s="806"/>
      <c r="OVB893" s="806"/>
      <c r="OVC893" s="806"/>
      <c r="OVD893" s="806"/>
      <c r="OVE893" s="806"/>
      <c r="OVF893" s="806"/>
      <c r="OVG893" s="806"/>
      <c r="OVH893" s="806"/>
      <c r="OVI893" s="806"/>
      <c r="OVJ893" s="806"/>
      <c r="OVK893" s="806"/>
      <c r="OVL893" s="806"/>
      <c r="OVM893" s="806"/>
      <c r="OVN893" s="806"/>
      <c r="OVO893" s="806"/>
      <c r="OVP893" s="806"/>
      <c r="OVQ893" s="806"/>
      <c r="OVR893" s="806"/>
      <c r="OVS893" s="806"/>
      <c r="OVT893" s="806"/>
      <c r="OVU893" s="806"/>
      <c r="OVV893" s="806"/>
      <c r="OVW893" s="806"/>
      <c r="OVX893" s="806"/>
      <c r="OVY893" s="806"/>
      <c r="OVZ893" s="806"/>
      <c r="OWA893" s="806"/>
      <c r="OWB893" s="806"/>
      <c r="OWC893" s="806"/>
      <c r="OWD893" s="806"/>
      <c r="OWE893" s="806"/>
      <c r="OWF893" s="806"/>
      <c r="OWG893" s="806"/>
      <c r="OWH893" s="806"/>
      <c r="OWI893" s="806"/>
      <c r="OWJ893" s="806"/>
      <c r="OWK893" s="806"/>
      <c r="OWL893" s="806"/>
      <c r="OWM893" s="806"/>
      <c r="OWN893" s="806"/>
      <c r="OWO893" s="806"/>
      <c r="OWP893" s="806"/>
      <c r="OWQ893" s="806"/>
      <c r="OWR893" s="806"/>
      <c r="OWS893" s="806"/>
      <c r="OWT893" s="806"/>
      <c r="OWU893" s="806"/>
      <c r="OWV893" s="806"/>
      <c r="OWW893" s="806"/>
      <c r="OWX893" s="806"/>
      <c r="OWY893" s="806"/>
      <c r="OWZ893" s="806"/>
      <c r="OXA893" s="806"/>
      <c r="OXB893" s="806"/>
      <c r="OXC893" s="806"/>
      <c r="OXD893" s="806"/>
      <c r="OXE893" s="806"/>
      <c r="OXF893" s="806"/>
      <c r="OXG893" s="806"/>
      <c r="OXH893" s="806"/>
      <c r="OXI893" s="806"/>
      <c r="OXJ893" s="806"/>
      <c r="OXK893" s="806"/>
      <c r="OXL893" s="806"/>
      <c r="OXM893" s="806"/>
      <c r="OXN893" s="806"/>
      <c r="OXO893" s="806"/>
      <c r="OXP893" s="806"/>
      <c r="OXQ893" s="806"/>
      <c r="OXR893" s="806"/>
      <c r="OXS893" s="806"/>
      <c r="OXT893" s="806"/>
      <c r="OXU893" s="806"/>
      <c r="OXV893" s="806"/>
      <c r="OXW893" s="806"/>
      <c r="OXX893" s="806"/>
      <c r="OXY893" s="806"/>
      <c r="OXZ893" s="806"/>
      <c r="OYA893" s="806"/>
      <c r="OYB893" s="806"/>
      <c r="OYC893" s="806"/>
      <c r="OYD893" s="806"/>
      <c r="OYE893" s="806"/>
      <c r="OYF893" s="806"/>
      <c r="OYG893" s="806"/>
      <c r="OYH893" s="806"/>
      <c r="OYI893" s="806"/>
      <c r="OYJ893" s="806"/>
      <c r="OYK893" s="806"/>
      <c r="OYL893" s="806"/>
      <c r="OYM893" s="806"/>
      <c r="OYN893" s="806"/>
      <c r="OYO893" s="806"/>
      <c r="OYP893" s="806"/>
      <c r="OYQ893" s="806"/>
      <c r="OYR893" s="806"/>
      <c r="OYS893" s="806"/>
      <c r="OYT893" s="806"/>
      <c r="OYU893" s="806"/>
      <c r="OYV893" s="806"/>
      <c r="OYW893" s="806"/>
      <c r="OYX893" s="806"/>
      <c r="OYY893" s="806"/>
      <c r="OYZ893" s="806"/>
      <c r="OZA893" s="806"/>
      <c r="OZB893" s="806"/>
      <c r="OZC893" s="806"/>
      <c r="OZD893" s="806"/>
      <c r="OZE893" s="806"/>
      <c r="OZF893" s="806"/>
      <c r="OZG893" s="806"/>
      <c r="OZH893" s="806"/>
      <c r="OZI893" s="806"/>
      <c r="OZJ893" s="806"/>
      <c r="OZK893" s="806"/>
      <c r="OZL893" s="806"/>
      <c r="OZM893" s="806"/>
      <c r="OZN893" s="806"/>
      <c r="OZO893" s="806"/>
      <c r="OZP893" s="806"/>
      <c r="OZQ893" s="806"/>
      <c r="OZR893" s="806"/>
      <c r="OZS893" s="806"/>
      <c r="OZT893" s="806"/>
      <c r="OZU893" s="806"/>
      <c r="OZV893" s="806"/>
      <c r="OZW893" s="806"/>
      <c r="OZX893" s="806"/>
      <c r="OZY893" s="806"/>
      <c r="OZZ893" s="806"/>
      <c r="PAA893" s="806"/>
      <c r="PAB893" s="806"/>
      <c r="PAC893" s="806"/>
      <c r="PAD893" s="806"/>
      <c r="PAE893" s="806"/>
      <c r="PAF893" s="806"/>
      <c r="PAG893" s="806"/>
      <c r="PAH893" s="806"/>
      <c r="PAI893" s="806"/>
      <c r="PAJ893" s="806"/>
      <c r="PAK893" s="806"/>
      <c r="PAL893" s="806"/>
      <c r="PAM893" s="806"/>
      <c r="PAN893" s="806"/>
      <c r="PAO893" s="806"/>
      <c r="PAP893" s="806"/>
      <c r="PAQ893" s="806"/>
      <c r="PAR893" s="806"/>
      <c r="PAS893" s="806"/>
      <c r="PAT893" s="806"/>
      <c r="PAU893" s="806"/>
      <c r="PAV893" s="806"/>
      <c r="PAW893" s="806"/>
      <c r="PAX893" s="806"/>
      <c r="PAY893" s="806"/>
      <c r="PAZ893" s="806"/>
      <c r="PBA893" s="806"/>
      <c r="PBB893" s="806"/>
      <c r="PBC893" s="806"/>
      <c r="PBD893" s="806"/>
      <c r="PBE893" s="806"/>
      <c r="PBF893" s="806"/>
      <c r="PBG893" s="806"/>
      <c r="PBH893" s="806"/>
      <c r="PBI893" s="806"/>
      <c r="PBJ893" s="806"/>
      <c r="PBK893" s="806"/>
      <c r="PBL893" s="806"/>
      <c r="PBM893" s="806"/>
      <c r="PBN893" s="806"/>
      <c r="PBO893" s="806"/>
      <c r="PBP893" s="806"/>
      <c r="PBQ893" s="806"/>
      <c r="PBR893" s="806"/>
      <c r="PBS893" s="806"/>
      <c r="PBT893" s="806"/>
      <c r="PBU893" s="806"/>
      <c r="PBV893" s="806"/>
      <c r="PBW893" s="806"/>
      <c r="PBX893" s="806"/>
      <c r="PBY893" s="806"/>
      <c r="PBZ893" s="806"/>
      <c r="PCA893" s="806"/>
      <c r="PCB893" s="806"/>
      <c r="PCC893" s="806"/>
      <c r="PCD893" s="806"/>
      <c r="PCE893" s="806"/>
      <c r="PCF893" s="806"/>
      <c r="PCG893" s="806"/>
      <c r="PCH893" s="806"/>
      <c r="PCI893" s="806"/>
      <c r="PCJ893" s="806"/>
      <c r="PCK893" s="806"/>
      <c r="PCL893" s="806"/>
      <c r="PCM893" s="806"/>
      <c r="PCN893" s="806"/>
      <c r="PCO893" s="806"/>
      <c r="PCP893" s="806"/>
      <c r="PCQ893" s="806"/>
      <c r="PCR893" s="806"/>
      <c r="PCS893" s="806"/>
      <c r="PCT893" s="806"/>
      <c r="PCU893" s="806"/>
      <c r="PCV893" s="806"/>
      <c r="PCW893" s="806"/>
      <c r="PCX893" s="806"/>
      <c r="PCY893" s="806"/>
      <c r="PCZ893" s="806"/>
      <c r="PDA893" s="806"/>
      <c r="PDB893" s="806"/>
      <c r="PDC893" s="806"/>
      <c r="PDD893" s="806"/>
      <c r="PDE893" s="806"/>
      <c r="PDF893" s="806"/>
      <c r="PDG893" s="806"/>
      <c r="PDH893" s="806"/>
      <c r="PDI893" s="806"/>
      <c r="PDJ893" s="806"/>
      <c r="PDK893" s="806"/>
      <c r="PDL893" s="806"/>
      <c r="PDM893" s="806"/>
      <c r="PDN893" s="806"/>
      <c r="PDO893" s="806"/>
      <c r="PDP893" s="806"/>
      <c r="PDQ893" s="806"/>
      <c r="PDR893" s="806"/>
      <c r="PDS893" s="806"/>
      <c r="PDT893" s="806"/>
      <c r="PDU893" s="806"/>
      <c r="PDV893" s="806"/>
      <c r="PDW893" s="806"/>
      <c r="PDX893" s="806"/>
      <c r="PDY893" s="806"/>
      <c r="PDZ893" s="806"/>
      <c r="PEA893" s="806"/>
      <c r="PEB893" s="806"/>
      <c r="PEC893" s="806"/>
      <c r="PED893" s="806"/>
      <c r="PEE893" s="806"/>
      <c r="PEF893" s="806"/>
      <c r="PEG893" s="806"/>
      <c r="PEH893" s="806"/>
      <c r="PEI893" s="806"/>
      <c r="PEJ893" s="806"/>
      <c r="PEK893" s="806"/>
      <c r="PEL893" s="806"/>
      <c r="PEM893" s="806"/>
      <c r="PEN893" s="806"/>
      <c r="PEO893" s="806"/>
      <c r="PEP893" s="806"/>
      <c r="PEQ893" s="806"/>
      <c r="PER893" s="806"/>
      <c r="PES893" s="806"/>
      <c r="PET893" s="806"/>
      <c r="PEU893" s="806"/>
      <c r="PEV893" s="806"/>
      <c r="PEW893" s="806"/>
      <c r="PEX893" s="806"/>
      <c r="PEY893" s="806"/>
      <c r="PEZ893" s="806"/>
      <c r="PFA893" s="806"/>
      <c r="PFB893" s="806"/>
      <c r="PFC893" s="806"/>
      <c r="PFD893" s="806"/>
      <c r="PFE893" s="806"/>
      <c r="PFF893" s="806"/>
      <c r="PFG893" s="806"/>
      <c r="PFH893" s="806"/>
      <c r="PFI893" s="806"/>
      <c r="PFJ893" s="806"/>
      <c r="PFK893" s="806"/>
      <c r="PFL893" s="806"/>
      <c r="PFM893" s="806"/>
      <c r="PFN893" s="806"/>
      <c r="PFO893" s="806"/>
      <c r="PFP893" s="806"/>
      <c r="PFQ893" s="806"/>
      <c r="PFR893" s="806"/>
      <c r="PFS893" s="806"/>
      <c r="PFT893" s="806"/>
      <c r="PFU893" s="806"/>
      <c r="PFV893" s="806"/>
      <c r="PFW893" s="806"/>
      <c r="PFX893" s="806"/>
      <c r="PFY893" s="806"/>
      <c r="PFZ893" s="806"/>
      <c r="PGA893" s="806"/>
      <c r="PGB893" s="806"/>
      <c r="PGC893" s="806"/>
      <c r="PGD893" s="806"/>
      <c r="PGE893" s="806"/>
      <c r="PGF893" s="806"/>
      <c r="PGG893" s="806"/>
      <c r="PGH893" s="806"/>
      <c r="PGI893" s="806"/>
      <c r="PGJ893" s="806"/>
      <c r="PGK893" s="806"/>
      <c r="PGL893" s="806"/>
      <c r="PGM893" s="806"/>
      <c r="PGN893" s="806"/>
      <c r="PGO893" s="806"/>
      <c r="PGP893" s="806"/>
      <c r="PGQ893" s="806"/>
      <c r="PGR893" s="806"/>
      <c r="PGS893" s="806"/>
      <c r="PGT893" s="806"/>
      <c r="PGU893" s="806"/>
      <c r="PGV893" s="806"/>
      <c r="PGW893" s="806"/>
      <c r="PGX893" s="806"/>
      <c r="PGY893" s="806"/>
      <c r="PGZ893" s="806"/>
      <c r="PHA893" s="806"/>
      <c r="PHB893" s="806"/>
      <c r="PHC893" s="806"/>
      <c r="PHD893" s="806"/>
      <c r="PHE893" s="806"/>
      <c r="PHF893" s="806"/>
      <c r="PHG893" s="806"/>
      <c r="PHH893" s="806"/>
      <c r="PHI893" s="806"/>
      <c r="PHJ893" s="806"/>
      <c r="PHK893" s="806"/>
      <c r="PHL893" s="806"/>
      <c r="PHM893" s="806"/>
      <c r="PHN893" s="806"/>
      <c r="PHO893" s="806"/>
      <c r="PHP893" s="806"/>
      <c r="PHQ893" s="806"/>
      <c r="PHR893" s="806"/>
      <c r="PHS893" s="806"/>
      <c r="PHT893" s="806"/>
      <c r="PHU893" s="806"/>
      <c r="PHV893" s="806"/>
      <c r="PHW893" s="806"/>
      <c r="PHX893" s="806"/>
      <c r="PHY893" s="806"/>
      <c r="PHZ893" s="806"/>
      <c r="PIA893" s="806"/>
      <c r="PIB893" s="806"/>
      <c r="PIC893" s="806"/>
      <c r="PID893" s="806"/>
      <c r="PIE893" s="806"/>
      <c r="PIF893" s="806"/>
      <c r="PIG893" s="806"/>
      <c r="PIH893" s="806"/>
      <c r="PII893" s="806"/>
      <c r="PIJ893" s="806"/>
      <c r="PIK893" s="806"/>
      <c r="PIL893" s="806"/>
      <c r="PIM893" s="806"/>
      <c r="PIN893" s="806"/>
      <c r="PIO893" s="806"/>
      <c r="PIP893" s="806"/>
      <c r="PIQ893" s="806"/>
      <c r="PIR893" s="806"/>
      <c r="PIS893" s="806"/>
      <c r="PIT893" s="806"/>
      <c r="PIU893" s="806"/>
      <c r="PIV893" s="806"/>
      <c r="PIW893" s="806"/>
      <c r="PIX893" s="806"/>
      <c r="PIY893" s="806"/>
      <c r="PIZ893" s="806"/>
      <c r="PJA893" s="806"/>
      <c r="PJB893" s="806"/>
      <c r="PJC893" s="806"/>
      <c r="PJD893" s="806"/>
      <c r="PJE893" s="806"/>
      <c r="PJF893" s="806"/>
      <c r="PJG893" s="806"/>
      <c r="PJH893" s="806"/>
      <c r="PJI893" s="806"/>
      <c r="PJJ893" s="806"/>
      <c r="PJK893" s="806"/>
      <c r="PJL893" s="806"/>
      <c r="PJM893" s="806"/>
      <c r="PJN893" s="806"/>
      <c r="PJO893" s="806"/>
      <c r="PJP893" s="806"/>
      <c r="PJQ893" s="806"/>
      <c r="PJR893" s="806"/>
      <c r="PJS893" s="806"/>
      <c r="PJT893" s="806"/>
      <c r="PJU893" s="806"/>
      <c r="PJV893" s="806"/>
      <c r="PJW893" s="806"/>
      <c r="PJX893" s="806"/>
      <c r="PJY893" s="806"/>
      <c r="PJZ893" s="806"/>
      <c r="PKA893" s="806"/>
      <c r="PKB893" s="806"/>
      <c r="PKC893" s="806"/>
      <c r="PKD893" s="806"/>
      <c r="PKE893" s="806"/>
      <c r="PKF893" s="806"/>
      <c r="PKG893" s="806"/>
      <c r="PKH893" s="806"/>
      <c r="PKI893" s="806"/>
      <c r="PKJ893" s="806"/>
      <c r="PKK893" s="806"/>
      <c r="PKL893" s="806"/>
      <c r="PKM893" s="806"/>
      <c r="PKN893" s="806"/>
      <c r="PKO893" s="806"/>
      <c r="PKP893" s="806"/>
      <c r="PKQ893" s="806"/>
      <c r="PKR893" s="806"/>
      <c r="PKS893" s="806"/>
      <c r="PKT893" s="806"/>
      <c r="PKU893" s="806"/>
      <c r="PKV893" s="806"/>
      <c r="PKW893" s="806"/>
      <c r="PKX893" s="806"/>
      <c r="PKY893" s="806"/>
      <c r="PKZ893" s="806"/>
      <c r="PLA893" s="806"/>
      <c r="PLB893" s="806"/>
      <c r="PLC893" s="806"/>
      <c r="PLD893" s="806"/>
      <c r="PLE893" s="806"/>
      <c r="PLF893" s="806"/>
      <c r="PLG893" s="806"/>
      <c r="PLH893" s="806"/>
      <c r="PLI893" s="806"/>
      <c r="PLJ893" s="806"/>
      <c r="PLK893" s="806"/>
      <c r="PLL893" s="806"/>
      <c r="PLM893" s="806"/>
      <c r="PLN893" s="806"/>
      <c r="PLO893" s="806"/>
      <c r="PLP893" s="806"/>
      <c r="PLQ893" s="806"/>
      <c r="PLR893" s="806"/>
      <c r="PLS893" s="806"/>
      <c r="PLT893" s="806"/>
      <c r="PLU893" s="806"/>
      <c r="PLV893" s="806"/>
      <c r="PLW893" s="806"/>
      <c r="PLX893" s="806"/>
      <c r="PLY893" s="806"/>
      <c r="PLZ893" s="806"/>
      <c r="PMA893" s="806"/>
      <c r="PMB893" s="806"/>
      <c r="PMC893" s="806"/>
      <c r="PMD893" s="806"/>
      <c r="PME893" s="806"/>
      <c r="PMF893" s="806"/>
      <c r="PMG893" s="806"/>
      <c r="PMH893" s="806"/>
      <c r="PMI893" s="806"/>
      <c r="PMJ893" s="806"/>
      <c r="PMK893" s="806"/>
      <c r="PML893" s="806"/>
      <c r="PMM893" s="806"/>
      <c r="PMN893" s="806"/>
      <c r="PMO893" s="806"/>
      <c r="PMP893" s="806"/>
      <c r="PMQ893" s="806"/>
      <c r="PMR893" s="806"/>
      <c r="PMS893" s="806"/>
      <c r="PMT893" s="806"/>
      <c r="PMU893" s="806"/>
      <c r="PMV893" s="806"/>
      <c r="PMW893" s="806"/>
      <c r="PMX893" s="806"/>
      <c r="PMY893" s="806"/>
      <c r="PMZ893" s="806"/>
      <c r="PNA893" s="806"/>
      <c r="PNB893" s="806"/>
      <c r="PNC893" s="806"/>
      <c r="PND893" s="806"/>
      <c r="PNE893" s="806"/>
      <c r="PNF893" s="806"/>
      <c r="PNG893" s="806"/>
      <c r="PNH893" s="806"/>
      <c r="PNI893" s="806"/>
      <c r="PNJ893" s="806"/>
      <c r="PNK893" s="806"/>
      <c r="PNL893" s="806"/>
      <c r="PNM893" s="806"/>
      <c r="PNN893" s="806"/>
      <c r="PNO893" s="806"/>
      <c r="PNP893" s="806"/>
      <c r="PNQ893" s="806"/>
      <c r="PNR893" s="806"/>
      <c r="PNS893" s="806"/>
      <c r="PNT893" s="806"/>
      <c r="PNU893" s="806"/>
      <c r="PNV893" s="806"/>
      <c r="PNW893" s="806"/>
      <c r="PNX893" s="806"/>
      <c r="PNY893" s="806"/>
      <c r="PNZ893" s="806"/>
      <c r="POA893" s="806"/>
      <c r="POB893" s="806"/>
      <c r="POC893" s="806"/>
      <c r="POD893" s="806"/>
      <c r="POE893" s="806"/>
      <c r="POF893" s="806"/>
      <c r="POG893" s="806"/>
      <c r="POH893" s="806"/>
      <c r="POI893" s="806"/>
      <c r="POJ893" s="806"/>
      <c r="POK893" s="806"/>
      <c r="POL893" s="806"/>
      <c r="POM893" s="806"/>
      <c r="PON893" s="806"/>
      <c r="POO893" s="806"/>
      <c r="POP893" s="806"/>
      <c r="POQ893" s="806"/>
      <c r="POR893" s="806"/>
      <c r="POS893" s="806"/>
      <c r="POT893" s="806"/>
      <c r="POU893" s="806"/>
      <c r="POV893" s="806"/>
      <c r="POW893" s="806"/>
      <c r="POX893" s="806"/>
      <c r="POY893" s="806"/>
      <c r="POZ893" s="806"/>
      <c r="PPA893" s="806"/>
      <c r="PPB893" s="806"/>
      <c r="PPC893" s="806"/>
      <c r="PPD893" s="806"/>
      <c r="PPE893" s="806"/>
      <c r="PPF893" s="806"/>
      <c r="PPG893" s="806"/>
      <c r="PPH893" s="806"/>
      <c r="PPI893" s="806"/>
      <c r="PPJ893" s="806"/>
      <c r="PPK893" s="806"/>
      <c r="PPL893" s="806"/>
      <c r="PPM893" s="806"/>
      <c r="PPN893" s="806"/>
      <c r="PPO893" s="806"/>
      <c r="PPP893" s="806"/>
      <c r="PPQ893" s="806"/>
      <c r="PPR893" s="806"/>
      <c r="PPS893" s="806"/>
      <c r="PPT893" s="806"/>
      <c r="PPU893" s="806"/>
      <c r="PPV893" s="806"/>
      <c r="PPW893" s="806"/>
      <c r="PPX893" s="806"/>
      <c r="PPY893" s="806"/>
      <c r="PPZ893" s="806"/>
      <c r="PQA893" s="806"/>
      <c r="PQB893" s="806"/>
      <c r="PQC893" s="806"/>
      <c r="PQD893" s="806"/>
      <c r="PQE893" s="806"/>
      <c r="PQF893" s="806"/>
      <c r="PQG893" s="806"/>
      <c r="PQH893" s="806"/>
      <c r="PQI893" s="806"/>
      <c r="PQJ893" s="806"/>
      <c r="PQK893" s="806"/>
      <c r="PQL893" s="806"/>
      <c r="PQM893" s="806"/>
      <c r="PQN893" s="806"/>
      <c r="PQO893" s="806"/>
      <c r="PQP893" s="806"/>
      <c r="PQQ893" s="806"/>
      <c r="PQR893" s="806"/>
      <c r="PQS893" s="806"/>
      <c r="PQT893" s="806"/>
      <c r="PQU893" s="806"/>
      <c r="PQV893" s="806"/>
      <c r="PQW893" s="806"/>
      <c r="PQX893" s="806"/>
      <c r="PQY893" s="806"/>
      <c r="PQZ893" s="806"/>
      <c r="PRA893" s="806"/>
      <c r="PRB893" s="806"/>
      <c r="PRC893" s="806"/>
      <c r="PRD893" s="806"/>
      <c r="PRE893" s="806"/>
      <c r="PRF893" s="806"/>
      <c r="PRG893" s="806"/>
      <c r="PRH893" s="806"/>
      <c r="PRI893" s="806"/>
      <c r="PRJ893" s="806"/>
      <c r="PRK893" s="806"/>
      <c r="PRL893" s="806"/>
      <c r="PRM893" s="806"/>
      <c r="PRN893" s="806"/>
      <c r="PRO893" s="806"/>
      <c r="PRP893" s="806"/>
      <c r="PRQ893" s="806"/>
      <c r="PRR893" s="806"/>
      <c r="PRS893" s="806"/>
      <c r="PRT893" s="806"/>
      <c r="PRU893" s="806"/>
      <c r="PRV893" s="806"/>
      <c r="PRW893" s="806"/>
      <c r="PRX893" s="806"/>
      <c r="PRY893" s="806"/>
      <c r="PRZ893" s="806"/>
      <c r="PSA893" s="806"/>
      <c r="PSB893" s="806"/>
      <c r="PSC893" s="806"/>
      <c r="PSD893" s="806"/>
      <c r="PSE893" s="806"/>
      <c r="PSF893" s="806"/>
      <c r="PSG893" s="806"/>
      <c r="PSH893" s="806"/>
      <c r="PSI893" s="806"/>
      <c r="PSJ893" s="806"/>
      <c r="PSK893" s="806"/>
      <c r="PSL893" s="806"/>
      <c r="PSM893" s="806"/>
      <c r="PSN893" s="806"/>
      <c r="PSO893" s="806"/>
      <c r="PSP893" s="806"/>
      <c r="PSQ893" s="806"/>
      <c r="PSR893" s="806"/>
      <c r="PSS893" s="806"/>
      <c r="PST893" s="806"/>
      <c r="PSU893" s="806"/>
      <c r="PSV893" s="806"/>
      <c r="PSW893" s="806"/>
      <c r="PSX893" s="806"/>
      <c r="PSY893" s="806"/>
      <c r="PSZ893" s="806"/>
      <c r="PTA893" s="806"/>
      <c r="PTB893" s="806"/>
      <c r="PTC893" s="806"/>
      <c r="PTD893" s="806"/>
      <c r="PTE893" s="806"/>
      <c r="PTF893" s="806"/>
      <c r="PTG893" s="806"/>
      <c r="PTH893" s="806"/>
      <c r="PTI893" s="806"/>
      <c r="PTJ893" s="806"/>
      <c r="PTK893" s="806"/>
      <c r="PTL893" s="806"/>
      <c r="PTM893" s="806"/>
      <c r="PTN893" s="806"/>
      <c r="PTO893" s="806"/>
      <c r="PTP893" s="806"/>
      <c r="PTQ893" s="806"/>
      <c r="PTR893" s="806"/>
      <c r="PTS893" s="806"/>
      <c r="PTT893" s="806"/>
      <c r="PTU893" s="806"/>
      <c r="PTV893" s="806"/>
      <c r="PTW893" s="806"/>
      <c r="PTX893" s="806"/>
      <c r="PTY893" s="806"/>
      <c r="PTZ893" s="806"/>
      <c r="PUA893" s="806"/>
      <c r="PUB893" s="806"/>
      <c r="PUC893" s="806"/>
      <c r="PUD893" s="806"/>
      <c r="PUE893" s="806"/>
      <c r="PUF893" s="806"/>
      <c r="PUG893" s="806"/>
      <c r="PUH893" s="806"/>
      <c r="PUI893" s="806"/>
      <c r="PUJ893" s="806"/>
      <c r="PUK893" s="806"/>
      <c r="PUL893" s="806"/>
      <c r="PUM893" s="806"/>
      <c r="PUN893" s="806"/>
      <c r="PUO893" s="806"/>
      <c r="PUP893" s="806"/>
      <c r="PUQ893" s="806"/>
      <c r="PUR893" s="806"/>
      <c r="PUS893" s="806"/>
      <c r="PUT893" s="806"/>
      <c r="PUU893" s="806"/>
      <c r="PUV893" s="806"/>
      <c r="PUW893" s="806"/>
      <c r="PUX893" s="806"/>
      <c r="PUY893" s="806"/>
      <c r="PUZ893" s="806"/>
      <c r="PVA893" s="806"/>
      <c r="PVB893" s="806"/>
      <c r="PVC893" s="806"/>
      <c r="PVD893" s="806"/>
      <c r="PVE893" s="806"/>
      <c r="PVF893" s="806"/>
      <c r="PVG893" s="806"/>
      <c r="PVH893" s="806"/>
      <c r="PVI893" s="806"/>
      <c r="PVJ893" s="806"/>
      <c r="PVK893" s="806"/>
      <c r="PVL893" s="806"/>
      <c r="PVM893" s="806"/>
      <c r="PVN893" s="806"/>
      <c r="PVO893" s="806"/>
      <c r="PVP893" s="806"/>
      <c r="PVQ893" s="806"/>
      <c r="PVR893" s="806"/>
      <c r="PVS893" s="806"/>
      <c r="PVT893" s="806"/>
      <c r="PVU893" s="806"/>
      <c r="PVV893" s="806"/>
      <c r="PVW893" s="806"/>
      <c r="PVX893" s="806"/>
      <c r="PVY893" s="806"/>
      <c r="PVZ893" s="806"/>
      <c r="PWA893" s="806"/>
      <c r="PWB893" s="806"/>
      <c r="PWC893" s="806"/>
      <c r="PWD893" s="806"/>
      <c r="PWE893" s="806"/>
      <c r="PWF893" s="806"/>
      <c r="PWG893" s="806"/>
      <c r="PWH893" s="806"/>
      <c r="PWI893" s="806"/>
      <c r="PWJ893" s="806"/>
      <c r="PWK893" s="806"/>
      <c r="PWL893" s="806"/>
      <c r="PWM893" s="806"/>
      <c r="PWN893" s="806"/>
      <c r="PWO893" s="806"/>
      <c r="PWP893" s="806"/>
      <c r="PWQ893" s="806"/>
      <c r="PWR893" s="806"/>
      <c r="PWS893" s="806"/>
      <c r="PWT893" s="806"/>
      <c r="PWU893" s="806"/>
      <c r="PWV893" s="806"/>
      <c r="PWW893" s="806"/>
      <c r="PWX893" s="806"/>
      <c r="PWY893" s="806"/>
      <c r="PWZ893" s="806"/>
      <c r="PXA893" s="806"/>
      <c r="PXB893" s="806"/>
      <c r="PXC893" s="806"/>
      <c r="PXD893" s="806"/>
      <c r="PXE893" s="806"/>
      <c r="PXF893" s="806"/>
      <c r="PXG893" s="806"/>
      <c r="PXH893" s="806"/>
      <c r="PXI893" s="806"/>
      <c r="PXJ893" s="806"/>
      <c r="PXK893" s="806"/>
      <c r="PXL893" s="806"/>
      <c r="PXM893" s="806"/>
      <c r="PXN893" s="806"/>
      <c r="PXO893" s="806"/>
      <c r="PXP893" s="806"/>
      <c r="PXQ893" s="806"/>
      <c r="PXR893" s="806"/>
      <c r="PXS893" s="806"/>
      <c r="PXT893" s="806"/>
      <c r="PXU893" s="806"/>
      <c r="PXV893" s="806"/>
      <c r="PXW893" s="806"/>
      <c r="PXX893" s="806"/>
      <c r="PXY893" s="806"/>
      <c r="PXZ893" s="806"/>
      <c r="PYA893" s="806"/>
      <c r="PYB893" s="806"/>
      <c r="PYC893" s="806"/>
      <c r="PYD893" s="806"/>
      <c r="PYE893" s="806"/>
      <c r="PYF893" s="806"/>
      <c r="PYG893" s="806"/>
      <c r="PYH893" s="806"/>
      <c r="PYI893" s="806"/>
      <c r="PYJ893" s="806"/>
      <c r="PYK893" s="806"/>
      <c r="PYL893" s="806"/>
      <c r="PYM893" s="806"/>
      <c r="PYN893" s="806"/>
      <c r="PYO893" s="806"/>
      <c r="PYP893" s="806"/>
      <c r="PYQ893" s="806"/>
      <c r="PYR893" s="806"/>
      <c r="PYS893" s="806"/>
      <c r="PYT893" s="806"/>
      <c r="PYU893" s="806"/>
      <c r="PYV893" s="806"/>
      <c r="PYW893" s="806"/>
      <c r="PYX893" s="806"/>
      <c r="PYY893" s="806"/>
      <c r="PYZ893" s="806"/>
      <c r="PZA893" s="806"/>
      <c r="PZB893" s="806"/>
      <c r="PZC893" s="806"/>
      <c r="PZD893" s="806"/>
      <c r="PZE893" s="806"/>
      <c r="PZF893" s="806"/>
      <c r="PZG893" s="806"/>
      <c r="PZH893" s="806"/>
      <c r="PZI893" s="806"/>
      <c r="PZJ893" s="806"/>
      <c r="PZK893" s="806"/>
      <c r="PZL893" s="806"/>
      <c r="PZM893" s="806"/>
      <c r="PZN893" s="806"/>
      <c r="PZO893" s="806"/>
      <c r="PZP893" s="806"/>
      <c r="PZQ893" s="806"/>
      <c r="PZR893" s="806"/>
      <c r="PZS893" s="806"/>
      <c r="PZT893" s="806"/>
      <c r="PZU893" s="806"/>
      <c r="PZV893" s="806"/>
      <c r="PZW893" s="806"/>
      <c r="PZX893" s="806"/>
      <c r="PZY893" s="806"/>
      <c r="PZZ893" s="806"/>
      <c r="QAA893" s="806"/>
      <c r="QAB893" s="806"/>
      <c r="QAC893" s="806"/>
      <c r="QAD893" s="806"/>
      <c r="QAE893" s="806"/>
      <c r="QAF893" s="806"/>
      <c r="QAG893" s="806"/>
      <c r="QAH893" s="806"/>
      <c r="QAI893" s="806"/>
      <c r="QAJ893" s="806"/>
      <c r="QAK893" s="806"/>
      <c r="QAL893" s="806"/>
      <c r="QAM893" s="806"/>
      <c r="QAN893" s="806"/>
      <c r="QAO893" s="806"/>
      <c r="QAP893" s="806"/>
      <c r="QAQ893" s="806"/>
      <c r="QAR893" s="806"/>
      <c r="QAS893" s="806"/>
      <c r="QAT893" s="806"/>
      <c r="QAU893" s="806"/>
      <c r="QAV893" s="806"/>
      <c r="QAW893" s="806"/>
      <c r="QAX893" s="806"/>
      <c r="QAY893" s="806"/>
      <c r="QAZ893" s="806"/>
      <c r="QBA893" s="806"/>
      <c r="QBB893" s="806"/>
      <c r="QBC893" s="806"/>
      <c r="QBD893" s="806"/>
      <c r="QBE893" s="806"/>
      <c r="QBF893" s="806"/>
      <c r="QBG893" s="806"/>
      <c r="QBH893" s="806"/>
      <c r="QBI893" s="806"/>
      <c r="QBJ893" s="806"/>
      <c r="QBK893" s="806"/>
      <c r="QBL893" s="806"/>
      <c r="QBM893" s="806"/>
      <c r="QBN893" s="806"/>
      <c r="QBO893" s="806"/>
      <c r="QBP893" s="806"/>
      <c r="QBQ893" s="806"/>
      <c r="QBR893" s="806"/>
      <c r="QBS893" s="806"/>
      <c r="QBT893" s="806"/>
      <c r="QBU893" s="806"/>
      <c r="QBV893" s="806"/>
      <c r="QBW893" s="806"/>
      <c r="QBX893" s="806"/>
      <c r="QBY893" s="806"/>
      <c r="QBZ893" s="806"/>
      <c r="QCA893" s="806"/>
      <c r="QCB893" s="806"/>
      <c r="QCC893" s="806"/>
      <c r="QCD893" s="806"/>
      <c r="QCE893" s="806"/>
      <c r="QCF893" s="806"/>
      <c r="QCG893" s="806"/>
      <c r="QCH893" s="806"/>
      <c r="QCI893" s="806"/>
      <c r="QCJ893" s="806"/>
      <c r="QCK893" s="806"/>
      <c r="QCL893" s="806"/>
      <c r="QCM893" s="806"/>
      <c r="QCN893" s="806"/>
      <c r="QCO893" s="806"/>
      <c r="QCP893" s="806"/>
      <c r="QCQ893" s="806"/>
      <c r="QCR893" s="806"/>
      <c r="QCS893" s="806"/>
      <c r="QCT893" s="806"/>
      <c r="QCU893" s="806"/>
      <c r="QCV893" s="806"/>
      <c r="QCW893" s="806"/>
      <c r="QCX893" s="806"/>
      <c r="QCY893" s="806"/>
      <c r="QCZ893" s="806"/>
      <c r="QDA893" s="806"/>
      <c r="QDB893" s="806"/>
      <c r="QDC893" s="806"/>
      <c r="QDD893" s="806"/>
      <c r="QDE893" s="806"/>
      <c r="QDF893" s="806"/>
      <c r="QDG893" s="806"/>
      <c r="QDH893" s="806"/>
      <c r="QDI893" s="806"/>
      <c r="QDJ893" s="806"/>
      <c r="QDK893" s="806"/>
      <c r="QDL893" s="806"/>
      <c r="QDM893" s="806"/>
      <c r="QDN893" s="806"/>
      <c r="QDO893" s="806"/>
      <c r="QDP893" s="806"/>
      <c r="QDQ893" s="806"/>
      <c r="QDR893" s="806"/>
      <c r="QDS893" s="806"/>
      <c r="QDT893" s="806"/>
      <c r="QDU893" s="806"/>
      <c r="QDV893" s="806"/>
      <c r="QDW893" s="806"/>
      <c r="QDX893" s="806"/>
      <c r="QDY893" s="806"/>
      <c r="QDZ893" s="806"/>
      <c r="QEA893" s="806"/>
      <c r="QEB893" s="806"/>
      <c r="QEC893" s="806"/>
      <c r="QED893" s="806"/>
      <c r="QEE893" s="806"/>
      <c r="QEF893" s="806"/>
      <c r="QEG893" s="806"/>
      <c r="QEH893" s="806"/>
      <c r="QEI893" s="806"/>
      <c r="QEJ893" s="806"/>
      <c r="QEK893" s="806"/>
      <c r="QEL893" s="806"/>
      <c r="QEM893" s="806"/>
      <c r="QEN893" s="806"/>
      <c r="QEO893" s="806"/>
      <c r="QEP893" s="806"/>
      <c r="QEQ893" s="806"/>
      <c r="QER893" s="806"/>
      <c r="QES893" s="806"/>
      <c r="QET893" s="806"/>
      <c r="QEU893" s="806"/>
      <c r="QEV893" s="806"/>
      <c r="QEW893" s="806"/>
      <c r="QEX893" s="806"/>
      <c r="QEY893" s="806"/>
      <c r="QEZ893" s="806"/>
      <c r="QFA893" s="806"/>
      <c r="QFB893" s="806"/>
      <c r="QFC893" s="806"/>
      <c r="QFD893" s="806"/>
      <c r="QFE893" s="806"/>
      <c r="QFF893" s="806"/>
      <c r="QFG893" s="806"/>
      <c r="QFH893" s="806"/>
      <c r="QFI893" s="806"/>
      <c r="QFJ893" s="806"/>
      <c r="QFK893" s="806"/>
      <c r="QFL893" s="806"/>
      <c r="QFM893" s="806"/>
      <c r="QFN893" s="806"/>
      <c r="QFO893" s="806"/>
      <c r="QFP893" s="806"/>
      <c r="QFQ893" s="806"/>
      <c r="QFR893" s="806"/>
      <c r="QFS893" s="806"/>
      <c r="QFT893" s="806"/>
      <c r="QFU893" s="806"/>
      <c r="QFV893" s="806"/>
      <c r="QFW893" s="806"/>
      <c r="QFX893" s="806"/>
      <c r="QFY893" s="806"/>
      <c r="QFZ893" s="806"/>
      <c r="QGA893" s="806"/>
      <c r="QGB893" s="806"/>
      <c r="QGC893" s="806"/>
      <c r="QGD893" s="806"/>
      <c r="QGE893" s="806"/>
      <c r="QGF893" s="806"/>
      <c r="QGG893" s="806"/>
      <c r="QGH893" s="806"/>
      <c r="QGI893" s="806"/>
      <c r="QGJ893" s="806"/>
      <c r="QGK893" s="806"/>
      <c r="QGL893" s="806"/>
      <c r="QGM893" s="806"/>
      <c r="QGN893" s="806"/>
      <c r="QGO893" s="806"/>
      <c r="QGP893" s="806"/>
      <c r="QGQ893" s="806"/>
      <c r="QGR893" s="806"/>
      <c r="QGS893" s="806"/>
      <c r="QGT893" s="806"/>
      <c r="QGU893" s="806"/>
      <c r="QGV893" s="806"/>
      <c r="QGW893" s="806"/>
      <c r="QGX893" s="806"/>
      <c r="QGY893" s="806"/>
      <c r="QGZ893" s="806"/>
      <c r="QHA893" s="806"/>
      <c r="QHB893" s="806"/>
      <c r="QHC893" s="806"/>
      <c r="QHD893" s="806"/>
      <c r="QHE893" s="806"/>
      <c r="QHF893" s="806"/>
      <c r="QHG893" s="806"/>
      <c r="QHH893" s="806"/>
      <c r="QHI893" s="806"/>
      <c r="QHJ893" s="806"/>
      <c r="QHK893" s="806"/>
      <c r="QHL893" s="806"/>
      <c r="QHM893" s="806"/>
      <c r="QHN893" s="806"/>
      <c r="QHO893" s="806"/>
      <c r="QHP893" s="806"/>
      <c r="QHQ893" s="806"/>
      <c r="QHR893" s="806"/>
      <c r="QHS893" s="806"/>
      <c r="QHT893" s="806"/>
      <c r="QHU893" s="806"/>
      <c r="QHV893" s="806"/>
      <c r="QHW893" s="806"/>
      <c r="QHX893" s="806"/>
      <c r="QHY893" s="806"/>
      <c r="QHZ893" s="806"/>
      <c r="QIA893" s="806"/>
      <c r="QIB893" s="806"/>
      <c r="QIC893" s="806"/>
      <c r="QID893" s="806"/>
      <c r="QIE893" s="806"/>
      <c r="QIF893" s="806"/>
      <c r="QIG893" s="806"/>
      <c r="QIH893" s="806"/>
      <c r="QII893" s="806"/>
      <c r="QIJ893" s="806"/>
      <c r="QIK893" s="806"/>
      <c r="QIL893" s="806"/>
      <c r="QIM893" s="806"/>
      <c r="QIN893" s="806"/>
      <c r="QIO893" s="806"/>
      <c r="QIP893" s="806"/>
      <c r="QIQ893" s="806"/>
      <c r="QIR893" s="806"/>
      <c r="QIS893" s="806"/>
      <c r="QIT893" s="806"/>
      <c r="QIU893" s="806"/>
      <c r="QIV893" s="806"/>
      <c r="QIW893" s="806"/>
      <c r="QIX893" s="806"/>
      <c r="QIY893" s="806"/>
      <c r="QIZ893" s="806"/>
      <c r="QJA893" s="806"/>
      <c r="QJB893" s="806"/>
      <c r="QJC893" s="806"/>
      <c r="QJD893" s="806"/>
      <c r="QJE893" s="806"/>
      <c r="QJF893" s="806"/>
      <c r="QJG893" s="806"/>
      <c r="QJH893" s="806"/>
      <c r="QJI893" s="806"/>
      <c r="QJJ893" s="806"/>
      <c r="QJK893" s="806"/>
      <c r="QJL893" s="806"/>
      <c r="QJM893" s="806"/>
      <c r="QJN893" s="806"/>
      <c r="QJO893" s="806"/>
      <c r="QJP893" s="806"/>
      <c r="QJQ893" s="806"/>
      <c r="QJR893" s="806"/>
      <c r="QJS893" s="806"/>
      <c r="QJT893" s="806"/>
      <c r="QJU893" s="806"/>
      <c r="QJV893" s="806"/>
      <c r="QJW893" s="806"/>
      <c r="QJX893" s="806"/>
      <c r="QJY893" s="806"/>
      <c r="QJZ893" s="806"/>
      <c r="QKA893" s="806"/>
      <c r="QKB893" s="806"/>
      <c r="QKC893" s="806"/>
      <c r="QKD893" s="806"/>
      <c r="QKE893" s="806"/>
      <c r="QKF893" s="806"/>
      <c r="QKG893" s="806"/>
      <c r="QKH893" s="806"/>
      <c r="QKI893" s="806"/>
      <c r="QKJ893" s="806"/>
      <c r="QKK893" s="806"/>
      <c r="QKL893" s="806"/>
      <c r="QKM893" s="806"/>
      <c r="QKN893" s="806"/>
      <c r="QKO893" s="806"/>
      <c r="QKP893" s="806"/>
      <c r="QKQ893" s="806"/>
      <c r="QKR893" s="806"/>
      <c r="QKS893" s="806"/>
      <c r="QKT893" s="806"/>
      <c r="QKU893" s="806"/>
      <c r="QKV893" s="806"/>
      <c r="QKW893" s="806"/>
      <c r="QKX893" s="806"/>
      <c r="QKY893" s="806"/>
      <c r="QKZ893" s="806"/>
      <c r="QLA893" s="806"/>
      <c r="QLB893" s="806"/>
      <c r="QLC893" s="806"/>
      <c r="QLD893" s="806"/>
      <c r="QLE893" s="806"/>
      <c r="QLF893" s="806"/>
      <c r="QLG893" s="806"/>
      <c r="QLH893" s="806"/>
      <c r="QLI893" s="806"/>
      <c r="QLJ893" s="806"/>
      <c r="QLK893" s="806"/>
      <c r="QLL893" s="806"/>
      <c r="QLM893" s="806"/>
      <c r="QLN893" s="806"/>
      <c r="QLO893" s="806"/>
      <c r="QLP893" s="806"/>
      <c r="QLQ893" s="806"/>
      <c r="QLR893" s="806"/>
      <c r="QLS893" s="806"/>
      <c r="QLT893" s="806"/>
      <c r="QLU893" s="806"/>
      <c r="QLV893" s="806"/>
      <c r="QLW893" s="806"/>
      <c r="QLX893" s="806"/>
      <c r="QLY893" s="806"/>
      <c r="QLZ893" s="806"/>
      <c r="QMA893" s="806"/>
      <c r="QMB893" s="806"/>
      <c r="QMC893" s="806"/>
      <c r="QMD893" s="806"/>
      <c r="QME893" s="806"/>
      <c r="QMF893" s="806"/>
      <c r="QMG893" s="806"/>
      <c r="QMH893" s="806"/>
      <c r="QMI893" s="806"/>
      <c r="QMJ893" s="806"/>
      <c r="QMK893" s="806"/>
      <c r="QML893" s="806"/>
      <c r="QMM893" s="806"/>
      <c r="QMN893" s="806"/>
      <c r="QMO893" s="806"/>
      <c r="QMP893" s="806"/>
      <c r="QMQ893" s="806"/>
      <c r="QMR893" s="806"/>
      <c r="QMS893" s="806"/>
      <c r="QMT893" s="806"/>
      <c r="QMU893" s="806"/>
      <c r="QMV893" s="806"/>
      <c r="QMW893" s="806"/>
      <c r="QMX893" s="806"/>
      <c r="QMY893" s="806"/>
      <c r="QMZ893" s="806"/>
      <c r="QNA893" s="806"/>
      <c r="QNB893" s="806"/>
      <c r="QNC893" s="806"/>
      <c r="QND893" s="806"/>
      <c r="QNE893" s="806"/>
      <c r="QNF893" s="806"/>
      <c r="QNG893" s="806"/>
      <c r="QNH893" s="806"/>
      <c r="QNI893" s="806"/>
      <c r="QNJ893" s="806"/>
      <c r="QNK893" s="806"/>
      <c r="QNL893" s="806"/>
      <c r="QNM893" s="806"/>
      <c r="QNN893" s="806"/>
      <c r="QNO893" s="806"/>
      <c r="QNP893" s="806"/>
      <c r="QNQ893" s="806"/>
      <c r="QNR893" s="806"/>
      <c r="QNS893" s="806"/>
      <c r="QNT893" s="806"/>
      <c r="QNU893" s="806"/>
      <c r="QNV893" s="806"/>
      <c r="QNW893" s="806"/>
      <c r="QNX893" s="806"/>
      <c r="QNY893" s="806"/>
      <c r="QNZ893" s="806"/>
      <c r="QOA893" s="806"/>
      <c r="QOB893" s="806"/>
      <c r="QOC893" s="806"/>
      <c r="QOD893" s="806"/>
      <c r="QOE893" s="806"/>
      <c r="QOF893" s="806"/>
      <c r="QOG893" s="806"/>
      <c r="QOH893" s="806"/>
      <c r="QOI893" s="806"/>
      <c r="QOJ893" s="806"/>
      <c r="QOK893" s="806"/>
      <c r="QOL893" s="806"/>
      <c r="QOM893" s="806"/>
      <c r="QON893" s="806"/>
      <c r="QOO893" s="806"/>
      <c r="QOP893" s="806"/>
      <c r="QOQ893" s="806"/>
      <c r="QOR893" s="806"/>
      <c r="QOS893" s="806"/>
      <c r="QOT893" s="806"/>
      <c r="QOU893" s="806"/>
      <c r="QOV893" s="806"/>
      <c r="QOW893" s="806"/>
      <c r="QOX893" s="806"/>
      <c r="QOY893" s="806"/>
      <c r="QOZ893" s="806"/>
      <c r="QPA893" s="806"/>
      <c r="QPB893" s="806"/>
      <c r="QPC893" s="806"/>
      <c r="QPD893" s="806"/>
      <c r="QPE893" s="806"/>
      <c r="QPF893" s="806"/>
      <c r="QPG893" s="806"/>
      <c r="QPH893" s="806"/>
      <c r="QPI893" s="806"/>
      <c r="QPJ893" s="806"/>
      <c r="QPK893" s="806"/>
      <c r="QPL893" s="806"/>
      <c r="QPM893" s="806"/>
      <c r="QPN893" s="806"/>
      <c r="QPO893" s="806"/>
      <c r="QPP893" s="806"/>
      <c r="QPQ893" s="806"/>
      <c r="QPR893" s="806"/>
      <c r="QPS893" s="806"/>
      <c r="QPT893" s="806"/>
      <c r="QPU893" s="806"/>
      <c r="QPV893" s="806"/>
      <c r="QPW893" s="806"/>
      <c r="QPX893" s="806"/>
      <c r="QPY893" s="806"/>
      <c r="QPZ893" s="806"/>
      <c r="QQA893" s="806"/>
      <c r="QQB893" s="806"/>
      <c r="QQC893" s="806"/>
      <c r="QQD893" s="806"/>
      <c r="QQE893" s="806"/>
      <c r="QQF893" s="806"/>
      <c r="QQG893" s="806"/>
      <c r="QQH893" s="806"/>
      <c r="QQI893" s="806"/>
      <c r="QQJ893" s="806"/>
      <c r="QQK893" s="806"/>
      <c r="QQL893" s="806"/>
      <c r="QQM893" s="806"/>
      <c r="QQN893" s="806"/>
      <c r="QQO893" s="806"/>
      <c r="QQP893" s="806"/>
      <c r="QQQ893" s="806"/>
      <c r="QQR893" s="806"/>
      <c r="QQS893" s="806"/>
      <c r="QQT893" s="806"/>
      <c r="QQU893" s="806"/>
      <c r="QQV893" s="806"/>
      <c r="QQW893" s="806"/>
      <c r="QQX893" s="806"/>
      <c r="QQY893" s="806"/>
      <c r="QQZ893" s="806"/>
      <c r="QRA893" s="806"/>
      <c r="QRB893" s="806"/>
      <c r="QRC893" s="806"/>
      <c r="QRD893" s="806"/>
      <c r="QRE893" s="806"/>
      <c r="QRF893" s="806"/>
      <c r="QRG893" s="806"/>
      <c r="QRH893" s="806"/>
      <c r="QRI893" s="806"/>
      <c r="QRJ893" s="806"/>
      <c r="QRK893" s="806"/>
      <c r="QRL893" s="806"/>
      <c r="QRM893" s="806"/>
      <c r="QRN893" s="806"/>
      <c r="QRO893" s="806"/>
      <c r="QRP893" s="806"/>
      <c r="QRQ893" s="806"/>
      <c r="QRR893" s="806"/>
      <c r="QRS893" s="806"/>
      <c r="QRT893" s="806"/>
      <c r="QRU893" s="806"/>
      <c r="QRV893" s="806"/>
      <c r="QRW893" s="806"/>
      <c r="QRX893" s="806"/>
      <c r="QRY893" s="806"/>
      <c r="QRZ893" s="806"/>
      <c r="QSA893" s="806"/>
      <c r="QSB893" s="806"/>
      <c r="QSC893" s="806"/>
      <c r="QSD893" s="806"/>
      <c r="QSE893" s="806"/>
      <c r="QSF893" s="806"/>
      <c r="QSG893" s="806"/>
      <c r="QSH893" s="806"/>
      <c r="QSI893" s="806"/>
      <c r="QSJ893" s="806"/>
      <c r="QSK893" s="806"/>
      <c r="QSL893" s="806"/>
      <c r="QSM893" s="806"/>
      <c r="QSN893" s="806"/>
      <c r="QSO893" s="806"/>
      <c r="QSP893" s="806"/>
      <c r="QSQ893" s="806"/>
      <c r="QSR893" s="806"/>
      <c r="QSS893" s="806"/>
      <c r="QST893" s="806"/>
      <c r="QSU893" s="806"/>
      <c r="QSV893" s="806"/>
      <c r="QSW893" s="806"/>
      <c r="QSX893" s="806"/>
      <c r="QSY893" s="806"/>
      <c r="QSZ893" s="806"/>
      <c r="QTA893" s="806"/>
      <c r="QTB893" s="806"/>
      <c r="QTC893" s="806"/>
      <c r="QTD893" s="806"/>
      <c r="QTE893" s="806"/>
      <c r="QTF893" s="806"/>
      <c r="QTG893" s="806"/>
      <c r="QTH893" s="806"/>
      <c r="QTI893" s="806"/>
      <c r="QTJ893" s="806"/>
      <c r="QTK893" s="806"/>
      <c r="QTL893" s="806"/>
      <c r="QTM893" s="806"/>
      <c r="QTN893" s="806"/>
      <c r="QTO893" s="806"/>
      <c r="QTP893" s="806"/>
      <c r="QTQ893" s="806"/>
      <c r="QTR893" s="806"/>
      <c r="QTS893" s="806"/>
      <c r="QTT893" s="806"/>
      <c r="QTU893" s="806"/>
      <c r="QTV893" s="806"/>
      <c r="QTW893" s="806"/>
      <c r="QTX893" s="806"/>
      <c r="QTY893" s="806"/>
      <c r="QTZ893" s="806"/>
      <c r="QUA893" s="806"/>
      <c r="QUB893" s="806"/>
      <c r="QUC893" s="806"/>
      <c r="QUD893" s="806"/>
      <c r="QUE893" s="806"/>
      <c r="QUF893" s="806"/>
      <c r="QUG893" s="806"/>
      <c r="QUH893" s="806"/>
      <c r="QUI893" s="806"/>
      <c r="QUJ893" s="806"/>
      <c r="QUK893" s="806"/>
      <c r="QUL893" s="806"/>
      <c r="QUM893" s="806"/>
      <c r="QUN893" s="806"/>
      <c r="QUO893" s="806"/>
      <c r="QUP893" s="806"/>
      <c r="QUQ893" s="806"/>
      <c r="QUR893" s="806"/>
      <c r="QUS893" s="806"/>
      <c r="QUT893" s="806"/>
      <c r="QUU893" s="806"/>
      <c r="QUV893" s="806"/>
      <c r="QUW893" s="806"/>
      <c r="QUX893" s="806"/>
      <c r="QUY893" s="806"/>
      <c r="QUZ893" s="806"/>
      <c r="QVA893" s="806"/>
      <c r="QVB893" s="806"/>
      <c r="QVC893" s="806"/>
      <c r="QVD893" s="806"/>
      <c r="QVE893" s="806"/>
      <c r="QVF893" s="806"/>
      <c r="QVG893" s="806"/>
      <c r="QVH893" s="806"/>
      <c r="QVI893" s="806"/>
      <c r="QVJ893" s="806"/>
      <c r="QVK893" s="806"/>
      <c r="QVL893" s="806"/>
      <c r="QVM893" s="806"/>
      <c r="QVN893" s="806"/>
      <c r="QVO893" s="806"/>
      <c r="QVP893" s="806"/>
      <c r="QVQ893" s="806"/>
      <c r="QVR893" s="806"/>
      <c r="QVS893" s="806"/>
      <c r="QVT893" s="806"/>
      <c r="QVU893" s="806"/>
      <c r="QVV893" s="806"/>
      <c r="QVW893" s="806"/>
      <c r="QVX893" s="806"/>
      <c r="QVY893" s="806"/>
      <c r="QVZ893" s="806"/>
      <c r="QWA893" s="806"/>
      <c r="QWB893" s="806"/>
      <c r="QWC893" s="806"/>
      <c r="QWD893" s="806"/>
      <c r="QWE893" s="806"/>
      <c r="QWF893" s="806"/>
      <c r="QWG893" s="806"/>
      <c r="QWH893" s="806"/>
      <c r="QWI893" s="806"/>
      <c r="QWJ893" s="806"/>
      <c r="QWK893" s="806"/>
      <c r="QWL893" s="806"/>
      <c r="QWM893" s="806"/>
      <c r="QWN893" s="806"/>
      <c r="QWO893" s="806"/>
      <c r="QWP893" s="806"/>
      <c r="QWQ893" s="806"/>
      <c r="QWR893" s="806"/>
      <c r="QWS893" s="806"/>
      <c r="QWT893" s="806"/>
      <c r="QWU893" s="806"/>
      <c r="QWV893" s="806"/>
      <c r="QWW893" s="806"/>
      <c r="QWX893" s="806"/>
      <c r="QWY893" s="806"/>
      <c r="QWZ893" s="806"/>
      <c r="QXA893" s="806"/>
      <c r="QXB893" s="806"/>
      <c r="QXC893" s="806"/>
      <c r="QXD893" s="806"/>
      <c r="QXE893" s="806"/>
      <c r="QXF893" s="806"/>
      <c r="QXG893" s="806"/>
      <c r="QXH893" s="806"/>
      <c r="QXI893" s="806"/>
      <c r="QXJ893" s="806"/>
      <c r="QXK893" s="806"/>
      <c r="QXL893" s="806"/>
      <c r="QXM893" s="806"/>
      <c r="QXN893" s="806"/>
      <c r="QXO893" s="806"/>
      <c r="QXP893" s="806"/>
      <c r="QXQ893" s="806"/>
      <c r="QXR893" s="806"/>
      <c r="QXS893" s="806"/>
      <c r="QXT893" s="806"/>
      <c r="QXU893" s="806"/>
      <c r="QXV893" s="806"/>
      <c r="QXW893" s="806"/>
      <c r="QXX893" s="806"/>
      <c r="QXY893" s="806"/>
      <c r="QXZ893" s="806"/>
      <c r="QYA893" s="806"/>
      <c r="QYB893" s="806"/>
      <c r="QYC893" s="806"/>
      <c r="QYD893" s="806"/>
      <c r="QYE893" s="806"/>
      <c r="QYF893" s="806"/>
      <c r="QYG893" s="806"/>
      <c r="QYH893" s="806"/>
      <c r="QYI893" s="806"/>
      <c r="QYJ893" s="806"/>
      <c r="QYK893" s="806"/>
      <c r="QYL893" s="806"/>
      <c r="QYM893" s="806"/>
      <c r="QYN893" s="806"/>
      <c r="QYO893" s="806"/>
      <c r="QYP893" s="806"/>
      <c r="QYQ893" s="806"/>
      <c r="QYR893" s="806"/>
      <c r="QYS893" s="806"/>
      <c r="QYT893" s="806"/>
      <c r="QYU893" s="806"/>
      <c r="QYV893" s="806"/>
      <c r="QYW893" s="806"/>
      <c r="QYX893" s="806"/>
      <c r="QYY893" s="806"/>
      <c r="QYZ893" s="806"/>
      <c r="QZA893" s="806"/>
      <c r="QZB893" s="806"/>
      <c r="QZC893" s="806"/>
      <c r="QZD893" s="806"/>
      <c r="QZE893" s="806"/>
      <c r="QZF893" s="806"/>
      <c r="QZG893" s="806"/>
      <c r="QZH893" s="806"/>
      <c r="QZI893" s="806"/>
      <c r="QZJ893" s="806"/>
      <c r="QZK893" s="806"/>
      <c r="QZL893" s="806"/>
      <c r="QZM893" s="806"/>
      <c r="QZN893" s="806"/>
      <c r="QZO893" s="806"/>
      <c r="QZP893" s="806"/>
      <c r="QZQ893" s="806"/>
      <c r="QZR893" s="806"/>
      <c r="QZS893" s="806"/>
      <c r="QZT893" s="806"/>
      <c r="QZU893" s="806"/>
      <c r="QZV893" s="806"/>
      <c r="QZW893" s="806"/>
      <c r="QZX893" s="806"/>
      <c r="QZY893" s="806"/>
      <c r="QZZ893" s="806"/>
      <c r="RAA893" s="806"/>
      <c r="RAB893" s="806"/>
      <c r="RAC893" s="806"/>
      <c r="RAD893" s="806"/>
      <c r="RAE893" s="806"/>
      <c r="RAF893" s="806"/>
      <c r="RAG893" s="806"/>
      <c r="RAH893" s="806"/>
      <c r="RAI893" s="806"/>
      <c r="RAJ893" s="806"/>
      <c r="RAK893" s="806"/>
      <c r="RAL893" s="806"/>
      <c r="RAM893" s="806"/>
      <c r="RAN893" s="806"/>
      <c r="RAO893" s="806"/>
      <c r="RAP893" s="806"/>
      <c r="RAQ893" s="806"/>
      <c r="RAR893" s="806"/>
      <c r="RAS893" s="806"/>
      <c r="RAT893" s="806"/>
      <c r="RAU893" s="806"/>
      <c r="RAV893" s="806"/>
      <c r="RAW893" s="806"/>
      <c r="RAX893" s="806"/>
      <c r="RAY893" s="806"/>
      <c r="RAZ893" s="806"/>
      <c r="RBA893" s="806"/>
      <c r="RBB893" s="806"/>
      <c r="RBC893" s="806"/>
      <c r="RBD893" s="806"/>
      <c r="RBE893" s="806"/>
      <c r="RBF893" s="806"/>
      <c r="RBG893" s="806"/>
      <c r="RBH893" s="806"/>
      <c r="RBI893" s="806"/>
      <c r="RBJ893" s="806"/>
      <c r="RBK893" s="806"/>
      <c r="RBL893" s="806"/>
      <c r="RBM893" s="806"/>
      <c r="RBN893" s="806"/>
      <c r="RBO893" s="806"/>
      <c r="RBP893" s="806"/>
      <c r="RBQ893" s="806"/>
      <c r="RBR893" s="806"/>
      <c r="RBS893" s="806"/>
      <c r="RBT893" s="806"/>
      <c r="RBU893" s="806"/>
      <c r="RBV893" s="806"/>
      <c r="RBW893" s="806"/>
      <c r="RBX893" s="806"/>
      <c r="RBY893" s="806"/>
      <c r="RBZ893" s="806"/>
      <c r="RCA893" s="806"/>
      <c r="RCB893" s="806"/>
      <c r="RCC893" s="806"/>
      <c r="RCD893" s="806"/>
      <c r="RCE893" s="806"/>
      <c r="RCF893" s="806"/>
      <c r="RCG893" s="806"/>
      <c r="RCH893" s="806"/>
      <c r="RCI893" s="806"/>
      <c r="RCJ893" s="806"/>
      <c r="RCK893" s="806"/>
      <c r="RCL893" s="806"/>
      <c r="RCM893" s="806"/>
      <c r="RCN893" s="806"/>
      <c r="RCO893" s="806"/>
      <c r="RCP893" s="806"/>
      <c r="RCQ893" s="806"/>
      <c r="RCR893" s="806"/>
      <c r="RCS893" s="806"/>
      <c r="RCT893" s="806"/>
      <c r="RCU893" s="806"/>
      <c r="RCV893" s="806"/>
      <c r="RCW893" s="806"/>
      <c r="RCX893" s="806"/>
      <c r="RCY893" s="806"/>
      <c r="RCZ893" s="806"/>
      <c r="RDA893" s="806"/>
      <c r="RDB893" s="806"/>
      <c r="RDC893" s="806"/>
      <c r="RDD893" s="806"/>
      <c r="RDE893" s="806"/>
      <c r="RDF893" s="806"/>
      <c r="RDG893" s="806"/>
      <c r="RDH893" s="806"/>
      <c r="RDI893" s="806"/>
      <c r="RDJ893" s="806"/>
      <c r="RDK893" s="806"/>
      <c r="RDL893" s="806"/>
      <c r="RDM893" s="806"/>
      <c r="RDN893" s="806"/>
      <c r="RDO893" s="806"/>
      <c r="RDP893" s="806"/>
      <c r="RDQ893" s="806"/>
      <c r="RDR893" s="806"/>
      <c r="RDS893" s="806"/>
      <c r="RDT893" s="806"/>
      <c r="RDU893" s="806"/>
      <c r="RDV893" s="806"/>
      <c r="RDW893" s="806"/>
      <c r="RDX893" s="806"/>
      <c r="RDY893" s="806"/>
      <c r="RDZ893" s="806"/>
      <c r="REA893" s="806"/>
      <c r="REB893" s="806"/>
      <c r="REC893" s="806"/>
      <c r="RED893" s="806"/>
      <c r="REE893" s="806"/>
      <c r="REF893" s="806"/>
      <c r="REG893" s="806"/>
      <c r="REH893" s="806"/>
      <c r="REI893" s="806"/>
      <c r="REJ893" s="806"/>
      <c r="REK893" s="806"/>
      <c r="REL893" s="806"/>
      <c r="REM893" s="806"/>
      <c r="REN893" s="806"/>
      <c r="REO893" s="806"/>
      <c r="REP893" s="806"/>
      <c r="REQ893" s="806"/>
      <c r="RER893" s="806"/>
      <c r="RES893" s="806"/>
      <c r="RET893" s="806"/>
      <c r="REU893" s="806"/>
      <c r="REV893" s="806"/>
      <c r="REW893" s="806"/>
      <c r="REX893" s="806"/>
      <c r="REY893" s="806"/>
      <c r="REZ893" s="806"/>
      <c r="RFA893" s="806"/>
      <c r="RFB893" s="806"/>
      <c r="RFC893" s="806"/>
      <c r="RFD893" s="806"/>
      <c r="RFE893" s="806"/>
      <c r="RFF893" s="806"/>
      <c r="RFG893" s="806"/>
      <c r="RFH893" s="806"/>
      <c r="RFI893" s="806"/>
      <c r="RFJ893" s="806"/>
      <c r="RFK893" s="806"/>
      <c r="RFL893" s="806"/>
      <c r="RFM893" s="806"/>
      <c r="RFN893" s="806"/>
      <c r="RFO893" s="806"/>
      <c r="RFP893" s="806"/>
      <c r="RFQ893" s="806"/>
      <c r="RFR893" s="806"/>
      <c r="RFS893" s="806"/>
      <c r="RFT893" s="806"/>
      <c r="RFU893" s="806"/>
      <c r="RFV893" s="806"/>
      <c r="RFW893" s="806"/>
      <c r="RFX893" s="806"/>
      <c r="RFY893" s="806"/>
      <c r="RFZ893" s="806"/>
      <c r="RGA893" s="806"/>
      <c r="RGB893" s="806"/>
      <c r="RGC893" s="806"/>
      <c r="RGD893" s="806"/>
      <c r="RGE893" s="806"/>
      <c r="RGF893" s="806"/>
      <c r="RGG893" s="806"/>
      <c r="RGH893" s="806"/>
      <c r="RGI893" s="806"/>
      <c r="RGJ893" s="806"/>
      <c r="RGK893" s="806"/>
      <c r="RGL893" s="806"/>
      <c r="RGM893" s="806"/>
      <c r="RGN893" s="806"/>
      <c r="RGO893" s="806"/>
      <c r="RGP893" s="806"/>
      <c r="RGQ893" s="806"/>
      <c r="RGR893" s="806"/>
      <c r="RGS893" s="806"/>
      <c r="RGT893" s="806"/>
      <c r="RGU893" s="806"/>
      <c r="RGV893" s="806"/>
      <c r="RGW893" s="806"/>
      <c r="RGX893" s="806"/>
      <c r="RGY893" s="806"/>
      <c r="RGZ893" s="806"/>
      <c r="RHA893" s="806"/>
      <c r="RHB893" s="806"/>
      <c r="RHC893" s="806"/>
      <c r="RHD893" s="806"/>
      <c r="RHE893" s="806"/>
      <c r="RHF893" s="806"/>
      <c r="RHG893" s="806"/>
      <c r="RHH893" s="806"/>
      <c r="RHI893" s="806"/>
      <c r="RHJ893" s="806"/>
      <c r="RHK893" s="806"/>
      <c r="RHL893" s="806"/>
      <c r="RHM893" s="806"/>
      <c r="RHN893" s="806"/>
      <c r="RHO893" s="806"/>
      <c r="RHP893" s="806"/>
      <c r="RHQ893" s="806"/>
      <c r="RHR893" s="806"/>
      <c r="RHS893" s="806"/>
      <c r="RHT893" s="806"/>
      <c r="RHU893" s="806"/>
      <c r="RHV893" s="806"/>
      <c r="RHW893" s="806"/>
      <c r="RHX893" s="806"/>
      <c r="RHY893" s="806"/>
      <c r="RHZ893" s="806"/>
      <c r="RIA893" s="806"/>
      <c r="RIB893" s="806"/>
      <c r="RIC893" s="806"/>
      <c r="RID893" s="806"/>
      <c r="RIE893" s="806"/>
      <c r="RIF893" s="806"/>
      <c r="RIG893" s="806"/>
      <c r="RIH893" s="806"/>
      <c r="RII893" s="806"/>
      <c r="RIJ893" s="806"/>
      <c r="RIK893" s="806"/>
      <c r="RIL893" s="806"/>
      <c r="RIM893" s="806"/>
      <c r="RIN893" s="806"/>
      <c r="RIO893" s="806"/>
      <c r="RIP893" s="806"/>
      <c r="RIQ893" s="806"/>
      <c r="RIR893" s="806"/>
      <c r="RIS893" s="806"/>
      <c r="RIT893" s="806"/>
      <c r="RIU893" s="806"/>
      <c r="RIV893" s="806"/>
      <c r="RIW893" s="806"/>
      <c r="RIX893" s="806"/>
      <c r="RIY893" s="806"/>
      <c r="RIZ893" s="806"/>
      <c r="RJA893" s="806"/>
      <c r="RJB893" s="806"/>
      <c r="RJC893" s="806"/>
      <c r="RJD893" s="806"/>
      <c r="RJE893" s="806"/>
      <c r="RJF893" s="806"/>
      <c r="RJG893" s="806"/>
      <c r="RJH893" s="806"/>
      <c r="RJI893" s="806"/>
      <c r="RJJ893" s="806"/>
      <c r="RJK893" s="806"/>
      <c r="RJL893" s="806"/>
      <c r="RJM893" s="806"/>
      <c r="RJN893" s="806"/>
      <c r="RJO893" s="806"/>
      <c r="RJP893" s="806"/>
      <c r="RJQ893" s="806"/>
      <c r="RJR893" s="806"/>
      <c r="RJS893" s="806"/>
      <c r="RJT893" s="806"/>
      <c r="RJU893" s="806"/>
      <c r="RJV893" s="806"/>
      <c r="RJW893" s="806"/>
      <c r="RJX893" s="806"/>
      <c r="RJY893" s="806"/>
      <c r="RJZ893" s="806"/>
      <c r="RKA893" s="806"/>
      <c r="RKB893" s="806"/>
      <c r="RKC893" s="806"/>
      <c r="RKD893" s="806"/>
      <c r="RKE893" s="806"/>
      <c r="RKF893" s="806"/>
      <c r="RKG893" s="806"/>
      <c r="RKH893" s="806"/>
      <c r="RKI893" s="806"/>
      <c r="RKJ893" s="806"/>
      <c r="RKK893" s="806"/>
      <c r="RKL893" s="806"/>
      <c r="RKM893" s="806"/>
      <c r="RKN893" s="806"/>
      <c r="RKO893" s="806"/>
      <c r="RKP893" s="806"/>
      <c r="RKQ893" s="806"/>
      <c r="RKR893" s="806"/>
      <c r="RKS893" s="806"/>
      <c r="RKT893" s="806"/>
      <c r="RKU893" s="806"/>
      <c r="RKV893" s="806"/>
      <c r="RKW893" s="806"/>
      <c r="RKX893" s="806"/>
      <c r="RKY893" s="806"/>
      <c r="RKZ893" s="806"/>
      <c r="RLA893" s="806"/>
      <c r="RLB893" s="806"/>
      <c r="RLC893" s="806"/>
      <c r="RLD893" s="806"/>
      <c r="RLE893" s="806"/>
      <c r="RLF893" s="806"/>
      <c r="RLG893" s="806"/>
      <c r="RLH893" s="806"/>
      <c r="RLI893" s="806"/>
      <c r="RLJ893" s="806"/>
      <c r="RLK893" s="806"/>
      <c r="RLL893" s="806"/>
      <c r="RLM893" s="806"/>
      <c r="RLN893" s="806"/>
      <c r="RLO893" s="806"/>
      <c r="RLP893" s="806"/>
      <c r="RLQ893" s="806"/>
      <c r="RLR893" s="806"/>
      <c r="RLS893" s="806"/>
      <c r="RLT893" s="806"/>
      <c r="RLU893" s="806"/>
      <c r="RLV893" s="806"/>
      <c r="RLW893" s="806"/>
      <c r="RLX893" s="806"/>
      <c r="RLY893" s="806"/>
      <c r="RLZ893" s="806"/>
      <c r="RMA893" s="806"/>
      <c r="RMB893" s="806"/>
      <c r="RMC893" s="806"/>
      <c r="RMD893" s="806"/>
      <c r="RME893" s="806"/>
      <c r="RMF893" s="806"/>
      <c r="RMG893" s="806"/>
      <c r="RMH893" s="806"/>
      <c r="RMI893" s="806"/>
      <c r="RMJ893" s="806"/>
      <c r="RMK893" s="806"/>
      <c r="RML893" s="806"/>
      <c r="RMM893" s="806"/>
      <c r="RMN893" s="806"/>
      <c r="RMO893" s="806"/>
      <c r="RMP893" s="806"/>
      <c r="RMQ893" s="806"/>
      <c r="RMR893" s="806"/>
      <c r="RMS893" s="806"/>
      <c r="RMT893" s="806"/>
      <c r="RMU893" s="806"/>
      <c r="RMV893" s="806"/>
      <c r="RMW893" s="806"/>
      <c r="RMX893" s="806"/>
      <c r="RMY893" s="806"/>
      <c r="RMZ893" s="806"/>
      <c r="RNA893" s="806"/>
      <c r="RNB893" s="806"/>
      <c r="RNC893" s="806"/>
      <c r="RND893" s="806"/>
      <c r="RNE893" s="806"/>
      <c r="RNF893" s="806"/>
      <c r="RNG893" s="806"/>
      <c r="RNH893" s="806"/>
      <c r="RNI893" s="806"/>
      <c r="RNJ893" s="806"/>
      <c r="RNK893" s="806"/>
      <c r="RNL893" s="806"/>
      <c r="RNM893" s="806"/>
      <c r="RNN893" s="806"/>
      <c r="RNO893" s="806"/>
      <c r="RNP893" s="806"/>
      <c r="RNQ893" s="806"/>
      <c r="RNR893" s="806"/>
      <c r="RNS893" s="806"/>
      <c r="RNT893" s="806"/>
      <c r="RNU893" s="806"/>
      <c r="RNV893" s="806"/>
      <c r="RNW893" s="806"/>
      <c r="RNX893" s="806"/>
      <c r="RNY893" s="806"/>
      <c r="RNZ893" s="806"/>
      <c r="ROA893" s="806"/>
      <c r="ROB893" s="806"/>
      <c r="ROC893" s="806"/>
      <c r="ROD893" s="806"/>
      <c r="ROE893" s="806"/>
      <c r="ROF893" s="806"/>
      <c r="ROG893" s="806"/>
      <c r="ROH893" s="806"/>
      <c r="ROI893" s="806"/>
      <c r="ROJ893" s="806"/>
      <c r="ROK893" s="806"/>
      <c r="ROL893" s="806"/>
      <c r="ROM893" s="806"/>
      <c r="RON893" s="806"/>
      <c r="ROO893" s="806"/>
      <c r="ROP893" s="806"/>
      <c r="ROQ893" s="806"/>
      <c r="ROR893" s="806"/>
      <c r="ROS893" s="806"/>
      <c r="ROT893" s="806"/>
      <c r="ROU893" s="806"/>
      <c r="ROV893" s="806"/>
      <c r="ROW893" s="806"/>
      <c r="ROX893" s="806"/>
      <c r="ROY893" s="806"/>
      <c r="ROZ893" s="806"/>
      <c r="RPA893" s="806"/>
      <c r="RPB893" s="806"/>
      <c r="RPC893" s="806"/>
      <c r="RPD893" s="806"/>
      <c r="RPE893" s="806"/>
      <c r="RPF893" s="806"/>
      <c r="RPG893" s="806"/>
      <c r="RPH893" s="806"/>
      <c r="RPI893" s="806"/>
      <c r="RPJ893" s="806"/>
      <c r="RPK893" s="806"/>
      <c r="RPL893" s="806"/>
      <c r="RPM893" s="806"/>
      <c r="RPN893" s="806"/>
      <c r="RPO893" s="806"/>
      <c r="RPP893" s="806"/>
      <c r="RPQ893" s="806"/>
      <c r="RPR893" s="806"/>
      <c r="RPS893" s="806"/>
      <c r="RPT893" s="806"/>
      <c r="RPU893" s="806"/>
      <c r="RPV893" s="806"/>
      <c r="RPW893" s="806"/>
      <c r="RPX893" s="806"/>
      <c r="RPY893" s="806"/>
      <c r="RPZ893" s="806"/>
      <c r="RQA893" s="806"/>
      <c r="RQB893" s="806"/>
      <c r="RQC893" s="806"/>
      <c r="RQD893" s="806"/>
      <c r="RQE893" s="806"/>
      <c r="RQF893" s="806"/>
      <c r="RQG893" s="806"/>
      <c r="RQH893" s="806"/>
      <c r="RQI893" s="806"/>
      <c r="RQJ893" s="806"/>
      <c r="RQK893" s="806"/>
      <c r="RQL893" s="806"/>
      <c r="RQM893" s="806"/>
      <c r="RQN893" s="806"/>
      <c r="RQO893" s="806"/>
      <c r="RQP893" s="806"/>
      <c r="RQQ893" s="806"/>
      <c r="RQR893" s="806"/>
      <c r="RQS893" s="806"/>
      <c r="RQT893" s="806"/>
      <c r="RQU893" s="806"/>
      <c r="RQV893" s="806"/>
      <c r="RQW893" s="806"/>
      <c r="RQX893" s="806"/>
      <c r="RQY893" s="806"/>
      <c r="RQZ893" s="806"/>
      <c r="RRA893" s="806"/>
      <c r="RRB893" s="806"/>
      <c r="RRC893" s="806"/>
      <c r="RRD893" s="806"/>
      <c r="RRE893" s="806"/>
      <c r="RRF893" s="806"/>
      <c r="RRG893" s="806"/>
      <c r="RRH893" s="806"/>
      <c r="RRI893" s="806"/>
      <c r="RRJ893" s="806"/>
      <c r="RRK893" s="806"/>
      <c r="RRL893" s="806"/>
      <c r="RRM893" s="806"/>
      <c r="RRN893" s="806"/>
      <c r="RRO893" s="806"/>
      <c r="RRP893" s="806"/>
      <c r="RRQ893" s="806"/>
      <c r="RRR893" s="806"/>
      <c r="RRS893" s="806"/>
      <c r="RRT893" s="806"/>
      <c r="RRU893" s="806"/>
      <c r="RRV893" s="806"/>
      <c r="RRW893" s="806"/>
      <c r="RRX893" s="806"/>
      <c r="RRY893" s="806"/>
      <c r="RRZ893" s="806"/>
      <c r="RSA893" s="806"/>
      <c r="RSB893" s="806"/>
      <c r="RSC893" s="806"/>
      <c r="RSD893" s="806"/>
      <c r="RSE893" s="806"/>
      <c r="RSF893" s="806"/>
      <c r="RSG893" s="806"/>
      <c r="RSH893" s="806"/>
      <c r="RSI893" s="806"/>
      <c r="RSJ893" s="806"/>
      <c r="RSK893" s="806"/>
      <c r="RSL893" s="806"/>
      <c r="RSM893" s="806"/>
      <c r="RSN893" s="806"/>
      <c r="RSO893" s="806"/>
      <c r="RSP893" s="806"/>
      <c r="RSQ893" s="806"/>
      <c r="RSR893" s="806"/>
      <c r="RSS893" s="806"/>
      <c r="RST893" s="806"/>
      <c r="RSU893" s="806"/>
      <c r="RSV893" s="806"/>
      <c r="RSW893" s="806"/>
      <c r="RSX893" s="806"/>
      <c r="RSY893" s="806"/>
      <c r="RSZ893" s="806"/>
      <c r="RTA893" s="806"/>
      <c r="RTB893" s="806"/>
      <c r="RTC893" s="806"/>
      <c r="RTD893" s="806"/>
      <c r="RTE893" s="806"/>
      <c r="RTF893" s="806"/>
      <c r="RTG893" s="806"/>
      <c r="RTH893" s="806"/>
      <c r="RTI893" s="806"/>
      <c r="RTJ893" s="806"/>
      <c r="RTK893" s="806"/>
      <c r="RTL893" s="806"/>
      <c r="RTM893" s="806"/>
      <c r="RTN893" s="806"/>
      <c r="RTO893" s="806"/>
      <c r="RTP893" s="806"/>
      <c r="RTQ893" s="806"/>
      <c r="RTR893" s="806"/>
      <c r="RTS893" s="806"/>
      <c r="RTT893" s="806"/>
      <c r="RTU893" s="806"/>
      <c r="RTV893" s="806"/>
      <c r="RTW893" s="806"/>
      <c r="RTX893" s="806"/>
      <c r="RTY893" s="806"/>
      <c r="RTZ893" s="806"/>
      <c r="RUA893" s="806"/>
      <c r="RUB893" s="806"/>
      <c r="RUC893" s="806"/>
      <c r="RUD893" s="806"/>
      <c r="RUE893" s="806"/>
      <c r="RUF893" s="806"/>
      <c r="RUG893" s="806"/>
      <c r="RUH893" s="806"/>
      <c r="RUI893" s="806"/>
      <c r="RUJ893" s="806"/>
      <c r="RUK893" s="806"/>
      <c r="RUL893" s="806"/>
      <c r="RUM893" s="806"/>
      <c r="RUN893" s="806"/>
      <c r="RUO893" s="806"/>
      <c r="RUP893" s="806"/>
      <c r="RUQ893" s="806"/>
      <c r="RUR893" s="806"/>
      <c r="RUS893" s="806"/>
      <c r="RUT893" s="806"/>
      <c r="RUU893" s="806"/>
      <c r="RUV893" s="806"/>
      <c r="RUW893" s="806"/>
      <c r="RUX893" s="806"/>
      <c r="RUY893" s="806"/>
      <c r="RUZ893" s="806"/>
      <c r="RVA893" s="806"/>
      <c r="RVB893" s="806"/>
      <c r="RVC893" s="806"/>
      <c r="RVD893" s="806"/>
      <c r="RVE893" s="806"/>
      <c r="RVF893" s="806"/>
      <c r="RVG893" s="806"/>
      <c r="RVH893" s="806"/>
      <c r="RVI893" s="806"/>
      <c r="RVJ893" s="806"/>
      <c r="RVK893" s="806"/>
      <c r="RVL893" s="806"/>
      <c r="RVM893" s="806"/>
      <c r="RVN893" s="806"/>
      <c r="RVO893" s="806"/>
      <c r="RVP893" s="806"/>
      <c r="RVQ893" s="806"/>
      <c r="RVR893" s="806"/>
      <c r="RVS893" s="806"/>
      <c r="RVT893" s="806"/>
      <c r="RVU893" s="806"/>
      <c r="RVV893" s="806"/>
      <c r="RVW893" s="806"/>
      <c r="RVX893" s="806"/>
      <c r="RVY893" s="806"/>
      <c r="RVZ893" s="806"/>
      <c r="RWA893" s="806"/>
      <c r="RWB893" s="806"/>
      <c r="RWC893" s="806"/>
      <c r="RWD893" s="806"/>
      <c r="RWE893" s="806"/>
      <c r="RWF893" s="806"/>
      <c r="RWG893" s="806"/>
      <c r="RWH893" s="806"/>
      <c r="RWI893" s="806"/>
      <c r="RWJ893" s="806"/>
      <c r="RWK893" s="806"/>
      <c r="RWL893" s="806"/>
      <c r="RWM893" s="806"/>
      <c r="RWN893" s="806"/>
      <c r="RWO893" s="806"/>
      <c r="RWP893" s="806"/>
      <c r="RWQ893" s="806"/>
      <c r="RWR893" s="806"/>
      <c r="RWS893" s="806"/>
      <c r="RWT893" s="806"/>
      <c r="RWU893" s="806"/>
      <c r="RWV893" s="806"/>
      <c r="RWW893" s="806"/>
      <c r="RWX893" s="806"/>
      <c r="RWY893" s="806"/>
      <c r="RWZ893" s="806"/>
      <c r="RXA893" s="806"/>
      <c r="RXB893" s="806"/>
      <c r="RXC893" s="806"/>
      <c r="RXD893" s="806"/>
      <c r="RXE893" s="806"/>
      <c r="RXF893" s="806"/>
      <c r="RXG893" s="806"/>
      <c r="RXH893" s="806"/>
      <c r="RXI893" s="806"/>
      <c r="RXJ893" s="806"/>
      <c r="RXK893" s="806"/>
      <c r="RXL893" s="806"/>
      <c r="RXM893" s="806"/>
      <c r="RXN893" s="806"/>
      <c r="RXO893" s="806"/>
      <c r="RXP893" s="806"/>
      <c r="RXQ893" s="806"/>
      <c r="RXR893" s="806"/>
      <c r="RXS893" s="806"/>
      <c r="RXT893" s="806"/>
      <c r="RXU893" s="806"/>
      <c r="RXV893" s="806"/>
      <c r="RXW893" s="806"/>
      <c r="RXX893" s="806"/>
      <c r="RXY893" s="806"/>
      <c r="RXZ893" s="806"/>
      <c r="RYA893" s="806"/>
      <c r="RYB893" s="806"/>
      <c r="RYC893" s="806"/>
      <c r="RYD893" s="806"/>
      <c r="RYE893" s="806"/>
      <c r="RYF893" s="806"/>
      <c r="RYG893" s="806"/>
      <c r="RYH893" s="806"/>
      <c r="RYI893" s="806"/>
      <c r="RYJ893" s="806"/>
      <c r="RYK893" s="806"/>
      <c r="RYL893" s="806"/>
      <c r="RYM893" s="806"/>
      <c r="RYN893" s="806"/>
      <c r="RYO893" s="806"/>
      <c r="RYP893" s="806"/>
      <c r="RYQ893" s="806"/>
      <c r="RYR893" s="806"/>
      <c r="RYS893" s="806"/>
      <c r="RYT893" s="806"/>
      <c r="RYU893" s="806"/>
      <c r="RYV893" s="806"/>
      <c r="RYW893" s="806"/>
      <c r="RYX893" s="806"/>
      <c r="RYY893" s="806"/>
      <c r="RYZ893" s="806"/>
      <c r="RZA893" s="806"/>
      <c r="RZB893" s="806"/>
      <c r="RZC893" s="806"/>
      <c r="RZD893" s="806"/>
      <c r="RZE893" s="806"/>
      <c r="RZF893" s="806"/>
      <c r="RZG893" s="806"/>
      <c r="RZH893" s="806"/>
      <c r="RZI893" s="806"/>
      <c r="RZJ893" s="806"/>
      <c r="RZK893" s="806"/>
      <c r="RZL893" s="806"/>
      <c r="RZM893" s="806"/>
      <c r="RZN893" s="806"/>
      <c r="RZO893" s="806"/>
      <c r="RZP893" s="806"/>
      <c r="RZQ893" s="806"/>
      <c r="RZR893" s="806"/>
      <c r="RZS893" s="806"/>
      <c r="RZT893" s="806"/>
      <c r="RZU893" s="806"/>
      <c r="RZV893" s="806"/>
      <c r="RZW893" s="806"/>
      <c r="RZX893" s="806"/>
      <c r="RZY893" s="806"/>
      <c r="RZZ893" s="806"/>
      <c r="SAA893" s="806"/>
      <c r="SAB893" s="806"/>
      <c r="SAC893" s="806"/>
      <c r="SAD893" s="806"/>
      <c r="SAE893" s="806"/>
      <c r="SAF893" s="806"/>
      <c r="SAG893" s="806"/>
      <c r="SAH893" s="806"/>
      <c r="SAI893" s="806"/>
      <c r="SAJ893" s="806"/>
      <c r="SAK893" s="806"/>
      <c r="SAL893" s="806"/>
      <c r="SAM893" s="806"/>
      <c r="SAN893" s="806"/>
      <c r="SAO893" s="806"/>
      <c r="SAP893" s="806"/>
      <c r="SAQ893" s="806"/>
      <c r="SAR893" s="806"/>
      <c r="SAS893" s="806"/>
      <c r="SAT893" s="806"/>
      <c r="SAU893" s="806"/>
      <c r="SAV893" s="806"/>
      <c r="SAW893" s="806"/>
      <c r="SAX893" s="806"/>
      <c r="SAY893" s="806"/>
      <c r="SAZ893" s="806"/>
      <c r="SBA893" s="806"/>
      <c r="SBB893" s="806"/>
      <c r="SBC893" s="806"/>
      <c r="SBD893" s="806"/>
      <c r="SBE893" s="806"/>
      <c r="SBF893" s="806"/>
      <c r="SBG893" s="806"/>
      <c r="SBH893" s="806"/>
      <c r="SBI893" s="806"/>
      <c r="SBJ893" s="806"/>
      <c r="SBK893" s="806"/>
      <c r="SBL893" s="806"/>
      <c r="SBM893" s="806"/>
      <c r="SBN893" s="806"/>
      <c r="SBO893" s="806"/>
      <c r="SBP893" s="806"/>
      <c r="SBQ893" s="806"/>
      <c r="SBR893" s="806"/>
      <c r="SBS893" s="806"/>
      <c r="SBT893" s="806"/>
      <c r="SBU893" s="806"/>
      <c r="SBV893" s="806"/>
      <c r="SBW893" s="806"/>
      <c r="SBX893" s="806"/>
      <c r="SBY893" s="806"/>
      <c r="SBZ893" s="806"/>
      <c r="SCA893" s="806"/>
      <c r="SCB893" s="806"/>
      <c r="SCC893" s="806"/>
      <c r="SCD893" s="806"/>
      <c r="SCE893" s="806"/>
      <c r="SCF893" s="806"/>
      <c r="SCG893" s="806"/>
      <c r="SCH893" s="806"/>
      <c r="SCI893" s="806"/>
      <c r="SCJ893" s="806"/>
      <c r="SCK893" s="806"/>
      <c r="SCL893" s="806"/>
      <c r="SCM893" s="806"/>
      <c r="SCN893" s="806"/>
      <c r="SCO893" s="806"/>
      <c r="SCP893" s="806"/>
      <c r="SCQ893" s="806"/>
      <c r="SCR893" s="806"/>
      <c r="SCS893" s="806"/>
      <c r="SCT893" s="806"/>
      <c r="SCU893" s="806"/>
      <c r="SCV893" s="806"/>
      <c r="SCW893" s="806"/>
      <c r="SCX893" s="806"/>
      <c r="SCY893" s="806"/>
      <c r="SCZ893" s="806"/>
      <c r="SDA893" s="806"/>
      <c r="SDB893" s="806"/>
      <c r="SDC893" s="806"/>
      <c r="SDD893" s="806"/>
      <c r="SDE893" s="806"/>
      <c r="SDF893" s="806"/>
      <c r="SDG893" s="806"/>
      <c r="SDH893" s="806"/>
      <c r="SDI893" s="806"/>
      <c r="SDJ893" s="806"/>
      <c r="SDK893" s="806"/>
      <c r="SDL893" s="806"/>
      <c r="SDM893" s="806"/>
      <c r="SDN893" s="806"/>
      <c r="SDO893" s="806"/>
      <c r="SDP893" s="806"/>
      <c r="SDQ893" s="806"/>
      <c r="SDR893" s="806"/>
      <c r="SDS893" s="806"/>
      <c r="SDT893" s="806"/>
      <c r="SDU893" s="806"/>
      <c r="SDV893" s="806"/>
      <c r="SDW893" s="806"/>
      <c r="SDX893" s="806"/>
      <c r="SDY893" s="806"/>
      <c r="SDZ893" s="806"/>
      <c r="SEA893" s="806"/>
      <c r="SEB893" s="806"/>
      <c r="SEC893" s="806"/>
      <c r="SED893" s="806"/>
      <c r="SEE893" s="806"/>
      <c r="SEF893" s="806"/>
      <c r="SEG893" s="806"/>
      <c r="SEH893" s="806"/>
      <c r="SEI893" s="806"/>
      <c r="SEJ893" s="806"/>
      <c r="SEK893" s="806"/>
      <c r="SEL893" s="806"/>
      <c r="SEM893" s="806"/>
      <c r="SEN893" s="806"/>
      <c r="SEO893" s="806"/>
      <c r="SEP893" s="806"/>
      <c r="SEQ893" s="806"/>
      <c r="SER893" s="806"/>
      <c r="SES893" s="806"/>
      <c r="SET893" s="806"/>
      <c r="SEU893" s="806"/>
      <c r="SEV893" s="806"/>
      <c r="SEW893" s="806"/>
      <c r="SEX893" s="806"/>
      <c r="SEY893" s="806"/>
      <c r="SEZ893" s="806"/>
      <c r="SFA893" s="806"/>
      <c r="SFB893" s="806"/>
      <c r="SFC893" s="806"/>
      <c r="SFD893" s="806"/>
      <c r="SFE893" s="806"/>
      <c r="SFF893" s="806"/>
      <c r="SFG893" s="806"/>
      <c r="SFH893" s="806"/>
      <c r="SFI893" s="806"/>
      <c r="SFJ893" s="806"/>
      <c r="SFK893" s="806"/>
      <c r="SFL893" s="806"/>
      <c r="SFM893" s="806"/>
      <c r="SFN893" s="806"/>
      <c r="SFO893" s="806"/>
      <c r="SFP893" s="806"/>
      <c r="SFQ893" s="806"/>
      <c r="SFR893" s="806"/>
      <c r="SFS893" s="806"/>
      <c r="SFT893" s="806"/>
      <c r="SFU893" s="806"/>
      <c r="SFV893" s="806"/>
      <c r="SFW893" s="806"/>
      <c r="SFX893" s="806"/>
      <c r="SFY893" s="806"/>
      <c r="SFZ893" s="806"/>
      <c r="SGA893" s="806"/>
      <c r="SGB893" s="806"/>
      <c r="SGC893" s="806"/>
      <c r="SGD893" s="806"/>
      <c r="SGE893" s="806"/>
      <c r="SGF893" s="806"/>
      <c r="SGG893" s="806"/>
      <c r="SGH893" s="806"/>
      <c r="SGI893" s="806"/>
      <c r="SGJ893" s="806"/>
      <c r="SGK893" s="806"/>
      <c r="SGL893" s="806"/>
      <c r="SGM893" s="806"/>
      <c r="SGN893" s="806"/>
      <c r="SGO893" s="806"/>
      <c r="SGP893" s="806"/>
      <c r="SGQ893" s="806"/>
      <c r="SGR893" s="806"/>
      <c r="SGS893" s="806"/>
      <c r="SGT893" s="806"/>
      <c r="SGU893" s="806"/>
      <c r="SGV893" s="806"/>
      <c r="SGW893" s="806"/>
      <c r="SGX893" s="806"/>
      <c r="SGY893" s="806"/>
      <c r="SGZ893" s="806"/>
      <c r="SHA893" s="806"/>
      <c r="SHB893" s="806"/>
      <c r="SHC893" s="806"/>
      <c r="SHD893" s="806"/>
      <c r="SHE893" s="806"/>
      <c r="SHF893" s="806"/>
      <c r="SHG893" s="806"/>
      <c r="SHH893" s="806"/>
      <c r="SHI893" s="806"/>
      <c r="SHJ893" s="806"/>
      <c r="SHK893" s="806"/>
      <c r="SHL893" s="806"/>
      <c r="SHM893" s="806"/>
      <c r="SHN893" s="806"/>
      <c r="SHO893" s="806"/>
      <c r="SHP893" s="806"/>
      <c r="SHQ893" s="806"/>
      <c r="SHR893" s="806"/>
      <c r="SHS893" s="806"/>
      <c r="SHT893" s="806"/>
      <c r="SHU893" s="806"/>
      <c r="SHV893" s="806"/>
      <c r="SHW893" s="806"/>
      <c r="SHX893" s="806"/>
      <c r="SHY893" s="806"/>
      <c r="SHZ893" s="806"/>
      <c r="SIA893" s="806"/>
      <c r="SIB893" s="806"/>
      <c r="SIC893" s="806"/>
      <c r="SID893" s="806"/>
      <c r="SIE893" s="806"/>
      <c r="SIF893" s="806"/>
      <c r="SIG893" s="806"/>
      <c r="SIH893" s="806"/>
      <c r="SII893" s="806"/>
      <c r="SIJ893" s="806"/>
      <c r="SIK893" s="806"/>
      <c r="SIL893" s="806"/>
      <c r="SIM893" s="806"/>
      <c r="SIN893" s="806"/>
      <c r="SIO893" s="806"/>
      <c r="SIP893" s="806"/>
      <c r="SIQ893" s="806"/>
      <c r="SIR893" s="806"/>
      <c r="SIS893" s="806"/>
      <c r="SIT893" s="806"/>
      <c r="SIU893" s="806"/>
      <c r="SIV893" s="806"/>
      <c r="SIW893" s="806"/>
      <c r="SIX893" s="806"/>
      <c r="SIY893" s="806"/>
      <c r="SIZ893" s="806"/>
      <c r="SJA893" s="806"/>
      <c r="SJB893" s="806"/>
      <c r="SJC893" s="806"/>
      <c r="SJD893" s="806"/>
      <c r="SJE893" s="806"/>
      <c r="SJF893" s="806"/>
      <c r="SJG893" s="806"/>
      <c r="SJH893" s="806"/>
      <c r="SJI893" s="806"/>
      <c r="SJJ893" s="806"/>
      <c r="SJK893" s="806"/>
      <c r="SJL893" s="806"/>
      <c r="SJM893" s="806"/>
      <c r="SJN893" s="806"/>
      <c r="SJO893" s="806"/>
      <c r="SJP893" s="806"/>
      <c r="SJQ893" s="806"/>
      <c r="SJR893" s="806"/>
      <c r="SJS893" s="806"/>
      <c r="SJT893" s="806"/>
      <c r="SJU893" s="806"/>
      <c r="SJV893" s="806"/>
      <c r="SJW893" s="806"/>
      <c r="SJX893" s="806"/>
      <c r="SJY893" s="806"/>
      <c r="SJZ893" s="806"/>
      <c r="SKA893" s="806"/>
      <c r="SKB893" s="806"/>
      <c r="SKC893" s="806"/>
      <c r="SKD893" s="806"/>
      <c r="SKE893" s="806"/>
      <c r="SKF893" s="806"/>
      <c r="SKG893" s="806"/>
      <c r="SKH893" s="806"/>
      <c r="SKI893" s="806"/>
      <c r="SKJ893" s="806"/>
      <c r="SKK893" s="806"/>
      <c r="SKL893" s="806"/>
      <c r="SKM893" s="806"/>
      <c r="SKN893" s="806"/>
      <c r="SKO893" s="806"/>
      <c r="SKP893" s="806"/>
      <c r="SKQ893" s="806"/>
      <c r="SKR893" s="806"/>
      <c r="SKS893" s="806"/>
      <c r="SKT893" s="806"/>
      <c r="SKU893" s="806"/>
      <c r="SKV893" s="806"/>
      <c r="SKW893" s="806"/>
      <c r="SKX893" s="806"/>
      <c r="SKY893" s="806"/>
      <c r="SKZ893" s="806"/>
      <c r="SLA893" s="806"/>
      <c r="SLB893" s="806"/>
      <c r="SLC893" s="806"/>
      <c r="SLD893" s="806"/>
      <c r="SLE893" s="806"/>
      <c r="SLF893" s="806"/>
      <c r="SLG893" s="806"/>
      <c r="SLH893" s="806"/>
      <c r="SLI893" s="806"/>
      <c r="SLJ893" s="806"/>
      <c r="SLK893" s="806"/>
      <c r="SLL893" s="806"/>
      <c r="SLM893" s="806"/>
      <c r="SLN893" s="806"/>
      <c r="SLO893" s="806"/>
      <c r="SLP893" s="806"/>
      <c r="SLQ893" s="806"/>
      <c r="SLR893" s="806"/>
      <c r="SLS893" s="806"/>
      <c r="SLT893" s="806"/>
      <c r="SLU893" s="806"/>
      <c r="SLV893" s="806"/>
      <c r="SLW893" s="806"/>
      <c r="SLX893" s="806"/>
      <c r="SLY893" s="806"/>
      <c r="SLZ893" s="806"/>
      <c r="SMA893" s="806"/>
      <c r="SMB893" s="806"/>
      <c r="SMC893" s="806"/>
      <c r="SMD893" s="806"/>
      <c r="SME893" s="806"/>
      <c r="SMF893" s="806"/>
      <c r="SMG893" s="806"/>
      <c r="SMH893" s="806"/>
      <c r="SMI893" s="806"/>
      <c r="SMJ893" s="806"/>
      <c r="SMK893" s="806"/>
      <c r="SML893" s="806"/>
      <c r="SMM893" s="806"/>
      <c r="SMN893" s="806"/>
      <c r="SMO893" s="806"/>
      <c r="SMP893" s="806"/>
      <c r="SMQ893" s="806"/>
      <c r="SMR893" s="806"/>
      <c r="SMS893" s="806"/>
      <c r="SMT893" s="806"/>
      <c r="SMU893" s="806"/>
      <c r="SMV893" s="806"/>
      <c r="SMW893" s="806"/>
      <c r="SMX893" s="806"/>
      <c r="SMY893" s="806"/>
      <c r="SMZ893" s="806"/>
      <c r="SNA893" s="806"/>
      <c r="SNB893" s="806"/>
      <c r="SNC893" s="806"/>
      <c r="SND893" s="806"/>
      <c r="SNE893" s="806"/>
      <c r="SNF893" s="806"/>
      <c r="SNG893" s="806"/>
      <c r="SNH893" s="806"/>
      <c r="SNI893" s="806"/>
      <c r="SNJ893" s="806"/>
      <c r="SNK893" s="806"/>
      <c r="SNL893" s="806"/>
      <c r="SNM893" s="806"/>
      <c r="SNN893" s="806"/>
      <c r="SNO893" s="806"/>
      <c r="SNP893" s="806"/>
      <c r="SNQ893" s="806"/>
      <c r="SNR893" s="806"/>
      <c r="SNS893" s="806"/>
      <c r="SNT893" s="806"/>
      <c r="SNU893" s="806"/>
      <c r="SNV893" s="806"/>
      <c r="SNW893" s="806"/>
      <c r="SNX893" s="806"/>
      <c r="SNY893" s="806"/>
      <c r="SNZ893" s="806"/>
      <c r="SOA893" s="806"/>
      <c r="SOB893" s="806"/>
      <c r="SOC893" s="806"/>
      <c r="SOD893" s="806"/>
      <c r="SOE893" s="806"/>
      <c r="SOF893" s="806"/>
      <c r="SOG893" s="806"/>
      <c r="SOH893" s="806"/>
      <c r="SOI893" s="806"/>
      <c r="SOJ893" s="806"/>
      <c r="SOK893" s="806"/>
      <c r="SOL893" s="806"/>
      <c r="SOM893" s="806"/>
      <c r="SON893" s="806"/>
      <c r="SOO893" s="806"/>
      <c r="SOP893" s="806"/>
      <c r="SOQ893" s="806"/>
      <c r="SOR893" s="806"/>
      <c r="SOS893" s="806"/>
      <c r="SOT893" s="806"/>
      <c r="SOU893" s="806"/>
      <c r="SOV893" s="806"/>
      <c r="SOW893" s="806"/>
      <c r="SOX893" s="806"/>
      <c r="SOY893" s="806"/>
      <c r="SOZ893" s="806"/>
      <c r="SPA893" s="806"/>
      <c r="SPB893" s="806"/>
      <c r="SPC893" s="806"/>
      <c r="SPD893" s="806"/>
      <c r="SPE893" s="806"/>
      <c r="SPF893" s="806"/>
      <c r="SPG893" s="806"/>
      <c r="SPH893" s="806"/>
      <c r="SPI893" s="806"/>
      <c r="SPJ893" s="806"/>
      <c r="SPK893" s="806"/>
      <c r="SPL893" s="806"/>
      <c r="SPM893" s="806"/>
      <c r="SPN893" s="806"/>
      <c r="SPO893" s="806"/>
      <c r="SPP893" s="806"/>
      <c r="SPQ893" s="806"/>
      <c r="SPR893" s="806"/>
      <c r="SPS893" s="806"/>
      <c r="SPT893" s="806"/>
      <c r="SPU893" s="806"/>
      <c r="SPV893" s="806"/>
      <c r="SPW893" s="806"/>
      <c r="SPX893" s="806"/>
      <c r="SPY893" s="806"/>
      <c r="SPZ893" s="806"/>
      <c r="SQA893" s="806"/>
      <c r="SQB893" s="806"/>
      <c r="SQC893" s="806"/>
      <c r="SQD893" s="806"/>
      <c r="SQE893" s="806"/>
      <c r="SQF893" s="806"/>
      <c r="SQG893" s="806"/>
      <c r="SQH893" s="806"/>
      <c r="SQI893" s="806"/>
      <c r="SQJ893" s="806"/>
      <c r="SQK893" s="806"/>
      <c r="SQL893" s="806"/>
      <c r="SQM893" s="806"/>
      <c r="SQN893" s="806"/>
      <c r="SQO893" s="806"/>
      <c r="SQP893" s="806"/>
      <c r="SQQ893" s="806"/>
      <c r="SQR893" s="806"/>
      <c r="SQS893" s="806"/>
      <c r="SQT893" s="806"/>
      <c r="SQU893" s="806"/>
      <c r="SQV893" s="806"/>
      <c r="SQW893" s="806"/>
      <c r="SQX893" s="806"/>
      <c r="SQY893" s="806"/>
      <c r="SQZ893" s="806"/>
      <c r="SRA893" s="806"/>
      <c r="SRB893" s="806"/>
      <c r="SRC893" s="806"/>
      <c r="SRD893" s="806"/>
      <c r="SRE893" s="806"/>
      <c r="SRF893" s="806"/>
      <c r="SRG893" s="806"/>
      <c r="SRH893" s="806"/>
      <c r="SRI893" s="806"/>
      <c r="SRJ893" s="806"/>
      <c r="SRK893" s="806"/>
      <c r="SRL893" s="806"/>
      <c r="SRM893" s="806"/>
      <c r="SRN893" s="806"/>
      <c r="SRO893" s="806"/>
      <c r="SRP893" s="806"/>
      <c r="SRQ893" s="806"/>
      <c r="SRR893" s="806"/>
      <c r="SRS893" s="806"/>
      <c r="SRT893" s="806"/>
      <c r="SRU893" s="806"/>
      <c r="SRV893" s="806"/>
      <c r="SRW893" s="806"/>
      <c r="SRX893" s="806"/>
      <c r="SRY893" s="806"/>
      <c r="SRZ893" s="806"/>
      <c r="SSA893" s="806"/>
      <c r="SSB893" s="806"/>
      <c r="SSC893" s="806"/>
      <c r="SSD893" s="806"/>
      <c r="SSE893" s="806"/>
      <c r="SSF893" s="806"/>
      <c r="SSG893" s="806"/>
      <c r="SSH893" s="806"/>
      <c r="SSI893" s="806"/>
      <c r="SSJ893" s="806"/>
      <c r="SSK893" s="806"/>
      <c r="SSL893" s="806"/>
      <c r="SSM893" s="806"/>
      <c r="SSN893" s="806"/>
      <c r="SSO893" s="806"/>
      <c r="SSP893" s="806"/>
      <c r="SSQ893" s="806"/>
      <c r="SSR893" s="806"/>
      <c r="SSS893" s="806"/>
      <c r="SST893" s="806"/>
      <c r="SSU893" s="806"/>
      <c r="SSV893" s="806"/>
      <c r="SSW893" s="806"/>
      <c r="SSX893" s="806"/>
      <c r="SSY893" s="806"/>
      <c r="SSZ893" s="806"/>
      <c r="STA893" s="806"/>
      <c r="STB893" s="806"/>
      <c r="STC893" s="806"/>
      <c r="STD893" s="806"/>
      <c r="STE893" s="806"/>
      <c r="STF893" s="806"/>
      <c r="STG893" s="806"/>
      <c r="STH893" s="806"/>
      <c r="STI893" s="806"/>
      <c r="STJ893" s="806"/>
      <c r="STK893" s="806"/>
      <c r="STL893" s="806"/>
      <c r="STM893" s="806"/>
      <c r="STN893" s="806"/>
      <c r="STO893" s="806"/>
      <c r="STP893" s="806"/>
      <c r="STQ893" s="806"/>
      <c r="STR893" s="806"/>
      <c r="STS893" s="806"/>
      <c r="STT893" s="806"/>
      <c r="STU893" s="806"/>
      <c r="STV893" s="806"/>
      <c r="STW893" s="806"/>
      <c r="STX893" s="806"/>
      <c r="STY893" s="806"/>
      <c r="STZ893" s="806"/>
      <c r="SUA893" s="806"/>
      <c r="SUB893" s="806"/>
      <c r="SUC893" s="806"/>
      <c r="SUD893" s="806"/>
      <c r="SUE893" s="806"/>
      <c r="SUF893" s="806"/>
      <c r="SUG893" s="806"/>
      <c r="SUH893" s="806"/>
      <c r="SUI893" s="806"/>
      <c r="SUJ893" s="806"/>
      <c r="SUK893" s="806"/>
      <c r="SUL893" s="806"/>
      <c r="SUM893" s="806"/>
      <c r="SUN893" s="806"/>
      <c r="SUO893" s="806"/>
      <c r="SUP893" s="806"/>
      <c r="SUQ893" s="806"/>
      <c r="SUR893" s="806"/>
      <c r="SUS893" s="806"/>
      <c r="SUT893" s="806"/>
      <c r="SUU893" s="806"/>
      <c r="SUV893" s="806"/>
      <c r="SUW893" s="806"/>
      <c r="SUX893" s="806"/>
      <c r="SUY893" s="806"/>
      <c r="SUZ893" s="806"/>
      <c r="SVA893" s="806"/>
      <c r="SVB893" s="806"/>
      <c r="SVC893" s="806"/>
      <c r="SVD893" s="806"/>
      <c r="SVE893" s="806"/>
      <c r="SVF893" s="806"/>
      <c r="SVG893" s="806"/>
      <c r="SVH893" s="806"/>
      <c r="SVI893" s="806"/>
      <c r="SVJ893" s="806"/>
      <c r="SVK893" s="806"/>
      <c r="SVL893" s="806"/>
      <c r="SVM893" s="806"/>
      <c r="SVN893" s="806"/>
      <c r="SVO893" s="806"/>
      <c r="SVP893" s="806"/>
      <c r="SVQ893" s="806"/>
      <c r="SVR893" s="806"/>
      <c r="SVS893" s="806"/>
      <c r="SVT893" s="806"/>
      <c r="SVU893" s="806"/>
      <c r="SVV893" s="806"/>
      <c r="SVW893" s="806"/>
      <c r="SVX893" s="806"/>
      <c r="SVY893" s="806"/>
      <c r="SVZ893" s="806"/>
      <c r="SWA893" s="806"/>
      <c r="SWB893" s="806"/>
      <c r="SWC893" s="806"/>
      <c r="SWD893" s="806"/>
      <c r="SWE893" s="806"/>
      <c r="SWF893" s="806"/>
      <c r="SWG893" s="806"/>
      <c r="SWH893" s="806"/>
      <c r="SWI893" s="806"/>
      <c r="SWJ893" s="806"/>
      <c r="SWK893" s="806"/>
      <c r="SWL893" s="806"/>
      <c r="SWM893" s="806"/>
      <c r="SWN893" s="806"/>
      <c r="SWO893" s="806"/>
      <c r="SWP893" s="806"/>
      <c r="SWQ893" s="806"/>
      <c r="SWR893" s="806"/>
      <c r="SWS893" s="806"/>
      <c r="SWT893" s="806"/>
      <c r="SWU893" s="806"/>
      <c r="SWV893" s="806"/>
      <c r="SWW893" s="806"/>
      <c r="SWX893" s="806"/>
      <c r="SWY893" s="806"/>
      <c r="SWZ893" s="806"/>
      <c r="SXA893" s="806"/>
      <c r="SXB893" s="806"/>
      <c r="SXC893" s="806"/>
      <c r="SXD893" s="806"/>
      <c r="SXE893" s="806"/>
      <c r="SXF893" s="806"/>
      <c r="SXG893" s="806"/>
      <c r="SXH893" s="806"/>
      <c r="SXI893" s="806"/>
      <c r="SXJ893" s="806"/>
      <c r="SXK893" s="806"/>
      <c r="SXL893" s="806"/>
      <c r="SXM893" s="806"/>
      <c r="SXN893" s="806"/>
      <c r="SXO893" s="806"/>
      <c r="SXP893" s="806"/>
      <c r="SXQ893" s="806"/>
      <c r="SXR893" s="806"/>
      <c r="SXS893" s="806"/>
      <c r="SXT893" s="806"/>
      <c r="SXU893" s="806"/>
      <c r="SXV893" s="806"/>
      <c r="SXW893" s="806"/>
      <c r="SXX893" s="806"/>
      <c r="SXY893" s="806"/>
      <c r="SXZ893" s="806"/>
      <c r="SYA893" s="806"/>
      <c r="SYB893" s="806"/>
      <c r="SYC893" s="806"/>
      <c r="SYD893" s="806"/>
      <c r="SYE893" s="806"/>
      <c r="SYF893" s="806"/>
      <c r="SYG893" s="806"/>
      <c r="SYH893" s="806"/>
      <c r="SYI893" s="806"/>
      <c r="SYJ893" s="806"/>
      <c r="SYK893" s="806"/>
      <c r="SYL893" s="806"/>
      <c r="SYM893" s="806"/>
      <c r="SYN893" s="806"/>
      <c r="SYO893" s="806"/>
      <c r="SYP893" s="806"/>
      <c r="SYQ893" s="806"/>
      <c r="SYR893" s="806"/>
      <c r="SYS893" s="806"/>
      <c r="SYT893" s="806"/>
      <c r="SYU893" s="806"/>
      <c r="SYV893" s="806"/>
      <c r="SYW893" s="806"/>
      <c r="SYX893" s="806"/>
      <c r="SYY893" s="806"/>
      <c r="SYZ893" s="806"/>
      <c r="SZA893" s="806"/>
      <c r="SZB893" s="806"/>
      <c r="SZC893" s="806"/>
      <c r="SZD893" s="806"/>
      <c r="SZE893" s="806"/>
      <c r="SZF893" s="806"/>
      <c r="SZG893" s="806"/>
      <c r="SZH893" s="806"/>
      <c r="SZI893" s="806"/>
      <c r="SZJ893" s="806"/>
      <c r="SZK893" s="806"/>
      <c r="SZL893" s="806"/>
      <c r="SZM893" s="806"/>
      <c r="SZN893" s="806"/>
      <c r="SZO893" s="806"/>
      <c r="SZP893" s="806"/>
      <c r="SZQ893" s="806"/>
      <c r="SZR893" s="806"/>
      <c r="SZS893" s="806"/>
      <c r="SZT893" s="806"/>
      <c r="SZU893" s="806"/>
      <c r="SZV893" s="806"/>
      <c r="SZW893" s="806"/>
      <c r="SZX893" s="806"/>
      <c r="SZY893" s="806"/>
      <c r="SZZ893" s="806"/>
      <c r="TAA893" s="806"/>
      <c r="TAB893" s="806"/>
      <c r="TAC893" s="806"/>
      <c r="TAD893" s="806"/>
      <c r="TAE893" s="806"/>
      <c r="TAF893" s="806"/>
      <c r="TAG893" s="806"/>
      <c r="TAH893" s="806"/>
      <c r="TAI893" s="806"/>
      <c r="TAJ893" s="806"/>
      <c r="TAK893" s="806"/>
      <c r="TAL893" s="806"/>
      <c r="TAM893" s="806"/>
      <c r="TAN893" s="806"/>
      <c r="TAO893" s="806"/>
      <c r="TAP893" s="806"/>
      <c r="TAQ893" s="806"/>
      <c r="TAR893" s="806"/>
      <c r="TAS893" s="806"/>
      <c r="TAT893" s="806"/>
      <c r="TAU893" s="806"/>
      <c r="TAV893" s="806"/>
      <c r="TAW893" s="806"/>
      <c r="TAX893" s="806"/>
      <c r="TAY893" s="806"/>
      <c r="TAZ893" s="806"/>
      <c r="TBA893" s="806"/>
      <c r="TBB893" s="806"/>
      <c r="TBC893" s="806"/>
      <c r="TBD893" s="806"/>
      <c r="TBE893" s="806"/>
      <c r="TBF893" s="806"/>
      <c r="TBG893" s="806"/>
      <c r="TBH893" s="806"/>
      <c r="TBI893" s="806"/>
      <c r="TBJ893" s="806"/>
      <c r="TBK893" s="806"/>
      <c r="TBL893" s="806"/>
      <c r="TBM893" s="806"/>
      <c r="TBN893" s="806"/>
      <c r="TBO893" s="806"/>
      <c r="TBP893" s="806"/>
      <c r="TBQ893" s="806"/>
      <c r="TBR893" s="806"/>
      <c r="TBS893" s="806"/>
      <c r="TBT893" s="806"/>
      <c r="TBU893" s="806"/>
      <c r="TBV893" s="806"/>
      <c r="TBW893" s="806"/>
      <c r="TBX893" s="806"/>
      <c r="TBY893" s="806"/>
      <c r="TBZ893" s="806"/>
      <c r="TCA893" s="806"/>
      <c r="TCB893" s="806"/>
      <c r="TCC893" s="806"/>
      <c r="TCD893" s="806"/>
      <c r="TCE893" s="806"/>
      <c r="TCF893" s="806"/>
      <c r="TCG893" s="806"/>
      <c r="TCH893" s="806"/>
      <c r="TCI893" s="806"/>
      <c r="TCJ893" s="806"/>
      <c r="TCK893" s="806"/>
      <c r="TCL893" s="806"/>
      <c r="TCM893" s="806"/>
      <c r="TCN893" s="806"/>
      <c r="TCO893" s="806"/>
      <c r="TCP893" s="806"/>
      <c r="TCQ893" s="806"/>
      <c r="TCR893" s="806"/>
      <c r="TCS893" s="806"/>
      <c r="TCT893" s="806"/>
      <c r="TCU893" s="806"/>
      <c r="TCV893" s="806"/>
      <c r="TCW893" s="806"/>
      <c r="TCX893" s="806"/>
      <c r="TCY893" s="806"/>
      <c r="TCZ893" s="806"/>
      <c r="TDA893" s="806"/>
      <c r="TDB893" s="806"/>
      <c r="TDC893" s="806"/>
      <c r="TDD893" s="806"/>
      <c r="TDE893" s="806"/>
      <c r="TDF893" s="806"/>
      <c r="TDG893" s="806"/>
      <c r="TDH893" s="806"/>
      <c r="TDI893" s="806"/>
      <c r="TDJ893" s="806"/>
      <c r="TDK893" s="806"/>
      <c r="TDL893" s="806"/>
      <c r="TDM893" s="806"/>
      <c r="TDN893" s="806"/>
      <c r="TDO893" s="806"/>
      <c r="TDP893" s="806"/>
      <c r="TDQ893" s="806"/>
      <c r="TDR893" s="806"/>
      <c r="TDS893" s="806"/>
      <c r="TDT893" s="806"/>
      <c r="TDU893" s="806"/>
      <c r="TDV893" s="806"/>
      <c r="TDW893" s="806"/>
      <c r="TDX893" s="806"/>
      <c r="TDY893" s="806"/>
      <c r="TDZ893" s="806"/>
      <c r="TEA893" s="806"/>
      <c r="TEB893" s="806"/>
      <c r="TEC893" s="806"/>
      <c r="TED893" s="806"/>
      <c r="TEE893" s="806"/>
      <c r="TEF893" s="806"/>
      <c r="TEG893" s="806"/>
      <c r="TEH893" s="806"/>
      <c r="TEI893" s="806"/>
      <c r="TEJ893" s="806"/>
      <c r="TEK893" s="806"/>
      <c r="TEL893" s="806"/>
      <c r="TEM893" s="806"/>
      <c r="TEN893" s="806"/>
      <c r="TEO893" s="806"/>
      <c r="TEP893" s="806"/>
      <c r="TEQ893" s="806"/>
      <c r="TER893" s="806"/>
      <c r="TES893" s="806"/>
      <c r="TET893" s="806"/>
      <c r="TEU893" s="806"/>
      <c r="TEV893" s="806"/>
      <c r="TEW893" s="806"/>
      <c r="TEX893" s="806"/>
      <c r="TEY893" s="806"/>
      <c r="TEZ893" s="806"/>
      <c r="TFA893" s="806"/>
      <c r="TFB893" s="806"/>
      <c r="TFC893" s="806"/>
      <c r="TFD893" s="806"/>
      <c r="TFE893" s="806"/>
      <c r="TFF893" s="806"/>
      <c r="TFG893" s="806"/>
      <c r="TFH893" s="806"/>
      <c r="TFI893" s="806"/>
      <c r="TFJ893" s="806"/>
      <c r="TFK893" s="806"/>
      <c r="TFL893" s="806"/>
      <c r="TFM893" s="806"/>
      <c r="TFN893" s="806"/>
      <c r="TFO893" s="806"/>
      <c r="TFP893" s="806"/>
      <c r="TFQ893" s="806"/>
      <c r="TFR893" s="806"/>
      <c r="TFS893" s="806"/>
      <c r="TFT893" s="806"/>
      <c r="TFU893" s="806"/>
      <c r="TFV893" s="806"/>
      <c r="TFW893" s="806"/>
      <c r="TFX893" s="806"/>
      <c r="TFY893" s="806"/>
      <c r="TFZ893" s="806"/>
      <c r="TGA893" s="806"/>
      <c r="TGB893" s="806"/>
      <c r="TGC893" s="806"/>
      <c r="TGD893" s="806"/>
      <c r="TGE893" s="806"/>
      <c r="TGF893" s="806"/>
      <c r="TGG893" s="806"/>
      <c r="TGH893" s="806"/>
      <c r="TGI893" s="806"/>
      <c r="TGJ893" s="806"/>
      <c r="TGK893" s="806"/>
      <c r="TGL893" s="806"/>
      <c r="TGM893" s="806"/>
      <c r="TGN893" s="806"/>
      <c r="TGO893" s="806"/>
      <c r="TGP893" s="806"/>
      <c r="TGQ893" s="806"/>
      <c r="TGR893" s="806"/>
      <c r="TGS893" s="806"/>
      <c r="TGT893" s="806"/>
      <c r="TGU893" s="806"/>
      <c r="TGV893" s="806"/>
      <c r="TGW893" s="806"/>
      <c r="TGX893" s="806"/>
      <c r="TGY893" s="806"/>
      <c r="TGZ893" s="806"/>
      <c r="THA893" s="806"/>
      <c r="THB893" s="806"/>
      <c r="THC893" s="806"/>
      <c r="THD893" s="806"/>
      <c r="THE893" s="806"/>
      <c r="THF893" s="806"/>
      <c r="THG893" s="806"/>
      <c r="THH893" s="806"/>
      <c r="THI893" s="806"/>
      <c r="THJ893" s="806"/>
      <c r="THK893" s="806"/>
      <c r="THL893" s="806"/>
      <c r="THM893" s="806"/>
      <c r="THN893" s="806"/>
      <c r="THO893" s="806"/>
      <c r="THP893" s="806"/>
      <c r="THQ893" s="806"/>
      <c r="THR893" s="806"/>
      <c r="THS893" s="806"/>
      <c r="THT893" s="806"/>
      <c r="THU893" s="806"/>
      <c r="THV893" s="806"/>
      <c r="THW893" s="806"/>
      <c r="THX893" s="806"/>
      <c r="THY893" s="806"/>
      <c r="THZ893" s="806"/>
      <c r="TIA893" s="806"/>
      <c r="TIB893" s="806"/>
      <c r="TIC893" s="806"/>
      <c r="TID893" s="806"/>
      <c r="TIE893" s="806"/>
      <c r="TIF893" s="806"/>
      <c r="TIG893" s="806"/>
      <c r="TIH893" s="806"/>
      <c r="TII893" s="806"/>
      <c r="TIJ893" s="806"/>
      <c r="TIK893" s="806"/>
      <c r="TIL893" s="806"/>
      <c r="TIM893" s="806"/>
      <c r="TIN893" s="806"/>
      <c r="TIO893" s="806"/>
      <c r="TIP893" s="806"/>
      <c r="TIQ893" s="806"/>
      <c r="TIR893" s="806"/>
      <c r="TIS893" s="806"/>
      <c r="TIT893" s="806"/>
      <c r="TIU893" s="806"/>
      <c r="TIV893" s="806"/>
      <c r="TIW893" s="806"/>
      <c r="TIX893" s="806"/>
      <c r="TIY893" s="806"/>
      <c r="TIZ893" s="806"/>
      <c r="TJA893" s="806"/>
      <c r="TJB893" s="806"/>
      <c r="TJC893" s="806"/>
      <c r="TJD893" s="806"/>
      <c r="TJE893" s="806"/>
      <c r="TJF893" s="806"/>
      <c r="TJG893" s="806"/>
      <c r="TJH893" s="806"/>
      <c r="TJI893" s="806"/>
      <c r="TJJ893" s="806"/>
      <c r="TJK893" s="806"/>
      <c r="TJL893" s="806"/>
      <c r="TJM893" s="806"/>
      <c r="TJN893" s="806"/>
      <c r="TJO893" s="806"/>
      <c r="TJP893" s="806"/>
      <c r="TJQ893" s="806"/>
      <c r="TJR893" s="806"/>
      <c r="TJS893" s="806"/>
      <c r="TJT893" s="806"/>
      <c r="TJU893" s="806"/>
      <c r="TJV893" s="806"/>
      <c r="TJW893" s="806"/>
      <c r="TJX893" s="806"/>
      <c r="TJY893" s="806"/>
      <c r="TJZ893" s="806"/>
      <c r="TKA893" s="806"/>
      <c r="TKB893" s="806"/>
      <c r="TKC893" s="806"/>
      <c r="TKD893" s="806"/>
      <c r="TKE893" s="806"/>
      <c r="TKF893" s="806"/>
      <c r="TKG893" s="806"/>
      <c r="TKH893" s="806"/>
      <c r="TKI893" s="806"/>
      <c r="TKJ893" s="806"/>
      <c r="TKK893" s="806"/>
      <c r="TKL893" s="806"/>
      <c r="TKM893" s="806"/>
      <c r="TKN893" s="806"/>
      <c r="TKO893" s="806"/>
      <c r="TKP893" s="806"/>
      <c r="TKQ893" s="806"/>
      <c r="TKR893" s="806"/>
      <c r="TKS893" s="806"/>
      <c r="TKT893" s="806"/>
      <c r="TKU893" s="806"/>
      <c r="TKV893" s="806"/>
      <c r="TKW893" s="806"/>
      <c r="TKX893" s="806"/>
      <c r="TKY893" s="806"/>
      <c r="TKZ893" s="806"/>
      <c r="TLA893" s="806"/>
      <c r="TLB893" s="806"/>
      <c r="TLC893" s="806"/>
      <c r="TLD893" s="806"/>
      <c r="TLE893" s="806"/>
      <c r="TLF893" s="806"/>
      <c r="TLG893" s="806"/>
      <c r="TLH893" s="806"/>
      <c r="TLI893" s="806"/>
      <c r="TLJ893" s="806"/>
      <c r="TLK893" s="806"/>
      <c r="TLL893" s="806"/>
      <c r="TLM893" s="806"/>
      <c r="TLN893" s="806"/>
      <c r="TLO893" s="806"/>
      <c r="TLP893" s="806"/>
      <c r="TLQ893" s="806"/>
      <c r="TLR893" s="806"/>
      <c r="TLS893" s="806"/>
      <c r="TLT893" s="806"/>
      <c r="TLU893" s="806"/>
      <c r="TLV893" s="806"/>
      <c r="TLW893" s="806"/>
      <c r="TLX893" s="806"/>
      <c r="TLY893" s="806"/>
      <c r="TLZ893" s="806"/>
      <c r="TMA893" s="806"/>
      <c r="TMB893" s="806"/>
      <c r="TMC893" s="806"/>
      <c r="TMD893" s="806"/>
      <c r="TME893" s="806"/>
      <c r="TMF893" s="806"/>
      <c r="TMG893" s="806"/>
      <c r="TMH893" s="806"/>
      <c r="TMI893" s="806"/>
      <c r="TMJ893" s="806"/>
      <c r="TMK893" s="806"/>
      <c r="TML893" s="806"/>
      <c r="TMM893" s="806"/>
      <c r="TMN893" s="806"/>
      <c r="TMO893" s="806"/>
      <c r="TMP893" s="806"/>
      <c r="TMQ893" s="806"/>
      <c r="TMR893" s="806"/>
      <c r="TMS893" s="806"/>
      <c r="TMT893" s="806"/>
      <c r="TMU893" s="806"/>
      <c r="TMV893" s="806"/>
      <c r="TMW893" s="806"/>
      <c r="TMX893" s="806"/>
      <c r="TMY893" s="806"/>
      <c r="TMZ893" s="806"/>
      <c r="TNA893" s="806"/>
      <c r="TNB893" s="806"/>
      <c r="TNC893" s="806"/>
      <c r="TND893" s="806"/>
      <c r="TNE893" s="806"/>
      <c r="TNF893" s="806"/>
      <c r="TNG893" s="806"/>
      <c r="TNH893" s="806"/>
      <c r="TNI893" s="806"/>
      <c r="TNJ893" s="806"/>
      <c r="TNK893" s="806"/>
      <c r="TNL893" s="806"/>
      <c r="TNM893" s="806"/>
      <c r="TNN893" s="806"/>
      <c r="TNO893" s="806"/>
      <c r="TNP893" s="806"/>
      <c r="TNQ893" s="806"/>
      <c r="TNR893" s="806"/>
      <c r="TNS893" s="806"/>
      <c r="TNT893" s="806"/>
      <c r="TNU893" s="806"/>
      <c r="TNV893" s="806"/>
      <c r="TNW893" s="806"/>
      <c r="TNX893" s="806"/>
      <c r="TNY893" s="806"/>
      <c r="TNZ893" s="806"/>
      <c r="TOA893" s="806"/>
      <c r="TOB893" s="806"/>
      <c r="TOC893" s="806"/>
      <c r="TOD893" s="806"/>
      <c r="TOE893" s="806"/>
      <c r="TOF893" s="806"/>
      <c r="TOG893" s="806"/>
      <c r="TOH893" s="806"/>
      <c r="TOI893" s="806"/>
      <c r="TOJ893" s="806"/>
      <c r="TOK893" s="806"/>
      <c r="TOL893" s="806"/>
      <c r="TOM893" s="806"/>
      <c r="TON893" s="806"/>
      <c r="TOO893" s="806"/>
      <c r="TOP893" s="806"/>
      <c r="TOQ893" s="806"/>
      <c r="TOR893" s="806"/>
      <c r="TOS893" s="806"/>
      <c r="TOT893" s="806"/>
      <c r="TOU893" s="806"/>
      <c r="TOV893" s="806"/>
      <c r="TOW893" s="806"/>
      <c r="TOX893" s="806"/>
      <c r="TOY893" s="806"/>
      <c r="TOZ893" s="806"/>
      <c r="TPA893" s="806"/>
      <c r="TPB893" s="806"/>
      <c r="TPC893" s="806"/>
      <c r="TPD893" s="806"/>
      <c r="TPE893" s="806"/>
      <c r="TPF893" s="806"/>
      <c r="TPG893" s="806"/>
      <c r="TPH893" s="806"/>
      <c r="TPI893" s="806"/>
      <c r="TPJ893" s="806"/>
      <c r="TPK893" s="806"/>
      <c r="TPL893" s="806"/>
      <c r="TPM893" s="806"/>
      <c r="TPN893" s="806"/>
      <c r="TPO893" s="806"/>
      <c r="TPP893" s="806"/>
      <c r="TPQ893" s="806"/>
      <c r="TPR893" s="806"/>
      <c r="TPS893" s="806"/>
      <c r="TPT893" s="806"/>
      <c r="TPU893" s="806"/>
      <c r="TPV893" s="806"/>
      <c r="TPW893" s="806"/>
      <c r="TPX893" s="806"/>
      <c r="TPY893" s="806"/>
      <c r="TPZ893" s="806"/>
      <c r="TQA893" s="806"/>
      <c r="TQB893" s="806"/>
      <c r="TQC893" s="806"/>
      <c r="TQD893" s="806"/>
      <c r="TQE893" s="806"/>
      <c r="TQF893" s="806"/>
      <c r="TQG893" s="806"/>
      <c r="TQH893" s="806"/>
      <c r="TQI893" s="806"/>
      <c r="TQJ893" s="806"/>
      <c r="TQK893" s="806"/>
      <c r="TQL893" s="806"/>
      <c r="TQM893" s="806"/>
      <c r="TQN893" s="806"/>
      <c r="TQO893" s="806"/>
      <c r="TQP893" s="806"/>
      <c r="TQQ893" s="806"/>
      <c r="TQR893" s="806"/>
      <c r="TQS893" s="806"/>
      <c r="TQT893" s="806"/>
      <c r="TQU893" s="806"/>
      <c r="TQV893" s="806"/>
      <c r="TQW893" s="806"/>
      <c r="TQX893" s="806"/>
      <c r="TQY893" s="806"/>
      <c r="TQZ893" s="806"/>
      <c r="TRA893" s="806"/>
      <c r="TRB893" s="806"/>
      <c r="TRC893" s="806"/>
      <c r="TRD893" s="806"/>
      <c r="TRE893" s="806"/>
      <c r="TRF893" s="806"/>
      <c r="TRG893" s="806"/>
      <c r="TRH893" s="806"/>
      <c r="TRI893" s="806"/>
      <c r="TRJ893" s="806"/>
      <c r="TRK893" s="806"/>
      <c r="TRL893" s="806"/>
      <c r="TRM893" s="806"/>
      <c r="TRN893" s="806"/>
      <c r="TRO893" s="806"/>
      <c r="TRP893" s="806"/>
      <c r="TRQ893" s="806"/>
      <c r="TRR893" s="806"/>
      <c r="TRS893" s="806"/>
      <c r="TRT893" s="806"/>
      <c r="TRU893" s="806"/>
      <c r="TRV893" s="806"/>
      <c r="TRW893" s="806"/>
      <c r="TRX893" s="806"/>
      <c r="TRY893" s="806"/>
      <c r="TRZ893" s="806"/>
      <c r="TSA893" s="806"/>
      <c r="TSB893" s="806"/>
      <c r="TSC893" s="806"/>
      <c r="TSD893" s="806"/>
      <c r="TSE893" s="806"/>
      <c r="TSF893" s="806"/>
      <c r="TSG893" s="806"/>
      <c r="TSH893" s="806"/>
      <c r="TSI893" s="806"/>
      <c r="TSJ893" s="806"/>
      <c r="TSK893" s="806"/>
      <c r="TSL893" s="806"/>
      <c r="TSM893" s="806"/>
      <c r="TSN893" s="806"/>
      <c r="TSO893" s="806"/>
      <c r="TSP893" s="806"/>
      <c r="TSQ893" s="806"/>
      <c r="TSR893" s="806"/>
      <c r="TSS893" s="806"/>
      <c r="TST893" s="806"/>
      <c r="TSU893" s="806"/>
      <c r="TSV893" s="806"/>
      <c r="TSW893" s="806"/>
      <c r="TSX893" s="806"/>
      <c r="TSY893" s="806"/>
      <c r="TSZ893" s="806"/>
      <c r="TTA893" s="806"/>
      <c r="TTB893" s="806"/>
      <c r="TTC893" s="806"/>
      <c r="TTD893" s="806"/>
      <c r="TTE893" s="806"/>
      <c r="TTF893" s="806"/>
      <c r="TTG893" s="806"/>
      <c r="TTH893" s="806"/>
      <c r="TTI893" s="806"/>
      <c r="TTJ893" s="806"/>
      <c r="TTK893" s="806"/>
      <c r="TTL893" s="806"/>
      <c r="TTM893" s="806"/>
      <c r="TTN893" s="806"/>
      <c r="TTO893" s="806"/>
      <c r="TTP893" s="806"/>
      <c r="TTQ893" s="806"/>
      <c r="TTR893" s="806"/>
      <c r="TTS893" s="806"/>
      <c r="TTT893" s="806"/>
      <c r="TTU893" s="806"/>
      <c r="TTV893" s="806"/>
      <c r="TTW893" s="806"/>
      <c r="TTX893" s="806"/>
      <c r="TTY893" s="806"/>
      <c r="TTZ893" s="806"/>
      <c r="TUA893" s="806"/>
      <c r="TUB893" s="806"/>
      <c r="TUC893" s="806"/>
      <c r="TUD893" s="806"/>
      <c r="TUE893" s="806"/>
      <c r="TUF893" s="806"/>
      <c r="TUG893" s="806"/>
      <c r="TUH893" s="806"/>
      <c r="TUI893" s="806"/>
      <c r="TUJ893" s="806"/>
      <c r="TUK893" s="806"/>
      <c r="TUL893" s="806"/>
      <c r="TUM893" s="806"/>
      <c r="TUN893" s="806"/>
      <c r="TUO893" s="806"/>
      <c r="TUP893" s="806"/>
      <c r="TUQ893" s="806"/>
      <c r="TUR893" s="806"/>
      <c r="TUS893" s="806"/>
      <c r="TUT893" s="806"/>
      <c r="TUU893" s="806"/>
      <c r="TUV893" s="806"/>
      <c r="TUW893" s="806"/>
      <c r="TUX893" s="806"/>
      <c r="TUY893" s="806"/>
      <c r="TUZ893" s="806"/>
      <c r="TVA893" s="806"/>
      <c r="TVB893" s="806"/>
      <c r="TVC893" s="806"/>
      <c r="TVD893" s="806"/>
      <c r="TVE893" s="806"/>
      <c r="TVF893" s="806"/>
      <c r="TVG893" s="806"/>
      <c r="TVH893" s="806"/>
      <c r="TVI893" s="806"/>
      <c r="TVJ893" s="806"/>
      <c r="TVK893" s="806"/>
      <c r="TVL893" s="806"/>
      <c r="TVM893" s="806"/>
      <c r="TVN893" s="806"/>
      <c r="TVO893" s="806"/>
      <c r="TVP893" s="806"/>
      <c r="TVQ893" s="806"/>
      <c r="TVR893" s="806"/>
      <c r="TVS893" s="806"/>
      <c r="TVT893" s="806"/>
      <c r="TVU893" s="806"/>
      <c r="TVV893" s="806"/>
      <c r="TVW893" s="806"/>
      <c r="TVX893" s="806"/>
      <c r="TVY893" s="806"/>
      <c r="TVZ893" s="806"/>
      <c r="TWA893" s="806"/>
      <c r="TWB893" s="806"/>
      <c r="TWC893" s="806"/>
      <c r="TWD893" s="806"/>
      <c r="TWE893" s="806"/>
      <c r="TWF893" s="806"/>
      <c r="TWG893" s="806"/>
      <c r="TWH893" s="806"/>
      <c r="TWI893" s="806"/>
      <c r="TWJ893" s="806"/>
      <c r="TWK893" s="806"/>
      <c r="TWL893" s="806"/>
      <c r="TWM893" s="806"/>
      <c r="TWN893" s="806"/>
      <c r="TWO893" s="806"/>
      <c r="TWP893" s="806"/>
      <c r="TWQ893" s="806"/>
      <c r="TWR893" s="806"/>
      <c r="TWS893" s="806"/>
      <c r="TWT893" s="806"/>
      <c r="TWU893" s="806"/>
      <c r="TWV893" s="806"/>
      <c r="TWW893" s="806"/>
      <c r="TWX893" s="806"/>
      <c r="TWY893" s="806"/>
      <c r="TWZ893" s="806"/>
      <c r="TXA893" s="806"/>
      <c r="TXB893" s="806"/>
      <c r="TXC893" s="806"/>
      <c r="TXD893" s="806"/>
      <c r="TXE893" s="806"/>
      <c r="TXF893" s="806"/>
      <c r="TXG893" s="806"/>
      <c r="TXH893" s="806"/>
      <c r="TXI893" s="806"/>
      <c r="TXJ893" s="806"/>
      <c r="TXK893" s="806"/>
      <c r="TXL893" s="806"/>
      <c r="TXM893" s="806"/>
      <c r="TXN893" s="806"/>
      <c r="TXO893" s="806"/>
      <c r="TXP893" s="806"/>
      <c r="TXQ893" s="806"/>
      <c r="TXR893" s="806"/>
      <c r="TXS893" s="806"/>
      <c r="TXT893" s="806"/>
      <c r="TXU893" s="806"/>
      <c r="TXV893" s="806"/>
      <c r="TXW893" s="806"/>
      <c r="TXX893" s="806"/>
      <c r="TXY893" s="806"/>
      <c r="TXZ893" s="806"/>
      <c r="TYA893" s="806"/>
      <c r="TYB893" s="806"/>
      <c r="TYC893" s="806"/>
      <c r="TYD893" s="806"/>
      <c r="TYE893" s="806"/>
      <c r="TYF893" s="806"/>
      <c r="TYG893" s="806"/>
      <c r="TYH893" s="806"/>
      <c r="TYI893" s="806"/>
      <c r="TYJ893" s="806"/>
      <c r="TYK893" s="806"/>
      <c r="TYL893" s="806"/>
      <c r="TYM893" s="806"/>
      <c r="TYN893" s="806"/>
      <c r="TYO893" s="806"/>
      <c r="TYP893" s="806"/>
      <c r="TYQ893" s="806"/>
      <c r="TYR893" s="806"/>
      <c r="TYS893" s="806"/>
      <c r="TYT893" s="806"/>
      <c r="TYU893" s="806"/>
      <c r="TYV893" s="806"/>
      <c r="TYW893" s="806"/>
      <c r="TYX893" s="806"/>
      <c r="TYY893" s="806"/>
      <c r="TYZ893" s="806"/>
      <c r="TZA893" s="806"/>
      <c r="TZB893" s="806"/>
      <c r="TZC893" s="806"/>
      <c r="TZD893" s="806"/>
      <c r="TZE893" s="806"/>
      <c r="TZF893" s="806"/>
      <c r="TZG893" s="806"/>
      <c r="TZH893" s="806"/>
      <c r="TZI893" s="806"/>
      <c r="TZJ893" s="806"/>
      <c r="TZK893" s="806"/>
      <c r="TZL893" s="806"/>
      <c r="TZM893" s="806"/>
      <c r="TZN893" s="806"/>
      <c r="TZO893" s="806"/>
      <c r="TZP893" s="806"/>
      <c r="TZQ893" s="806"/>
      <c r="TZR893" s="806"/>
      <c r="TZS893" s="806"/>
      <c r="TZT893" s="806"/>
      <c r="TZU893" s="806"/>
      <c r="TZV893" s="806"/>
      <c r="TZW893" s="806"/>
      <c r="TZX893" s="806"/>
      <c r="TZY893" s="806"/>
      <c r="TZZ893" s="806"/>
      <c r="UAA893" s="806"/>
      <c r="UAB893" s="806"/>
      <c r="UAC893" s="806"/>
      <c r="UAD893" s="806"/>
      <c r="UAE893" s="806"/>
      <c r="UAF893" s="806"/>
      <c r="UAG893" s="806"/>
      <c r="UAH893" s="806"/>
      <c r="UAI893" s="806"/>
      <c r="UAJ893" s="806"/>
      <c r="UAK893" s="806"/>
      <c r="UAL893" s="806"/>
      <c r="UAM893" s="806"/>
      <c r="UAN893" s="806"/>
      <c r="UAO893" s="806"/>
      <c r="UAP893" s="806"/>
      <c r="UAQ893" s="806"/>
      <c r="UAR893" s="806"/>
      <c r="UAS893" s="806"/>
      <c r="UAT893" s="806"/>
      <c r="UAU893" s="806"/>
      <c r="UAV893" s="806"/>
      <c r="UAW893" s="806"/>
      <c r="UAX893" s="806"/>
      <c r="UAY893" s="806"/>
      <c r="UAZ893" s="806"/>
      <c r="UBA893" s="806"/>
      <c r="UBB893" s="806"/>
      <c r="UBC893" s="806"/>
      <c r="UBD893" s="806"/>
      <c r="UBE893" s="806"/>
      <c r="UBF893" s="806"/>
      <c r="UBG893" s="806"/>
      <c r="UBH893" s="806"/>
      <c r="UBI893" s="806"/>
      <c r="UBJ893" s="806"/>
      <c r="UBK893" s="806"/>
      <c r="UBL893" s="806"/>
      <c r="UBM893" s="806"/>
      <c r="UBN893" s="806"/>
      <c r="UBO893" s="806"/>
      <c r="UBP893" s="806"/>
      <c r="UBQ893" s="806"/>
      <c r="UBR893" s="806"/>
      <c r="UBS893" s="806"/>
      <c r="UBT893" s="806"/>
      <c r="UBU893" s="806"/>
      <c r="UBV893" s="806"/>
      <c r="UBW893" s="806"/>
      <c r="UBX893" s="806"/>
      <c r="UBY893" s="806"/>
      <c r="UBZ893" s="806"/>
      <c r="UCA893" s="806"/>
      <c r="UCB893" s="806"/>
      <c r="UCC893" s="806"/>
      <c r="UCD893" s="806"/>
      <c r="UCE893" s="806"/>
      <c r="UCF893" s="806"/>
      <c r="UCG893" s="806"/>
      <c r="UCH893" s="806"/>
      <c r="UCI893" s="806"/>
      <c r="UCJ893" s="806"/>
      <c r="UCK893" s="806"/>
      <c r="UCL893" s="806"/>
      <c r="UCM893" s="806"/>
      <c r="UCN893" s="806"/>
      <c r="UCO893" s="806"/>
      <c r="UCP893" s="806"/>
      <c r="UCQ893" s="806"/>
      <c r="UCR893" s="806"/>
      <c r="UCS893" s="806"/>
      <c r="UCT893" s="806"/>
      <c r="UCU893" s="806"/>
      <c r="UCV893" s="806"/>
      <c r="UCW893" s="806"/>
      <c r="UCX893" s="806"/>
      <c r="UCY893" s="806"/>
      <c r="UCZ893" s="806"/>
      <c r="UDA893" s="806"/>
      <c r="UDB893" s="806"/>
      <c r="UDC893" s="806"/>
      <c r="UDD893" s="806"/>
      <c r="UDE893" s="806"/>
      <c r="UDF893" s="806"/>
      <c r="UDG893" s="806"/>
      <c r="UDH893" s="806"/>
      <c r="UDI893" s="806"/>
      <c r="UDJ893" s="806"/>
      <c r="UDK893" s="806"/>
      <c r="UDL893" s="806"/>
      <c r="UDM893" s="806"/>
      <c r="UDN893" s="806"/>
      <c r="UDO893" s="806"/>
      <c r="UDP893" s="806"/>
      <c r="UDQ893" s="806"/>
      <c r="UDR893" s="806"/>
      <c r="UDS893" s="806"/>
      <c r="UDT893" s="806"/>
      <c r="UDU893" s="806"/>
      <c r="UDV893" s="806"/>
      <c r="UDW893" s="806"/>
      <c r="UDX893" s="806"/>
      <c r="UDY893" s="806"/>
      <c r="UDZ893" s="806"/>
      <c r="UEA893" s="806"/>
      <c r="UEB893" s="806"/>
      <c r="UEC893" s="806"/>
      <c r="UED893" s="806"/>
      <c r="UEE893" s="806"/>
      <c r="UEF893" s="806"/>
      <c r="UEG893" s="806"/>
      <c r="UEH893" s="806"/>
      <c r="UEI893" s="806"/>
      <c r="UEJ893" s="806"/>
      <c r="UEK893" s="806"/>
      <c r="UEL893" s="806"/>
      <c r="UEM893" s="806"/>
      <c r="UEN893" s="806"/>
      <c r="UEO893" s="806"/>
      <c r="UEP893" s="806"/>
      <c r="UEQ893" s="806"/>
      <c r="UER893" s="806"/>
      <c r="UES893" s="806"/>
      <c r="UET893" s="806"/>
      <c r="UEU893" s="806"/>
      <c r="UEV893" s="806"/>
      <c r="UEW893" s="806"/>
      <c r="UEX893" s="806"/>
      <c r="UEY893" s="806"/>
      <c r="UEZ893" s="806"/>
      <c r="UFA893" s="806"/>
      <c r="UFB893" s="806"/>
      <c r="UFC893" s="806"/>
      <c r="UFD893" s="806"/>
      <c r="UFE893" s="806"/>
      <c r="UFF893" s="806"/>
      <c r="UFG893" s="806"/>
      <c r="UFH893" s="806"/>
      <c r="UFI893" s="806"/>
      <c r="UFJ893" s="806"/>
      <c r="UFK893" s="806"/>
      <c r="UFL893" s="806"/>
      <c r="UFM893" s="806"/>
      <c r="UFN893" s="806"/>
      <c r="UFO893" s="806"/>
      <c r="UFP893" s="806"/>
      <c r="UFQ893" s="806"/>
      <c r="UFR893" s="806"/>
      <c r="UFS893" s="806"/>
      <c r="UFT893" s="806"/>
      <c r="UFU893" s="806"/>
      <c r="UFV893" s="806"/>
      <c r="UFW893" s="806"/>
      <c r="UFX893" s="806"/>
      <c r="UFY893" s="806"/>
      <c r="UFZ893" s="806"/>
      <c r="UGA893" s="806"/>
      <c r="UGB893" s="806"/>
      <c r="UGC893" s="806"/>
      <c r="UGD893" s="806"/>
      <c r="UGE893" s="806"/>
      <c r="UGF893" s="806"/>
      <c r="UGG893" s="806"/>
      <c r="UGH893" s="806"/>
      <c r="UGI893" s="806"/>
      <c r="UGJ893" s="806"/>
      <c r="UGK893" s="806"/>
      <c r="UGL893" s="806"/>
      <c r="UGM893" s="806"/>
      <c r="UGN893" s="806"/>
      <c r="UGO893" s="806"/>
      <c r="UGP893" s="806"/>
      <c r="UGQ893" s="806"/>
      <c r="UGR893" s="806"/>
      <c r="UGS893" s="806"/>
      <c r="UGT893" s="806"/>
      <c r="UGU893" s="806"/>
      <c r="UGV893" s="806"/>
      <c r="UGW893" s="806"/>
      <c r="UGX893" s="806"/>
      <c r="UGY893" s="806"/>
      <c r="UGZ893" s="806"/>
      <c r="UHA893" s="806"/>
      <c r="UHB893" s="806"/>
      <c r="UHC893" s="806"/>
      <c r="UHD893" s="806"/>
      <c r="UHE893" s="806"/>
      <c r="UHF893" s="806"/>
      <c r="UHG893" s="806"/>
      <c r="UHH893" s="806"/>
      <c r="UHI893" s="806"/>
      <c r="UHJ893" s="806"/>
      <c r="UHK893" s="806"/>
      <c r="UHL893" s="806"/>
      <c r="UHM893" s="806"/>
      <c r="UHN893" s="806"/>
      <c r="UHO893" s="806"/>
      <c r="UHP893" s="806"/>
      <c r="UHQ893" s="806"/>
      <c r="UHR893" s="806"/>
      <c r="UHS893" s="806"/>
      <c r="UHT893" s="806"/>
      <c r="UHU893" s="806"/>
      <c r="UHV893" s="806"/>
      <c r="UHW893" s="806"/>
      <c r="UHX893" s="806"/>
      <c r="UHY893" s="806"/>
      <c r="UHZ893" s="806"/>
      <c r="UIA893" s="806"/>
      <c r="UIB893" s="806"/>
      <c r="UIC893" s="806"/>
      <c r="UID893" s="806"/>
      <c r="UIE893" s="806"/>
      <c r="UIF893" s="806"/>
      <c r="UIG893" s="806"/>
      <c r="UIH893" s="806"/>
      <c r="UII893" s="806"/>
      <c r="UIJ893" s="806"/>
      <c r="UIK893" s="806"/>
      <c r="UIL893" s="806"/>
      <c r="UIM893" s="806"/>
      <c r="UIN893" s="806"/>
      <c r="UIO893" s="806"/>
      <c r="UIP893" s="806"/>
      <c r="UIQ893" s="806"/>
      <c r="UIR893" s="806"/>
      <c r="UIS893" s="806"/>
      <c r="UIT893" s="806"/>
      <c r="UIU893" s="806"/>
      <c r="UIV893" s="806"/>
      <c r="UIW893" s="806"/>
      <c r="UIX893" s="806"/>
      <c r="UIY893" s="806"/>
      <c r="UIZ893" s="806"/>
      <c r="UJA893" s="806"/>
      <c r="UJB893" s="806"/>
      <c r="UJC893" s="806"/>
      <c r="UJD893" s="806"/>
      <c r="UJE893" s="806"/>
      <c r="UJF893" s="806"/>
      <c r="UJG893" s="806"/>
      <c r="UJH893" s="806"/>
      <c r="UJI893" s="806"/>
      <c r="UJJ893" s="806"/>
      <c r="UJK893" s="806"/>
      <c r="UJL893" s="806"/>
      <c r="UJM893" s="806"/>
      <c r="UJN893" s="806"/>
      <c r="UJO893" s="806"/>
      <c r="UJP893" s="806"/>
      <c r="UJQ893" s="806"/>
      <c r="UJR893" s="806"/>
      <c r="UJS893" s="806"/>
      <c r="UJT893" s="806"/>
      <c r="UJU893" s="806"/>
      <c r="UJV893" s="806"/>
      <c r="UJW893" s="806"/>
      <c r="UJX893" s="806"/>
      <c r="UJY893" s="806"/>
      <c r="UJZ893" s="806"/>
      <c r="UKA893" s="806"/>
      <c r="UKB893" s="806"/>
      <c r="UKC893" s="806"/>
      <c r="UKD893" s="806"/>
      <c r="UKE893" s="806"/>
      <c r="UKF893" s="806"/>
      <c r="UKG893" s="806"/>
      <c r="UKH893" s="806"/>
      <c r="UKI893" s="806"/>
      <c r="UKJ893" s="806"/>
      <c r="UKK893" s="806"/>
      <c r="UKL893" s="806"/>
      <c r="UKM893" s="806"/>
      <c r="UKN893" s="806"/>
      <c r="UKO893" s="806"/>
      <c r="UKP893" s="806"/>
      <c r="UKQ893" s="806"/>
      <c r="UKR893" s="806"/>
      <c r="UKS893" s="806"/>
      <c r="UKT893" s="806"/>
      <c r="UKU893" s="806"/>
      <c r="UKV893" s="806"/>
      <c r="UKW893" s="806"/>
      <c r="UKX893" s="806"/>
      <c r="UKY893" s="806"/>
      <c r="UKZ893" s="806"/>
      <c r="ULA893" s="806"/>
      <c r="ULB893" s="806"/>
      <c r="ULC893" s="806"/>
      <c r="ULD893" s="806"/>
      <c r="ULE893" s="806"/>
      <c r="ULF893" s="806"/>
      <c r="ULG893" s="806"/>
      <c r="ULH893" s="806"/>
      <c r="ULI893" s="806"/>
      <c r="ULJ893" s="806"/>
      <c r="ULK893" s="806"/>
      <c r="ULL893" s="806"/>
      <c r="ULM893" s="806"/>
      <c r="ULN893" s="806"/>
      <c r="ULO893" s="806"/>
      <c r="ULP893" s="806"/>
      <c r="ULQ893" s="806"/>
      <c r="ULR893" s="806"/>
      <c r="ULS893" s="806"/>
      <c r="ULT893" s="806"/>
      <c r="ULU893" s="806"/>
      <c r="ULV893" s="806"/>
      <c r="ULW893" s="806"/>
      <c r="ULX893" s="806"/>
      <c r="ULY893" s="806"/>
      <c r="ULZ893" s="806"/>
      <c r="UMA893" s="806"/>
      <c r="UMB893" s="806"/>
      <c r="UMC893" s="806"/>
      <c r="UMD893" s="806"/>
      <c r="UME893" s="806"/>
      <c r="UMF893" s="806"/>
      <c r="UMG893" s="806"/>
      <c r="UMH893" s="806"/>
      <c r="UMI893" s="806"/>
      <c r="UMJ893" s="806"/>
      <c r="UMK893" s="806"/>
      <c r="UML893" s="806"/>
      <c r="UMM893" s="806"/>
      <c r="UMN893" s="806"/>
      <c r="UMO893" s="806"/>
      <c r="UMP893" s="806"/>
      <c r="UMQ893" s="806"/>
      <c r="UMR893" s="806"/>
      <c r="UMS893" s="806"/>
      <c r="UMT893" s="806"/>
      <c r="UMU893" s="806"/>
      <c r="UMV893" s="806"/>
      <c r="UMW893" s="806"/>
      <c r="UMX893" s="806"/>
      <c r="UMY893" s="806"/>
      <c r="UMZ893" s="806"/>
      <c r="UNA893" s="806"/>
      <c r="UNB893" s="806"/>
      <c r="UNC893" s="806"/>
      <c r="UND893" s="806"/>
      <c r="UNE893" s="806"/>
      <c r="UNF893" s="806"/>
      <c r="UNG893" s="806"/>
      <c r="UNH893" s="806"/>
      <c r="UNI893" s="806"/>
      <c r="UNJ893" s="806"/>
      <c r="UNK893" s="806"/>
      <c r="UNL893" s="806"/>
      <c r="UNM893" s="806"/>
      <c r="UNN893" s="806"/>
      <c r="UNO893" s="806"/>
      <c r="UNP893" s="806"/>
      <c r="UNQ893" s="806"/>
      <c r="UNR893" s="806"/>
      <c r="UNS893" s="806"/>
      <c r="UNT893" s="806"/>
      <c r="UNU893" s="806"/>
      <c r="UNV893" s="806"/>
      <c r="UNW893" s="806"/>
      <c r="UNX893" s="806"/>
      <c r="UNY893" s="806"/>
      <c r="UNZ893" s="806"/>
      <c r="UOA893" s="806"/>
      <c r="UOB893" s="806"/>
      <c r="UOC893" s="806"/>
      <c r="UOD893" s="806"/>
      <c r="UOE893" s="806"/>
      <c r="UOF893" s="806"/>
      <c r="UOG893" s="806"/>
      <c r="UOH893" s="806"/>
      <c r="UOI893" s="806"/>
      <c r="UOJ893" s="806"/>
      <c r="UOK893" s="806"/>
      <c r="UOL893" s="806"/>
      <c r="UOM893" s="806"/>
      <c r="UON893" s="806"/>
      <c r="UOO893" s="806"/>
      <c r="UOP893" s="806"/>
      <c r="UOQ893" s="806"/>
      <c r="UOR893" s="806"/>
      <c r="UOS893" s="806"/>
      <c r="UOT893" s="806"/>
      <c r="UOU893" s="806"/>
      <c r="UOV893" s="806"/>
      <c r="UOW893" s="806"/>
      <c r="UOX893" s="806"/>
      <c r="UOY893" s="806"/>
      <c r="UOZ893" s="806"/>
      <c r="UPA893" s="806"/>
      <c r="UPB893" s="806"/>
      <c r="UPC893" s="806"/>
      <c r="UPD893" s="806"/>
      <c r="UPE893" s="806"/>
      <c r="UPF893" s="806"/>
      <c r="UPG893" s="806"/>
      <c r="UPH893" s="806"/>
      <c r="UPI893" s="806"/>
      <c r="UPJ893" s="806"/>
      <c r="UPK893" s="806"/>
      <c r="UPL893" s="806"/>
      <c r="UPM893" s="806"/>
      <c r="UPN893" s="806"/>
      <c r="UPO893" s="806"/>
      <c r="UPP893" s="806"/>
      <c r="UPQ893" s="806"/>
      <c r="UPR893" s="806"/>
      <c r="UPS893" s="806"/>
      <c r="UPT893" s="806"/>
      <c r="UPU893" s="806"/>
      <c r="UPV893" s="806"/>
      <c r="UPW893" s="806"/>
      <c r="UPX893" s="806"/>
      <c r="UPY893" s="806"/>
      <c r="UPZ893" s="806"/>
      <c r="UQA893" s="806"/>
      <c r="UQB893" s="806"/>
      <c r="UQC893" s="806"/>
      <c r="UQD893" s="806"/>
      <c r="UQE893" s="806"/>
      <c r="UQF893" s="806"/>
      <c r="UQG893" s="806"/>
      <c r="UQH893" s="806"/>
      <c r="UQI893" s="806"/>
      <c r="UQJ893" s="806"/>
      <c r="UQK893" s="806"/>
      <c r="UQL893" s="806"/>
      <c r="UQM893" s="806"/>
      <c r="UQN893" s="806"/>
      <c r="UQO893" s="806"/>
      <c r="UQP893" s="806"/>
      <c r="UQQ893" s="806"/>
      <c r="UQR893" s="806"/>
      <c r="UQS893" s="806"/>
      <c r="UQT893" s="806"/>
      <c r="UQU893" s="806"/>
      <c r="UQV893" s="806"/>
      <c r="UQW893" s="806"/>
      <c r="UQX893" s="806"/>
      <c r="UQY893" s="806"/>
      <c r="UQZ893" s="806"/>
      <c r="URA893" s="806"/>
      <c r="URB893" s="806"/>
      <c r="URC893" s="806"/>
      <c r="URD893" s="806"/>
      <c r="URE893" s="806"/>
      <c r="URF893" s="806"/>
      <c r="URG893" s="806"/>
      <c r="URH893" s="806"/>
      <c r="URI893" s="806"/>
      <c r="URJ893" s="806"/>
      <c r="URK893" s="806"/>
      <c r="URL893" s="806"/>
      <c r="URM893" s="806"/>
      <c r="URN893" s="806"/>
      <c r="URO893" s="806"/>
      <c r="URP893" s="806"/>
      <c r="URQ893" s="806"/>
      <c r="URR893" s="806"/>
      <c r="URS893" s="806"/>
      <c r="URT893" s="806"/>
      <c r="URU893" s="806"/>
      <c r="URV893" s="806"/>
      <c r="URW893" s="806"/>
      <c r="URX893" s="806"/>
      <c r="URY893" s="806"/>
      <c r="URZ893" s="806"/>
      <c r="USA893" s="806"/>
      <c r="USB893" s="806"/>
      <c r="USC893" s="806"/>
      <c r="USD893" s="806"/>
      <c r="USE893" s="806"/>
      <c r="USF893" s="806"/>
      <c r="USG893" s="806"/>
      <c r="USH893" s="806"/>
      <c r="USI893" s="806"/>
      <c r="USJ893" s="806"/>
      <c r="USK893" s="806"/>
      <c r="USL893" s="806"/>
      <c r="USM893" s="806"/>
      <c r="USN893" s="806"/>
      <c r="USO893" s="806"/>
      <c r="USP893" s="806"/>
      <c r="USQ893" s="806"/>
      <c r="USR893" s="806"/>
      <c r="USS893" s="806"/>
      <c r="UST893" s="806"/>
      <c r="USU893" s="806"/>
      <c r="USV893" s="806"/>
      <c r="USW893" s="806"/>
      <c r="USX893" s="806"/>
      <c r="USY893" s="806"/>
      <c r="USZ893" s="806"/>
      <c r="UTA893" s="806"/>
      <c r="UTB893" s="806"/>
      <c r="UTC893" s="806"/>
      <c r="UTD893" s="806"/>
      <c r="UTE893" s="806"/>
      <c r="UTF893" s="806"/>
      <c r="UTG893" s="806"/>
      <c r="UTH893" s="806"/>
      <c r="UTI893" s="806"/>
      <c r="UTJ893" s="806"/>
      <c r="UTK893" s="806"/>
      <c r="UTL893" s="806"/>
      <c r="UTM893" s="806"/>
      <c r="UTN893" s="806"/>
      <c r="UTO893" s="806"/>
      <c r="UTP893" s="806"/>
      <c r="UTQ893" s="806"/>
      <c r="UTR893" s="806"/>
      <c r="UTS893" s="806"/>
      <c r="UTT893" s="806"/>
      <c r="UTU893" s="806"/>
      <c r="UTV893" s="806"/>
      <c r="UTW893" s="806"/>
      <c r="UTX893" s="806"/>
      <c r="UTY893" s="806"/>
      <c r="UTZ893" s="806"/>
      <c r="UUA893" s="806"/>
      <c r="UUB893" s="806"/>
      <c r="UUC893" s="806"/>
      <c r="UUD893" s="806"/>
      <c r="UUE893" s="806"/>
      <c r="UUF893" s="806"/>
      <c r="UUG893" s="806"/>
      <c r="UUH893" s="806"/>
      <c r="UUI893" s="806"/>
      <c r="UUJ893" s="806"/>
      <c r="UUK893" s="806"/>
      <c r="UUL893" s="806"/>
      <c r="UUM893" s="806"/>
      <c r="UUN893" s="806"/>
      <c r="UUO893" s="806"/>
      <c r="UUP893" s="806"/>
      <c r="UUQ893" s="806"/>
      <c r="UUR893" s="806"/>
      <c r="UUS893" s="806"/>
      <c r="UUT893" s="806"/>
      <c r="UUU893" s="806"/>
      <c r="UUV893" s="806"/>
      <c r="UUW893" s="806"/>
      <c r="UUX893" s="806"/>
      <c r="UUY893" s="806"/>
      <c r="UUZ893" s="806"/>
      <c r="UVA893" s="806"/>
      <c r="UVB893" s="806"/>
      <c r="UVC893" s="806"/>
      <c r="UVD893" s="806"/>
      <c r="UVE893" s="806"/>
      <c r="UVF893" s="806"/>
      <c r="UVG893" s="806"/>
      <c r="UVH893" s="806"/>
      <c r="UVI893" s="806"/>
      <c r="UVJ893" s="806"/>
      <c r="UVK893" s="806"/>
      <c r="UVL893" s="806"/>
      <c r="UVM893" s="806"/>
      <c r="UVN893" s="806"/>
      <c r="UVO893" s="806"/>
      <c r="UVP893" s="806"/>
      <c r="UVQ893" s="806"/>
      <c r="UVR893" s="806"/>
      <c r="UVS893" s="806"/>
      <c r="UVT893" s="806"/>
      <c r="UVU893" s="806"/>
      <c r="UVV893" s="806"/>
      <c r="UVW893" s="806"/>
      <c r="UVX893" s="806"/>
      <c r="UVY893" s="806"/>
      <c r="UVZ893" s="806"/>
      <c r="UWA893" s="806"/>
      <c r="UWB893" s="806"/>
      <c r="UWC893" s="806"/>
      <c r="UWD893" s="806"/>
      <c r="UWE893" s="806"/>
      <c r="UWF893" s="806"/>
      <c r="UWG893" s="806"/>
      <c r="UWH893" s="806"/>
      <c r="UWI893" s="806"/>
      <c r="UWJ893" s="806"/>
      <c r="UWK893" s="806"/>
      <c r="UWL893" s="806"/>
      <c r="UWM893" s="806"/>
      <c r="UWN893" s="806"/>
      <c r="UWO893" s="806"/>
      <c r="UWP893" s="806"/>
      <c r="UWQ893" s="806"/>
      <c r="UWR893" s="806"/>
      <c r="UWS893" s="806"/>
      <c r="UWT893" s="806"/>
      <c r="UWU893" s="806"/>
      <c r="UWV893" s="806"/>
      <c r="UWW893" s="806"/>
      <c r="UWX893" s="806"/>
      <c r="UWY893" s="806"/>
      <c r="UWZ893" s="806"/>
      <c r="UXA893" s="806"/>
      <c r="UXB893" s="806"/>
      <c r="UXC893" s="806"/>
      <c r="UXD893" s="806"/>
      <c r="UXE893" s="806"/>
      <c r="UXF893" s="806"/>
      <c r="UXG893" s="806"/>
      <c r="UXH893" s="806"/>
      <c r="UXI893" s="806"/>
      <c r="UXJ893" s="806"/>
      <c r="UXK893" s="806"/>
      <c r="UXL893" s="806"/>
      <c r="UXM893" s="806"/>
      <c r="UXN893" s="806"/>
      <c r="UXO893" s="806"/>
      <c r="UXP893" s="806"/>
      <c r="UXQ893" s="806"/>
      <c r="UXR893" s="806"/>
      <c r="UXS893" s="806"/>
      <c r="UXT893" s="806"/>
      <c r="UXU893" s="806"/>
      <c r="UXV893" s="806"/>
      <c r="UXW893" s="806"/>
      <c r="UXX893" s="806"/>
      <c r="UXY893" s="806"/>
      <c r="UXZ893" s="806"/>
      <c r="UYA893" s="806"/>
      <c r="UYB893" s="806"/>
      <c r="UYC893" s="806"/>
      <c r="UYD893" s="806"/>
      <c r="UYE893" s="806"/>
      <c r="UYF893" s="806"/>
      <c r="UYG893" s="806"/>
      <c r="UYH893" s="806"/>
      <c r="UYI893" s="806"/>
      <c r="UYJ893" s="806"/>
      <c r="UYK893" s="806"/>
      <c r="UYL893" s="806"/>
      <c r="UYM893" s="806"/>
      <c r="UYN893" s="806"/>
      <c r="UYO893" s="806"/>
      <c r="UYP893" s="806"/>
      <c r="UYQ893" s="806"/>
      <c r="UYR893" s="806"/>
      <c r="UYS893" s="806"/>
      <c r="UYT893" s="806"/>
      <c r="UYU893" s="806"/>
      <c r="UYV893" s="806"/>
      <c r="UYW893" s="806"/>
      <c r="UYX893" s="806"/>
      <c r="UYY893" s="806"/>
      <c r="UYZ893" s="806"/>
      <c r="UZA893" s="806"/>
      <c r="UZB893" s="806"/>
      <c r="UZC893" s="806"/>
      <c r="UZD893" s="806"/>
      <c r="UZE893" s="806"/>
      <c r="UZF893" s="806"/>
      <c r="UZG893" s="806"/>
      <c r="UZH893" s="806"/>
      <c r="UZI893" s="806"/>
      <c r="UZJ893" s="806"/>
      <c r="UZK893" s="806"/>
      <c r="UZL893" s="806"/>
      <c r="UZM893" s="806"/>
      <c r="UZN893" s="806"/>
      <c r="UZO893" s="806"/>
      <c r="UZP893" s="806"/>
      <c r="UZQ893" s="806"/>
      <c r="UZR893" s="806"/>
      <c r="UZS893" s="806"/>
      <c r="UZT893" s="806"/>
      <c r="UZU893" s="806"/>
      <c r="UZV893" s="806"/>
      <c r="UZW893" s="806"/>
      <c r="UZX893" s="806"/>
      <c r="UZY893" s="806"/>
      <c r="UZZ893" s="806"/>
      <c r="VAA893" s="806"/>
      <c r="VAB893" s="806"/>
      <c r="VAC893" s="806"/>
      <c r="VAD893" s="806"/>
      <c r="VAE893" s="806"/>
      <c r="VAF893" s="806"/>
      <c r="VAG893" s="806"/>
      <c r="VAH893" s="806"/>
      <c r="VAI893" s="806"/>
      <c r="VAJ893" s="806"/>
      <c r="VAK893" s="806"/>
      <c r="VAL893" s="806"/>
      <c r="VAM893" s="806"/>
      <c r="VAN893" s="806"/>
      <c r="VAO893" s="806"/>
      <c r="VAP893" s="806"/>
      <c r="VAQ893" s="806"/>
      <c r="VAR893" s="806"/>
      <c r="VAS893" s="806"/>
      <c r="VAT893" s="806"/>
      <c r="VAU893" s="806"/>
      <c r="VAV893" s="806"/>
      <c r="VAW893" s="806"/>
      <c r="VAX893" s="806"/>
      <c r="VAY893" s="806"/>
      <c r="VAZ893" s="806"/>
      <c r="VBA893" s="806"/>
      <c r="VBB893" s="806"/>
      <c r="VBC893" s="806"/>
      <c r="VBD893" s="806"/>
      <c r="VBE893" s="806"/>
      <c r="VBF893" s="806"/>
      <c r="VBG893" s="806"/>
      <c r="VBH893" s="806"/>
      <c r="VBI893" s="806"/>
      <c r="VBJ893" s="806"/>
      <c r="VBK893" s="806"/>
      <c r="VBL893" s="806"/>
      <c r="VBM893" s="806"/>
      <c r="VBN893" s="806"/>
      <c r="VBO893" s="806"/>
      <c r="VBP893" s="806"/>
      <c r="VBQ893" s="806"/>
      <c r="VBR893" s="806"/>
      <c r="VBS893" s="806"/>
      <c r="VBT893" s="806"/>
      <c r="VBU893" s="806"/>
      <c r="VBV893" s="806"/>
      <c r="VBW893" s="806"/>
      <c r="VBX893" s="806"/>
      <c r="VBY893" s="806"/>
      <c r="VBZ893" s="806"/>
      <c r="VCA893" s="806"/>
      <c r="VCB893" s="806"/>
      <c r="VCC893" s="806"/>
      <c r="VCD893" s="806"/>
      <c r="VCE893" s="806"/>
      <c r="VCF893" s="806"/>
      <c r="VCG893" s="806"/>
      <c r="VCH893" s="806"/>
      <c r="VCI893" s="806"/>
      <c r="VCJ893" s="806"/>
      <c r="VCK893" s="806"/>
      <c r="VCL893" s="806"/>
      <c r="VCM893" s="806"/>
      <c r="VCN893" s="806"/>
      <c r="VCO893" s="806"/>
      <c r="VCP893" s="806"/>
      <c r="VCQ893" s="806"/>
      <c r="VCR893" s="806"/>
      <c r="VCS893" s="806"/>
      <c r="VCT893" s="806"/>
      <c r="VCU893" s="806"/>
      <c r="VCV893" s="806"/>
      <c r="VCW893" s="806"/>
      <c r="VCX893" s="806"/>
      <c r="VCY893" s="806"/>
      <c r="VCZ893" s="806"/>
      <c r="VDA893" s="806"/>
      <c r="VDB893" s="806"/>
      <c r="VDC893" s="806"/>
      <c r="VDD893" s="806"/>
      <c r="VDE893" s="806"/>
      <c r="VDF893" s="806"/>
      <c r="VDG893" s="806"/>
      <c r="VDH893" s="806"/>
      <c r="VDI893" s="806"/>
      <c r="VDJ893" s="806"/>
      <c r="VDK893" s="806"/>
      <c r="VDL893" s="806"/>
      <c r="VDM893" s="806"/>
      <c r="VDN893" s="806"/>
      <c r="VDO893" s="806"/>
      <c r="VDP893" s="806"/>
      <c r="VDQ893" s="806"/>
      <c r="VDR893" s="806"/>
      <c r="VDS893" s="806"/>
      <c r="VDT893" s="806"/>
      <c r="VDU893" s="806"/>
      <c r="VDV893" s="806"/>
      <c r="VDW893" s="806"/>
      <c r="VDX893" s="806"/>
      <c r="VDY893" s="806"/>
      <c r="VDZ893" s="806"/>
      <c r="VEA893" s="806"/>
      <c r="VEB893" s="806"/>
      <c r="VEC893" s="806"/>
      <c r="VED893" s="806"/>
      <c r="VEE893" s="806"/>
      <c r="VEF893" s="806"/>
      <c r="VEG893" s="806"/>
      <c r="VEH893" s="806"/>
      <c r="VEI893" s="806"/>
      <c r="VEJ893" s="806"/>
      <c r="VEK893" s="806"/>
      <c r="VEL893" s="806"/>
      <c r="VEM893" s="806"/>
      <c r="VEN893" s="806"/>
      <c r="VEO893" s="806"/>
      <c r="VEP893" s="806"/>
      <c r="VEQ893" s="806"/>
      <c r="VER893" s="806"/>
      <c r="VES893" s="806"/>
      <c r="VET893" s="806"/>
      <c r="VEU893" s="806"/>
      <c r="VEV893" s="806"/>
      <c r="VEW893" s="806"/>
      <c r="VEX893" s="806"/>
      <c r="VEY893" s="806"/>
      <c r="VEZ893" s="806"/>
      <c r="VFA893" s="806"/>
      <c r="VFB893" s="806"/>
      <c r="VFC893" s="806"/>
      <c r="VFD893" s="806"/>
      <c r="VFE893" s="806"/>
      <c r="VFF893" s="806"/>
      <c r="VFG893" s="806"/>
      <c r="VFH893" s="806"/>
      <c r="VFI893" s="806"/>
      <c r="VFJ893" s="806"/>
      <c r="VFK893" s="806"/>
      <c r="VFL893" s="806"/>
      <c r="VFM893" s="806"/>
      <c r="VFN893" s="806"/>
      <c r="VFO893" s="806"/>
      <c r="VFP893" s="806"/>
      <c r="VFQ893" s="806"/>
      <c r="VFR893" s="806"/>
      <c r="VFS893" s="806"/>
      <c r="VFT893" s="806"/>
      <c r="VFU893" s="806"/>
      <c r="VFV893" s="806"/>
      <c r="VFW893" s="806"/>
      <c r="VFX893" s="806"/>
      <c r="VFY893" s="806"/>
      <c r="VFZ893" s="806"/>
      <c r="VGA893" s="806"/>
      <c r="VGB893" s="806"/>
      <c r="VGC893" s="806"/>
      <c r="VGD893" s="806"/>
      <c r="VGE893" s="806"/>
      <c r="VGF893" s="806"/>
      <c r="VGG893" s="806"/>
      <c r="VGH893" s="806"/>
      <c r="VGI893" s="806"/>
      <c r="VGJ893" s="806"/>
      <c r="VGK893" s="806"/>
      <c r="VGL893" s="806"/>
      <c r="VGM893" s="806"/>
      <c r="VGN893" s="806"/>
      <c r="VGO893" s="806"/>
      <c r="VGP893" s="806"/>
      <c r="VGQ893" s="806"/>
      <c r="VGR893" s="806"/>
      <c r="VGS893" s="806"/>
      <c r="VGT893" s="806"/>
      <c r="VGU893" s="806"/>
      <c r="VGV893" s="806"/>
      <c r="VGW893" s="806"/>
      <c r="VGX893" s="806"/>
      <c r="VGY893" s="806"/>
      <c r="VGZ893" s="806"/>
      <c r="VHA893" s="806"/>
      <c r="VHB893" s="806"/>
      <c r="VHC893" s="806"/>
      <c r="VHD893" s="806"/>
      <c r="VHE893" s="806"/>
      <c r="VHF893" s="806"/>
      <c r="VHG893" s="806"/>
      <c r="VHH893" s="806"/>
      <c r="VHI893" s="806"/>
      <c r="VHJ893" s="806"/>
      <c r="VHK893" s="806"/>
      <c r="VHL893" s="806"/>
      <c r="VHM893" s="806"/>
      <c r="VHN893" s="806"/>
      <c r="VHO893" s="806"/>
      <c r="VHP893" s="806"/>
      <c r="VHQ893" s="806"/>
      <c r="VHR893" s="806"/>
      <c r="VHS893" s="806"/>
      <c r="VHT893" s="806"/>
      <c r="VHU893" s="806"/>
      <c r="VHV893" s="806"/>
      <c r="VHW893" s="806"/>
      <c r="VHX893" s="806"/>
      <c r="VHY893" s="806"/>
      <c r="VHZ893" s="806"/>
      <c r="VIA893" s="806"/>
      <c r="VIB893" s="806"/>
      <c r="VIC893" s="806"/>
      <c r="VID893" s="806"/>
      <c r="VIE893" s="806"/>
      <c r="VIF893" s="806"/>
      <c r="VIG893" s="806"/>
      <c r="VIH893" s="806"/>
      <c r="VII893" s="806"/>
      <c r="VIJ893" s="806"/>
      <c r="VIK893" s="806"/>
      <c r="VIL893" s="806"/>
      <c r="VIM893" s="806"/>
      <c r="VIN893" s="806"/>
      <c r="VIO893" s="806"/>
      <c r="VIP893" s="806"/>
      <c r="VIQ893" s="806"/>
      <c r="VIR893" s="806"/>
      <c r="VIS893" s="806"/>
      <c r="VIT893" s="806"/>
      <c r="VIU893" s="806"/>
      <c r="VIV893" s="806"/>
      <c r="VIW893" s="806"/>
      <c r="VIX893" s="806"/>
      <c r="VIY893" s="806"/>
      <c r="VIZ893" s="806"/>
      <c r="VJA893" s="806"/>
      <c r="VJB893" s="806"/>
      <c r="VJC893" s="806"/>
      <c r="VJD893" s="806"/>
      <c r="VJE893" s="806"/>
      <c r="VJF893" s="806"/>
      <c r="VJG893" s="806"/>
      <c r="VJH893" s="806"/>
      <c r="VJI893" s="806"/>
      <c r="VJJ893" s="806"/>
      <c r="VJK893" s="806"/>
      <c r="VJL893" s="806"/>
      <c r="VJM893" s="806"/>
      <c r="VJN893" s="806"/>
      <c r="VJO893" s="806"/>
      <c r="VJP893" s="806"/>
      <c r="VJQ893" s="806"/>
      <c r="VJR893" s="806"/>
      <c r="VJS893" s="806"/>
      <c r="VJT893" s="806"/>
      <c r="VJU893" s="806"/>
      <c r="VJV893" s="806"/>
      <c r="VJW893" s="806"/>
      <c r="VJX893" s="806"/>
      <c r="VJY893" s="806"/>
      <c r="VJZ893" s="806"/>
      <c r="VKA893" s="806"/>
      <c r="VKB893" s="806"/>
      <c r="VKC893" s="806"/>
      <c r="VKD893" s="806"/>
      <c r="VKE893" s="806"/>
      <c r="VKF893" s="806"/>
      <c r="VKG893" s="806"/>
      <c r="VKH893" s="806"/>
      <c r="VKI893" s="806"/>
      <c r="VKJ893" s="806"/>
      <c r="VKK893" s="806"/>
      <c r="VKL893" s="806"/>
      <c r="VKM893" s="806"/>
      <c r="VKN893" s="806"/>
      <c r="VKO893" s="806"/>
      <c r="VKP893" s="806"/>
      <c r="VKQ893" s="806"/>
      <c r="VKR893" s="806"/>
      <c r="VKS893" s="806"/>
      <c r="VKT893" s="806"/>
      <c r="VKU893" s="806"/>
      <c r="VKV893" s="806"/>
      <c r="VKW893" s="806"/>
      <c r="VKX893" s="806"/>
      <c r="VKY893" s="806"/>
      <c r="VKZ893" s="806"/>
      <c r="VLA893" s="806"/>
      <c r="VLB893" s="806"/>
      <c r="VLC893" s="806"/>
      <c r="VLD893" s="806"/>
      <c r="VLE893" s="806"/>
      <c r="VLF893" s="806"/>
      <c r="VLG893" s="806"/>
      <c r="VLH893" s="806"/>
      <c r="VLI893" s="806"/>
      <c r="VLJ893" s="806"/>
      <c r="VLK893" s="806"/>
      <c r="VLL893" s="806"/>
      <c r="VLM893" s="806"/>
      <c r="VLN893" s="806"/>
      <c r="VLO893" s="806"/>
      <c r="VLP893" s="806"/>
      <c r="VLQ893" s="806"/>
      <c r="VLR893" s="806"/>
      <c r="VLS893" s="806"/>
      <c r="VLT893" s="806"/>
      <c r="VLU893" s="806"/>
      <c r="VLV893" s="806"/>
      <c r="VLW893" s="806"/>
      <c r="VLX893" s="806"/>
      <c r="VLY893" s="806"/>
      <c r="VLZ893" s="806"/>
      <c r="VMA893" s="806"/>
      <c r="VMB893" s="806"/>
      <c r="VMC893" s="806"/>
      <c r="VMD893" s="806"/>
      <c r="VME893" s="806"/>
      <c r="VMF893" s="806"/>
      <c r="VMG893" s="806"/>
      <c r="VMH893" s="806"/>
      <c r="VMI893" s="806"/>
      <c r="VMJ893" s="806"/>
      <c r="VMK893" s="806"/>
      <c r="VML893" s="806"/>
      <c r="VMM893" s="806"/>
      <c r="VMN893" s="806"/>
      <c r="VMO893" s="806"/>
      <c r="VMP893" s="806"/>
      <c r="VMQ893" s="806"/>
      <c r="VMR893" s="806"/>
      <c r="VMS893" s="806"/>
      <c r="VMT893" s="806"/>
      <c r="VMU893" s="806"/>
      <c r="VMV893" s="806"/>
      <c r="VMW893" s="806"/>
      <c r="VMX893" s="806"/>
      <c r="VMY893" s="806"/>
      <c r="VMZ893" s="806"/>
      <c r="VNA893" s="806"/>
      <c r="VNB893" s="806"/>
      <c r="VNC893" s="806"/>
      <c r="VND893" s="806"/>
      <c r="VNE893" s="806"/>
      <c r="VNF893" s="806"/>
      <c r="VNG893" s="806"/>
      <c r="VNH893" s="806"/>
      <c r="VNI893" s="806"/>
      <c r="VNJ893" s="806"/>
      <c r="VNK893" s="806"/>
      <c r="VNL893" s="806"/>
      <c r="VNM893" s="806"/>
      <c r="VNN893" s="806"/>
      <c r="VNO893" s="806"/>
      <c r="VNP893" s="806"/>
      <c r="VNQ893" s="806"/>
      <c r="VNR893" s="806"/>
      <c r="VNS893" s="806"/>
      <c r="VNT893" s="806"/>
      <c r="VNU893" s="806"/>
      <c r="VNV893" s="806"/>
      <c r="VNW893" s="806"/>
      <c r="VNX893" s="806"/>
      <c r="VNY893" s="806"/>
      <c r="VNZ893" s="806"/>
      <c r="VOA893" s="806"/>
      <c r="VOB893" s="806"/>
      <c r="VOC893" s="806"/>
      <c r="VOD893" s="806"/>
      <c r="VOE893" s="806"/>
      <c r="VOF893" s="806"/>
      <c r="VOG893" s="806"/>
      <c r="VOH893" s="806"/>
      <c r="VOI893" s="806"/>
      <c r="VOJ893" s="806"/>
      <c r="VOK893" s="806"/>
      <c r="VOL893" s="806"/>
      <c r="VOM893" s="806"/>
      <c r="VON893" s="806"/>
      <c r="VOO893" s="806"/>
      <c r="VOP893" s="806"/>
      <c r="VOQ893" s="806"/>
      <c r="VOR893" s="806"/>
      <c r="VOS893" s="806"/>
      <c r="VOT893" s="806"/>
      <c r="VOU893" s="806"/>
      <c r="VOV893" s="806"/>
      <c r="VOW893" s="806"/>
      <c r="VOX893" s="806"/>
      <c r="VOY893" s="806"/>
      <c r="VOZ893" s="806"/>
      <c r="VPA893" s="806"/>
      <c r="VPB893" s="806"/>
      <c r="VPC893" s="806"/>
      <c r="VPD893" s="806"/>
      <c r="VPE893" s="806"/>
      <c r="VPF893" s="806"/>
      <c r="VPG893" s="806"/>
      <c r="VPH893" s="806"/>
      <c r="VPI893" s="806"/>
      <c r="VPJ893" s="806"/>
      <c r="VPK893" s="806"/>
      <c r="VPL893" s="806"/>
      <c r="VPM893" s="806"/>
      <c r="VPN893" s="806"/>
      <c r="VPO893" s="806"/>
      <c r="VPP893" s="806"/>
      <c r="VPQ893" s="806"/>
      <c r="VPR893" s="806"/>
      <c r="VPS893" s="806"/>
      <c r="VPT893" s="806"/>
      <c r="VPU893" s="806"/>
      <c r="VPV893" s="806"/>
      <c r="VPW893" s="806"/>
      <c r="VPX893" s="806"/>
      <c r="VPY893" s="806"/>
      <c r="VPZ893" s="806"/>
      <c r="VQA893" s="806"/>
      <c r="VQB893" s="806"/>
      <c r="VQC893" s="806"/>
      <c r="VQD893" s="806"/>
      <c r="VQE893" s="806"/>
      <c r="VQF893" s="806"/>
      <c r="VQG893" s="806"/>
      <c r="VQH893" s="806"/>
      <c r="VQI893" s="806"/>
      <c r="VQJ893" s="806"/>
      <c r="VQK893" s="806"/>
      <c r="VQL893" s="806"/>
      <c r="VQM893" s="806"/>
      <c r="VQN893" s="806"/>
      <c r="VQO893" s="806"/>
      <c r="VQP893" s="806"/>
      <c r="VQQ893" s="806"/>
      <c r="VQR893" s="806"/>
      <c r="VQS893" s="806"/>
      <c r="VQT893" s="806"/>
      <c r="VQU893" s="806"/>
      <c r="VQV893" s="806"/>
      <c r="VQW893" s="806"/>
      <c r="VQX893" s="806"/>
      <c r="VQY893" s="806"/>
      <c r="VQZ893" s="806"/>
      <c r="VRA893" s="806"/>
      <c r="VRB893" s="806"/>
      <c r="VRC893" s="806"/>
      <c r="VRD893" s="806"/>
      <c r="VRE893" s="806"/>
      <c r="VRF893" s="806"/>
      <c r="VRG893" s="806"/>
      <c r="VRH893" s="806"/>
      <c r="VRI893" s="806"/>
      <c r="VRJ893" s="806"/>
      <c r="VRK893" s="806"/>
      <c r="VRL893" s="806"/>
      <c r="VRM893" s="806"/>
      <c r="VRN893" s="806"/>
      <c r="VRO893" s="806"/>
      <c r="VRP893" s="806"/>
      <c r="VRQ893" s="806"/>
      <c r="VRR893" s="806"/>
      <c r="VRS893" s="806"/>
      <c r="VRT893" s="806"/>
      <c r="VRU893" s="806"/>
      <c r="VRV893" s="806"/>
      <c r="VRW893" s="806"/>
      <c r="VRX893" s="806"/>
      <c r="VRY893" s="806"/>
      <c r="VRZ893" s="806"/>
      <c r="VSA893" s="806"/>
      <c r="VSB893" s="806"/>
      <c r="VSC893" s="806"/>
      <c r="VSD893" s="806"/>
      <c r="VSE893" s="806"/>
      <c r="VSF893" s="806"/>
      <c r="VSG893" s="806"/>
      <c r="VSH893" s="806"/>
      <c r="VSI893" s="806"/>
      <c r="VSJ893" s="806"/>
      <c r="VSK893" s="806"/>
      <c r="VSL893" s="806"/>
      <c r="VSM893" s="806"/>
      <c r="VSN893" s="806"/>
      <c r="VSO893" s="806"/>
      <c r="VSP893" s="806"/>
      <c r="VSQ893" s="806"/>
      <c r="VSR893" s="806"/>
      <c r="VSS893" s="806"/>
      <c r="VST893" s="806"/>
      <c r="VSU893" s="806"/>
      <c r="VSV893" s="806"/>
      <c r="VSW893" s="806"/>
      <c r="VSX893" s="806"/>
      <c r="VSY893" s="806"/>
      <c r="VSZ893" s="806"/>
      <c r="VTA893" s="806"/>
      <c r="VTB893" s="806"/>
      <c r="VTC893" s="806"/>
      <c r="VTD893" s="806"/>
      <c r="VTE893" s="806"/>
      <c r="VTF893" s="806"/>
      <c r="VTG893" s="806"/>
      <c r="VTH893" s="806"/>
      <c r="VTI893" s="806"/>
      <c r="VTJ893" s="806"/>
      <c r="VTK893" s="806"/>
      <c r="VTL893" s="806"/>
      <c r="VTM893" s="806"/>
      <c r="VTN893" s="806"/>
      <c r="VTO893" s="806"/>
      <c r="VTP893" s="806"/>
      <c r="VTQ893" s="806"/>
      <c r="VTR893" s="806"/>
      <c r="VTS893" s="806"/>
      <c r="VTT893" s="806"/>
      <c r="VTU893" s="806"/>
      <c r="VTV893" s="806"/>
      <c r="VTW893" s="806"/>
      <c r="VTX893" s="806"/>
      <c r="VTY893" s="806"/>
      <c r="VTZ893" s="806"/>
      <c r="VUA893" s="806"/>
      <c r="VUB893" s="806"/>
      <c r="VUC893" s="806"/>
      <c r="VUD893" s="806"/>
      <c r="VUE893" s="806"/>
      <c r="VUF893" s="806"/>
      <c r="VUG893" s="806"/>
      <c r="VUH893" s="806"/>
      <c r="VUI893" s="806"/>
      <c r="VUJ893" s="806"/>
      <c r="VUK893" s="806"/>
      <c r="VUL893" s="806"/>
      <c r="VUM893" s="806"/>
      <c r="VUN893" s="806"/>
      <c r="VUO893" s="806"/>
      <c r="VUP893" s="806"/>
      <c r="VUQ893" s="806"/>
      <c r="VUR893" s="806"/>
      <c r="VUS893" s="806"/>
      <c r="VUT893" s="806"/>
      <c r="VUU893" s="806"/>
      <c r="VUV893" s="806"/>
      <c r="VUW893" s="806"/>
      <c r="VUX893" s="806"/>
      <c r="VUY893" s="806"/>
      <c r="VUZ893" s="806"/>
      <c r="VVA893" s="806"/>
      <c r="VVB893" s="806"/>
      <c r="VVC893" s="806"/>
      <c r="VVD893" s="806"/>
      <c r="VVE893" s="806"/>
      <c r="VVF893" s="806"/>
      <c r="VVG893" s="806"/>
      <c r="VVH893" s="806"/>
      <c r="VVI893" s="806"/>
      <c r="VVJ893" s="806"/>
      <c r="VVK893" s="806"/>
      <c r="VVL893" s="806"/>
      <c r="VVM893" s="806"/>
      <c r="VVN893" s="806"/>
      <c r="VVO893" s="806"/>
      <c r="VVP893" s="806"/>
      <c r="VVQ893" s="806"/>
      <c r="VVR893" s="806"/>
      <c r="VVS893" s="806"/>
      <c r="VVT893" s="806"/>
      <c r="VVU893" s="806"/>
      <c r="VVV893" s="806"/>
      <c r="VVW893" s="806"/>
      <c r="VVX893" s="806"/>
      <c r="VVY893" s="806"/>
      <c r="VVZ893" s="806"/>
      <c r="VWA893" s="806"/>
      <c r="VWB893" s="806"/>
      <c r="VWC893" s="806"/>
      <c r="VWD893" s="806"/>
      <c r="VWE893" s="806"/>
      <c r="VWF893" s="806"/>
      <c r="VWG893" s="806"/>
      <c r="VWH893" s="806"/>
      <c r="VWI893" s="806"/>
      <c r="VWJ893" s="806"/>
      <c r="VWK893" s="806"/>
      <c r="VWL893" s="806"/>
      <c r="VWM893" s="806"/>
      <c r="VWN893" s="806"/>
      <c r="VWO893" s="806"/>
      <c r="VWP893" s="806"/>
      <c r="VWQ893" s="806"/>
      <c r="VWR893" s="806"/>
      <c r="VWS893" s="806"/>
      <c r="VWT893" s="806"/>
      <c r="VWU893" s="806"/>
      <c r="VWV893" s="806"/>
      <c r="VWW893" s="806"/>
      <c r="VWX893" s="806"/>
      <c r="VWY893" s="806"/>
      <c r="VWZ893" s="806"/>
      <c r="VXA893" s="806"/>
      <c r="VXB893" s="806"/>
      <c r="VXC893" s="806"/>
      <c r="VXD893" s="806"/>
      <c r="VXE893" s="806"/>
      <c r="VXF893" s="806"/>
      <c r="VXG893" s="806"/>
      <c r="VXH893" s="806"/>
      <c r="VXI893" s="806"/>
      <c r="VXJ893" s="806"/>
      <c r="VXK893" s="806"/>
      <c r="VXL893" s="806"/>
      <c r="VXM893" s="806"/>
      <c r="VXN893" s="806"/>
      <c r="VXO893" s="806"/>
      <c r="VXP893" s="806"/>
      <c r="VXQ893" s="806"/>
      <c r="VXR893" s="806"/>
      <c r="VXS893" s="806"/>
      <c r="VXT893" s="806"/>
      <c r="VXU893" s="806"/>
      <c r="VXV893" s="806"/>
      <c r="VXW893" s="806"/>
      <c r="VXX893" s="806"/>
      <c r="VXY893" s="806"/>
      <c r="VXZ893" s="806"/>
      <c r="VYA893" s="806"/>
      <c r="VYB893" s="806"/>
      <c r="VYC893" s="806"/>
      <c r="VYD893" s="806"/>
      <c r="VYE893" s="806"/>
      <c r="VYF893" s="806"/>
      <c r="VYG893" s="806"/>
      <c r="VYH893" s="806"/>
      <c r="VYI893" s="806"/>
      <c r="VYJ893" s="806"/>
      <c r="VYK893" s="806"/>
      <c r="VYL893" s="806"/>
      <c r="VYM893" s="806"/>
      <c r="VYN893" s="806"/>
      <c r="VYO893" s="806"/>
      <c r="VYP893" s="806"/>
      <c r="VYQ893" s="806"/>
      <c r="VYR893" s="806"/>
      <c r="VYS893" s="806"/>
      <c r="VYT893" s="806"/>
      <c r="VYU893" s="806"/>
      <c r="VYV893" s="806"/>
      <c r="VYW893" s="806"/>
      <c r="VYX893" s="806"/>
      <c r="VYY893" s="806"/>
      <c r="VYZ893" s="806"/>
      <c r="VZA893" s="806"/>
      <c r="VZB893" s="806"/>
      <c r="VZC893" s="806"/>
      <c r="VZD893" s="806"/>
      <c r="VZE893" s="806"/>
      <c r="VZF893" s="806"/>
      <c r="VZG893" s="806"/>
      <c r="VZH893" s="806"/>
      <c r="VZI893" s="806"/>
      <c r="VZJ893" s="806"/>
      <c r="VZK893" s="806"/>
      <c r="VZL893" s="806"/>
      <c r="VZM893" s="806"/>
      <c r="VZN893" s="806"/>
      <c r="VZO893" s="806"/>
      <c r="VZP893" s="806"/>
      <c r="VZQ893" s="806"/>
      <c r="VZR893" s="806"/>
      <c r="VZS893" s="806"/>
      <c r="VZT893" s="806"/>
      <c r="VZU893" s="806"/>
      <c r="VZV893" s="806"/>
      <c r="VZW893" s="806"/>
      <c r="VZX893" s="806"/>
      <c r="VZY893" s="806"/>
      <c r="VZZ893" s="806"/>
      <c r="WAA893" s="806"/>
      <c r="WAB893" s="806"/>
      <c r="WAC893" s="806"/>
      <c r="WAD893" s="806"/>
      <c r="WAE893" s="806"/>
      <c r="WAF893" s="806"/>
      <c r="WAG893" s="806"/>
      <c r="WAH893" s="806"/>
      <c r="WAI893" s="806"/>
      <c r="WAJ893" s="806"/>
      <c r="WAK893" s="806"/>
      <c r="WAL893" s="806"/>
      <c r="WAM893" s="806"/>
      <c r="WAN893" s="806"/>
      <c r="WAO893" s="806"/>
      <c r="WAP893" s="806"/>
      <c r="WAQ893" s="806"/>
      <c r="WAR893" s="806"/>
      <c r="WAS893" s="806"/>
      <c r="WAT893" s="806"/>
      <c r="WAU893" s="806"/>
      <c r="WAV893" s="806"/>
      <c r="WAW893" s="806"/>
      <c r="WAX893" s="806"/>
      <c r="WAY893" s="806"/>
      <c r="WAZ893" s="806"/>
      <c r="WBA893" s="806"/>
      <c r="WBB893" s="806"/>
      <c r="WBC893" s="806"/>
      <c r="WBD893" s="806"/>
      <c r="WBE893" s="806"/>
      <c r="WBF893" s="806"/>
      <c r="WBG893" s="806"/>
      <c r="WBH893" s="806"/>
      <c r="WBI893" s="806"/>
      <c r="WBJ893" s="806"/>
      <c r="WBK893" s="806"/>
      <c r="WBL893" s="806"/>
      <c r="WBM893" s="806"/>
      <c r="WBN893" s="806"/>
      <c r="WBO893" s="806"/>
      <c r="WBP893" s="806"/>
      <c r="WBQ893" s="806"/>
      <c r="WBR893" s="806"/>
      <c r="WBS893" s="806"/>
      <c r="WBT893" s="806"/>
      <c r="WBU893" s="806"/>
      <c r="WBV893" s="806"/>
      <c r="WBW893" s="806"/>
      <c r="WBX893" s="806"/>
      <c r="WBY893" s="806"/>
      <c r="WBZ893" s="806"/>
      <c r="WCA893" s="806"/>
      <c r="WCB893" s="806"/>
      <c r="WCC893" s="806"/>
      <c r="WCD893" s="806"/>
      <c r="WCE893" s="806"/>
      <c r="WCF893" s="806"/>
      <c r="WCG893" s="806"/>
      <c r="WCH893" s="806"/>
      <c r="WCI893" s="806"/>
      <c r="WCJ893" s="806"/>
      <c r="WCK893" s="806"/>
      <c r="WCL893" s="806"/>
      <c r="WCM893" s="806"/>
      <c r="WCN893" s="806"/>
      <c r="WCO893" s="806"/>
      <c r="WCP893" s="806"/>
      <c r="WCQ893" s="806"/>
      <c r="WCR893" s="806"/>
      <c r="WCS893" s="806"/>
      <c r="WCT893" s="806"/>
      <c r="WCU893" s="806"/>
      <c r="WCV893" s="806"/>
      <c r="WCW893" s="806"/>
      <c r="WCX893" s="806"/>
      <c r="WCY893" s="806"/>
      <c r="WCZ893" s="806"/>
      <c r="WDA893" s="806"/>
      <c r="WDB893" s="806"/>
      <c r="WDC893" s="806"/>
      <c r="WDD893" s="806"/>
      <c r="WDE893" s="806"/>
      <c r="WDF893" s="806"/>
      <c r="WDG893" s="806"/>
      <c r="WDH893" s="806"/>
      <c r="WDI893" s="806"/>
      <c r="WDJ893" s="806"/>
      <c r="WDK893" s="806"/>
      <c r="WDL893" s="806"/>
      <c r="WDM893" s="806"/>
      <c r="WDN893" s="806"/>
      <c r="WDO893" s="806"/>
      <c r="WDP893" s="806"/>
      <c r="WDQ893" s="806"/>
      <c r="WDR893" s="806"/>
      <c r="WDS893" s="806"/>
      <c r="WDT893" s="806"/>
      <c r="WDU893" s="806"/>
      <c r="WDV893" s="806"/>
      <c r="WDW893" s="806"/>
      <c r="WDX893" s="806"/>
      <c r="WDY893" s="806"/>
      <c r="WDZ893" s="806"/>
      <c r="WEA893" s="806"/>
      <c r="WEB893" s="806"/>
      <c r="WEC893" s="806"/>
      <c r="WED893" s="806"/>
      <c r="WEE893" s="806"/>
      <c r="WEF893" s="806"/>
      <c r="WEG893" s="806"/>
      <c r="WEH893" s="806"/>
      <c r="WEI893" s="806"/>
      <c r="WEJ893" s="806"/>
      <c r="WEK893" s="806"/>
      <c r="WEL893" s="806"/>
      <c r="WEM893" s="806"/>
      <c r="WEN893" s="806"/>
      <c r="WEO893" s="806"/>
      <c r="WEP893" s="806"/>
      <c r="WEQ893" s="806"/>
      <c r="WER893" s="806"/>
      <c r="WES893" s="806"/>
      <c r="WET893" s="806"/>
      <c r="WEU893" s="806"/>
      <c r="WEV893" s="806"/>
      <c r="WEW893" s="806"/>
      <c r="WEX893" s="806"/>
      <c r="WEY893" s="806"/>
      <c r="WEZ893" s="806"/>
      <c r="WFA893" s="806"/>
      <c r="WFB893" s="806"/>
      <c r="WFC893" s="806"/>
      <c r="WFD893" s="806"/>
      <c r="WFE893" s="806"/>
      <c r="WFF893" s="806"/>
      <c r="WFG893" s="806"/>
      <c r="WFH893" s="806"/>
      <c r="WFI893" s="806"/>
      <c r="WFJ893" s="806"/>
      <c r="WFK893" s="806"/>
      <c r="WFL893" s="806"/>
      <c r="WFM893" s="806"/>
      <c r="WFN893" s="806"/>
      <c r="WFO893" s="806"/>
      <c r="WFP893" s="806"/>
      <c r="WFQ893" s="806"/>
      <c r="WFR893" s="806"/>
      <c r="WFS893" s="806"/>
      <c r="WFT893" s="806"/>
      <c r="WFU893" s="806"/>
      <c r="WFV893" s="806"/>
      <c r="WFW893" s="806"/>
      <c r="WFX893" s="806"/>
      <c r="WFY893" s="806"/>
      <c r="WFZ893" s="806"/>
      <c r="WGA893" s="806"/>
      <c r="WGB893" s="806"/>
      <c r="WGC893" s="806"/>
      <c r="WGD893" s="806"/>
      <c r="WGE893" s="806"/>
      <c r="WGF893" s="806"/>
      <c r="WGG893" s="806"/>
      <c r="WGH893" s="806"/>
      <c r="WGI893" s="806"/>
      <c r="WGJ893" s="806"/>
      <c r="WGK893" s="806"/>
      <c r="WGL893" s="806"/>
      <c r="WGM893" s="806"/>
      <c r="WGN893" s="806"/>
      <c r="WGO893" s="806"/>
      <c r="WGP893" s="806"/>
      <c r="WGQ893" s="806"/>
      <c r="WGR893" s="806"/>
      <c r="WGS893" s="806"/>
      <c r="WGT893" s="806"/>
      <c r="WGU893" s="806"/>
      <c r="WGV893" s="806"/>
      <c r="WGW893" s="806"/>
      <c r="WGX893" s="806"/>
      <c r="WGY893" s="806"/>
      <c r="WGZ893" s="806"/>
      <c r="WHA893" s="806"/>
      <c r="WHB893" s="806"/>
      <c r="WHC893" s="806"/>
      <c r="WHD893" s="806"/>
      <c r="WHE893" s="806"/>
      <c r="WHF893" s="806"/>
      <c r="WHG893" s="806"/>
      <c r="WHH893" s="806"/>
      <c r="WHI893" s="806"/>
      <c r="WHJ893" s="806"/>
      <c r="WHK893" s="806"/>
      <c r="WHL893" s="806"/>
      <c r="WHM893" s="806"/>
      <c r="WHN893" s="806"/>
      <c r="WHO893" s="806"/>
      <c r="WHP893" s="806"/>
      <c r="WHQ893" s="806"/>
      <c r="WHR893" s="806"/>
      <c r="WHS893" s="806"/>
      <c r="WHT893" s="806"/>
      <c r="WHU893" s="806"/>
      <c r="WHV893" s="806"/>
      <c r="WHW893" s="806"/>
      <c r="WHX893" s="806"/>
      <c r="WHY893" s="806"/>
      <c r="WHZ893" s="806"/>
      <c r="WIA893" s="806"/>
      <c r="WIB893" s="806"/>
      <c r="WIC893" s="806"/>
      <c r="WID893" s="806"/>
      <c r="WIE893" s="806"/>
      <c r="WIF893" s="806"/>
      <c r="WIG893" s="806"/>
      <c r="WIH893" s="806"/>
      <c r="WII893" s="806"/>
      <c r="WIJ893" s="806"/>
      <c r="WIK893" s="806"/>
      <c r="WIL893" s="806"/>
      <c r="WIM893" s="806"/>
      <c r="WIN893" s="806"/>
      <c r="WIO893" s="806"/>
      <c r="WIP893" s="806"/>
      <c r="WIQ893" s="806"/>
      <c r="WIR893" s="806"/>
      <c r="WIS893" s="806"/>
      <c r="WIT893" s="806"/>
      <c r="WIU893" s="806"/>
      <c r="WIV893" s="806"/>
      <c r="WIW893" s="806"/>
      <c r="WIX893" s="806"/>
      <c r="WIY893" s="806"/>
      <c r="WIZ893" s="806"/>
      <c r="WJA893" s="806"/>
      <c r="WJB893" s="806"/>
      <c r="WJC893" s="806"/>
      <c r="WJD893" s="806"/>
      <c r="WJE893" s="806"/>
      <c r="WJF893" s="806"/>
      <c r="WJG893" s="806"/>
      <c r="WJH893" s="806"/>
      <c r="WJI893" s="806"/>
      <c r="WJJ893" s="806"/>
      <c r="WJK893" s="806"/>
      <c r="WJL893" s="806"/>
      <c r="WJM893" s="806"/>
      <c r="WJN893" s="806"/>
      <c r="WJO893" s="806"/>
      <c r="WJP893" s="806"/>
      <c r="WJQ893" s="806"/>
      <c r="WJR893" s="806"/>
      <c r="WJS893" s="806"/>
      <c r="WJT893" s="806"/>
      <c r="WJU893" s="806"/>
      <c r="WJV893" s="806"/>
      <c r="WJW893" s="806"/>
      <c r="WJX893" s="806"/>
      <c r="WJY893" s="806"/>
      <c r="WJZ893" s="806"/>
      <c r="WKA893" s="806"/>
      <c r="WKB893" s="806"/>
      <c r="WKC893" s="806"/>
      <c r="WKD893" s="806"/>
      <c r="WKE893" s="806"/>
      <c r="WKF893" s="806"/>
      <c r="WKG893" s="806"/>
      <c r="WKH893" s="806"/>
      <c r="WKI893" s="806"/>
      <c r="WKJ893" s="806"/>
      <c r="WKK893" s="806"/>
      <c r="WKL893" s="806"/>
      <c r="WKM893" s="806"/>
      <c r="WKN893" s="806"/>
      <c r="WKO893" s="806"/>
      <c r="WKP893" s="806"/>
      <c r="WKQ893" s="806"/>
      <c r="WKR893" s="806"/>
      <c r="WKS893" s="806"/>
      <c r="WKT893" s="806"/>
      <c r="WKU893" s="806"/>
      <c r="WKV893" s="806"/>
      <c r="WKW893" s="806"/>
      <c r="WKX893" s="806"/>
      <c r="WKY893" s="806"/>
      <c r="WKZ893" s="806"/>
      <c r="WLA893" s="806"/>
      <c r="WLB893" s="806"/>
      <c r="WLC893" s="806"/>
      <c r="WLD893" s="806"/>
      <c r="WLE893" s="806"/>
      <c r="WLF893" s="806"/>
      <c r="WLG893" s="806"/>
      <c r="WLH893" s="806"/>
      <c r="WLI893" s="806"/>
      <c r="WLJ893" s="806"/>
      <c r="WLK893" s="806"/>
      <c r="WLL893" s="806"/>
      <c r="WLM893" s="806"/>
      <c r="WLN893" s="806"/>
      <c r="WLO893" s="806"/>
      <c r="WLP893" s="806"/>
      <c r="WLQ893" s="806"/>
      <c r="WLR893" s="806"/>
      <c r="WLS893" s="806"/>
      <c r="WLT893" s="806"/>
      <c r="WLU893" s="806"/>
      <c r="WLV893" s="806"/>
      <c r="WLW893" s="806"/>
      <c r="WLX893" s="806"/>
      <c r="WLY893" s="806"/>
      <c r="WLZ893" s="806"/>
      <c r="WMA893" s="806"/>
      <c r="WMB893" s="806"/>
      <c r="WMC893" s="806"/>
      <c r="WMD893" s="806"/>
      <c r="WME893" s="806"/>
      <c r="WMF893" s="806"/>
      <c r="WMG893" s="806"/>
      <c r="WMH893" s="806"/>
      <c r="WMI893" s="806"/>
      <c r="WMJ893" s="806"/>
      <c r="WMK893" s="806"/>
      <c r="WML893" s="806"/>
      <c r="WMM893" s="806"/>
      <c r="WMN893" s="806"/>
      <c r="WMO893" s="806"/>
      <c r="WMP893" s="806"/>
      <c r="WMQ893" s="806"/>
      <c r="WMR893" s="806"/>
      <c r="WMS893" s="806"/>
      <c r="WMT893" s="806"/>
      <c r="WMU893" s="806"/>
      <c r="WMV893" s="806"/>
      <c r="WMW893" s="806"/>
      <c r="WMX893" s="806"/>
      <c r="WMY893" s="806"/>
      <c r="WMZ893" s="806"/>
      <c r="WNA893" s="806"/>
      <c r="WNB893" s="806"/>
      <c r="WNC893" s="806"/>
      <c r="WND893" s="806"/>
      <c r="WNE893" s="806"/>
      <c r="WNF893" s="806"/>
      <c r="WNG893" s="806"/>
      <c r="WNH893" s="806"/>
      <c r="WNI893" s="806"/>
      <c r="WNJ893" s="806"/>
      <c r="WNK893" s="806"/>
      <c r="WNL893" s="806"/>
      <c r="WNM893" s="806"/>
      <c r="WNN893" s="806"/>
      <c r="WNO893" s="806"/>
      <c r="WNP893" s="806"/>
      <c r="WNQ893" s="806"/>
      <c r="WNR893" s="806"/>
      <c r="WNS893" s="806"/>
      <c r="WNT893" s="806"/>
      <c r="WNU893" s="806"/>
      <c r="WNV893" s="806"/>
      <c r="WNW893" s="806"/>
      <c r="WNX893" s="806"/>
      <c r="WNY893" s="806"/>
      <c r="WNZ893" s="806"/>
      <c r="WOA893" s="806"/>
      <c r="WOB893" s="806"/>
      <c r="WOC893" s="806"/>
      <c r="WOD893" s="806"/>
      <c r="WOE893" s="806"/>
      <c r="WOF893" s="806"/>
      <c r="WOG893" s="806"/>
      <c r="WOH893" s="806"/>
      <c r="WOI893" s="806"/>
      <c r="WOJ893" s="806"/>
      <c r="WOK893" s="806"/>
      <c r="WOL893" s="806"/>
      <c r="WOM893" s="806"/>
      <c r="WON893" s="806"/>
      <c r="WOO893" s="806"/>
      <c r="WOP893" s="806"/>
      <c r="WOQ893" s="806"/>
      <c r="WOR893" s="806"/>
      <c r="WOS893" s="806"/>
      <c r="WOT893" s="806"/>
      <c r="WOU893" s="806"/>
      <c r="WOV893" s="806"/>
      <c r="WOW893" s="806"/>
      <c r="WOX893" s="806"/>
      <c r="WOY893" s="806"/>
      <c r="WOZ893" s="806"/>
      <c r="WPA893" s="806"/>
      <c r="WPB893" s="806"/>
      <c r="WPC893" s="806"/>
      <c r="WPD893" s="806"/>
      <c r="WPE893" s="806"/>
      <c r="WPF893" s="806"/>
      <c r="WPG893" s="806"/>
      <c r="WPH893" s="806"/>
      <c r="WPI893" s="806"/>
      <c r="WPJ893" s="806"/>
      <c r="WPK893" s="806"/>
      <c r="WPL893" s="806"/>
      <c r="WPM893" s="806"/>
      <c r="WPN893" s="806"/>
      <c r="WPO893" s="806"/>
      <c r="WPP893" s="806"/>
      <c r="WPQ893" s="806"/>
      <c r="WPR893" s="806"/>
      <c r="WPS893" s="806"/>
      <c r="WPT893" s="806"/>
      <c r="WPU893" s="806"/>
      <c r="WPV893" s="806"/>
      <c r="WPW893" s="806"/>
      <c r="WPX893" s="806"/>
      <c r="WPY893" s="806"/>
      <c r="WPZ893" s="806"/>
      <c r="WQA893" s="806"/>
      <c r="WQB893" s="806"/>
      <c r="WQC893" s="806"/>
      <c r="WQD893" s="806"/>
      <c r="WQE893" s="806"/>
      <c r="WQF893" s="806"/>
      <c r="WQG893" s="806"/>
      <c r="WQH893" s="806"/>
      <c r="WQI893" s="806"/>
      <c r="WQJ893" s="806"/>
      <c r="WQK893" s="806"/>
      <c r="WQL893" s="806"/>
      <c r="WQM893" s="806"/>
      <c r="WQN893" s="806"/>
      <c r="WQO893" s="806"/>
      <c r="WQP893" s="806"/>
      <c r="WQQ893" s="806"/>
      <c r="WQR893" s="806"/>
      <c r="WQS893" s="806"/>
      <c r="WQT893" s="806"/>
      <c r="WQU893" s="806"/>
      <c r="WQV893" s="806"/>
      <c r="WQW893" s="806"/>
      <c r="WQX893" s="806"/>
      <c r="WQY893" s="806"/>
      <c r="WQZ893" s="806"/>
      <c r="WRA893" s="806"/>
      <c r="WRB893" s="806"/>
      <c r="WRC893" s="806"/>
      <c r="WRD893" s="806"/>
      <c r="WRE893" s="806"/>
      <c r="WRF893" s="806"/>
      <c r="WRG893" s="806"/>
      <c r="WRH893" s="806"/>
      <c r="WRI893" s="806"/>
      <c r="WRJ893" s="806"/>
      <c r="WRK893" s="806"/>
      <c r="WRL893" s="806"/>
      <c r="WRM893" s="806"/>
      <c r="WRN893" s="806"/>
      <c r="WRO893" s="806"/>
      <c r="WRP893" s="806"/>
      <c r="WRQ893" s="806"/>
      <c r="WRR893" s="806"/>
      <c r="WRS893" s="806"/>
      <c r="WRT893" s="806"/>
      <c r="WRU893" s="806"/>
      <c r="WRV893" s="806"/>
      <c r="WRW893" s="806"/>
      <c r="WRX893" s="806"/>
      <c r="WRY893" s="806"/>
      <c r="WRZ893" s="806"/>
      <c r="WSA893" s="806"/>
      <c r="WSB893" s="806"/>
      <c r="WSC893" s="806"/>
      <c r="WSD893" s="806"/>
      <c r="WSE893" s="806"/>
      <c r="WSF893" s="806"/>
      <c r="WSG893" s="806"/>
      <c r="WSH893" s="806"/>
      <c r="WSI893" s="806"/>
      <c r="WSJ893" s="806"/>
      <c r="WSK893" s="806"/>
      <c r="WSL893" s="806"/>
      <c r="WSM893" s="806"/>
      <c r="WSN893" s="806"/>
      <c r="WSO893" s="806"/>
      <c r="WSP893" s="806"/>
      <c r="WSQ893" s="806"/>
      <c r="WSR893" s="806"/>
      <c r="WSS893" s="806"/>
      <c r="WST893" s="806"/>
      <c r="WSU893" s="806"/>
      <c r="WSV893" s="806"/>
      <c r="WSW893" s="806"/>
      <c r="WSX893" s="806"/>
      <c r="WSY893" s="806"/>
      <c r="WSZ893" s="806"/>
      <c r="WTA893" s="806"/>
      <c r="WTB893" s="806"/>
      <c r="WTC893" s="806"/>
      <c r="WTD893" s="806"/>
      <c r="WTE893" s="806"/>
      <c r="WTF893" s="806"/>
      <c r="WTG893" s="806"/>
      <c r="WTH893" s="806"/>
      <c r="WTI893" s="806"/>
      <c r="WTJ893" s="806"/>
      <c r="WTK893" s="806"/>
      <c r="WTL893" s="806"/>
      <c r="WTM893" s="806"/>
      <c r="WTN893" s="806"/>
      <c r="WTO893" s="806"/>
      <c r="WTP893" s="806"/>
      <c r="WTQ893" s="806"/>
      <c r="WTR893" s="806"/>
      <c r="WTS893" s="806"/>
      <c r="WTT893" s="806"/>
      <c r="WTU893" s="806"/>
      <c r="WTV893" s="806"/>
      <c r="WTW893" s="806"/>
      <c r="WTX893" s="806"/>
      <c r="WTY893" s="806"/>
      <c r="WTZ893" s="806"/>
      <c r="WUA893" s="806"/>
      <c r="WUB893" s="806"/>
      <c r="WUC893" s="806"/>
      <c r="WUD893" s="806"/>
      <c r="WUE893" s="806"/>
      <c r="WUF893" s="806"/>
      <c r="WUG893" s="806"/>
      <c r="WUH893" s="806"/>
      <c r="WUI893" s="806"/>
      <c r="WUJ893" s="806"/>
      <c r="WUK893" s="806"/>
      <c r="WUL893" s="806"/>
      <c r="WUM893" s="806"/>
      <c r="WUN893" s="806"/>
      <c r="WUO893" s="806"/>
      <c r="WUP893" s="806"/>
      <c r="WUQ893" s="806"/>
      <c r="WUR893" s="806"/>
      <c r="WUS893" s="806"/>
      <c r="WUT893" s="806"/>
      <c r="WUU893" s="806"/>
      <c r="WUV893" s="806"/>
      <c r="WUW893" s="806"/>
      <c r="WUX893" s="806"/>
      <c r="WUY893" s="806"/>
      <c r="WUZ893" s="806"/>
      <c r="WVA893" s="806"/>
      <c r="WVB893" s="806"/>
      <c r="WVC893" s="806"/>
      <c r="WVD893" s="806"/>
      <c r="WVE893" s="806"/>
      <c r="WVF893" s="806"/>
      <c r="WVG893" s="806"/>
      <c r="WVH893" s="806"/>
      <c r="WVI893" s="806"/>
      <c r="WVJ893" s="806"/>
      <c r="WVK893" s="806"/>
      <c r="WVL893" s="806"/>
      <c r="WVM893" s="806"/>
      <c r="WVN893" s="806"/>
      <c r="WVO893" s="806"/>
      <c r="WVP893" s="806"/>
      <c r="WVQ893" s="806"/>
      <c r="WVR893" s="806"/>
      <c r="WVS893" s="806"/>
      <c r="WVT893" s="806"/>
      <c r="WVU893" s="806"/>
      <c r="WVV893" s="806"/>
      <c r="WVW893" s="806"/>
      <c r="WVX893" s="806"/>
      <c r="WVY893" s="806"/>
      <c r="WVZ893" s="806"/>
      <c r="WWA893" s="806"/>
      <c r="WWB893" s="806"/>
      <c r="WWC893" s="806"/>
      <c r="WWD893" s="806"/>
      <c r="WWE893" s="806"/>
      <c r="WWF893" s="806"/>
      <c r="WWG893" s="806"/>
      <c r="WWH893" s="806"/>
      <c r="WWI893" s="806"/>
      <c r="WWJ893" s="806"/>
      <c r="WWK893" s="806"/>
      <c r="WWL893" s="806"/>
      <c r="WWM893" s="806"/>
      <c r="WWN893" s="806"/>
      <c r="WWO893" s="806"/>
      <c r="WWP893" s="806"/>
      <c r="WWQ893" s="806"/>
      <c r="WWR893" s="806"/>
      <c r="WWS893" s="806"/>
      <c r="WWT893" s="806"/>
      <c r="WWU893" s="806"/>
      <c r="WWV893" s="806"/>
      <c r="WWW893" s="806"/>
      <c r="WWX893" s="806"/>
      <c r="WWY893" s="806"/>
      <c r="WWZ893" s="806"/>
      <c r="WXA893" s="806"/>
      <c r="WXB893" s="806"/>
      <c r="WXC893" s="806"/>
      <c r="WXD893" s="806"/>
      <c r="WXE893" s="806"/>
      <c r="WXF893" s="806"/>
      <c r="WXG893" s="806"/>
      <c r="WXH893" s="806"/>
      <c r="WXI893" s="806"/>
      <c r="WXJ893" s="806"/>
      <c r="WXK893" s="806"/>
      <c r="WXL893" s="806"/>
      <c r="WXM893" s="806"/>
      <c r="WXN893" s="806"/>
      <c r="WXO893" s="806"/>
      <c r="WXP893" s="806"/>
      <c r="WXQ893" s="806"/>
      <c r="WXR893" s="806"/>
      <c r="WXS893" s="806"/>
      <c r="WXT893" s="806"/>
      <c r="WXU893" s="806"/>
      <c r="WXV893" s="806"/>
      <c r="WXW893" s="806"/>
      <c r="WXX893" s="806"/>
      <c r="WXY893" s="806"/>
      <c r="WXZ893" s="806"/>
      <c r="WYA893" s="806"/>
      <c r="WYB893" s="806"/>
      <c r="WYC893" s="806"/>
      <c r="WYD893" s="806"/>
      <c r="WYE893" s="806"/>
      <c r="WYF893" s="806"/>
      <c r="WYG893" s="806"/>
      <c r="WYH893" s="806"/>
      <c r="WYI893" s="806"/>
      <c r="WYJ893" s="806"/>
      <c r="WYK893" s="806"/>
      <c r="WYL893" s="806"/>
      <c r="WYM893" s="806"/>
      <c r="WYN893" s="806"/>
      <c r="WYO893" s="806"/>
      <c r="WYP893" s="806"/>
      <c r="WYQ893" s="806"/>
      <c r="WYR893" s="806"/>
      <c r="WYS893" s="806"/>
      <c r="WYT893" s="806"/>
      <c r="WYU893" s="806"/>
      <c r="WYV893" s="806"/>
      <c r="WYW893" s="806"/>
      <c r="WYX893" s="806"/>
      <c r="WYY893" s="806"/>
      <c r="WYZ893" s="806"/>
      <c r="WZA893" s="806"/>
      <c r="WZB893" s="806"/>
      <c r="WZC893" s="806"/>
      <c r="WZD893" s="806"/>
      <c r="WZE893" s="806"/>
      <c r="WZF893" s="806"/>
      <c r="WZG893" s="806"/>
      <c r="WZH893" s="806"/>
      <c r="WZI893" s="806"/>
      <c r="WZJ893" s="806"/>
      <c r="WZK893" s="806"/>
      <c r="WZL893" s="806"/>
      <c r="WZM893" s="806"/>
      <c r="WZN893" s="806"/>
      <c r="WZO893" s="806"/>
      <c r="WZP893" s="806"/>
      <c r="WZQ893" s="806"/>
      <c r="WZR893" s="806"/>
      <c r="WZS893" s="806"/>
      <c r="WZT893" s="806"/>
      <c r="WZU893" s="806"/>
      <c r="WZV893" s="806"/>
      <c r="WZW893" s="806"/>
      <c r="WZX893" s="806"/>
      <c r="WZY893" s="806"/>
      <c r="WZZ893" s="806"/>
      <c r="XAA893" s="806"/>
      <c r="XAB893" s="806"/>
      <c r="XAC893" s="806"/>
      <c r="XAD893" s="806"/>
      <c r="XAE893" s="806"/>
      <c r="XAF893" s="806"/>
      <c r="XAG893" s="806"/>
      <c r="XAH893" s="806"/>
      <c r="XAI893" s="806"/>
      <c r="XAJ893" s="806"/>
      <c r="XAK893" s="806"/>
      <c r="XAL893" s="806"/>
      <c r="XAM893" s="806"/>
      <c r="XAN893" s="806"/>
      <c r="XAO893" s="806"/>
      <c r="XAP893" s="806"/>
      <c r="XAQ893" s="806"/>
      <c r="XAR893" s="806"/>
      <c r="XAS893" s="806"/>
      <c r="XAT893" s="806"/>
      <c r="XAU893" s="806"/>
      <c r="XAV893" s="806"/>
      <c r="XAW893" s="806"/>
      <c r="XAX893" s="806"/>
      <c r="XAY893" s="806"/>
      <c r="XAZ893" s="806"/>
      <c r="XBA893" s="806"/>
      <c r="XBB893" s="806"/>
      <c r="XBC893" s="806"/>
      <c r="XBD893" s="806"/>
      <c r="XBE893" s="806"/>
      <c r="XBF893" s="806"/>
      <c r="XBG893" s="806"/>
      <c r="XBH893" s="806"/>
      <c r="XBI893" s="806"/>
      <c r="XBJ893" s="806"/>
      <c r="XBK893" s="806"/>
      <c r="XBL893" s="806"/>
      <c r="XBM893" s="806"/>
      <c r="XBN893" s="806"/>
      <c r="XBO893" s="806"/>
      <c r="XBP893" s="806"/>
      <c r="XBQ893" s="806"/>
      <c r="XBR893" s="806"/>
      <c r="XBS893" s="806"/>
      <c r="XBT893" s="806"/>
      <c r="XBU893" s="806"/>
      <c r="XBV893" s="806"/>
      <c r="XBW893" s="806"/>
      <c r="XBX893" s="806"/>
      <c r="XBY893" s="806"/>
      <c r="XBZ893" s="806"/>
      <c r="XCA893" s="806"/>
      <c r="XCB893" s="806"/>
      <c r="XCC893" s="806"/>
      <c r="XCD893" s="806"/>
      <c r="XCE893" s="806"/>
      <c r="XCF893" s="806"/>
      <c r="XCG893" s="806"/>
      <c r="XCH893" s="806"/>
      <c r="XCI893" s="806"/>
      <c r="XCJ893" s="806"/>
      <c r="XCK893" s="806"/>
      <c r="XCL893" s="806"/>
      <c r="XCM893" s="806"/>
      <c r="XCN893" s="806"/>
      <c r="XCO893" s="806"/>
      <c r="XCP893" s="806"/>
    </row>
    <row r="894" spans="1:16318" s="803" customFormat="1" ht="39.75" customHeight="1" x14ac:dyDescent="0.25">
      <c r="A894" s="1208"/>
      <c r="B894" s="1208"/>
      <c r="C894" s="1418"/>
      <c r="D894" s="1190"/>
      <c r="E894" s="1193"/>
      <c r="F894" s="1409"/>
      <c r="G894" s="1437" t="s">
        <v>836</v>
      </c>
      <c r="H894" s="604" t="s">
        <v>492</v>
      </c>
      <c r="I894" s="604" t="s">
        <v>133</v>
      </c>
      <c r="J894" s="605">
        <v>1</v>
      </c>
      <c r="K894" s="804">
        <v>800</v>
      </c>
      <c r="L894" s="1189">
        <v>3</v>
      </c>
      <c r="M894" s="1042" t="s">
        <v>490</v>
      </c>
      <c r="N894" s="598"/>
      <c r="O894" s="598"/>
      <c r="P894" s="598"/>
      <c r="Q894" s="598"/>
      <c r="R894" s="598"/>
      <c r="S894" s="598"/>
      <c r="T894" s="598"/>
      <c r="U894" s="598"/>
      <c r="V894" s="598"/>
      <c r="W894" s="598"/>
      <c r="X894" s="598"/>
      <c r="Y894" s="598"/>
      <c r="Z894" s="598"/>
      <c r="AA894" s="598"/>
      <c r="AB894" s="598"/>
      <c r="AC894" s="598"/>
      <c r="AD894" s="598"/>
      <c r="AE894" s="598"/>
      <c r="AF894" s="598"/>
      <c r="AG894" s="598"/>
      <c r="AH894" s="598"/>
      <c r="AI894" s="598"/>
      <c r="AJ894" s="598"/>
      <c r="AK894" s="598"/>
      <c r="AL894" s="598"/>
      <c r="AM894" s="598"/>
      <c r="AN894" s="598"/>
      <c r="AO894" s="598"/>
      <c r="AP894" s="598"/>
      <c r="AQ894" s="598"/>
      <c r="AR894" s="598"/>
      <c r="AS894" s="598"/>
      <c r="AT894" s="598"/>
      <c r="AU894" s="598"/>
      <c r="AV894" s="598"/>
      <c r="AW894" s="598"/>
      <c r="AX894" s="598"/>
      <c r="AY894" s="598"/>
      <c r="AZ894" s="598"/>
      <c r="BA894" s="598"/>
      <c r="BB894" s="598"/>
      <c r="BC894" s="598"/>
      <c r="BD894" s="598"/>
      <c r="BE894" s="598"/>
      <c r="BF894" s="598"/>
      <c r="BG894" s="598"/>
      <c r="BH894" s="598"/>
      <c r="BI894" s="598"/>
      <c r="BJ894" s="598"/>
      <c r="BK894" s="598"/>
      <c r="BL894" s="598"/>
      <c r="BM894" s="598"/>
      <c r="BN894" s="598"/>
      <c r="BO894" s="598"/>
      <c r="BP894" s="598"/>
      <c r="BQ894" s="598"/>
      <c r="BR894" s="598"/>
      <c r="BS894" s="598"/>
      <c r="BT894" s="598"/>
      <c r="BU894" s="598"/>
      <c r="BV894" s="805"/>
      <c r="BW894" s="806"/>
      <c r="BX894" s="806"/>
      <c r="BY894" s="806"/>
      <c r="BZ894" s="806"/>
      <c r="CA894" s="806"/>
      <c r="CB894" s="806"/>
      <c r="CC894" s="806"/>
      <c r="CD894" s="806"/>
      <c r="CE894" s="806"/>
      <c r="CF894" s="806"/>
      <c r="CG894" s="806"/>
      <c r="CH894" s="806"/>
      <c r="CI894" s="806"/>
      <c r="CJ894" s="806"/>
      <c r="CK894" s="806"/>
      <c r="CL894" s="806"/>
      <c r="CM894" s="806"/>
      <c r="CN894" s="806"/>
      <c r="CO894" s="806"/>
      <c r="CP894" s="806"/>
      <c r="CQ894" s="806"/>
      <c r="CR894" s="806"/>
      <c r="CS894" s="806"/>
      <c r="CT894" s="806"/>
      <c r="CU894" s="806"/>
      <c r="CV894" s="806"/>
      <c r="CW894" s="806"/>
      <c r="CX894" s="806"/>
      <c r="CY894" s="806"/>
      <c r="CZ894" s="806"/>
      <c r="DA894" s="806"/>
      <c r="DB894" s="806"/>
      <c r="DC894" s="806"/>
      <c r="DD894" s="806"/>
      <c r="DE894" s="806"/>
      <c r="DF894" s="806"/>
      <c r="DG894" s="806"/>
      <c r="DH894" s="806"/>
      <c r="DI894" s="806"/>
      <c r="DJ894" s="806"/>
      <c r="DK894" s="806"/>
      <c r="DL894" s="806"/>
      <c r="DM894" s="806"/>
      <c r="DN894" s="806"/>
      <c r="DO894" s="806"/>
      <c r="DP894" s="806"/>
      <c r="DQ894" s="806"/>
      <c r="DR894" s="806"/>
      <c r="DS894" s="806"/>
      <c r="DT894" s="806"/>
      <c r="DU894" s="806"/>
      <c r="DV894" s="806"/>
      <c r="DW894" s="806"/>
      <c r="DX894" s="806"/>
      <c r="DY894" s="806"/>
      <c r="DZ894" s="806"/>
      <c r="EA894" s="806"/>
      <c r="EB894" s="806"/>
      <c r="EC894" s="806"/>
      <c r="ED894" s="806"/>
      <c r="EE894" s="806"/>
      <c r="EF894" s="806"/>
      <c r="EG894" s="806"/>
      <c r="EH894" s="806"/>
      <c r="EI894" s="806"/>
      <c r="EJ894" s="806"/>
      <c r="EK894" s="806"/>
      <c r="EL894" s="806"/>
      <c r="EM894" s="806"/>
      <c r="EN894" s="806"/>
      <c r="EO894" s="806"/>
      <c r="EP894" s="806"/>
      <c r="EQ894" s="806"/>
      <c r="ER894" s="806"/>
      <c r="ES894" s="806"/>
      <c r="ET894" s="806"/>
      <c r="EU894" s="806"/>
      <c r="EV894" s="806"/>
      <c r="EW894" s="806"/>
      <c r="EX894" s="806"/>
      <c r="EY894" s="806"/>
      <c r="EZ894" s="806"/>
      <c r="FA894" s="806"/>
      <c r="FB894" s="806"/>
      <c r="FC894" s="806"/>
      <c r="FD894" s="806"/>
      <c r="FE894" s="806"/>
      <c r="FF894" s="806"/>
      <c r="FG894" s="806"/>
      <c r="FH894" s="806"/>
      <c r="FI894" s="806"/>
      <c r="FJ894" s="806"/>
      <c r="FK894" s="806"/>
      <c r="FL894" s="806"/>
      <c r="FM894" s="806"/>
      <c r="FN894" s="806"/>
      <c r="FO894" s="806"/>
      <c r="FP894" s="806"/>
      <c r="FQ894" s="806"/>
      <c r="FR894" s="806"/>
      <c r="FS894" s="806"/>
      <c r="FT894" s="806"/>
      <c r="FU894" s="806"/>
      <c r="FV894" s="806"/>
      <c r="FW894" s="806"/>
      <c r="FX894" s="806"/>
      <c r="FY894" s="806"/>
      <c r="FZ894" s="806"/>
      <c r="GA894" s="806"/>
      <c r="GB894" s="806"/>
      <c r="GC894" s="806"/>
      <c r="GD894" s="806"/>
      <c r="GE894" s="806"/>
      <c r="GF894" s="806"/>
      <c r="GG894" s="806"/>
      <c r="GH894" s="806"/>
      <c r="GI894" s="806"/>
      <c r="GJ894" s="806"/>
      <c r="GK894" s="806"/>
      <c r="GL894" s="806"/>
      <c r="GM894" s="806"/>
      <c r="GN894" s="806"/>
      <c r="GO894" s="806"/>
      <c r="GP894" s="806"/>
      <c r="GQ894" s="806"/>
      <c r="GR894" s="806"/>
      <c r="GS894" s="806"/>
      <c r="GT894" s="806"/>
      <c r="GU894" s="806"/>
      <c r="GV894" s="806"/>
      <c r="GW894" s="806"/>
      <c r="GX894" s="806"/>
      <c r="GY894" s="806"/>
      <c r="GZ894" s="806"/>
      <c r="HA894" s="806"/>
      <c r="HB894" s="806"/>
      <c r="HC894" s="806"/>
      <c r="HD894" s="806"/>
      <c r="HE894" s="806"/>
      <c r="HF894" s="806"/>
      <c r="HG894" s="806"/>
      <c r="HH894" s="806"/>
      <c r="HI894" s="806"/>
      <c r="HJ894" s="806"/>
      <c r="HK894" s="806"/>
      <c r="HL894" s="806"/>
      <c r="HM894" s="806"/>
      <c r="HN894" s="806"/>
      <c r="HO894" s="806"/>
      <c r="HP894" s="806"/>
      <c r="HQ894" s="806"/>
      <c r="HR894" s="806"/>
      <c r="HS894" s="806"/>
      <c r="HT894" s="806"/>
      <c r="HU894" s="806"/>
      <c r="HV894" s="806"/>
      <c r="HW894" s="806"/>
      <c r="HX894" s="806"/>
      <c r="HY894" s="806"/>
      <c r="HZ894" s="806"/>
      <c r="IA894" s="806"/>
      <c r="IB894" s="806"/>
      <c r="IC894" s="806"/>
      <c r="ID894" s="806"/>
      <c r="IE894" s="806"/>
      <c r="IF894" s="806"/>
      <c r="IG894" s="806"/>
      <c r="IH894" s="806"/>
      <c r="II894" s="806"/>
      <c r="IJ894" s="806"/>
      <c r="IK894" s="806"/>
      <c r="IL894" s="806"/>
      <c r="IM894" s="806"/>
      <c r="IN894" s="806"/>
      <c r="IO894" s="806"/>
      <c r="IP894" s="806"/>
      <c r="IQ894" s="806"/>
      <c r="IR894" s="806"/>
      <c r="IS894" s="806"/>
      <c r="IT894" s="806"/>
      <c r="IU894" s="806"/>
      <c r="IV894" s="806"/>
      <c r="IW894" s="806"/>
      <c r="IX894" s="806"/>
      <c r="IY894" s="806"/>
      <c r="IZ894" s="806"/>
      <c r="JA894" s="806"/>
      <c r="JB894" s="806"/>
      <c r="JC894" s="806"/>
      <c r="JD894" s="806"/>
      <c r="JE894" s="806"/>
      <c r="JF894" s="806"/>
      <c r="JG894" s="806"/>
      <c r="JH894" s="806"/>
      <c r="JI894" s="806"/>
      <c r="JJ894" s="806"/>
      <c r="JK894" s="806"/>
      <c r="JL894" s="806"/>
      <c r="JM894" s="806"/>
      <c r="JN894" s="806"/>
      <c r="JO894" s="806"/>
      <c r="JP894" s="806"/>
      <c r="JQ894" s="806"/>
      <c r="JR894" s="806"/>
      <c r="JS894" s="806"/>
      <c r="JT894" s="806"/>
      <c r="JU894" s="806"/>
      <c r="JV894" s="806"/>
      <c r="JW894" s="806"/>
      <c r="JX894" s="806"/>
      <c r="JY894" s="806"/>
      <c r="JZ894" s="806"/>
      <c r="KA894" s="806"/>
      <c r="KB894" s="806"/>
      <c r="KC894" s="806"/>
      <c r="KD894" s="806"/>
      <c r="KE894" s="806"/>
      <c r="KF894" s="806"/>
      <c r="KG894" s="806"/>
      <c r="KH894" s="806"/>
      <c r="KI894" s="806"/>
      <c r="KJ894" s="806"/>
      <c r="KK894" s="806"/>
      <c r="KL894" s="806"/>
      <c r="KM894" s="806"/>
      <c r="KN894" s="806"/>
      <c r="KO894" s="806"/>
      <c r="KP894" s="806"/>
      <c r="KQ894" s="806"/>
      <c r="KR894" s="806"/>
      <c r="KS894" s="806"/>
      <c r="KT894" s="806"/>
      <c r="KU894" s="806"/>
      <c r="KV894" s="806"/>
      <c r="KW894" s="806"/>
      <c r="KX894" s="806"/>
      <c r="KY894" s="806"/>
      <c r="KZ894" s="806"/>
      <c r="LA894" s="806"/>
      <c r="LB894" s="806"/>
      <c r="LC894" s="806"/>
      <c r="LD894" s="806"/>
      <c r="LE894" s="806"/>
      <c r="LF894" s="806"/>
      <c r="LG894" s="806"/>
      <c r="LH894" s="806"/>
      <c r="LI894" s="806"/>
      <c r="LJ894" s="806"/>
      <c r="LK894" s="806"/>
      <c r="LL894" s="806"/>
      <c r="LM894" s="806"/>
      <c r="LN894" s="806"/>
      <c r="LO894" s="806"/>
      <c r="LP894" s="806"/>
      <c r="LQ894" s="806"/>
      <c r="LR894" s="806"/>
      <c r="LS894" s="806"/>
      <c r="LT894" s="806"/>
      <c r="LU894" s="806"/>
      <c r="LV894" s="806"/>
      <c r="LW894" s="806"/>
      <c r="LX894" s="806"/>
      <c r="LY894" s="806"/>
      <c r="LZ894" s="806"/>
      <c r="MA894" s="806"/>
      <c r="MB894" s="806"/>
      <c r="MC894" s="806"/>
      <c r="MD894" s="806"/>
      <c r="ME894" s="806"/>
      <c r="MF894" s="806"/>
      <c r="MG894" s="806"/>
      <c r="MH894" s="806"/>
      <c r="MI894" s="806"/>
      <c r="MJ894" s="806"/>
      <c r="MK894" s="806"/>
      <c r="ML894" s="806"/>
      <c r="MM894" s="806"/>
      <c r="MN894" s="806"/>
      <c r="MO894" s="806"/>
      <c r="MP894" s="806"/>
      <c r="MQ894" s="806"/>
      <c r="MR894" s="806"/>
      <c r="MS894" s="806"/>
      <c r="MT894" s="806"/>
      <c r="MU894" s="806"/>
      <c r="MV894" s="806"/>
      <c r="MW894" s="806"/>
      <c r="MX894" s="806"/>
      <c r="MY894" s="806"/>
      <c r="MZ894" s="806"/>
      <c r="NA894" s="806"/>
      <c r="NB894" s="806"/>
      <c r="NC894" s="806"/>
      <c r="ND894" s="806"/>
      <c r="NE894" s="806"/>
      <c r="NF894" s="806"/>
      <c r="NG894" s="806"/>
      <c r="NH894" s="806"/>
      <c r="NI894" s="806"/>
      <c r="NJ894" s="806"/>
      <c r="NK894" s="806"/>
      <c r="NL894" s="806"/>
      <c r="NM894" s="806"/>
      <c r="NN894" s="806"/>
      <c r="NO894" s="806"/>
      <c r="NP894" s="806"/>
      <c r="NQ894" s="806"/>
      <c r="NR894" s="806"/>
      <c r="NS894" s="806"/>
      <c r="NT894" s="806"/>
      <c r="NU894" s="806"/>
      <c r="NV894" s="806"/>
      <c r="NW894" s="806"/>
      <c r="NX894" s="806"/>
      <c r="NY894" s="806"/>
      <c r="NZ894" s="806"/>
      <c r="OA894" s="806"/>
      <c r="OB894" s="806"/>
      <c r="OC894" s="806"/>
      <c r="OD894" s="806"/>
      <c r="OE894" s="806"/>
      <c r="OF894" s="806"/>
      <c r="OG894" s="806"/>
      <c r="OH894" s="806"/>
      <c r="OI894" s="806"/>
      <c r="OJ894" s="806"/>
      <c r="OK894" s="806"/>
      <c r="OL894" s="806"/>
      <c r="OM894" s="806"/>
      <c r="ON894" s="806"/>
      <c r="OO894" s="806"/>
      <c r="OP894" s="806"/>
      <c r="OQ894" s="806"/>
      <c r="OR894" s="806"/>
      <c r="OS894" s="806"/>
      <c r="OT894" s="806"/>
      <c r="OU894" s="806"/>
      <c r="OV894" s="806"/>
      <c r="OW894" s="806"/>
      <c r="OX894" s="806"/>
      <c r="OY894" s="806"/>
      <c r="OZ894" s="806"/>
      <c r="PA894" s="806"/>
      <c r="PB894" s="806"/>
      <c r="PC894" s="806"/>
      <c r="PD894" s="806"/>
      <c r="PE894" s="806"/>
      <c r="PF894" s="806"/>
      <c r="PG894" s="806"/>
      <c r="PH894" s="806"/>
      <c r="PI894" s="806"/>
      <c r="PJ894" s="806"/>
      <c r="PK894" s="806"/>
      <c r="PL894" s="806"/>
      <c r="PM894" s="806"/>
      <c r="PN894" s="806"/>
      <c r="PO894" s="806"/>
      <c r="PP894" s="806"/>
      <c r="PQ894" s="806"/>
      <c r="PR894" s="806"/>
      <c r="PS894" s="806"/>
      <c r="PT894" s="806"/>
      <c r="PU894" s="806"/>
      <c r="PV894" s="806"/>
      <c r="PW894" s="806"/>
      <c r="PX894" s="806"/>
      <c r="PY894" s="806"/>
      <c r="PZ894" s="806"/>
      <c r="QA894" s="806"/>
      <c r="QB894" s="806"/>
      <c r="QC894" s="806"/>
      <c r="QD894" s="806"/>
      <c r="QE894" s="806"/>
      <c r="QF894" s="806"/>
      <c r="QG894" s="806"/>
      <c r="QH894" s="806"/>
      <c r="QI894" s="806"/>
      <c r="QJ894" s="806"/>
      <c r="QK894" s="806"/>
      <c r="QL894" s="806"/>
      <c r="QM894" s="806"/>
      <c r="QN894" s="806"/>
      <c r="QO894" s="806"/>
      <c r="QP894" s="806"/>
      <c r="QQ894" s="806"/>
      <c r="QR894" s="806"/>
      <c r="QS894" s="806"/>
      <c r="QT894" s="806"/>
      <c r="QU894" s="806"/>
      <c r="QV894" s="806"/>
      <c r="QW894" s="806"/>
      <c r="QX894" s="806"/>
      <c r="QY894" s="806"/>
      <c r="QZ894" s="806"/>
      <c r="RA894" s="806"/>
      <c r="RB894" s="806"/>
      <c r="RC894" s="806"/>
      <c r="RD894" s="806"/>
      <c r="RE894" s="806"/>
      <c r="RF894" s="806"/>
      <c r="RG894" s="806"/>
      <c r="RH894" s="806"/>
      <c r="RI894" s="806"/>
      <c r="RJ894" s="806"/>
      <c r="RK894" s="806"/>
      <c r="RL894" s="806"/>
      <c r="RM894" s="806"/>
      <c r="RN894" s="806"/>
      <c r="RO894" s="806"/>
      <c r="RP894" s="806"/>
      <c r="RQ894" s="806"/>
      <c r="RR894" s="806"/>
      <c r="RS894" s="806"/>
      <c r="RT894" s="806"/>
      <c r="RU894" s="806"/>
      <c r="RV894" s="806"/>
      <c r="RW894" s="806"/>
      <c r="RX894" s="806"/>
      <c r="RY894" s="806"/>
      <c r="RZ894" s="806"/>
      <c r="SA894" s="806"/>
      <c r="SB894" s="806"/>
      <c r="SC894" s="806"/>
      <c r="SD894" s="806"/>
      <c r="SE894" s="806"/>
      <c r="SF894" s="806"/>
      <c r="SG894" s="806"/>
      <c r="SH894" s="806"/>
      <c r="SI894" s="806"/>
      <c r="SJ894" s="806"/>
      <c r="SK894" s="806"/>
      <c r="SL894" s="806"/>
      <c r="SM894" s="806"/>
      <c r="SN894" s="806"/>
      <c r="SO894" s="806"/>
      <c r="SP894" s="806"/>
      <c r="SQ894" s="806"/>
      <c r="SR894" s="806"/>
      <c r="SS894" s="806"/>
      <c r="ST894" s="806"/>
      <c r="SU894" s="806"/>
      <c r="SV894" s="806"/>
      <c r="SW894" s="806"/>
      <c r="SX894" s="806"/>
      <c r="SY894" s="806"/>
      <c r="SZ894" s="806"/>
      <c r="TA894" s="806"/>
      <c r="TB894" s="806"/>
      <c r="TC894" s="806"/>
      <c r="TD894" s="806"/>
      <c r="TE894" s="806"/>
      <c r="TF894" s="806"/>
      <c r="TG894" s="806"/>
      <c r="TH894" s="806"/>
      <c r="TI894" s="806"/>
      <c r="TJ894" s="806"/>
      <c r="TK894" s="806"/>
      <c r="TL894" s="806"/>
      <c r="TM894" s="806"/>
      <c r="TN894" s="806"/>
      <c r="TO894" s="806"/>
      <c r="TP894" s="806"/>
      <c r="TQ894" s="806"/>
      <c r="TR894" s="806"/>
      <c r="TS894" s="806"/>
      <c r="TT894" s="806"/>
      <c r="TU894" s="806"/>
      <c r="TV894" s="806"/>
      <c r="TW894" s="806"/>
      <c r="TX894" s="806"/>
      <c r="TY894" s="806"/>
      <c r="TZ894" s="806"/>
      <c r="UA894" s="806"/>
      <c r="UB894" s="806"/>
      <c r="UC894" s="806"/>
      <c r="UD894" s="806"/>
      <c r="UE894" s="806"/>
      <c r="UF894" s="806"/>
      <c r="UG894" s="806"/>
      <c r="UH894" s="806"/>
      <c r="UI894" s="806"/>
      <c r="UJ894" s="806"/>
      <c r="UK894" s="806"/>
      <c r="UL894" s="806"/>
      <c r="UM894" s="806"/>
      <c r="UN894" s="806"/>
      <c r="UO894" s="806"/>
      <c r="UP894" s="806"/>
      <c r="UQ894" s="806"/>
      <c r="UR894" s="806"/>
      <c r="US894" s="806"/>
      <c r="UT894" s="806"/>
      <c r="UU894" s="806"/>
      <c r="UV894" s="806"/>
      <c r="UW894" s="806"/>
      <c r="UX894" s="806"/>
      <c r="UY894" s="806"/>
      <c r="UZ894" s="806"/>
      <c r="VA894" s="806"/>
      <c r="VB894" s="806"/>
      <c r="VC894" s="806"/>
      <c r="VD894" s="806"/>
      <c r="VE894" s="806"/>
      <c r="VF894" s="806"/>
      <c r="VG894" s="806"/>
      <c r="VH894" s="806"/>
      <c r="VI894" s="806"/>
      <c r="VJ894" s="806"/>
      <c r="VK894" s="806"/>
      <c r="VL894" s="806"/>
      <c r="VM894" s="806"/>
      <c r="VN894" s="806"/>
      <c r="VO894" s="806"/>
      <c r="VP894" s="806"/>
      <c r="VQ894" s="806"/>
      <c r="VR894" s="806"/>
      <c r="VS894" s="806"/>
      <c r="VT894" s="806"/>
      <c r="VU894" s="806"/>
      <c r="VV894" s="806"/>
      <c r="VW894" s="806"/>
      <c r="VX894" s="806"/>
      <c r="VY894" s="806"/>
      <c r="VZ894" s="806"/>
      <c r="WA894" s="806"/>
      <c r="WB894" s="806"/>
      <c r="WC894" s="806"/>
      <c r="WD894" s="806"/>
      <c r="WE894" s="806"/>
      <c r="WF894" s="806"/>
      <c r="WG894" s="806"/>
      <c r="WH894" s="806"/>
      <c r="WI894" s="806"/>
      <c r="WJ894" s="806"/>
      <c r="WK894" s="806"/>
      <c r="WL894" s="806"/>
      <c r="WM894" s="806"/>
      <c r="WN894" s="806"/>
      <c r="WO894" s="806"/>
      <c r="WP894" s="806"/>
      <c r="WQ894" s="806"/>
      <c r="WR894" s="806"/>
      <c r="WS894" s="806"/>
      <c r="WT894" s="806"/>
      <c r="WU894" s="806"/>
      <c r="WV894" s="806"/>
      <c r="WW894" s="806"/>
      <c r="WX894" s="806"/>
      <c r="WY894" s="806"/>
      <c r="WZ894" s="806"/>
      <c r="XA894" s="806"/>
      <c r="XB894" s="806"/>
      <c r="XC894" s="806"/>
      <c r="XD894" s="806"/>
      <c r="XE894" s="806"/>
      <c r="XF894" s="806"/>
      <c r="XG894" s="806"/>
      <c r="XH894" s="806"/>
      <c r="XI894" s="806"/>
      <c r="XJ894" s="806"/>
      <c r="XK894" s="806"/>
      <c r="XL894" s="806"/>
      <c r="XM894" s="806"/>
      <c r="XN894" s="806"/>
      <c r="XO894" s="806"/>
      <c r="XP894" s="806"/>
      <c r="XQ894" s="806"/>
      <c r="XR894" s="806"/>
      <c r="XS894" s="806"/>
      <c r="XT894" s="806"/>
      <c r="XU894" s="806"/>
      <c r="XV894" s="806"/>
      <c r="XW894" s="806"/>
      <c r="XX894" s="806"/>
      <c r="XY894" s="806"/>
      <c r="XZ894" s="806"/>
      <c r="YA894" s="806"/>
      <c r="YB894" s="806"/>
      <c r="YC894" s="806"/>
      <c r="YD894" s="806"/>
      <c r="YE894" s="806"/>
      <c r="YF894" s="806"/>
      <c r="YG894" s="806"/>
      <c r="YH894" s="806"/>
      <c r="YI894" s="806"/>
      <c r="YJ894" s="806"/>
      <c r="YK894" s="806"/>
      <c r="YL894" s="806"/>
      <c r="YM894" s="806"/>
      <c r="YN894" s="806"/>
      <c r="YO894" s="806"/>
      <c r="YP894" s="806"/>
      <c r="YQ894" s="806"/>
      <c r="YR894" s="806"/>
      <c r="YS894" s="806"/>
      <c r="YT894" s="806"/>
      <c r="YU894" s="806"/>
      <c r="YV894" s="806"/>
      <c r="YW894" s="806"/>
      <c r="YX894" s="806"/>
      <c r="YY894" s="806"/>
      <c r="YZ894" s="806"/>
      <c r="ZA894" s="806"/>
      <c r="ZB894" s="806"/>
      <c r="ZC894" s="806"/>
      <c r="ZD894" s="806"/>
      <c r="ZE894" s="806"/>
      <c r="ZF894" s="806"/>
      <c r="ZG894" s="806"/>
      <c r="ZH894" s="806"/>
      <c r="ZI894" s="806"/>
      <c r="ZJ894" s="806"/>
      <c r="ZK894" s="806"/>
      <c r="ZL894" s="806"/>
      <c r="ZM894" s="806"/>
      <c r="ZN894" s="806"/>
      <c r="ZO894" s="806"/>
      <c r="ZP894" s="806"/>
      <c r="ZQ894" s="806"/>
      <c r="ZR894" s="806"/>
      <c r="ZS894" s="806"/>
      <c r="ZT894" s="806"/>
      <c r="ZU894" s="806"/>
      <c r="ZV894" s="806"/>
      <c r="ZW894" s="806"/>
      <c r="ZX894" s="806"/>
      <c r="ZY894" s="806"/>
      <c r="ZZ894" s="806"/>
      <c r="AAA894" s="806"/>
      <c r="AAB894" s="806"/>
      <c r="AAC894" s="806"/>
      <c r="AAD894" s="806"/>
      <c r="AAE894" s="806"/>
      <c r="AAF894" s="806"/>
      <c r="AAG894" s="806"/>
      <c r="AAH894" s="806"/>
      <c r="AAI894" s="806"/>
      <c r="AAJ894" s="806"/>
      <c r="AAK894" s="806"/>
      <c r="AAL894" s="806"/>
      <c r="AAM894" s="806"/>
      <c r="AAN894" s="806"/>
      <c r="AAO894" s="806"/>
      <c r="AAP894" s="806"/>
      <c r="AAQ894" s="806"/>
      <c r="AAR894" s="806"/>
      <c r="AAS894" s="806"/>
      <c r="AAT894" s="806"/>
      <c r="AAU894" s="806"/>
      <c r="AAV894" s="806"/>
      <c r="AAW894" s="806"/>
      <c r="AAX894" s="806"/>
      <c r="AAY894" s="806"/>
      <c r="AAZ894" s="806"/>
      <c r="ABA894" s="806"/>
      <c r="ABB894" s="806"/>
      <c r="ABC894" s="806"/>
      <c r="ABD894" s="806"/>
      <c r="ABE894" s="806"/>
      <c r="ABF894" s="806"/>
      <c r="ABG894" s="806"/>
      <c r="ABH894" s="806"/>
      <c r="ABI894" s="806"/>
      <c r="ABJ894" s="806"/>
      <c r="ABK894" s="806"/>
      <c r="ABL894" s="806"/>
      <c r="ABM894" s="806"/>
      <c r="ABN894" s="806"/>
      <c r="ABO894" s="806"/>
      <c r="ABP894" s="806"/>
      <c r="ABQ894" s="806"/>
      <c r="ABR894" s="806"/>
      <c r="ABS894" s="806"/>
      <c r="ABT894" s="806"/>
      <c r="ABU894" s="806"/>
      <c r="ABV894" s="806"/>
      <c r="ABW894" s="806"/>
      <c r="ABX894" s="806"/>
      <c r="ABY894" s="806"/>
      <c r="ABZ894" s="806"/>
      <c r="ACA894" s="806"/>
      <c r="ACB894" s="806"/>
      <c r="ACC894" s="806"/>
      <c r="ACD894" s="806"/>
      <c r="ACE894" s="806"/>
      <c r="ACF894" s="806"/>
      <c r="ACG894" s="806"/>
      <c r="ACH894" s="806"/>
      <c r="ACI894" s="806"/>
      <c r="ACJ894" s="806"/>
      <c r="ACK894" s="806"/>
      <c r="ACL894" s="806"/>
      <c r="ACM894" s="806"/>
      <c r="ACN894" s="806"/>
      <c r="ACO894" s="806"/>
      <c r="ACP894" s="806"/>
      <c r="ACQ894" s="806"/>
      <c r="ACR894" s="806"/>
      <c r="ACS894" s="806"/>
      <c r="ACT894" s="806"/>
      <c r="ACU894" s="806"/>
      <c r="ACV894" s="806"/>
      <c r="ACW894" s="806"/>
      <c r="ACX894" s="806"/>
      <c r="ACY894" s="806"/>
      <c r="ACZ894" s="806"/>
      <c r="ADA894" s="806"/>
      <c r="ADB894" s="806"/>
      <c r="ADC894" s="806"/>
      <c r="ADD894" s="806"/>
      <c r="ADE894" s="806"/>
      <c r="ADF894" s="806"/>
      <c r="ADG894" s="806"/>
      <c r="ADH894" s="806"/>
      <c r="ADI894" s="806"/>
      <c r="ADJ894" s="806"/>
      <c r="ADK894" s="806"/>
      <c r="ADL894" s="806"/>
      <c r="ADM894" s="806"/>
      <c r="ADN894" s="806"/>
      <c r="ADO894" s="806"/>
      <c r="ADP894" s="806"/>
      <c r="ADQ894" s="806"/>
      <c r="ADR894" s="806"/>
      <c r="ADS894" s="806"/>
      <c r="ADT894" s="806"/>
      <c r="ADU894" s="806"/>
      <c r="ADV894" s="806"/>
      <c r="ADW894" s="806"/>
      <c r="ADX894" s="806"/>
      <c r="ADY894" s="806"/>
      <c r="ADZ894" s="806"/>
      <c r="AEA894" s="806"/>
      <c r="AEB894" s="806"/>
      <c r="AEC894" s="806"/>
      <c r="AED894" s="806"/>
      <c r="AEE894" s="806"/>
      <c r="AEF894" s="806"/>
      <c r="AEG894" s="806"/>
      <c r="AEH894" s="806"/>
      <c r="AEI894" s="806"/>
      <c r="AEJ894" s="806"/>
      <c r="AEK894" s="806"/>
      <c r="AEL894" s="806"/>
      <c r="AEM894" s="806"/>
      <c r="AEN894" s="806"/>
      <c r="AEO894" s="806"/>
      <c r="AEP894" s="806"/>
      <c r="AEQ894" s="806"/>
      <c r="AER894" s="806"/>
      <c r="AES894" s="806"/>
      <c r="AET894" s="806"/>
      <c r="AEU894" s="806"/>
      <c r="AEV894" s="806"/>
      <c r="AEW894" s="806"/>
      <c r="AEX894" s="806"/>
      <c r="AEY894" s="806"/>
      <c r="AEZ894" s="806"/>
      <c r="AFA894" s="806"/>
      <c r="AFB894" s="806"/>
      <c r="AFC894" s="806"/>
      <c r="AFD894" s="806"/>
      <c r="AFE894" s="806"/>
      <c r="AFF894" s="806"/>
      <c r="AFG894" s="806"/>
      <c r="AFH894" s="806"/>
      <c r="AFI894" s="806"/>
      <c r="AFJ894" s="806"/>
      <c r="AFK894" s="806"/>
      <c r="AFL894" s="806"/>
      <c r="AFM894" s="806"/>
      <c r="AFN894" s="806"/>
      <c r="AFO894" s="806"/>
      <c r="AFP894" s="806"/>
      <c r="AFQ894" s="806"/>
      <c r="AFR894" s="806"/>
      <c r="AFS894" s="806"/>
      <c r="AFT894" s="806"/>
      <c r="AFU894" s="806"/>
      <c r="AFV894" s="806"/>
      <c r="AFW894" s="806"/>
      <c r="AFX894" s="806"/>
      <c r="AFY894" s="806"/>
      <c r="AFZ894" s="806"/>
      <c r="AGA894" s="806"/>
      <c r="AGB894" s="806"/>
      <c r="AGC894" s="806"/>
      <c r="AGD894" s="806"/>
      <c r="AGE894" s="806"/>
      <c r="AGF894" s="806"/>
      <c r="AGG894" s="806"/>
      <c r="AGH894" s="806"/>
      <c r="AGI894" s="806"/>
      <c r="AGJ894" s="806"/>
      <c r="AGK894" s="806"/>
      <c r="AGL894" s="806"/>
      <c r="AGM894" s="806"/>
      <c r="AGN894" s="806"/>
      <c r="AGO894" s="806"/>
      <c r="AGP894" s="806"/>
      <c r="AGQ894" s="806"/>
      <c r="AGR894" s="806"/>
      <c r="AGS894" s="806"/>
      <c r="AGT894" s="806"/>
      <c r="AGU894" s="806"/>
      <c r="AGV894" s="806"/>
      <c r="AGW894" s="806"/>
      <c r="AGX894" s="806"/>
      <c r="AGY894" s="806"/>
      <c r="AGZ894" s="806"/>
      <c r="AHA894" s="806"/>
      <c r="AHB894" s="806"/>
      <c r="AHC894" s="806"/>
      <c r="AHD894" s="806"/>
      <c r="AHE894" s="806"/>
      <c r="AHF894" s="806"/>
      <c r="AHG894" s="806"/>
      <c r="AHH894" s="806"/>
      <c r="AHI894" s="806"/>
      <c r="AHJ894" s="806"/>
      <c r="AHK894" s="806"/>
      <c r="AHL894" s="806"/>
      <c r="AHM894" s="806"/>
      <c r="AHN894" s="806"/>
      <c r="AHO894" s="806"/>
      <c r="AHP894" s="806"/>
      <c r="AHQ894" s="806"/>
      <c r="AHR894" s="806"/>
      <c r="AHS894" s="806"/>
      <c r="AHT894" s="806"/>
      <c r="AHU894" s="806"/>
      <c r="AHV894" s="806"/>
      <c r="AHW894" s="806"/>
      <c r="AHX894" s="806"/>
      <c r="AHY894" s="806"/>
      <c r="AHZ894" s="806"/>
      <c r="AIA894" s="806"/>
      <c r="AIB894" s="806"/>
      <c r="AIC894" s="806"/>
      <c r="AID894" s="806"/>
      <c r="AIE894" s="806"/>
      <c r="AIF894" s="806"/>
      <c r="AIG894" s="806"/>
      <c r="AIH894" s="806"/>
      <c r="AII894" s="806"/>
      <c r="AIJ894" s="806"/>
      <c r="AIK894" s="806"/>
      <c r="AIL894" s="806"/>
      <c r="AIM894" s="806"/>
      <c r="AIN894" s="806"/>
      <c r="AIO894" s="806"/>
      <c r="AIP894" s="806"/>
      <c r="AIQ894" s="806"/>
      <c r="AIR894" s="806"/>
      <c r="AIS894" s="806"/>
      <c r="AIT894" s="806"/>
      <c r="AIU894" s="806"/>
      <c r="AIV894" s="806"/>
      <c r="AIW894" s="806"/>
      <c r="AIX894" s="806"/>
      <c r="AIY894" s="806"/>
      <c r="AIZ894" s="806"/>
      <c r="AJA894" s="806"/>
      <c r="AJB894" s="806"/>
      <c r="AJC894" s="806"/>
      <c r="AJD894" s="806"/>
      <c r="AJE894" s="806"/>
      <c r="AJF894" s="806"/>
      <c r="AJG894" s="806"/>
      <c r="AJH894" s="806"/>
      <c r="AJI894" s="806"/>
      <c r="AJJ894" s="806"/>
      <c r="AJK894" s="806"/>
      <c r="AJL894" s="806"/>
      <c r="AJM894" s="806"/>
      <c r="AJN894" s="806"/>
      <c r="AJO894" s="806"/>
      <c r="AJP894" s="806"/>
      <c r="AJQ894" s="806"/>
      <c r="AJR894" s="806"/>
      <c r="AJS894" s="806"/>
      <c r="AJT894" s="806"/>
      <c r="AJU894" s="806"/>
      <c r="AJV894" s="806"/>
      <c r="AJW894" s="806"/>
      <c r="AJX894" s="806"/>
      <c r="AJY894" s="806"/>
      <c r="AJZ894" s="806"/>
      <c r="AKA894" s="806"/>
      <c r="AKB894" s="806"/>
      <c r="AKC894" s="806"/>
      <c r="AKD894" s="806"/>
      <c r="AKE894" s="806"/>
      <c r="AKF894" s="806"/>
      <c r="AKG894" s="806"/>
      <c r="AKH894" s="806"/>
      <c r="AKI894" s="806"/>
      <c r="AKJ894" s="806"/>
      <c r="AKK894" s="806"/>
      <c r="AKL894" s="806"/>
      <c r="AKM894" s="806"/>
      <c r="AKN894" s="806"/>
      <c r="AKO894" s="806"/>
      <c r="AKP894" s="806"/>
      <c r="AKQ894" s="806"/>
      <c r="AKR894" s="806"/>
      <c r="AKS894" s="806"/>
      <c r="AKT894" s="806"/>
      <c r="AKU894" s="806"/>
      <c r="AKV894" s="806"/>
      <c r="AKW894" s="806"/>
      <c r="AKX894" s="806"/>
      <c r="AKY894" s="806"/>
      <c r="AKZ894" s="806"/>
      <c r="ALA894" s="806"/>
      <c r="ALB894" s="806"/>
      <c r="ALC894" s="806"/>
      <c r="ALD894" s="806"/>
      <c r="ALE894" s="806"/>
      <c r="ALF894" s="806"/>
      <c r="ALG894" s="806"/>
      <c r="ALH894" s="806"/>
      <c r="ALI894" s="806"/>
      <c r="ALJ894" s="806"/>
      <c r="ALK894" s="806"/>
      <c r="ALL894" s="806"/>
      <c r="ALM894" s="806"/>
      <c r="ALN894" s="806"/>
      <c r="ALO894" s="806"/>
      <c r="ALP894" s="806"/>
      <c r="ALQ894" s="806"/>
      <c r="ALR894" s="806"/>
      <c r="ALS894" s="806"/>
      <c r="ALT894" s="806"/>
      <c r="ALU894" s="806"/>
      <c r="ALV894" s="806"/>
      <c r="ALW894" s="806"/>
      <c r="ALX894" s="806"/>
      <c r="ALY894" s="806"/>
      <c r="ALZ894" s="806"/>
      <c r="AMA894" s="806"/>
      <c r="AMB894" s="806"/>
      <c r="AMC894" s="806"/>
      <c r="AMD894" s="806"/>
      <c r="AME894" s="806"/>
      <c r="AMF894" s="806"/>
      <c r="AMG894" s="806"/>
      <c r="AMH894" s="806"/>
      <c r="AMI894" s="806"/>
      <c r="AMJ894" s="806"/>
      <c r="AMK894" s="806"/>
      <c r="AML894" s="806"/>
      <c r="AMM894" s="806"/>
      <c r="AMN894" s="806"/>
      <c r="AMO894" s="806"/>
      <c r="AMP894" s="806"/>
      <c r="AMQ894" s="806"/>
      <c r="AMR894" s="806"/>
      <c r="AMS894" s="806"/>
      <c r="AMT894" s="806"/>
      <c r="AMU894" s="806"/>
      <c r="AMV894" s="806"/>
      <c r="AMW894" s="806"/>
      <c r="AMX894" s="806"/>
      <c r="AMY894" s="806"/>
      <c r="AMZ894" s="806"/>
      <c r="ANA894" s="806"/>
      <c r="ANB894" s="806"/>
      <c r="ANC894" s="806"/>
      <c r="AND894" s="806"/>
      <c r="ANE894" s="806"/>
      <c r="ANF894" s="806"/>
      <c r="ANG894" s="806"/>
      <c r="ANH894" s="806"/>
      <c r="ANI894" s="806"/>
      <c r="ANJ894" s="806"/>
      <c r="ANK894" s="806"/>
      <c r="ANL894" s="806"/>
      <c r="ANM894" s="806"/>
      <c r="ANN894" s="806"/>
      <c r="ANO894" s="806"/>
      <c r="ANP894" s="806"/>
      <c r="ANQ894" s="806"/>
      <c r="ANR894" s="806"/>
      <c r="ANS894" s="806"/>
      <c r="ANT894" s="806"/>
      <c r="ANU894" s="806"/>
      <c r="ANV894" s="806"/>
      <c r="ANW894" s="806"/>
      <c r="ANX894" s="806"/>
      <c r="ANY894" s="806"/>
      <c r="ANZ894" s="806"/>
      <c r="AOA894" s="806"/>
      <c r="AOB894" s="806"/>
      <c r="AOC894" s="806"/>
      <c r="AOD894" s="806"/>
      <c r="AOE894" s="806"/>
      <c r="AOF894" s="806"/>
      <c r="AOG894" s="806"/>
      <c r="AOH894" s="806"/>
      <c r="AOI894" s="806"/>
      <c r="AOJ894" s="806"/>
      <c r="AOK894" s="806"/>
      <c r="AOL894" s="806"/>
      <c r="AOM894" s="806"/>
      <c r="AON894" s="806"/>
      <c r="AOO894" s="806"/>
      <c r="AOP894" s="806"/>
      <c r="AOQ894" s="806"/>
      <c r="AOR894" s="806"/>
      <c r="AOS894" s="806"/>
      <c r="AOT894" s="806"/>
      <c r="AOU894" s="806"/>
      <c r="AOV894" s="806"/>
      <c r="AOW894" s="806"/>
      <c r="AOX894" s="806"/>
      <c r="AOY894" s="806"/>
      <c r="AOZ894" s="806"/>
      <c r="APA894" s="806"/>
      <c r="APB894" s="806"/>
      <c r="APC894" s="806"/>
      <c r="APD894" s="806"/>
      <c r="APE894" s="806"/>
      <c r="APF894" s="806"/>
      <c r="APG894" s="806"/>
      <c r="APH894" s="806"/>
      <c r="API894" s="806"/>
      <c r="APJ894" s="806"/>
      <c r="APK894" s="806"/>
      <c r="APL894" s="806"/>
      <c r="APM894" s="806"/>
      <c r="APN894" s="806"/>
      <c r="APO894" s="806"/>
      <c r="APP894" s="806"/>
      <c r="APQ894" s="806"/>
      <c r="APR894" s="806"/>
      <c r="APS894" s="806"/>
      <c r="APT894" s="806"/>
      <c r="APU894" s="806"/>
      <c r="APV894" s="806"/>
      <c r="APW894" s="806"/>
      <c r="APX894" s="806"/>
      <c r="APY894" s="806"/>
      <c r="APZ894" s="806"/>
      <c r="AQA894" s="806"/>
      <c r="AQB894" s="806"/>
      <c r="AQC894" s="806"/>
      <c r="AQD894" s="806"/>
      <c r="AQE894" s="806"/>
      <c r="AQF894" s="806"/>
      <c r="AQG894" s="806"/>
      <c r="AQH894" s="806"/>
      <c r="AQI894" s="806"/>
      <c r="AQJ894" s="806"/>
      <c r="AQK894" s="806"/>
      <c r="AQL894" s="806"/>
      <c r="AQM894" s="806"/>
      <c r="AQN894" s="806"/>
      <c r="AQO894" s="806"/>
      <c r="AQP894" s="806"/>
      <c r="AQQ894" s="806"/>
      <c r="AQR894" s="806"/>
      <c r="AQS894" s="806"/>
      <c r="AQT894" s="806"/>
      <c r="AQU894" s="806"/>
      <c r="AQV894" s="806"/>
      <c r="AQW894" s="806"/>
      <c r="AQX894" s="806"/>
      <c r="AQY894" s="806"/>
      <c r="AQZ894" s="806"/>
      <c r="ARA894" s="806"/>
      <c r="ARB894" s="806"/>
      <c r="ARC894" s="806"/>
      <c r="ARD894" s="806"/>
      <c r="ARE894" s="806"/>
      <c r="ARF894" s="806"/>
      <c r="ARG894" s="806"/>
      <c r="ARH894" s="806"/>
      <c r="ARI894" s="806"/>
      <c r="ARJ894" s="806"/>
      <c r="ARK894" s="806"/>
      <c r="ARL894" s="806"/>
      <c r="ARM894" s="806"/>
      <c r="ARN894" s="806"/>
      <c r="ARO894" s="806"/>
      <c r="ARP894" s="806"/>
      <c r="ARQ894" s="806"/>
      <c r="ARR894" s="806"/>
      <c r="ARS894" s="806"/>
      <c r="ART894" s="806"/>
      <c r="ARU894" s="806"/>
      <c r="ARV894" s="806"/>
      <c r="ARW894" s="806"/>
      <c r="ARX894" s="806"/>
      <c r="ARY894" s="806"/>
      <c r="ARZ894" s="806"/>
      <c r="ASA894" s="806"/>
      <c r="ASB894" s="806"/>
      <c r="ASC894" s="806"/>
      <c r="ASD894" s="806"/>
      <c r="ASE894" s="806"/>
      <c r="ASF894" s="806"/>
      <c r="ASG894" s="806"/>
      <c r="ASH894" s="806"/>
      <c r="ASI894" s="806"/>
      <c r="ASJ894" s="806"/>
      <c r="ASK894" s="806"/>
      <c r="ASL894" s="806"/>
      <c r="ASM894" s="806"/>
      <c r="ASN894" s="806"/>
      <c r="ASO894" s="806"/>
      <c r="ASP894" s="806"/>
      <c r="ASQ894" s="806"/>
      <c r="ASR894" s="806"/>
      <c r="ASS894" s="806"/>
      <c r="AST894" s="806"/>
      <c r="ASU894" s="806"/>
      <c r="ASV894" s="806"/>
      <c r="ASW894" s="806"/>
      <c r="ASX894" s="806"/>
      <c r="ASY894" s="806"/>
      <c r="ASZ894" s="806"/>
      <c r="ATA894" s="806"/>
      <c r="ATB894" s="806"/>
      <c r="ATC894" s="806"/>
      <c r="ATD894" s="806"/>
      <c r="ATE894" s="806"/>
      <c r="ATF894" s="806"/>
      <c r="ATG894" s="806"/>
      <c r="ATH894" s="806"/>
      <c r="ATI894" s="806"/>
      <c r="ATJ894" s="806"/>
      <c r="ATK894" s="806"/>
      <c r="ATL894" s="806"/>
      <c r="ATM894" s="806"/>
      <c r="ATN894" s="806"/>
      <c r="ATO894" s="806"/>
      <c r="ATP894" s="806"/>
      <c r="ATQ894" s="806"/>
      <c r="ATR894" s="806"/>
      <c r="ATS894" s="806"/>
      <c r="ATT894" s="806"/>
      <c r="ATU894" s="806"/>
      <c r="ATV894" s="806"/>
      <c r="ATW894" s="806"/>
      <c r="ATX894" s="806"/>
      <c r="ATY894" s="806"/>
      <c r="ATZ894" s="806"/>
      <c r="AUA894" s="806"/>
      <c r="AUB894" s="806"/>
      <c r="AUC894" s="806"/>
      <c r="AUD894" s="806"/>
      <c r="AUE894" s="806"/>
      <c r="AUF894" s="806"/>
      <c r="AUG894" s="806"/>
      <c r="AUH894" s="806"/>
      <c r="AUI894" s="806"/>
      <c r="AUJ894" s="806"/>
      <c r="AUK894" s="806"/>
      <c r="AUL894" s="806"/>
      <c r="AUM894" s="806"/>
      <c r="AUN894" s="806"/>
      <c r="AUO894" s="806"/>
      <c r="AUP894" s="806"/>
      <c r="AUQ894" s="806"/>
      <c r="AUR894" s="806"/>
      <c r="AUS894" s="806"/>
      <c r="AUT894" s="806"/>
      <c r="AUU894" s="806"/>
      <c r="AUV894" s="806"/>
      <c r="AUW894" s="806"/>
      <c r="AUX894" s="806"/>
      <c r="AUY894" s="806"/>
      <c r="AUZ894" s="806"/>
      <c r="AVA894" s="806"/>
      <c r="AVB894" s="806"/>
      <c r="AVC894" s="806"/>
      <c r="AVD894" s="806"/>
      <c r="AVE894" s="806"/>
      <c r="AVF894" s="806"/>
      <c r="AVG894" s="806"/>
      <c r="AVH894" s="806"/>
      <c r="AVI894" s="806"/>
      <c r="AVJ894" s="806"/>
      <c r="AVK894" s="806"/>
      <c r="AVL894" s="806"/>
      <c r="AVM894" s="806"/>
      <c r="AVN894" s="806"/>
      <c r="AVO894" s="806"/>
      <c r="AVP894" s="806"/>
      <c r="AVQ894" s="806"/>
      <c r="AVR894" s="806"/>
      <c r="AVS894" s="806"/>
      <c r="AVT894" s="806"/>
      <c r="AVU894" s="806"/>
      <c r="AVV894" s="806"/>
      <c r="AVW894" s="806"/>
      <c r="AVX894" s="806"/>
      <c r="AVY894" s="806"/>
      <c r="AVZ894" s="806"/>
      <c r="AWA894" s="806"/>
      <c r="AWB894" s="806"/>
      <c r="AWC894" s="806"/>
      <c r="AWD894" s="806"/>
      <c r="AWE894" s="806"/>
      <c r="AWF894" s="806"/>
      <c r="AWG894" s="806"/>
      <c r="AWH894" s="806"/>
      <c r="AWI894" s="806"/>
      <c r="AWJ894" s="806"/>
      <c r="AWK894" s="806"/>
      <c r="AWL894" s="806"/>
      <c r="AWM894" s="806"/>
      <c r="AWN894" s="806"/>
      <c r="AWO894" s="806"/>
      <c r="AWP894" s="806"/>
      <c r="AWQ894" s="806"/>
      <c r="AWR894" s="806"/>
      <c r="AWS894" s="806"/>
      <c r="AWT894" s="806"/>
      <c r="AWU894" s="806"/>
      <c r="AWV894" s="806"/>
      <c r="AWW894" s="806"/>
      <c r="AWX894" s="806"/>
      <c r="AWY894" s="806"/>
      <c r="AWZ894" s="806"/>
      <c r="AXA894" s="806"/>
      <c r="AXB894" s="806"/>
      <c r="AXC894" s="806"/>
      <c r="AXD894" s="806"/>
      <c r="AXE894" s="806"/>
      <c r="AXF894" s="806"/>
      <c r="AXG894" s="806"/>
      <c r="AXH894" s="806"/>
      <c r="AXI894" s="806"/>
      <c r="AXJ894" s="806"/>
      <c r="AXK894" s="806"/>
      <c r="AXL894" s="806"/>
      <c r="AXM894" s="806"/>
      <c r="AXN894" s="806"/>
      <c r="AXO894" s="806"/>
      <c r="AXP894" s="806"/>
      <c r="AXQ894" s="806"/>
      <c r="AXR894" s="806"/>
      <c r="AXS894" s="806"/>
      <c r="AXT894" s="806"/>
      <c r="AXU894" s="806"/>
      <c r="AXV894" s="806"/>
      <c r="AXW894" s="806"/>
      <c r="AXX894" s="806"/>
      <c r="AXY894" s="806"/>
      <c r="AXZ894" s="806"/>
      <c r="AYA894" s="806"/>
      <c r="AYB894" s="806"/>
      <c r="AYC894" s="806"/>
      <c r="AYD894" s="806"/>
      <c r="AYE894" s="806"/>
      <c r="AYF894" s="806"/>
      <c r="AYG894" s="806"/>
      <c r="AYH894" s="806"/>
      <c r="AYI894" s="806"/>
      <c r="AYJ894" s="806"/>
      <c r="AYK894" s="806"/>
      <c r="AYL894" s="806"/>
      <c r="AYM894" s="806"/>
      <c r="AYN894" s="806"/>
      <c r="AYO894" s="806"/>
      <c r="AYP894" s="806"/>
      <c r="AYQ894" s="806"/>
      <c r="AYR894" s="806"/>
      <c r="AYS894" s="806"/>
      <c r="AYT894" s="806"/>
      <c r="AYU894" s="806"/>
      <c r="AYV894" s="806"/>
      <c r="AYW894" s="806"/>
      <c r="AYX894" s="806"/>
      <c r="AYY894" s="806"/>
      <c r="AYZ894" s="806"/>
      <c r="AZA894" s="806"/>
      <c r="AZB894" s="806"/>
      <c r="AZC894" s="806"/>
      <c r="AZD894" s="806"/>
      <c r="AZE894" s="806"/>
      <c r="AZF894" s="806"/>
      <c r="AZG894" s="806"/>
      <c r="AZH894" s="806"/>
      <c r="AZI894" s="806"/>
      <c r="AZJ894" s="806"/>
      <c r="AZK894" s="806"/>
      <c r="AZL894" s="806"/>
      <c r="AZM894" s="806"/>
      <c r="AZN894" s="806"/>
      <c r="AZO894" s="806"/>
      <c r="AZP894" s="806"/>
      <c r="AZQ894" s="806"/>
      <c r="AZR894" s="806"/>
      <c r="AZS894" s="806"/>
      <c r="AZT894" s="806"/>
      <c r="AZU894" s="806"/>
      <c r="AZV894" s="806"/>
      <c r="AZW894" s="806"/>
      <c r="AZX894" s="806"/>
      <c r="AZY894" s="806"/>
      <c r="AZZ894" s="806"/>
      <c r="BAA894" s="806"/>
      <c r="BAB894" s="806"/>
      <c r="BAC894" s="806"/>
      <c r="BAD894" s="806"/>
      <c r="BAE894" s="806"/>
      <c r="BAF894" s="806"/>
      <c r="BAG894" s="806"/>
      <c r="BAH894" s="806"/>
      <c r="BAI894" s="806"/>
      <c r="BAJ894" s="806"/>
      <c r="BAK894" s="806"/>
      <c r="BAL894" s="806"/>
      <c r="BAM894" s="806"/>
      <c r="BAN894" s="806"/>
      <c r="BAO894" s="806"/>
      <c r="BAP894" s="806"/>
      <c r="BAQ894" s="806"/>
      <c r="BAR894" s="806"/>
      <c r="BAS894" s="806"/>
      <c r="BAT894" s="806"/>
      <c r="BAU894" s="806"/>
      <c r="BAV894" s="806"/>
      <c r="BAW894" s="806"/>
      <c r="BAX894" s="806"/>
      <c r="BAY894" s="806"/>
      <c r="BAZ894" s="806"/>
      <c r="BBA894" s="806"/>
      <c r="BBB894" s="806"/>
      <c r="BBC894" s="806"/>
      <c r="BBD894" s="806"/>
      <c r="BBE894" s="806"/>
      <c r="BBF894" s="806"/>
      <c r="BBG894" s="806"/>
      <c r="BBH894" s="806"/>
      <c r="BBI894" s="806"/>
      <c r="BBJ894" s="806"/>
      <c r="BBK894" s="806"/>
      <c r="BBL894" s="806"/>
      <c r="BBM894" s="806"/>
      <c r="BBN894" s="806"/>
      <c r="BBO894" s="806"/>
      <c r="BBP894" s="806"/>
      <c r="BBQ894" s="806"/>
      <c r="BBR894" s="806"/>
      <c r="BBS894" s="806"/>
      <c r="BBT894" s="806"/>
      <c r="BBU894" s="806"/>
      <c r="BBV894" s="806"/>
      <c r="BBW894" s="806"/>
      <c r="BBX894" s="806"/>
      <c r="BBY894" s="806"/>
      <c r="BBZ894" s="806"/>
      <c r="BCA894" s="806"/>
      <c r="BCB894" s="806"/>
      <c r="BCC894" s="806"/>
      <c r="BCD894" s="806"/>
      <c r="BCE894" s="806"/>
      <c r="BCF894" s="806"/>
      <c r="BCG894" s="806"/>
      <c r="BCH894" s="806"/>
      <c r="BCI894" s="806"/>
      <c r="BCJ894" s="806"/>
      <c r="BCK894" s="806"/>
      <c r="BCL894" s="806"/>
      <c r="BCM894" s="806"/>
      <c r="BCN894" s="806"/>
      <c r="BCO894" s="806"/>
      <c r="BCP894" s="806"/>
      <c r="BCQ894" s="806"/>
      <c r="BCR894" s="806"/>
      <c r="BCS894" s="806"/>
      <c r="BCT894" s="806"/>
      <c r="BCU894" s="806"/>
      <c r="BCV894" s="806"/>
      <c r="BCW894" s="806"/>
      <c r="BCX894" s="806"/>
      <c r="BCY894" s="806"/>
      <c r="BCZ894" s="806"/>
      <c r="BDA894" s="806"/>
      <c r="BDB894" s="806"/>
      <c r="BDC894" s="806"/>
      <c r="BDD894" s="806"/>
      <c r="BDE894" s="806"/>
      <c r="BDF894" s="806"/>
      <c r="BDG894" s="806"/>
      <c r="BDH894" s="806"/>
      <c r="BDI894" s="806"/>
      <c r="BDJ894" s="806"/>
      <c r="BDK894" s="806"/>
      <c r="BDL894" s="806"/>
      <c r="BDM894" s="806"/>
      <c r="BDN894" s="806"/>
      <c r="BDO894" s="806"/>
      <c r="BDP894" s="806"/>
      <c r="BDQ894" s="806"/>
      <c r="BDR894" s="806"/>
      <c r="BDS894" s="806"/>
      <c r="BDT894" s="806"/>
      <c r="BDU894" s="806"/>
      <c r="BDV894" s="806"/>
      <c r="BDW894" s="806"/>
      <c r="BDX894" s="806"/>
      <c r="BDY894" s="806"/>
      <c r="BDZ894" s="806"/>
      <c r="BEA894" s="806"/>
      <c r="BEB894" s="806"/>
      <c r="BEC894" s="806"/>
      <c r="BED894" s="806"/>
      <c r="BEE894" s="806"/>
      <c r="BEF894" s="806"/>
      <c r="BEG894" s="806"/>
      <c r="BEH894" s="806"/>
      <c r="BEI894" s="806"/>
      <c r="BEJ894" s="806"/>
      <c r="BEK894" s="806"/>
      <c r="BEL894" s="806"/>
      <c r="BEM894" s="806"/>
      <c r="BEN894" s="806"/>
      <c r="BEO894" s="806"/>
      <c r="BEP894" s="806"/>
      <c r="BEQ894" s="806"/>
      <c r="BER894" s="806"/>
      <c r="BES894" s="806"/>
      <c r="BET894" s="806"/>
      <c r="BEU894" s="806"/>
      <c r="BEV894" s="806"/>
      <c r="BEW894" s="806"/>
      <c r="BEX894" s="806"/>
      <c r="BEY894" s="806"/>
      <c r="BEZ894" s="806"/>
      <c r="BFA894" s="806"/>
      <c r="BFB894" s="806"/>
      <c r="BFC894" s="806"/>
      <c r="BFD894" s="806"/>
      <c r="BFE894" s="806"/>
      <c r="BFF894" s="806"/>
      <c r="BFG894" s="806"/>
      <c r="BFH894" s="806"/>
      <c r="BFI894" s="806"/>
      <c r="BFJ894" s="806"/>
      <c r="BFK894" s="806"/>
      <c r="BFL894" s="806"/>
      <c r="BFM894" s="806"/>
      <c r="BFN894" s="806"/>
      <c r="BFO894" s="806"/>
      <c r="BFP894" s="806"/>
      <c r="BFQ894" s="806"/>
      <c r="BFR894" s="806"/>
      <c r="BFS894" s="806"/>
      <c r="BFT894" s="806"/>
      <c r="BFU894" s="806"/>
      <c r="BFV894" s="806"/>
      <c r="BFW894" s="806"/>
      <c r="BFX894" s="806"/>
      <c r="BFY894" s="806"/>
      <c r="BFZ894" s="806"/>
      <c r="BGA894" s="806"/>
      <c r="BGB894" s="806"/>
      <c r="BGC894" s="806"/>
      <c r="BGD894" s="806"/>
      <c r="BGE894" s="806"/>
      <c r="BGF894" s="806"/>
      <c r="BGG894" s="806"/>
      <c r="BGH894" s="806"/>
      <c r="BGI894" s="806"/>
      <c r="BGJ894" s="806"/>
      <c r="BGK894" s="806"/>
      <c r="BGL894" s="806"/>
      <c r="BGM894" s="806"/>
      <c r="BGN894" s="806"/>
      <c r="BGO894" s="806"/>
      <c r="BGP894" s="806"/>
      <c r="BGQ894" s="806"/>
      <c r="BGR894" s="806"/>
      <c r="BGS894" s="806"/>
      <c r="BGT894" s="806"/>
      <c r="BGU894" s="806"/>
      <c r="BGV894" s="806"/>
      <c r="BGW894" s="806"/>
      <c r="BGX894" s="806"/>
      <c r="BGY894" s="806"/>
      <c r="BGZ894" s="806"/>
      <c r="BHA894" s="806"/>
      <c r="BHB894" s="806"/>
      <c r="BHC894" s="806"/>
      <c r="BHD894" s="806"/>
      <c r="BHE894" s="806"/>
      <c r="BHF894" s="806"/>
      <c r="BHG894" s="806"/>
      <c r="BHH894" s="806"/>
      <c r="BHI894" s="806"/>
      <c r="BHJ894" s="806"/>
      <c r="BHK894" s="806"/>
      <c r="BHL894" s="806"/>
      <c r="BHM894" s="806"/>
      <c r="BHN894" s="806"/>
      <c r="BHO894" s="806"/>
      <c r="BHP894" s="806"/>
      <c r="BHQ894" s="806"/>
      <c r="BHR894" s="806"/>
      <c r="BHS894" s="806"/>
      <c r="BHT894" s="806"/>
      <c r="BHU894" s="806"/>
      <c r="BHV894" s="806"/>
      <c r="BHW894" s="806"/>
      <c r="BHX894" s="806"/>
      <c r="BHY894" s="806"/>
      <c r="BHZ894" s="806"/>
      <c r="BIA894" s="806"/>
      <c r="BIB894" s="806"/>
      <c r="BIC894" s="806"/>
      <c r="BID894" s="806"/>
      <c r="BIE894" s="806"/>
      <c r="BIF894" s="806"/>
      <c r="BIG894" s="806"/>
      <c r="BIH894" s="806"/>
      <c r="BII894" s="806"/>
      <c r="BIJ894" s="806"/>
      <c r="BIK894" s="806"/>
      <c r="BIL894" s="806"/>
      <c r="BIM894" s="806"/>
      <c r="BIN894" s="806"/>
      <c r="BIO894" s="806"/>
      <c r="BIP894" s="806"/>
      <c r="BIQ894" s="806"/>
      <c r="BIR894" s="806"/>
      <c r="BIS894" s="806"/>
      <c r="BIT894" s="806"/>
      <c r="BIU894" s="806"/>
      <c r="BIV894" s="806"/>
      <c r="BIW894" s="806"/>
      <c r="BIX894" s="806"/>
      <c r="BIY894" s="806"/>
      <c r="BIZ894" s="806"/>
      <c r="BJA894" s="806"/>
      <c r="BJB894" s="806"/>
      <c r="BJC894" s="806"/>
      <c r="BJD894" s="806"/>
      <c r="BJE894" s="806"/>
      <c r="BJF894" s="806"/>
      <c r="BJG894" s="806"/>
      <c r="BJH894" s="806"/>
      <c r="BJI894" s="806"/>
      <c r="BJJ894" s="806"/>
      <c r="BJK894" s="806"/>
      <c r="BJL894" s="806"/>
      <c r="BJM894" s="806"/>
      <c r="BJN894" s="806"/>
      <c r="BJO894" s="806"/>
      <c r="BJP894" s="806"/>
      <c r="BJQ894" s="806"/>
      <c r="BJR894" s="806"/>
      <c r="BJS894" s="806"/>
      <c r="BJT894" s="806"/>
      <c r="BJU894" s="806"/>
      <c r="BJV894" s="806"/>
      <c r="BJW894" s="806"/>
      <c r="BJX894" s="806"/>
      <c r="BJY894" s="806"/>
      <c r="BJZ894" s="806"/>
      <c r="BKA894" s="806"/>
      <c r="BKB894" s="806"/>
      <c r="BKC894" s="806"/>
      <c r="BKD894" s="806"/>
      <c r="BKE894" s="806"/>
      <c r="BKF894" s="806"/>
      <c r="BKG894" s="806"/>
      <c r="BKH894" s="806"/>
      <c r="BKI894" s="806"/>
      <c r="BKJ894" s="806"/>
      <c r="BKK894" s="806"/>
      <c r="BKL894" s="806"/>
      <c r="BKM894" s="806"/>
      <c r="BKN894" s="806"/>
      <c r="BKO894" s="806"/>
      <c r="BKP894" s="806"/>
      <c r="BKQ894" s="806"/>
      <c r="BKR894" s="806"/>
      <c r="BKS894" s="806"/>
      <c r="BKT894" s="806"/>
      <c r="BKU894" s="806"/>
      <c r="BKV894" s="806"/>
      <c r="BKW894" s="806"/>
      <c r="BKX894" s="806"/>
      <c r="BKY894" s="806"/>
      <c r="BKZ894" s="806"/>
      <c r="BLA894" s="806"/>
      <c r="BLB894" s="806"/>
      <c r="BLC894" s="806"/>
      <c r="BLD894" s="806"/>
      <c r="BLE894" s="806"/>
      <c r="BLF894" s="806"/>
      <c r="BLG894" s="806"/>
      <c r="BLH894" s="806"/>
      <c r="BLI894" s="806"/>
      <c r="BLJ894" s="806"/>
      <c r="BLK894" s="806"/>
      <c r="BLL894" s="806"/>
      <c r="BLM894" s="806"/>
      <c r="BLN894" s="806"/>
      <c r="BLO894" s="806"/>
      <c r="BLP894" s="806"/>
      <c r="BLQ894" s="806"/>
      <c r="BLR894" s="806"/>
      <c r="BLS894" s="806"/>
      <c r="BLT894" s="806"/>
      <c r="BLU894" s="806"/>
      <c r="BLV894" s="806"/>
      <c r="BLW894" s="806"/>
      <c r="BLX894" s="806"/>
      <c r="BLY894" s="806"/>
      <c r="BLZ894" s="806"/>
      <c r="BMA894" s="806"/>
      <c r="BMB894" s="806"/>
      <c r="BMC894" s="806"/>
      <c r="BMD894" s="806"/>
      <c r="BME894" s="806"/>
      <c r="BMF894" s="806"/>
      <c r="BMG894" s="806"/>
      <c r="BMH894" s="806"/>
      <c r="BMI894" s="806"/>
      <c r="BMJ894" s="806"/>
      <c r="BMK894" s="806"/>
      <c r="BML894" s="806"/>
      <c r="BMM894" s="806"/>
      <c r="BMN894" s="806"/>
      <c r="BMO894" s="806"/>
      <c r="BMP894" s="806"/>
      <c r="BMQ894" s="806"/>
      <c r="BMR894" s="806"/>
      <c r="BMS894" s="806"/>
      <c r="BMT894" s="806"/>
      <c r="BMU894" s="806"/>
      <c r="BMV894" s="806"/>
      <c r="BMW894" s="806"/>
      <c r="BMX894" s="806"/>
      <c r="BMY894" s="806"/>
      <c r="BMZ894" s="806"/>
      <c r="BNA894" s="806"/>
      <c r="BNB894" s="806"/>
      <c r="BNC894" s="806"/>
      <c r="BND894" s="806"/>
      <c r="BNE894" s="806"/>
      <c r="BNF894" s="806"/>
      <c r="BNG894" s="806"/>
      <c r="BNH894" s="806"/>
      <c r="BNI894" s="806"/>
      <c r="BNJ894" s="806"/>
      <c r="BNK894" s="806"/>
      <c r="BNL894" s="806"/>
      <c r="BNM894" s="806"/>
      <c r="BNN894" s="806"/>
      <c r="BNO894" s="806"/>
      <c r="BNP894" s="806"/>
      <c r="BNQ894" s="806"/>
      <c r="BNR894" s="806"/>
      <c r="BNS894" s="806"/>
      <c r="BNT894" s="806"/>
      <c r="BNU894" s="806"/>
      <c r="BNV894" s="806"/>
      <c r="BNW894" s="806"/>
      <c r="BNX894" s="806"/>
      <c r="BNY894" s="806"/>
      <c r="BNZ894" s="806"/>
      <c r="BOA894" s="806"/>
      <c r="BOB894" s="806"/>
      <c r="BOC894" s="806"/>
      <c r="BOD894" s="806"/>
      <c r="BOE894" s="806"/>
      <c r="BOF894" s="806"/>
      <c r="BOG894" s="806"/>
      <c r="BOH894" s="806"/>
      <c r="BOI894" s="806"/>
      <c r="BOJ894" s="806"/>
      <c r="BOK894" s="806"/>
      <c r="BOL894" s="806"/>
      <c r="BOM894" s="806"/>
      <c r="BON894" s="806"/>
      <c r="BOO894" s="806"/>
      <c r="BOP894" s="806"/>
      <c r="BOQ894" s="806"/>
      <c r="BOR894" s="806"/>
      <c r="BOS894" s="806"/>
      <c r="BOT894" s="806"/>
      <c r="BOU894" s="806"/>
      <c r="BOV894" s="806"/>
      <c r="BOW894" s="806"/>
      <c r="BOX894" s="806"/>
      <c r="BOY894" s="806"/>
      <c r="BOZ894" s="806"/>
      <c r="BPA894" s="806"/>
      <c r="BPB894" s="806"/>
      <c r="BPC894" s="806"/>
      <c r="BPD894" s="806"/>
      <c r="BPE894" s="806"/>
      <c r="BPF894" s="806"/>
      <c r="BPG894" s="806"/>
      <c r="BPH894" s="806"/>
      <c r="BPI894" s="806"/>
      <c r="BPJ894" s="806"/>
      <c r="BPK894" s="806"/>
      <c r="BPL894" s="806"/>
      <c r="BPM894" s="806"/>
      <c r="BPN894" s="806"/>
      <c r="BPO894" s="806"/>
      <c r="BPP894" s="806"/>
      <c r="BPQ894" s="806"/>
      <c r="BPR894" s="806"/>
      <c r="BPS894" s="806"/>
      <c r="BPT894" s="806"/>
      <c r="BPU894" s="806"/>
      <c r="BPV894" s="806"/>
      <c r="BPW894" s="806"/>
      <c r="BPX894" s="806"/>
      <c r="BPY894" s="806"/>
      <c r="BPZ894" s="806"/>
      <c r="BQA894" s="806"/>
      <c r="BQB894" s="806"/>
      <c r="BQC894" s="806"/>
      <c r="BQD894" s="806"/>
      <c r="BQE894" s="806"/>
      <c r="BQF894" s="806"/>
      <c r="BQG894" s="806"/>
      <c r="BQH894" s="806"/>
      <c r="BQI894" s="806"/>
      <c r="BQJ894" s="806"/>
      <c r="BQK894" s="806"/>
      <c r="BQL894" s="806"/>
      <c r="BQM894" s="806"/>
      <c r="BQN894" s="806"/>
      <c r="BQO894" s="806"/>
      <c r="BQP894" s="806"/>
      <c r="BQQ894" s="806"/>
      <c r="BQR894" s="806"/>
      <c r="BQS894" s="806"/>
      <c r="BQT894" s="806"/>
      <c r="BQU894" s="806"/>
      <c r="BQV894" s="806"/>
      <c r="BQW894" s="806"/>
      <c r="BQX894" s="806"/>
      <c r="BQY894" s="806"/>
      <c r="BQZ894" s="806"/>
      <c r="BRA894" s="806"/>
      <c r="BRB894" s="806"/>
      <c r="BRC894" s="806"/>
      <c r="BRD894" s="806"/>
      <c r="BRE894" s="806"/>
      <c r="BRF894" s="806"/>
      <c r="BRG894" s="806"/>
      <c r="BRH894" s="806"/>
      <c r="BRI894" s="806"/>
      <c r="BRJ894" s="806"/>
      <c r="BRK894" s="806"/>
      <c r="BRL894" s="806"/>
      <c r="BRM894" s="806"/>
      <c r="BRN894" s="806"/>
      <c r="BRO894" s="806"/>
      <c r="BRP894" s="806"/>
      <c r="BRQ894" s="806"/>
      <c r="BRR894" s="806"/>
      <c r="BRS894" s="806"/>
      <c r="BRT894" s="806"/>
      <c r="BRU894" s="806"/>
      <c r="BRV894" s="806"/>
      <c r="BRW894" s="806"/>
      <c r="BRX894" s="806"/>
      <c r="BRY894" s="806"/>
      <c r="BRZ894" s="806"/>
      <c r="BSA894" s="806"/>
      <c r="BSB894" s="806"/>
      <c r="BSC894" s="806"/>
      <c r="BSD894" s="806"/>
      <c r="BSE894" s="806"/>
      <c r="BSF894" s="806"/>
      <c r="BSG894" s="806"/>
      <c r="BSH894" s="806"/>
      <c r="BSI894" s="806"/>
      <c r="BSJ894" s="806"/>
      <c r="BSK894" s="806"/>
      <c r="BSL894" s="806"/>
      <c r="BSM894" s="806"/>
      <c r="BSN894" s="806"/>
      <c r="BSO894" s="806"/>
      <c r="BSP894" s="806"/>
      <c r="BSQ894" s="806"/>
      <c r="BSR894" s="806"/>
      <c r="BSS894" s="806"/>
      <c r="BST894" s="806"/>
      <c r="BSU894" s="806"/>
      <c r="BSV894" s="806"/>
      <c r="BSW894" s="806"/>
      <c r="BSX894" s="806"/>
      <c r="BSY894" s="806"/>
      <c r="BSZ894" s="806"/>
      <c r="BTA894" s="806"/>
      <c r="BTB894" s="806"/>
      <c r="BTC894" s="806"/>
      <c r="BTD894" s="806"/>
      <c r="BTE894" s="806"/>
      <c r="BTF894" s="806"/>
      <c r="BTG894" s="806"/>
      <c r="BTH894" s="806"/>
      <c r="BTI894" s="806"/>
      <c r="BTJ894" s="806"/>
      <c r="BTK894" s="806"/>
      <c r="BTL894" s="806"/>
      <c r="BTM894" s="806"/>
      <c r="BTN894" s="806"/>
      <c r="BTO894" s="806"/>
      <c r="BTP894" s="806"/>
      <c r="BTQ894" s="806"/>
      <c r="BTR894" s="806"/>
      <c r="BTS894" s="806"/>
      <c r="BTT894" s="806"/>
      <c r="BTU894" s="806"/>
      <c r="BTV894" s="806"/>
      <c r="BTW894" s="806"/>
      <c r="BTX894" s="806"/>
      <c r="BTY894" s="806"/>
      <c r="BTZ894" s="806"/>
      <c r="BUA894" s="806"/>
      <c r="BUB894" s="806"/>
      <c r="BUC894" s="806"/>
      <c r="BUD894" s="806"/>
      <c r="BUE894" s="806"/>
      <c r="BUF894" s="806"/>
      <c r="BUG894" s="806"/>
      <c r="BUH894" s="806"/>
      <c r="BUI894" s="806"/>
      <c r="BUJ894" s="806"/>
      <c r="BUK894" s="806"/>
      <c r="BUL894" s="806"/>
      <c r="BUM894" s="806"/>
      <c r="BUN894" s="806"/>
      <c r="BUO894" s="806"/>
      <c r="BUP894" s="806"/>
      <c r="BUQ894" s="806"/>
      <c r="BUR894" s="806"/>
      <c r="BUS894" s="806"/>
      <c r="BUT894" s="806"/>
      <c r="BUU894" s="806"/>
      <c r="BUV894" s="806"/>
      <c r="BUW894" s="806"/>
      <c r="BUX894" s="806"/>
      <c r="BUY894" s="806"/>
      <c r="BUZ894" s="806"/>
      <c r="BVA894" s="806"/>
      <c r="BVB894" s="806"/>
      <c r="BVC894" s="806"/>
      <c r="BVD894" s="806"/>
      <c r="BVE894" s="806"/>
      <c r="BVF894" s="806"/>
      <c r="BVG894" s="806"/>
      <c r="BVH894" s="806"/>
      <c r="BVI894" s="806"/>
      <c r="BVJ894" s="806"/>
      <c r="BVK894" s="806"/>
      <c r="BVL894" s="806"/>
      <c r="BVM894" s="806"/>
      <c r="BVN894" s="806"/>
      <c r="BVO894" s="806"/>
      <c r="BVP894" s="806"/>
      <c r="BVQ894" s="806"/>
      <c r="BVR894" s="806"/>
      <c r="BVS894" s="806"/>
      <c r="BVT894" s="806"/>
      <c r="BVU894" s="806"/>
      <c r="BVV894" s="806"/>
      <c r="BVW894" s="806"/>
      <c r="BVX894" s="806"/>
      <c r="BVY894" s="806"/>
      <c r="BVZ894" s="806"/>
      <c r="BWA894" s="806"/>
      <c r="BWB894" s="806"/>
      <c r="BWC894" s="806"/>
      <c r="BWD894" s="806"/>
      <c r="BWE894" s="806"/>
      <c r="BWF894" s="806"/>
      <c r="BWG894" s="806"/>
      <c r="BWH894" s="806"/>
      <c r="BWI894" s="806"/>
      <c r="BWJ894" s="806"/>
      <c r="BWK894" s="806"/>
      <c r="BWL894" s="806"/>
      <c r="BWM894" s="806"/>
      <c r="BWN894" s="806"/>
      <c r="BWO894" s="806"/>
      <c r="BWP894" s="806"/>
      <c r="BWQ894" s="806"/>
      <c r="BWR894" s="806"/>
      <c r="BWS894" s="806"/>
      <c r="BWT894" s="806"/>
      <c r="BWU894" s="806"/>
      <c r="BWV894" s="806"/>
      <c r="BWW894" s="806"/>
      <c r="BWX894" s="806"/>
      <c r="BWY894" s="806"/>
      <c r="BWZ894" s="806"/>
      <c r="BXA894" s="806"/>
      <c r="BXB894" s="806"/>
      <c r="BXC894" s="806"/>
      <c r="BXD894" s="806"/>
      <c r="BXE894" s="806"/>
      <c r="BXF894" s="806"/>
      <c r="BXG894" s="806"/>
      <c r="BXH894" s="806"/>
      <c r="BXI894" s="806"/>
      <c r="BXJ894" s="806"/>
      <c r="BXK894" s="806"/>
      <c r="BXL894" s="806"/>
      <c r="BXM894" s="806"/>
      <c r="BXN894" s="806"/>
      <c r="BXO894" s="806"/>
      <c r="BXP894" s="806"/>
      <c r="BXQ894" s="806"/>
      <c r="BXR894" s="806"/>
      <c r="BXS894" s="806"/>
      <c r="BXT894" s="806"/>
      <c r="BXU894" s="806"/>
      <c r="BXV894" s="806"/>
      <c r="BXW894" s="806"/>
      <c r="BXX894" s="806"/>
      <c r="BXY894" s="806"/>
      <c r="BXZ894" s="806"/>
      <c r="BYA894" s="806"/>
      <c r="BYB894" s="806"/>
      <c r="BYC894" s="806"/>
      <c r="BYD894" s="806"/>
      <c r="BYE894" s="806"/>
      <c r="BYF894" s="806"/>
      <c r="BYG894" s="806"/>
      <c r="BYH894" s="806"/>
      <c r="BYI894" s="806"/>
      <c r="BYJ894" s="806"/>
      <c r="BYK894" s="806"/>
      <c r="BYL894" s="806"/>
      <c r="BYM894" s="806"/>
      <c r="BYN894" s="806"/>
      <c r="BYO894" s="806"/>
      <c r="BYP894" s="806"/>
      <c r="BYQ894" s="806"/>
      <c r="BYR894" s="806"/>
      <c r="BYS894" s="806"/>
      <c r="BYT894" s="806"/>
      <c r="BYU894" s="806"/>
      <c r="BYV894" s="806"/>
      <c r="BYW894" s="806"/>
      <c r="BYX894" s="806"/>
      <c r="BYY894" s="806"/>
      <c r="BYZ894" s="806"/>
      <c r="BZA894" s="806"/>
      <c r="BZB894" s="806"/>
      <c r="BZC894" s="806"/>
      <c r="BZD894" s="806"/>
      <c r="BZE894" s="806"/>
      <c r="BZF894" s="806"/>
      <c r="BZG894" s="806"/>
      <c r="BZH894" s="806"/>
      <c r="BZI894" s="806"/>
      <c r="BZJ894" s="806"/>
      <c r="BZK894" s="806"/>
      <c r="BZL894" s="806"/>
      <c r="BZM894" s="806"/>
      <c r="BZN894" s="806"/>
      <c r="BZO894" s="806"/>
      <c r="BZP894" s="806"/>
      <c r="BZQ894" s="806"/>
      <c r="BZR894" s="806"/>
      <c r="BZS894" s="806"/>
      <c r="BZT894" s="806"/>
      <c r="BZU894" s="806"/>
      <c r="BZV894" s="806"/>
      <c r="BZW894" s="806"/>
      <c r="BZX894" s="806"/>
      <c r="BZY894" s="806"/>
      <c r="BZZ894" s="806"/>
      <c r="CAA894" s="806"/>
      <c r="CAB894" s="806"/>
      <c r="CAC894" s="806"/>
      <c r="CAD894" s="806"/>
      <c r="CAE894" s="806"/>
      <c r="CAF894" s="806"/>
      <c r="CAG894" s="806"/>
      <c r="CAH894" s="806"/>
      <c r="CAI894" s="806"/>
      <c r="CAJ894" s="806"/>
      <c r="CAK894" s="806"/>
      <c r="CAL894" s="806"/>
      <c r="CAM894" s="806"/>
      <c r="CAN894" s="806"/>
      <c r="CAO894" s="806"/>
      <c r="CAP894" s="806"/>
      <c r="CAQ894" s="806"/>
      <c r="CAR894" s="806"/>
      <c r="CAS894" s="806"/>
      <c r="CAT894" s="806"/>
      <c r="CAU894" s="806"/>
      <c r="CAV894" s="806"/>
      <c r="CAW894" s="806"/>
      <c r="CAX894" s="806"/>
      <c r="CAY894" s="806"/>
      <c r="CAZ894" s="806"/>
      <c r="CBA894" s="806"/>
      <c r="CBB894" s="806"/>
      <c r="CBC894" s="806"/>
      <c r="CBD894" s="806"/>
      <c r="CBE894" s="806"/>
      <c r="CBF894" s="806"/>
      <c r="CBG894" s="806"/>
      <c r="CBH894" s="806"/>
      <c r="CBI894" s="806"/>
      <c r="CBJ894" s="806"/>
      <c r="CBK894" s="806"/>
      <c r="CBL894" s="806"/>
      <c r="CBM894" s="806"/>
      <c r="CBN894" s="806"/>
      <c r="CBO894" s="806"/>
      <c r="CBP894" s="806"/>
      <c r="CBQ894" s="806"/>
      <c r="CBR894" s="806"/>
      <c r="CBS894" s="806"/>
      <c r="CBT894" s="806"/>
      <c r="CBU894" s="806"/>
      <c r="CBV894" s="806"/>
      <c r="CBW894" s="806"/>
      <c r="CBX894" s="806"/>
      <c r="CBY894" s="806"/>
      <c r="CBZ894" s="806"/>
      <c r="CCA894" s="806"/>
      <c r="CCB894" s="806"/>
      <c r="CCC894" s="806"/>
      <c r="CCD894" s="806"/>
      <c r="CCE894" s="806"/>
      <c r="CCF894" s="806"/>
      <c r="CCG894" s="806"/>
      <c r="CCH894" s="806"/>
      <c r="CCI894" s="806"/>
      <c r="CCJ894" s="806"/>
      <c r="CCK894" s="806"/>
      <c r="CCL894" s="806"/>
      <c r="CCM894" s="806"/>
      <c r="CCN894" s="806"/>
      <c r="CCO894" s="806"/>
      <c r="CCP894" s="806"/>
      <c r="CCQ894" s="806"/>
      <c r="CCR894" s="806"/>
      <c r="CCS894" s="806"/>
      <c r="CCT894" s="806"/>
      <c r="CCU894" s="806"/>
      <c r="CCV894" s="806"/>
      <c r="CCW894" s="806"/>
      <c r="CCX894" s="806"/>
      <c r="CCY894" s="806"/>
      <c r="CCZ894" s="806"/>
      <c r="CDA894" s="806"/>
      <c r="CDB894" s="806"/>
      <c r="CDC894" s="806"/>
      <c r="CDD894" s="806"/>
      <c r="CDE894" s="806"/>
      <c r="CDF894" s="806"/>
      <c r="CDG894" s="806"/>
      <c r="CDH894" s="806"/>
      <c r="CDI894" s="806"/>
      <c r="CDJ894" s="806"/>
      <c r="CDK894" s="806"/>
      <c r="CDL894" s="806"/>
      <c r="CDM894" s="806"/>
      <c r="CDN894" s="806"/>
      <c r="CDO894" s="806"/>
      <c r="CDP894" s="806"/>
      <c r="CDQ894" s="806"/>
      <c r="CDR894" s="806"/>
      <c r="CDS894" s="806"/>
      <c r="CDT894" s="806"/>
      <c r="CDU894" s="806"/>
      <c r="CDV894" s="806"/>
      <c r="CDW894" s="806"/>
      <c r="CDX894" s="806"/>
      <c r="CDY894" s="806"/>
      <c r="CDZ894" s="806"/>
      <c r="CEA894" s="806"/>
      <c r="CEB894" s="806"/>
      <c r="CEC894" s="806"/>
      <c r="CED894" s="806"/>
      <c r="CEE894" s="806"/>
      <c r="CEF894" s="806"/>
      <c r="CEG894" s="806"/>
      <c r="CEH894" s="806"/>
      <c r="CEI894" s="806"/>
      <c r="CEJ894" s="806"/>
      <c r="CEK894" s="806"/>
      <c r="CEL894" s="806"/>
      <c r="CEM894" s="806"/>
      <c r="CEN894" s="806"/>
      <c r="CEO894" s="806"/>
      <c r="CEP894" s="806"/>
      <c r="CEQ894" s="806"/>
      <c r="CER894" s="806"/>
      <c r="CES894" s="806"/>
      <c r="CET894" s="806"/>
      <c r="CEU894" s="806"/>
      <c r="CEV894" s="806"/>
      <c r="CEW894" s="806"/>
      <c r="CEX894" s="806"/>
      <c r="CEY894" s="806"/>
      <c r="CEZ894" s="806"/>
      <c r="CFA894" s="806"/>
      <c r="CFB894" s="806"/>
      <c r="CFC894" s="806"/>
      <c r="CFD894" s="806"/>
      <c r="CFE894" s="806"/>
      <c r="CFF894" s="806"/>
      <c r="CFG894" s="806"/>
      <c r="CFH894" s="806"/>
      <c r="CFI894" s="806"/>
      <c r="CFJ894" s="806"/>
      <c r="CFK894" s="806"/>
      <c r="CFL894" s="806"/>
      <c r="CFM894" s="806"/>
      <c r="CFN894" s="806"/>
      <c r="CFO894" s="806"/>
      <c r="CFP894" s="806"/>
      <c r="CFQ894" s="806"/>
      <c r="CFR894" s="806"/>
      <c r="CFS894" s="806"/>
      <c r="CFT894" s="806"/>
      <c r="CFU894" s="806"/>
      <c r="CFV894" s="806"/>
      <c r="CFW894" s="806"/>
      <c r="CFX894" s="806"/>
      <c r="CFY894" s="806"/>
      <c r="CFZ894" s="806"/>
      <c r="CGA894" s="806"/>
      <c r="CGB894" s="806"/>
      <c r="CGC894" s="806"/>
      <c r="CGD894" s="806"/>
      <c r="CGE894" s="806"/>
      <c r="CGF894" s="806"/>
      <c r="CGG894" s="806"/>
      <c r="CGH894" s="806"/>
      <c r="CGI894" s="806"/>
      <c r="CGJ894" s="806"/>
      <c r="CGK894" s="806"/>
      <c r="CGL894" s="806"/>
      <c r="CGM894" s="806"/>
      <c r="CGN894" s="806"/>
      <c r="CGO894" s="806"/>
      <c r="CGP894" s="806"/>
      <c r="CGQ894" s="806"/>
      <c r="CGR894" s="806"/>
      <c r="CGS894" s="806"/>
      <c r="CGT894" s="806"/>
      <c r="CGU894" s="806"/>
      <c r="CGV894" s="806"/>
      <c r="CGW894" s="806"/>
      <c r="CGX894" s="806"/>
      <c r="CGY894" s="806"/>
      <c r="CGZ894" s="806"/>
      <c r="CHA894" s="806"/>
      <c r="CHB894" s="806"/>
      <c r="CHC894" s="806"/>
      <c r="CHD894" s="806"/>
      <c r="CHE894" s="806"/>
      <c r="CHF894" s="806"/>
      <c r="CHG894" s="806"/>
      <c r="CHH894" s="806"/>
      <c r="CHI894" s="806"/>
      <c r="CHJ894" s="806"/>
      <c r="CHK894" s="806"/>
      <c r="CHL894" s="806"/>
      <c r="CHM894" s="806"/>
      <c r="CHN894" s="806"/>
      <c r="CHO894" s="806"/>
      <c r="CHP894" s="806"/>
      <c r="CHQ894" s="806"/>
      <c r="CHR894" s="806"/>
      <c r="CHS894" s="806"/>
      <c r="CHT894" s="806"/>
      <c r="CHU894" s="806"/>
      <c r="CHV894" s="806"/>
      <c r="CHW894" s="806"/>
      <c r="CHX894" s="806"/>
      <c r="CHY894" s="806"/>
      <c r="CHZ894" s="806"/>
      <c r="CIA894" s="806"/>
      <c r="CIB894" s="806"/>
      <c r="CIC894" s="806"/>
      <c r="CID894" s="806"/>
      <c r="CIE894" s="806"/>
      <c r="CIF894" s="806"/>
      <c r="CIG894" s="806"/>
      <c r="CIH894" s="806"/>
      <c r="CII894" s="806"/>
      <c r="CIJ894" s="806"/>
      <c r="CIK894" s="806"/>
      <c r="CIL894" s="806"/>
      <c r="CIM894" s="806"/>
      <c r="CIN894" s="806"/>
      <c r="CIO894" s="806"/>
      <c r="CIP894" s="806"/>
      <c r="CIQ894" s="806"/>
      <c r="CIR894" s="806"/>
      <c r="CIS894" s="806"/>
      <c r="CIT894" s="806"/>
      <c r="CIU894" s="806"/>
      <c r="CIV894" s="806"/>
      <c r="CIW894" s="806"/>
      <c r="CIX894" s="806"/>
      <c r="CIY894" s="806"/>
      <c r="CIZ894" s="806"/>
      <c r="CJA894" s="806"/>
      <c r="CJB894" s="806"/>
      <c r="CJC894" s="806"/>
      <c r="CJD894" s="806"/>
      <c r="CJE894" s="806"/>
      <c r="CJF894" s="806"/>
      <c r="CJG894" s="806"/>
      <c r="CJH894" s="806"/>
      <c r="CJI894" s="806"/>
      <c r="CJJ894" s="806"/>
      <c r="CJK894" s="806"/>
      <c r="CJL894" s="806"/>
      <c r="CJM894" s="806"/>
      <c r="CJN894" s="806"/>
      <c r="CJO894" s="806"/>
      <c r="CJP894" s="806"/>
      <c r="CJQ894" s="806"/>
      <c r="CJR894" s="806"/>
      <c r="CJS894" s="806"/>
      <c r="CJT894" s="806"/>
      <c r="CJU894" s="806"/>
      <c r="CJV894" s="806"/>
      <c r="CJW894" s="806"/>
      <c r="CJX894" s="806"/>
      <c r="CJY894" s="806"/>
      <c r="CJZ894" s="806"/>
      <c r="CKA894" s="806"/>
      <c r="CKB894" s="806"/>
      <c r="CKC894" s="806"/>
      <c r="CKD894" s="806"/>
      <c r="CKE894" s="806"/>
      <c r="CKF894" s="806"/>
      <c r="CKG894" s="806"/>
      <c r="CKH894" s="806"/>
      <c r="CKI894" s="806"/>
      <c r="CKJ894" s="806"/>
      <c r="CKK894" s="806"/>
      <c r="CKL894" s="806"/>
      <c r="CKM894" s="806"/>
      <c r="CKN894" s="806"/>
      <c r="CKO894" s="806"/>
      <c r="CKP894" s="806"/>
      <c r="CKQ894" s="806"/>
      <c r="CKR894" s="806"/>
      <c r="CKS894" s="806"/>
      <c r="CKT894" s="806"/>
      <c r="CKU894" s="806"/>
      <c r="CKV894" s="806"/>
      <c r="CKW894" s="806"/>
      <c r="CKX894" s="806"/>
      <c r="CKY894" s="806"/>
      <c r="CKZ894" s="806"/>
      <c r="CLA894" s="806"/>
      <c r="CLB894" s="806"/>
      <c r="CLC894" s="806"/>
      <c r="CLD894" s="806"/>
      <c r="CLE894" s="806"/>
      <c r="CLF894" s="806"/>
      <c r="CLG894" s="806"/>
      <c r="CLH894" s="806"/>
      <c r="CLI894" s="806"/>
      <c r="CLJ894" s="806"/>
      <c r="CLK894" s="806"/>
      <c r="CLL894" s="806"/>
      <c r="CLM894" s="806"/>
      <c r="CLN894" s="806"/>
      <c r="CLO894" s="806"/>
      <c r="CLP894" s="806"/>
      <c r="CLQ894" s="806"/>
      <c r="CLR894" s="806"/>
      <c r="CLS894" s="806"/>
      <c r="CLT894" s="806"/>
      <c r="CLU894" s="806"/>
      <c r="CLV894" s="806"/>
      <c r="CLW894" s="806"/>
      <c r="CLX894" s="806"/>
      <c r="CLY894" s="806"/>
      <c r="CLZ894" s="806"/>
      <c r="CMA894" s="806"/>
      <c r="CMB894" s="806"/>
      <c r="CMC894" s="806"/>
      <c r="CMD894" s="806"/>
      <c r="CME894" s="806"/>
      <c r="CMF894" s="806"/>
      <c r="CMG894" s="806"/>
      <c r="CMH894" s="806"/>
      <c r="CMI894" s="806"/>
      <c r="CMJ894" s="806"/>
      <c r="CMK894" s="806"/>
      <c r="CML894" s="806"/>
      <c r="CMM894" s="806"/>
      <c r="CMN894" s="806"/>
      <c r="CMO894" s="806"/>
      <c r="CMP894" s="806"/>
      <c r="CMQ894" s="806"/>
      <c r="CMR894" s="806"/>
      <c r="CMS894" s="806"/>
      <c r="CMT894" s="806"/>
      <c r="CMU894" s="806"/>
      <c r="CMV894" s="806"/>
      <c r="CMW894" s="806"/>
      <c r="CMX894" s="806"/>
      <c r="CMY894" s="806"/>
      <c r="CMZ894" s="806"/>
      <c r="CNA894" s="806"/>
      <c r="CNB894" s="806"/>
      <c r="CNC894" s="806"/>
      <c r="CND894" s="806"/>
      <c r="CNE894" s="806"/>
      <c r="CNF894" s="806"/>
      <c r="CNG894" s="806"/>
      <c r="CNH894" s="806"/>
      <c r="CNI894" s="806"/>
      <c r="CNJ894" s="806"/>
      <c r="CNK894" s="806"/>
      <c r="CNL894" s="806"/>
      <c r="CNM894" s="806"/>
      <c r="CNN894" s="806"/>
      <c r="CNO894" s="806"/>
      <c r="CNP894" s="806"/>
      <c r="CNQ894" s="806"/>
      <c r="CNR894" s="806"/>
      <c r="CNS894" s="806"/>
      <c r="CNT894" s="806"/>
      <c r="CNU894" s="806"/>
      <c r="CNV894" s="806"/>
      <c r="CNW894" s="806"/>
      <c r="CNX894" s="806"/>
      <c r="CNY894" s="806"/>
      <c r="CNZ894" s="806"/>
      <c r="COA894" s="806"/>
      <c r="COB894" s="806"/>
      <c r="COC894" s="806"/>
      <c r="COD894" s="806"/>
      <c r="COE894" s="806"/>
      <c r="COF894" s="806"/>
      <c r="COG894" s="806"/>
      <c r="COH894" s="806"/>
      <c r="COI894" s="806"/>
      <c r="COJ894" s="806"/>
      <c r="COK894" s="806"/>
      <c r="COL894" s="806"/>
      <c r="COM894" s="806"/>
      <c r="CON894" s="806"/>
      <c r="COO894" s="806"/>
      <c r="COP894" s="806"/>
      <c r="COQ894" s="806"/>
      <c r="COR894" s="806"/>
      <c r="COS894" s="806"/>
      <c r="COT894" s="806"/>
      <c r="COU894" s="806"/>
      <c r="COV894" s="806"/>
      <c r="COW894" s="806"/>
      <c r="COX894" s="806"/>
      <c r="COY894" s="806"/>
      <c r="COZ894" s="806"/>
      <c r="CPA894" s="806"/>
      <c r="CPB894" s="806"/>
      <c r="CPC894" s="806"/>
      <c r="CPD894" s="806"/>
      <c r="CPE894" s="806"/>
      <c r="CPF894" s="806"/>
      <c r="CPG894" s="806"/>
      <c r="CPH894" s="806"/>
      <c r="CPI894" s="806"/>
      <c r="CPJ894" s="806"/>
      <c r="CPK894" s="806"/>
      <c r="CPL894" s="806"/>
      <c r="CPM894" s="806"/>
      <c r="CPN894" s="806"/>
      <c r="CPO894" s="806"/>
      <c r="CPP894" s="806"/>
      <c r="CPQ894" s="806"/>
      <c r="CPR894" s="806"/>
      <c r="CPS894" s="806"/>
      <c r="CPT894" s="806"/>
      <c r="CPU894" s="806"/>
      <c r="CPV894" s="806"/>
      <c r="CPW894" s="806"/>
      <c r="CPX894" s="806"/>
      <c r="CPY894" s="806"/>
      <c r="CPZ894" s="806"/>
      <c r="CQA894" s="806"/>
      <c r="CQB894" s="806"/>
      <c r="CQC894" s="806"/>
      <c r="CQD894" s="806"/>
      <c r="CQE894" s="806"/>
      <c r="CQF894" s="806"/>
      <c r="CQG894" s="806"/>
      <c r="CQH894" s="806"/>
      <c r="CQI894" s="806"/>
      <c r="CQJ894" s="806"/>
      <c r="CQK894" s="806"/>
      <c r="CQL894" s="806"/>
      <c r="CQM894" s="806"/>
      <c r="CQN894" s="806"/>
      <c r="CQO894" s="806"/>
      <c r="CQP894" s="806"/>
      <c r="CQQ894" s="806"/>
      <c r="CQR894" s="806"/>
      <c r="CQS894" s="806"/>
      <c r="CQT894" s="806"/>
      <c r="CQU894" s="806"/>
      <c r="CQV894" s="806"/>
      <c r="CQW894" s="806"/>
      <c r="CQX894" s="806"/>
      <c r="CQY894" s="806"/>
      <c r="CQZ894" s="806"/>
      <c r="CRA894" s="806"/>
      <c r="CRB894" s="806"/>
      <c r="CRC894" s="806"/>
      <c r="CRD894" s="806"/>
      <c r="CRE894" s="806"/>
      <c r="CRF894" s="806"/>
      <c r="CRG894" s="806"/>
      <c r="CRH894" s="806"/>
      <c r="CRI894" s="806"/>
      <c r="CRJ894" s="806"/>
      <c r="CRK894" s="806"/>
      <c r="CRL894" s="806"/>
      <c r="CRM894" s="806"/>
      <c r="CRN894" s="806"/>
      <c r="CRO894" s="806"/>
      <c r="CRP894" s="806"/>
      <c r="CRQ894" s="806"/>
      <c r="CRR894" s="806"/>
      <c r="CRS894" s="806"/>
      <c r="CRT894" s="806"/>
      <c r="CRU894" s="806"/>
      <c r="CRV894" s="806"/>
      <c r="CRW894" s="806"/>
      <c r="CRX894" s="806"/>
      <c r="CRY894" s="806"/>
      <c r="CRZ894" s="806"/>
      <c r="CSA894" s="806"/>
      <c r="CSB894" s="806"/>
      <c r="CSC894" s="806"/>
      <c r="CSD894" s="806"/>
      <c r="CSE894" s="806"/>
      <c r="CSF894" s="806"/>
      <c r="CSG894" s="806"/>
      <c r="CSH894" s="806"/>
      <c r="CSI894" s="806"/>
      <c r="CSJ894" s="806"/>
      <c r="CSK894" s="806"/>
      <c r="CSL894" s="806"/>
      <c r="CSM894" s="806"/>
      <c r="CSN894" s="806"/>
      <c r="CSO894" s="806"/>
      <c r="CSP894" s="806"/>
      <c r="CSQ894" s="806"/>
      <c r="CSR894" s="806"/>
      <c r="CSS894" s="806"/>
      <c r="CST894" s="806"/>
      <c r="CSU894" s="806"/>
      <c r="CSV894" s="806"/>
      <c r="CSW894" s="806"/>
      <c r="CSX894" s="806"/>
      <c r="CSY894" s="806"/>
      <c r="CSZ894" s="806"/>
      <c r="CTA894" s="806"/>
      <c r="CTB894" s="806"/>
      <c r="CTC894" s="806"/>
      <c r="CTD894" s="806"/>
      <c r="CTE894" s="806"/>
      <c r="CTF894" s="806"/>
      <c r="CTG894" s="806"/>
      <c r="CTH894" s="806"/>
      <c r="CTI894" s="806"/>
      <c r="CTJ894" s="806"/>
      <c r="CTK894" s="806"/>
      <c r="CTL894" s="806"/>
      <c r="CTM894" s="806"/>
      <c r="CTN894" s="806"/>
      <c r="CTO894" s="806"/>
      <c r="CTP894" s="806"/>
      <c r="CTQ894" s="806"/>
      <c r="CTR894" s="806"/>
      <c r="CTS894" s="806"/>
      <c r="CTT894" s="806"/>
      <c r="CTU894" s="806"/>
      <c r="CTV894" s="806"/>
      <c r="CTW894" s="806"/>
      <c r="CTX894" s="806"/>
      <c r="CTY894" s="806"/>
      <c r="CTZ894" s="806"/>
      <c r="CUA894" s="806"/>
      <c r="CUB894" s="806"/>
      <c r="CUC894" s="806"/>
      <c r="CUD894" s="806"/>
      <c r="CUE894" s="806"/>
      <c r="CUF894" s="806"/>
      <c r="CUG894" s="806"/>
      <c r="CUH894" s="806"/>
      <c r="CUI894" s="806"/>
      <c r="CUJ894" s="806"/>
      <c r="CUK894" s="806"/>
      <c r="CUL894" s="806"/>
      <c r="CUM894" s="806"/>
      <c r="CUN894" s="806"/>
      <c r="CUO894" s="806"/>
      <c r="CUP894" s="806"/>
      <c r="CUQ894" s="806"/>
      <c r="CUR894" s="806"/>
      <c r="CUS894" s="806"/>
      <c r="CUT894" s="806"/>
      <c r="CUU894" s="806"/>
      <c r="CUV894" s="806"/>
      <c r="CUW894" s="806"/>
      <c r="CUX894" s="806"/>
      <c r="CUY894" s="806"/>
      <c r="CUZ894" s="806"/>
      <c r="CVA894" s="806"/>
      <c r="CVB894" s="806"/>
      <c r="CVC894" s="806"/>
      <c r="CVD894" s="806"/>
      <c r="CVE894" s="806"/>
      <c r="CVF894" s="806"/>
      <c r="CVG894" s="806"/>
      <c r="CVH894" s="806"/>
      <c r="CVI894" s="806"/>
      <c r="CVJ894" s="806"/>
      <c r="CVK894" s="806"/>
      <c r="CVL894" s="806"/>
      <c r="CVM894" s="806"/>
      <c r="CVN894" s="806"/>
      <c r="CVO894" s="806"/>
      <c r="CVP894" s="806"/>
      <c r="CVQ894" s="806"/>
      <c r="CVR894" s="806"/>
      <c r="CVS894" s="806"/>
      <c r="CVT894" s="806"/>
      <c r="CVU894" s="806"/>
      <c r="CVV894" s="806"/>
      <c r="CVW894" s="806"/>
      <c r="CVX894" s="806"/>
      <c r="CVY894" s="806"/>
      <c r="CVZ894" s="806"/>
      <c r="CWA894" s="806"/>
      <c r="CWB894" s="806"/>
      <c r="CWC894" s="806"/>
      <c r="CWD894" s="806"/>
      <c r="CWE894" s="806"/>
      <c r="CWF894" s="806"/>
      <c r="CWG894" s="806"/>
      <c r="CWH894" s="806"/>
      <c r="CWI894" s="806"/>
      <c r="CWJ894" s="806"/>
      <c r="CWK894" s="806"/>
      <c r="CWL894" s="806"/>
      <c r="CWM894" s="806"/>
      <c r="CWN894" s="806"/>
      <c r="CWO894" s="806"/>
      <c r="CWP894" s="806"/>
      <c r="CWQ894" s="806"/>
      <c r="CWR894" s="806"/>
      <c r="CWS894" s="806"/>
      <c r="CWT894" s="806"/>
      <c r="CWU894" s="806"/>
      <c r="CWV894" s="806"/>
      <c r="CWW894" s="806"/>
      <c r="CWX894" s="806"/>
      <c r="CWY894" s="806"/>
      <c r="CWZ894" s="806"/>
      <c r="CXA894" s="806"/>
      <c r="CXB894" s="806"/>
      <c r="CXC894" s="806"/>
      <c r="CXD894" s="806"/>
      <c r="CXE894" s="806"/>
      <c r="CXF894" s="806"/>
      <c r="CXG894" s="806"/>
      <c r="CXH894" s="806"/>
      <c r="CXI894" s="806"/>
      <c r="CXJ894" s="806"/>
      <c r="CXK894" s="806"/>
      <c r="CXL894" s="806"/>
      <c r="CXM894" s="806"/>
      <c r="CXN894" s="806"/>
      <c r="CXO894" s="806"/>
      <c r="CXP894" s="806"/>
      <c r="CXQ894" s="806"/>
      <c r="CXR894" s="806"/>
      <c r="CXS894" s="806"/>
      <c r="CXT894" s="806"/>
      <c r="CXU894" s="806"/>
      <c r="CXV894" s="806"/>
      <c r="CXW894" s="806"/>
      <c r="CXX894" s="806"/>
      <c r="CXY894" s="806"/>
      <c r="CXZ894" s="806"/>
      <c r="CYA894" s="806"/>
      <c r="CYB894" s="806"/>
      <c r="CYC894" s="806"/>
      <c r="CYD894" s="806"/>
      <c r="CYE894" s="806"/>
      <c r="CYF894" s="806"/>
      <c r="CYG894" s="806"/>
      <c r="CYH894" s="806"/>
      <c r="CYI894" s="806"/>
      <c r="CYJ894" s="806"/>
      <c r="CYK894" s="806"/>
      <c r="CYL894" s="806"/>
      <c r="CYM894" s="806"/>
      <c r="CYN894" s="806"/>
      <c r="CYO894" s="806"/>
      <c r="CYP894" s="806"/>
      <c r="CYQ894" s="806"/>
      <c r="CYR894" s="806"/>
      <c r="CYS894" s="806"/>
      <c r="CYT894" s="806"/>
      <c r="CYU894" s="806"/>
      <c r="CYV894" s="806"/>
      <c r="CYW894" s="806"/>
      <c r="CYX894" s="806"/>
      <c r="CYY894" s="806"/>
      <c r="CYZ894" s="806"/>
      <c r="CZA894" s="806"/>
      <c r="CZB894" s="806"/>
      <c r="CZC894" s="806"/>
      <c r="CZD894" s="806"/>
      <c r="CZE894" s="806"/>
      <c r="CZF894" s="806"/>
      <c r="CZG894" s="806"/>
      <c r="CZH894" s="806"/>
      <c r="CZI894" s="806"/>
      <c r="CZJ894" s="806"/>
      <c r="CZK894" s="806"/>
      <c r="CZL894" s="806"/>
      <c r="CZM894" s="806"/>
      <c r="CZN894" s="806"/>
      <c r="CZO894" s="806"/>
      <c r="CZP894" s="806"/>
      <c r="CZQ894" s="806"/>
      <c r="CZR894" s="806"/>
      <c r="CZS894" s="806"/>
      <c r="CZT894" s="806"/>
      <c r="CZU894" s="806"/>
      <c r="CZV894" s="806"/>
      <c r="CZW894" s="806"/>
      <c r="CZX894" s="806"/>
      <c r="CZY894" s="806"/>
      <c r="CZZ894" s="806"/>
      <c r="DAA894" s="806"/>
      <c r="DAB894" s="806"/>
      <c r="DAC894" s="806"/>
      <c r="DAD894" s="806"/>
      <c r="DAE894" s="806"/>
      <c r="DAF894" s="806"/>
      <c r="DAG894" s="806"/>
      <c r="DAH894" s="806"/>
      <c r="DAI894" s="806"/>
      <c r="DAJ894" s="806"/>
      <c r="DAK894" s="806"/>
      <c r="DAL894" s="806"/>
      <c r="DAM894" s="806"/>
      <c r="DAN894" s="806"/>
      <c r="DAO894" s="806"/>
      <c r="DAP894" s="806"/>
      <c r="DAQ894" s="806"/>
      <c r="DAR894" s="806"/>
      <c r="DAS894" s="806"/>
      <c r="DAT894" s="806"/>
      <c r="DAU894" s="806"/>
      <c r="DAV894" s="806"/>
      <c r="DAW894" s="806"/>
      <c r="DAX894" s="806"/>
      <c r="DAY894" s="806"/>
      <c r="DAZ894" s="806"/>
      <c r="DBA894" s="806"/>
      <c r="DBB894" s="806"/>
      <c r="DBC894" s="806"/>
      <c r="DBD894" s="806"/>
      <c r="DBE894" s="806"/>
      <c r="DBF894" s="806"/>
      <c r="DBG894" s="806"/>
      <c r="DBH894" s="806"/>
      <c r="DBI894" s="806"/>
      <c r="DBJ894" s="806"/>
      <c r="DBK894" s="806"/>
      <c r="DBL894" s="806"/>
      <c r="DBM894" s="806"/>
      <c r="DBN894" s="806"/>
      <c r="DBO894" s="806"/>
      <c r="DBP894" s="806"/>
      <c r="DBQ894" s="806"/>
      <c r="DBR894" s="806"/>
      <c r="DBS894" s="806"/>
      <c r="DBT894" s="806"/>
      <c r="DBU894" s="806"/>
      <c r="DBV894" s="806"/>
      <c r="DBW894" s="806"/>
      <c r="DBX894" s="806"/>
      <c r="DBY894" s="806"/>
      <c r="DBZ894" s="806"/>
      <c r="DCA894" s="806"/>
      <c r="DCB894" s="806"/>
      <c r="DCC894" s="806"/>
      <c r="DCD894" s="806"/>
      <c r="DCE894" s="806"/>
      <c r="DCF894" s="806"/>
      <c r="DCG894" s="806"/>
      <c r="DCH894" s="806"/>
      <c r="DCI894" s="806"/>
      <c r="DCJ894" s="806"/>
      <c r="DCK894" s="806"/>
      <c r="DCL894" s="806"/>
      <c r="DCM894" s="806"/>
      <c r="DCN894" s="806"/>
      <c r="DCO894" s="806"/>
      <c r="DCP894" s="806"/>
      <c r="DCQ894" s="806"/>
      <c r="DCR894" s="806"/>
      <c r="DCS894" s="806"/>
      <c r="DCT894" s="806"/>
      <c r="DCU894" s="806"/>
      <c r="DCV894" s="806"/>
      <c r="DCW894" s="806"/>
      <c r="DCX894" s="806"/>
      <c r="DCY894" s="806"/>
      <c r="DCZ894" s="806"/>
      <c r="DDA894" s="806"/>
      <c r="DDB894" s="806"/>
      <c r="DDC894" s="806"/>
      <c r="DDD894" s="806"/>
      <c r="DDE894" s="806"/>
      <c r="DDF894" s="806"/>
      <c r="DDG894" s="806"/>
      <c r="DDH894" s="806"/>
      <c r="DDI894" s="806"/>
      <c r="DDJ894" s="806"/>
      <c r="DDK894" s="806"/>
      <c r="DDL894" s="806"/>
      <c r="DDM894" s="806"/>
      <c r="DDN894" s="806"/>
      <c r="DDO894" s="806"/>
      <c r="DDP894" s="806"/>
      <c r="DDQ894" s="806"/>
      <c r="DDR894" s="806"/>
      <c r="DDS894" s="806"/>
      <c r="DDT894" s="806"/>
      <c r="DDU894" s="806"/>
      <c r="DDV894" s="806"/>
      <c r="DDW894" s="806"/>
      <c r="DDX894" s="806"/>
      <c r="DDY894" s="806"/>
      <c r="DDZ894" s="806"/>
      <c r="DEA894" s="806"/>
      <c r="DEB894" s="806"/>
      <c r="DEC894" s="806"/>
      <c r="DED894" s="806"/>
      <c r="DEE894" s="806"/>
      <c r="DEF894" s="806"/>
      <c r="DEG894" s="806"/>
      <c r="DEH894" s="806"/>
      <c r="DEI894" s="806"/>
      <c r="DEJ894" s="806"/>
      <c r="DEK894" s="806"/>
      <c r="DEL894" s="806"/>
      <c r="DEM894" s="806"/>
      <c r="DEN894" s="806"/>
      <c r="DEO894" s="806"/>
      <c r="DEP894" s="806"/>
      <c r="DEQ894" s="806"/>
      <c r="DER894" s="806"/>
      <c r="DES894" s="806"/>
      <c r="DET894" s="806"/>
      <c r="DEU894" s="806"/>
      <c r="DEV894" s="806"/>
      <c r="DEW894" s="806"/>
      <c r="DEX894" s="806"/>
      <c r="DEY894" s="806"/>
      <c r="DEZ894" s="806"/>
      <c r="DFA894" s="806"/>
      <c r="DFB894" s="806"/>
      <c r="DFC894" s="806"/>
      <c r="DFD894" s="806"/>
      <c r="DFE894" s="806"/>
      <c r="DFF894" s="806"/>
      <c r="DFG894" s="806"/>
      <c r="DFH894" s="806"/>
      <c r="DFI894" s="806"/>
      <c r="DFJ894" s="806"/>
      <c r="DFK894" s="806"/>
      <c r="DFL894" s="806"/>
      <c r="DFM894" s="806"/>
      <c r="DFN894" s="806"/>
      <c r="DFO894" s="806"/>
      <c r="DFP894" s="806"/>
      <c r="DFQ894" s="806"/>
      <c r="DFR894" s="806"/>
      <c r="DFS894" s="806"/>
      <c r="DFT894" s="806"/>
      <c r="DFU894" s="806"/>
      <c r="DFV894" s="806"/>
      <c r="DFW894" s="806"/>
      <c r="DFX894" s="806"/>
      <c r="DFY894" s="806"/>
      <c r="DFZ894" s="806"/>
      <c r="DGA894" s="806"/>
      <c r="DGB894" s="806"/>
      <c r="DGC894" s="806"/>
      <c r="DGD894" s="806"/>
      <c r="DGE894" s="806"/>
      <c r="DGF894" s="806"/>
      <c r="DGG894" s="806"/>
      <c r="DGH894" s="806"/>
      <c r="DGI894" s="806"/>
      <c r="DGJ894" s="806"/>
      <c r="DGK894" s="806"/>
      <c r="DGL894" s="806"/>
      <c r="DGM894" s="806"/>
      <c r="DGN894" s="806"/>
      <c r="DGO894" s="806"/>
      <c r="DGP894" s="806"/>
      <c r="DGQ894" s="806"/>
      <c r="DGR894" s="806"/>
      <c r="DGS894" s="806"/>
      <c r="DGT894" s="806"/>
      <c r="DGU894" s="806"/>
      <c r="DGV894" s="806"/>
      <c r="DGW894" s="806"/>
      <c r="DGX894" s="806"/>
      <c r="DGY894" s="806"/>
      <c r="DGZ894" s="806"/>
      <c r="DHA894" s="806"/>
      <c r="DHB894" s="806"/>
      <c r="DHC894" s="806"/>
      <c r="DHD894" s="806"/>
      <c r="DHE894" s="806"/>
      <c r="DHF894" s="806"/>
      <c r="DHG894" s="806"/>
      <c r="DHH894" s="806"/>
      <c r="DHI894" s="806"/>
      <c r="DHJ894" s="806"/>
      <c r="DHK894" s="806"/>
      <c r="DHL894" s="806"/>
      <c r="DHM894" s="806"/>
      <c r="DHN894" s="806"/>
      <c r="DHO894" s="806"/>
      <c r="DHP894" s="806"/>
      <c r="DHQ894" s="806"/>
      <c r="DHR894" s="806"/>
      <c r="DHS894" s="806"/>
      <c r="DHT894" s="806"/>
      <c r="DHU894" s="806"/>
      <c r="DHV894" s="806"/>
      <c r="DHW894" s="806"/>
      <c r="DHX894" s="806"/>
      <c r="DHY894" s="806"/>
      <c r="DHZ894" s="806"/>
      <c r="DIA894" s="806"/>
      <c r="DIB894" s="806"/>
      <c r="DIC894" s="806"/>
      <c r="DID894" s="806"/>
      <c r="DIE894" s="806"/>
      <c r="DIF894" s="806"/>
      <c r="DIG894" s="806"/>
      <c r="DIH894" s="806"/>
      <c r="DII894" s="806"/>
      <c r="DIJ894" s="806"/>
      <c r="DIK894" s="806"/>
      <c r="DIL894" s="806"/>
      <c r="DIM894" s="806"/>
      <c r="DIN894" s="806"/>
      <c r="DIO894" s="806"/>
      <c r="DIP894" s="806"/>
      <c r="DIQ894" s="806"/>
      <c r="DIR894" s="806"/>
      <c r="DIS894" s="806"/>
      <c r="DIT894" s="806"/>
      <c r="DIU894" s="806"/>
      <c r="DIV894" s="806"/>
      <c r="DIW894" s="806"/>
      <c r="DIX894" s="806"/>
      <c r="DIY894" s="806"/>
      <c r="DIZ894" s="806"/>
      <c r="DJA894" s="806"/>
      <c r="DJB894" s="806"/>
      <c r="DJC894" s="806"/>
      <c r="DJD894" s="806"/>
      <c r="DJE894" s="806"/>
      <c r="DJF894" s="806"/>
      <c r="DJG894" s="806"/>
      <c r="DJH894" s="806"/>
      <c r="DJI894" s="806"/>
      <c r="DJJ894" s="806"/>
      <c r="DJK894" s="806"/>
      <c r="DJL894" s="806"/>
      <c r="DJM894" s="806"/>
      <c r="DJN894" s="806"/>
      <c r="DJO894" s="806"/>
      <c r="DJP894" s="806"/>
      <c r="DJQ894" s="806"/>
      <c r="DJR894" s="806"/>
      <c r="DJS894" s="806"/>
      <c r="DJT894" s="806"/>
      <c r="DJU894" s="806"/>
      <c r="DJV894" s="806"/>
      <c r="DJW894" s="806"/>
      <c r="DJX894" s="806"/>
      <c r="DJY894" s="806"/>
      <c r="DJZ894" s="806"/>
      <c r="DKA894" s="806"/>
      <c r="DKB894" s="806"/>
      <c r="DKC894" s="806"/>
      <c r="DKD894" s="806"/>
      <c r="DKE894" s="806"/>
      <c r="DKF894" s="806"/>
      <c r="DKG894" s="806"/>
      <c r="DKH894" s="806"/>
      <c r="DKI894" s="806"/>
      <c r="DKJ894" s="806"/>
      <c r="DKK894" s="806"/>
      <c r="DKL894" s="806"/>
      <c r="DKM894" s="806"/>
      <c r="DKN894" s="806"/>
      <c r="DKO894" s="806"/>
      <c r="DKP894" s="806"/>
      <c r="DKQ894" s="806"/>
      <c r="DKR894" s="806"/>
      <c r="DKS894" s="806"/>
      <c r="DKT894" s="806"/>
      <c r="DKU894" s="806"/>
      <c r="DKV894" s="806"/>
      <c r="DKW894" s="806"/>
      <c r="DKX894" s="806"/>
      <c r="DKY894" s="806"/>
      <c r="DKZ894" s="806"/>
      <c r="DLA894" s="806"/>
      <c r="DLB894" s="806"/>
      <c r="DLC894" s="806"/>
      <c r="DLD894" s="806"/>
      <c r="DLE894" s="806"/>
      <c r="DLF894" s="806"/>
      <c r="DLG894" s="806"/>
      <c r="DLH894" s="806"/>
      <c r="DLI894" s="806"/>
      <c r="DLJ894" s="806"/>
      <c r="DLK894" s="806"/>
      <c r="DLL894" s="806"/>
      <c r="DLM894" s="806"/>
      <c r="DLN894" s="806"/>
      <c r="DLO894" s="806"/>
      <c r="DLP894" s="806"/>
      <c r="DLQ894" s="806"/>
      <c r="DLR894" s="806"/>
      <c r="DLS894" s="806"/>
      <c r="DLT894" s="806"/>
      <c r="DLU894" s="806"/>
      <c r="DLV894" s="806"/>
      <c r="DLW894" s="806"/>
      <c r="DLX894" s="806"/>
      <c r="DLY894" s="806"/>
      <c r="DLZ894" s="806"/>
      <c r="DMA894" s="806"/>
      <c r="DMB894" s="806"/>
      <c r="DMC894" s="806"/>
      <c r="DMD894" s="806"/>
      <c r="DME894" s="806"/>
      <c r="DMF894" s="806"/>
      <c r="DMG894" s="806"/>
      <c r="DMH894" s="806"/>
      <c r="DMI894" s="806"/>
      <c r="DMJ894" s="806"/>
      <c r="DMK894" s="806"/>
      <c r="DML894" s="806"/>
      <c r="DMM894" s="806"/>
      <c r="DMN894" s="806"/>
      <c r="DMO894" s="806"/>
      <c r="DMP894" s="806"/>
      <c r="DMQ894" s="806"/>
      <c r="DMR894" s="806"/>
      <c r="DMS894" s="806"/>
      <c r="DMT894" s="806"/>
      <c r="DMU894" s="806"/>
      <c r="DMV894" s="806"/>
      <c r="DMW894" s="806"/>
      <c r="DMX894" s="806"/>
      <c r="DMY894" s="806"/>
      <c r="DMZ894" s="806"/>
      <c r="DNA894" s="806"/>
      <c r="DNB894" s="806"/>
      <c r="DNC894" s="806"/>
      <c r="DND894" s="806"/>
      <c r="DNE894" s="806"/>
      <c r="DNF894" s="806"/>
      <c r="DNG894" s="806"/>
      <c r="DNH894" s="806"/>
      <c r="DNI894" s="806"/>
      <c r="DNJ894" s="806"/>
      <c r="DNK894" s="806"/>
      <c r="DNL894" s="806"/>
      <c r="DNM894" s="806"/>
      <c r="DNN894" s="806"/>
      <c r="DNO894" s="806"/>
      <c r="DNP894" s="806"/>
      <c r="DNQ894" s="806"/>
      <c r="DNR894" s="806"/>
      <c r="DNS894" s="806"/>
      <c r="DNT894" s="806"/>
      <c r="DNU894" s="806"/>
      <c r="DNV894" s="806"/>
      <c r="DNW894" s="806"/>
      <c r="DNX894" s="806"/>
      <c r="DNY894" s="806"/>
      <c r="DNZ894" s="806"/>
      <c r="DOA894" s="806"/>
      <c r="DOB894" s="806"/>
      <c r="DOC894" s="806"/>
      <c r="DOD894" s="806"/>
      <c r="DOE894" s="806"/>
      <c r="DOF894" s="806"/>
      <c r="DOG894" s="806"/>
      <c r="DOH894" s="806"/>
      <c r="DOI894" s="806"/>
      <c r="DOJ894" s="806"/>
      <c r="DOK894" s="806"/>
      <c r="DOL894" s="806"/>
      <c r="DOM894" s="806"/>
      <c r="DON894" s="806"/>
      <c r="DOO894" s="806"/>
      <c r="DOP894" s="806"/>
      <c r="DOQ894" s="806"/>
      <c r="DOR894" s="806"/>
      <c r="DOS894" s="806"/>
      <c r="DOT894" s="806"/>
      <c r="DOU894" s="806"/>
      <c r="DOV894" s="806"/>
      <c r="DOW894" s="806"/>
      <c r="DOX894" s="806"/>
      <c r="DOY894" s="806"/>
      <c r="DOZ894" s="806"/>
      <c r="DPA894" s="806"/>
      <c r="DPB894" s="806"/>
      <c r="DPC894" s="806"/>
      <c r="DPD894" s="806"/>
      <c r="DPE894" s="806"/>
      <c r="DPF894" s="806"/>
      <c r="DPG894" s="806"/>
      <c r="DPH894" s="806"/>
      <c r="DPI894" s="806"/>
      <c r="DPJ894" s="806"/>
      <c r="DPK894" s="806"/>
      <c r="DPL894" s="806"/>
      <c r="DPM894" s="806"/>
      <c r="DPN894" s="806"/>
      <c r="DPO894" s="806"/>
      <c r="DPP894" s="806"/>
      <c r="DPQ894" s="806"/>
      <c r="DPR894" s="806"/>
      <c r="DPS894" s="806"/>
      <c r="DPT894" s="806"/>
      <c r="DPU894" s="806"/>
      <c r="DPV894" s="806"/>
      <c r="DPW894" s="806"/>
      <c r="DPX894" s="806"/>
      <c r="DPY894" s="806"/>
      <c r="DPZ894" s="806"/>
      <c r="DQA894" s="806"/>
      <c r="DQB894" s="806"/>
      <c r="DQC894" s="806"/>
      <c r="DQD894" s="806"/>
      <c r="DQE894" s="806"/>
      <c r="DQF894" s="806"/>
      <c r="DQG894" s="806"/>
      <c r="DQH894" s="806"/>
      <c r="DQI894" s="806"/>
      <c r="DQJ894" s="806"/>
      <c r="DQK894" s="806"/>
      <c r="DQL894" s="806"/>
      <c r="DQM894" s="806"/>
      <c r="DQN894" s="806"/>
      <c r="DQO894" s="806"/>
      <c r="DQP894" s="806"/>
      <c r="DQQ894" s="806"/>
      <c r="DQR894" s="806"/>
      <c r="DQS894" s="806"/>
      <c r="DQT894" s="806"/>
      <c r="DQU894" s="806"/>
      <c r="DQV894" s="806"/>
      <c r="DQW894" s="806"/>
      <c r="DQX894" s="806"/>
      <c r="DQY894" s="806"/>
      <c r="DQZ894" s="806"/>
      <c r="DRA894" s="806"/>
      <c r="DRB894" s="806"/>
      <c r="DRC894" s="806"/>
      <c r="DRD894" s="806"/>
      <c r="DRE894" s="806"/>
      <c r="DRF894" s="806"/>
      <c r="DRG894" s="806"/>
      <c r="DRH894" s="806"/>
      <c r="DRI894" s="806"/>
      <c r="DRJ894" s="806"/>
      <c r="DRK894" s="806"/>
      <c r="DRL894" s="806"/>
      <c r="DRM894" s="806"/>
      <c r="DRN894" s="806"/>
      <c r="DRO894" s="806"/>
      <c r="DRP894" s="806"/>
      <c r="DRQ894" s="806"/>
      <c r="DRR894" s="806"/>
      <c r="DRS894" s="806"/>
      <c r="DRT894" s="806"/>
      <c r="DRU894" s="806"/>
      <c r="DRV894" s="806"/>
      <c r="DRW894" s="806"/>
      <c r="DRX894" s="806"/>
      <c r="DRY894" s="806"/>
      <c r="DRZ894" s="806"/>
      <c r="DSA894" s="806"/>
      <c r="DSB894" s="806"/>
      <c r="DSC894" s="806"/>
      <c r="DSD894" s="806"/>
      <c r="DSE894" s="806"/>
      <c r="DSF894" s="806"/>
      <c r="DSG894" s="806"/>
      <c r="DSH894" s="806"/>
      <c r="DSI894" s="806"/>
      <c r="DSJ894" s="806"/>
      <c r="DSK894" s="806"/>
      <c r="DSL894" s="806"/>
      <c r="DSM894" s="806"/>
      <c r="DSN894" s="806"/>
      <c r="DSO894" s="806"/>
      <c r="DSP894" s="806"/>
      <c r="DSQ894" s="806"/>
      <c r="DSR894" s="806"/>
      <c r="DSS894" s="806"/>
      <c r="DST894" s="806"/>
      <c r="DSU894" s="806"/>
      <c r="DSV894" s="806"/>
      <c r="DSW894" s="806"/>
      <c r="DSX894" s="806"/>
      <c r="DSY894" s="806"/>
      <c r="DSZ894" s="806"/>
      <c r="DTA894" s="806"/>
      <c r="DTB894" s="806"/>
      <c r="DTC894" s="806"/>
      <c r="DTD894" s="806"/>
      <c r="DTE894" s="806"/>
      <c r="DTF894" s="806"/>
      <c r="DTG894" s="806"/>
      <c r="DTH894" s="806"/>
      <c r="DTI894" s="806"/>
      <c r="DTJ894" s="806"/>
      <c r="DTK894" s="806"/>
      <c r="DTL894" s="806"/>
      <c r="DTM894" s="806"/>
      <c r="DTN894" s="806"/>
      <c r="DTO894" s="806"/>
      <c r="DTP894" s="806"/>
      <c r="DTQ894" s="806"/>
      <c r="DTR894" s="806"/>
      <c r="DTS894" s="806"/>
      <c r="DTT894" s="806"/>
      <c r="DTU894" s="806"/>
      <c r="DTV894" s="806"/>
      <c r="DTW894" s="806"/>
      <c r="DTX894" s="806"/>
      <c r="DTY894" s="806"/>
      <c r="DTZ894" s="806"/>
      <c r="DUA894" s="806"/>
      <c r="DUB894" s="806"/>
      <c r="DUC894" s="806"/>
      <c r="DUD894" s="806"/>
      <c r="DUE894" s="806"/>
      <c r="DUF894" s="806"/>
      <c r="DUG894" s="806"/>
      <c r="DUH894" s="806"/>
      <c r="DUI894" s="806"/>
      <c r="DUJ894" s="806"/>
      <c r="DUK894" s="806"/>
      <c r="DUL894" s="806"/>
      <c r="DUM894" s="806"/>
      <c r="DUN894" s="806"/>
      <c r="DUO894" s="806"/>
      <c r="DUP894" s="806"/>
      <c r="DUQ894" s="806"/>
      <c r="DUR894" s="806"/>
      <c r="DUS894" s="806"/>
      <c r="DUT894" s="806"/>
      <c r="DUU894" s="806"/>
      <c r="DUV894" s="806"/>
      <c r="DUW894" s="806"/>
      <c r="DUX894" s="806"/>
      <c r="DUY894" s="806"/>
      <c r="DUZ894" s="806"/>
      <c r="DVA894" s="806"/>
      <c r="DVB894" s="806"/>
      <c r="DVC894" s="806"/>
      <c r="DVD894" s="806"/>
      <c r="DVE894" s="806"/>
      <c r="DVF894" s="806"/>
      <c r="DVG894" s="806"/>
      <c r="DVH894" s="806"/>
      <c r="DVI894" s="806"/>
      <c r="DVJ894" s="806"/>
      <c r="DVK894" s="806"/>
      <c r="DVL894" s="806"/>
      <c r="DVM894" s="806"/>
      <c r="DVN894" s="806"/>
      <c r="DVO894" s="806"/>
      <c r="DVP894" s="806"/>
      <c r="DVQ894" s="806"/>
      <c r="DVR894" s="806"/>
      <c r="DVS894" s="806"/>
      <c r="DVT894" s="806"/>
      <c r="DVU894" s="806"/>
      <c r="DVV894" s="806"/>
      <c r="DVW894" s="806"/>
      <c r="DVX894" s="806"/>
      <c r="DVY894" s="806"/>
      <c r="DVZ894" s="806"/>
      <c r="DWA894" s="806"/>
      <c r="DWB894" s="806"/>
      <c r="DWC894" s="806"/>
      <c r="DWD894" s="806"/>
      <c r="DWE894" s="806"/>
      <c r="DWF894" s="806"/>
      <c r="DWG894" s="806"/>
      <c r="DWH894" s="806"/>
      <c r="DWI894" s="806"/>
      <c r="DWJ894" s="806"/>
      <c r="DWK894" s="806"/>
      <c r="DWL894" s="806"/>
      <c r="DWM894" s="806"/>
      <c r="DWN894" s="806"/>
      <c r="DWO894" s="806"/>
      <c r="DWP894" s="806"/>
      <c r="DWQ894" s="806"/>
      <c r="DWR894" s="806"/>
      <c r="DWS894" s="806"/>
      <c r="DWT894" s="806"/>
      <c r="DWU894" s="806"/>
      <c r="DWV894" s="806"/>
      <c r="DWW894" s="806"/>
      <c r="DWX894" s="806"/>
      <c r="DWY894" s="806"/>
      <c r="DWZ894" s="806"/>
      <c r="DXA894" s="806"/>
      <c r="DXB894" s="806"/>
      <c r="DXC894" s="806"/>
      <c r="DXD894" s="806"/>
      <c r="DXE894" s="806"/>
      <c r="DXF894" s="806"/>
      <c r="DXG894" s="806"/>
      <c r="DXH894" s="806"/>
      <c r="DXI894" s="806"/>
      <c r="DXJ894" s="806"/>
      <c r="DXK894" s="806"/>
      <c r="DXL894" s="806"/>
      <c r="DXM894" s="806"/>
      <c r="DXN894" s="806"/>
      <c r="DXO894" s="806"/>
      <c r="DXP894" s="806"/>
      <c r="DXQ894" s="806"/>
      <c r="DXR894" s="806"/>
      <c r="DXS894" s="806"/>
      <c r="DXT894" s="806"/>
      <c r="DXU894" s="806"/>
      <c r="DXV894" s="806"/>
      <c r="DXW894" s="806"/>
      <c r="DXX894" s="806"/>
      <c r="DXY894" s="806"/>
      <c r="DXZ894" s="806"/>
      <c r="DYA894" s="806"/>
      <c r="DYB894" s="806"/>
      <c r="DYC894" s="806"/>
      <c r="DYD894" s="806"/>
      <c r="DYE894" s="806"/>
      <c r="DYF894" s="806"/>
      <c r="DYG894" s="806"/>
      <c r="DYH894" s="806"/>
      <c r="DYI894" s="806"/>
      <c r="DYJ894" s="806"/>
      <c r="DYK894" s="806"/>
      <c r="DYL894" s="806"/>
      <c r="DYM894" s="806"/>
      <c r="DYN894" s="806"/>
      <c r="DYO894" s="806"/>
      <c r="DYP894" s="806"/>
      <c r="DYQ894" s="806"/>
      <c r="DYR894" s="806"/>
      <c r="DYS894" s="806"/>
      <c r="DYT894" s="806"/>
      <c r="DYU894" s="806"/>
      <c r="DYV894" s="806"/>
      <c r="DYW894" s="806"/>
      <c r="DYX894" s="806"/>
      <c r="DYY894" s="806"/>
      <c r="DYZ894" s="806"/>
      <c r="DZA894" s="806"/>
      <c r="DZB894" s="806"/>
      <c r="DZC894" s="806"/>
      <c r="DZD894" s="806"/>
      <c r="DZE894" s="806"/>
      <c r="DZF894" s="806"/>
      <c r="DZG894" s="806"/>
      <c r="DZH894" s="806"/>
      <c r="DZI894" s="806"/>
      <c r="DZJ894" s="806"/>
      <c r="DZK894" s="806"/>
      <c r="DZL894" s="806"/>
      <c r="DZM894" s="806"/>
      <c r="DZN894" s="806"/>
      <c r="DZO894" s="806"/>
      <c r="DZP894" s="806"/>
      <c r="DZQ894" s="806"/>
      <c r="DZR894" s="806"/>
      <c r="DZS894" s="806"/>
      <c r="DZT894" s="806"/>
      <c r="DZU894" s="806"/>
      <c r="DZV894" s="806"/>
      <c r="DZW894" s="806"/>
      <c r="DZX894" s="806"/>
      <c r="DZY894" s="806"/>
      <c r="DZZ894" s="806"/>
      <c r="EAA894" s="806"/>
      <c r="EAB894" s="806"/>
      <c r="EAC894" s="806"/>
      <c r="EAD894" s="806"/>
      <c r="EAE894" s="806"/>
      <c r="EAF894" s="806"/>
      <c r="EAG894" s="806"/>
      <c r="EAH894" s="806"/>
      <c r="EAI894" s="806"/>
      <c r="EAJ894" s="806"/>
      <c r="EAK894" s="806"/>
      <c r="EAL894" s="806"/>
      <c r="EAM894" s="806"/>
      <c r="EAN894" s="806"/>
      <c r="EAO894" s="806"/>
      <c r="EAP894" s="806"/>
      <c r="EAQ894" s="806"/>
      <c r="EAR894" s="806"/>
      <c r="EAS894" s="806"/>
      <c r="EAT894" s="806"/>
      <c r="EAU894" s="806"/>
      <c r="EAV894" s="806"/>
      <c r="EAW894" s="806"/>
      <c r="EAX894" s="806"/>
      <c r="EAY894" s="806"/>
      <c r="EAZ894" s="806"/>
      <c r="EBA894" s="806"/>
      <c r="EBB894" s="806"/>
      <c r="EBC894" s="806"/>
      <c r="EBD894" s="806"/>
      <c r="EBE894" s="806"/>
      <c r="EBF894" s="806"/>
      <c r="EBG894" s="806"/>
      <c r="EBH894" s="806"/>
      <c r="EBI894" s="806"/>
      <c r="EBJ894" s="806"/>
      <c r="EBK894" s="806"/>
      <c r="EBL894" s="806"/>
      <c r="EBM894" s="806"/>
      <c r="EBN894" s="806"/>
      <c r="EBO894" s="806"/>
      <c r="EBP894" s="806"/>
      <c r="EBQ894" s="806"/>
      <c r="EBR894" s="806"/>
      <c r="EBS894" s="806"/>
      <c r="EBT894" s="806"/>
      <c r="EBU894" s="806"/>
      <c r="EBV894" s="806"/>
      <c r="EBW894" s="806"/>
      <c r="EBX894" s="806"/>
      <c r="EBY894" s="806"/>
      <c r="EBZ894" s="806"/>
      <c r="ECA894" s="806"/>
      <c r="ECB894" s="806"/>
      <c r="ECC894" s="806"/>
      <c r="ECD894" s="806"/>
      <c r="ECE894" s="806"/>
      <c r="ECF894" s="806"/>
      <c r="ECG894" s="806"/>
      <c r="ECH894" s="806"/>
      <c r="ECI894" s="806"/>
      <c r="ECJ894" s="806"/>
      <c r="ECK894" s="806"/>
      <c r="ECL894" s="806"/>
      <c r="ECM894" s="806"/>
      <c r="ECN894" s="806"/>
      <c r="ECO894" s="806"/>
      <c r="ECP894" s="806"/>
      <c r="ECQ894" s="806"/>
      <c r="ECR894" s="806"/>
      <c r="ECS894" s="806"/>
      <c r="ECT894" s="806"/>
      <c r="ECU894" s="806"/>
      <c r="ECV894" s="806"/>
      <c r="ECW894" s="806"/>
      <c r="ECX894" s="806"/>
      <c r="ECY894" s="806"/>
      <c r="ECZ894" s="806"/>
      <c r="EDA894" s="806"/>
      <c r="EDB894" s="806"/>
      <c r="EDC894" s="806"/>
      <c r="EDD894" s="806"/>
      <c r="EDE894" s="806"/>
      <c r="EDF894" s="806"/>
      <c r="EDG894" s="806"/>
      <c r="EDH894" s="806"/>
      <c r="EDI894" s="806"/>
      <c r="EDJ894" s="806"/>
      <c r="EDK894" s="806"/>
      <c r="EDL894" s="806"/>
      <c r="EDM894" s="806"/>
      <c r="EDN894" s="806"/>
      <c r="EDO894" s="806"/>
      <c r="EDP894" s="806"/>
      <c r="EDQ894" s="806"/>
      <c r="EDR894" s="806"/>
      <c r="EDS894" s="806"/>
      <c r="EDT894" s="806"/>
      <c r="EDU894" s="806"/>
      <c r="EDV894" s="806"/>
      <c r="EDW894" s="806"/>
      <c r="EDX894" s="806"/>
      <c r="EDY894" s="806"/>
      <c r="EDZ894" s="806"/>
      <c r="EEA894" s="806"/>
      <c r="EEB894" s="806"/>
      <c r="EEC894" s="806"/>
      <c r="EED894" s="806"/>
      <c r="EEE894" s="806"/>
      <c r="EEF894" s="806"/>
      <c r="EEG894" s="806"/>
      <c r="EEH894" s="806"/>
      <c r="EEI894" s="806"/>
      <c r="EEJ894" s="806"/>
      <c r="EEK894" s="806"/>
      <c r="EEL894" s="806"/>
      <c r="EEM894" s="806"/>
      <c r="EEN894" s="806"/>
      <c r="EEO894" s="806"/>
      <c r="EEP894" s="806"/>
      <c r="EEQ894" s="806"/>
      <c r="EER894" s="806"/>
      <c r="EES894" s="806"/>
      <c r="EET894" s="806"/>
      <c r="EEU894" s="806"/>
      <c r="EEV894" s="806"/>
      <c r="EEW894" s="806"/>
      <c r="EEX894" s="806"/>
      <c r="EEY894" s="806"/>
      <c r="EEZ894" s="806"/>
      <c r="EFA894" s="806"/>
      <c r="EFB894" s="806"/>
      <c r="EFC894" s="806"/>
      <c r="EFD894" s="806"/>
      <c r="EFE894" s="806"/>
      <c r="EFF894" s="806"/>
      <c r="EFG894" s="806"/>
      <c r="EFH894" s="806"/>
      <c r="EFI894" s="806"/>
      <c r="EFJ894" s="806"/>
      <c r="EFK894" s="806"/>
      <c r="EFL894" s="806"/>
      <c r="EFM894" s="806"/>
      <c r="EFN894" s="806"/>
      <c r="EFO894" s="806"/>
      <c r="EFP894" s="806"/>
      <c r="EFQ894" s="806"/>
      <c r="EFR894" s="806"/>
      <c r="EFS894" s="806"/>
      <c r="EFT894" s="806"/>
      <c r="EFU894" s="806"/>
      <c r="EFV894" s="806"/>
      <c r="EFW894" s="806"/>
      <c r="EFX894" s="806"/>
      <c r="EFY894" s="806"/>
      <c r="EFZ894" s="806"/>
      <c r="EGA894" s="806"/>
      <c r="EGB894" s="806"/>
      <c r="EGC894" s="806"/>
      <c r="EGD894" s="806"/>
      <c r="EGE894" s="806"/>
      <c r="EGF894" s="806"/>
      <c r="EGG894" s="806"/>
      <c r="EGH894" s="806"/>
      <c r="EGI894" s="806"/>
      <c r="EGJ894" s="806"/>
      <c r="EGK894" s="806"/>
      <c r="EGL894" s="806"/>
      <c r="EGM894" s="806"/>
      <c r="EGN894" s="806"/>
      <c r="EGO894" s="806"/>
      <c r="EGP894" s="806"/>
      <c r="EGQ894" s="806"/>
      <c r="EGR894" s="806"/>
      <c r="EGS894" s="806"/>
      <c r="EGT894" s="806"/>
      <c r="EGU894" s="806"/>
      <c r="EGV894" s="806"/>
      <c r="EGW894" s="806"/>
      <c r="EGX894" s="806"/>
      <c r="EGY894" s="806"/>
      <c r="EGZ894" s="806"/>
      <c r="EHA894" s="806"/>
      <c r="EHB894" s="806"/>
      <c r="EHC894" s="806"/>
      <c r="EHD894" s="806"/>
      <c r="EHE894" s="806"/>
      <c r="EHF894" s="806"/>
      <c r="EHG894" s="806"/>
      <c r="EHH894" s="806"/>
      <c r="EHI894" s="806"/>
      <c r="EHJ894" s="806"/>
      <c r="EHK894" s="806"/>
      <c r="EHL894" s="806"/>
      <c r="EHM894" s="806"/>
      <c r="EHN894" s="806"/>
      <c r="EHO894" s="806"/>
      <c r="EHP894" s="806"/>
      <c r="EHQ894" s="806"/>
      <c r="EHR894" s="806"/>
      <c r="EHS894" s="806"/>
      <c r="EHT894" s="806"/>
      <c r="EHU894" s="806"/>
      <c r="EHV894" s="806"/>
      <c r="EHW894" s="806"/>
      <c r="EHX894" s="806"/>
      <c r="EHY894" s="806"/>
      <c r="EHZ894" s="806"/>
      <c r="EIA894" s="806"/>
      <c r="EIB894" s="806"/>
      <c r="EIC894" s="806"/>
      <c r="EID894" s="806"/>
      <c r="EIE894" s="806"/>
      <c r="EIF894" s="806"/>
      <c r="EIG894" s="806"/>
      <c r="EIH894" s="806"/>
      <c r="EII894" s="806"/>
      <c r="EIJ894" s="806"/>
      <c r="EIK894" s="806"/>
      <c r="EIL894" s="806"/>
      <c r="EIM894" s="806"/>
      <c r="EIN894" s="806"/>
      <c r="EIO894" s="806"/>
      <c r="EIP894" s="806"/>
      <c r="EIQ894" s="806"/>
      <c r="EIR894" s="806"/>
      <c r="EIS894" s="806"/>
      <c r="EIT894" s="806"/>
      <c r="EIU894" s="806"/>
      <c r="EIV894" s="806"/>
      <c r="EIW894" s="806"/>
      <c r="EIX894" s="806"/>
      <c r="EIY894" s="806"/>
      <c r="EIZ894" s="806"/>
      <c r="EJA894" s="806"/>
      <c r="EJB894" s="806"/>
      <c r="EJC894" s="806"/>
      <c r="EJD894" s="806"/>
      <c r="EJE894" s="806"/>
      <c r="EJF894" s="806"/>
      <c r="EJG894" s="806"/>
      <c r="EJH894" s="806"/>
      <c r="EJI894" s="806"/>
      <c r="EJJ894" s="806"/>
      <c r="EJK894" s="806"/>
      <c r="EJL894" s="806"/>
      <c r="EJM894" s="806"/>
      <c r="EJN894" s="806"/>
      <c r="EJO894" s="806"/>
      <c r="EJP894" s="806"/>
      <c r="EJQ894" s="806"/>
      <c r="EJR894" s="806"/>
      <c r="EJS894" s="806"/>
      <c r="EJT894" s="806"/>
      <c r="EJU894" s="806"/>
      <c r="EJV894" s="806"/>
      <c r="EJW894" s="806"/>
      <c r="EJX894" s="806"/>
      <c r="EJY894" s="806"/>
      <c r="EJZ894" s="806"/>
      <c r="EKA894" s="806"/>
      <c r="EKB894" s="806"/>
      <c r="EKC894" s="806"/>
      <c r="EKD894" s="806"/>
      <c r="EKE894" s="806"/>
      <c r="EKF894" s="806"/>
      <c r="EKG894" s="806"/>
      <c r="EKH894" s="806"/>
      <c r="EKI894" s="806"/>
      <c r="EKJ894" s="806"/>
      <c r="EKK894" s="806"/>
      <c r="EKL894" s="806"/>
      <c r="EKM894" s="806"/>
      <c r="EKN894" s="806"/>
      <c r="EKO894" s="806"/>
      <c r="EKP894" s="806"/>
      <c r="EKQ894" s="806"/>
      <c r="EKR894" s="806"/>
      <c r="EKS894" s="806"/>
      <c r="EKT894" s="806"/>
      <c r="EKU894" s="806"/>
      <c r="EKV894" s="806"/>
      <c r="EKW894" s="806"/>
      <c r="EKX894" s="806"/>
      <c r="EKY894" s="806"/>
      <c r="EKZ894" s="806"/>
      <c r="ELA894" s="806"/>
      <c r="ELB894" s="806"/>
      <c r="ELC894" s="806"/>
      <c r="ELD894" s="806"/>
      <c r="ELE894" s="806"/>
      <c r="ELF894" s="806"/>
      <c r="ELG894" s="806"/>
      <c r="ELH894" s="806"/>
      <c r="ELI894" s="806"/>
      <c r="ELJ894" s="806"/>
      <c r="ELK894" s="806"/>
      <c r="ELL894" s="806"/>
      <c r="ELM894" s="806"/>
      <c r="ELN894" s="806"/>
      <c r="ELO894" s="806"/>
      <c r="ELP894" s="806"/>
      <c r="ELQ894" s="806"/>
      <c r="ELR894" s="806"/>
      <c r="ELS894" s="806"/>
      <c r="ELT894" s="806"/>
      <c r="ELU894" s="806"/>
      <c r="ELV894" s="806"/>
      <c r="ELW894" s="806"/>
      <c r="ELX894" s="806"/>
      <c r="ELY894" s="806"/>
      <c r="ELZ894" s="806"/>
      <c r="EMA894" s="806"/>
      <c r="EMB894" s="806"/>
      <c r="EMC894" s="806"/>
      <c r="EMD894" s="806"/>
      <c r="EME894" s="806"/>
      <c r="EMF894" s="806"/>
      <c r="EMG894" s="806"/>
      <c r="EMH894" s="806"/>
      <c r="EMI894" s="806"/>
      <c r="EMJ894" s="806"/>
      <c r="EMK894" s="806"/>
      <c r="EML894" s="806"/>
      <c r="EMM894" s="806"/>
      <c r="EMN894" s="806"/>
      <c r="EMO894" s="806"/>
      <c r="EMP894" s="806"/>
      <c r="EMQ894" s="806"/>
      <c r="EMR894" s="806"/>
      <c r="EMS894" s="806"/>
      <c r="EMT894" s="806"/>
      <c r="EMU894" s="806"/>
      <c r="EMV894" s="806"/>
      <c r="EMW894" s="806"/>
      <c r="EMX894" s="806"/>
      <c r="EMY894" s="806"/>
      <c r="EMZ894" s="806"/>
      <c r="ENA894" s="806"/>
      <c r="ENB894" s="806"/>
      <c r="ENC894" s="806"/>
      <c r="END894" s="806"/>
      <c r="ENE894" s="806"/>
      <c r="ENF894" s="806"/>
      <c r="ENG894" s="806"/>
      <c r="ENH894" s="806"/>
      <c r="ENI894" s="806"/>
      <c r="ENJ894" s="806"/>
      <c r="ENK894" s="806"/>
      <c r="ENL894" s="806"/>
      <c r="ENM894" s="806"/>
      <c r="ENN894" s="806"/>
      <c r="ENO894" s="806"/>
      <c r="ENP894" s="806"/>
      <c r="ENQ894" s="806"/>
      <c r="ENR894" s="806"/>
      <c r="ENS894" s="806"/>
      <c r="ENT894" s="806"/>
      <c r="ENU894" s="806"/>
      <c r="ENV894" s="806"/>
      <c r="ENW894" s="806"/>
      <c r="ENX894" s="806"/>
      <c r="ENY894" s="806"/>
      <c r="ENZ894" s="806"/>
      <c r="EOA894" s="806"/>
      <c r="EOB894" s="806"/>
      <c r="EOC894" s="806"/>
      <c r="EOD894" s="806"/>
      <c r="EOE894" s="806"/>
      <c r="EOF894" s="806"/>
      <c r="EOG894" s="806"/>
      <c r="EOH894" s="806"/>
      <c r="EOI894" s="806"/>
      <c r="EOJ894" s="806"/>
      <c r="EOK894" s="806"/>
      <c r="EOL894" s="806"/>
      <c r="EOM894" s="806"/>
      <c r="EON894" s="806"/>
      <c r="EOO894" s="806"/>
      <c r="EOP894" s="806"/>
      <c r="EOQ894" s="806"/>
      <c r="EOR894" s="806"/>
      <c r="EOS894" s="806"/>
      <c r="EOT894" s="806"/>
      <c r="EOU894" s="806"/>
      <c r="EOV894" s="806"/>
      <c r="EOW894" s="806"/>
      <c r="EOX894" s="806"/>
      <c r="EOY894" s="806"/>
      <c r="EOZ894" s="806"/>
      <c r="EPA894" s="806"/>
      <c r="EPB894" s="806"/>
      <c r="EPC894" s="806"/>
      <c r="EPD894" s="806"/>
      <c r="EPE894" s="806"/>
      <c r="EPF894" s="806"/>
      <c r="EPG894" s="806"/>
      <c r="EPH894" s="806"/>
      <c r="EPI894" s="806"/>
      <c r="EPJ894" s="806"/>
      <c r="EPK894" s="806"/>
      <c r="EPL894" s="806"/>
      <c r="EPM894" s="806"/>
      <c r="EPN894" s="806"/>
      <c r="EPO894" s="806"/>
      <c r="EPP894" s="806"/>
      <c r="EPQ894" s="806"/>
      <c r="EPR894" s="806"/>
      <c r="EPS894" s="806"/>
      <c r="EPT894" s="806"/>
      <c r="EPU894" s="806"/>
      <c r="EPV894" s="806"/>
      <c r="EPW894" s="806"/>
      <c r="EPX894" s="806"/>
      <c r="EPY894" s="806"/>
      <c r="EPZ894" s="806"/>
      <c r="EQA894" s="806"/>
      <c r="EQB894" s="806"/>
      <c r="EQC894" s="806"/>
      <c r="EQD894" s="806"/>
      <c r="EQE894" s="806"/>
      <c r="EQF894" s="806"/>
      <c r="EQG894" s="806"/>
      <c r="EQH894" s="806"/>
      <c r="EQI894" s="806"/>
      <c r="EQJ894" s="806"/>
      <c r="EQK894" s="806"/>
      <c r="EQL894" s="806"/>
      <c r="EQM894" s="806"/>
      <c r="EQN894" s="806"/>
      <c r="EQO894" s="806"/>
      <c r="EQP894" s="806"/>
      <c r="EQQ894" s="806"/>
      <c r="EQR894" s="806"/>
      <c r="EQS894" s="806"/>
      <c r="EQT894" s="806"/>
      <c r="EQU894" s="806"/>
      <c r="EQV894" s="806"/>
      <c r="EQW894" s="806"/>
      <c r="EQX894" s="806"/>
      <c r="EQY894" s="806"/>
      <c r="EQZ894" s="806"/>
      <c r="ERA894" s="806"/>
      <c r="ERB894" s="806"/>
      <c r="ERC894" s="806"/>
      <c r="ERD894" s="806"/>
      <c r="ERE894" s="806"/>
      <c r="ERF894" s="806"/>
      <c r="ERG894" s="806"/>
      <c r="ERH894" s="806"/>
      <c r="ERI894" s="806"/>
      <c r="ERJ894" s="806"/>
      <c r="ERK894" s="806"/>
      <c r="ERL894" s="806"/>
      <c r="ERM894" s="806"/>
      <c r="ERN894" s="806"/>
      <c r="ERO894" s="806"/>
      <c r="ERP894" s="806"/>
      <c r="ERQ894" s="806"/>
      <c r="ERR894" s="806"/>
      <c r="ERS894" s="806"/>
      <c r="ERT894" s="806"/>
      <c r="ERU894" s="806"/>
      <c r="ERV894" s="806"/>
      <c r="ERW894" s="806"/>
      <c r="ERX894" s="806"/>
      <c r="ERY894" s="806"/>
      <c r="ERZ894" s="806"/>
      <c r="ESA894" s="806"/>
      <c r="ESB894" s="806"/>
      <c r="ESC894" s="806"/>
      <c r="ESD894" s="806"/>
      <c r="ESE894" s="806"/>
      <c r="ESF894" s="806"/>
      <c r="ESG894" s="806"/>
      <c r="ESH894" s="806"/>
      <c r="ESI894" s="806"/>
      <c r="ESJ894" s="806"/>
      <c r="ESK894" s="806"/>
      <c r="ESL894" s="806"/>
      <c r="ESM894" s="806"/>
      <c r="ESN894" s="806"/>
      <c r="ESO894" s="806"/>
      <c r="ESP894" s="806"/>
      <c r="ESQ894" s="806"/>
      <c r="ESR894" s="806"/>
      <c r="ESS894" s="806"/>
      <c r="EST894" s="806"/>
      <c r="ESU894" s="806"/>
      <c r="ESV894" s="806"/>
      <c r="ESW894" s="806"/>
      <c r="ESX894" s="806"/>
      <c r="ESY894" s="806"/>
      <c r="ESZ894" s="806"/>
      <c r="ETA894" s="806"/>
      <c r="ETB894" s="806"/>
      <c r="ETC894" s="806"/>
      <c r="ETD894" s="806"/>
      <c r="ETE894" s="806"/>
      <c r="ETF894" s="806"/>
      <c r="ETG894" s="806"/>
      <c r="ETH894" s="806"/>
      <c r="ETI894" s="806"/>
      <c r="ETJ894" s="806"/>
      <c r="ETK894" s="806"/>
      <c r="ETL894" s="806"/>
      <c r="ETM894" s="806"/>
      <c r="ETN894" s="806"/>
      <c r="ETO894" s="806"/>
      <c r="ETP894" s="806"/>
      <c r="ETQ894" s="806"/>
      <c r="ETR894" s="806"/>
      <c r="ETS894" s="806"/>
      <c r="ETT894" s="806"/>
      <c r="ETU894" s="806"/>
      <c r="ETV894" s="806"/>
      <c r="ETW894" s="806"/>
      <c r="ETX894" s="806"/>
      <c r="ETY894" s="806"/>
      <c r="ETZ894" s="806"/>
      <c r="EUA894" s="806"/>
      <c r="EUB894" s="806"/>
      <c r="EUC894" s="806"/>
      <c r="EUD894" s="806"/>
      <c r="EUE894" s="806"/>
      <c r="EUF894" s="806"/>
      <c r="EUG894" s="806"/>
      <c r="EUH894" s="806"/>
      <c r="EUI894" s="806"/>
      <c r="EUJ894" s="806"/>
      <c r="EUK894" s="806"/>
      <c r="EUL894" s="806"/>
      <c r="EUM894" s="806"/>
      <c r="EUN894" s="806"/>
      <c r="EUO894" s="806"/>
      <c r="EUP894" s="806"/>
      <c r="EUQ894" s="806"/>
      <c r="EUR894" s="806"/>
      <c r="EUS894" s="806"/>
      <c r="EUT894" s="806"/>
      <c r="EUU894" s="806"/>
      <c r="EUV894" s="806"/>
      <c r="EUW894" s="806"/>
      <c r="EUX894" s="806"/>
      <c r="EUY894" s="806"/>
      <c r="EUZ894" s="806"/>
      <c r="EVA894" s="806"/>
      <c r="EVB894" s="806"/>
      <c r="EVC894" s="806"/>
      <c r="EVD894" s="806"/>
      <c r="EVE894" s="806"/>
      <c r="EVF894" s="806"/>
      <c r="EVG894" s="806"/>
      <c r="EVH894" s="806"/>
      <c r="EVI894" s="806"/>
      <c r="EVJ894" s="806"/>
      <c r="EVK894" s="806"/>
      <c r="EVL894" s="806"/>
      <c r="EVM894" s="806"/>
      <c r="EVN894" s="806"/>
      <c r="EVO894" s="806"/>
      <c r="EVP894" s="806"/>
      <c r="EVQ894" s="806"/>
      <c r="EVR894" s="806"/>
      <c r="EVS894" s="806"/>
      <c r="EVT894" s="806"/>
      <c r="EVU894" s="806"/>
      <c r="EVV894" s="806"/>
      <c r="EVW894" s="806"/>
      <c r="EVX894" s="806"/>
      <c r="EVY894" s="806"/>
      <c r="EVZ894" s="806"/>
      <c r="EWA894" s="806"/>
      <c r="EWB894" s="806"/>
      <c r="EWC894" s="806"/>
      <c r="EWD894" s="806"/>
      <c r="EWE894" s="806"/>
      <c r="EWF894" s="806"/>
      <c r="EWG894" s="806"/>
      <c r="EWH894" s="806"/>
      <c r="EWI894" s="806"/>
      <c r="EWJ894" s="806"/>
      <c r="EWK894" s="806"/>
      <c r="EWL894" s="806"/>
      <c r="EWM894" s="806"/>
      <c r="EWN894" s="806"/>
      <c r="EWO894" s="806"/>
      <c r="EWP894" s="806"/>
      <c r="EWQ894" s="806"/>
      <c r="EWR894" s="806"/>
      <c r="EWS894" s="806"/>
      <c r="EWT894" s="806"/>
      <c r="EWU894" s="806"/>
      <c r="EWV894" s="806"/>
      <c r="EWW894" s="806"/>
      <c r="EWX894" s="806"/>
      <c r="EWY894" s="806"/>
      <c r="EWZ894" s="806"/>
      <c r="EXA894" s="806"/>
      <c r="EXB894" s="806"/>
      <c r="EXC894" s="806"/>
      <c r="EXD894" s="806"/>
      <c r="EXE894" s="806"/>
      <c r="EXF894" s="806"/>
      <c r="EXG894" s="806"/>
      <c r="EXH894" s="806"/>
      <c r="EXI894" s="806"/>
      <c r="EXJ894" s="806"/>
      <c r="EXK894" s="806"/>
      <c r="EXL894" s="806"/>
      <c r="EXM894" s="806"/>
      <c r="EXN894" s="806"/>
      <c r="EXO894" s="806"/>
      <c r="EXP894" s="806"/>
      <c r="EXQ894" s="806"/>
      <c r="EXR894" s="806"/>
      <c r="EXS894" s="806"/>
      <c r="EXT894" s="806"/>
      <c r="EXU894" s="806"/>
      <c r="EXV894" s="806"/>
      <c r="EXW894" s="806"/>
      <c r="EXX894" s="806"/>
      <c r="EXY894" s="806"/>
      <c r="EXZ894" s="806"/>
      <c r="EYA894" s="806"/>
      <c r="EYB894" s="806"/>
      <c r="EYC894" s="806"/>
      <c r="EYD894" s="806"/>
      <c r="EYE894" s="806"/>
      <c r="EYF894" s="806"/>
      <c r="EYG894" s="806"/>
      <c r="EYH894" s="806"/>
      <c r="EYI894" s="806"/>
      <c r="EYJ894" s="806"/>
      <c r="EYK894" s="806"/>
      <c r="EYL894" s="806"/>
      <c r="EYM894" s="806"/>
      <c r="EYN894" s="806"/>
      <c r="EYO894" s="806"/>
      <c r="EYP894" s="806"/>
      <c r="EYQ894" s="806"/>
      <c r="EYR894" s="806"/>
      <c r="EYS894" s="806"/>
      <c r="EYT894" s="806"/>
      <c r="EYU894" s="806"/>
      <c r="EYV894" s="806"/>
      <c r="EYW894" s="806"/>
      <c r="EYX894" s="806"/>
      <c r="EYY894" s="806"/>
      <c r="EYZ894" s="806"/>
      <c r="EZA894" s="806"/>
      <c r="EZB894" s="806"/>
      <c r="EZC894" s="806"/>
      <c r="EZD894" s="806"/>
      <c r="EZE894" s="806"/>
      <c r="EZF894" s="806"/>
      <c r="EZG894" s="806"/>
      <c r="EZH894" s="806"/>
      <c r="EZI894" s="806"/>
      <c r="EZJ894" s="806"/>
      <c r="EZK894" s="806"/>
      <c r="EZL894" s="806"/>
      <c r="EZM894" s="806"/>
      <c r="EZN894" s="806"/>
      <c r="EZO894" s="806"/>
      <c r="EZP894" s="806"/>
      <c r="EZQ894" s="806"/>
      <c r="EZR894" s="806"/>
      <c r="EZS894" s="806"/>
      <c r="EZT894" s="806"/>
      <c r="EZU894" s="806"/>
      <c r="EZV894" s="806"/>
      <c r="EZW894" s="806"/>
      <c r="EZX894" s="806"/>
      <c r="EZY894" s="806"/>
      <c r="EZZ894" s="806"/>
      <c r="FAA894" s="806"/>
      <c r="FAB894" s="806"/>
      <c r="FAC894" s="806"/>
      <c r="FAD894" s="806"/>
      <c r="FAE894" s="806"/>
      <c r="FAF894" s="806"/>
      <c r="FAG894" s="806"/>
      <c r="FAH894" s="806"/>
      <c r="FAI894" s="806"/>
      <c r="FAJ894" s="806"/>
      <c r="FAK894" s="806"/>
      <c r="FAL894" s="806"/>
      <c r="FAM894" s="806"/>
      <c r="FAN894" s="806"/>
      <c r="FAO894" s="806"/>
      <c r="FAP894" s="806"/>
      <c r="FAQ894" s="806"/>
      <c r="FAR894" s="806"/>
      <c r="FAS894" s="806"/>
      <c r="FAT894" s="806"/>
      <c r="FAU894" s="806"/>
      <c r="FAV894" s="806"/>
      <c r="FAW894" s="806"/>
      <c r="FAX894" s="806"/>
      <c r="FAY894" s="806"/>
      <c r="FAZ894" s="806"/>
      <c r="FBA894" s="806"/>
      <c r="FBB894" s="806"/>
      <c r="FBC894" s="806"/>
      <c r="FBD894" s="806"/>
      <c r="FBE894" s="806"/>
      <c r="FBF894" s="806"/>
      <c r="FBG894" s="806"/>
      <c r="FBH894" s="806"/>
      <c r="FBI894" s="806"/>
      <c r="FBJ894" s="806"/>
      <c r="FBK894" s="806"/>
      <c r="FBL894" s="806"/>
      <c r="FBM894" s="806"/>
      <c r="FBN894" s="806"/>
      <c r="FBO894" s="806"/>
      <c r="FBP894" s="806"/>
      <c r="FBQ894" s="806"/>
      <c r="FBR894" s="806"/>
      <c r="FBS894" s="806"/>
      <c r="FBT894" s="806"/>
      <c r="FBU894" s="806"/>
      <c r="FBV894" s="806"/>
      <c r="FBW894" s="806"/>
      <c r="FBX894" s="806"/>
      <c r="FBY894" s="806"/>
      <c r="FBZ894" s="806"/>
      <c r="FCA894" s="806"/>
      <c r="FCB894" s="806"/>
      <c r="FCC894" s="806"/>
      <c r="FCD894" s="806"/>
      <c r="FCE894" s="806"/>
      <c r="FCF894" s="806"/>
      <c r="FCG894" s="806"/>
      <c r="FCH894" s="806"/>
      <c r="FCI894" s="806"/>
      <c r="FCJ894" s="806"/>
      <c r="FCK894" s="806"/>
      <c r="FCL894" s="806"/>
      <c r="FCM894" s="806"/>
      <c r="FCN894" s="806"/>
      <c r="FCO894" s="806"/>
      <c r="FCP894" s="806"/>
      <c r="FCQ894" s="806"/>
      <c r="FCR894" s="806"/>
      <c r="FCS894" s="806"/>
      <c r="FCT894" s="806"/>
      <c r="FCU894" s="806"/>
      <c r="FCV894" s="806"/>
      <c r="FCW894" s="806"/>
      <c r="FCX894" s="806"/>
      <c r="FCY894" s="806"/>
      <c r="FCZ894" s="806"/>
      <c r="FDA894" s="806"/>
      <c r="FDB894" s="806"/>
      <c r="FDC894" s="806"/>
      <c r="FDD894" s="806"/>
      <c r="FDE894" s="806"/>
      <c r="FDF894" s="806"/>
      <c r="FDG894" s="806"/>
      <c r="FDH894" s="806"/>
      <c r="FDI894" s="806"/>
      <c r="FDJ894" s="806"/>
      <c r="FDK894" s="806"/>
      <c r="FDL894" s="806"/>
      <c r="FDM894" s="806"/>
      <c r="FDN894" s="806"/>
      <c r="FDO894" s="806"/>
      <c r="FDP894" s="806"/>
      <c r="FDQ894" s="806"/>
      <c r="FDR894" s="806"/>
      <c r="FDS894" s="806"/>
      <c r="FDT894" s="806"/>
      <c r="FDU894" s="806"/>
      <c r="FDV894" s="806"/>
      <c r="FDW894" s="806"/>
      <c r="FDX894" s="806"/>
      <c r="FDY894" s="806"/>
      <c r="FDZ894" s="806"/>
      <c r="FEA894" s="806"/>
      <c r="FEB894" s="806"/>
      <c r="FEC894" s="806"/>
      <c r="FED894" s="806"/>
      <c r="FEE894" s="806"/>
      <c r="FEF894" s="806"/>
      <c r="FEG894" s="806"/>
      <c r="FEH894" s="806"/>
      <c r="FEI894" s="806"/>
      <c r="FEJ894" s="806"/>
      <c r="FEK894" s="806"/>
      <c r="FEL894" s="806"/>
      <c r="FEM894" s="806"/>
      <c r="FEN894" s="806"/>
      <c r="FEO894" s="806"/>
      <c r="FEP894" s="806"/>
      <c r="FEQ894" s="806"/>
      <c r="FER894" s="806"/>
      <c r="FES894" s="806"/>
      <c r="FET894" s="806"/>
      <c r="FEU894" s="806"/>
      <c r="FEV894" s="806"/>
      <c r="FEW894" s="806"/>
      <c r="FEX894" s="806"/>
      <c r="FEY894" s="806"/>
      <c r="FEZ894" s="806"/>
      <c r="FFA894" s="806"/>
      <c r="FFB894" s="806"/>
      <c r="FFC894" s="806"/>
      <c r="FFD894" s="806"/>
      <c r="FFE894" s="806"/>
      <c r="FFF894" s="806"/>
      <c r="FFG894" s="806"/>
      <c r="FFH894" s="806"/>
      <c r="FFI894" s="806"/>
      <c r="FFJ894" s="806"/>
      <c r="FFK894" s="806"/>
      <c r="FFL894" s="806"/>
      <c r="FFM894" s="806"/>
      <c r="FFN894" s="806"/>
      <c r="FFO894" s="806"/>
      <c r="FFP894" s="806"/>
      <c r="FFQ894" s="806"/>
      <c r="FFR894" s="806"/>
      <c r="FFS894" s="806"/>
      <c r="FFT894" s="806"/>
      <c r="FFU894" s="806"/>
      <c r="FFV894" s="806"/>
      <c r="FFW894" s="806"/>
      <c r="FFX894" s="806"/>
      <c r="FFY894" s="806"/>
      <c r="FFZ894" s="806"/>
      <c r="FGA894" s="806"/>
      <c r="FGB894" s="806"/>
      <c r="FGC894" s="806"/>
      <c r="FGD894" s="806"/>
      <c r="FGE894" s="806"/>
      <c r="FGF894" s="806"/>
      <c r="FGG894" s="806"/>
      <c r="FGH894" s="806"/>
      <c r="FGI894" s="806"/>
      <c r="FGJ894" s="806"/>
      <c r="FGK894" s="806"/>
      <c r="FGL894" s="806"/>
      <c r="FGM894" s="806"/>
      <c r="FGN894" s="806"/>
      <c r="FGO894" s="806"/>
      <c r="FGP894" s="806"/>
      <c r="FGQ894" s="806"/>
      <c r="FGR894" s="806"/>
      <c r="FGS894" s="806"/>
      <c r="FGT894" s="806"/>
      <c r="FGU894" s="806"/>
      <c r="FGV894" s="806"/>
      <c r="FGW894" s="806"/>
      <c r="FGX894" s="806"/>
      <c r="FGY894" s="806"/>
      <c r="FGZ894" s="806"/>
      <c r="FHA894" s="806"/>
      <c r="FHB894" s="806"/>
      <c r="FHC894" s="806"/>
      <c r="FHD894" s="806"/>
      <c r="FHE894" s="806"/>
      <c r="FHF894" s="806"/>
      <c r="FHG894" s="806"/>
      <c r="FHH894" s="806"/>
      <c r="FHI894" s="806"/>
      <c r="FHJ894" s="806"/>
      <c r="FHK894" s="806"/>
      <c r="FHL894" s="806"/>
      <c r="FHM894" s="806"/>
      <c r="FHN894" s="806"/>
      <c r="FHO894" s="806"/>
      <c r="FHP894" s="806"/>
      <c r="FHQ894" s="806"/>
      <c r="FHR894" s="806"/>
      <c r="FHS894" s="806"/>
      <c r="FHT894" s="806"/>
      <c r="FHU894" s="806"/>
      <c r="FHV894" s="806"/>
      <c r="FHW894" s="806"/>
      <c r="FHX894" s="806"/>
      <c r="FHY894" s="806"/>
      <c r="FHZ894" s="806"/>
      <c r="FIA894" s="806"/>
      <c r="FIB894" s="806"/>
      <c r="FIC894" s="806"/>
      <c r="FID894" s="806"/>
      <c r="FIE894" s="806"/>
      <c r="FIF894" s="806"/>
      <c r="FIG894" s="806"/>
      <c r="FIH894" s="806"/>
      <c r="FII894" s="806"/>
      <c r="FIJ894" s="806"/>
      <c r="FIK894" s="806"/>
      <c r="FIL894" s="806"/>
      <c r="FIM894" s="806"/>
      <c r="FIN894" s="806"/>
      <c r="FIO894" s="806"/>
      <c r="FIP894" s="806"/>
      <c r="FIQ894" s="806"/>
      <c r="FIR894" s="806"/>
      <c r="FIS894" s="806"/>
      <c r="FIT894" s="806"/>
      <c r="FIU894" s="806"/>
      <c r="FIV894" s="806"/>
      <c r="FIW894" s="806"/>
      <c r="FIX894" s="806"/>
      <c r="FIY894" s="806"/>
      <c r="FIZ894" s="806"/>
      <c r="FJA894" s="806"/>
      <c r="FJB894" s="806"/>
      <c r="FJC894" s="806"/>
      <c r="FJD894" s="806"/>
      <c r="FJE894" s="806"/>
      <c r="FJF894" s="806"/>
      <c r="FJG894" s="806"/>
      <c r="FJH894" s="806"/>
      <c r="FJI894" s="806"/>
      <c r="FJJ894" s="806"/>
      <c r="FJK894" s="806"/>
      <c r="FJL894" s="806"/>
      <c r="FJM894" s="806"/>
      <c r="FJN894" s="806"/>
      <c r="FJO894" s="806"/>
      <c r="FJP894" s="806"/>
      <c r="FJQ894" s="806"/>
      <c r="FJR894" s="806"/>
      <c r="FJS894" s="806"/>
      <c r="FJT894" s="806"/>
      <c r="FJU894" s="806"/>
      <c r="FJV894" s="806"/>
      <c r="FJW894" s="806"/>
      <c r="FJX894" s="806"/>
      <c r="FJY894" s="806"/>
      <c r="FJZ894" s="806"/>
      <c r="FKA894" s="806"/>
      <c r="FKB894" s="806"/>
      <c r="FKC894" s="806"/>
      <c r="FKD894" s="806"/>
      <c r="FKE894" s="806"/>
      <c r="FKF894" s="806"/>
      <c r="FKG894" s="806"/>
      <c r="FKH894" s="806"/>
      <c r="FKI894" s="806"/>
      <c r="FKJ894" s="806"/>
      <c r="FKK894" s="806"/>
      <c r="FKL894" s="806"/>
      <c r="FKM894" s="806"/>
      <c r="FKN894" s="806"/>
      <c r="FKO894" s="806"/>
      <c r="FKP894" s="806"/>
      <c r="FKQ894" s="806"/>
      <c r="FKR894" s="806"/>
      <c r="FKS894" s="806"/>
      <c r="FKT894" s="806"/>
      <c r="FKU894" s="806"/>
      <c r="FKV894" s="806"/>
      <c r="FKW894" s="806"/>
      <c r="FKX894" s="806"/>
      <c r="FKY894" s="806"/>
      <c r="FKZ894" s="806"/>
      <c r="FLA894" s="806"/>
      <c r="FLB894" s="806"/>
      <c r="FLC894" s="806"/>
      <c r="FLD894" s="806"/>
      <c r="FLE894" s="806"/>
      <c r="FLF894" s="806"/>
      <c r="FLG894" s="806"/>
      <c r="FLH894" s="806"/>
      <c r="FLI894" s="806"/>
      <c r="FLJ894" s="806"/>
      <c r="FLK894" s="806"/>
      <c r="FLL894" s="806"/>
      <c r="FLM894" s="806"/>
      <c r="FLN894" s="806"/>
      <c r="FLO894" s="806"/>
      <c r="FLP894" s="806"/>
      <c r="FLQ894" s="806"/>
      <c r="FLR894" s="806"/>
      <c r="FLS894" s="806"/>
      <c r="FLT894" s="806"/>
      <c r="FLU894" s="806"/>
      <c r="FLV894" s="806"/>
      <c r="FLW894" s="806"/>
      <c r="FLX894" s="806"/>
      <c r="FLY894" s="806"/>
      <c r="FLZ894" s="806"/>
      <c r="FMA894" s="806"/>
      <c r="FMB894" s="806"/>
      <c r="FMC894" s="806"/>
      <c r="FMD894" s="806"/>
      <c r="FME894" s="806"/>
      <c r="FMF894" s="806"/>
      <c r="FMG894" s="806"/>
      <c r="FMH894" s="806"/>
      <c r="FMI894" s="806"/>
      <c r="FMJ894" s="806"/>
      <c r="FMK894" s="806"/>
      <c r="FML894" s="806"/>
      <c r="FMM894" s="806"/>
      <c r="FMN894" s="806"/>
      <c r="FMO894" s="806"/>
      <c r="FMP894" s="806"/>
      <c r="FMQ894" s="806"/>
      <c r="FMR894" s="806"/>
      <c r="FMS894" s="806"/>
      <c r="FMT894" s="806"/>
      <c r="FMU894" s="806"/>
      <c r="FMV894" s="806"/>
      <c r="FMW894" s="806"/>
      <c r="FMX894" s="806"/>
      <c r="FMY894" s="806"/>
      <c r="FMZ894" s="806"/>
      <c r="FNA894" s="806"/>
      <c r="FNB894" s="806"/>
      <c r="FNC894" s="806"/>
      <c r="FND894" s="806"/>
      <c r="FNE894" s="806"/>
      <c r="FNF894" s="806"/>
      <c r="FNG894" s="806"/>
      <c r="FNH894" s="806"/>
      <c r="FNI894" s="806"/>
      <c r="FNJ894" s="806"/>
      <c r="FNK894" s="806"/>
      <c r="FNL894" s="806"/>
      <c r="FNM894" s="806"/>
      <c r="FNN894" s="806"/>
      <c r="FNO894" s="806"/>
      <c r="FNP894" s="806"/>
      <c r="FNQ894" s="806"/>
      <c r="FNR894" s="806"/>
      <c r="FNS894" s="806"/>
      <c r="FNT894" s="806"/>
      <c r="FNU894" s="806"/>
      <c r="FNV894" s="806"/>
      <c r="FNW894" s="806"/>
      <c r="FNX894" s="806"/>
      <c r="FNY894" s="806"/>
      <c r="FNZ894" s="806"/>
      <c r="FOA894" s="806"/>
      <c r="FOB894" s="806"/>
      <c r="FOC894" s="806"/>
      <c r="FOD894" s="806"/>
      <c r="FOE894" s="806"/>
      <c r="FOF894" s="806"/>
      <c r="FOG894" s="806"/>
      <c r="FOH894" s="806"/>
      <c r="FOI894" s="806"/>
      <c r="FOJ894" s="806"/>
      <c r="FOK894" s="806"/>
      <c r="FOL894" s="806"/>
      <c r="FOM894" s="806"/>
      <c r="FON894" s="806"/>
      <c r="FOO894" s="806"/>
      <c r="FOP894" s="806"/>
      <c r="FOQ894" s="806"/>
      <c r="FOR894" s="806"/>
      <c r="FOS894" s="806"/>
      <c r="FOT894" s="806"/>
      <c r="FOU894" s="806"/>
      <c r="FOV894" s="806"/>
      <c r="FOW894" s="806"/>
      <c r="FOX894" s="806"/>
      <c r="FOY894" s="806"/>
      <c r="FOZ894" s="806"/>
      <c r="FPA894" s="806"/>
      <c r="FPB894" s="806"/>
      <c r="FPC894" s="806"/>
      <c r="FPD894" s="806"/>
      <c r="FPE894" s="806"/>
      <c r="FPF894" s="806"/>
      <c r="FPG894" s="806"/>
      <c r="FPH894" s="806"/>
      <c r="FPI894" s="806"/>
      <c r="FPJ894" s="806"/>
      <c r="FPK894" s="806"/>
      <c r="FPL894" s="806"/>
      <c r="FPM894" s="806"/>
      <c r="FPN894" s="806"/>
      <c r="FPO894" s="806"/>
      <c r="FPP894" s="806"/>
      <c r="FPQ894" s="806"/>
      <c r="FPR894" s="806"/>
      <c r="FPS894" s="806"/>
      <c r="FPT894" s="806"/>
      <c r="FPU894" s="806"/>
      <c r="FPV894" s="806"/>
      <c r="FPW894" s="806"/>
      <c r="FPX894" s="806"/>
      <c r="FPY894" s="806"/>
      <c r="FPZ894" s="806"/>
      <c r="FQA894" s="806"/>
      <c r="FQB894" s="806"/>
      <c r="FQC894" s="806"/>
      <c r="FQD894" s="806"/>
      <c r="FQE894" s="806"/>
      <c r="FQF894" s="806"/>
      <c r="FQG894" s="806"/>
      <c r="FQH894" s="806"/>
      <c r="FQI894" s="806"/>
      <c r="FQJ894" s="806"/>
      <c r="FQK894" s="806"/>
      <c r="FQL894" s="806"/>
      <c r="FQM894" s="806"/>
      <c r="FQN894" s="806"/>
      <c r="FQO894" s="806"/>
      <c r="FQP894" s="806"/>
      <c r="FQQ894" s="806"/>
      <c r="FQR894" s="806"/>
      <c r="FQS894" s="806"/>
      <c r="FQT894" s="806"/>
      <c r="FQU894" s="806"/>
      <c r="FQV894" s="806"/>
      <c r="FQW894" s="806"/>
      <c r="FQX894" s="806"/>
      <c r="FQY894" s="806"/>
      <c r="FQZ894" s="806"/>
      <c r="FRA894" s="806"/>
      <c r="FRB894" s="806"/>
      <c r="FRC894" s="806"/>
      <c r="FRD894" s="806"/>
      <c r="FRE894" s="806"/>
      <c r="FRF894" s="806"/>
      <c r="FRG894" s="806"/>
      <c r="FRH894" s="806"/>
      <c r="FRI894" s="806"/>
      <c r="FRJ894" s="806"/>
      <c r="FRK894" s="806"/>
      <c r="FRL894" s="806"/>
      <c r="FRM894" s="806"/>
      <c r="FRN894" s="806"/>
      <c r="FRO894" s="806"/>
      <c r="FRP894" s="806"/>
      <c r="FRQ894" s="806"/>
      <c r="FRR894" s="806"/>
      <c r="FRS894" s="806"/>
      <c r="FRT894" s="806"/>
      <c r="FRU894" s="806"/>
      <c r="FRV894" s="806"/>
      <c r="FRW894" s="806"/>
      <c r="FRX894" s="806"/>
      <c r="FRY894" s="806"/>
      <c r="FRZ894" s="806"/>
      <c r="FSA894" s="806"/>
      <c r="FSB894" s="806"/>
      <c r="FSC894" s="806"/>
      <c r="FSD894" s="806"/>
      <c r="FSE894" s="806"/>
      <c r="FSF894" s="806"/>
      <c r="FSG894" s="806"/>
      <c r="FSH894" s="806"/>
      <c r="FSI894" s="806"/>
      <c r="FSJ894" s="806"/>
      <c r="FSK894" s="806"/>
      <c r="FSL894" s="806"/>
      <c r="FSM894" s="806"/>
      <c r="FSN894" s="806"/>
      <c r="FSO894" s="806"/>
      <c r="FSP894" s="806"/>
      <c r="FSQ894" s="806"/>
      <c r="FSR894" s="806"/>
      <c r="FSS894" s="806"/>
      <c r="FST894" s="806"/>
      <c r="FSU894" s="806"/>
      <c r="FSV894" s="806"/>
      <c r="FSW894" s="806"/>
      <c r="FSX894" s="806"/>
      <c r="FSY894" s="806"/>
      <c r="FSZ894" s="806"/>
      <c r="FTA894" s="806"/>
      <c r="FTB894" s="806"/>
      <c r="FTC894" s="806"/>
      <c r="FTD894" s="806"/>
      <c r="FTE894" s="806"/>
      <c r="FTF894" s="806"/>
      <c r="FTG894" s="806"/>
      <c r="FTH894" s="806"/>
      <c r="FTI894" s="806"/>
      <c r="FTJ894" s="806"/>
      <c r="FTK894" s="806"/>
      <c r="FTL894" s="806"/>
      <c r="FTM894" s="806"/>
      <c r="FTN894" s="806"/>
      <c r="FTO894" s="806"/>
      <c r="FTP894" s="806"/>
      <c r="FTQ894" s="806"/>
      <c r="FTR894" s="806"/>
      <c r="FTS894" s="806"/>
      <c r="FTT894" s="806"/>
      <c r="FTU894" s="806"/>
      <c r="FTV894" s="806"/>
      <c r="FTW894" s="806"/>
      <c r="FTX894" s="806"/>
      <c r="FTY894" s="806"/>
      <c r="FTZ894" s="806"/>
      <c r="FUA894" s="806"/>
      <c r="FUB894" s="806"/>
      <c r="FUC894" s="806"/>
      <c r="FUD894" s="806"/>
      <c r="FUE894" s="806"/>
      <c r="FUF894" s="806"/>
      <c r="FUG894" s="806"/>
      <c r="FUH894" s="806"/>
      <c r="FUI894" s="806"/>
      <c r="FUJ894" s="806"/>
      <c r="FUK894" s="806"/>
      <c r="FUL894" s="806"/>
      <c r="FUM894" s="806"/>
      <c r="FUN894" s="806"/>
      <c r="FUO894" s="806"/>
      <c r="FUP894" s="806"/>
      <c r="FUQ894" s="806"/>
      <c r="FUR894" s="806"/>
      <c r="FUS894" s="806"/>
      <c r="FUT894" s="806"/>
      <c r="FUU894" s="806"/>
      <c r="FUV894" s="806"/>
      <c r="FUW894" s="806"/>
      <c r="FUX894" s="806"/>
      <c r="FUY894" s="806"/>
      <c r="FUZ894" s="806"/>
      <c r="FVA894" s="806"/>
      <c r="FVB894" s="806"/>
      <c r="FVC894" s="806"/>
      <c r="FVD894" s="806"/>
      <c r="FVE894" s="806"/>
      <c r="FVF894" s="806"/>
      <c r="FVG894" s="806"/>
      <c r="FVH894" s="806"/>
      <c r="FVI894" s="806"/>
      <c r="FVJ894" s="806"/>
      <c r="FVK894" s="806"/>
      <c r="FVL894" s="806"/>
      <c r="FVM894" s="806"/>
      <c r="FVN894" s="806"/>
      <c r="FVO894" s="806"/>
      <c r="FVP894" s="806"/>
      <c r="FVQ894" s="806"/>
      <c r="FVR894" s="806"/>
      <c r="FVS894" s="806"/>
      <c r="FVT894" s="806"/>
      <c r="FVU894" s="806"/>
      <c r="FVV894" s="806"/>
      <c r="FVW894" s="806"/>
      <c r="FVX894" s="806"/>
      <c r="FVY894" s="806"/>
      <c r="FVZ894" s="806"/>
      <c r="FWA894" s="806"/>
      <c r="FWB894" s="806"/>
      <c r="FWC894" s="806"/>
      <c r="FWD894" s="806"/>
      <c r="FWE894" s="806"/>
      <c r="FWF894" s="806"/>
      <c r="FWG894" s="806"/>
      <c r="FWH894" s="806"/>
      <c r="FWI894" s="806"/>
      <c r="FWJ894" s="806"/>
      <c r="FWK894" s="806"/>
      <c r="FWL894" s="806"/>
      <c r="FWM894" s="806"/>
      <c r="FWN894" s="806"/>
      <c r="FWO894" s="806"/>
      <c r="FWP894" s="806"/>
      <c r="FWQ894" s="806"/>
      <c r="FWR894" s="806"/>
      <c r="FWS894" s="806"/>
      <c r="FWT894" s="806"/>
      <c r="FWU894" s="806"/>
      <c r="FWV894" s="806"/>
      <c r="FWW894" s="806"/>
      <c r="FWX894" s="806"/>
      <c r="FWY894" s="806"/>
      <c r="FWZ894" s="806"/>
      <c r="FXA894" s="806"/>
      <c r="FXB894" s="806"/>
      <c r="FXC894" s="806"/>
      <c r="FXD894" s="806"/>
      <c r="FXE894" s="806"/>
      <c r="FXF894" s="806"/>
      <c r="FXG894" s="806"/>
      <c r="FXH894" s="806"/>
      <c r="FXI894" s="806"/>
      <c r="FXJ894" s="806"/>
      <c r="FXK894" s="806"/>
      <c r="FXL894" s="806"/>
      <c r="FXM894" s="806"/>
      <c r="FXN894" s="806"/>
      <c r="FXO894" s="806"/>
      <c r="FXP894" s="806"/>
      <c r="FXQ894" s="806"/>
      <c r="FXR894" s="806"/>
      <c r="FXS894" s="806"/>
      <c r="FXT894" s="806"/>
      <c r="FXU894" s="806"/>
      <c r="FXV894" s="806"/>
      <c r="FXW894" s="806"/>
      <c r="FXX894" s="806"/>
      <c r="FXY894" s="806"/>
      <c r="FXZ894" s="806"/>
      <c r="FYA894" s="806"/>
      <c r="FYB894" s="806"/>
      <c r="FYC894" s="806"/>
      <c r="FYD894" s="806"/>
      <c r="FYE894" s="806"/>
      <c r="FYF894" s="806"/>
      <c r="FYG894" s="806"/>
      <c r="FYH894" s="806"/>
      <c r="FYI894" s="806"/>
      <c r="FYJ894" s="806"/>
      <c r="FYK894" s="806"/>
      <c r="FYL894" s="806"/>
      <c r="FYM894" s="806"/>
      <c r="FYN894" s="806"/>
      <c r="FYO894" s="806"/>
      <c r="FYP894" s="806"/>
      <c r="FYQ894" s="806"/>
      <c r="FYR894" s="806"/>
      <c r="FYS894" s="806"/>
      <c r="FYT894" s="806"/>
      <c r="FYU894" s="806"/>
      <c r="FYV894" s="806"/>
      <c r="FYW894" s="806"/>
      <c r="FYX894" s="806"/>
      <c r="FYY894" s="806"/>
      <c r="FYZ894" s="806"/>
      <c r="FZA894" s="806"/>
      <c r="FZB894" s="806"/>
      <c r="FZC894" s="806"/>
      <c r="FZD894" s="806"/>
      <c r="FZE894" s="806"/>
      <c r="FZF894" s="806"/>
      <c r="FZG894" s="806"/>
      <c r="FZH894" s="806"/>
      <c r="FZI894" s="806"/>
      <c r="FZJ894" s="806"/>
      <c r="FZK894" s="806"/>
      <c r="FZL894" s="806"/>
      <c r="FZM894" s="806"/>
      <c r="FZN894" s="806"/>
      <c r="FZO894" s="806"/>
      <c r="FZP894" s="806"/>
      <c r="FZQ894" s="806"/>
      <c r="FZR894" s="806"/>
      <c r="FZS894" s="806"/>
      <c r="FZT894" s="806"/>
      <c r="FZU894" s="806"/>
      <c r="FZV894" s="806"/>
      <c r="FZW894" s="806"/>
      <c r="FZX894" s="806"/>
      <c r="FZY894" s="806"/>
      <c r="FZZ894" s="806"/>
      <c r="GAA894" s="806"/>
      <c r="GAB894" s="806"/>
      <c r="GAC894" s="806"/>
      <c r="GAD894" s="806"/>
      <c r="GAE894" s="806"/>
      <c r="GAF894" s="806"/>
      <c r="GAG894" s="806"/>
      <c r="GAH894" s="806"/>
      <c r="GAI894" s="806"/>
      <c r="GAJ894" s="806"/>
      <c r="GAK894" s="806"/>
      <c r="GAL894" s="806"/>
      <c r="GAM894" s="806"/>
      <c r="GAN894" s="806"/>
      <c r="GAO894" s="806"/>
      <c r="GAP894" s="806"/>
      <c r="GAQ894" s="806"/>
      <c r="GAR894" s="806"/>
      <c r="GAS894" s="806"/>
      <c r="GAT894" s="806"/>
      <c r="GAU894" s="806"/>
      <c r="GAV894" s="806"/>
      <c r="GAW894" s="806"/>
      <c r="GAX894" s="806"/>
      <c r="GAY894" s="806"/>
      <c r="GAZ894" s="806"/>
      <c r="GBA894" s="806"/>
      <c r="GBB894" s="806"/>
      <c r="GBC894" s="806"/>
      <c r="GBD894" s="806"/>
      <c r="GBE894" s="806"/>
      <c r="GBF894" s="806"/>
      <c r="GBG894" s="806"/>
      <c r="GBH894" s="806"/>
      <c r="GBI894" s="806"/>
      <c r="GBJ894" s="806"/>
      <c r="GBK894" s="806"/>
      <c r="GBL894" s="806"/>
      <c r="GBM894" s="806"/>
      <c r="GBN894" s="806"/>
      <c r="GBO894" s="806"/>
      <c r="GBP894" s="806"/>
      <c r="GBQ894" s="806"/>
      <c r="GBR894" s="806"/>
      <c r="GBS894" s="806"/>
      <c r="GBT894" s="806"/>
      <c r="GBU894" s="806"/>
      <c r="GBV894" s="806"/>
      <c r="GBW894" s="806"/>
      <c r="GBX894" s="806"/>
      <c r="GBY894" s="806"/>
      <c r="GBZ894" s="806"/>
      <c r="GCA894" s="806"/>
      <c r="GCB894" s="806"/>
      <c r="GCC894" s="806"/>
      <c r="GCD894" s="806"/>
      <c r="GCE894" s="806"/>
      <c r="GCF894" s="806"/>
      <c r="GCG894" s="806"/>
      <c r="GCH894" s="806"/>
      <c r="GCI894" s="806"/>
      <c r="GCJ894" s="806"/>
      <c r="GCK894" s="806"/>
      <c r="GCL894" s="806"/>
      <c r="GCM894" s="806"/>
      <c r="GCN894" s="806"/>
      <c r="GCO894" s="806"/>
      <c r="GCP894" s="806"/>
      <c r="GCQ894" s="806"/>
      <c r="GCR894" s="806"/>
      <c r="GCS894" s="806"/>
      <c r="GCT894" s="806"/>
      <c r="GCU894" s="806"/>
      <c r="GCV894" s="806"/>
      <c r="GCW894" s="806"/>
      <c r="GCX894" s="806"/>
      <c r="GCY894" s="806"/>
      <c r="GCZ894" s="806"/>
      <c r="GDA894" s="806"/>
      <c r="GDB894" s="806"/>
      <c r="GDC894" s="806"/>
      <c r="GDD894" s="806"/>
      <c r="GDE894" s="806"/>
      <c r="GDF894" s="806"/>
      <c r="GDG894" s="806"/>
      <c r="GDH894" s="806"/>
      <c r="GDI894" s="806"/>
      <c r="GDJ894" s="806"/>
      <c r="GDK894" s="806"/>
      <c r="GDL894" s="806"/>
      <c r="GDM894" s="806"/>
      <c r="GDN894" s="806"/>
      <c r="GDO894" s="806"/>
      <c r="GDP894" s="806"/>
      <c r="GDQ894" s="806"/>
      <c r="GDR894" s="806"/>
      <c r="GDS894" s="806"/>
      <c r="GDT894" s="806"/>
      <c r="GDU894" s="806"/>
      <c r="GDV894" s="806"/>
      <c r="GDW894" s="806"/>
      <c r="GDX894" s="806"/>
      <c r="GDY894" s="806"/>
      <c r="GDZ894" s="806"/>
      <c r="GEA894" s="806"/>
      <c r="GEB894" s="806"/>
      <c r="GEC894" s="806"/>
      <c r="GED894" s="806"/>
      <c r="GEE894" s="806"/>
      <c r="GEF894" s="806"/>
      <c r="GEG894" s="806"/>
      <c r="GEH894" s="806"/>
      <c r="GEI894" s="806"/>
      <c r="GEJ894" s="806"/>
      <c r="GEK894" s="806"/>
      <c r="GEL894" s="806"/>
      <c r="GEM894" s="806"/>
      <c r="GEN894" s="806"/>
      <c r="GEO894" s="806"/>
      <c r="GEP894" s="806"/>
      <c r="GEQ894" s="806"/>
      <c r="GER894" s="806"/>
      <c r="GES894" s="806"/>
      <c r="GET894" s="806"/>
      <c r="GEU894" s="806"/>
      <c r="GEV894" s="806"/>
      <c r="GEW894" s="806"/>
      <c r="GEX894" s="806"/>
      <c r="GEY894" s="806"/>
      <c r="GEZ894" s="806"/>
      <c r="GFA894" s="806"/>
      <c r="GFB894" s="806"/>
      <c r="GFC894" s="806"/>
      <c r="GFD894" s="806"/>
      <c r="GFE894" s="806"/>
      <c r="GFF894" s="806"/>
      <c r="GFG894" s="806"/>
      <c r="GFH894" s="806"/>
      <c r="GFI894" s="806"/>
      <c r="GFJ894" s="806"/>
      <c r="GFK894" s="806"/>
      <c r="GFL894" s="806"/>
      <c r="GFM894" s="806"/>
      <c r="GFN894" s="806"/>
      <c r="GFO894" s="806"/>
      <c r="GFP894" s="806"/>
      <c r="GFQ894" s="806"/>
      <c r="GFR894" s="806"/>
      <c r="GFS894" s="806"/>
      <c r="GFT894" s="806"/>
      <c r="GFU894" s="806"/>
      <c r="GFV894" s="806"/>
      <c r="GFW894" s="806"/>
      <c r="GFX894" s="806"/>
      <c r="GFY894" s="806"/>
      <c r="GFZ894" s="806"/>
      <c r="GGA894" s="806"/>
      <c r="GGB894" s="806"/>
      <c r="GGC894" s="806"/>
      <c r="GGD894" s="806"/>
      <c r="GGE894" s="806"/>
      <c r="GGF894" s="806"/>
      <c r="GGG894" s="806"/>
      <c r="GGH894" s="806"/>
      <c r="GGI894" s="806"/>
      <c r="GGJ894" s="806"/>
      <c r="GGK894" s="806"/>
      <c r="GGL894" s="806"/>
      <c r="GGM894" s="806"/>
      <c r="GGN894" s="806"/>
      <c r="GGO894" s="806"/>
      <c r="GGP894" s="806"/>
      <c r="GGQ894" s="806"/>
      <c r="GGR894" s="806"/>
      <c r="GGS894" s="806"/>
      <c r="GGT894" s="806"/>
      <c r="GGU894" s="806"/>
      <c r="GGV894" s="806"/>
      <c r="GGW894" s="806"/>
      <c r="GGX894" s="806"/>
      <c r="GGY894" s="806"/>
      <c r="GGZ894" s="806"/>
      <c r="GHA894" s="806"/>
      <c r="GHB894" s="806"/>
      <c r="GHC894" s="806"/>
      <c r="GHD894" s="806"/>
      <c r="GHE894" s="806"/>
      <c r="GHF894" s="806"/>
      <c r="GHG894" s="806"/>
      <c r="GHH894" s="806"/>
      <c r="GHI894" s="806"/>
      <c r="GHJ894" s="806"/>
      <c r="GHK894" s="806"/>
      <c r="GHL894" s="806"/>
      <c r="GHM894" s="806"/>
      <c r="GHN894" s="806"/>
      <c r="GHO894" s="806"/>
      <c r="GHP894" s="806"/>
      <c r="GHQ894" s="806"/>
      <c r="GHR894" s="806"/>
      <c r="GHS894" s="806"/>
      <c r="GHT894" s="806"/>
      <c r="GHU894" s="806"/>
      <c r="GHV894" s="806"/>
      <c r="GHW894" s="806"/>
      <c r="GHX894" s="806"/>
      <c r="GHY894" s="806"/>
      <c r="GHZ894" s="806"/>
      <c r="GIA894" s="806"/>
      <c r="GIB894" s="806"/>
      <c r="GIC894" s="806"/>
      <c r="GID894" s="806"/>
      <c r="GIE894" s="806"/>
      <c r="GIF894" s="806"/>
      <c r="GIG894" s="806"/>
      <c r="GIH894" s="806"/>
      <c r="GII894" s="806"/>
      <c r="GIJ894" s="806"/>
      <c r="GIK894" s="806"/>
      <c r="GIL894" s="806"/>
      <c r="GIM894" s="806"/>
      <c r="GIN894" s="806"/>
      <c r="GIO894" s="806"/>
      <c r="GIP894" s="806"/>
      <c r="GIQ894" s="806"/>
      <c r="GIR894" s="806"/>
      <c r="GIS894" s="806"/>
      <c r="GIT894" s="806"/>
      <c r="GIU894" s="806"/>
      <c r="GIV894" s="806"/>
      <c r="GIW894" s="806"/>
      <c r="GIX894" s="806"/>
      <c r="GIY894" s="806"/>
      <c r="GIZ894" s="806"/>
      <c r="GJA894" s="806"/>
      <c r="GJB894" s="806"/>
      <c r="GJC894" s="806"/>
      <c r="GJD894" s="806"/>
      <c r="GJE894" s="806"/>
      <c r="GJF894" s="806"/>
      <c r="GJG894" s="806"/>
      <c r="GJH894" s="806"/>
      <c r="GJI894" s="806"/>
      <c r="GJJ894" s="806"/>
      <c r="GJK894" s="806"/>
      <c r="GJL894" s="806"/>
      <c r="GJM894" s="806"/>
      <c r="GJN894" s="806"/>
      <c r="GJO894" s="806"/>
      <c r="GJP894" s="806"/>
      <c r="GJQ894" s="806"/>
      <c r="GJR894" s="806"/>
      <c r="GJS894" s="806"/>
      <c r="GJT894" s="806"/>
      <c r="GJU894" s="806"/>
      <c r="GJV894" s="806"/>
      <c r="GJW894" s="806"/>
      <c r="GJX894" s="806"/>
      <c r="GJY894" s="806"/>
      <c r="GJZ894" s="806"/>
      <c r="GKA894" s="806"/>
      <c r="GKB894" s="806"/>
      <c r="GKC894" s="806"/>
      <c r="GKD894" s="806"/>
      <c r="GKE894" s="806"/>
      <c r="GKF894" s="806"/>
      <c r="GKG894" s="806"/>
      <c r="GKH894" s="806"/>
      <c r="GKI894" s="806"/>
      <c r="GKJ894" s="806"/>
      <c r="GKK894" s="806"/>
      <c r="GKL894" s="806"/>
      <c r="GKM894" s="806"/>
      <c r="GKN894" s="806"/>
      <c r="GKO894" s="806"/>
      <c r="GKP894" s="806"/>
      <c r="GKQ894" s="806"/>
      <c r="GKR894" s="806"/>
      <c r="GKS894" s="806"/>
      <c r="GKT894" s="806"/>
      <c r="GKU894" s="806"/>
      <c r="GKV894" s="806"/>
      <c r="GKW894" s="806"/>
      <c r="GKX894" s="806"/>
      <c r="GKY894" s="806"/>
      <c r="GKZ894" s="806"/>
      <c r="GLA894" s="806"/>
      <c r="GLB894" s="806"/>
      <c r="GLC894" s="806"/>
      <c r="GLD894" s="806"/>
      <c r="GLE894" s="806"/>
      <c r="GLF894" s="806"/>
      <c r="GLG894" s="806"/>
      <c r="GLH894" s="806"/>
      <c r="GLI894" s="806"/>
      <c r="GLJ894" s="806"/>
      <c r="GLK894" s="806"/>
      <c r="GLL894" s="806"/>
      <c r="GLM894" s="806"/>
      <c r="GLN894" s="806"/>
      <c r="GLO894" s="806"/>
      <c r="GLP894" s="806"/>
      <c r="GLQ894" s="806"/>
      <c r="GLR894" s="806"/>
      <c r="GLS894" s="806"/>
      <c r="GLT894" s="806"/>
      <c r="GLU894" s="806"/>
      <c r="GLV894" s="806"/>
      <c r="GLW894" s="806"/>
      <c r="GLX894" s="806"/>
      <c r="GLY894" s="806"/>
      <c r="GLZ894" s="806"/>
      <c r="GMA894" s="806"/>
      <c r="GMB894" s="806"/>
      <c r="GMC894" s="806"/>
      <c r="GMD894" s="806"/>
      <c r="GME894" s="806"/>
      <c r="GMF894" s="806"/>
      <c r="GMG894" s="806"/>
      <c r="GMH894" s="806"/>
      <c r="GMI894" s="806"/>
      <c r="GMJ894" s="806"/>
      <c r="GMK894" s="806"/>
      <c r="GML894" s="806"/>
      <c r="GMM894" s="806"/>
      <c r="GMN894" s="806"/>
      <c r="GMO894" s="806"/>
      <c r="GMP894" s="806"/>
      <c r="GMQ894" s="806"/>
      <c r="GMR894" s="806"/>
      <c r="GMS894" s="806"/>
      <c r="GMT894" s="806"/>
      <c r="GMU894" s="806"/>
      <c r="GMV894" s="806"/>
      <c r="GMW894" s="806"/>
      <c r="GMX894" s="806"/>
      <c r="GMY894" s="806"/>
      <c r="GMZ894" s="806"/>
      <c r="GNA894" s="806"/>
      <c r="GNB894" s="806"/>
      <c r="GNC894" s="806"/>
      <c r="GND894" s="806"/>
      <c r="GNE894" s="806"/>
      <c r="GNF894" s="806"/>
      <c r="GNG894" s="806"/>
      <c r="GNH894" s="806"/>
      <c r="GNI894" s="806"/>
      <c r="GNJ894" s="806"/>
      <c r="GNK894" s="806"/>
      <c r="GNL894" s="806"/>
      <c r="GNM894" s="806"/>
      <c r="GNN894" s="806"/>
      <c r="GNO894" s="806"/>
      <c r="GNP894" s="806"/>
      <c r="GNQ894" s="806"/>
      <c r="GNR894" s="806"/>
      <c r="GNS894" s="806"/>
      <c r="GNT894" s="806"/>
      <c r="GNU894" s="806"/>
      <c r="GNV894" s="806"/>
      <c r="GNW894" s="806"/>
      <c r="GNX894" s="806"/>
      <c r="GNY894" s="806"/>
      <c r="GNZ894" s="806"/>
      <c r="GOA894" s="806"/>
      <c r="GOB894" s="806"/>
      <c r="GOC894" s="806"/>
      <c r="GOD894" s="806"/>
      <c r="GOE894" s="806"/>
      <c r="GOF894" s="806"/>
      <c r="GOG894" s="806"/>
      <c r="GOH894" s="806"/>
      <c r="GOI894" s="806"/>
      <c r="GOJ894" s="806"/>
      <c r="GOK894" s="806"/>
      <c r="GOL894" s="806"/>
      <c r="GOM894" s="806"/>
      <c r="GON894" s="806"/>
      <c r="GOO894" s="806"/>
      <c r="GOP894" s="806"/>
      <c r="GOQ894" s="806"/>
      <c r="GOR894" s="806"/>
      <c r="GOS894" s="806"/>
      <c r="GOT894" s="806"/>
      <c r="GOU894" s="806"/>
      <c r="GOV894" s="806"/>
      <c r="GOW894" s="806"/>
      <c r="GOX894" s="806"/>
      <c r="GOY894" s="806"/>
      <c r="GOZ894" s="806"/>
      <c r="GPA894" s="806"/>
      <c r="GPB894" s="806"/>
      <c r="GPC894" s="806"/>
      <c r="GPD894" s="806"/>
      <c r="GPE894" s="806"/>
      <c r="GPF894" s="806"/>
      <c r="GPG894" s="806"/>
      <c r="GPH894" s="806"/>
      <c r="GPI894" s="806"/>
      <c r="GPJ894" s="806"/>
      <c r="GPK894" s="806"/>
      <c r="GPL894" s="806"/>
      <c r="GPM894" s="806"/>
      <c r="GPN894" s="806"/>
      <c r="GPO894" s="806"/>
      <c r="GPP894" s="806"/>
      <c r="GPQ894" s="806"/>
      <c r="GPR894" s="806"/>
      <c r="GPS894" s="806"/>
      <c r="GPT894" s="806"/>
      <c r="GPU894" s="806"/>
      <c r="GPV894" s="806"/>
      <c r="GPW894" s="806"/>
      <c r="GPX894" s="806"/>
      <c r="GPY894" s="806"/>
      <c r="GPZ894" s="806"/>
      <c r="GQA894" s="806"/>
      <c r="GQB894" s="806"/>
      <c r="GQC894" s="806"/>
      <c r="GQD894" s="806"/>
      <c r="GQE894" s="806"/>
      <c r="GQF894" s="806"/>
      <c r="GQG894" s="806"/>
      <c r="GQH894" s="806"/>
      <c r="GQI894" s="806"/>
      <c r="GQJ894" s="806"/>
      <c r="GQK894" s="806"/>
      <c r="GQL894" s="806"/>
      <c r="GQM894" s="806"/>
      <c r="GQN894" s="806"/>
      <c r="GQO894" s="806"/>
      <c r="GQP894" s="806"/>
      <c r="GQQ894" s="806"/>
      <c r="GQR894" s="806"/>
      <c r="GQS894" s="806"/>
      <c r="GQT894" s="806"/>
      <c r="GQU894" s="806"/>
      <c r="GQV894" s="806"/>
      <c r="GQW894" s="806"/>
      <c r="GQX894" s="806"/>
      <c r="GQY894" s="806"/>
      <c r="GQZ894" s="806"/>
      <c r="GRA894" s="806"/>
      <c r="GRB894" s="806"/>
      <c r="GRC894" s="806"/>
      <c r="GRD894" s="806"/>
      <c r="GRE894" s="806"/>
      <c r="GRF894" s="806"/>
      <c r="GRG894" s="806"/>
      <c r="GRH894" s="806"/>
      <c r="GRI894" s="806"/>
      <c r="GRJ894" s="806"/>
      <c r="GRK894" s="806"/>
      <c r="GRL894" s="806"/>
      <c r="GRM894" s="806"/>
      <c r="GRN894" s="806"/>
      <c r="GRO894" s="806"/>
      <c r="GRP894" s="806"/>
      <c r="GRQ894" s="806"/>
      <c r="GRR894" s="806"/>
      <c r="GRS894" s="806"/>
      <c r="GRT894" s="806"/>
      <c r="GRU894" s="806"/>
      <c r="GRV894" s="806"/>
      <c r="GRW894" s="806"/>
      <c r="GRX894" s="806"/>
      <c r="GRY894" s="806"/>
      <c r="GRZ894" s="806"/>
      <c r="GSA894" s="806"/>
      <c r="GSB894" s="806"/>
      <c r="GSC894" s="806"/>
      <c r="GSD894" s="806"/>
      <c r="GSE894" s="806"/>
      <c r="GSF894" s="806"/>
      <c r="GSG894" s="806"/>
      <c r="GSH894" s="806"/>
      <c r="GSI894" s="806"/>
      <c r="GSJ894" s="806"/>
      <c r="GSK894" s="806"/>
      <c r="GSL894" s="806"/>
      <c r="GSM894" s="806"/>
      <c r="GSN894" s="806"/>
      <c r="GSO894" s="806"/>
      <c r="GSP894" s="806"/>
      <c r="GSQ894" s="806"/>
      <c r="GSR894" s="806"/>
      <c r="GSS894" s="806"/>
      <c r="GST894" s="806"/>
      <c r="GSU894" s="806"/>
      <c r="GSV894" s="806"/>
      <c r="GSW894" s="806"/>
      <c r="GSX894" s="806"/>
      <c r="GSY894" s="806"/>
      <c r="GSZ894" s="806"/>
      <c r="GTA894" s="806"/>
      <c r="GTB894" s="806"/>
      <c r="GTC894" s="806"/>
      <c r="GTD894" s="806"/>
      <c r="GTE894" s="806"/>
      <c r="GTF894" s="806"/>
      <c r="GTG894" s="806"/>
      <c r="GTH894" s="806"/>
      <c r="GTI894" s="806"/>
      <c r="GTJ894" s="806"/>
      <c r="GTK894" s="806"/>
      <c r="GTL894" s="806"/>
      <c r="GTM894" s="806"/>
      <c r="GTN894" s="806"/>
      <c r="GTO894" s="806"/>
      <c r="GTP894" s="806"/>
      <c r="GTQ894" s="806"/>
      <c r="GTR894" s="806"/>
      <c r="GTS894" s="806"/>
      <c r="GTT894" s="806"/>
      <c r="GTU894" s="806"/>
      <c r="GTV894" s="806"/>
      <c r="GTW894" s="806"/>
      <c r="GTX894" s="806"/>
      <c r="GTY894" s="806"/>
      <c r="GTZ894" s="806"/>
      <c r="GUA894" s="806"/>
      <c r="GUB894" s="806"/>
      <c r="GUC894" s="806"/>
      <c r="GUD894" s="806"/>
      <c r="GUE894" s="806"/>
      <c r="GUF894" s="806"/>
      <c r="GUG894" s="806"/>
      <c r="GUH894" s="806"/>
      <c r="GUI894" s="806"/>
      <c r="GUJ894" s="806"/>
      <c r="GUK894" s="806"/>
      <c r="GUL894" s="806"/>
      <c r="GUM894" s="806"/>
      <c r="GUN894" s="806"/>
      <c r="GUO894" s="806"/>
      <c r="GUP894" s="806"/>
      <c r="GUQ894" s="806"/>
      <c r="GUR894" s="806"/>
      <c r="GUS894" s="806"/>
      <c r="GUT894" s="806"/>
      <c r="GUU894" s="806"/>
      <c r="GUV894" s="806"/>
      <c r="GUW894" s="806"/>
      <c r="GUX894" s="806"/>
      <c r="GUY894" s="806"/>
      <c r="GUZ894" s="806"/>
      <c r="GVA894" s="806"/>
      <c r="GVB894" s="806"/>
      <c r="GVC894" s="806"/>
      <c r="GVD894" s="806"/>
      <c r="GVE894" s="806"/>
      <c r="GVF894" s="806"/>
      <c r="GVG894" s="806"/>
      <c r="GVH894" s="806"/>
      <c r="GVI894" s="806"/>
      <c r="GVJ894" s="806"/>
      <c r="GVK894" s="806"/>
      <c r="GVL894" s="806"/>
      <c r="GVM894" s="806"/>
      <c r="GVN894" s="806"/>
      <c r="GVO894" s="806"/>
      <c r="GVP894" s="806"/>
      <c r="GVQ894" s="806"/>
      <c r="GVR894" s="806"/>
      <c r="GVS894" s="806"/>
      <c r="GVT894" s="806"/>
      <c r="GVU894" s="806"/>
      <c r="GVV894" s="806"/>
      <c r="GVW894" s="806"/>
      <c r="GVX894" s="806"/>
      <c r="GVY894" s="806"/>
      <c r="GVZ894" s="806"/>
      <c r="GWA894" s="806"/>
      <c r="GWB894" s="806"/>
      <c r="GWC894" s="806"/>
      <c r="GWD894" s="806"/>
      <c r="GWE894" s="806"/>
      <c r="GWF894" s="806"/>
      <c r="GWG894" s="806"/>
      <c r="GWH894" s="806"/>
      <c r="GWI894" s="806"/>
      <c r="GWJ894" s="806"/>
      <c r="GWK894" s="806"/>
      <c r="GWL894" s="806"/>
      <c r="GWM894" s="806"/>
      <c r="GWN894" s="806"/>
      <c r="GWO894" s="806"/>
      <c r="GWP894" s="806"/>
      <c r="GWQ894" s="806"/>
      <c r="GWR894" s="806"/>
      <c r="GWS894" s="806"/>
      <c r="GWT894" s="806"/>
      <c r="GWU894" s="806"/>
      <c r="GWV894" s="806"/>
      <c r="GWW894" s="806"/>
      <c r="GWX894" s="806"/>
      <c r="GWY894" s="806"/>
      <c r="GWZ894" s="806"/>
      <c r="GXA894" s="806"/>
      <c r="GXB894" s="806"/>
      <c r="GXC894" s="806"/>
      <c r="GXD894" s="806"/>
      <c r="GXE894" s="806"/>
      <c r="GXF894" s="806"/>
      <c r="GXG894" s="806"/>
      <c r="GXH894" s="806"/>
      <c r="GXI894" s="806"/>
      <c r="GXJ894" s="806"/>
      <c r="GXK894" s="806"/>
      <c r="GXL894" s="806"/>
      <c r="GXM894" s="806"/>
      <c r="GXN894" s="806"/>
      <c r="GXO894" s="806"/>
      <c r="GXP894" s="806"/>
      <c r="GXQ894" s="806"/>
      <c r="GXR894" s="806"/>
      <c r="GXS894" s="806"/>
      <c r="GXT894" s="806"/>
      <c r="GXU894" s="806"/>
      <c r="GXV894" s="806"/>
      <c r="GXW894" s="806"/>
      <c r="GXX894" s="806"/>
      <c r="GXY894" s="806"/>
      <c r="GXZ894" s="806"/>
      <c r="GYA894" s="806"/>
      <c r="GYB894" s="806"/>
      <c r="GYC894" s="806"/>
      <c r="GYD894" s="806"/>
      <c r="GYE894" s="806"/>
      <c r="GYF894" s="806"/>
      <c r="GYG894" s="806"/>
      <c r="GYH894" s="806"/>
      <c r="GYI894" s="806"/>
      <c r="GYJ894" s="806"/>
      <c r="GYK894" s="806"/>
      <c r="GYL894" s="806"/>
      <c r="GYM894" s="806"/>
      <c r="GYN894" s="806"/>
      <c r="GYO894" s="806"/>
      <c r="GYP894" s="806"/>
      <c r="GYQ894" s="806"/>
      <c r="GYR894" s="806"/>
      <c r="GYS894" s="806"/>
      <c r="GYT894" s="806"/>
      <c r="GYU894" s="806"/>
      <c r="GYV894" s="806"/>
      <c r="GYW894" s="806"/>
      <c r="GYX894" s="806"/>
      <c r="GYY894" s="806"/>
      <c r="GYZ894" s="806"/>
      <c r="GZA894" s="806"/>
      <c r="GZB894" s="806"/>
      <c r="GZC894" s="806"/>
      <c r="GZD894" s="806"/>
      <c r="GZE894" s="806"/>
      <c r="GZF894" s="806"/>
      <c r="GZG894" s="806"/>
      <c r="GZH894" s="806"/>
      <c r="GZI894" s="806"/>
      <c r="GZJ894" s="806"/>
      <c r="GZK894" s="806"/>
      <c r="GZL894" s="806"/>
      <c r="GZM894" s="806"/>
      <c r="GZN894" s="806"/>
      <c r="GZO894" s="806"/>
      <c r="GZP894" s="806"/>
      <c r="GZQ894" s="806"/>
      <c r="GZR894" s="806"/>
      <c r="GZS894" s="806"/>
      <c r="GZT894" s="806"/>
      <c r="GZU894" s="806"/>
      <c r="GZV894" s="806"/>
      <c r="GZW894" s="806"/>
      <c r="GZX894" s="806"/>
      <c r="GZY894" s="806"/>
      <c r="GZZ894" s="806"/>
      <c r="HAA894" s="806"/>
      <c r="HAB894" s="806"/>
      <c r="HAC894" s="806"/>
      <c r="HAD894" s="806"/>
      <c r="HAE894" s="806"/>
      <c r="HAF894" s="806"/>
      <c r="HAG894" s="806"/>
      <c r="HAH894" s="806"/>
      <c r="HAI894" s="806"/>
      <c r="HAJ894" s="806"/>
      <c r="HAK894" s="806"/>
      <c r="HAL894" s="806"/>
      <c r="HAM894" s="806"/>
      <c r="HAN894" s="806"/>
      <c r="HAO894" s="806"/>
      <c r="HAP894" s="806"/>
      <c r="HAQ894" s="806"/>
      <c r="HAR894" s="806"/>
      <c r="HAS894" s="806"/>
      <c r="HAT894" s="806"/>
      <c r="HAU894" s="806"/>
      <c r="HAV894" s="806"/>
      <c r="HAW894" s="806"/>
      <c r="HAX894" s="806"/>
      <c r="HAY894" s="806"/>
      <c r="HAZ894" s="806"/>
      <c r="HBA894" s="806"/>
      <c r="HBB894" s="806"/>
      <c r="HBC894" s="806"/>
      <c r="HBD894" s="806"/>
      <c r="HBE894" s="806"/>
      <c r="HBF894" s="806"/>
      <c r="HBG894" s="806"/>
      <c r="HBH894" s="806"/>
      <c r="HBI894" s="806"/>
      <c r="HBJ894" s="806"/>
      <c r="HBK894" s="806"/>
      <c r="HBL894" s="806"/>
      <c r="HBM894" s="806"/>
      <c r="HBN894" s="806"/>
      <c r="HBO894" s="806"/>
      <c r="HBP894" s="806"/>
      <c r="HBQ894" s="806"/>
      <c r="HBR894" s="806"/>
      <c r="HBS894" s="806"/>
      <c r="HBT894" s="806"/>
      <c r="HBU894" s="806"/>
      <c r="HBV894" s="806"/>
      <c r="HBW894" s="806"/>
      <c r="HBX894" s="806"/>
      <c r="HBY894" s="806"/>
      <c r="HBZ894" s="806"/>
      <c r="HCA894" s="806"/>
      <c r="HCB894" s="806"/>
      <c r="HCC894" s="806"/>
      <c r="HCD894" s="806"/>
      <c r="HCE894" s="806"/>
      <c r="HCF894" s="806"/>
      <c r="HCG894" s="806"/>
      <c r="HCH894" s="806"/>
      <c r="HCI894" s="806"/>
      <c r="HCJ894" s="806"/>
      <c r="HCK894" s="806"/>
      <c r="HCL894" s="806"/>
      <c r="HCM894" s="806"/>
      <c r="HCN894" s="806"/>
      <c r="HCO894" s="806"/>
      <c r="HCP894" s="806"/>
      <c r="HCQ894" s="806"/>
      <c r="HCR894" s="806"/>
      <c r="HCS894" s="806"/>
      <c r="HCT894" s="806"/>
      <c r="HCU894" s="806"/>
      <c r="HCV894" s="806"/>
      <c r="HCW894" s="806"/>
      <c r="HCX894" s="806"/>
      <c r="HCY894" s="806"/>
      <c r="HCZ894" s="806"/>
      <c r="HDA894" s="806"/>
      <c r="HDB894" s="806"/>
      <c r="HDC894" s="806"/>
      <c r="HDD894" s="806"/>
      <c r="HDE894" s="806"/>
      <c r="HDF894" s="806"/>
      <c r="HDG894" s="806"/>
      <c r="HDH894" s="806"/>
      <c r="HDI894" s="806"/>
      <c r="HDJ894" s="806"/>
      <c r="HDK894" s="806"/>
      <c r="HDL894" s="806"/>
      <c r="HDM894" s="806"/>
      <c r="HDN894" s="806"/>
      <c r="HDO894" s="806"/>
      <c r="HDP894" s="806"/>
      <c r="HDQ894" s="806"/>
      <c r="HDR894" s="806"/>
      <c r="HDS894" s="806"/>
      <c r="HDT894" s="806"/>
      <c r="HDU894" s="806"/>
      <c r="HDV894" s="806"/>
      <c r="HDW894" s="806"/>
      <c r="HDX894" s="806"/>
      <c r="HDY894" s="806"/>
      <c r="HDZ894" s="806"/>
      <c r="HEA894" s="806"/>
      <c r="HEB894" s="806"/>
      <c r="HEC894" s="806"/>
      <c r="HED894" s="806"/>
      <c r="HEE894" s="806"/>
      <c r="HEF894" s="806"/>
      <c r="HEG894" s="806"/>
      <c r="HEH894" s="806"/>
      <c r="HEI894" s="806"/>
      <c r="HEJ894" s="806"/>
      <c r="HEK894" s="806"/>
      <c r="HEL894" s="806"/>
      <c r="HEM894" s="806"/>
      <c r="HEN894" s="806"/>
      <c r="HEO894" s="806"/>
      <c r="HEP894" s="806"/>
      <c r="HEQ894" s="806"/>
      <c r="HER894" s="806"/>
      <c r="HES894" s="806"/>
      <c r="HET894" s="806"/>
      <c r="HEU894" s="806"/>
      <c r="HEV894" s="806"/>
      <c r="HEW894" s="806"/>
      <c r="HEX894" s="806"/>
      <c r="HEY894" s="806"/>
      <c r="HEZ894" s="806"/>
      <c r="HFA894" s="806"/>
      <c r="HFB894" s="806"/>
      <c r="HFC894" s="806"/>
      <c r="HFD894" s="806"/>
      <c r="HFE894" s="806"/>
      <c r="HFF894" s="806"/>
      <c r="HFG894" s="806"/>
      <c r="HFH894" s="806"/>
      <c r="HFI894" s="806"/>
      <c r="HFJ894" s="806"/>
      <c r="HFK894" s="806"/>
      <c r="HFL894" s="806"/>
      <c r="HFM894" s="806"/>
      <c r="HFN894" s="806"/>
      <c r="HFO894" s="806"/>
      <c r="HFP894" s="806"/>
      <c r="HFQ894" s="806"/>
      <c r="HFR894" s="806"/>
      <c r="HFS894" s="806"/>
      <c r="HFT894" s="806"/>
      <c r="HFU894" s="806"/>
      <c r="HFV894" s="806"/>
      <c r="HFW894" s="806"/>
      <c r="HFX894" s="806"/>
      <c r="HFY894" s="806"/>
      <c r="HFZ894" s="806"/>
      <c r="HGA894" s="806"/>
      <c r="HGB894" s="806"/>
      <c r="HGC894" s="806"/>
      <c r="HGD894" s="806"/>
      <c r="HGE894" s="806"/>
      <c r="HGF894" s="806"/>
      <c r="HGG894" s="806"/>
      <c r="HGH894" s="806"/>
      <c r="HGI894" s="806"/>
      <c r="HGJ894" s="806"/>
      <c r="HGK894" s="806"/>
      <c r="HGL894" s="806"/>
      <c r="HGM894" s="806"/>
      <c r="HGN894" s="806"/>
      <c r="HGO894" s="806"/>
      <c r="HGP894" s="806"/>
      <c r="HGQ894" s="806"/>
      <c r="HGR894" s="806"/>
      <c r="HGS894" s="806"/>
      <c r="HGT894" s="806"/>
      <c r="HGU894" s="806"/>
      <c r="HGV894" s="806"/>
      <c r="HGW894" s="806"/>
      <c r="HGX894" s="806"/>
      <c r="HGY894" s="806"/>
      <c r="HGZ894" s="806"/>
      <c r="HHA894" s="806"/>
      <c r="HHB894" s="806"/>
      <c r="HHC894" s="806"/>
      <c r="HHD894" s="806"/>
      <c r="HHE894" s="806"/>
      <c r="HHF894" s="806"/>
      <c r="HHG894" s="806"/>
      <c r="HHH894" s="806"/>
      <c r="HHI894" s="806"/>
      <c r="HHJ894" s="806"/>
      <c r="HHK894" s="806"/>
      <c r="HHL894" s="806"/>
      <c r="HHM894" s="806"/>
      <c r="HHN894" s="806"/>
      <c r="HHO894" s="806"/>
      <c r="HHP894" s="806"/>
      <c r="HHQ894" s="806"/>
      <c r="HHR894" s="806"/>
      <c r="HHS894" s="806"/>
      <c r="HHT894" s="806"/>
      <c r="HHU894" s="806"/>
      <c r="HHV894" s="806"/>
      <c r="HHW894" s="806"/>
      <c r="HHX894" s="806"/>
      <c r="HHY894" s="806"/>
      <c r="HHZ894" s="806"/>
      <c r="HIA894" s="806"/>
      <c r="HIB894" s="806"/>
      <c r="HIC894" s="806"/>
      <c r="HID894" s="806"/>
      <c r="HIE894" s="806"/>
      <c r="HIF894" s="806"/>
      <c r="HIG894" s="806"/>
      <c r="HIH894" s="806"/>
      <c r="HII894" s="806"/>
      <c r="HIJ894" s="806"/>
      <c r="HIK894" s="806"/>
      <c r="HIL894" s="806"/>
      <c r="HIM894" s="806"/>
      <c r="HIN894" s="806"/>
      <c r="HIO894" s="806"/>
      <c r="HIP894" s="806"/>
      <c r="HIQ894" s="806"/>
      <c r="HIR894" s="806"/>
      <c r="HIS894" s="806"/>
      <c r="HIT894" s="806"/>
      <c r="HIU894" s="806"/>
      <c r="HIV894" s="806"/>
      <c r="HIW894" s="806"/>
      <c r="HIX894" s="806"/>
      <c r="HIY894" s="806"/>
      <c r="HIZ894" s="806"/>
      <c r="HJA894" s="806"/>
      <c r="HJB894" s="806"/>
      <c r="HJC894" s="806"/>
      <c r="HJD894" s="806"/>
      <c r="HJE894" s="806"/>
      <c r="HJF894" s="806"/>
      <c r="HJG894" s="806"/>
      <c r="HJH894" s="806"/>
      <c r="HJI894" s="806"/>
      <c r="HJJ894" s="806"/>
      <c r="HJK894" s="806"/>
      <c r="HJL894" s="806"/>
      <c r="HJM894" s="806"/>
      <c r="HJN894" s="806"/>
      <c r="HJO894" s="806"/>
      <c r="HJP894" s="806"/>
      <c r="HJQ894" s="806"/>
      <c r="HJR894" s="806"/>
      <c r="HJS894" s="806"/>
      <c r="HJT894" s="806"/>
      <c r="HJU894" s="806"/>
      <c r="HJV894" s="806"/>
      <c r="HJW894" s="806"/>
      <c r="HJX894" s="806"/>
      <c r="HJY894" s="806"/>
      <c r="HJZ894" s="806"/>
      <c r="HKA894" s="806"/>
      <c r="HKB894" s="806"/>
      <c r="HKC894" s="806"/>
      <c r="HKD894" s="806"/>
      <c r="HKE894" s="806"/>
      <c r="HKF894" s="806"/>
      <c r="HKG894" s="806"/>
      <c r="HKH894" s="806"/>
      <c r="HKI894" s="806"/>
      <c r="HKJ894" s="806"/>
      <c r="HKK894" s="806"/>
      <c r="HKL894" s="806"/>
      <c r="HKM894" s="806"/>
      <c r="HKN894" s="806"/>
      <c r="HKO894" s="806"/>
      <c r="HKP894" s="806"/>
      <c r="HKQ894" s="806"/>
      <c r="HKR894" s="806"/>
      <c r="HKS894" s="806"/>
      <c r="HKT894" s="806"/>
      <c r="HKU894" s="806"/>
      <c r="HKV894" s="806"/>
      <c r="HKW894" s="806"/>
      <c r="HKX894" s="806"/>
      <c r="HKY894" s="806"/>
      <c r="HKZ894" s="806"/>
      <c r="HLA894" s="806"/>
      <c r="HLB894" s="806"/>
      <c r="HLC894" s="806"/>
      <c r="HLD894" s="806"/>
      <c r="HLE894" s="806"/>
      <c r="HLF894" s="806"/>
      <c r="HLG894" s="806"/>
      <c r="HLH894" s="806"/>
      <c r="HLI894" s="806"/>
      <c r="HLJ894" s="806"/>
      <c r="HLK894" s="806"/>
      <c r="HLL894" s="806"/>
      <c r="HLM894" s="806"/>
      <c r="HLN894" s="806"/>
      <c r="HLO894" s="806"/>
      <c r="HLP894" s="806"/>
      <c r="HLQ894" s="806"/>
      <c r="HLR894" s="806"/>
      <c r="HLS894" s="806"/>
      <c r="HLT894" s="806"/>
      <c r="HLU894" s="806"/>
      <c r="HLV894" s="806"/>
      <c r="HLW894" s="806"/>
      <c r="HLX894" s="806"/>
      <c r="HLY894" s="806"/>
      <c r="HLZ894" s="806"/>
      <c r="HMA894" s="806"/>
      <c r="HMB894" s="806"/>
      <c r="HMC894" s="806"/>
      <c r="HMD894" s="806"/>
      <c r="HME894" s="806"/>
      <c r="HMF894" s="806"/>
      <c r="HMG894" s="806"/>
      <c r="HMH894" s="806"/>
      <c r="HMI894" s="806"/>
      <c r="HMJ894" s="806"/>
      <c r="HMK894" s="806"/>
      <c r="HML894" s="806"/>
      <c r="HMM894" s="806"/>
      <c r="HMN894" s="806"/>
      <c r="HMO894" s="806"/>
      <c r="HMP894" s="806"/>
      <c r="HMQ894" s="806"/>
      <c r="HMR894" s="806"/>
      <c r="HMS894" s="806"/>
      <c r="HMT894" s="806"/>
      <c r="HMU894" s="806"/>
      <c r="HMV894" s="806"/>
      <c r="HMW894" s="806"/>
      <c r="HMX894" s="806"/>
      <c r="HMY894" s="806"/>
      <c r="HMZ894" s="806"/>
      <c r="HNA894" s="806"/>
      <c r="HNB894" s="806"/>
      <c r="HNC894" s="806"/>
      <c r="HND894" s="806"/>
      <c r="HNE894" s="806"/>
      <c r="HNF894" s="806"/>
      <c r="HNG894" s="806"/>
      <c r="HNH894" s="806"/>
      <c r="HNI894" s="806"/>
      <c r="HNJ894" s="806"/>
      <c r="HNK894" s="806"/>
      <c r="HNL894" s="806"/>
      <c r="HNM894" s="806"/>
      <c r="HNN894" s="806"/>
      <c r="HNO894" s="806"/>
      <c r="HNP894" s="806"/>
      <c r="HNQ894" s="806"/>
      <c r="HNR894" s="806"/>
      <c r="HNS894" s="806"/>
      <c r="HNT894" s="806"/>
      <c r="HNU894" s="806"/>
      <c r="HNV894" s="806"/>
      <c r="HNW894" s="806"/>
      <c r="HNX894" s="806"/>
      <c r="HNY894" s="806"/>
      <c r="HNZ894" s="806"/>
      <c r="HOA894" s="806"/>
      <c r="HOB894" s="806"/>
      <c r="HOC894" s="806"/>
      <c r="HOD894" s="806"/>
      <c r="HOE894" s="806"/>
      <c r="HOF894" s="806"/>
      <c r="HOG894" s="806"/>
      <c r="HOH894" s="806"/>
      <c r="HOI894" s="806"/>
      <c r="HOJ894" s="806"/>
      <c r="HOK894" s="806"/>
      <c r="HOL894" s="806"/>
      <c r="HOM894" s="806"/>
      <c r="HON894" s="806"/>
      <c r="HOO894" s="806"/>
      <c r="HOP894" s="806"/>
      <c r="HOQ894" s="806"/>
      <c r="HOR894" s="806"/>
      <c r="HOS894" s="806"/>
      <c r="HOT894" s="806"/>
      <c r="HOU894" s="806"/>
      <c r="HOV894" s="806"/>
      <c r="HOW894" s="806"/>
      <c r="HOX894" s="806"/>
      <c r="HOY894" s="806"/>
      <c r="HOZ894" s="806"/>
      <c r="HPA894" s="806"/>
      <c r="HPB894" s="806"/>
      <c r="HPC894" s="806"/>
      <c r="HPD894" s="806"/>
      <c r="HPE894" s="806"/>
      <c r="HPF894" s="806"/>
      <c r="HPG894" s="806"/>
      <c r="HPH894" s="806"/>
      <c r="HPI894" s="806"/>
      <c r="HPJ894" s="806"/>
      <c r="HPK894" s="806"/>
      <c r="HPL894" s="806"/>
      <c r="HPM894" s="806"/>
      <c r="HPN894" s="806"/>
      <c r="HPO894" s="806"/>
      <c r="HPP894" s="806"/>
      <c r="HPQ894" s="806"/>
      <c r="HPR894" s="806"/>
      <c r="HPS894" s="806"/>
      <c r="HPT894" s="806"/>
      <c r="HPU894" s="806"/>
      <c r="HPV894" s="806"/>
      <c r="HPW894" s="806"/>
      <c r="HPX894" s="806"/>
      <c r="HPY894" s="806"/>
      <c r="HPZ894" s="806"/>
      <c r="HQA894" s="806"/>
      <c r="HQB894" s="806"/>
      <c r="HQC894" s="806"/>
      <c r="HQD894" s="806"/>
      <c r="HQE894" s="806"/>
      <c r="HQF894" s="806"/>
      <c r="HQG894" s="806"/>
      <c r="HQH894" s="806"/>
      <c r="HQI894" s="806"/>
      <c r="HQJ894" s="806"/>
      <c r="HQK894" s="806"/>
      <c r="HQL894" s="806"/>
      <c r="HQM894" s="806"/>
      <c r="HQN894" s="806"/>
      <c r="HQO894" s="806"/>
      <c r="HQP894" s="806"/>
      <c r="HQQ894" s="806"/>
      <c r="HQR894" s="806"/>
      <c r="HQS894" s="806"/>
      <c r="HQT894" s="806"/>
      <c r="HQU894" s="806"/>
      <c r="HQV894" s="806"/>
      <c r="HQW894" s="806"/>
      <c r="HQX894" s="806"/>
      <c r="HQY894" s="806"/>
      <c r="HQZ894" s="806"/>
      <c r="HRA894" s="806"/>
      <c r="HRB894" s="806"/>
      <c r="HRC894" s="806"/>
      <c r="HRD894" s="806"/>
      <c r="HRE894" s="806"/>
      <c r="HRF894" s="806"/>
      <c r="HRG894" s="806"/>
      <c r="HRH894" s="806"/>
      <c r="HRI894" s="806"/>
      <c r="HRJ894" s="806"/>
      <c r="HRK894" s="806"/>
      <c r="HRL894" s="806"/>
      <c r="HRM894" s="806"/>
      <c r="HRN894" s="806"/>
      <c r="HRO894" s="806"/>
      <c r="HRP894" s="806"/>
      <c r="HRQ894" s="806"/>
      <c r="HRR894" s="806"/>
      <c r="HRS894" s="806"/>
      <c r="HRT894" s="806"/>
      <c r="HRU894" s="806"/>
      <c r="HRV894" s="806"/>
      <c r="HRW894" s="806"/>
      <c r="HRX894" s="806"/>
      <c r="HRY894" s="806"/>
      <c r="HRZ894" s="806"/>
      <c r="HSA894" s="806"/>
      <c r="HSB894" s="806"/>
      <c r="HSC894" s="806"/>
      <c r="HSD894" s="806"/>
      <c r="HSE894" s="806"/>
      <c r="HSF894" s="806"/>
      <c r="HSG894" s="806"/>
      <c r="HSH894" s="806"/>
      <c r="HSI894" s="806"/>
      <c r="HSJ894" s="806"/>
      <c r="HSK894" s="806"/>
      <c r="HSL894" s="806"/>
      <c r="HSM894" s="806"/>
      <c r="HSN894" s="806"/>
      <c r="HSO894" s="806"/>
      <c r="HSP894" s="806"/>
      <c r="HSQ894" s="806"/>
      <c r="HSR894" s="806"/>
      <c r="HSS894" s="806"/>
      <c r="HST894" s="806"/>
      <c r="HSU894" s="806"/>
      <c r="HSV894" s="806"/>
      <c r="HSW894" s="806"/>
      <c r="HSX894" s="806"/>
      <c r="HSY894" s="806"/>
      <c r="HSZ894" s="806"/>
      <c r="HTA894" s="806"/>
      <c r="HTB894" s="806"/>
      <c r="HTC894" s="806"/>
      <c r="HTD894" s="806"/>
      <c r="HTE894" s="806"/>
      <c r="HTF894" s="806"/>
      <c r="HTG894" s="806"/>
      <c r="HTH894" s="806"/>
      <c r="HTI894" s="806"/>
      <c r="HTJ894" s="806"/>
      <c r="HTK894" s="806"/>
      <c r="HTL894" s="806"/>
      <c r="HTM894" s="806"/>
      <c r="HTN894" s="806"/>
      <c r="HTO894" s="806"/>
      <c r="HTP894" s="806"/>
      <c r="HTQ894" s="806"/>
      <c r="HTR894" s="806"/>
      <c r="HTS894" s="806"/>
      <c r="HTT894" s="806"/>
      <c r="HTU894" s="806"/>
      <c r="HTV894" s="806"/>
      <c r="HTW894" s="806"/>
      <c r="HTX894" s="806"/>
      <c r="HTY894" s="806"/>
      <c r="HTZ894" s="806"/>
      <c r="HUA894" s="806"/>
      <c r="HUB894" s="806"/>
      <c r="HUC894" s="806"/>
      <c r="HUD894" s="806"/>
      <c r="HUE894" s="806"/>
      <c r="HUF894" s="806"/>
      <c r="HUG894" s="806"/>
      <c r="HUH894" s="806"/>
      <c r="HUI894" s="806"/>
      <c r="HUJ894" s="806"/>
      <c r="HUK894" s="806"/>
      <c r="HUL894" s="806"/>
      <c r="HUM894" s="806"/>
      <c r="HUN894" s="806"/>
      <c r="HUO894" s="806"/>
      <c r="HUP894" s="806"/>
      <c r="HUQ894" s="806"/>
      <c r="HUR894" s="806"/>
      <c r="HUS894" s="806"/>
      <c r="HUT894" s="806"/>
      <c r="HUU894" s="806"/>
      <c r="HUV894" s="806"/>
      <c r="HUW894" s="806"/>
      <c r="HUX894" s="806"/>
      <c r="HUY894" s="806"/>
      <c r="HUZ894" s="806"/>
      <c r="HVA894" s="806"/>
      <c r="HVB894" s="806"/>
      <c r="HVC894" s="806"/>
      <c r="HVD894" s="806"/>
      <c r="HVE894" s="806"/>
      <c r="HVF894" s="806"/>
      <c r="HVG894" s="806"/>
      <c r="HVH894" s="806"/>
      <c r="HVI894" s="806"/>
      <c r="HVJ894" s="806"/>
      <c r="HVK894" s="806"/>
      <c r="HVL894" s="806"/>
      <c r="HVM894" s="806"/>
      <c r="HVN894" s="806"/>
      <c r="HVO894" s="806"/>
      <c r="HVP894" s="806"/>
      <c r="HVQ894" s="806"/>
      <c r="HVR894" s="806"/>
      <c r="HVS894" s="806"/>
      <c r="HVT894" s="806"/>
      <c r="HVU894" s="806"/>
      <c r="HVV894" s="806"/>
      <c r="HVW894" s="806"/>
      <c r="HVX894" s="806"/>
      <c r="HVY894" s="806"/>
      <c r="HVZ894" s="806"/>
      <c r="HWA894" s="806"/>
      <c r="HWB894" s="806"/>
      <c r="HWC894" s="806"/>
      <c r="HWD894" s="806"/>
      <c r="HWE894" s="806"/>
      <c r="HWF894" s="806"/>
      <c r="HWG894" s="806"/>
      <c r="HWH894" s="806"/>
      <c r="HWI894" s="806"/>
      <c r="HWJ894" s="806"/>
      <c r="HWK894" s="806"/>
      <c r="HWL894" s="806"/>
      <c r="HWM894" s="806"/>
      <c r="HWN894" s="806"/>
      <c r="HWO894" s="806"/>
      <c r="HWP894" s="806"/>
      <c r="HWQ894" s="806"/>
      <c r="HWR894" s="806"/>
      <c r="HWS894" s="806"/>
      <c r="HWT894" s="806"/>
      <c r="HWU894" s="806"/>
      <c r="HWV894" s="806"/>
      <c r="HWW894" s="806"/>
      <c r="HWX894" s="806"/>
      <c r="HWY894" s="806"/>
      <c r="HWZ894" s="806"/>
      <c r="HXA894" s="806"/>
      <c r="HXB894" s="806"/>
      <c r="HXC894" s="806"/>
      <c r="HXD894" s="806"/>
      <c r="HXE894" s="806"/>
      <c r="HXF894" s="806"/>
      <c r="HXG894" s="806"/>
      <c r="HXH894" s="806"/>
      <c r="HXI894" s="806"/>
      <c r="HXJ894" s="806"/>
      <c r="HXK894" s="806"/>
      <c r="HXL894" s="806"/>
      <c r="HXM894" s="806"/>
      <c r="HXN894" s="806"/>
      <c r="HXO894" s="806"/>
      <c r="HXP894" s="806"/>
      <c r="HXQ894" s="806"/>
      <c r="HXR894" s="806"/>
      <c r="HXS894" s="806"/>
      <c r="HXT894" s="806"/>
      <c r="HXU894" s="806"/>
      <c r="HXV894" s="806"/>
      <c r="HXW894" s="806"/>
      <c r="HXX894" s="806"/>
      <c r="HXY894" s="806"/>
      <c r="HXZ894" s="806"/>
      <c r="HYA894" s="806"/>
      <c r="HYB894" s="806"/>
      <c r="HYC894" s="806"/>
      <c r="HYD894" s="806"/>
      <c r="HYE894" s="806"/>
      <c r="HYF894" s="806"/>
      <c r="HYG894" s="806"/>
      <c r="HYH894" s="806"/>
      <c r="HYI894" s="806"/>
      <c r="HYJ894" s="806"/>
      <c r="HYK894" s="806"/>
      <c r="HYL894" s="806"/>
      <c r="HYM894" s="806"/>
      <c r="HYN894" s="806"/>
      <c r="HYO894" s="806"/>
      <c r="HYP894" s="806"/>
      <c r="HYQ894" s="806"/>
      <c r="HYR894" s="806"/>
      <c r="HYS894" s="806"/>
      <c r="HYT894" s="806"/>
      <c r="HYU894" s="806"/>
      <c r="HYV894" s="806"/>
      <c r="HYW894" s="806"/>
      <c r="HYX894" s="806"/>
      <c r="HYY894" s="806"/>
      <c r="HYZ894" s="806"/>
      <c r="HZA894" s="806"/>
      <c r="HZB894" s="806"/>
      <c r="HZC894" s="806"/>
      <c r="HZD894" s="806"/>
      <c r="HZE894" s="806"/>
      <c r="HZF894" s="806"/>
      <c r="HZG894" s="806"/>
      <c r="HZH894" s="806"/>
      <c r="HZI894" s="806"/>
      <c r="HZJ894" s="806"/>
      <c r="HZK894" s="806"/>
      <c r="HZL894" s="806"/>
      <c r="HZM894" s="806"/>
      <c r="HZN894" s="806"/>
      <c r="HZO894" s="806"/>
      <c r="HZP894" s="806"/>
      <c r="HZQ894" s="806"/>
      <c r="HZR894" s="806"/>
      <c r="HZS894" s="806"/>
      <c r="HZT894" s="806"/>
      <c r="HZU894" s="806"/>
      <c r="HZV894" s="806"/>
      <c r="HZW894" s="806"/>
      <c r="HZX894" s="806"/>
      <c r="HZY894" s="806"/>
      <c r="HZZ894" s="806"/>
      <c r="IAA894" s="806"/>
      <c r="IAB894" s="806"/>
      <c r="IAC894" s="806"/>
      <c r="IAD894" s="806"/>
      <c r="IAE894" s="806"/>
      <c r="IAF894" s="806"/>
      <c r="IAG894" s="806"/>
      <c r="IAH894" s="806"/>
      <c r="IAI894" s="806"/>
      <c r="IAJ894" s="806"/>
      <c r="IAK894" s="806"/>
      <c r="IAL894" s="806"/>
      <c r="IAM894" s="806"/>
      <c r="IAN894" s="806"/>
      <c r="IAO894" s="806"/>
      <c r="IAP894" s="806"/>
      <c r="IAQ894" s="806"/>
      <c r="IAR894" s="806"/>
      <c r="IAS894" s="806"/>
      <c r="IAT894" s="806"/>
      <c r="IAU894" s="806"/>
      <c r="IAV894" s="806"/>
      <c r="IAW894" s="806"/>
      <c r="IAX894" s="806"/>
      <c r="IAY894" s="806"/>
      <c r="IAZ894" s="806"/>
      <c r="IBA894" s="806"/>
      <c r="IBB894" s="806"/>
      <c r="IBC894" s="806"/>
      <c r="IBD894" s="806"/>
      <c r="IBE894" s="806"/>
      <c r="IBF894" s="806"/>
      <c r="IBG894" s="806"/>
      <c r="IBH894" s="806"/>
      <c r="IBI894" s="806"/>
      <c r="IBJ894" s="806"/>
      <c r="IBK894" s="806"/>
      <c r="IBL894" s="806"/>
      <c r="IBM894" s="806"/>
      <c r="IBN894" s="806"/>
      <c r="IBO894" s="806"/>
      <c r="IBP894" s="806"/>
      <c r="IBQ894" s="806"/>
      <c r="IBR894" s="806"/>
      <c r="IBS894" s="806"/>
      <c r="IBT894" s="806"/>
      <c r="IBU894" s="806"/>
      <c r="IBV894" s="806"/>
      <c r="IBW894" s="806"/>
      <c r="IBX894" s="806"/>
      <c r="IBY894" s="806"/>
      <c r="IBZ894" s="806"/>
      <c r="ICA894" s="806"/>
      <c r="ICB894" s="806"/>
      <c r="ICC894" s="806"/>
      <c r="ICD894" s="806"/>
      <c r="ICE894" s="806"/>
      <c r="ICF894" s="806"/>
      <c r="ICG894" s="806"/>
      <c r="ICH894" s="806"/>
      <c r="ICI894" s="806"/>
      <c r="ICJ894" s="806"/>
      <c r="ICK894" s="806"/>
      <c r="ICL894" s="806"/>
      <c r="ICM894" s="806"/>
      <c r="ICN894" s="806"/>
      <c r="ICO894" s="806"/>
      <c r="ICP894" s="806"/>
      <c r="ICQ894" s="806"/>
      <c r="ICR894" s="806"/>
      <c r="ICS894" s="806"/>
      <c r="ICT894" s="806"/>
      <c r="ICU894" s="806"/>
      <c r="ICV894" s="806"/>
      <c r="ICW894" s="806"/>
      <c r="ICX894" s="806"/>
      <c r="ICY894" s="806"/>
      <c r="ICZ894" s="806"/>
      <c r="IDA894" s="806"/>
      <c r="IDB894" s="806"/>
      <c r="IDC894" s="806"/>
      <c r="IDD894" s="806"/>
      <c r="IDE894" s="806"/>
      <c r="IDF894" s="806"/>
      <c r="IDG894" s="806"/>
      <c r="IDH894" s="806"/>
      <c r="IDI894" s="806"/>
      <c r="IDJ894" s="806"/>
      <c r="IDK894" s="806"/>
      <c r="IDL894" s="806"/>
      <c r="IDM894" s="806"/>
      <c r="IDN894" s="806"/>
      <c r="IDO894" s="806"/>
      <c r="IDP894" s="806"/>
      <c r="IDQ894" s="806"/>
      <c r="IDR894" s="806"/>
      <c r="IDS894" s="806"/>
      <c r="IDT894" s="806"/>
      <c r="IDU894" s="806"/>
      <c r="IDV894" s="806"/>
      <c r="IDW894" s="806"/>
      <c r="IDX894" s="806"/>
      <c r="IDY894" s="806"/>
      <c r="IDZ894" s="806"/>
      <c r="IEA894" s="806"/>
      <c r="IEB894" s="806"/>
      <c r="IEC894" s="806"/>
      <c r="IED894" s="806"/>
      <c r="IEE894" s="806"/>
      <c r="IEF894" s="806"/>
      <c r="IEG894" s="806"/>
      <c r="IEH894" s="806"/>
      <c r="IEI894" s="806"/>
      <c r="IEJ894" s="806"/>
      <c r="IEK894" s="806"/>
      <c r="IEL894" s="806"/>
      <c r="IEM894" s="806"/>
      <c r="IEN894" s="806"/>
      <c r="IEO894" s="806"/>
      <c r="IEP894" s="806"/>
      <c r="IEQ894" s="806"/>
      <c r="IER894" s="806"/>
      <c r="IES894" s="806"/>
      <c r="IET894" s="806"/>
      <c r="IEU894" s="806"/>
      <c r="IEV894" s="806"/>
      <c r="IEW894" s="806"/>
      <c r="IEX894" s="806"/>
      <c r="IEY894" s="806"/>
      <c r="IEZ894" s="806"/>
      <c r="IFA894" s="806"/>
      <c r="IFB894" s="806"/>
      <c r="IFC894" s="806"/>
      <c r="IFD894" s="806"/>
      <c r="IFE894" s="806"/>
      <c r="IFF894" s="806"/>
      <c r="IFG894" s="806"/>
      <c r="IFH894" s="806"/>
      <c r="IFI894" s="806"/>
      <c r="IFJ894" s="806"/>
      <c r="IFK894" s="806"/>
      <c r="IFL894" s="806"/>
      <c r="IFM894" s="806"/>
      <c r="IFN894" s="806"/>
      <c r="IFO894" s="806"/>
      <c r="IFP894" s="806"/>
      <c r="IFQ894" s="806"/>
      <c r="IFR894" s="806"/>
      <c r="IFS894" s="806"/>
      <c r="IFT894" s="806"/>
      <c r="IFU894" s="806"/>
      <c r="IFV894" s="806"/>
      <c r="IFW894" s="806"/>
      <c r="IFX894" s="806"/>
      <c r="IFY894" s="806"/>
      <c r="IFZ894" s="806"/>
      <c r="IGA894" s="806"/>
      <c r="IGB894" s="806"/>
      <c r="IGC894" s="806"/>
      <c r="IGD894" s="806"/>
      <c r="IGE894" s="806"/>
      <c r="IGF894" s="806"/>
      <c r="IGG894" s="806"/>
      <c r="IGH894" s="806"/>
      <c r="IGI894" s="806"/>
      <c r="IGJ894" s="806"/>
      <c r="IGK894" s="806"/>
      <c r="IGL894" s="806"/>
      <c r="IGM894" s="806"/>
      <c r="IGN894" s="806"/>
      <c r="IGO894" s="806"/>
      <c r="IGP894" s="806"/>
      <c r="IGQ894" s="806"/>
      <c r="IGR894" s="806"/>
      <c r="IGS894" s="806"/>
      <c r="IGT894" s="806"/>
      <c r="IGU894" s="806"/>
      <c r="IGV894" s="806"/>
      <c r="IGW894" s="806"/>
      <c r="IGX894" s="806"/>
      <c r="IGY894" s="806"/>
      <c r="IGZ894" s="806"/>
      <c r="IHA894" s="806"/>
      <c r="IHB894" s="806"/>
      <c r="IHC894" s="806"/>
      <c r="IHD894" s="806"/>
      <c r="IHE894" s="806"/>
      <c r="IHF894" s="806"/>
      <c r="IHG894" s="806"/>
      <c r="IHH894" s="806"/>
      <c r="IHI894" s="806"/>
      <c r="IHJ894" s="806"/>
      <c r="IHK894" s="806"/>
      <c r="IHL894" s="806"/>
      <c r="IHM894" s="806"/>
      <c r="IHN894" s="806"/>
      <c r="IHO894" s="806"/>
      <c r="IHP894" s="806"/>
      <c r="IHQ894" s="806"/>
      <c r="IHR894" s="806"/>
      <c r="IHS894" s="806"/>
      <c r="IHT894" s="806"/>
      <c r="IHU894" s="806"/>
      <c r="IHV894" s="806"/>
      <c r="IHW894" s="806"/>
      <c r="IHX894" s="806"/>
      <c r="IHY894" s="806"/>
      <c r="IHZ894" s="806"/>
      <c r="IIA894" s="806"/>
      <c r="IIB894" s="806"/>
      <c r="IIC894" s="806"/>
      <c r="IID894" s="806"/>
      <c r="IIE894" s="806"/>
      <c r="IIF894" s="806"/>
      <c r="IIG894" s="806"/>
      <c r="IIH894" s="806"/>
      <c r="III894" s="806"/>
      <c r="IIJ894" s="806"/>
      <c r="IIK894" s="806"/>
      <c r="IIL894" s="806"/>
      <c r="IIM894" s="806"/>
      <c r="IIN894" s="806"/>
      <c r="IIO894" s="806"/>
      <c r="IIP894" s="806"/>
      <c r="IIQ894" s="806"/>
      <c r="IIR894" s="806"/>
      <c r="IIS894" s="806"/>
      <c r="IIT894" s="806"/>
      <c r="IIU894" s="806"/>
      <c r="IIV894" s="806"/>
      <c r="IIW894" s="806"/>
      <c r="IIX894" s="806"/>
      <c r="IIY894" s="806"/>
      <c r="IIZ894" s="806"/>
      <c r="IJA894" s="806"/>
      <c r="IJB894" s="806"/>
      <c r="IJC894" s="806"/>
      <c r="IJD894" s="806"/>
      <c r="IJE894" s="806"/>
      <c r="IJF894" s="806"/>
      <c r="IJG894" s="806"/>
      <c r="IJH894" s="806"/>
      <c r="IJI894" s="806"/>
      <c r="IJJ894" s="806"/>
      <c r="IJK894" s="806"/>
      <c r="IJL894" s="806"/>
      <c r="IJM894" s="806"/>
      <c r="IJN894" s="806"/>
      <c r="IJO894" s="806"/>
      <c r="IJP894" s="806"/>
      <c r="IJQ894" s="806"/>
      <c r="IJR894" s="806"/>
      <c r="IJS894" s="806"/>
      <c r="IJT894" s="806"/>
      <c r="IJU894" s="806"/>
      <c r="IJV894" s="806"/>
      <c r="IJW894" s="806"/>
      <c r="IJX894" s="806"/>
      <c r="IJY894" s="806"/>
      <c r="IJZ894" s="806"/>
      <c r="IKA894" s="806"/>
      <c r="IKB894" s="806"/>
      <c r="IKC894" s="806"/>
      <c r="IKD894" s="806"/>
      <c r="IKE894" s="806"/>
      <c r="IKF894" s="806"/>
      <c r="IKG894" s="806"/>
      <c r="IKH894" s="806"/>
      <c r="IKI894" s="806"/>
      <c r="IKJ894" s="806"/>
      <c r="IKK894" s="806"/>
      <c r="IKL894" s="806"/>
      <c r="IKM894" s="806"/>
      <c r="IKN894" s="806"/>
      <c r="IKO894" s="806"/>
      <c r="IKP894" s="806"/>
      <c r="IKQ894" s="806"/>
      <c r="IKR894" s="806"/>
      <c r="IKS894" s="806"/>
      <c r="IKT894" s="806"/>
      <c r="IKU894" s="806"/>
      <c r="IKV894" s="806"/>
      <c r="IKW894" s="806"/>
      <c r="IKX894" s="806"/>
      <c r="IKY894" s="806"/>
      <c r="IKZ894" s="806"/>
      <c r="ILA894" s="806"/>
      <c r="ILB894" s="806"/>
      <c r="ILC894" s="806"/>
      <c r="ILD894" s="806"/>
      <c r="ILE894" s="806"/>
      <c r="ILF894" s="806"/>
      <c r="ILG894" s="806"/>
      <c r="ILH894" s="806"/>
      <c r="ILI894" s="806"/>
      <c r="ILJ894" s="806"/>
      <c r="ILK894" s="806"/>
      <c r="ILL894" s="806"/>
      <c r="ILM894" s="806"/>
      <c r="ILN894" s="806"/>
      <c r="ILO894" s="806"/>
      <c r="ILP894" s="806"/>
      <c r="ILQ894" s="806"/>
      <c r="ILR894" s="806"/>
      <c r="ILS894" s="806"/>
      <c r="ILT894" s="806"/>
      <c r="ILU894" s="806"/>
      <c r="ILV894" s="806"/>
      <c r="ILW894" s="806"/>
      <c r="ILX894" s="806"/>
      <c r="ILY894" s="806"/>
      <c r="ILZ894" s="806"/>
      <c r="IMA894" s="806"/>
      <c r="IMB894" s="806"/>
      <c r="IMC894" s="806"/>
      <c r="IMD894" s="806"/>
      <c r="IME894" s="806"/>
      <c r="IMF894" s="806"/>
      <c r="IMG894" s="806"/>
      <c r="IMH894" s="806"/>
      <c r="IMI894" s="806"/>
      <c r="IMJ894" s="806"/>
      <c r="IMK894" s="806"/>
      <c r="IML894" s="806"/>
      <c r="IMM894" s="806"/>
      <c r="IMN894" s="806"/>
      <c r="IMO894" s="806"/>
      <c r="IMP894" s="806"/>
      <c r="IMQ894" s="806"/>
      <c r="IMR894" s="806"/>
      <c r="IMS894" s="806"/>
      <c r="IMT894" s="806"/>
      <c r="IMU894" s="806"/>
      <c r="IMV894" s="806"/>
      <c r="IMW894" s="806"/>
      <c r="IMX894" s="806"/>
      <c r="IMY894" s="806"/>
      <c r="IMZ894" s="806"/>
      <c r="INA894" s="806"/>
      <c r="INB894" s="806"/>
      <c r="INC894" s="806"/>
      <c r="IND894" s="806"/>
      <c r="INE894" s="806"/>
      <c r="INF894" s="806"/>
      <c r="ING894" s="806"/>
      <c r="INH894" s="806"/>
      <c r="INI894" s="806"/>
      <c r="INJ894" s="806"/>
      <c r="INK894" s="806"/>
      <c r="INL894" s="806"/>
      <c r="INM894" s="806"/>
      <c r="INN894" s="806"/>
      <c r="INO894" s="806"/>
      <c r="INP894" s="806"/>
      <c r="INQ894" s="806"/>
      <c r="INR894" s="806"/>
      <c r="INS894" s="806"/>
      <c r="INT894" s="806"/>
      <c r="INU894" s="806"/>
      <c r="INV894" s="806"/>
      <c r="INW894" s="806"/>
      <c r="INX894" s="806"/>
      <c r="INY894" s="806"/>
      <c r="INZ894" s="806"/>
      <c r="IOA894" s="806"/>
      <c r="IOB894" s="806"/>
      <c r="IOC894" s="806"/>
      <c r="IOD894" s="806"/>
      <c r="IOE894" s="806"/>
      <c r="IOF894" s="806"/>
      <c r="IOG894" s="806"/>
      <c r="IOH894" s="806"/>
      <c r="IOI894" s="806"/>
      <c r="IOJ894" s="806"/>
      <c r="IOK894" s="806"/>
      <c r="IOL894" s="806"/>
      <c r="IOM894" s="806"/>
      <c r="ION894" s="806"/>
      <c r="IOO894" s="806"/>
      <c r="IOP894" s="806"/>
      <c r="IOQ894" s="806"/>
      <c r="IOR894" s="806"/>
      <c r="IOS894" s="806"/>
      <c r="IOT894" s="806"/>
      <c r="IOU894" s="806"/>
      <c r="IOV894" s="806"/>
      <c r="IOW894" s="806"/>
      <c r="IOX894" s="806"/>
      <c r="IOY894" s="806"/>
      <c r="IOZ894" s="806"/>
      <c r="IPA894" s="806"/>
      <c r="IPB894" s="806"/>
      <c r="IPC894" s="806"/>
      <c r="IPD894" s="806"/>
      <c r="IPE894" s="806"/>
      <c r="IPF894" s="806"/>
      <c r="IPG894" s="806"/>
      <c r="IPH894" s="806"/>
      <c r="IPI894" s="806"/>
      <c r="IPJ894" s="806"/>
      <c r="IPK894" s="806"/>
      <c r="IPL894" s="806"/>
      <c r="IPM894" s="806"/>
      <c r="IPN894" s="806"/>
      <c r="IPO894" s="806"/>
      <c r="IPP894" s="806"/>
      <c r="IPQ894" s="806"/>
      <c r="IPR894" s="806"/>
      <c r="IPS894" s="806"/>
      <c r="IPT894" s="806"/>
      <c r="IPU894" s="806"/>
      <c r="IPV894" s="806"/>
      <c r="IPW894" s="806"/>
      <c r="IPX894" s="806"/>
      <c r="IPY894" s="806"/>
      <c r="IPZ894" s="806"/>
      <c r="IQA894" s="806"/>
      <c r="IQB894" s="806"/>
      <c r="IQC894" s="806"/>
      <c r="IQD894" s="806"/>
      <c r="IQE894" s="806"/>
      <c r="IQF894" s="806"/>
      <c r="IQG894" s="806"/>
      <c r="IQH894" s="806"/>
      <c r="IQI894" s="806"/>
      <c r="IQJ894" s="806"/>
      <c r="IQK894" s="806"/>
      <c r="IQL894" s="806"/>
      <c r="IQM894" s="806"/>
      <c r="IQN894" s="806"/>
      <c r="IQO894" s="806"/>
      <c r="IQP894" s="806"/>
      <c r="IQQ894" s="806"/>
      <c r="IQR894" s="806"/>
      <c r="IQS894" s="806"/>
      <c r="IQT894" s="806"/>
      <c r="IQU894" s="806"/>
      <c r="IQV894" s="806"/>
      <c r="IQW894" s="806"/>
      <c r="IQX894" s="806"/>
      <c r="IQY894" s="806"/>
      <c r="IQZ894" s="806"/>
      <c r="IRA894" s="806"/>
      <c r="IRB894" s="806"/>
      <c r="IRC894" s="806"/>
      <c r="IRD894" s="806"/>
      <c r="IRE894" s="806"/>
      <c r="IRF894" s="806"/>
      <c r="IRG894" s="806"/>
      <c r="IRH894" s="806"/>
      <c r="IRI894" s="806"/>
      <c r="IRJ894" s="806"/>
      <c r="IRK894" s="806"/>
      <c r="IRL894" s="806"/>
      <c r="IRM894" s="806"/>
      <c r="IRN894" s="806"/>
      <c r="IRO894" s="806"/>
      <c r="IRP894" s="806"/>
      <c r="IRQ894" s="806"/>
      <c r="IRR894" s="806"/>
      <c r="IRS894" s="806"/>
      <c r="IRT894" s="806"/>
      <c r="IRU894" s="806"/>
      <c r="IRV894" s="806"/>
      <c r="IRW894" s="806"/>
      <c r="IRX894" s="806"/>
      <c r="IRY894" s="806"/>
      <c r="IRZ894" s="806"/>
      <c r="ISA894" s="806"/>
      <c r="ISB894" s="806"/>
      <c r="ISC894" s="806"/>
      <c r="ISD894" s="806"/>
      <c r="ISE894" s="806"/>
      <c r="ISF894" s="806"/>
      <c r="ISG894" s="806"/>
      <c r="ISH894" s="806"/>
      <c r="ISI894" s="806"/>
      <c r="ISJ894" s="806"/>
      <c r="ISK894" s="806"/>
      <c r="ISL894" s="806"/>
      <c r="ISM894" s="806"/>
      <c r="ISN894" s="806"/>
      <c r="ISO894" s="806"/>
      <c r="ISP894" s="806"/>
      <c r="ISQ894" s="806"/>
      <c r="ISR894" s="806"/>
      <c r="ISS894" s="806"/>
      <c r="IST894" s="806"/>
      <c r="ISU894" s="806"/>
      <c r="ISV894" s="806"/>
      <c r="ISW894" s="806"/>
      <c r="ISX894" s="806"/>
      <c r="ISY894" s="806"/>
      <c r="ISZ894" s="806"/>
      <c r="ITA894" s="806"/>
      <c r="ITB894" s="806"/>
      <c r="ITC894" s="806"/>
      <c r="ITD894" s="806"/>
      <c r="ITE894" s="806"/>
      <c r="ITF894" s="806"/>
      <c r="ITG894" s="806"/>
      <c r="ITH894" s="806"/>
      <c r="ITI894" s="806"/>
      <c r="ITJ894" s="806"/>
      <c r="ITK894" s="806"/>
      <c r="ITL894" s="806"/>
      <c r="ITM894" s="806"/>
      <c r="ITN894" s="806"/>
      <c r="ITO894" s="806"/>
      <c r="ITP894" s="806"/>
      <c r="ITQ894" s="806"/>
      <c r="ITR894" s="806"/>
      <c r="ITS894" s="806"/>
      <c r="ITT894" s="806"/>
      <c r="ITU894" s="806"/>
      <c r="ITV894" s="806"/>
      <c r="ITW894" s="806"/>
      <c r="ITX894" s="806"/>
      <c r="ITY894" s="806"/>
      <c r="ITZ894" s="806"/>
      <c r="IUA894" s="806"/>
      <c r="IUB894" s="806"/>
      <c r="IUC894" s="806"/>
      <c r="IUD894" s="806"/>
      <c r="IUE894" s="806"/>
      <c r="IUF894" s="806"/>
      <c r="IUG894" s="806"/>
      <c r="IUH894" s="806"/>
      <c r="IUI894" s="806"/>
      <c r="IUJ894" s="806"/>
      <c r="IUK894" s="806"/>
      <c r="IUL894" s="806"/>
      <c r="IUM894" s="806"/>
      <c r="IUN894" s="806"/>
      <c r="IUO894" s="806"/>
      <c r="IUP894" s="806"/>
      <c r="IUQ894" s="806"/>
      <c r="IUR894" s="806"/>
      <c r="IUS894" s="806"/>
      <c r="IUT894" s="806"/>
      <c r="IUU894" s="806"/>
      <c r="IUV894" s="806"/>
      <c r="IUW894" s="806"/>
      <c r="IUX894" s="806"/>
      <c r="IUY894" s="806"/>
      <c r="IUZ894" s="806"/>
      <c r="IVA894" s="806"/>
      <c r="IVB894" s="806"/>
      <c r="IVC894" s="806"/>
      <c r="IVD894" s="806"/>
      <c r="IVE894" s="806"/>
      <c r="IVF894" s="806"/>
      <c r="IVG894" s="806"/>
      <c r="IVH894" s="806"/>
      <c r="IVI894" s="806"/>
      <c r="IVJ894" s="806"/>
      <c r="IVK894" s="806"/>
      <c r="IVL894" s="806"/>
      <c r="IVM894" s="806"/>
      <c r="IVN894" s="806"/>
      <c r="IVO894" s="806"/>
      <c r="IVP894" s="806"/>
      <c r="IVQ894" s="806"/>
      <c r="IVR894" s="806"/>
      <c r="IVS894" s="806"/>
      <c r="IVT894" s="806"/>
      <c r="IVU894" s="806"/>
      <c r="IVV894" s="806"/>
      <c r="IVW894" s="806"/>
      <c r="IVX894" s="806"/>
      <c r="IVY894" s="806"/>
      <c r="IVZ894" s="806"/>
      <c r="IWA894" s="806"/>
      <c r="IWB894" s="806"/>
      <c r="IWC894" s="806"/>
      <c r="IWD894" s="806"/>
      <c r="IWE894" s="806"/>
      <c r="IWF894" s="806"/>
      <c r="IWG894" s="806"/>
      <c r="IWH894" s="806"/>
      <c r="IWI894" s="806"/>
      <c r="IWJ894" s="806"/>
      <c r="IWK894" s="806"/>
      <c r="IWL894" s="806"/>
      <c r="IWM894" s="806"/>
      <c r="IWN894" s="806"/>
      <c r="IWO894" s="806"/>
      <c r="IWP894" s="806"/>
      <c r="IWQ894" s="806"/>
      <c r="IWR894" s="806"/>
      <c r="IWS894" s="806"/>
      <c r="IWT894" s="806"/>
      <c r="IWU894" s="806"/>
      <c r="IWV894" s="806"/>
      <c r="IWW894" s="806"/>
      <c r="IWX894" s="806"/>
      <c r="IWY894" s="806"/>
      <c r="IWZ894" s="806"/>
      <c r="IXA894" s="806"/>
      <c r="IXB894" s="806"/>
      <c r="IXC894" s="806"/>
      <c r="IXD894" s="806"/>
      <c r="IXE894" s="806"/>
      <c r="IXF894" s="806"/>
      <c r="IXG894" s="806"/>
      <c r="IXH894" s="806"/>
      <c r="IXI894" s="806"/>
      <c r="IXJ894" s="806"/>
      <c r="IXK894" s="806"/>
      <c r="IXL894" s="806"/>
      <c r="IXM894" s="806"/>
      <c r="IXN894" s="806"/>
      <c r="IXO894" s="806"/>
      <c r="IXP894" s="806"/>
      <c r="IXQ894" s="806"/>
      <c r="IXR894" s="806"/>
      <c r="IXS894" s="806"/>
      <c r="IXT894" s="806"/>
      <c r="IXU894" s="806"/>
      <c r="IXV894" s="806"/>
      <c r="IXW894" s="806"/>
      <c r="IXX894" s="806"/>
      <c r="IXY894" s="806"/>
      <c r="IXZ894" s="806"/>
      <c r="IYA894" s="806"/>
      <c r="IYB894" s="806"/>
      <c r="IYC894" s="806"/>
      <c r="IYD894" s="806"/>
      <c r="IYE894" s="806"/>
      <c r="IYF894" s="806"/>
      <c r="IYG894" s="806"/>
      <c r="IYH894" s="806"/>
      <c r="IYI894" s="806"/>
      <c r="IYJ894" s="806"/>
      <c r="IYK894" s="806"/>
      <c r="IYL894" s="806"/>
      <c r="IYM894" s="806"/>
      <c r="IYN894" s="806"/>
      <c r="IYO894" s="806"/>
      <c r="IYP894" s="806"/>
      <c r="IYQ894" s="806"/>
      <c r="IYR894" s="806"/>
      <c r="IYS894" s="806"/>
      <c r="IYT894" s="806"/>
      <c r="IYU894" s="806"/>
      <c r="IYV894" s="806"/>
      <c r="IYW894" s="806"/>
      <c r="IYX894" s="806"/>
      <c r="IYY894" s="806"/>
      <c r="IYZ894" s="806"/>
      <c r="IZA894" s="806"/>
      <c r="IZB894" s="806"/>
      <c r="IZC894" s="806"/>
      <c r="IZD894" s="806"/>
      <c r="IZE894" s="806"/>
      <c r="IZF894" s="806"/>
      <c r="IZG894" s="806"/>
      <c r="IZH894" s="806"/>
      <c r="IZI894" s="806"/>
      <c r="IZJ894" s="806"/>
      <c r="IZK894" s="806"/>
      <c r="IZL894" s="806"/>
      <c r="IZM894" s="806"/>
      <c r="IZN894" s="806"/>
      <c r="IZO894" s="806"/>
      <c r="IZP894" s="806"/>
      <c r="IZQ894" s="806"/>
      <c r="IZR894" s="806"/>
      <c r="IZS894" s="806"/>
      <c r="IZT894" s="806"/>
      <c r="IZU894" s="806"/>
      <c r="IZV894" s="806"/>
      <c r="IZW894" s="806"/>
      <c r="IZX894" s="806"/>
      <c r="IZY894" s="806"/>
      <c r="IZZ894" s="806"/>
      <c r="JAA894" s="806"/>
      <c r="JAB894" s="806"/>
      <c r="JAC894" s="806"/>
      <c r="JAD894" s="806"/>
      <c r="JAE894" s="806"/>
      <c r="JAF894" s="806"/>
      <c r="JAG894" s="806"/>
      <c r="JAH894" s="806"/>
      <c r="JAI894" s="806"/>
      <c r="JAJ894" s="806"/>
      <c r="JAK894" s="806"/>
      <c r="JAL894" s="806"/>
      <c r="JAM894" s="806"/>
      <c r="JAN894" s="806"/>
      <c r="JAO894" s="806"/>
      <c r="JAP894" s="806"/>
      <c r="JAQ894" s="806"/>
      <c r="JAR894" s="806"/>
      <c r="JAS894" s="806"/>
      <c r="JAT894" s="806"/>
      <c r="JAU894" s="806"/>
      <c r="JAV894" s="806"/>
      <c r="JAW894" s="806"/>
      <c r="JAX894" s="806"/>
      <c r="JAY894" s="806"/>
      <c r="JAZ894" s="806"/>
      <c r="JBA894" s="806"/>
      <c r="JBB894" s="806"/>
      <c r="JBC894" s="806"/>
      <c r="JBD894" s="806"/>
      <c r="JBE894" s="806"/>
      <c r="JBF894" s="806"/>
      <c r="JBG894" s="806"/>
      <c r="JBH894" s="806"/>
      <c r="JBI894" s="806"/>
      <c r="JBJ894" s="806"/>
      <c r="JBK894" s="806"/>
      <c r="JBL894" s="806"/>
      <c r="JBM894" s="806"/>
      <c r="JBN894" s="806"/>
      <c r="JBO894" s="806"/>
      <c r="JBP894" s="806"/>
      <c r="JBQ894" s="806"/>
      <c r="JBR894" s="806"/>
      <c r="JBS894" s="806"/>
      <c r="JBT894" s="806"/>
      <c r="JBU894" s="806"/>
      <c r="JBV894" s="806"/>
      <c r="JBW894" s="806"/>
      <c r="JBX894" s="806"/>
      <c r="JBY894" s="806"/>
      <c r="JBZ894" s="806"/>
      <c r="JCA894" s="806"/>
      <c r="JCB894" s="806"/>
      <c r="JCC894" s="806"/>
      <c r="JCD894" s="806"/>
      <c r="JCE894" s="806"/>
      <c r="JCF894" s="806"/>
      <c r="JCG894" s="806"/>
      <c r="JCH894" s="806"/>
      <c r="JCI894" s="806"/>
      <c r="JCJ894" s="806"/>
      <c r="JCK894" s="806"/>
      <c r="JCL894" s="806"/>
      <c r="JCM894" s="806"/>
      <c r="JCN894" s="806"/>
      <c r="JCO894" s="806"/>
      <c r="JCP894" s="806"/>
      <c r="JCQ894" s="806"/>
      <c r="JCR894" s="806"/>
      <c r="JCS894" s="806"/>
      <c r="JCT894" s="806"/>
      <c r="JCU894" s="806"/>
      <c r="JCV894" s="806"/>
      <c r="JCW894" s="806"/>
      <c r="JCX894" s="806"/>
      <c r="JCY894" s="806"/>
      <c r="JCZ894" s="806"/>
      <c r="JDA894" s="806"/>
      <c r="JDB894" s="806"/>
      <c r="JDC894" s="806"/>
      <c r="JDD894" s="806"/>
      <c r="JDE894" s="806"/>
      <c r="JDF894" s="806"/>
      <c r="JDG894" s="806"/>
      <c r="JDH894" s="806"/>
      <c r="JDI894" s="806"/>
      <c r="JDJ894" s="806"/>
      <c r="JDK894" s="806"/>
      <c r="JDL894" s="806"/>
      <c r="JDM894" s="806"/>
      <c r="JDN894" s="806"/>
      <c r="JDO894" s="806"/>
      <c r="JDP894" s="806"/>
      <c r="JDQ894" s="806"/>
      <c r="JDR894" s="806"/>
      <c r="JDS894" s="806"/>
      <c r="JDT894" s="806"/>
      <c r="JDU894" s="806"/>
      <c r="JDV894" s="806"/>
      <c r="JDW894" s="806"/>
      <c r="JDX894" s="806"/>
      <c r="JDY894" s="806"/>
      <c r="JDZ894" s="806"/>
      <c r="JEA894" s="806"/>
      <c r="JEB894" s="806"/>
      <c r="JEC894" s="806"/>
      <c r="JED894" s="806"/>
      <c r="JEE894" s="806"/>
      <c r="JEF894" s="806"/>
      <c r="JEG894" s="806"/>
      <c r="JEH894" s="806"/>
      <c r="JEI894" s="806"/>
      <c r="JEJ894" s="806"/>
      <c r="JEK894" s="806"/>
      <c r="JEL894" s="806"/>
      <c r="JEM894" s="806"/>
      <c r="JEN894" s="806"/>
      <c r="JEO894" s="806"/>
      <c r="JEP894" s="806"/>
      <c r="JEQ894" s="806"/>
      <c r="JER894" s="806"/>
      <c r="JES894" s="806"/>
      <c r="JET894" s="806"/>
      <c r="JEU894" s="806"/>
      <c r="JEV894" s="806"/>
      <c r="JEW894" s="806"/>
      <c r="JEX894" s="806"/>
      <c r="JEY894" s="806"/>
      <c r="JEZ894" s="806"/>
      <c r="JFA894" s="806"/>
      <c r="JFB894" s="806"/>
      <c r="JFC894" s="806"/>
      <c r="JFD894" s="806"/>
      <c r="JFE894" s="806"/>
      <c r="JFF894" s="806"/>
      <c r="JFG894" s="806"/>
      <c r="JFH894" s="806"/>
      <c r="JFI894" s="806"/>
      <c r="JFJ894" s="806"/>
      <c r="JFK894" s="806"/>
      <c r="JFL894" s="806"/>
      <c r="JFM894" s="806"/>
      <c r="JFN894" s="806"/>
      <c r="JFO894" s="806"/>
      <c r="JFP894" s="806"/>
      <c r="JFQ894" s="806"/>
      <c r="JFR894" s="806"/>
      <c r="JFS894" s="806"/>
      <c r="JFT894" s="806"/>
      <c r="JFU894" s="806"/>
      <c r="JFV894" s="806"/>
      <c r="JFW894" s="806"/>
      <c r="JFX894" s="806"/>
      <c r="JFY894" s="806"/>
      <c r="JFZ894" s="806"/>
      <c r="JGA894" s="806"/>
      <c r="JGB894" s="806"/>
      <c r="JGC894" s="806"/>
      <c r="JGD894" s="806"/>
      <c r="JGE894" s="806"/>
      <c r="JGF894" s="806"/>
      <c r="JGG894" s="806"/>
      <c r="JGH894" s="806"/>
      <c r="JGI894" s="806"/>
      <c r="JGJ894" s="806"/>
      <c r="JGK894" s="806"/>
      <c r="JGL894" s="806"/>
      <c r="JGM894" s="806"/>
      <c r="JGN894" s="806"/>
      <c r="JGO894" s="806"/>
      <c r="JGP894" s="806"/>
      <c r="JGQ894" s="806"/>
      <c r="JGR894" s="806"/>
      <c r="JGS894" s="806"/>
      <c r="JGT894" s="806"/>
      <c r="JGU894" s="806"/>
      <c r="JGV894" s="806"/>
      <c r="JGW894" s="806"/>
      <c r="JGX894" s="806"/>
      <c r="JGY894" s="806"/>
      <c r="JGZ894" s="806"/>
      <c r="JHA894" s="806"/>
      <c r="JHB894" s="806"/>
      <c r="JHC894" s="806"/>
      <c r="JHD894" s="806"/>
      <c r="JHE894" s="806"/>
      <c r="JHF894" s="806"/>
      <c r="JHG894" s="806"/>
      <c r="JHH894" s="806"/>
      <c r="JHI894" s="806"/>
      <c r="JHJ894" s="806"/>
      <c r="JHK894" s="806"/>
      <c r="JHL894" s="806"/>
      <c r="JHM894" s="806"/>
      <c r="JHN894" s="806"/>
      <c r="JHO894" s="806"/>
      <c r="JHP894" s="806"/>
      <c r="JHQ894" s="806"/>
      <c r="JHR894" s="806"/>
      <c r="JHS894" s="806"/>
      <c r="JHT894" s="806"/>
      <c r="JHU894" s="806"/>
      <c r="JHV894" s="806"/>
      <c r="JHW894" s="806"/>
      <c r="JHX894" s="806"/>
      <c r="JHY894" s="806"/>
      <c r="JHZ894" s="806"/>
      <c r="JIA894" s="806"/>
      <c r="JIB894" s="806"/>
      <c r="JIC894" s="806"/>
      <c r="JID894" s="806"/>
      <c r="JIE894" s="806"/>
      <c r="JIF894" s="806"/>
      <c r="JIG894" s="806"/>
      <c r="JIH894" s="806"/>
      <c r="JII894" s="806"/>
      <c r="JIJ894" s="806"/>
      <c r="JIK894" s="806"/>
      <c r="JIL894" s="806"/>
      <c r="JIM894" s="806"/>
      <c r="JIN894" s="806"/>
      <c r="JIO894" s="806"/>
      <c r="JIP894" s="806"/>
      <c r="JIQ894" s="806"/>
      <c r="JIR894" s="806"/>
      <c r="JIS894" s="806"/>
      <c r="JIT894" s="806"/>
      <c r="JIU894" s="806"/>
      <c r="JIV894" s="806"/>
      <c r="JIW894" s="806"/>
      <c r="JIX894" s="806"/>
      <c r="JIY894" s="806"/>
      <c r="JIZ894" s="806"/>
      <c r="JJA894" s="806"/>
      <c r="JJB894" s="806"/>
      <c r="JJC894" s="806"/>
      <c r="JJD894" s="806"/>
      <c r="JJE894" s="806"/>
      <c r="JJF894" s="806"/>
      <c r="JJG894" s="806"/>
      <c r="JJH894" s="806"/>
      <c r="JJI894" s="806"/>
      <c r="JJJ894" s="806"/>
      <c r="JJK894" s="806"/>
      <c r="JJL894" s="806"/>
      <c r="JJM894" s="806"/>
      <c r="JJN894" s="806"/>
      <c r="JJO894" s="806"/>
      <c r="JJP894" s="806"/>
      <c r="JJQ894" s="806"/>
      <c r="JJR894" s="806"/>
      <c r="JJS894" s="806"/>
      <c r="JJT894" s="806"/>
      <c r="JJU894" s="806"/>
      <c r="JJV894" s="806"/>
      <c r="JJW894" s="806"/>
      <c r="JJX894" s="806"/>
      <c r="JJY894" s="806"/>
      <c r="JJZ894" s="806"/>
      <c r="JKA894" s="806"/>
      <c r="JKB894" s="806"/>
      <c r="JKC894" s="806"/>
      <c r="JKD894" s="806"/>
      <c r="JKE894" s="806"/>
      <c r="JKF894" s="806"/>
      <c r="JKG894" s="806"/>
      <c r="JKH894" s="806"/>
      <c r="JKI894" s="806"/>
      <c r="JKJ894" s="806"/>
      <c r="JKK894" s="806"/>
      <c r="JKL894" s="806"/>
      <c r="JKM894" s="806"/>
      <c r="JKN894" s="806"/>
      <c r="JKO894" s="806"/>
      <c r="JKP894" s="806"/>
      <c r="JKQ894" s="806"/>
      <c r="JKR894" s="806"/>
      <c r="JKS894" s="806"/>
      <c r="JKT894" s="806"/>
      <c r="JKU894" s="806"/>
      <c r="JKV894" s="806"/>
      <c r="JKW894" s="806"/>
      <c r="JKX894" s="806"/>
      <c r="JKY894" s="806"/>
      <c r="JKZ894" s="806"/>
      <c r="JLA894" s="806"/>
      <c r="JLB894" s="806"/>
      <c r="JLC894" s="806"/>
      <c r="JLD894" s="806"/>
      <c r="JLE894" s="806"/>
      <c r="JLF894" s="806"/>
      <c r="JLG894" s="806"/>
      <c r="JLH894" s="806"/>
      <c r="JLI894" s="806"/>
      <c r="JLJ894" s="806"/>
      <c r="JLK894" s="806"/>
      <c r="JLL894" s="806"/>
      <c r="JLM894" s="806"/>
      <c r="JLN894" s="806"/>
      <c r="JLO894" s="806"/>
      <c r="JLP894" s="806"/>
      <c r="JLQ894" s="806"/>
      <c r="JLR894" s="806"/>
      <c r="JLS894" s="806"/>
      <c r="JLT894" s="806"/>
      <c r="JLU894" s="806"/>
      <c r="JLV894" s="806"/>
      <c r="JLW894" s="806"/>
      <c r="JLX894" s="806"/>
      <c r="JLY894" s="806"/>
      <c r="JLZ894" s="806"/>
      <c r="JMA894" s="806"/>
      <c r="JMB894" s="806"/>
      <c r="JMC894" s="806"/>
      <c r="JMD894" s="806"/>
      <c r="JME894" s="806"/>
      <c r="JMF894" s="806"/>
      <c r="JMG894" s="806"/>
      <c r="JMH894" s="806"/>
      <c r="JMI894" s="806"/>
      <c r="JMJ894" s="806"/>
      <c r="JMK894" s="806"/>
      <c r="JML894" s="806"/>
      <c r="JMM894" s="806"/>
      <c r="JMN894" s="806"/>
      <c r="JMO894" s="806"/>
      <c r="JMP894" s="806"/>
      <c r="JMQ894" s="806"/>
      <c r="JMR894" s="806"/>
      <c r="JMS894" s="806"/>
      <c r="JMT894" s="806"/>
      <c r="JMU894" s="806"/>
      <c r="JMV894" s="806"/>
      <c r="JMW894" s="806"/>
      <c r="JMX894" s="806"/>
      <c r="JMY894" s="806"/>
      <c r="JMZ894" s="806"/>
      <c r="JNA894" s="806"/>
      <c r="JNB894" s="806"/>
      <c r="JNC894" s="806"/>
      <c r="JND894" s="806"/>
      <c r="JNE894" s="806"/>
      <c r="JNF894" s="806"/>
      <c r="JNG894" s="806"/>
      <c r="JNH894" s="806"/>
      <c r="JNI894" s="806"/>
      <c r="JNJ894" s="806"/>
      <c r="JNK894" s="806"/>
      <c r="JNL894" s="806"/>
      <c r="JNM894" s="806"/>
      <c r="JNN894" s="806"/>
      <c r="JNO894" s="806"/>
      <c r="JNP894" s="806"/>
      <c r="JNQ894" s="806"/>
      <c r="JNR894" s="806"/>
      <c r="JNS894" s="806"/>
      <c r="JNT894" s="806"/>
      <c r="JNU894" s="806"/>
      <c r="JNV894" s="806"/>
      <c r="JNW894" s="806"/>
      <c r="JNX894" s="806"/>
      <c r="JNY894" s="806"/>
      <c r="JNZ894" s="806"/>
      <c r="JOA894" s="806"/>
      <c r="JOB894" s="806"/>
      <c r="JOC894" s="806"/>
      <c r="JOD894" s="806"/>
      <c r="JOE894" s="806"/>
      <c r="JOF894" s="806"/>
      <c r="JOG894" s="806"/>
      <c r="JOH894" s="806"/>
      <c r="JOI894" s="806"/>
      <c r="JOJ894" s="806"/>
      <c r="JOK894" s="806"/>
      <c r="JOL894" s="806"/>
      <c r="JOM894" s="806"/>
      <c r="JON894" s="806"/>
      <c r="JOO894" s="806"/>
      <c r="JOP894" s="806"/>
      <c r="JOQ894" s="806"/>
      <c r="JOR894" s="806"/>
      <c r="JOS894" s="806"/>
      <c r="JOT894" s="806"/>
      <c r="JOU894" s="806"/>
      <c r="JOV894" s="806"/>
      <c r="JOW894" s="806"/>
      <c r="JOX894" s="806"/>
      <c r="JOY894" s="806"/>
      <c r="JOZ894" s="806"/>
      <c r="JPA894" s="806"/>
      <c r="JPB894" s="806"/>
      <c r="JPC894" s="806"/>
      <c r="JPD894" s="806"/>
      <c r="JPE894" s="806"/>
      <c r="JPF894" s="806"/>
      <c r="JPG894" s="806"/>
      <c r="JPH894" s="806"/>
      <c r="JPI894" s="806"/>
      <c r="JPJ894" s="806"/>
      <c r="JPK894" s="806"/>
      <c r="JPL894" s="806"/>
      <c r="JPM894" s="806"/>
      <c r="JPN894" s="806"/>
      <c r="JPO894" s="806"/>
      <c r="JPP894" s="806"/>
      <c r="JPQ894" s="806"/>
      <c r="JPR894" s="806"/>
      <c r="JPS894" s="806"/>
      <c r="JPT894" s="806"/>
      <c r="JPU894" s="806"/>
      <c r="JPV894" s="806"/>
      <c r="JPW894" s="806"/>
      <c r="JPX894" s="806"/>
      <c r="JPY894" s="806"/>
      <c r="JPZ894" s="806"/>
      <c r="JQA894" s="806"/>
      <c r="JQB894" s="806"/>
      <c r="JQC894" s="806"/>
      <c r="JQD894" s="806"/>
      <c r="JQE894" s="806"/>
      <c r="JQF894" s="806"/>
      <c r="JQG894" s="806"/>
      <c r="JQH894" s="806"/>
      <c r="JQI894" s="806"/>
      <c r="JQJ894" s="806"/>
      <c r="JQK894" s="806"/>
      <c r="JQL894" s="806"/>
      <c r="JQM894" s="806"/>
      <c r="JQN894" s="806"/>
      <c r="JQO894" s="806"/>
      <c r="JQP894" s="806"/>
      <c r="JQQ894" s="806"/>
      <c r="JQR894" s="806"/>
      <c r="JQS894" s="806"/>
      <c r="JQT894" s="806"/>
      <c r="JQU894" s="806"/>
      <c r="JQV894" s="806"/>
      <c r="JQW894" s="806"/>
      <c r="JQX894" s="806"/>
      <c r="JQY894" s="806"/>
      <c r="JQZ894" s="806"/>
      <c r="JRA894" s="806"/>
      <c r="JRB894" s="806"/>
      <c r="JRC894" s="806"/>
      <c r="JRD894" s="806"/>
      <c r="JRE894" s="806"/>
      <c r="JRF894" s="806"/>
      <c r="JRG894" s="806"/>
      <c r="JRH894" s="806"/>
      <c r="JRI894" s="806"/>
      <c r="JRJ894" s="806"/>
      <c r="JRK894" s="806"/>
      <c r="JRL894" s="806"/>
      <c r="JRM894" s="806"/>
      <c r="JRN894" s="806"/>
      <c r="JRO894" s="806"/>
      <c r="JRP894" s="806"/>
      <c r="JRQ894" s="806"/>
      <c r="JRR894" s="806"/>
      <c r="JRS894" s="806"/>
      <c r="JRT894" s="806"/>
      <c r="JRU894" s="806"/>
      <c r="JRV894" s="806"/>
      <c r="JRW894" s="806"/>
      <c r="JRX894" s="806"/>
      <c r="JRY894" s="806"/>
      <c r="JRZ894" s="806"/>
      <c r="JSA894" s="806"/>
      <c r="JSB894" s="806"/>
      <c r="JSC894" s="806"/>
      <c r="JSD894" s="806"/>
      <c r="JSE894" s="806"/>
      <c r="JSF894" s="806"/>
      <c r="JSG894" s="806"/>
      <c r="JSH894" s="806"/>
      <c r="JSI894" s="806"/>
      <c r="JSJ894" s="806"/>
      <c r="JSK894" s="806"/>
      <c r="JSL894" s="806"/>
      <c r="JSM894" s="806"/>
      <c r="JSN894" s="806"/>
      <c r="JSO894" s="806"/>
      <c r="JSP894" s="806"/>
      <c r="JSQ894" s="806"/>
      <c r="JSR894" s="806"/>
      <c r="JSS894" s="806"/>
      <c r="JST894" s="806"/>
      <c r="JSU894" s="806"/>
      <c r="JSV894" s="806"/>
      <c r="JSW894" s="806"/>
      <c r="JSX894" s="806"/>
      <c r="JSY894" s="806"/>
      <c r="JSZ894" s="806"/>
      <c r="JTA894" s="806"/>
      <c r="JTB894" s="806"/>
      <c r="JTC894" s="806"/>
      <c r="JTD894" s="806"/>
      <c r="JTE894" s="806"/>
      <c r="JTF894" s="806"/>
      <c r="JTG894" s="806"/>
      <c r="JTH894" s="806"/>
      <c r="JTI894" s="806"/>
      <c r="JTJ894" s="806"/>
      <c r="JTK894" s="806"/>
      <c r="JTL894" s="806"/>
      <c r="JTM894" s="806"/>
      <c r="JTN894" s="806"/>
      <c r="JTO894" s="806"/>
      <c r="JTP894" s="806"/>
      <c r="JTQ894" s="806"/>
      <c r="JTR894" s="806"/>
      <c r="JTS894" s="806"/>
      <c r="JTT894" s="806"/>
      <c r="JTU894" s="806"/>
      <c r="JTV894" s="806"/>
      <c r="JTW894" s="806"/>
      <c r="JTX894" s="806"/>
      <c r="JTY894" s="806"/>
      <c r="JTZ894" s="806"/>
      <c r="JUA894" s="806"/>
      <c r="JUB894" s="806"/>
      <c r="JUC894" s="806"/>
      <c r="JUD894" s="806"/>
      <c r="JUE894" s="806"/>
      <c r="JUF894" s="806"/>
      <c r="JUG894" s="806"/>
      <c r="JUH894" s="806"/>
      <c r="JUI894" s="806"/>
      <c r="JUJ894" s="806"/>
      <c r="JUK894" s="806"/>
      <c r="JUL894" s="806"/>
      <c r="JUM894" s="806"/>
      <c r="JUN894" s="806"/>
      <c r="JUO894" s="806"/>
      <c r="JUP894" s="806"/>
      <c r="JUQ894" s="806"/>
      <c r="JUR894" s="806"/>
      <c r="JUS894" s="806"/>
      <c r="JUT894" s="806"/>
      <c r="JUU894" s="806"/>
      <c r="JUV894" s="806"/>
      <c r="JUW894" s="806"/>
      <c r="JUX894" s="806"/>
      <c r="JUY894" s="806"/>
      <c r="JUZ894" s="806"/>
      <c r="JVA894" s="806"/>
      <c r="JVB894" s="806"/>
      <c r="JVC894" s="806"/>
      <c r="JVD894" s="806"/>
      <c r="JVE894" s="806"/>
      <c r="JVF894" s="806"/>
      <c r="JVG894" s="806"/>
      <c r="JVH894" s="806"/>
      <c r="JVI894" s="806"/>
      <c r="JVJ894" s="806"/>
      <c r="JVK894" s="806"/>
      <c r="JVL894" s="806"/>
      <c r="JVM894" s="806"/>
      <c r="JVN894" s="806"/>
      <c r="JVO894" s="806"/>
      <c r="JVP894" s="806"/>
      <c r="JVQ894" s="806"/>
      <c r="JVR894" s="806"/>
      <c r="JVS894" s="806"/>
      <c r="JVT894" s="806"/>
      <c r="JVU894" s="806"/>
      <c r="JVV894" s="806"/>
      <c r="JVW894" s="806"/>
      <c r="JVX894" s="806"/>
      <c r="JVY894" s="806"/>
      <c r="JVZ894" s="806"/>
      <c r="JWA894" s="806"/>
      <c r="JWB894" s="806"/>
      <c r="JWC894" s="806"/>
      <c r="JWD894" s="806"/>
      <c r="JWE894" s="806"/>
      <c r="JWF894" s="806"/>
      <c r="JWG894" s="806"/>
      <c r="JWH894" s="806"/>
      <c r="JWI894" s="806"/>
      <c r="JWJ894" s="806"/>
      <c r="JWK894" s="806"/>
      <c r="JWL894" s="806"/>
      <c r="JWM894" s="806"/>
      <c r="JWN894" s="806"/>
      <c r="JWO894" s="806"/>
      <c r="JWP894" s="806"/>
      <c r="JWQ894" s="806"/>
      <c r="JWR894" s="806"/>
      <c r="JWS894" s="806"/>
      <c r="JWT894" s="806"/>
      <c r="JWU894" s="806"/>
      <c r="JWV894" s="806"/>
      <c r="JWW894" s="806"/>
      <c r="JWX894" s="806"/>
      <c r="JWY894" s="806"/>
      <c r="JWZ894" s="806"/>
      <c r="JXA894" s="806"/>
      <c r="JXB894" s="806"/>
      <c r="JXC894" s="806"/>
      <c r="JXD894" s="806"/>
      <c r="JXE894" s="806"/>
      <c r="JXF894" s="806"/>
      <c r="JXG894" s="806"/>
      <c r="JXH894" s="806"/>
      <c r="JXI894" s="806"/>
      <c r="JXJ894" s="806"/>
      <c r="JXK894" s="806"/>
      <c r="JXL894" s="806"/>
      <c r="JXM894" s="806"/>
      <c r="JXN894" s="806"/>
      <c r="JXO894" s="806"/>
      <c r="JXP894" s="806"/>
      <c r="JXQ894" s="806"/>
      <c r="JXR894" s="806"/>
      <c r="JXS894" s="806"/>
      <c r="JXT894" s="806"/>
      <c r="JXU894" s="806"/>
      <c r="JXV894" s="806"/>
      <c r="JXW894" s="806"/>
      <c r="JXX894" s="806"/>
      <c r="JXY894" s="806"/>
      <c r="JXZ894" s="806"/>
      <c r="JYA894" s="806"/>
      <c r="JYB894" s="806"/>
      <c r="JYC894" s="806"/>
      <c r="JYD894" s="806"/>
      <c r="JYE894" s="806"/>
      <c r="JYF894" s="806"/>
      <c r="JYG894" s="806"/>
      <c r="JYH894" s="806"/>
      <c r="JYI894" s="806"/>
      <c r="JYJ894" s="806"/>
      <c r="JYK894" s="806"/>
      <c r="JYL894" s="806"/>
      <c r="JYM894" s="806"/>
      <c r="JYN894" s="806"/>
      <c r="JYO894" s="806"/>
      <c r="JYP894" s="806"/>
      <c r="JYQ894" s="806"/>
      <c r="JYR894" s="806"/>
      <c r="JYS894" s="806"/>
      <c r="JYT894" s="806"/>
      <c r="JYU894" s="806"/>
      <c r="JYV894" s="806"/>
      <c r="JYW894" s="806"/>
      <c r="JYX894" s="806"/>
      <c r="JYY894" s="806"/>
      <c r="JYZ894" s="806"/>
      <c r="JZA894" s="806"/>
      <c r="JZB894" s="806"/>
      <c r="JZC894" s="806"/>
      <c r="JZD894" s="806"/>
      <c r="JZE894" s="806"/>
      <c r="JZF894" s="806"/>
      <c r="JZG894" s="806"/>
      <c r="JZH894" s="806"/>
      <c r="JZI894" s="806"/>
      <c r="JZJ894" s="806"/>
      <c r="JZK894" s="806"/>
      <c r="JZL894" s="806"/>
      <c r="JZM894" s="806"/>
      <c r="JZN894" s="806"/>
      <c r="JZO894" s="806"/>
      <c r="JZP894" s="806"/>
      <c r="JZQ894" s="806"/>
      <c r="JZR894" s="806"/>
      <c r="JZS894" s="806"/>
      <c r="JZT894" s="806"/>
      <c r="JZU894" s="806"/>
      <c r="JZV894" s="806"/>
      <c r="JZW894" s="806"/>
      <c r="JZX894" s="806"/>
      <c r="JZY894" s="806"/>
      <c r="JZZ894" s="806"/>
      <c r="KAA894" s="806"/>
      <c r="KAB894" s="806"/>
      <c r="KAC894" s="806"/>
      <c r="KAD894" s="806"/>
      <c r="KAE894" s="806"/>
      <c r="KAF894" s="806"/>
      <c r="KAG894" s="806"/>
      <c r="KAH894" s="806"/>
      <c r="KAI894" s="806"/>
      <c r="KAJ894" s="806"/>
      <c r="KAK894" s="806"/>
      <c r="KAL894" s="806"/>
      <c r="KAM894" s="806"/>
      <c r="KAN894" s="806"/>
      <c r="KAO894" s="806"/>
      <c r="KAP894" s="806"/>
      <c r="KAQ894" s="806"/>
      <c r="KAR894" s="806"/>
      <c r="KAS894" s="806"/>
      <c r="KAT894" s="806"/>
      <c r="KAU894" s="806"/>
      <c r="KAV894" s="806"/>
      <c r="KAW894" s="806"/>
      <c r="KAX894" s="806"/>
      <c r="KAY894" s="806"/>
      <c r="KAZ894" s="806"/>
      <c r="KBA894" s="806"/>
      <c r="KBB894" s="806"/>
      <c r="KBC894" s="806"/>
      <c r="KBD894" s="806"/>
      <c r="KBE894" s="806"/>
      <c r="KBF894" s="806"/>
      <c r="KBG894" s="806"/>
      <c r="KBH894" s="806"/>
      <c r="KBI894" s="806"/>
      <c r="KBJ894" s="806"/>
      <c r="KBK894" s="806"/>
      <c r="KBL894" s="806"/>
      <c r="KBM894" s="806"/>
      <c r="KBN894" s="806"/>
      <c r="KBO894" s="806"/>
      <c r="KBP894" s="806"/>
      <c r="KBQ894" s="806"/>
      <c r="KBR894" s="806"/>
      <c r="KBS894" s="806"/>
      <c r="KBT894" s="806"/>
      <c r="KBU894" s="806"/>
      <c r="KBV894" s="806"/>
      <c r="KBW894" s="806"/>
      <c r="KBX894" s="806"/>
      <c r="KBY894" s="806"/>
      <c r="KBZ894" s="806"/>
      <c r="KCA894" s="806"/>
      <c r="KCB894" s="806"/>
      <c r="KCC894" s="806"/>
      <c r="KCD894" s="806"/>
      <c r="KCE894" s="806"/>
      <c r="KCF894" s="806"/>
      <c r="KCG894" s="806"/>
      <c r="KCH894" s="806"/>
      <c r="KCI894" s="806"/>
      <c r="KCJ894" s="806"/>
      <c r="KCK894" s="806"/>
      <c r="KCL894" s="806"/>
      <c r="KCM894" s="806"/>
      <c r="KCN894" s="806"/>
      <c r="KCO894" s="806"/>
      <c r="KCP894" s="806"/>
      <c r="KCQ894" s="806"/>
      <c r="KCR894" s="806"/>
      <c r="KCS894" s="806"/>
      <c r="KCT894" s="806"/>
      <c r="KCU894" s="806"/>
      <c r="KCV894" s="806"/>
      <c r="KCW894" s="806"/>
      <c r="KCX894" s="806"/>
      <c r="KCY894" s="806"/>
      <c r="KCZ894" s="806"/>
      <c r="KDA894" s="806"/>
      <c r="KDB894" s="806"/>
      <c r="KDC894" s="806"/>
      <c r="KDD894" s="806"/>
      <c r="KDE894" s="806"/>
      <c r="KDF894" s="806"/>
      <c r="KDG894" s="806"/>
      <c r="KDH894" s="806"/>
      <c r="KDI894" s="806"/>
      <c r="KDJ894" s="806"/>
      <c r="KDK894" s="806"/>
      <c r="KDL894" s="806"/>
      <c r="KDM894" s="806"/>
      <c r="KDN894" s="806"/>
      <c r="KDO894" s="806"/>
      <c r="KDP894" s="806"/>
      <c r="KDQ894" s="806"/>
      <c r="KDR894" s="806"/>
      <c r="KDS894" s="806"/>
      <c r="KDT894" s="806"/>
      <c r="KDU894" s="806"/>
      <c r="KDV894" s="806"/>
      <c r="KDW894" s="806"/>
      <c r="KDX894" s="806"/>
      <c r="KDY894" s="806"/>
      <c r="KDZ894" s="806"/>
      <c r="KEA894" s="806"/>
      <c r="KEB894" s="806"/>
      <c r="KEC894" s="806"/>
      <c r="KED894" s="806"/>
      <c r="KEE894" s="806"/>
      <c r="KEF894" s="806"/>
      <c r="KEG894" s="806"/>
      <c r="KEH894" s="806"/>
      <c r="KEI894" s="806"/>
      <c r="KEJ894" s="806"/>
      <c r="KEK894" s="806"/>
      <c r="KEL894" s="806"/>
      <c r="KEM894" s="806"/>
      <c r="KEN894" s="806"/>
      <c r="KEO894" s="806"/>
      <c r="KEP894" s="806"/>
      <c r="KEQ894" s="806"/>
      <c r="KER894" s="806"/>
      <c r="KES894" s="806"/>
      <c r="KET894" s="806"/>
      <c r="KEU894" s="806"/>
      <c r="KEV894" s="806"/>
      <c r="KEW894" s="806"/>
      <c r="KEX894" s="806"/>
      <c r="KEY894" s="806"/>
      <c r="KEZ894" s="806"/>
      <c r="KFA894" s="806"/>
      <c r="KFB894" s="806"/>
      <c r="KFC894" s="806"/>
      <c r="KFD894" s="806"/>
      <c r="KFE894" s="806"/>
      <c r="KFF894" s="806"/>
      <c r="KFG894" s="806"/>
      <c r="KFH894" s="806"/>
      <c r="KFI894" s="806"/>
      <c r="KFJ894" s="806"/>
      <c r="KFK894" s="806"/>
      <c r="KFL894" s="806"/>
      <c r="KFM894" s="806"/>
      <c r="KFN894" s="806"/>
      <c r="KFO894" s="806"/>
      <c r="KFP894" s="806"/>
      <c r="KFQ894" s="806"/>
      <c r="KFR894" s="806"/>
      <c r="KFS894" s="806"/>
      <c r="KFT894" s="806"/>
      <c r="KFU894" s="806"/>
      <c r="KFV894" s="806"/>
      <c r="KFW894" s="806"/>
      <c r="KFX894" s="806"/>
      <c r="KFY894" s="806"/>
      <c r="KFZ894" s="806"/>
      <c r="KGA894" s="806"/>
      <c r="KGB894" s="806"/>
      <c r="KGC894" s="806"/>
      <c r="KGD894" s="806"/>
      <c r="KGE894" s="806"/>
      <c r="KGF894" s="806"/>
      <c r="KGG894" s="806"/>
      <c r="KGH894" s="806"/>
      <c r="KGI894" s="806"/>
      <c r="KGJ894" s="806"/>
      <c r="KGK894" s="806"/>
      <c r="KGL894" s="806"/>
      <c r="KGM894" s="806"/>
      <c r="KGN894" s="806"/>
      <c r="KGO894" s="806"/>
      <c r="KGP894" s="806"/>
      <c r="KGQ894" s="806"/>
      <c r="KGR894" s="806"/>
      <c r="KGS894" s="806"/>
      <c r="KGT894" s="806"/>
      <c r="KGU894" s="806"/>
      <c r="KGV894" s="806"/>
      <c r="KGW894" s="806"/>
      <c r="KGX894" s="806"/>
      <c r="KGY894" s="806"/>
      <c r="KGZ894" s="806"/>
      <c r="KHA894" s="806"/>
      <c r="KHB894" s="806"/>
      <c r="KHC894" s="806"/>
      <c r="KHD894" s="806"/>
      <c r="KHE894" s="806"/>
      <c r="KHF894" s="806"/>
      <c r="KHG894" s="806"/>
      <c r="KHH894" s="806"/>
      <c r="KHI894" s="806"/>
      <c r="KHJ894" s="806"/>
      <c r="KHK894" s="806"/>
      <c r="KHL894" s="806"/>
      <c r="KHM894" s="806"/>
      <c r="KHN894" s="806"/>
      <c r="KHO894" s="806"/>
      <c r="KHP894" s="806"/>
      <c r="KHQ894" s="806"/>
      <c r="KHR894" s="806"/>
      <c r="KHS894" s="806"/>
      <c r="KHT894" s="806"/>
      <c r="KHU894" s="806"/>
      <c r="KHV894" s="806"/>
      <c r="KHW894" s="806"/>
      <c r="KHX894" s="806"/>
      <c r="KHY894" s="806"/>
      <c r="KHZ894" s="806"/>
      <c r="KIA894" s="806"/>
      <c r="KIB894" s="806"/>
      <c r="KIC894" s="806"/>
      <c r="KID894" s="806"/>
      <c r="KIE894" s="806"/>
      <c r="KIF894" s="806"/>
      <c r="KIG894" s="806"/>
      <c r="KIH894" s="806"/>
      <c r="KII894" s="806"/>
      <c r="KIJ894" s="806"/>
      <c r="KIK894" s="806"/>
      <c r="KIL894" s="806"/>
      <c r="KIM894" s="806"/>
      <c r="KIN894" s="806"/>
      <c r="KIO894" s="806"/>
      <c r="KIP894" s="806"/>
      <c r="KIQ894" s="806"/>
      <c r="KIR894" s="806"/>
      <c r="KIS894" s="806"/>
      <c r="KIT894" s="806"/>
      <c r="KIU894" s="806"/>
      <c r="KIV894" s="806"/>
      <c r="KIW894" s="806"/>
      <c r="KIX894" s="806"/>
      <c r="KIY894" s="806"/>
      <c r="KIZ894" s="806"/>
      <c r="KJA894" s="806"/>
      <c r="KJB894" s="806"/>
      <c r="KJC894" s="806"/>
      <c r="KJD894" s="806"/>
      <c r="KJE894" s="806"/>
      <c r="KJF894" s="806"/>
      <c r="KJG894" s="806"/>
      <c r="KJH894" s="806"/>
      <c r="KJI894" s="806"/>
      <c r="KJJ894" s="806"/>
      <c r="KJK894" s="806"/>
      <c r="KJL894" s="806"/>
      <c r="KJM894" s="806"/>
      <c r="KJN894" s="806"/>
      <c r="KJO894" s="806"/>
      <c r="KJP894" s="806"/>
      <c r="KJQ894" s="806"/>
      <c r="KJR894" s="806"/>
      <c r="KJS894" s="806"/>
      <c r="KJT894" s="806"/>
      <c r="KJU894" s="806"/>
      <c r="KJV894" s="806"/>
      <c r="KJW894" s="806"/>
      <c r="KJX894" s="806"/>
      <c r="KJY894" s="806"/>
      <c r="KJZ894" s="806"/>
      <c r="KKA894" s="806"/>
      <c r="KKB894" s="806"/>
      <c r="KKC894" s="806"/>
      <c r="KKD894" s="806"/>
      <c r="KKE894" s="806"/>
      <c r="KKF894" s="806"/>
      <c r="KKG894" s="806"/>
      <c r="KKH894" s="806"/>
      <c r="KKI894" s="806"/>
      <c r="KKJ894" s="806"/>
      <c r="KKK894" s="806"/>
      <c r="KKL894" s="806"/>
      <c r="KKM894" s="806"/>
      <c r="KKN894" s="806"/>
      <c r="KKO894" s="806"/>
      <c r="KKP894" s="806"/>
      <c r="KKQ894" s="806"/>
      <c r="KKR894" s="806"/>
      <c r="KKS894" s="806"/>
      <c r="KKT894" s="806"/>
      <c r="KKU894" s="806"/>
      <c r="KKV894" s="806"/>
      <c r="KKW894" s="806"/>
      <c r="KKX894" s="806"/>
      <c r="KKY894" s="806"/>
      <c r="KKZ894" s="806"/>
      <c r="KLA894" s="806"/>
      <c r="KLB894" s="806"/>
      <c r="KLC894" s="806"/>
      <c r="KLD894" s="806"/>
      <c r="KLE894" s="806"/>
      <c r="KLF894" s="806"/>
      <c r="KLG894" s="806"/>
      <c r="KLH894" s="806"/>
      <c r="KLI894" s="806"/>
      <c r="KLJ894" s="806"/>
      <c r="KLK894" s="806"/>
      <c r="KLL894" s="806"/>
      <c r="KLM894" s="806"/>
      <c r="KLN894" s="806"/>
      <c r="KLO894" s="806"/>
      <c r="KLP894" s="806"/>
      <c r="KLQ894" s="806"/>
      <c r="KLR894" s="806"/>
      <c r="KLS894" s="806"/>
      <c r="KLT894" s="806"/>
      <c r="KLU894" s="806"/>
      <c r="KLV894" s="806"/>
      <c r="KLW894" s="806"/>
      <c r="KLX894" s="806"/>
      <c r="KLY894" s="806"/>
      <c r="KLZ894" s="806"/>
      <c r="KMA894" s="806"/>
      <c r="KMB894" s="806"/>
      <c r="KMC894" s="806"/>
      <c r="KMD894" s="806"/>
      <c r="KME894" s="806"/>
      <c r="KMF894" s="806"/>
      <c r="KMG894" s="806"/>
      <c r="KMH894" s="806"/>
      <c r="KMI894" s="806"/>
      <c r="KMJ894" s="806"/>
      <c r="KMK894" s="806"/>
      <c r="KML894" s="806"/>
      <c r="KMM894" s="806"/>
      <c r="KMN894" s="806"/>
      <c r="KMO894" s="806"/>
      <c r="KMP894" s="806"/>
      <c r="KMQ894" s="806"/>
      <c r="KMR894" s="806"/>
      <c r="KMS894" s="806"/>
      <c r="KMT894" s="806"/>
      <c r="KMU894" s="806"/>
      <c r="KMV894" s="806"/>
      <c r="KMW894" s="806"/>
      <c r="KMX894" s="806"/>
      <c r="KMY894" s="806"/>
      <c r="KMZ894" s="806"/>
      <c r="KNA894" s="806"/>
      <c r="KNB894" s="806"/>
      <c r="KNC894" s="806"/>
      <c r="KND894" s="806"/>
      <c r="KNE894" s="806"/>
      <c r="KNF894" s="806"/>
      <c r="KNG894" s="806"/>
      <c r="KNH894" s="806"/>
      <c r="KNI894" s="806"/>
      <c r="KNJ894" s="806"/>
      <c r="KNK894" s="806"/>
      <c r="KNL894" s="806"/>
      <c r="KNM894" s="806"/>
      <c r="KNN894" s="806"/>
      <c r="KNO894" s="806"/>
      <c r="KNP894" s="806"/>
      <c r="KNQ894" s="806"/>
      <c r="KNR894" s="806"/>
      <c r="KNS894" s="806"/>
      <c r="KNT894" s="806"/>
      <c r="KNU894" s="806"/>
      <c r="KNV894" s="806"/>
      <c r="KNW894" s="806"/>
      <c r="KNX894" s="806"/>
      <c r="KNY894" s="806"/>
      <c r="KNZ894" s="806"/>
      <c r="KOA894" s="806"/>
      <c r="KOB894" s="806"/>
      <c r="KOC894" s="806"/>
      <c r="KOD894" s="806"/>
      <c r="KOE894" s="806"/>
      <c r="KOF894" s="806"/>
      <c r="KOG894" s="806"/>
      <c r="KOH894" s="806"/>
      <c r="KOI894" s="806"/>
      <c r="KOJ894" s="806"/>
      <c r="KOK894" s="806"/>
      <c r="KOL894" s="806"/>
      <c r="KOM894" s="806"/>
      <c r="KON894" s="806"/>
      <c r="KOO894" s="806"/>
      <c r="KOP894" s="806"/>
      <c r="KOQ894" s="806"/>
      <c r="KOR894" s="806"/>
      <c r="KOS894" s="806"/>
      <c r="KOT894" s="806"/>
      <c r="KOU894" s="806"/>
      <c r="KOV894" s="806"/>
      <c r="KOW894" s="806"/>
      <c r="KOX894" s="806"/>
      <c r="KOY894" s="806"/>
      <c r="KOZ894" s="806"/>
      <c r="KPA894" s="806"/>
      <c r="KPB894" s="806"/>
      <c r="KPC894" s="806"/>
      <c r="KPD894" s="806"/>
      <c r="KPE894" s="806"/>
      <c r="KPF894" s="806"/>
      <c r="KPG894" s="806"/>
      <c r="KPH894" s="806"/>
      <c r="KPI894" s="806"/>
      <c r="KPJ894" s="806"/>
      <c r="KPK894" s="806"/>
      <c r="KPL894" s="806"/>
      <c r="KPM894" s="806"/>
      <c r="KPN894" s="806"/>
      <c r="KPO894" s="806"/>
      <c r="KPP894" s="806"/>
      <c r="KPQ894" s="806"/>
      <c r="KPR894" s="806"/>
      <c r="KPS894" s="806"/>
      <c r="KPT894" s="806"/>
      <c r="KPU894" s="806"/>
      <c r="KPV894" s="806"/>
      <c r="KPW894" s="806"/>
      <c r="KPX894" s="806"/>
      <c r="KPY894" s="806"/>
      <c r="KPZ894" s="806"/>
      <c r="KQA894" s="806"/>
      <c r="KQB894" s="806"/>
      <c r="KQC894" s="806"/>
      <c r="KQD894" s="806"/>
      <c r="KQE894" s="806"/>
      <c r="KQF894" s="806"/>
      <c r="KQG894" s="806"/>
      <c r="KQH894" s="806"/>
      <c r="KQI894" s="806"/>
      <c r="KQJ894" s="806"/>
      <c r="KQK894" s="806"/>
      <c r="KQL894" s="806"/>
      <c r="KQM894" s="806"/>
      <c r="KQN894" s="806"/>
      <c r="KQO894" s="806"/>
      <c r="KQP894" s="806"/>
      <c r="KQQ894" s="806"/>
      <c r="KQR894" s="806"/>
      <c r="KQS894" s="806"/>
      <c r="KQT894" s="806"/>
      <c r="KQU894" s="806"/>
      <c r="KQV894" s="806"/>
      <c r="KQW894" s="806"/>
      <c r="KQX894" s="806"/>
      <c r="KQY894" s="806"/>
      <c r="KQZ894" s="806"/>
      <c r="KRA894" s="806"/>
      <c r="KRB894" s="806"/>
      <c r="KRC894" s="806"/>
      <c r="KRD894" s="806"/>
      <c r="KRE894" s="806"/>
      <c r="KRF894" s="806"/>
      <c r="KRG894" s="806"/>
      <c r="KRH894" s="806"/>
      <c r="KRI894" s="806"/>
      <c r="KRJ894" s="806"/>
      <c r="KRK894" s="806"/>
      <c r="KRL894" s="806"/>
      <c r="KRM894" s="806"/>
      <c r="KRN894" s="806"/>
      <c r="KRO894" s="806"/>
      <c r="KRP894" s="806"/>
      <c r="KRQ894" s="806"/>
      <c r="KRR894" s="806"/>
      <c r="KRS894" s="806"/>
      <c r="KRT894" s="806"/>
      <c r="KRU894" s="806"/>
      <c r="KRV894" s="806"/>
      <c r="KRW894" s="806"/>
      <c r="KRX894" s="806"/>
      <c r="KRY894" s="806"/>
      <c r="KRZ894" s="806"/>
      <c r="KSA894" s="806"/>
      <c r="KSB894" s="806"/>
      <c r="KSC894" s="806"/>
      <c r="KSD894" s="806"/>
      <c r="KSE894" s="806"/>
      <c r="KSF894" s="806"/>
      <c r="KSG894" s="806"/>
      <c r="KSH894" s="806"/>
      <c r="KSI894" s="806"/>
      <c r="KSJ894" s="806"/>
      <c r="KSK894" s="806"/>
      <c r="KSL894" s="806"/>
      <c r="KSM894" s="806"/>
      <c r="KSN894" s="806"/>
      <c r="KSO894" s="806"/>
      <c r="KSP894" s="806"/>
      <c r="KSQ894" s="806"/>
      <c r="KSR894" s="806"/>
      <c r="KSS894" s="806"/>
      <c r="KST894" s="806"/>
      <c r="KSU894" s="806"/>
      <c r="KSV894" s="806"/>
      <c r="KSW894" s="806"/>
      <c r="KSX894" s="806"/>
      <c r="KSY894" s="806"/>
      <c r="KSZ894" s="806"/>
      <c r="KTA894" s="806"/>
      <c r="KTB894" s="806"/>
      <c r="KTC894" s="806"/>
      <c r="KTD894" s="806"/>
      <c r="KTE894" s="806"/>
      <c r="KTF894" s="806"/>
      <c r="KTG894" s="806"/>
      <c r="KTH894" s="806"/>
      <c r="KTI894" s="806"/>
      <c r="KTJ894" s="806"/>
      <c r="KTK894" s="806"/>
      <c r="KTL894" s="806"/>
      <c r="KTM894" s="806"/>
      <c r="KTN894" s="806"/>
      <c r="KTO894" s="806"/>
      <c r="KTP894" s="806"/>
      <c r="KTQ894" s="806"/>
      <c r="KTR894" s="806"/>
      <c r="KTS894" s="806"/>
      <c r="KTT894" s="806"/>
      <c r="KTU894" s="806"/>
      <c r="KTV894" s="806"/>
      <c r="KTW894" s="806"/>
      <c r="KTX894" s="806"/>
      <c r="KTY894" s="806"/>
      <c r="KTZ894" s="806"/>
      <c r="KUA894" s="806"/>
      <c r="KUB894" s="806"/>
      <c r="KUC894" s="806"/>
      <c r="KUD894" s="806"/>
      <c r="KUE894" s="806"/>
      <c r="KUF894" s="806"/>
      <c r="KUG894" s="806"/>
      <c r="KUH894" s="806"/>
      <c r="KUI894" s="806"/>
      <c r="KUJ894" s="806"/>
      <c r="KUK894" s="806"/>
      <c r="KUL894" s="806"/>
      <c r="KUM894" s="806"/>
      <c r="KUN894" s="806"/>
      <c r="KUO894" s="806"/>
      <c r="KUP894" s="806"/>
      <c r="KUQ894" s="806"/>
      <c r="KUR894" s="806"/>
      <c r="KUS894" s="806"/>
      <c r="KUT894" s="806"/>
      <c r="KUU894" s="806"/>
      <c r="KUV894" s="806"/>
      <c r="KUW894" s="806"/>
      <c r="KUX894" s="806"/>
      <c r="KUY894" s="806"/>
      <c r="KUZ894" s="806"/>
      <c r="KVA894" s="806"/>
      <c r="KVB894" s="806"/>
      <c r="KVC894" s="806"/>
      <c r="KVD894" s="806"/>
      <c r="KVE894" s="806"/>
      <c r="KVF894" s="806"/>
      <c r="KVG894" s="806"/>
      <c r="KVH894" s="806"/>
      <c r="KVI894" s="806"/>
      <c r="KVJ894" s="806"/>
      <c r="KVK894" s="806"/>
      <c r="KVL894" s="806"/>
      <c r="KVM894" s="806"/>
      <c r="KVN894" s="806"/>
      <c r="KVO894" s="806"/>
      <c r="KVP894" s="806"/>
      <c r="KVQ894" s="806"/>
      <c r="KVR894" s="806"/>
      <c r="KVS894" s="806"/>
      <c r="KVT894" s="806"/>
      <c r="KVU894" s="806"/>
      <c r="KVV894" s="806"/>
      <c r="KVW894" s="806"/>
      <c r="KVX894" s="806"/>
      <c r="KVY894" s="806"/>
      <c r="KVZ894" s="806"/>
      <c r="KWA894" s="806"/>
      <c r="KWB894" s="806"/>
      <c r="KWC894" s="806"/>
      <c r="KWD894" s="806"/>
      <c r="KWE894" s="806"/>
      <c r="KWF894" s="806"/>
      <c r="KWG894" s="806"/>
      <c r="KWH894" s="806"/>
      <c r="KWI894" s="806"/>
      <c r="KWJ894" s="806"/>
      <c r="KWK894" s="806"/>
      <c r="KWL894" s="806"/>
      <c r="KWM894" s="806"/>
      <c r="KWN894" s="806"/>
      <c r="KWO894" s="806"/>
      <c r="KWP894" s="806"/>
      <c r="KWQ894" s="806"/>
      <c r="KWR894" s="806"/>
      <c r="KWS894" s="806"/>
      <c r="KWT894" s="806"/>
      <c r="KWU894" s="806"/>
      <c r="KWV894" s="806"/>
      <c r="KWW894" s="806"/>
      <c r="KWX894" s="806"/>
      <c r="KWY894" s="806"/>
      <c r="KWZ894" s="806"/>
      <c r="KXA894" s="806"/>
      <c r="KXB894" s="806"/>
      <c r="KXC894" s="806"/>
      <c r="KXD894" s="806"/>
      <c r="KXE894" s="806"/>
      <c r="KXF894" s="806"/>
      <c r="KXG894" s="806"/>
      <c r="KXH894" s="806"/>
      <c r="KXI894" s="806"/>
      <c r="KXJ894" s="806"/>
      <c r="KXK894" s="806"/>
      <c r="KXL894" s="806"/>
      <c r="KXM894" s="806"/>
      <c r="KXN894" s="806"/>
      <c r="KXO894" s="806"/>
      <c r="KXP894" s="806"/>
      <c r="KXQ894" s="806"/>
      <c r="KXR894" s="806"/>
      <c r="KXS894" s="806"/>
      <c r="KXT894" s="806"/>
      <c r="KXU894" s="806"/>
      <c r="KXV894" s="806"/>
      <c r="KXW894" s="806"/>
      <c r="KXX894" s="806"/>
      <c r="KXY894" s="806"/>
      <c r="KXZ894" s="806"/>
      <c r="KYA894" s="806"/>
      <c r="KYB894" s="806"/>
      <c r="KYC894" s="806"/>
      <c r="KYD894" s="806"/>
      <c r="KYE894" s="806"/>
      <c r="KYF894" s="806"/>
      <c r="KYG894" s="806"/>
      <c r="KYH894" s="806"/>
      <c r="KYI894" s="806"/>
      <c r="KYJ894" s="806"/>
      <c r="KYK894" s="806"/>
      <c r="KYL894" s="806"/>
      <c r="KYM894" s="806"/>
      <c r="KYN894" s="806"/>
      <c r="KYO894" s="806"/>
      <c r="KYP894" s="806"/>
      <c r="KYQ894" s="806"/>
      <c r="KYR894" s="806"/>
      <c r="KYS894" s="806"/>
      <c r="KYT894" s="806"/>
      <c r="KYU894" s="806"/>
      <c r="KYV894" s="806"/>
      <c r="KYW894" s="806"/>
      <c r="KYX894" s="806"/>
      <c r="KYY894" s="806"/>
      <c r="KYZ894" s="806"/>
      <c r="KZA894" s="806"/>
      <c r="KZB894" s="806"/>
      <c r="KZC894" s="806"/>
      <c r="KZD894" s="806"/>
      <c r="KZE894" s="806"/>
      <c r="KZF894" s="806"/>
      <c r="KZG894" s="806"/>
      <c r="KZH894" s="806"/>
      <c r="KZI894" s="806"/>
      <c r="KZJ894" s="806"/>
      <c r="KZK894" s="806"/>
      <c r="KZL894" s="806"/>
      <c r="KZM894" s="806"/>
      <c r="KZN894" s="806"/>
      <c r="KZO894" s="806"/>
      <c r="KZP894" s="806"/>
      <c r="KZQ894" s="806"/>
      <c r="KZR894" s="806"/>
      <c r="KZS894" s="806"/>
      <c r="KZT894" s="806"/>
      <c r="KZU894" s="806"/>
      <c r="KZV894" s="806"/>
      <c r="KZW894" s="806"/>
      <c r="KZX894" s="806"/>
      <c r="KZY894" s="806"/>
      <c r="KZZ894" s="806"/>
      <c r="LAA894" s="806"/>
      <c r="LAB894" s="806"/>
      <c r="LAC894" s="806"/>
      <c r="LAD894" s="806"/>
      <c r="LAE894" s="806"/>
      <c r="LAF894" s="806"/>
      <c r="LAG894" s="806"/>
      <c r="LAH894" s="806"/>
      <c r="LAI894" s="806"/>
      <c r="LAJ894" s="806"/>
      <c r="LAK894" s="806"/>
      <c r="LAL894" s="806"/>
      <c r="LAM894" s="806"/>
      <c r="LAN894" s="806"/>
      <c r="LAO894" s="806"/>
      <c r="LAP894" s="806"/>
      <c r="LAQ894" s="806"/>
      <c r="LAR894" s="806"/>
      <c r="LAS894" s="806"/>
      <c r="LAT894" s="806"/>
      <c r="LAU894" s="806"/>
      <c r="LAV894" s="806"/>
      <c r="LAW894" s="806"/>
      <c r="LAX894" s="806"/>
      <c r="LAY894" s="806"/>
      <c r="LAZ894" s="806"/>
      <c r="LBA894" s="806"/>
      <c r="LBB894" s="806"/>
      <c r="LBC894" s="806"/>
      <c r="LBD894" s="806"/>
      <c r="LBE894" s="806"/>
      <c r="LBF894" s="806"/>
      <c r="LBG894" s="806"/>
      <c r="LBH894" s="806"/>
      <c r="LBI894" s="806"/>
      <c r="LBJ894" s="806"/>
      <c r="LBK894" s="806"/>
      <c r="LBL894" s="806"/>
      <c r="LBM894" s="806"/>
      <c r="LBN894" s="806"/>
      <c r="LBO894" s="806"/>
      <c r="LBP894" s="806"/>
      <c r="LBQ894" s="806"/>
      <c r="LBR894" s="806"/>
      <c r="LBS894" s="806"/>
      <c r="LBT894" s="806"/>
      <c r="LBU894" s="806"/>
      <c r="LBV894" s="806"/>
      <c r="LBW894" s="806"/>
      <c r="LBX894" s="806"/>
      <c r="LBY894" s="806"/>
      <c r="LBZ894" s="806"/>
      <c r="LCA894" s="806"/>
      <c r="LCB894" s="806"/>
      <c r="LCC894" s="806"/>
      <c r="LCD894" s="806"/>
      <c r="LCE894" s="806"/>
      <c r="LCF894" s="806"/>
      <c r="LCG894" s="806"/>
      <c r="LCH894" s="806"/>
      <c r="LCI894" s="806"/>
      <c r="LCJ894" s="806"/>
      <c r="LCK894" s="806"/>
      <c r="LCL894" s="806"/>
      <c r="LCM894" s="806"/>
      <c r="LCN894" s="806"/>
      <c r="LCO894" s="806"/>
      <c r="LCP894" s="806"/>
      <c r="LCQ894" s="806"/>
      <c r="LCR894" s="806"/>
      <c r="LCS894" s="806"/>
      <c r="LCT894" s="806"/>
      <c r="LCU894" s="806"/>
      <c r="LCV894" s="806"/>
      <c r="LCW894" s="806"/>
      <c r="LCX894" s="806"/>
      <c r="LCY894" s="806"/>
      <c r="LCZ894" s="806"/>
      <c r="LDA894" s="806"/>
      <c r="LDB894" s="806"/>
      <c r="LDC894" s="806"/>
      <c r="LDD894" s="806"/>
      <c r="LDE894" s="806"/>
      <c r="LDF894" s="806"/>
      <c r="LDG894" s="806"/>
      <c r="LDH894" s="806"/>
      <c r="LDI894" s="806"/>
      <c r="LDJ894" s="806"/>
      <c r="LDK894" s="806"/>
      <c r="LDL894" s="806"/>
      <c r="LDM894" s="806"/>
      <c r="LDN894" s="806"/>
      <c r="LDO894" s="806"/>
      <c r="LDP894" s="806"/>
      <c r="LDQ894" s="806"/>
      <c r="LDR894" s="806"/>
      <c r="LDS894" s="806"/>
      <c r="LDT894" s="806"/>
      <c r="LDU894" s="806"/>
      <c r="LDV894" s="806"/>
      <c r="LDW894" s="806"/>
      <c r="LDX894" s="806"/>
      <c r="LDY894" s="806"/>
      <c r="LDZ894" s="806"/>
      <c r="LEA894" s="806"/>
      <c r="LEB894" s="806"/>
      <c r="LEC894" s="806"/>
      <c r="LED894" s="806"/>
      <c r="LEE894" s="806"/>
      <c r="LEF894" s="806"/>
      <c r="LEG894" s="806"/>
      <c r="LEH894" s="806"/>
      <c r="LEI894" s="806"/>
      <c r="LEJ894" s="806"/>
      <c r="LEK894" s="806"/>
      <c r="LEL894" s="806"/>
      <c r="LEM894" s="806"/>
      <c r="LEN894" s="806"/>
      <c r="LEO894" s="806"/>
      <c r="LEP894" s="806"/>
      <c r="LEQ894" s="806"/>
      <c r="LER894" s="806"/>
      <c r="LES894" s="806"/>
      <c r="LET894" s="806"/>
      <c r="LEU894" s="806"/>
      <c r="LEV894" s="806"/>
      <c r="LEW894" s="806"/>
      <c r="LEX894" s="806"/>
      <c r="LEY894" s="806"/>
      <c r="LEZ894" s="806"/>
      <c r="LFA894" s="806"/>
      <c r="LFB894" s="806"/>
      <c r="LFC894" s="806"/>
      <c r="LFD894" s="806"/>
      <c r="LFE894" s="806"/>
      <c r="LFF894" s="806"/>
      <c r="LFG894" s="806"/>
      <c r="LFH894" s="806"/>
      <c r="LFI894" s="806"/>
      <c r="LFJ894" s="806"/>
      <c r="LFK894" s="806"/>
      <c r="LFL894" s="806"/>
      <c r="LFM894" s="806"/>
      <c r="LFN894" s="806"/>
      <c r="LFO894" s="806"/>
      <c r="LFP894" s="806"/>
      <c r="LFQ894" s="806"/>
      <c r="LFR894" s="806"/>
      <c r="LFS894" s="806"/>
      <c r="LFT894" s="806"/>
      <c r="LFU894" s="806"/>
      <c r="LFV894" s="806"/>
      <c r="LFW894" s="806"/>
      <c r="LFX894" s="806"/>
      <c r="LFY894" s="806"/>
      <c r="LFZ894" s="806"/>
      <c r="LGA894" s="806"/>
      <c r="LGB894" s="806"/>
      <c r="LGC894" s="806"/>
      <c r="LGD894" s="806"/>
      <c r="LGE894" s="806"/>
      <c r="LGF894" s="806"/>
      <c r="LGG894" s="806"/>
      <c r="LGH894" s="806"/>
      <c r="LGI894" s="806"/>
      <c r="LGJ894" s="806"/>
      <c r="LGK894" s="806"/>
      <c r="LGL894" s="806"/>
      <c r="LGM894" s="806"/>
      <c r="LGN894" s="806"/>
      <c r="LGO894" s="806"/>
      <c r="LGP894" s="806"/>
      <c r="LGQ894" s="806"/>
      <c r="LGR894" s="806"/>
      <c r="LGS894" s="806"/>
      <c r="LGT894" s="806"/>
      <c r="LGU894" s="806"/>
      <c r="LGV894" s="806"/>
      <c r="LGW894" s="806"/>
      <c r="LGX894" s="806"/>
      <c r="LGY894" s="806"/>
      <c r="LGZ894" s="806"/>
      <c r="LHA894" s="806"/>
      <c r="LHB894" s="806"/>
      <c r="LHC894" s="806"/>
      <c r="LHD894" s="806"/>
      <c r="LHE894" s="806"/>
      <c r="LHF894" s="806"/>
      <c r="LHG894" s="806"/>
      <c r="LHH894" s="806"/>
      <c r="LHI894" s="806"/>
      <c r="LHJ894" s="806"/>
      <c r="LHK894" s="806"/>
      <c r="LHL894" s="806"/>
      <c r="LHM894" s="806"/>
      <c r="LHN894" s="806"/>
      <c r="LHO894" s="806"/>
      <c r="LHP894" s="806"/>
      <c r="LHQ894" s="806"/>
      <c r="LHR894" s="806"/>
      <c r="LHS894" s="806"/>
      <c r="LHT894" s="806"/>
      <c r="LHU894" s="806"/>
      <c r="LHV894" s="806"/>
      <c r="LHW894" s="806"/>
      <c r="LHX894" s="806"/>
      <c r="LHY894" s="806"/>
      <c r="LHZ894" s="806"/>
      <c r="LIA894" s="806"/>
      <c r="LIB894" s="806"/>
      <c r="LIC894" s="806"/>
      <c r="LID894" s="806"/>
      <c r="LIE894" s="806"/>
      <c r="LIF894" s="806"/>
      <c r="LIG894" s="806"/>
      <c r="LIH894" s="806"/>
      <c r="LII894" s="806"/>
      <c r="LIJ894" s="806"/>
      <c r="LIK894" s="806"/>
      <c r="LIL894" s="806"/>
      <c r="LIM894" s="806"/>
      <c r="LIN894" s="806"/>
      <c r="LIO894" s="806"/>
      <c r="LIP894" s="806"/>
      <c r="LIQ894" s="806"/>
      <c r="LIR894" s="806"/>
      <c r="LIS894" s="806"/>
      <c r="LIT894" s="806"/>
      <c r="LIU894" s="806"/>
      <c r="LIV894" s="806"/>
      <c r="LIW894" s="806"/>
      <c r="LIX894" s="806"/>
      <c r="LIY894" s="806"/>
      <c r="LIZ894" s="806"/>
      <c r="LJA894" s="806"/>
      <c r="LJB894" s="806"/>
      <c r="LJC894" s="806"/>
      <c r="LJD894" s="806"/>
      <c r="LJE894" s="806"/>
      <c r="LJF894" s="806"/>
      <c r="LJG894" s="806"/>
      <c r="LJH894" s="806"/>
      <c r="LJI894" s="806"/>
      <c r="LJJ894" s="806"/>
      <c r="LJK894" s="806"/>
      <c r="LJL894" s="806"/>
      <c r="LJM894" s="806"/>
      <c r="LJN894" s="806"/>
      <c r="LJO894" s="806"/>
      <c r="LJP894" s="806"/>
      <c r="LJQ894" s="806"/>
      <c r="LJR894" s="806"/>
      <c r="LJS894" s="806"/>
      <c r="LJT894" s="806"/>
      <c r="LJU894" s="806"/>
      <c r="LJV894" s="806"/>
      <c r="LJW894" s="806"/>
      <c r="LJX894" s="806"/>
      <c r="LJY894" s="806"/>
      <c r="LJZ894" s="806"/>
      <c r="LKA894" s="806"/>
      <c r="LKB894" s="806"/>
      <c r="LKC894" s="806"/>
      <c r="LKD894" s="806"/>
      <c r="LKE894" s="806"/>
      <c r="LKF894" s="806"/>
      <c r="LKG894" s="806"/>
      <c r="LKH894" s="806"/>
      <c r="LKI894" s="806"/>
      <c r="LKJ894" s="806"/>
      <c r="LKK894" s="806"/>
      <c r="LKL894" s="806"/>
      <c r="LKM894" s="806"/>
      <c r="LKN894" s="806"/>
      <c r="LKO894" s="806"/>
      <c r="LKP894" s="806"/>
      <c r="LKQ894" s="806"/>
      <c r="LKR894" s="806"/>
      <c r="LKS894" s="806"/>
      <c r="LKT894" s="806"/>
      <c r="LKU894" s="806"/>
      <c r="LKV894" s="806"/>
      <c r="LKW894" s="806"/>
      <c r="LKX894" s="806"/>
      <c r="LKY894" s="806"/>
      <c r="LKZ894" s="806"/>
      <c r="LLA894" s="806"/>
      <c r="LLB894" s="806"/>
      <c r="LLC894" s="806"/>
      <c r="LLD894" s="806"/>
      <c r="LLE894" s="806"/>
      <c r="LLF894" s="806"/>
      <c r="LLG894" s="806"/>
      <c r="LLH894" s="806"/>
      <c r="LLI894" s="806"/>
      <c r="LLJ894" s="806"/>
      <c r="LLK894" s="806"/>
      <c r="LLL894" s="806"/>
      <c r="LLM894" s="806"/>
      <c r="LLN894" s="806"/>
      <c r="LLO894" s="806"/>
      <c r="LLP894" s="806"/>
      <c r="LLQ894" s="806"/>
      <c r="LLR894" s="806"/>
      <c r="LLS894" s="806"/>
      <c r="LLT894" s="806"/>
      <c r="LLU894" s="806"/>
      <c r="LLV894" s="806"/>
      <c r="LLW894" s="806"/>
      <c r="LLX894" s="806"/>
      <c r="LLY894" s="806"/>
      <c r="LLZ894" s="806"/>
      <c r="LMA894" s="806"/>
      <c r="LMB894" s="806"/>
      <c r="LMC894" s="806"/>
      <c r="LMD894" s="806"/>
      <c r="LME894" s="806"/>
      <c r="LMF894" s="806"/>
      <c r="LMG894" s="806"/>
      <c r="LMH894" s="806"/>
      <c r="LMI894" s="806"/>
      <c r="LMJ894" s="806"/>
      <c r="LMK894" s="806"/>
      <c r="LML894" s="806"/>
      <c r="LMM894" s="806"/>
      <c r="LMN894" s="806"/>
      <c r="LMO894" s="806"/>
      <c r="LMP894" s="806"/>
      <c r="LMQ894" s="806"/>
      <c r="LMR894" s="806"/>
      <c r="LMS894" s="806"/>
      <c r="LMT894" s="806"/>
      <c r="LMU894" s="806"/>
      <c r="LMV894" s="806"/>
      <c r="LMW894" s="806"/>
      <c r="LMX894" s="806"/>
      <c r="LMY894" s="806"/>
      <c r="LMZ894" s="806"/>
      <c r="LNA894" s="806"/>
      <c r="LNB894" s="806"/>
      <c r="LNC894" s="806"/>
      <c r="LND894" s="806"/>
      <c r="LNE894" s="806"/>
      <c r="LNF894" s="806"/>
      <c r="LNG894" s="806"/>
      <c r="LNH894" s="806"/>
      <c r="LNI894" s="806"/>
      <c r="LNJ894" s="806"/>
      <c r="LNK894" s="806"/>
      <c r="LNL894" s="806"/>
      <c r="LNM894" s="806"/>
      <c r="LNN894" s="806"/>
      <c r="LNO894" s="806"/>
      <c r="LNP894" s="806"/>
      <c r="LNQ894" s="806"/>
      <c r="LNR894" s="806"/>
      <c r="LNS894" s="806"/>
      <c r="LNT894" s="806"/>
      <c r="LNU894" s="806"/>
      <c r="LNV894" s="806"/>
      <c r="LNW894" s="806"/>
      <c r="LNX894" s="806"/>
      <c r="LNY894" s="806"/>
      <c r="LNZ894" s="806"/>
      <c r="LOA894" s="806"/>
      <c r="LOB894" s="806"/>
      <c r="LOC894" s="806"/>
      <c r="LOD894" s="806"/>
      <c r="LOE894" s="806"/>
      <c r="LOF894" s="806"/>
      <c r="LOG894" s="806"/>
      <c r="LOH894" s="806"/>
      <c r="LOI894" s="806"/>
      <c r="LOJ894" s="806"/>
      <c r="LOK894" s="806"/>
      <c r="LOL894" s="806"/>
      <c r="LOM894" s="806"/>
      <c r="LON894" s="806"/>
      <c r="LOO894" s="806"/>
      <c r="LOP894" s="806"/>
      <c r="LOQ894" s="806"/>
      <c r="LOR894" s="806"/>
      <c r="LOS894" s="806"/>
      <c r="LOT894" s="806"/>
      <c r="LOU894" s="806"/>
      <c r="LOV894" s="806"/>
      <c r="LOW894" s="806"/>
      <c r="LOX894" s="806"/>
      <c r="LOY894" s="806"/>
      <c r="LOZ894" s="806"/>
      <c r="LPA894" s="806"/>
      <c r="LPB894" s="806"/>
      <c r="LPC894" s="806"/>
      <c r="LPD894" s="806"/>
      <c r="LPE894" s="806"/>
      <c r="LPF894" s="806"/>
      <c r="LPG894" s="806"/>
      <c r="LPH894" s="806"/>
      <c r="LPI894" s="806"/>
      <c r="LPJ894" s="806"/>
      <c r="LPK894" s="806"/>
      <c r="LPL894" s="806"/>
      <c r="LPM894" s="806"/>
      <c r="LPN894" s="806"/>
      <c r="LPO894" s="806"/>
      <c r="LPP894" s="806"/>
      <c r="LPQ894" s="806"/>
      <c r="LPR894" s="806"/>
      <c r="LPS894" s="806"/>
      <c r="LPT894" s="806"/>
      <c r="LPU894" s="806"/>
      <c r="LPV894" s="806"/>
      <c r="LPW894" s="806"/>
      <c r="LPX894" s="806"/>
      <c r="LPY894" s="806"/>
      <c r="LPZ894" s="806"/>
      <c r="LQA894" s="806"/>
      <c r="LQB894" s="806"/>
      <c r="LQC894" s="806"/>
      <c r="LQD894" s="806"/>
      <c r="LQE894" s="806"/>
      <c r="LQF894" s="806"/>
      <c r="LQG894" s="806"/>
      <c r="LQH894" s="806"/>
      <c r="LQI894" s="806"/>
      <c r="LQJ894" s="806"/>
      <c r="LQK894" s="806"/>
      <c r="LQL894" s="806"/>
      <c r="LQM894" s="806"/>
      <c r="LQN894" s="806"/>
      <c r="LQO894" s="806"/>
      <c r="LQP894" s="806"/>
      <c r="LQQ894" s="806"/>
      <c r="LQR894" s="806"/>
      <c r="LQS894" s="806"/>
      <c r="LQT894" s="806"/>
      <c r="LQU894" s="806"/>
      <c r="LQV894" s="806"/>
      <c r="LQW894" s="806"/>
      <c r="LQX894" s="806"/>
      <c r="LQY894" s="806"/>
      <c r="LQZ894" s="806"/>
      <c r="LRA894" s="806"/>
      <c r="LRB894" s="806"/>
      <c r="LRC894" s="806"/>
      <c r="LRD894" s="806"/>
      <c r="LRE894" s="806"/>
      <c r="LRF894" s="806"/>
      <c r="LRG894" s="806"/>
      <c r="LRH894" s="806"/>
      <c r="LRI894" s="806"/>
      <c r="LRJ894" s="806"/>
      <c r="LRK894" s="806"/>
      <c r="LRL894" s="806"/>
      <c r="LRM894" s="806"/>
      <c r="LRN894" s="806"/>
      <c r="LRO894" s="806"/>
      <c r="LRP894" s="806"/>
      <c r="LRQ894" s="806"/>
      <c r="LRR894" s="806"/>
      <c r="LRS894" s="806"/>
      <c r="LRT894" s="806"/>
      <c r="LRU894" s="806"/>
      <c r="LRV894" s="806"/>
      <c r="LRW894" s="806"/>
      <c r="LRX894" s="806"/>
      <c r="LRY894" s="806"/>
      <c r="LRZ894" s="806"/>
      <c r="LSA894" s="806"/>
      <c r="LSB894" s="806"/>
      <c r="LSC894" s="806"/>
      <c r="LSD894" s="806"/>
      <c r="LSE894" s="806"/>
      <c r="LSF894" s="806"/>
      <c r="LSG894" s="806"/>
      <c r="LSH894" s="806"/>
      <c r="LSI894" s="806"/>
      <c r="LSJ894" s="806"/>
      <c r="LSK894" s="806"/>
      <c r="LSL894" s="806"/>
      <c r="LSM894" s="806"/>
      <c r="LSN894" s="806"/>
      <c r="LSO894" s="806"/>
      <c r="LSP894" s="806"/>
      <c r="LSQ894" s="806"/>
      <c r="LSR894" s="806"/>
      <c r="LSS894" s="806"/>
      <c r="LST894" s="806"/>
      <c r="LSU894" s="806"/>
      <c r="LSV894" s="806"/>
      <c r="LSW894" s="806"/>
      <c r="LSX894" s="806"/>
      <c r="LSY894" s="806"/>
      <c r="LSZ894" s="806"/>
      <c r="LTA894" s="806"/>
      <c r="LTB894" s="806"/>
      <c r="LTC894" s="806"/>
      <c r="LTD894" s="806"/>
      <c r="LTE894" s="806"/>
      <c r="LTF894" s="806"/>
      <c r="LTG894" s="806"/>
      <c r="LTH894" s="806"/>
      <c r="LTI894" s="806"/>
      <c r="LTJ894" s="806"/>
      <c r="LTK894" s="806"/>
      <c r="LTL894" s="806"/>
      <c r="LTM894" s="806"/>
      <c r="LTN894" s="806"/>
      <c r="LTO894" s="806"/>
      <c r="LTP894" s="806"/>
      <c r="LTQ894" s="806"/>
      <c r="LTR894" s="806"/>
      <c r="LTS894" s="806"/>
      <c r="LTT894" s="806"/>
      <c r="LTU894" s="806"/>
      <c r="LTV894" s="806"/>
      <c r="LTW894" s="806"/>
      <c r="LTX894" s="806"/>
      <c r="LTY894" s="806"/>
      <c r="LTZ894" s="806"/>
      <c r="LUA894" s="806"/>
      <c r="LUB894" s="806"/>
      <c r="LUC894" s="806"/>
      <c r="LUD894" s="806"/>
      <c r="LUE894" s="806"/>
      <c r="LUF894" s="806"/>
      <c r="LUG894" s="806"/>
      <c r="LUH894" s="806"/>
      <c r="LUI894" s="806"/>
      <c r="LUJ894" s="806"/>
      <c r="LUK894" s="806"/>
      <c r="LUL894" s="806"/>
      <c r="LUM894" s="806"/>
      <c r="LUN894" s="806"/>
      <c r="LUO894" s="806"/>
      <c r="LUP894" s="806"/>
      <c r="LUQ894" s="806"/>
      <c r="LUR894" s="806"/>
      <c r="LUS894" s="806"/>
      <c r="LUT894" s="806"/>
      <c r="LUU894" s="806"/>
      <c r="LUV894" s="806"/>
      <c r="LUW894" s="806"/>
      <c r="LUX894" s="806"/>
      <c r="LUY894" s="806"/>
      <c r="LUZ894" s="806"/>
      <c r="LVA894" s="806"/>
      <c r="LVB894" s="806"/>
      <c r="LVC894" s="806"/>
      <c r="LVD894" s="806"/>
      <c r="LVE894" s="806"/>
      <c r="LVF894" s="806"/>
      <c r="LVG894" s="806"/>
      <c r="LVH894" s="806"/>
      <c r="LVI894" s="806"/>
      <c r="LVJ894" s="806"/>
      <c r="LVK894" s="806"/>
      <c r="LVL894" s="806"/>
      <c r="LVM894" s="806"/>
      <c r="LVN894" s="806"/>
      <c r="LVO894" s="806"/>
      <c r="LVP894" s="806"/>
      <c r="LVQ894" s="806"/>
      <c r="LVR894" s="806"/>
      <c r="LVS894" s="806"/>
      <c r="LVT894" s="806"/>
      <c r="LVU894" s="806"/>
      <c r="LVV894" s="806"/>
      <c r="LVW894" s="806"/>
      <c r="LVX894" s="806"/>
      <c r="LVY894" s="806"/>
      <c r="LVZ894" s="806"/>
      <c r="LWA894" s="806"/>
      <c r="LWB894" s="806"/>
      <c r="LWC894" s="806"/>
      <c r="LWD894" s="806"/>
      <c r="LWE894" s="806"/>
      <c r="LWF894" s="806"/>
      <c r="LWG894" s="806"/>
      <c r="LWH894" s="806"/>
      <c r="LWI894" s="806"/>
      <c r="LWJ894" s="806"/>
      <c r="LWK894" s="806"/>
      <c r="LWL894" s="806"/>
      <c r="LWM894" s="806"/>
      <c r="LWN894" s="806"/>
      <c r="LWO894" s="806"/>
      <c r="LWP894" s="806"/>
      <c r="LWQ894" s="806"/>
      <c r="LWR894" s="806"/>
      <c r="LWS894" s="806"/>
      <c r="LWT894" s="806"/>
      <c r="LWU894" s="806"/>
      <c r="LWV894" s="806"/>
      <c r="LWW894" s="806"/>
      <c r="LWX894" s="806"/>
      <c r="LWY894" s="806"/>
      <c r="LWZ894" s="806"/>
      <c r="LXA894" s="806"/>
      <c r="LXB894" s="806"/>
      <c r="LXC894" s="806"/>
      <c r="LXD894" s="806"/>
      <c r="LXE894" s="806"/>
      <c r="LXF894" s="806"/>
      <c r="LXG894" s="806"/>
      <c r="LXH894" s="806"/>
      <c r="LXI894" s="806"/>
      <c r="LXJ894" s="806"/>
      <c r="LXK894" s="806"/>
      <c r="LXL894" s="806"/>
      <c r="LXM894" s="806"/>
      <c r="LXN894" s="806"/>
      <c r="LXO894" s="806"/>
      <c r="LXP894" s="806"/>
      <c r="LXQ894" s="806"/>
      <c r="LXR894" s="806"/>
      <c r="LXS894" s="806"/>
      <c r="LXT894" s="806"/>
      <c r="LXU894" s="806"/>
      <c r="LXV894" s="806"/>
      <c r="LXW894" s="806"/>
      <c r="LXX894" s="806"/>
      <c r="LXY894" s="806"/>
      <c r="LXZ894" s="806"/>
      <c r="LYA894" s="806"/>
      <c r="LYB894" s="806"/>
      <c r="LYC894" s="806"/>
      <c r="LYD894" s="806"/>
      <c r="LYE894" s="806"/>
      <c r="LYF894" s="806"/>
      <c r="LYG894" s="806"/>
      <c r="LYH894" s="806"/>
      <c r="LYI894" s="806"/>
      <c r="LYJ894" s="806"/>
      <c r="LYK894" s="806"/>
      <c r="LYL894" s="806"/>
      <c r="LYM894" s="806"/>
      <c r="LYN894" s="806"/>
      <c r="LYO894" s="806"/>
      <c r="LYP894" s="806"/>
      <c r="LYQ894" s="806"/>
      <c r="LYR894" s="806"/>
      <c r="LYS894" s="806"/>
      <c r="LYT894" s="806"/>
      <c r="LYU894" s="806"/>
      <c r="LYV894" s="806"/>
      <c r="LYW894" s="806"/>
      <c r="LYX894" s="806"/>
      <c r="LYY894" s="806"/>
      <c r="LYZ894" s="806"/>
      <c r="LZA894" s="806"/>
      <c r="LZB894" s="806"/>
      <c r="LZC894" s="806"/>
      <c r="LZD894" s="806"/>
      <c r="LZE894" s="806"/>
      <c r="LZF894" s="806"/>
      <c r="LZG894" s="806"/>
      <c r="LZH894" s="806"/>
      <c r="LZI894" s="806"/>
      <c r="LZJ894" s="806"/>
      <c r="LZK894" s="806"/>
      <c r="LZL894" s="806"/>
      <c r="LZM894" s="806"/>
      <c r="LZN894" s="806"/>
      <c r="LZO894" s="806"/>
      <c r="LZP894" s="806"/>
      <c r="LZQ894" s="806"/>
      <c r="LZR894" s="806"/>
      <c r="LZS894" s="806"/>
      <c r="LZT894" s="806"/>
      <c r="LZU894" s="806"/>
      <c r="LZV894" s="806"/>
      <c r="LZW894" s="806"/>
      <c r="LZX894" s="806"/>
      <c r="LZY894" s="806"/>
      <c r="LZZ894" s="806"/>
      <c r="MAA894" s="806"/>
      <c r="MAB894" s="806"/>
      <c r="MAC894" s="806"/>
      <c r="MAD894" s="806"/>
      <c r="MAE894" s="806"/>
      <c r="MAF894" s="806"/>
      <c r="MAG894" s="806"/>
      <c r="MAH894" s="806"/>
      <c r="MAI894" s="806"/>
      <c r="MAJ894" s="806"/>
      <c r="MAK894" s="806"/>
      <c r="MAL894" s="806"/>
      <c r="MAM894" s="806"/>
      <c r="MAN894" s="806"/>
      <c r="MAO894" s="806"/>
      <c r="MAP894" s="806"/>
      <c r="MAQ894" s="806"/>
      <c r="MAR894" s="806"/>
      <c r="MAS894" s="806"/>
      <c r="MAT894" s="806"/>
      <c r="MAU894" s="806"/>
      <c r="MAV894" s="806"/>
      <c r="MAW894" s="806"/>
      <c r="MAX894" s="806"/>
      <c r="MAY894" s="806"/>
      <c r="MAZ894" s="806"/>
      <c r="MBA894" s="806"/>
      <c r="MBB894" s="806"/>
      <c r="MBC894" s="806"/>
      <c r="MBD894" s="806"/>
      <c r="MBE894" s="806"/>
      <c r="MBF894" s="806"/>
      <c r="MBG894" s="806"/>
      <c r="MBH894" s="806"/>
      <c r="MBI894" s="806"/>
      <c r="MBJ894" s="806"/>
      <c r="MBK894" s="806"/>
      <c r="MBL894" s="806"/>
      <c r="MBM894" s="806"/>
      <c r="MBN894" s="806"/>
      <c r="MBO894" s="806"/>
      <c r="MBP894" s="806"/>
      <c r="MBQ894" s="806"/>
      <c r="MBR894" s="806"/>
      <c r="MBS894" s="806"/>
      <c r="MBT894" s="806"/>
      <c r="MBU894" s="806"/>
      <c r="MBV894" s="806"/>
      <c r="MBW894" s="806"/>
      <c r="MBX894" s="806"/>
      <c r="MBY894" s="806"/>
      <c r="MBZ894" s="806"/>
      <c r="MCA894" s="806"/>
      <c r="MCB894" s="806"/>
      <c r="MCC894" s="806"/>
      <c r="MCD894" s="806"/>
      <c r="MCE894" s="806"/>
      <c r="MCF894" s="806"/>
      <c r="MCG894" s="806"/>
      <c r="MCH894" s="806"/>
      <c r="MCI894" s="806"/>
      <c r="MCJ894" s="806"/>
      <c r="MCK894" s="806"/>
      <c r="MCL894" s="806"/>
      <c r="MCM894" s="806"/>
      <c r="MCN894" s="806"/>
      <c r="MCO894" s="806"/>
      <c r="MCP894" s="806"/>
      <c r="MCQ894" s="806"/>
      <c r="MCR894" s="806"/>
      <c r="MCS894" s="806"/>
      <c r="MCT894" s="806"/>
      <c r="MCU894" s="806"/>
      <c r="MCV894" s="806"/>
      <c r="MCW894" s="806"/>
      <c r="MCX894" s="806"/>
      <c r="MCY894" s="806"/>
      <c r="MCZ894" s="806"/>
      <c r="MDA894" s="806"/>
      <c r="MDB894" s="806"/>
      <c r="MDC894" s="806"/>
      <c r="MDD894" s="806"/>
      <c r="MDE894" s="806"/>
      <c r="MDF894" s="806"/>
      <c r="MDG894" s="806"/>
      <c r="MDH894" s="806"/>
      <c r="MDI894" s="806"/>
      <c r="MDJ894" s="806"/>
      <c r="MDK894" s="806"/>
      <c r="MDL894" s="806"/>
      <c r="MDM894" s="806"/>
      <c r="MDN894" s="806"/>
      <c r="MDO894" s="806"/>
      <c r="MDP894" s="806"/>
      <c r="MDQ894" s="806"/>
      <c r="MDR894" s="806"/>
      <c r="MDS894" s="806"/>
      <c r="MDT894" s="806"/>
      <c r="MDU894" s="806"/>
      <c r="MDV894" s="806"/>
      <c r="MDW894" s="806"/>
      <c r="MDX894" s="806"/>
      <c r="MDY894" s="806"/>
      <c r="MDZ894" s="806"/>
      <c r="MEA894" s="806"/>
      <c r="MEB894" s="806"/>
      <c r="MEC894" s="806"/>
      <c r="MED894" s="806"/>
      <c r="MEE894" s="806"/>
      <c r="MEF894" s="806"/>
      <c r="MEG894" s="806"/>
      <c r="MEH894" s="806"/>
      <c r="MEI894" s="806"/>
      <c r="MEJ894" s="806"/>
      <c r="MEK894" s="806"/>
      <c r="MEL894" s="806"/>
      <c r="MEM894" s="806"/>
      <c r="MEN894" s="806"/>
      <c r="MEO894" s="806"/>
      <c r="MEP894" s="806"/>
      <c r="MEQ894" s="806"/>
      <c r="MER894" s="806"/>
      <c r="MES894" s="806"/>
      <c r="MET894" s="806"/>
      <c r="MEU894" s="806"/>
      <c r="MEV894" s="806"/>
      <c r="MEW894" s="806"/>
      <c r="MEX894" s="806"/>
      <c r="MEY894" s="806"/>
      <c r="MEZ894" s="806"/>
      <c r="MFA894" s="806"/>
      <c r="MFB894" s="806"/>
      <c r="MFC894" s="806"/>
      <c r="MFD894" s="806"/>
      <c r="MFE894" s="806"/>
      <c r="MFF894" s="806"/>
      <c r="MFG894" s="806"/>
      <c r="MFH894" s="806"/>
      <c r="MFI894" s="806"/>
      <c r="MFJ894" s="806"/>
      <c r="MFK894" s="806"/>
      <c r="MFL894" s="806"/>
      <c r="MFM894" s="806"/>
      <c r="MFN894" s="806"/>
      <c r="MFO894" s="806"/>
      <c r="MFP894" s="806"/>
      <c r="MFQ894" s="806"/>
      <c r="MFR894" s="806"/>
      <c r="MFS894" s="806"/>
      <c r="MFT894" s="806"/>
      <c r="MFU894" s="806"/>
      <c r="MFV894" s="806"/>
      <c r="MFW894" s="806"/>
      <c r="MFX894" s="806"/>
      <c r="MFY894" s="806"/>
      <c r="MFZ894" s="806"/>
      <c r="MGA894" s="806"/>
      <c r="MGB894" s="806"/>
      <c r="MGC894" s="806"/>
      <c r="MGD894" s="806"/>
      <c r="MGE894" s="806"/>
      <c r="MGF894" s="806"/>
      <c r="MGG894" s="806"/>
      <c r="MGH894" s="806"/>
      <c r="MGI894" s="806"/>
      <c r="MGJ894" s="806"/>
      <c r="MGK894" s="806"/>
      <c r="MGL894" s="806"/>
      <c r="MGM894" s="806"/>
      <c r="MGN894" s="806"/>
      <c r="MGO894" s="806"/>
      <c r="MGP894" s="806"/>
      <c r="MGQ894" s="806"/>
      <c r="MGR894" s="806"/>
      <c r="MGS894" s="806"/>
      <c r="MGT894" s="806"/>
      <c r="MGU894" s="806"/>
      <c r="MGV894" s="806"/>
      <c r="MGW894" s="806"/>
      <c r="MGX894" s="806"/>
      <c r="MGY894" s="806"/>
      <c r="MGZ894" s="806"/>
      <c r="MHA894" s="806"/>
      <c r="MHB894" s="806"/>
      <c r="MHC894" s="806"/>
      <c r="MHD894" s="806"/>
      <c r="MHE894" s="806"/>
      <c r="MHF894" s="806"/>
      <c r="MHG894" s="806"/>
      <c r="MHH894" s="806"/>
      <c r="MHI894" s="806"/>
      <c r="MHJ894" s="806"/>
      <c r="MHK894" s="806"/>
      <c r="MHL894" s="806"/>
      <c r="MHM894" s="806"/>
      <c r="MHN894" s="806"/>
      <c r="MHO894" s="806"/>
      <c r="MHP894" s="806"/>
      <c r="MHQ894" s="806"/>
      <c r="MHR894" s="806"/>
      <c r="MHS894" s="806"/>
      <c r="MHT894" s="806"/>
      <c r="MHU894" s="806"/>
      <c r="MHV894" s="806"/>
      <c r="MHW894" s="806"/>
      <c r="MHX894" s="806"/>
      <c r="MHY894" s="806"/>
      <c r="MHZ894" s="806"/>
      <c r="MIA894" s="806"/>
      <c r="MIB894" s="806"/>
      <c r="MIC894" s="806"/>
      <c r="MID894" s="806"/>
      <c r="MIE894" s="806"/>
      <c r="MIF894" s="806"/>
      <c r="MIG894" s="806"/>
      <c r="MIH894" s="806"/>
      <c r="MII894" s="806"/>
      <c r="MIJ894" s="806"/>
      <c r="MIK894" s="806"/>
      <c r="MIL894" s="806"/>
      <c r="MIM894" s="806"/>
      <c r="MIN894" s="806"/>
      <c r="MIO894" s="806"/>
      <c r="MIP894" s="806"/>
      <c r="MIQ894" s="806"/>
      <c r="MIR894" s="806"/>
      <c r="MIS894" s="806"/>
      <c r="MIT894" s="806"/>
      <c r="MIU894" s="806"/>
      <c r="MIV894" s="806"/>
      <c r="MIW894" s="806"/>
      <c r="MIX894" s="806"/>
      <c r="MIY894" s="806"/>
      <c r="MIZ894" s="806"/>
      <c r="MJA894" s="806"/>
      <c r="MJB894" s="806"/>
      <c r="MJC894" s="806"/>
      <c r="MJD894" s="806"/>
      <c r="MJE894" s="806"/>
      <c r="MJF894" s="806"/>
      <c r="MJG894" s="806"/>
      <c r="MJH894" s="806"/>
      <c r="MJI894" s="806"/>
      <c r="MJJ894" s="806"/>
      <c r="MJK894" s="806"/>
      <c r="MJL894" s="806"/>
      <c r="MJM894" s="806"/>
      <c r="MJN894" s="806"/>
      <c r="MJO894" s="806"/>
      <c r="MJP894" s="806"/>
      <c r="MJQ894" s="806"/>
      <c r="MJR894" s="806"/>
      <c r="MJS894" s="806"/>
      <c r="MJT894" s="806"/>
      <c r="MJU894" s="806"/>
      <c r="MJV894" s="806"/>
      <c r="MJW894" s="806"/>
      <c r="MJX894" s="806"/>
      <c r="MJY894" s="806"/>
      <c r="MJZ894" s="806"/>
      <c r="MKA894" s="806"/>
      <c r="MKB894" s="806"/>
      <c r="MKC894" s="806"/>
      <c r="MKD894" s="806"/>
      <c r="MKE894" s="806"/>
      <c r="MKF894" s="806"/>
      <c r="MKG894" s="806"/>
      <c r="MKH894" s="806"/>
      <c r="MKI894" s="806"/>
      <c r="MKJ894" s="806"/>
      <c r="MKK894" s="806"/>
      <c r="MKL894" s="806"/>
      <c r="MKM894" s="806"/>
      <c r="MKN894" s="806"/>
      <c r="MKO894" s="806"/>
      <c r="MKP894" s="806"/>
      <c r="MKQ894" s="806"/>
      <c r="MKR894" s="806"/>
      <c r="MKS894" s="806"/>
      <c r="MKT894" s="806"/>
      <c r="MKU894" s="806"/>
      <c r="MKV894" s="806"/>
      <c r="MKW894" s="806"/>
      <c r="MKX894" s="806"/>
      <c r="MKY894" s="806"/>
      <c r="MKZ894" s="806"/>
      <c r="MLA894" s="806"/>
      <c r="MLB894" s="806"/>
      <c r="MLC894" s="806"/>
      <c r="MLD894" s="806"/>
      <c r="MLE894" s="806"/>
      <c r="MLF894" s="806"/>
      <c r="MLG894" s="806"/>
      <c r="MLH894" s="806"/>
      <c r="MLI894" s="806"/>
      <c r="MLJ894" s="806"/>
      <c r="MLK894" s="806"/>
      <c r="MLL894" s="806"/>
      <c r="MLM894" s="806"/>
      <c r="MLN894" s="806"/>
      <c r="MLO894" s="806"/>
      <c r="MLP894" s="806"/>
      <c r="MLQ894" s="806"/>
      <c r="MLR894" s="806"/>
      <c r="MLS894" s="806"/>
      <c r="MLT894" s="806"/>
      <c r="MLU894" s="806"/>
      <c r="MLV894" s="806"/>
      <c r="MLW894" s="806"/>
      <c r="MLX894" s="806"/>
      <c r="MLY894" s="806"/>
      <c r="MLZ894" s="806"/>
      <c r="MMA894" s="806"/>
      <c r="MMB894" s="806"/>
      <c r="MMC894" s="806"/>
      <c r="MMD894" s="806"/>
      <c r="MME894" s="806"/>
      <c r="MMF894" s="806"/>
      <c r="MMG894" s="806"/>
      <c r="MMH894" s="806"/>
      <c r="MMI894" s="806"/>
      <c r="MMJ894" s="806"/>
      <c r="MMK894" s="806"/>
      <c r="MML894" s="806"/>
      <c r="MMM894" s="806"/>
      <c r="MMN894" s="806"/>
      <c r="MMO894" s="806"/>
      <c r="MMP894" s="806"/>
      <c r="MMQ894" s="806"/>
      <c r="MMR894" s="806"/>
      <c r="MMS894" s="806"/>
      <c r="MMT894" s="806"/>
      <c r="MMU894" s="806"/>
      <c r="MMV894" s="806"/>
      <c r="MMW894" s="806"/>
      <c r="MMX894" s="806"/>
      <c r="MMY894" s="806"/>
      <c r="MMZ894" s="806"/>
      <c r="MNA894" s="806"/>
      <c r="MNB894" s="806"/>
      <c r="MNC894" s="806"/>
      <c r="MND894" s="806"/>
      <c r="MNE894" s="806"/>
      <c r="MNF894" s="806"/>
      <c r="MNG894" s="806"/>
      <c r="MNH894" s="806"/>
      <c r="MNI894" s="806"/>
      <c r="MNJ894" s="806"/>
      <c r="MNK894" s="806"/>
      <c r="MNL894" s="806"/>
      <c r="MNM894" s="806"/>
      <c r="MNN894" s="806"/>
      <c r="MNO894" s="806"/>
      <c r="MNP894" s="806"/>
      <c r="MNQ894" s="806"/>
      <c r="MNR894" s="806"/>
      <c r="MNS894" s="806"/>
      <c r="MNT894" s="806"/>
      <c r="MNU894" s="806"/>
      <c r="MNV894" s="806"/>
      <c r="MNW894" s="806"/>
      <c r="MNX894" s="806"/>
      <c r="MNY894" s="806"/>
      <c r="MNZ894" s="806"/>
      <c r="MOA894" s="806"/>
      <c r="MOB894" s="806"/>
      <c r="MOC894" s="806"/>
      <c r="MOD894" s="806"/>
      <c r="MOE894" s="806"/>
      <c r="MOF894" s="806"/>
      <c r="MOG894" s="806"/>
      <c r="MOH894" s="806"/>
      <c r="MOI894" s="806"/>
      <c r="MOJ894" s="806"/>
      <c r="MOK894" s="806"/>
      <c r="MOL894" s="806"/>
      <c r="MOM894" s="806"/>
      <c r="MON894" s="806"/>
      <c r="MOO894" s="806"/>
      <c r="MOP894" s="806"/>
      <c r="MOQ894" s="806"/>
      <c r="MOR894" s="806"/>
      <c r="MOS894" s="806"/>
      <c r="MOT894" s="806"/>
      <c r="MOU894" s="806"/>
      <c r="MOV894" s="806"/>
      <c r="MOW894" s="806"/>
      <c r="MOX894" s="806"/>
      <c r="MOY894" s="806"/>
      <c r="MOZ894" s="806"/>
      <c r="MPA894" s="806"/>
      <c r="MPB894" s="806"/>
      <c r="MPC894" s="806"/>
      <c r="MPD894" s="806"/>
      <c r="MPE894" s="806"/>
      <c r="MPF894" s="806"/>
      <c r="MPG894" s="806"/>
      <c r="MPH894" s="806"/>
      <c r="MPI894" s="806"/>
      <c r="MPJ894" s="806"/>
      <c r="MPK894" s="806"/>
      <c r="MPL894" s="806"/>
      <c r="MPM894" s="806"/>
      <c r="MPN894" s="806"/>
      <c r="MPO894" s="806"/>
      <c r="MPP894" s="806"/>
      <c r="MPQ894" s="806"/>
      <c r="MPR894" s="806"/>
      <c r="MPS894" s="806"/>
      <c r="MPT894" s="806"/>
      <c r="MPU894" s="806"/>
      <c r="MPV894" s="806"/>
      <c r="MPW894" s="806"/>
      <c r="MPX894" s="806"/>
      <c r="MPY894" s="806"/>
      <c r="MPZ894" s="806"/>
      <c r="MQA894" s="806"/>
      <c r="MQB894" s="806"/>
      <c r="MQC894" s="806"/>
      <c r="MQD894" s="806"/>
      <c r="MQE894" s="806"/>
      <c r="MQF894" s="806"/>
      <c r="MQG894" s="806"/>
      <c r="MQH894" s="806"/>
      <c r="MQI894" s="806"/>
      <c r="MQJ894" s="806"/>
      <c r="MQK894" s="806"/>
      <c r="MQL894" s="806"/>
      <c r="MQM894" s="806"/>
      <c r="MQN894" s="806"/>
      <c r="MQO894" s="806"/>
      <c r="MQP894" s="806"/>
      <c r="MQQ894" s="806"/>
      <c r="MQR894" s="806"/>
      <c r="MQS894" s="806"/>
      <c r="MQT894" s="806"/>
      <c r="MQU894" s="806"/>
      <c r="MQV894" s="806"/>
      <c r="MQW894" s="806"/>
      <c r="MQX894" s="806"/>
      <c r="MQY894" s="806"/>
      <c r="MQZ894" s="806"/>
      <c r="MRA894" s="806"/>
      <c r="MRB894" s="806"/>
      <c r="MRC894" s="806"/>
      <c r="MRD894" s="806"/>
      <c r="MRE894" s="806"/>
      <c r="MRF894" s="806"/>
      <c r="MRG894" s="806"/>
      <c r="MRH894" s="806"/>
      <c r="MRI894" s="806"/>
      <c r="MRJ894" s="806"/>
      <c r="MRK894" s="806"/>
      <c r="MRL894" s="806"/>
      <c r="MRM894" s="806"/>
      <c r="MRN894" s="806"/>
      <c r="MRO894" s="806"/>
      <c r="MRP894" s="806"/>
      <c r="MRQ894" s="806"/>
      <c r="MRR894" s="806"/>
      <c r="MRS894" s="806"/>
      <c r="MRT894" s="806"/>
      <c r="MRU894" s="806"/>
      <c r="MRV894" s="806"/>
      <c r="MRW894" s="806"/>
      <c r="MRX894" s="806"/>
      <c r="MRY894" s="806"/>
      <c r="MRZ894" s="806"/>
      <c r="MSA894" s="806"/>
      <c r="MSB894" s="806"/>
      <c r="MSC894" s="806"/>
      <c r="MSD894" s="806"/>
      <c r="MSE894" s="806"/>
      <c r="MSF894" s="806"/>
      <c r="MSG894" s="806"/>
      <c r="MSH894" s="806"/>
      <c r="MSI894" s="806"/>
      <c r="MSJ894" s="806"/>
      <c r="MSK894" s="806"/>
      <c r="MSL894" s="806"/>
      <c r="MSM894" s="806"/>
      <c r="MSN894" s="806"/>
      <c r="MSO894" s="806"/>
      <c r="MSP894" s="806"/>
      <c r="MSQ894" s="806"/>
      <c r="MSR894" s="806"/>
      <c r="MSS894" s="806"/>
      <c r="MST894" s="806"/>
      <c r="MSU894" s="806"/>
      <c r="MSV894" s="806"/>
      <c r="MSW894" s="806"/>
      <c r="MSX894" s="806"/>
      <c r="MSY894" s="806"/>
      <c r="MSZ894" s="806"/>
      <c r="MTA894" s="806"/>
      <c r="MTB894" s="806"/>
      <c r="MTC894" s="806"/>
      <c r="MTD894" s="806"/>
      <c r="MTE894" s="806"/>
      <c r="MTF894" s="806"/>
      <c r="MTG894" s="806"/>
      <c r="MTH894" s="806"/>
      <c r="MTI894" s="806"/>
      <c r="MTJ894" s="806"/>
      <c r="MTK894" s="806"/>
      <c r="MTL894" s="806"/>
      <c r="MTM894" s="806"/>
      <c r="MTN894" s="806"/>
      <c r="MTO894" s="806"/>
      <c r="MTP894" s="806"/>
      <c r="MTQ894" s="806"/>
      <c r="MTR894" s="806"/>
      <c r="MTS894" s="806"/>
      <c r="MTT894" s="806"/>
      <c r="MTU894" s="806"/>
      <c r="MTV894" s="806"/>
      <c r="MTW894" s="806"/>
      <c r="MTX894" s="806"/>
      <c r="MTY894" s="806"/>
      <c r="MTZ894" s="806"/>
      <c r="MUA894" s="806"/>
      <c r="MUB894" s="806"/>
      <c r="MUC894" s="806"/>
      <c r="MUD894" s="806"/>
      <c r="MUE894" s="806"/>
      <c r="MUF894" s="806"/>
      <c r="MUG894" s="806"/>
      <c r="MUH894" s="806"/>
      <c r="MUI894" s="806"/>
      <c r="MUJ894" s="806"/>
      <c r="MUK894" s="806"/>
      <c r="MUL894" s="806"/>
      <c r="MUM894" s="806"/>
      <c r="MUN894" s="806"/>
      <c r="MUO894" s="806"/>
      <c r="MUP894" s="806"/>
      <c r="MUQ894" s="806"/>
      <c r="MUR894" s="806"/>
      <c r="MUS894" s="806"/>
      <c r="MUT894" s="806"/>
      <c r="MUU894" s="806"/>
      <c r="MUV894" s="806"/>
      <c r="MUW894" s="806"/>
      <c r="MUX894" s="806"/>
      <c r="MUY894" s="806"/>
      <c r="MUZ894" s="806"/>
      <c r="MVA894" s="806"/>
      <c r="MVB894" s="806"/>
      <c r="MVC894" s="806"/>
      <c r="MVD894" s="806"/>
      <c r="MVE894" s="806"/>
      <c r="MVF894" s="806"/>
      <c r="MVG894" s="806"/>
      <c r="MVH894" s="806"/>
      <c r="MVI894" s="806"/>
      <c r="MVJ894" s="806"/>
      <c r="MVK894" s="806"/>
      <c r="MVL894" s="806"/>
      <c r="MVM894" s="806"/>
      <c r="MVN894" s="806"/>
      <c r="MVO894" s="806"/>
      <c r="MVP894" s="806"/>
      <c r="MVQ894" s="806"/>
      <c r="MVR894" s="806"/>
      <c r="MVS894" s="806"/>
      <c r="MVT894" s="806"/>
      <c r="MVU894" s="806"/>
      <c r="MVV894" s="806"/>
      <c r="MVW894" s="806"/>
      <c r="MVX894" s="806"/>
      <c r="MVY894" s="806"/>
      <c r="MVZ894" s="806"/>
      <c r="MWA894" s="806"/>
      <c r="MWB894" s="806"/>
      <c r="MWC894" s="806"/>
      <c r="MWD894" s="806"/>
      <c r="MWE894" s="806"/>
      <c r="MWF894" s="806"/>
      <c r="MWG894" s="806"/>
      <c r="MWH894" s="806"/>
      <c r="MWI894" s="806"/>
      <c r="MWJ894" s="806"/>
      <c r="MWK894" s="806"/>
      <c r="MWL894" s="806"/>
      <c r="MWM894" s="806"/>
      <c r="MWN894" s="806"/>
      <c r="MWO894" s="806"/>
      <c r="MWP894" s="806"/>
      <c r="MWQ894" s="806"/>
      <c r="MWR894" s="806"/>
      <c r="MWS894" s="806"/>
      <c r="MWT894" s="806"/>
      <c r="MWU894" s="806"/>
      <c r="MWV894" s="806"/>
      <c r="MWW894" s="806"/>
      <c r="MWX894" s="806"/>
      <c r="MWY894" s="806"/>
      <c r="MWZ894" s="806"/>
      <c r="MXA894" s="806"/>
      <c r="MXB894" s="806"/>
      <c r="MXC894" s="806"/>
      <c r="MXD894" s="806"/>
      <c r="MXE894" s="806"/>
      <c r="MXF894" s="806"/>
      <c r="MXG894" s="806"/>
      <c r="MXH894" s="806"/>
      <c r="MXI894" s="806"/>
      <c r="MXJ894" s="806"/>
      <c r="MXK894" s="806"/>
      <c r="MXL894" s="806"/>
      <c r="MXM894" s="806"/>
      <c r="MXN894" s="806"/>
      <c r="MXO894" s="806"/>
      <c r="MXP894" s="806"/>
      <c r="MXQ894" s="806"/>
      <c r="MXR894" s="806"/>
      <c r="MXS894" s="806"/>
      <c r="MXT894" s="806"/>
      <c r="MXU894" s="806"/>
      <c r="MXV894" s="806"/>
      <c r="MXW894" s="806"/>
      <c r="MXX894" s="806"/>
      <c r="MXY894" s="806"/>
      <c r="MXZ894" s="806"/>
      <c r="MYA894" s="806"/>
      <c r="MYB894" s="806"/>
      <c r="MYC894" s="806"/>
      <c r="MYD894" s="806"/>
      <c r="MYE894" s="806"/>
      <c r="MYF894" s="806"/>
      <c r="MYG894" s="806"/>
      <c r="MYH894" s="806"/>
      <c r="MYI894" s="806"/>
      <c r="MYJ894" s="806"/>
      <c r="MYK894" s="806"/>
      <c r="MYL894" s="806"/>
      <c r="MYM894" s="806"/>
      <c r="MYN894" s="806"/>
      <c r="MYO894" s="806"/>
      <c r="MYP894" s="806"/>
      <c r="MYQ894" s="806"/>
      <c r="MYR894" s="806"/>
      <c r="MYS894" s="806"/>
      <c r="MYT894" s="806"/>
      <c r="MYU894" s="806"/>
      <c r="MYV894" s="806"/>
      <c r="MYW894" s="806"/>
      <c r="MYX894" s="806"/>
      <c r="MYY894" s="806"/>
      <c r="MYZ894" s="806"/>
      <c r="MZA894" s="806"/>
      <c r="MZB894" s="806"/>
      <c r="MZC894" s="806"/>
      <c r="MZD894" s="806"/>
      <c r="MZE894" s="806"/>
      <c r="MZF894" s="806"/>
      <c r="MZG894" s="806"/>
      <c r="MZH894" s="806"/>
      <c r="MZI894" s="806"/>
      <c r="MZJ894" s="806"/>
      <c r="MZK894" s="806"/>
      <c r="MZL894" s="806"/>
      <c r="MZM894" s="806"/>
      <c r="MZN894" s="806"/>
      <c r="MZO894" s="806"/>
      <c r="MZP894" s="806"/>
      <c r="MZQ894" s="806"/>
      <c r="MZR894" s="806"/>
      <c r="MZS894" s="806"/>
      <c r="MZT894" s="806"/>
      <c r="MZU894" s="806"/>
      <c r="MZV894" s="806"/>
      <c r="MZW894" s="806"/>
      <c r="MZX894" s="806"/>
      <c r="MZY894" s="806"/>
      <c r="MZZ894" s="806"/>
      <c r="NAA894" s="806"/>
      <c r="NAB894" s="806"/>
      <c r="NAC894" s="806"/>
      <c r="NAD894" s="806"/>
      <c r="NAE894" s="806"/>
      <c r="NAF894" s="806"/>
      <c r="NAG894" s="806"/>
      <c r="NAH894" s="806"/>
      <c r="NAI894" s="806"/>
      <c r="NAJ894" s="806"/>
      <c r="NAK894" s="806"/>
      <c r="NAL894" s="806"/>
      <c r="NAM894" s="806"/>
      <c r="NAN894" s="806"/>
      <c r="NAO894" s="806"/>
      <c r="NAP894" s="806"/>
      <c r="NAQ894" s="806"/>
      <c r="NAR894" s="806"/>
      <c r="NAS894" s="806"/>
      <c r="NAT894" s="806"/>
      <c r="NAU894" s="806"/>
      <c r="NAV894" s="806"/>
      <c r="NAW894" s="806"/>
      <c r="NAX894" s="806"/>
      <c r="NAY894" s="806"/>
      <c r="NAZ894" s="806"/>
      <c r="NBA894" s="806"/>
      <c r="NBB894" s="806"/>
      <c r="NBC894" s="806"/>
      <c r="NBD894" s="806"/>
      <c r="NBE894" s="806"/>
      <c r="NBF894" s="806"/>
      <c r="NBG894" s="806"/>
      <c r="NBH894" s="806"/>
      <c r="NBI894" s="806"/>
      <c r="NBJ894" s="806"/>
      <c r="NBK894" s="806"/>
      <c r="NBL894" s="806"/>
      <c r="NBM894" s="806"/>
      <c r="NBN894" s="806"/>
      <c r="NBO894" s="806"/>
      <c r="NBP894" s="806"/>
      <c r="NBQ894" s="806"/>
      <c r="NBR894" s="806"/>
      <c r="NBS894" s="806"/>
      <c r="NBT894" s="806"/>
      <c r="NBU894" s="806"/>
      <c r="NBV894" s="806"/>
      <c r="NBW894" s="806"/>
      <c r="NBX894" s="806"/>
      <c r="NBY894" s="806"/>
      <c r="NBZ894" s="806"/>
      <c r="NCA894" s="806"/>
      <c r="NCB894" s="806"/>
      <c r="NCC894" s="806"/>
      <c r="NCD894" s="806"/>
      <c r="NCE894" s="806"/>
      <c r="NCF894" s="806"/>
      <c r="NCG894" s="806"/>
      <c r="NCH894" s="806"/>
      <c r="NCI894" s="806"/>
      <c r="NCJ894" s="806"/>
      <c r="NCK894" s="806"/>
      <c r="NCL894" s="806"/>
      <c r="NCM894" s="806"/>
      <c r="NCN894" s="806"/>
      <c r="NCO894" s="806"/>
      <c r="NCP894" s="806"/>
      <c r="NCQ894" s="806"/>
      <c r="NCR894" s="806"/>
      <c r="NCS894" s="806"/>
      <c r="NCT894" s="806"/>
      <c r="NCU894" s="806"/>
      <c r="NCV894" s="806"/>
      <c r="NCW894" s="806"/>
      <c r="NCX894" s="806"/>
      <c r="NCY894" s="806"/>
      <c r="NCZ894" s="806"/>
      <c r="NDA894" s="806"/>
      <c r="NDB894" s="806"/>
      <c r="NDC894" s="806"/>
      <c r="NDD894" s="806"/>
      <c r="NDE894" s="806"/>
      <c r="NDF894" s="806"/>
      <c r="NDG894" s="806"/>
      <c r="NDH894" s="806"/>
      <c r="NDI894" s="806"/>
      <c r="NDJ894" s="806"/>
      <c r="NDK894" s="806"/>
      <c r="NDL894" s="806"/>
      <c r="NDM894" s="806"/>
      <c r="NDN894" s="806"/>
      <c r="NDO894" s="806"/>
      <c r="NDP894" s="806"/>
      <c r="NDQ894" s="806"/>
      <c r="NDR894" s="806"/>
      <c r="NDS894" s="806"/>
      <c r="NDT894" s="806"/>
      <c r="NDU894" s="806"/>
      <c r="NDV894" s="806"/>
      <c r="NDW894" s="806"/>
      <c r="NDX894" s="806"/>
      <c r="NDY894" s="806"/>
      <c r="NDZ894" s="806"/>
      <c r="NEA894" s="806"/>
      <c r="NEB894" s="806"/>
      <c r="NEC894" s="806"/>
      <c r="NED894" s="806"/>
      <c r="NEE894" s="806"/>
      <c r="NEF894" s="806"/>
      <c r="NEG894" s="806"/>
      <c r="NEH894" s="806"/>
      <c r="NEI894" s="806"/>
      <c r="NEJ894" s="806"/>
      <c r="NEK894" s="806"/>
      <c r="NEL894" s="806"/>
      <c r="NEM894" s="806"/>
      <c r="NEN894" s="806"/>
      <c r="NEO894" s="806"/>
      <c r="NEP894" s="806"/>
      <c r="NEQ894" s="806"/>
      <c r="NER894" s="806"/>
      <c r="NES894" s="806"/>
      <c r="NET894" s="806"/>
      <c r="NEU894" s="806"/>
      <c r="NEV894" s="806"/>
      <c r="NEW894" s="806"/>
      <c r="NEX894" s="806"/>
      <c r="NEY894" s="806"/>
      <c r="NEZ894" s="806"/>
      <c r="NFA894" s="806"/>
      <c r="NFB894" s="806"/>
      <c r="NFC894" s="806"/>
      <c r="NFD894" s="806"/>
      <c r="NFE894" s="806"/>
      <c r="NFF894" s="806"/>
      <c r="NFG894" s="806"/>
      <c r="NFH894" s="806"/>
      <c r="NFI894" s="806"/>
      <c r="NFJ894" s="806"/>
      <c r="NFK894" s="806"/>
      <c r="NFL894" s="806"/>
      <c r="NFM894" s="806"/>
      <c r="NFN894" s="806"/>
      <c r="NFO894" s="806"/>
      <c r="NFP894" s="806"/>
      <c r="NFQ894" s="806"/>
      <c r="NFR894" s="806"/>
      <c r="NFS894" s="806"/>
      <c r="NFT894" s="806"/>
      <c r="NFU894" s="806"/>
      <c r="NFV894" s="806"/>
      <c r="NFW894" s="806"/>
      <c r="NFX894" s="806"/>
      <c r="NFY894" s="806"/>
      <c r="NFZ894" s="806"/>
      <c r="NGA894" s="806"/>
      <c r="NGB894" s="806"/>
      <c r="NGC894" s="806"/>
      <c r="NGD894" s="806"/>
      <c r="NGE894" s="806"/>
      <c r="NGF894" s="806"/>
      <c r="NGG894" s="806"/>
      <c r="NGH894" s="806"/>
      <c r="NGI894" s="806"/>
      <c r="NGJ894" s="806"/>
      <c r="NGK894" s="806"/>
      <c r="NGL894" s="806"/>
      <c r="NGM894" s="806"/>
      <c r="NGN894" s="806"/>
      <c r="NGO894" s="806"/>
      <c r="NGP894" s="806"/>
      <c r="NGQ894" s="806"/>
      <c r="NGR894" s="806"/>
      <c r="NGS894" s="806"/>
      <c r="NGT894" s="806"/>
      <c r="NGU894" s="806"/>
      <c r="NGV894" s="806"/>
      <c r="NGW894" s="806"/>
      <c r="NGX894" s="806"/>
      <c r="NGY894" s="806"/>
      <c r="NGZ894" s="806"/>
      <c r="NHA894" s="806"/>
      <c r="NHB894" s="806"/>
      <c r="NHC894" s="806"/>
      <c r="NHD894" s="806"/>
      <c r="NHE894" s="806"/>
      <c r="NHF894" s="806"/>
      <c r="NHG894" s="806"/>
      <c r="NHH894" s="806"/>
      <c r="NHI894" s="806"/>
      <c r="NHJ894" s="806"/>
      <c r="NHK894" s="806"/>
      <c r="NHL894" s="806"/>
      <c r="NHM894" s="806"/>
      <c r="NHN894" s="806"/>
      <c r="NHO894" s="806"/>
      <c r="NHP894" s="806"/>
      <c r="NHQ894" s="806"/>
      <c r="NHR894" s="806"/>
      <c r="NHS894" s="806"/>
      <c r="NHT894" s="806"/>
      <c r="NHU894" s="806"/>
      <c r="NHV894" s="806"/>
      <c r="NHW894" s="806"/>
      <c r="NHX894" s="806"/>
      <c r="NHY894" s="806"/>
      <c r="NHZ894" s="806"/>
      <c r="NIA894" s="806"/>
      <c r="NIB894" s="806"/>
      <c r="NIC894" s="806"/>
      <c r="NID894" s="806"/>
      <c r="NIE894" s="806"/>
      <c r="NIF894" s="806"/>
      <c r="NIG894" s="806"/>
      <c r="NIH894" s="806"/>
      <c r="NII894" s="806"/>
      <c r="NIJ894" s="806"/>
      <c r="NIK894" s="806"/>
      <c r="NIL894" s="806"/>
      <c r="NIM894" s="806"/>
      <c r="NIN894" s="806"/>
      <c r="NIO894" s="806"/>
      <c r="NIP894" s="806"/>
      <c r="NIQ894" s="806"/>
      <c r="NIR894" s="806"/>
      <c r="NIS894" s="806"/>
      <c r="NIT894" s="806"/>
      <c r="NIU894" s="806"/>
      <c r="NIV894" s="806"/>
      <c r="NIW894" s="806"/>
      <c r="NIX894" s="806"/>
      <c r="NIY894" s="806"/>
      <c r="NIZ894" s="806"/>
      <c r="NJA894" s="806"/>
      <c r="NJB894" s="806"/>
      <c r="NJC894" s="806"/>
      <c r="NJD894" s="806"/>
      <c r="NJE894" s="806"/>
      <c r="NJF894" s="806"/>
      <c r="NJG894" s="806"/>
      <c r="NJH894" s="806"/>
      <c r="NJI894" s="806"/>
      <c r="NJJ894" s="806"/>
      <c r="NJK894" s="806"/>
      <c r="NJL894" s="806"/>
      <c r="NJM894" s="806"/>
      <c r="NJN894" s="806"/>
      <c r="NJO894" s="806"/>
      <c r="NJP894" s="806"/>
      <c r="NJQ894" s="806"/>
      <c r="NJR894" s="806"/>
      <c r="NJS894" s="806"/>
      <c r="NJT894" s="806"/>
      <c r="NJU894" s="806"/>
      <c r="NJV894" s="806"/>
      <c r="NJW894" s="806"/>
      <c r="NJX894" s="806"/>
      <c r="NJY894" s="806"/>
      <c r="NJZ894" s="806"/>
      <c r="NKA894" s="806"/>
      <c r="NKB894" s="806"/>
      <c r="NKC894" s="806"/>
      <c r="NKD894" s="806"/>
      <c r="NKE894" s="806"/>
      <c r="NKF894" s="806"/>
      <c r="NKG894" s="806"/>
      <c r="NKH894" s="806"/>
      <c r="NKI894" s="806"/>
      <c r="NKJ894" s="806"/>
      <c r="NKK894" s="806"/>
      <c r="NKL894" s="806"/>
      <c r="NKM894" s="806"/>
      <c r="NKN894" s="806"/>
      <c r="NKO894" s="806"/>
      <c r="NKP894" s="806"/>
      <c r="NKQ894" s="806"/>
      <c r="NKR894" s="806"/>
      <c r="NKS894" s="806"/>
      <c r="NKT894" s="806"/>
      <c r="NKU894" s="806"/>
      <c r="NKV894" s="806"/>
      <c r="NKW894" s="806"/>
      <c r="NKX894" s="806"/>
      <c r="NKY894" s="806"/>
      <c r="NKZ894" s="806"/>
      <c r="NLA894" s="806"/>
      <c r="NLB894" s="806"/>
      <c r="NLC894" s="806"/>
      <c r="NLD894" s="806"/>
      <c r="NLE894" s="806"/>
      <c r="NLF894" s="806"/>
      <c r="NLG894" s="806"/>
      <c r="NLH894" s="806"/>
      <c r="NLI894" s="806"/>
      <c r="NLJ894" s="806"/>
      <c r="NLK894" s="806"/>
      <c r="NLL894" s="806"/>
      <c r="NLM894" s="806"/>
      <c r="NLN894" s="806"/>
      <c r="NLO894" s="806"/>
      <c r="NLP894" s="806"/>
      <c r="NLQ894" s="806"/>
      <c r="NLR894" s="806"/>
      <c r="NLS894" s="806"/>
      <c r="NLT894" s="806"/>
      <c r="NLU894" s="806"/>
      <c r="NLV894" s="806"/>
      <c r="NLW894" s="806"/>
      <c r="NLX894" s="806"/>
      <c r="NLY894" s="806"/>
      <c r="NLZ894" s="806"/>
      <c r="NMA894" s="806"/>
      <c r="NMB894" s="806"/>
      <c r="NMC894" s="806"/>
      <c r="NMD894" s="806"/>
      <c r="NME894" s="806"/>
      <c r="NMF894" s="806"/>
      <c r="NMG894" s="806"/>
      <c r="NMH894" s="806"/>
      <c r="NMI894" s="806"/>
      <c r="NMJ894" s="806"/>
      <c r="NMK894" s="806"/>
      <c r="NML894" s="806"/>
      <c r="NMM894" s="806"/>
      <c r="NMN894" s="806"/>
      <c r="NMO894" s="806"/>
      <c r="NMP894" s="806"/>
      <c r="NMQ894" s="806"/>
      <c r="NMR894" s="806"/>
      <c r="NMS894" s="806"/>
      <c r="NMT894" s="806"/>
      <c r="NMU894" s="806"/>
      <c r="NMV894" s="806"/>
      <c r="NMW894" s="806"/>
      <c r="NMX894" s="806"/>
      <c r="NMY894" s="806"/>
      <c r="NMZ894" s="806"/>
      <c r="NNA894" s="806"/>
      <c r="NNB894" s="806"/>
      <c r="NNC894" s="806"/>
      <c r="NND894" s="806"/>
      <c r="NNE894" s="806"/>
      <c r="NNF894" s="806"/>
      <c r="NNG894" s="806"/>
      <c r="NNH894" s="806"/>
      <c r="NNI894" s="806"/>
      <c r="NNJ894" s="806"/>
      <c r="NNK894" s="806"/>
      <c r="NNL894" s="806"/>
      <c r="NNM894" s="806"/>
      <c r="NNN894" s="806"/>
      <c r="NNO894" s="806"/>
      <c r="NNP894" s="806"/>
      <c r="NNQ894" s="806"/>
      <c r="NNR894" s="806"/>
      <c r="NNS894" s="806"/>
      <c r="NNT894" s="806"/>
      <c r="NNU894" s="806"/>
      <c r="NNV894" s="806"/>
      <c r="NNW894" s="806"/>
      <c r="NNX894" s="806"/>
      <c r="NNY894" s="806"/>
      <c r="NNZ894" s="806"/>
      <c r="NOA894" s="806"/>
      <c r="NOB894" s="806"/>
      <c r="NOC894" s="806"/>
      <c r="NOD894" s="806"/>
      <c r="NOE894" s="806"/>
      <c r="NOF894" s="806"/>
      <c r="NOG894" s="806"/>
      <c r="NOH894" s="806"/>
      <c r="NOI894" s="806"/>
      <c r="NOJ894" s="806"/>
      <c r="NOK894" s="806"/>
      <c r="NOL894" s="806"/>
      <c r="NOM894" s="806"/>
      <c r="NON894" s="806"/>
      <c r="NOO894" s="806"/>
      <c r="NOP894" s="806"/>
      <c r="NOQ894" s="806"/>
      <c r="NOR894" s="806"/>
      <c r="NOS894" s="806"/>
      <c r="NOT894" s="806"/>
      <c r="NOU894" s="806"/>
      <c r="NOV894" s="806"/>
      <c r="NOW894" s="806"/>
      <c r="NOX894" s="806"/>
      <c r="NOY894" s="806"/>
      <c r="NOZ894" s="806"/>
      <c r="NPA894" s="806"/>
      <c r="NPB894" s="806"/>
      <c r="NPC894" s="806"/>
      <c r="NPD894" s="806"/>
      <c r="NPE894" s="806"/>
      <c r="NPF894" s="806"/>
      <c r="NPG894" s="806"/>
      <c r="NPH894" s="806"/>
      <c r="NPI894" s="806"/>
      <c r="NPJ894" s="806"/>
      <c r="NPK894" s="806"/>
      <c r="NPL894" s="806"/>
      <c r="NPM894" s="806"/>
      <c r="NPN894" s="806"/>
      <c r="NPO894" s="806"/>
      <c r="NPP894" s="806"/>
      <c r="NPQ894" s="806"/>
      <c r="NPR894" s="806"/>
      <c r="NPS894" s="806"/>
      <c r="NPT894" s="806"/>
      <c r="NPU894" s="806"/>
      <c r="NPV894" s="806"/>
      <c r="NPW894" s="806"/>
      <c r="NPX894" s="806"/>
      <c r="NPY894" s="806"/>
      <c r="NPZ894" s="806"/>
      <c r="NQA894" s="806"/>
      <c r="NQB894" s="806"/>
      <c r="NQC894" s="806"/>
      <c r="NQD894" s="806"/>
      <c r="NQE894" s="806"/>
      <c r="NQF894" s="806"/>
      <c r="NQG894" s="806"/>
      <c r="NQH894" s="806"/>
      <c r="NQI894" s="806"/>
      <c r="NQJ894" s="806"/>
      <c r="NQK894" s="806"/>
      <c r="NQL894" s="806"/>
      <c r="NQM894" s="806"/>
      <c r="NQN894" s="806"/>
      <c r="NQO894" s="806"/>
      <c r="NQP894" s="806"/>
      <c r="NQQ894" s="806"/>
      <c r="NQR894" s="806"/>
      <c r="NQS894" s="806"/>
      <c r="NQT894" s="806"/>
      <c r="NQU894" s="806"/>
      <c r="NQV894" s="806"/>
      <c r="NQW894" s="806"/>
      <c r="NQX894" s="806"/>
      <c r="NQY894" s="806"/>
      <c r="NQZ894" s="806"/>
      <c r="NRA894" s="806"/>
      <c r="NRB894" s="806"/>
      <c r="NRC894" s="806"/>
      <c r="NRD894" s="806"/>
      <c r="NRE894" s="806"/>
      <c r="NRF894" s="806"/>
      <c r="NRG894" s="806"/>
      <c r="NRH894" s="806"/>
      <c r="NRI894" s="806"/>
      <c r="NRJ894" s="806"/>
      <c r="NRK894" s="806"/>
      <c r="NRL894" s="806"/>
      <c r="NRM894" s="806"/>
      <c r="NRN894" s="806"/>
      <c r="NRO894" s="806"/>
      <c r="NRP894" s="806"/>
      <c r="NRQ894" s="806"/>
      <c r="NRR894" s="806"/>
      <c r="NRS894" s="806"/>
      <c r="NRT894" s="806"/>
      <c r="NRU894" s="806"/>
      <c r="NRV894" s="806"/>
      <c r="NRW894" s="806"/>
      <c r="NRX894" s="806"/>
      <c r="NRY894" s="806"/>
      <c r="NRZ894" s="806"/>
      <c r="NSA894" s="806"/>
      <c r="NSB894" s="806"/>
      <c r="NSC894" s="806"/>
      <c r="NSD894" s="806"/>
      <c r="NSE894" s="806"/>
      <c r="NSF894" s="806"/>
      <c r="NSG894" s="806"/>
      <c r="NSH894" s="806"/>
      <c r="NSI894" s="806"/>
      <c r="NSJ894" s="806"/>
      <c r="NSK894" s="806"/>
      <c r="NSL894" s="806"/>
      <c r="NSM894" s="806"/>
      <c r="NSN894" s="806"/>
      <c r="NSO894" s="806"/>
      <c r="NSP894" s="806"/>
      <c r="NSQ894" s="806"/>
      <c r="NSR894" s="806"/>
      <c r="NSS894" s="806"/>
      <c r="NST894" s="806"/>
      <c r="NSU894" s="806"/>
      <c r="NSV894" s="806"/>
      <c r="NSW894" s="806"/>
      <c r="NSX894" s="806"/>
      <c r="NSY894" s="806"/>
      <c r="NSZ894" s="806"/>
      <c r="NTA894" s="806"/>
      <c r="NTB894" s="806"/>
      <c r="NTC894" s="806"/>
      <c r="NTD894" s="806"/>
      <c r="NTE894" s="806"/>
      <c r="NTF894" s="806"/>
      <c r="NTG894" s="806"/>
      <c r="NTH894" s="806"/>
      <c r="NTI894" s="806"/>
      <c r="NTJ894" s="806"/>
      <c r="NTK894" s="806"/>
      <c r="NTL894" s="806"/>
      <c r="NTM894" s="806"/>
      <c r="NTN894" s="806"/>
      <c r="NTO894" s="806"/>
      <c r="NTP894" s="806"/>
      <c r="NTQ894" s="806"/>
      <c r="NTR894" s="806"/>
      <c r="NTS894" s="806"/>
      <c r="NTT894" s="806"/>
      <c r="NTU894" s="806"/>
      <c r="NTV894" s="806"/>
      <c r="NTW894" s="806"/>
      <c r="NTX894" s="806"/>
      <c r="NTY894" s="806"/>
      <c r="NTZ894" s="806"/>
      <c r="NUA894" s="806"/>
      <c r="NUB894" s="806"/>
      <c r="NUC894" s="806"/>
      <c r="NUD894" s="806"/>
      <c r="NUE894" s="806"/>
      <c r="NUF894" s="806"/>
      <c r="NUG894" s="806"/>
      <c r="NUH894" s="806"/>
      <c r="NUI894" s="806"/>
      <c r="NUJ894" s="806"/>
      <c r="NUK894" s="806"/>
      <c r="NUL894" s="806"/>
      <c r="NUM894" s="806"/>
      <c r="NUN894" s="806"/>
      <c r="NUO894" s="806"/>
      <c r="NUP894" s="806"/>
      <c r="NUQ894" s="806"/>
      <c r="NUR894" s="806"/>
      <c r="NUS894" s="806"/>
      <c r="NUT894" s="806"/>
      <c r="NUU894" s="806"/>
      <c r="NUV894" s="806"/>
      <c r="NUW894" s="806"/>
      <c r="NUX894" s="806"/>
      <c r="NUY894" s="806"/>
      <c r="NUZ894" s="806"/>
      <c r="NVA894" s="806"/>
      <c r="NVB894" s="806"/>
      <c r="NVC894" s="806"/>
      <c r="NVD894" s="806"/>
      <c r="NVE894" s="806"/>
      <c r="NVF894" s="806"/>
      <c r="NVG894" s="806"/>
      <c r="NVH894" s="806"/>
      <c r="NVI894" s="806"/>
      <c r="NVJ894" s="806"/>
      <c r="NVK894" s="806"/>
      <c r="NVL894" s="806"/>
      <c r="NVM894" s="806"/>
      <c r="NVN894" s="806"/>
      <c r="NVO894" s="806"/>
      <c r="NVP894" s="806"/>
      <c r="NVQ894" s="806"/>
      <c r="NVR894" s="806"/>
      <c r="NVS894" s="806"/>
      <c r="NVT894" s="806"/>
      <c r="NVU894" s="806"/>
      <c r="NVV894" s="806"/>
      <c r="NVW894" s="806"/>
      <c r="NVX894" s="806"/>
      <c r="NVY894" s="806"/>
      <c r="NVZ894" s="806"/>
      <c r="NWA894" s="806"/>
      <c r="NWB894" s="806"/>
      <c r="NWC894" s="806"/>
      <c r="NWD894" s="806"/>
      <c r="NWE894" s="806"/>
      <c r="NWF894" s="806"/>
      <c r="NWG894" s="806"/>
      <c r="NWH894" s="806"/>
      <c r="NWI894" s="806"/>
      <c r="NWJ894" s="806"/>
      <c r="NWK894" s="806"/>
      <c r="NWL894" s="806"/>
      <c r="NWM894" s="806"/>
      <c r="NWN894" s="806"/>
      <c r="NWO894" s="806"/>
      <c r="NWP894" s="806"/>
      <c r="NWQ894" s="806"/>
      <c r="NWR894" s="806"/>
      <c r="NWS894" s="806"/>
      <c r="NWT894" s="806"/>
      <c r="NWU894" s="806"/>
      <c r="NWV894" s="806"/>
      <c r="NWW894" s="806"/>
      <c r="NWX894" s="806"/>
      <c r="NWY894" s="806"/>
      <c r="NWZ894" s="806"/>
      <c r="NXA894" s="806"/>
      <c r="NXB894" s="806"/>
      <c r="NXC894" s="806"/>
      <c r="NXD894" s="806"/>
      <c r="NXE894" s="806"/>
      <c r="NXF894" s="806"/>
      <c r="NXG894" s="806"/>
      <c r="NXH894" s="806"/>
      <c r="NXI894" s="806"/>
      <c r="NXJ894" s="806"/>
      <c r="NXK894" s="806"/>
      <c r="NXL894" s="806"/>
      <c r="NXM894" s="806"/>
      <c r="NXN894" s="806"/>
      <c r="NXO894" s="806"/>
      <c r="NXP894" s="806"/>
      <c r="NXQ894" s="806"/>
      <c r="NXR894" s="806"/>
      <c r="NXS894" s="806"/>
      <c r="NXT894" s="806"/>
      <c r="NXU894" s="806"/>
      <c r="NXV894" s="806"/>
      <c r="NXW894" s="806"/>
      <c r="NXX894" s="806"/>
      <c r="NXY894" s="806"/>
      <c r="NXZ894" s="806"/>
      <c r="NYA894" s="806"/>
      <c r="NYB894" s="806"/>
      <c r="NYC894" s="806"/>
      <c r="NYD894" s="806"/>
      <c r="NYE894" s="806"/>
      <c r="NYF894" s="806"/>
      <c r="NYG894" s="806"/>
      <c r="NYH894" s="806"/>
      <c r="NYI894" s="806"/>
      <c r="NYJ894" s="806"/>
      <c r="NYK894" s="806"/>
      <c r="NYL894" s="806"/>
      <c r="NYM894" s="806"/>
      <c r="NYN894" s="806"/>
      <c r="NYO894" s="806"/>
      <c r="NYP894" s="806"/>
      <c r="NYQ894" s="806"/>
      <c r="NYR894" s="806"/>
      <c r="NYS894" s="806"/>
      <c r="NYT894" s="806"/>
      <c r="NYU894" s="806"/>
      <c r="NYV894" s="806"/>
      <c r="NYW894" s="806"/>
      <c r="NYX894" s="806"/>
      <c r="NYY894" s="806"/>
      <c r="NYZ894" s="806"/>
      <c r="NZA894" s="806"/>
      <c r="NZB894" s="806"/>
      <c r="NZC894" s="806"/>
      <c r="NZD894" s="806"/>
      <c r="NZE894" s="806"/>
      <c r="NZF894" s="806"/>
      <c r="NZG894" s="806"/>
      <c r="NZH894" s="806"/>
      <c r="NZI894" s="806"/>
      <c r="NZJ894" s="806"/>
      <c r="NZK894" s="806"/>
      <c r="NZL894" s="806"/>
      <c r="NZM894" s="806"/>
      <c r="NZN894" s="806"/>
      <c r="NZO894" s="806"/>
      <c r="NZP894" s="806"/>
      <c r="NZQ894" s="806"/>
      <c r="NZR894" s="806"/>
      <c r="NZS894" s="806"/>
      <c r="NZT894" s="806"/>
      <c r="NZU894" s="806"/>
      <c r="NZV894" s="806"/>
      <c r="NZW894" s="806"/>
      <c r="NZX894" s="806"/>
      <c r="NZY894" s="806"/>
      <c r="NZZ894" s="806"/>
      <c r="OAA894" s="806"/>
      <c r="OAB894" s="806"/>
      <c r="OAC894" s="806"/>
      <c r="OAD894" s="806"/>
      <c r="OAE894" s="806"/>
      <c r="OAF894" s="806"/>
      <c r="OAG894" s="806"/>
      <c r="OAH894" s="806"/>
      <c r="OAI894" s="806"/>
      <c r="OAJ894" s="806"/>
      <c r="OAK894" s="806"/>
      <c r="OAL894" s="806"/>
      <c r="OAM894" s="806"/>
      <c r="OAN894" s="806"/>
      <c r="OAO894" s="806"/>
      <c r="OAP894" s="806"/>
      <c r="OAQ894" s="806"/>
      <c r="OAR894" s="806"/>
      <c r="OAS894" s="806"/>
      <c r="OAT894" s="806"/>
      <c r="OAU894" s="806"/>
      <c r="OAV894" s="806"/>
      <c r="OAW894" s="806"/>
      <c r="OAX894" s="806"/>
      <c r="OAY894" s="806"/>
      <c r="OAZ894" s="806"/>
      <c r="OBA894" s="806"/>
      <c r="OBB894" s="806"/>
      <c r="OBC894" s="806"/>
      <c r="OBD894" s="806"/>
      <c r="OBE894" s="806"/>
      <c r="OBF894" s="806"/>
      <c r="OBG894" s="806"/>
      <c r="OBH894" s="806"/>
      <c r="OBI894" s="806"/>
      <c r="OBJ894" s="806"/>
      <c r="OBK894" s="806"/>
      <c r="OBL894" s="806"/>
      <c r="OBM894" s="806"/>
      <c r="OBN894" s="806"/>
      <c r="OBO894" s="806"/>
      <c r="OBP894" s="806"/>
      <c r="OBQ894" s="806"/>
      <c r="OBR894" s="806"/>
      <c r="OBS894" s="806"/>
      <c r="OBT894" s="806"/>
      <c r="OBU894" s="806"/>
      <c r="OBV894" s="806"/>
      <c r="OBW894" s="806"/>
      <c r="OBX894" s="806"/>
      <c r="OBY894" s="806"/>
      <c r="OBZ894" s="806"/>
      <c r="OCA894" s="806"/>
      <c r="OCB894" s="806"/>
      <c r="OCC894" s="806"/>
      <c r="OCD894" s="806"/>
      <c r="OCE894" s="806"/>
      <c r="OCF894" s="806"/>
      <c r="OCG894" s="806"/>
      <c r="OCH894" s="806"/>
      <c r="OCI894" s="806"/>
      <c r="OCJ894" s="806"/>
      <c r="OCK894" s="806"/>
      <c r="OCL894" s="806"/>
      <c r="OCM894" s="806"/>
      <c r="OCN894" s="806"/>
      <c r="OCO894" s="806"/>
      <c r="OCP894" s="806"/>
      <c r="OCQ894" s="806"/>
      <c r="OCR894" s="806"/>
      <c r="OCS894" s="806"/>
      <c r="OCT894" s="806"/>
      <c r="OCU894" s="806"/>
      <c r="OCV894" s="806"/>
      <c r="OCW894" s="806"/>
      <c r="OCX894" s="806"/>
      <c r="OCY894" s="806"/>
      <c r="OCZ894" s="806"/>
      <c r="ODA894" s="806"/>
      <c r="ODB894" s="806"/>
      <c r="ODC894" s="806"/>
      <c r="ODD894" s="806"/>
      <c r="ODE894" s="806"/>
      <c r="ODF894" s="806"/>
      <c r="ODG894" s="806"/>
      <c r="ODH894" s="806"/>
      <c r="ODI894" s="806"/>
      <c r="ODJ894" s="806"/>
      <c r="ODK894" s="806"/>
      <c r="ODL894" s="806"/>
      <c r="ODM894" s="806"/>
      <c r="ODN894" s="806"/>
      <c r="ODO894" s="806"/>
      <c r="ODP894" s="806"/>
      <c r="ODQ894" s="806"/>
      <c r="ODR894" s="806"/>
      <c r="ODS894" s="806"/>
      <c r="ODT894" s="806"/>
      <c r="ODU894" s="806"/>
      <c r="ODV894" s="806"/>
      <c r="ODW894" s="806"/>
      <c r="ODX894" s="806"/>
      <c r="ODY894" s="806"/>
      <c r="ODZ894" s="806"/>
      <c r="OEA894" s="806"/>
      <c r="OEB894" s="806"/>
      <c r="OEC894" s="806"/>
      <c r="OED894" s="806"/>
      <c r="OEE894" s="806"/>
      <c r="OEF894" s="806"/>
      <c r="OEG894" s="806"/>
      <c r="OEH894" s="806"/>
      <c r="OEI894" s="806"/>
      <c r="OEJ894" s="806"/>
      <c r="OEK894" s="806"/>
      <c r="OEL894" s="806"/>
      <c r="OEM894" s="806"/>
      <c r="OEN894" s="806"/>
      <c r="OEO894" s="806"/>
      <c r="OEP894" s="806"/>
      <c r="OEQ894" s="806"/>
      <c r="OER894" s="806"/>
      <c r="OES894" s="806"/>
      <c r="OET894" s="806"/>
      <c r="OEU894" s="806"/>
      <c r="OEV894" s="806"/>
      <c r="OEW894" s="806"/>
      <c r="OEX894" s="806"/>
      <c r="OEY894" s="806"/>
      <c r="OEZ894" s="806"/>
      <c r="OFA894" s="806"/>
      <c r="OFB894" s="806"/>
      <c r="OFC894" s="806"/>
      <c r="OFD894" s="806"/>
      <c r="OFE894" s="806"/>
      <c r="OFF894" s="806"/>
      <c r="OFG894" s="806"/>
      <c r="OFH894" s="806"/>
      <c r="OFI894" s="806"/>
      <c r="OFJ894" s="806"/>
      <c r="OFK894" s="806"/>
      <c r="OFL894" s="806"/>
      <c r="OFM894" s="806"/>
      <c r="OFN894" s="806"/>
      <c r="OFO894" s="806"/>
      <c r="OFP894" s="806"/>
      <c r="OFQ894" s="806"/>
      <c r="OFR894" s="806"/>
      <c r="OFS894" s="806"/>
      <c r="OFT894" s="806"/>
      <c r="OFU894" s="806"/>
      <c r="OFV894" s="806"/>
      <c r="OFW894" s="806"/>
      <c r="OFX894" s="806"/>
      <c r="OFY894" s="806"/>
      <c r="OFZ894" s="806"/>
      <c r="OGA894" s="806"/>
      <c r="OGB894" s="806"/>
      <c r="OGC894" s="806"/>
      <c r="OGD894" s="806"/>
      <c r="OGE894" s="806"/>
      <c r="OGF894" s="806"/>
      <c r="OGG894" s="806"/>
      <c r="OGH894" s="806"/>
      <c r="OGI894" s="806"/>
      <c r="OGJ894" s="806"/>
      <c r="OGK894" s="806"/>
      <c r="OGL894" s="806"/>
      <c r="OGM894" s="806"/>
      <c r="OGN894" s="806"/>
      <c r="OGO894" s="806"/>
      <c r="OGP894" s="806"/>
      <c r="OGQ894" s="806"/>
      <c r="OGR894" s="806"/>
      <c r="OGS894" s="806"/>
      <c r="OGT894" s="806"/>
      <c r="OGU894" s="806"/>
      <c r="OGV894" s="806"/>
      <c r="OGW894" s="806"/>
      <c r="OGX894" s="806"/>
      <c r="OGY894" s="806"/>
      <c r="OGZ894" s="806"/>
      <c r="OHA894" s="806"/>
      <c r="OHB894" s="806"/>
      <c r="OHC894" s="806"/>
      <c r="OHD894" s="806"/>
      <c r="OHE894" s="806"/>
      <c r="OHF894" s="806"/>
      <c r="OHG894" s="806"/>
      <c r="OHH894" s="806"/>
      <c r="OHI894" s="806"/>
      <c r="OHJ894" s="806"/>
      <c r="OHK894" s="806"/>
      <c r="OHL894" s="806"/>
      <c r="OHM894" s="806"/>
      <c r="OHN894" s="806"/>
      <c r="OHO894" s="806"/>
      <c r="OHP894" s="806"/>
      <c r="OHQ894" s="806"/>
      <c r="OHR894" s="806"/>
      <c r="OHS894" s="806"/>
      <c r="OHT894" s="806"/>
      <c r="OHU894" s="806"/>
      <c r="OHV894" s="806"/>
      <c r="OHW894" s="806"/>
      <c r="OHX894" s="806"/>
      <c r="OHY894" s="806"/>
      <c r="OHZ894" s="806"/>
      <c r="OIA894" s="806"/>
      <c r="OIB894" s="806"/>
      <c r="OIC894" s="806"/>
      <c r="OID894" s="806"/>
      <c r="OIE894" s="806"/>
      <c r="OIF894" s="806"/>
      <c r="OIG894" s="806"/>
      <c r="OIH894" s="806"/>
      <c r="OII894" s="806"/>
      <c r="OIJ894" s="806"/>
      <c r="OIK894" s="806"/>
      <c r="OIL894" s="806"/>
      <c r="OIM894" s="806"/>
      <c r="OIN894" s="806"/>
      <c r="OIO894" s="806"/>
      <c r="OIP894" s="806"/>
      <c r="OIQ894" s="806"/>
      <c r="OIR894" s="806"/>
      <c r="OIS894" s="806"/>
      <c r="OIT894" s="806"/>
      <c r="OIU894" s="806"/>
      <c r="OIV894" s="806"/>
      <c r="OIW894" s="806"/>
      <c r="OIX894" s="806"/>
      <c r="OIY894" s="806"/>
      <c r="OIZ894" s="806"/>
      <c r="OJA894" s="806"/>
      <c r="OJB894" s="806"/>
      <c r="OJC894" s="806"/>
      <c r="OJD894" s="806"/>
      <c r="OJE894" s="806"/>
      <c r="OJF894" s="806"/>
      <c r="OJG894" s="806"/>
      <c r="OJH894" s="806"/>
      <c r="OJI894" s="806"/>
      <c r="OJJ894" s="806"/>
      <c r="OJK894" s="806"/>
      <c r="OJL894" s="806"/>
      <c r="OJM894" s="806"/>
      <c r="OJN894" s="806"/>
      <c r="OJO894" s="806"/>
      <c r="OJP894" s="806"/>
      <c r="OJQ894" s="806"/>
      <c r="OJR894" s="806"/>
      <c r="OJS894" s="806"/>
      <c r="OJT894" s="806"/>
      <c r="OJU894" s="806"/>
      <c r="OJV894" s="806"/>
      <c r="OJW894" s="806"/>
      <c r="OJX894" s="806"/>
      <c r="OJY894" s="806"/>
      <c r="OJZ894" s="806"/>
      <c r="OKA894" s="806"/>
      <c r="OKB894" s="806"/>
      <c r="OKC894" s="806"/>
      <c r="OKD894" s="806"/>
      <c r="OKE894" s="806"/>
      <c r="OKF894" s="806"/>
      <c r="OKG894" s="806"/>
      <c r="OKH894" s="806"/>
      <c r="OKI894" s="806"/>
      <c r="OKJ894" s="806"/>
      <c r="OKK894" s="806"/>
      <c r="OKL894" s="806"/>
      <c r="OKM894" s="806"/>
      <c r="OKN894" s="806"/>
      <c r="OKO894" s="806"/>
      <c r="OKP894" s="806"/>
      <c r="OKQ894" s="806"/>
      <c r="OKR894" s="806"/>
      <c r="OKS894" s="806"/>
      <c r="OKT894" s="806"/>
      <c r="OKU894" s="806"/>
      <c r="OKV894" s="806"/>
      <c r="OKW894" s="806"/>
      <c r="OKX894" s="806"/>
      <c r="OKY894" s="806"/>
      <c r="OKZ894" s="806"/>
      <c r="OLA894" s="806"/>
      <c r="OLB894" s="806"/>
      <c r="OLC894" s="806"/>
      <c r="OLD894" s="806"/>
      <c r="OLE894" s="806"/>
      <c r="OLF894" s="806"/>
      <c r="OLG894" s="806"/>
      <c r="OLH894" s="806"/>
      <c r="OLI894" s="806"/>
      <c r="OLJ894" s="806"/>
      <c r="OLK894" s="806"/>
      <c r="OLL894" s="806"/>
      <c r="OLM894" s="806"/>
      <c r="OLN894" s="806"/>
      <c r="OLO894" s="806"/>
      <c r="OLP894" s="806"/>
      <c r="OLQ894" s="806"/>
      <c r="OLR894" s="806"/>
      <c r="OLS894" s="806"/>
      <c r="OLT894" s="806"/>
      <c r="OLU894" s="806"/>
      <c r="OLV894" s="806"/>
      <c r="OLW894" s="806"/>
      <c r="OLX894" s="806"/>
      <c r="OLY894" s="806"/>
      <c r="OLZ894" s="806"/>
      <c r="OMA894" s="806"/>
      <c r="OMB894" s="806"/>
      <c r="OMC894" s="806"/>
      <c r="OMD894" s="806"/>
      <c r="OME894" s="806"/>
      <c r="OMF894" s="806"/>
      <c r="OMG894" s="806"/>
      <c r="OMH894" s="806"/>
      <c r="OMI894" s="806"/>
      <c r="OMJ894" s="806"/>
      <c r="OMK894" s="806"/>
      <c r="OML894" s="806"/>
      <c r="OMM894" s="806"/>
      <c r="OMN894" s="806"/>
      <c r="OMO894" s="806"/>
      <c r="OMP894" s="806"/>
      <c r="OMQ894" s="806"/>
      <c r="OMR894" s="806"/>
      <c r="OMS894" s="806"/>
      <c r="OMT894" s="806"/>
      <c r="OMU894" s="806"/>
      <c r="OMV894" s="806"/>
      <c r="OMW894" s="806"/>
      <c r="OMX894" s="806"/>
      <c r="OMY894" s="806"/>
      <c r="OMZ894" s="806"/>
      <c r="ONA894" s="806"/>
      <c r="ONB894" s="806"/>
      <c r="ONC894" s="806"/>
      <c r="OND894" s="806"/>
      <c r="ONE894" s="806"/>
      <c r="ONF894" s="806"/>
      <c r="ONG894" s="806"/>
      <c r="ONH894" s="806"/>
      <c r="ONI894" s="806"/>
      <c r="ONJ894" s="806"/>
      <c r="ONK894" s="806"/>
      <c r="ONL894" s="806"/>
      <c r="ONM894" s="806"/>
      <c r="ONN894" s="806"/>
      <c r="ONO894" s="806"/>
      <c r="ONP894" s="806"/>
      <c r="ONQ894" s="806"/>
      <c r="ONR894" s="806"/>
      <c r="ONS894" s="806"/>
      <c r="ONT894" s="806"/>
      <c r="ONU894" s="806"/>
      <c r="ONV894" s="806"/>
      <c r="ONW894" s="806"/>
      <c r="ONX894" s="806"/>
      <c r="ONY894" s="806"/>
      <c r="ONZ894" s="806"/>
      <c r="OOA894" s="806"/>
      <c r="OOB894" s="806"/>
      <c r="OOC894" s="806"/>
      <c r="OOD894" s="806"/>
      <c r="OOE894" s="806"/>
      <c r="OOF894" s="806"/>
      <c r="OOG894" s="806"/>
      <c r="OOH894" s="806"/>
      <c r="OOI894" s="806"/>
      <c r="OOJ894" s="806"/>
      <c r="OOK894" s="806"/>
      <c r="OOL894" s="806"/>
      <c r="OOM894" s="806"/>
      <c r="OON894" s="806"/>
      <c r="OOO894" s="806"/>
      <c r="OOP894" s="806"/>
      <c r="OOQ894" s="806"/>
      <c r="OOR894" s="806"/>
      <c r="OOS894" s="806"/>
      <c r="OOT894" s="806"/>
      <c r="OOU894" s="806"/>
      <c r="OOV894" s="806"/>
      <c r="OOW894" s="806"/>
      <c r="OOX894" s="806"/>
      <c r="OOY894" s="806"/>
      <c r="OOZ894" s="806"/>
      <c r="OPA894" s="806"/>
      <c r="OPB894" s="806"/>
      <c r="OPC894" s="806"/>
      <c r="OPD894" s="806"/>
      <c r="OPE894" s="806"/>
      <c r="OPF894" s="806"/>
      <c r="OPG894" s="806"/>
      <c r="OPH894" s="806"/>
      <c r="OPI894" s="806"/>
      <c r="OPJ894" s="806"/>
      <c r="OPK894" s="806"/>
      <c r="OPL894" s="806"/>
      <c r="OPM894" s="806"/>
      <c r="OPN894" s="806"/>
      <c r="OPO894" s="806"/>
      <c r="OPP894" s="806"/>
      <c r="OPQ894" s="806"/>
      <c r="OPR894" s="806"/>
      <c r="OPS894" s="806"/>
      <c r="OPT894" s="806"/>
      <c r="OPU894" s="806"/>
      <c r="OPV894" s="806"/>
      <c r="OPW894" s="806"/>
      <c r="OPX894" s="806"/>
      <c r="OPY894" s="806"/>
      <c r="OPZ894" s="806"/>
      <c r="OQA894" s="806"/>
      <c r="OQB894" s="806"/>
      <c r="OQC894" s="806"/>
      <c r="OQD894" s="806"/>
      <c r="OQE894" s="806"/>
      <c r="OQF894" s="806"/>
      <c r="OQG894" s="806"/>
      <c r="OQH894" s="806"/>
      <c r="OQI894" s="806"/>
      <c r="OQJ894" s="806"/>
      <c r="OQK894" s="806"/>
      <c r="OQL894" s="806"/>
      <c r="OQM894" s="806"/>
      <c r="OQN894" s="806"/>
      <c r="OQO894" s="806"/>
      <c r="OQP894" s="806"/>
      <c r="OQQ894" s="806"/>
      <c r="OQR894" s="806"/>
      <c r="OQS894" s="806"/>
      <c r="OQT894" s="806"/>
      <c r="OQU894" s="806"/>
      <c r="OQV894" s="806"/>
      <c r="OQW894" s="806"/>
      <c r="OQX894" s="806"/>
      <c r="OQY894" s="806"/>
      <c r="OQZ894" s="806"/>
      <c r="ORA894" s="806"/>
      <c r="ORB894" s="806"/>
      <c r="ORC894" s="806"/>
      <c r="ORD894" s="806"/>
      <c r="ORE894" s="806"/>
      <c r="ORF894" s="806"/>
      <c r="ORG894" s="806"/>
      <c r="ORH894" s="806"/>
      <c r="ORI894" s="806"/>
      <c r="ORJ894" s="806"/>
      <c r="ORK894" s="806"/>
      <c r="ORL894" s="806"/>
      <c r="ORM894" s="806"/>
      <c r="ORN894" s="806"/>
      <c r="ORO894" s="806"/>
      <c r="ORP894" s="806"/>
      <c r="ORQ894" s="806"/>
      <c r="ORR894" s="806"/>
      <c r="ORS894" s="806"/>
      <c r="ORT894" s="806"/>
      <c r="ORU894" s="806"/>
      <c r="ORV894" s="806"/>
      <c r="ORW894" s="806"/>
      <c r="ORX894" s="806"/>
      <c r="ORY894" s="806"/>
      <c r="ORZ894" s="806"/>
      <c r="OSA894" s="806"/>
      <c r="OSB894" s="806"/>
      <c r="OSC894" s="806"/>
      <c r="OSD894" s="806"/>
      <c r="OSE894" s="806"/>
      <c r="OSF894" s="806"/>
      <c r="OSG894" s="806"/>
      <c r="OSH894" s="806"/>
      <c r="OSI894" s="806"/>
      <c r="OSJ894" s="806"/>
      <c r="OSK894" s="806"/>
      <c r="OSL894" s="806"/>
      <c r="OSM894" s="806"/>
      <c r="OSN894" s="806"/>
      <c r="OSO894" s="806"/>
      <c r="OSP894" s="806"/>
      <c r="OSQ894" s="806"/>
      <c r="OSR894" s="806"/>
      <c r="OSS894" s="806"/>
      <c r="OST894" s="806"/>
      <c r="OSU894" s="806"/>
      <c r="OSV894" s="806"/>
      <c r="OSW894" s="806"/>
      <c r="OSX894" s="806"/>
      <c r="OSY894" s="806"/>
      <c r="OSZ894" s="806"/>
      <c r="OTA894" s="806"/>
      <c r="OTB894" s="806"/>
      <c r="OTC894" s="806"/>
      <c r="OTD894" s="806"/>
      <c r="OTE894" s="806"/>
      <c r="OTF894" s="806"/>
      <c r="OTG894" s="806"/>
      <c r="OTH894" s="806"/>
      <c r="OTI894" s="806"/>
      <c r="OTJ894" s="806"/>
      <c r="OTK894" s="806"/>
      <c r="OTL894" s="806"/>
      <c r="OTM894" s="806"/>
      <c r="OTN894" s="806"/>
      <c r="OTO894" s="806"/>
      <c r="OTP894" s="806"/>
      <c r="OTQ894" s="806"/>
      <c r="OTR894" s="806"/>
      <c r="OTS894" s="806"/>
      <c r="OTT894" s="806"/>
      <c r="OTU894" s="806"/>
      <c r="OTV894" s="806"/>
      <c r="OTW894" s="806"/>
      <c r="OTX894" s="806"/>
      <c r="OTY894" s="806"/>
      <c r="OTZ894" s="806"/>
      <c r="OUA894" s="806"/>
      <c r="OUB894" s="806"/>
      <c r="OUC894" s="806"/>
      <c r="OUD894" s="806"/>
      <c r="OUE894" s="806"/>
      <c r="OUF894" s="806"/>
      <c r="OUG894" s="806"/>
      <c r="OUH894" s="806"/>
      <c r="OUI894" s="806"/>
      <c r="OUJ894" s="806"/>
      <c r="OUK894" s="806"/>
      <c r="OUL894" s="806"/>
      <c r="OUM894" s="806"/>
      <c r="OUN894" s="806"/>
      <c r="OUO894" s="806"/>
      <c r="OUP894" s="806"/>
      <c r="OUQ894" s="806"/>
      <c r="OUR894" s="806"/>
      <c r="OUS894" s="806"/>
      <c r="OUT894" s="806"/>
      <c r="OUU894" s="806"/>
      <c r="OUV894" s="806"/>
      <c r="OUW894" s="806"/>
      <c r="OUX894" s="806"/>
      <c r="OUY894" s="806"/>
      <c r="OUZ894" s="806"/>
      <c r="OVA894" s="806"/>
      <c r="OVB894" s="806"/>
      <c r="OVC894" s="806"/>
      <c r="OVD894" s="806"/>
      <c r="OVE894" s="806"/>
      <c r="OVF894" s="806"/>
      <c r="OVG894" s="806"/>
      <c r="OVH894" s="806"/>
      <c r="OVI894" s="806"/>
      <c r="OVJ894" s="806"/>
      <c r="OVK894" s="806"/>
      <c r="OVL894" s="806"/>
      <c r="OVM894" s="806"/>
      <c r="OVN894" s="806"/>
      <c r="OVO894" s="806"/>
      <c r="OVP894" s="806"/>
      <c r="OVQ894" s="806"/>
      <c r="OVR894" s="806"/>
      <c r="OVS894" s="806"/>
      <c r="OVT894" s="806"/>
      <c r="OVU894" s="806"/>
      <c r="OVV894" s="806"/>
      <c r="OVW894" s="806"/>
      <c r="OVX894" s="806"/>
      <c r="OVY894" s="806"/>
      <c r="OVZ894" s="806"/>
      <c r="OWA894" s="806"/>
      <c r="OWB894" s="806"/>
      <c r="OWC894" s="806"/>
      <c r="OWD894" s="806"/>
      <c r="OWE894" s="806"/>
      <c r="OWF894" s="806"/>
      <c r="OWG894" s="806"/>
      <c r="OWH894" s="806"/>
      <c r="OWI894" s="806"/>
      <c r="OWJ894" s="806"/>
      <c r="OWK894" s="806"/>
      <c r="OWL894" s="806"/>
      <c r="OWM894" s="806"/>
      <c r="OWN894" s="806"/>
      <c r="OWO894" s="806"/>
      <c r="OWP894" s="806"/>
      <c r="OWQ894" s="806"/>
      <c r="OWR894" s="806"/>
      <c r="OWS894" s="806"/>
      <c r="OWT894" s="806"/>
      <c r="OWU894" s="806"/>
      <c r="OWV894" s="806"/>
      <c r="OWW894" s="806"/>
      <c r="OWX894" s="806"/>
      <c r="OWY894" s="806"/>
      <c r="OWZ894" s="806"/>
      <c r="OXA894" s="806"/>
      <c r="OXB894" s="806"/>
      <c r="OXC894" s="806"/>
      <c r="OXD894" s="806"/>
      <c r="OXE894" s="806"/>
      <c r="OXF894" s="806"/>
      <c r="OXG894" s="806"/>
      <c r="OXH894" s="806"/>
      <c r="OXI894" s="806"/>
      <c r="OXJ894" s="806"/>
      <c r="OXK894" s="806"/>
      <c r="OXL894" s="806"/>
      <c r="OXM894" s="806"/>
      <c r="OXN894" s="806"/>
      <c r="OXO894" s="806"/>
      <c r="OXP894" s="806"/>
      <c r="OXQ894" s="806"/>
      <c r="OXR894" s="806"/>
      <c r="OXS894" s="806"/>
      <c r="OXT894" s="806"/>
      <c r="OXU894" s="806"/>
      <c r="OXV894" s="806"/>
      <c r="OXW894" s="806"/>
      <c r="OXX894" s="806"/>
      <c r="OXY894" s="806"/>
      <c r="OXZ894" s="806"/>
      <c r="OYA894" s="806"/>
      <c r="OYB894" s="806"/>
      <c r="OYC894" s="806"/>
      <c r="OYD894" s="806"/>
      <c r="OYE894" s="806"/>
      <c r="OYF894" s="806"/>
      <c r="OYG894" s="806"/>
      <c r="OYH894" s="806"/>
      <c r="OYI894" s="806"/>
      <c r="OYJ894" s="806"/>
      <c r="OYK894" s="806"/>
      <c r="OYL894" s="806"/>
      <c r="OYM894" s="806"/>
      <c r="OYN894" s="806"/>
      <c r="OYO894" s="806"/>
      <c r="OYP894" s="806"/>
      <c r="OYQ894" s="806"/>
      <c r="OYR894" s="806"/>
      <c r="OYS894" s="806"/>
      <c r="OYT894" s="806"/>
      <c r="OYU894" s="806"/>
      <c r="OYV894" s="806"/>
      <c r="OYW894" s="806"/>
      <c r="OYX894" s="806"/>
      <c r="OYY894" s="806"/>
      <c r="OYZ894" s="806"/>
      <c r="OZA894" s="806"/>
      <c r="OZB894" s="806"/>
      <c r="OZC894" s="806"/>
      <c r="OZD894" s="806"/>
      <c r="OZE894" s="806"/>
      <c r="OZF894" s="806"/>
      <c r="OZG894" s="806"/>
      <c r="OZH894" s="806"/>
      <c r="OZI894" s="806"/>
      <c r="OZJ894" s="806"/>
      <c r="OZK894" s="806"/>
      <c r="OZL894" s="806"/>
      <c r="OZM894" s="806"/>
      <c r="OZN894" s="806"/>
      <c r="OZO894" s="806"/>
      <c r="OZP894" s="806"/>
      <c r="OZQ894" s="806"/>
      <c r="OZR894" s="806"/>
      <c r="OZS894" s="806"/>
      <c r="OZT894" s="806"/>
      <c r="OZU894" s="806"/>
      <c r="OZV894" s="806"/>
      <c r="OZW894" s="806"/>
      <c r="OZX894" s="806"/>
      <c r="OZY894" s="806"/>
      <c r="OZZ894" s="806"/>
      <c r="PAA894" s="806"/>
      <c r="PAB894" s="806"/>
      <c r="PAC894" s="806"/>
      <c r="PAD894" s="806"/>
      <c r="PAE894" s="806"/>
      <c r="PAF894" s="806"/>
      <c r="PAG894" s="806"/>
      <c r="PAH894" s="806"/>
      <c r="PAI894" s="806"/>
      <c r="PAJ894" s="806"/>
      <c r="PAK894" s="806"/>
      <c r="PAL894" s="806"/>
      <c r="PAM894" s="806"/>
      <c r="PAN894" s="806"/>
      <c r="PAO894" s="806"/>
      <c r="PAP894" s="806"/>
      <c r="PAQ894" s="806"/>
      <c r="PAR894" s="806"/>
      <c r="PAS894" s="806"/>
      <c r="PAT894" s="806"/>
      <c r="PAU894" s="806"/>
      <c r="PAV894" s="806"/>
      <c r="PAW894" s="806"/>
      <c r="PAX894" s="806"/>
      <c r="PAY894" s="806"/>
      <c r="PAZ894" s="806"/>
      <c r="PBA894" s="806"/>
      <c r="PBB894" s="806"/>
      <c r="PBC894" s="806"/>
      <c r="PBD894" s="806"/>
      <c r="PBE894" s="806"/>
      <c r="PBF894" s="806"/>
      <c r="PBG894" s="806"/>
      <c r="PBH894" s="806"/>
      <c r="PBI894" s="806"/>
      <c r="PBJ894" s="806"/>
      <c r="PBK894" s="806"/>
      <c r="PBL894" s="806"/>
      <c r="PBM894" s="806"/>
      <c r="PBN894" s="806"/>
      <c r="PBO894" s="806"/>
      <c r="PBP894" s="806"/>
      <c r="PBQ894" s="806"/>
      <c r="PBR894" s="806"/>
      <c r="PBS894" s="806"/>
      <c r="PBT894" s="806"/>
      <c r="PBU894" s="806"/>
      <c r="PBV894" s="806"/>
      <c r="PBW894" s="806"/>
      <c r="PBX894" s="806"/>
      <c r="PBY894" s="806"/>
      <c r="PBZ894" s="806"/>
      <c r="PCA894" s="806"/>
      <c r="PCB894" s="806"/>
      <c r="PCC894" s="806"/>
      <c r="PCD894" s="806"/>
      <c r="PCE894" s="806"/>
      <c r="PCF894" s="806"/>
      <c r="PCG894" s="806"/>
      <c r="PCH894" s="806"/>
      <c r="PCI894" s="806"/>
      <c r="PCJ894" s="806"/>
      <c r="PCK894" s="806"/>
      <c r="PCL894" s="806"/>
      <c r="PCM894" s="806"/>
      <c r="PCN894" s="806"/>
      <c r="PCO894" s="806"/>
      <c r="PCP894" s="806"/>
      <c r="PCQ894" s="806"/>
      <c r="PCR894" s="806"/>
      <c r="PCS894" s="806"/>
      <c r="PCT894" s="806"/>
      <c r="PCU894" s="806"/>
      <c r="PCV894" s="806"/>
      <c r="PCW894" s="806"/>
      <c r="PCX894" s="806"/>
      <c r="PCY894" s="806"/>
      <c r="PCZ894" s="806"/>
      <c r="PDA894" s="806"/>
      <c r="PDB894" s="806"/>
      <c r="PDC894" s="806"/>
      <c r="PDD894" s="806"/>
      <c r="PDE894" s="806"/>
      <c r="PDF894" s="806"/>
      <c r="PDG894" s="806"/>
      <c r="PDH894" s="806"/>
      <c r="PDI894" s="806"/>
      <c r="PDJ894" s="806"/>
      <c r="PDK894" s="806"/>
      <c r="PDL894" s="806"/>
      <c r="PDM894" s="806"/>
      <c r="PDN894" s="806"/>
      <c r="PDO894" s="806"/>
      <c r="PDP894" s="806"/>
      <c r="PDQ894" s="806"/>
      <c r="PDR894" s="806"/>
      <c r="PDS894" s="806"/>
      <c r="PDT894" s="806"/>
      <c r="PDU894" s="806"/>
      <c r="PDV894" s="806"/>
      <c r="PDW894" s="806"/>
      <c r="PDX894" s="806"/>
      <c r="PDY894" s="806"/>
      <c r="PDZ894" s="806"/>
      <c r="PEA894" s="806"/>
      <c r="PEB894" s="806"/>
      <c r="PEC894" s="806"/>
      <c r="PED894" s="806"/>
      <c r="PEE894" s="806"/>
      <c r="PEF894" s="806"/>
      <c r="PEG894" s="806"/>
      <c r="PEH894" s="806"/>
      <c r="PEI894" s="806"/>
      <c r="PEJ894" s="806"/>
      <c r="PEK894" s="806"/>
      <c r="PEL894" s="806"/>
      <c r="PEM894" s="806"/>
      <c r="PEN894" s="806"/>
      <c r="PEO894" s="806"/>
      <c r="PEP894" s="806"/>
      <c r="PEQ894" s="806"/>
      <c r="PER894" s="806"/>
      <c r="PES894" s="806"/>
      <c r="PET894" s="806"/>
      <c r="PEU894" s="806"/>
      <c r="PEV894" s="806"/>
      <c r="PEW894" s="806"/>
      <c r="PEX894" s="806"/>
      <c r="PEY894" s="806"/>
      <c r="PEZ894" s="806"/>
      <c r="PFA894" s="806"/>
      <c r="PFB894" s="806"/>
      <c r="PFC894" s="806"/>
      <c r="PFD894" s="806"/>
      <c r="PFE894" s="806"/>
      <c r="PFF894" s="806"/>
      <c r="PFG894" s="806"/>
      <c r="PFH894" s="806"/>
      <c r="PFI894" s="806"/>
      <c r="PFJ894" s="806"/>
      <c r="PFK894" s="806"/>
      <c r="PFL894" s="806"/>
      <c r="PFM894" s="806"/>
      <c r="PFN894" s="806"/>
      <c r="PFO894" s="806"/>
      <c r="PFP894" s="806"/>
      <c r="PFQ894" s="806"/>
      <c r="PFR894" s="806"/>
      <c r="PFS894" s="806"/>
      <c r="PFT894" s="806"/>
      <c r="PFU894" s="806"/>
      <c r="PFV894" s="806"/>
      <c r="PFW894" s="806"/>
      <c r="PFX894" s="806"/>
      <c r="PFY894" s="806"/>
      <c r="PFZ894" s="806"/>
      <c r="PGA894" s="806"/>
      <c r="PGB894" s="806"/>
      <c r="PGC894" s="806"/>
      <c r="PGD894" s="806"/>
      <c r="PGE894" s="806"/>
      <c r="PGF894" s="806"/>
      <c r="PGG894" s="806"/>
      <c r="PGH894" s="806"/>
      <c r="PGI894" s="806"/>
      <c r="PGJ894" s="806"/>
      <c r="PGK894" s="806"/>
      <c r="PGL894" s="806"/>
      <c r="PGM894" s="806"/>
      <c r="PGN894" s="806"/>
      <c r="PGO894" s="806"/>
      <c r="PGP894" s="806"/>
      <c r="PGQ894" s="806"/>
      <c r="PGR894" s="806"/>
      <c r="PGS894" s="806"/>
      <c r="PGT894" s="806"/>
      <c r="PGU894" s="806"/>
      <c r="PGV894" s="806"/>
      <c r="PGW894" s="806"/>
      <c r="PGX894" s="806"/>
      <c r="PGY894" s="806"/>
      <c r="PGZ894" s="806"/>
      <c r="PHA894" s="806"/>
      <c r="PHB894" s="806"/>
      <c r="PHC894" s="806"/>
      <c r="PHD894" s="806"/>
      <c r="PHE894" s="806"/>
      <c r="PHF894" s="806"/>
      <c r="PHG894" s="806"/>
      <c r="PHH894" s="806"/>
      <c r="PHI894" s="806"/>
      <c r="PHJ894" s="806"/>
      <c r="PHK894" s="806"/>
      <c r="PHL894" s="806"/>
      <c r="PHM894" s="806"/>
      <c r="PHN894" s="806"/>
      <c r="PHO894" s="806"/>
      <c r="PHP894" s="806"/>
      <c r="PHQ894" s="806"/>
      <c r="PHR894" s="806"/>
      <c r="PHS894" s="806"/>
      <c r="PHT894" s="806"/>
      <c r="PHU894" s="806"/>
      <c r="PHV894" s="806"/>
      <c r="PHW894" s="806"/>
      <c r="PHX894" s="806"/>
      <c r="PHY894" s="806"/>
      <c r="PHZ894" s="806"/>
      <c r="PIA894" s="806"/>
      <c r="PIB894" s="806"/>
      <c r="PIC894" s="806"/>
      <c r="PID894" s="806"/>
      <c r="PIE894" s="806"/>
      <c r="PIF894" s="806"/>
      <c r="PIG894" s="806"/>
      <c r="PIH894" s="806"/>
      <c r="PII894" s="806"/>
      <c r="PIJ894" s="806"/>
      <c r="PIK894" s="806"/>
      <c r="PIL894" s="806"/>
      <c r="PIM894" s="806"/>
      <c r="PIN894" s="806"/>
      <c r="PIO894" s="806"/>
      <c r="PIP894" s="806"/>
      <c r="PIQ894" s="806"/>
      <c r="PIR894" s="806"/>
      <c r="PIS894" s="806"/>
      <c r="PIT894" s="806"/>
      <c r="PIU894" s="806"/>
      <c r="PIV894" s="806"/>
      <c r="PIW894" s="806"/>
      <c r="PIX894" s="806"/>
      <c r="PIY894" s="806"/>
      <c r="PIZ894" s="806"/>
      <c r="PJA894" s="806"/>
      <c r="PJB894" s="806"/>
      <c r="PJC894" s="806"/>
      <c r="PJD894" s="806"/>
      <c r="PJE894" s="806"/>
      <c r="PJF894" s="806"/>
      <c r="PJG894" s="806"/>
      <c r="PJH894" s="806"/>
      <c r="PJI894" s="806"/>
      <c r="PJJ894" s="806"/>
      <c r="PJK894" s="806"/>
      <c r="PJL894" s="806"/>
      <c r="PJM894" s="806"/>
      <c r="PJN894" s="806"/>
      <c r="PJO894" s="806"/>
      <c r="PJP894" s="806"/>
      <c r="PJQ894" s="806"/>
      <c r="PJR894" s="806"/>
      <c r="PJS894" s="806"/>
      <c r="PJT894" s="806"/>
      <c r="PJU894" s="806"/>
      <c r="PJV894" s="806"/>
      <c r="PJW894" s="806"/>
      <c r="PJX894" s="806"/>
      <c r="PJY894" s="806"/>
      <c r="PJZ894" s="806"/>
      <c r="PKA894" s="806"/>
      <c r="PKB894" s="806"/>
      <c r="PKC894" s="806"/>
      <c r="PKD894" s="806"/>
      <c r="PKE894" s="806"/>
      <c r="PKF894" s="806"/>
      <c r="PKG894" s="806"/>
      <c r="PKH894" s="806"/>
      <c r="PKI894" s="806"/>
      <c r="PKJ894" s="806"/>
      <c r="PKK894" s="806"/>
      <c r="PKL894" s="806"/>
      <c r="PKM894" s="806"/>
      <c r="PKN894" s="806"/>
      <c r="PKO894" s="806"/>
      <c r="PKP894" s="806"/>
      <c r="PKQ894" s="806"/>
      <c r="PKR894" s="806"/>
      <c r="PKS894" s="806"/>
      <c r="PKT894" s="806"/>
      <c r="PKU894" s="806"/>
      <c r="PKV894" s="806"/>
      <c r="PKW894" s="806"/>
      <c r="PKX894" s="806"/>
      <c r="PKY894" s="806"/>
      <c r="PKZ894" s="806"/>
      <c r="PLA894" s="806"/>
      <c r="PLB894" s="806"/>
      <c r="PLC894" s="806"/>
      <c r="PLD894" s="806"/>
      <c r="PLE894" s="806"/>
      <c r="PLF894" s="806"/>
      <c r="PLG894" s="806"/>
      <c r="PLH894" s="806"/>
      <c r="PLI894" s="806"/>
      <c r="PLJ894" s="806"/>
      <c r="PLK894" s="806"/>
      <c r="PLL894" s="806"/>
      <c r="PLM894" s="806"/>
      <c r="PLN894" s="806"/>
      <c r="PLO894" s="806"/>
      <c r="PLP894" s="806"/>
      <c r="PLQ894" s="806"/>
      <c r="PLR894" s="806"/>
      <c r="PLS894" s="806"/>
      <c r="PLT894" s="806"/>
      <c r="PLU894" s="806"/>
      <c r="PLV894" s="806"/>
      <c r="PLW894" s="806"/>
      <c r="PLX894" s="806"/>
      <c r="PLY894" s="806"/>
      <c r="PLZ894" s="806"/>
      <c r="PMA894" s="806"/>
      <c r="PMB894" s="806"/>
      <c r="PMC894" s="806"/>
      <c r="PMD894" s="806"/>
      <c r="PME894" s="806"/>
      <c r="PMF894" s="806"/>
      <c r="PMG894" s="806"/>
      <c r="PMH894" s="806"/>
      <c r="PMI894" s="806"/>
      <c r="PMJ894" s="806"/>
      <c r="PMK894" s="806"/>
      <c r="PML894" s="806"/>
      <c r="PMM894" s="806"/>
      <c r="PMN894" s="806"/>
      <c r="PMO894" s="806"/>
      <c r="PMP894" s="806"/>
      <c r="PMQ894" s="806"/>
      <c r="PMR894" s="806"/>
      <c r="PMS894" s="806"/>
      <c r="PMT894" s="806"/>
      <c r="PMU894" s="806"/>
      <c r="PMV894" s="806"/>
      <c r="PMW894" s="806"/>
      <c r="PMX894" s="806"/>
      <c r="PMY894" s="806"/>
      <c r="PMZ894" s="806"/>
      <c r="PNA894" s="806"/>
      <c r="PNB894" s="806"/>
      <c r="PNC894" s="806"/>
      <c r="PND894" s="806"/>
      <c r="PNE894" s="806"/>
      <c r="PNF894" s="806"/>
      <c r="PNG894" s="806"/>
      <c r="PNH894" s="806"/>
      <c r="PNI894" s="806"/>
      <c r="PNJ894" s="806"/>
      <c r="PNK894" s="806"/>
      <c r="PNL894" s="806"/>
      <c r="PNM894" s="806"/>
      <c r="PNN894" s="806"/>
      <c r="PNO894" s="806"/>
      <c r="PNP894" s="806"/>
      <c r="PNQ894" s="806"/>
      <c r="PNR894" s="806"/>
      <c r="PNS894" s="806"/>
      <c r="PNT894" s="806"/>
      <c r="PNU894" s="806"/>
      <c r="PNV894" s="806"/>
      <c r="PNW894" s="806"/>
      <c r="PNX894" s="806"/>
      <c r="PNY894" s="806"/>
      <c r="PNZ894" s="806"/>
      <c r="POA894" s="806"/>
      <c r="POB894" s="806"/>
      <c r="POC894" s="806"/>
      <c r="POD894" s="806"/>
      <c r="POE894" s="806"/>
      <c r="POF894" s="806"/>
      <c r="POG894" s="806"/>
      <c r="POH894" s="806"/>
      <c r="POI894" s="806"/>
      <c r="POJ894" s="806"/>
      <c r="POK894" s="806"/>
      <c r="POL894" s="806"/>
      <c r="POM894" s="806"/>
      <c r="PON894" s="806"/>
      <c r="POO894" s="806"/>
      <c r="POP894" s="806"/>
      <c r="POQ894" s="806"/>
      <c r="POR894" s="806"/>
      <c r="POS894" s="806"/>
      <c r="POT894" s="806"/>
      <c r="POU894" s="806"/>
      <c r="POV894" s="806"/>
      <c r="POW894" s="806"/>
      <c r="POX894" s="806"/>
      <c r="POY894" s="806"/>
      <c r="POZ894" s="806"/>
      <c r="PPA894" s="806"/>
      <c r="PPB894" s="806"/>
      <c r="PPC894" s="806"/>
      <c r="PPD894" s="806"/>
      <c r="PPE894" s="806"/>
      <c r="PPF894" s="806"/>
      <c r="PPG894" s="806"/>
      <c r="PPH894" s="806"/>
      <c r="PPI894" s="806"/>
      <c r="PPJ894" s="806"/>
      <c r="PPK894" s="806"/>
      <c r="PPL894" s="806"/>
      <c r="PPM894" s="806"/>
      <c r="PPN894" s="806"/>
      <c r="PPO894" s="806"/>
      <c r="PPP894" s="806"/>
      <c r="PPQ894" s="806"/>
      <c r="PPR894" s="806"/>
      <c r="PPS894" s="806"/>
      <c r="PPT894" s="806"/>
      <c r="PPU894" s="806"/>
      <c r="PPV894" s="806"/>
      <c r="PPW894" s="806"/>
      <c r="PPX894" s="806"/>
      <c r="PPY894" s="806"/>
      <c r="PPZ894" s="806"/>
      <c r="PQA894" s="806"/>
      <c r="PQB894" s="806"/>
      <c r="PQC894" s="806"/>
      <c r="PQD894" s="806"/>
      <c r="PQE894" s="806"/>
      <c r="PQF894" s="806"/>
      <c r="PQG894" s="806"/>
      <c r="PQH894" s="806"/>
      <c r="PQI894" s="806"/>
      <c r="PQJ894" s="806"/>
      <c r="PQK894" s="806"/>
      <c r="PQL894" s="806"/>
      <c r="PQM894" s="806"/>
      <c r="PQN894" s="806"/>
      <c r="PQO894" s="806"/>
      <c r="PQP894" s="806"/>
      <c r="PQQ894" s="806"/>
      <c r="PQR894" s="806"/>
      <c r="PQS894" s="806"/>
      <c r="PQT894" s="806"/>
      <c r="PQU894" s="806"/>
      <c r="PQV894" s="806"/>
      <c r="PQW894" s="806"/>
      <c r="PQX894" s="806"/>
      <c r="PQY894" s="806"/>
      <c r="PQZ894" s="806"/>
      <c r="PRA894" s="806"/>
      <c r="PRB894" s="806"/>
      <c r="PRC894" s="806"/>
      <c r="PRD894" s="806"/>
      <c r="PRE894" s="806"/>
      <c r="PRF894" s="806"/>
      <c r="PRG894" s="806"/>
      <c r="PRH894" s="806"/>
      <c r="PRI894" s="806"/>
      <c r="PRJ894" s="806"/>
      <c r="PRK894" s="806"/>
      <c r="PRL894" s="806"/>
      <c r="PRM894" s="806"/>
      <c r="PRN894" s="806"/>
      <c r="PRO894" s="806"/>
      <c r="PRP894" s="806"/>
      <c r="PRQ894" s="806"/>
      <c r="PRR894" s="806"/>
      <c r="PRS894" s="806"/>
      <c r="PRT894" s="806"/>
      <c r="PRU894" s="806"/>
      <c r="PRV894" s="806"/>
      <c r="PRW894" s="806"/>
      <c r="PRX894" s="806"/>
      <c r="PRY894" s="806"/>
      <c r="PRZ894" s="806"/>
      <c r="PSA894" s="806"/>
      <c r="PSB894" s="806"/>
      <c r="PSC894" s="806"/>
      <c r="PSD894" s="806"/>
      <c r="PSE894" s="806"/>
      <c r="PSF894" s="806"/>
      <c r="PSG894" s="806"/>
      <c r="PSH894" s="806"/>
      <c r="PSI894" s="806"/>
      <c r="PSJ894" s="806"/>
      <c r="PSK894" s="806"/>
      <c r="PSL894" s="806"/>
      <c r="PSM894" s="806"/>
      <c r="PSN894" s="806"/>
      <c r="PSO894" s="806"/>
      <c r="PSP894" s="806"/>
      <c r="PSQ894" s="806"/>
      <c r="PSR894" s="806"/>
      <c r="PSS894" s="806"/>
      <c r="PST894" s="806"/>
      <c r="PSU894" s="806"/>
      <c r="PSV894" s="806"/>
      <c r="PSW894" s="806"/>
      <c r="PSX894" s="806"/>
      <c r="PSY894" s="806"/>
      <c r="PSZ894" s="806"/>
      <c r="PTA894" s="806"/>
      <c r="PTB894" s="806"/>
      <c r="PTC894" s="806"/>
      <c r="PTD894" s="806"/>
      <c r="PTE894" s="806"/>
      <c r="PTF894" s="806"/>
      <c r="PTG894" s="806"/>
      <c r="PTH894" s="806"/>
      <c r="PTI894" s="806"/>
      <c r="PTJ894" s="806"/>
      <c r="PTK894" s="806"/>
      <c r="PTL894" s="806"/>
      <c r="PTM894" s="806"/>
      <c r="PTN894" s="806"/>
      <c r="PTO894" s="806"/>
      <c r="PTP894" s="806"/>
      <c r="PTQ894" s="806"/>
      <c r="PTR894" s="806"/>
      <c r="PTS894" s="806"/>
      <c r="PTT894" s="806"/>
      <c r="PTU894" s="806"/>
      <c r="PTV894" s="806"/>
      <c r="PTW894" s="806"/>
      <c r="PTX894" s="806"/>
      <c r="PTY894" s="806"/>
      <c r="PTZ894" s="806"/>
      <c r="PUA894" s="806"/>
      <c r="PUB894" s="806"/>
      <c r="PUC894" s="806"/>
      <c r="PUD894" s="806"/>
      <c r="PUE894" s="806"/>
      <c r="PUF894" s="806"/>
      <c r="PUG894" s="806"/>
      <c r="PUH894" s="806"/>
      <c r="PUI894" s="806"/>
      <c r="PUJ894" s="806"/>
      <c r="PUK894" s="806"/>
      <c r="PUL894" s="806"/>
      <c r="PUM894" s="806"/>
      <c r="PUN894" s="806"/>
      <c r="PUO894" s="806"/>
      <c r="PUP894" s="806"/>
      <c r="PUQ894" s="806"/>
      <c r="PUR894" s="806"/>
      <c r="PUS894" s="806"/>
      <c r="PUT894" s="806"/>
      <c r="PUU894" s="806"/>
      <c r="PUV894" s="806"/>
      <c r="PUW894" s="806"/>
      <c r="PUX894" s="806"/>
      <c r="PUY894" s="806"/>
      <c r="PUZ894" s="806"/>
      <c r="PVA894" s="806"/>
      <c r="PVB894" s="806"/>
      <c r="PVC894" s="806"/>
      <c r="PVD894" s="806"/>
      <c r="PVE894" s="806"/>
      <c r="PVF894" s="806"/>
      <c r="PVG894" s="806"/>
      <c r="PVH894" s="806"/>
      <c r="PVI894" s="806"/>
      <c r="PVJ894" s="806"/>
      <c r="PVK894" s="806"/>
      <c r="PVL894" s="806"/>
      <c r="PVM894" s="806"/>
      <c r="PVN894" s="806"/>
      <c r="PVO894" s="806"/>
      <c r="PVP894" s="806"/>
      <c r="PVQ894" s="806"/>
      <c r="PVR894" s="806"/>
      <c r="PVS894" s="806"/>
      <c r="PVT894" s="806"/>
      <c r="PVU894" s="806"/>
      <c r="PVV894" s="806"/>
      <c r="PVW894" s="806"/>
      <c r="PVX894" s="806"/>
      <c r="PVY894" s="806"/>
      <c r="PVZ894" s="806"/>
      <c r="PWA894" s="806"/>
      <c r="PWB894" s="806"/>
      <c r="PWC894" s="806"/>
      <c r="PWD894" s="806"/>
      <c r="PWE894" s="806"/>
      <c r="PWF894" s="806"/>
      <c r="PWG894" s="806"/>
      <c r="PWH894" s="806"/>
      <c r="PWI894" s="806"/>
      <c r="PWJ894" s="806"/>
      <c r="PWK894" s="806"/>
      <c r="PWL894" s="806"/>
      <c r="PWM894" s="806"/>
      <c r="PWN894" s="806"/>
      <c r="PWO894" s="806"/>
      <c r="PWP894" s="806"/>
      <c r="PWQ894" s="806"/>
      <c r="PWR894" s="806"/>
      <c r="PWS894" s="806"/>
      <c r="PWT894" s="806"/>
      <c r="PWU894" s="806"/>
      <c r="PWV894" s="806"/>
      <c r="PWW894" s="806"/>
      <c r="PWX894" s="806"/>
      <c r="PWY894" s="806"/>
      <c r="PWZ894" s="806"/>
      <c r="PXA894" s="806"/>
      <c r="PXB894" s="806"/>
      <c r="PXC894" s="806"/>
      <c r="PXD894" s="806"/>
      <c r="PXE894" s="806"/>
      <c r="PXF894" s="806"/>
      <c r="PXG894" s="806"/>
      <c r="PXH894" s="806"/>
      <c r="PXI894" s="806"/>
      <c r="PXJ894" s="806"/>
      <c r="PXK894" s="806"/>
      <c r="PXL894" s="806"/>
      <c r="PXM894" s="806"/>
      <c r="PXN894" s="806"/>
      <c r="PXO894" s="806"/>
      <c r="PXP894" s="806"/>
      <c r="PXQ894" s="806"/>
      <c r="PXR894" s="806"/>
      <c r="PXS894" s="806"/>
      <c r="PXT894" s="806"/>
      <c r="PXU894" s="806"/>
      <c r="PXV894" s="806"/>
      <c r="PXW894" s="806"/>
      <c r="PXX894" s="806"/>
      <c r="PXY894" s="806"/>
      <c r="PXZ894" s="806"/>
      <c r="PYA894" s="806"/>
      <c r="PYB894" s="806"/>
      <c r="PYC894" s="806"/>
      <c r="PYD894" s="806"/>
      <c r="PYE894" s="806"/>
      <c r="PYF894" s="806"/>
      <c r="PYG894" s="806"/>
      <c r="PYH894" s="806"/>
      <c r="PYI894" s="806"/>
      <c r="PYJ894" s="806"/>
      <c r="PYK894" s="806"/>
      <c r="PYL894" s="806"/>
      <c r="PYM894" s="806"/>
      <c r="PYN894" s="806"/>
      <c r="PYO894" s="806"/>
      <c r="PYP894" s="806"/>
      <c r="PYQ894" s="806"/>
      <c r="PYR894" s="806"/>
      <c r="PYS894" s="806"/>
      <c r="PYT894" s="806"/>
      <c r="PYU894" s="806"/>
      <c r="PYV894" s="806"/>
      <c r="PYW894" s="806"/>
      <c r="PYX894" s="806"/>
      <c r="PYY894" s="806"/>
      <c r="PYZ894" s="806"/>
      <c r="PZA894" s="806"/>
      <c r="PZB894" s="806"/>
      <c r="PZC894" s="806"/>
      <c r="PZD894" s="806"/>
      <c r="PZE894" s="806"/>
      <c r="PZF894" s="806"/>
      <c r="PZG894" s="806"/>
      <c r="PZH894" s="806"/>
      <c r="PZI894" s="806"/>
      <c r="PZJ894" s="806"/>
      <c r="PZK894" s="806"/>
      <c r="PZL894" s="806"/>
      <c r="PZM894" s="806"/>
      <c r="PZN894" s="806"/>
      <c r="PZO894" s="806"/>
      <c r="PZP894" s="806"/>
      <c r="PZQ894" s="806"/>
      <c r="PZR894" s="806"/>
      <c r="PZS894" s="806"/>
      <c r="PZT894" s="806"/>
      <c r="PZU894" s="806"/>
      <c r="PZV894" s="806"/>
      <c r="PZW894" s="806"/>
      <c r="PZX894" s="806"/>
      <c r="PZY894" s="806"/>
      <c r="PZZ894" s="806"/>
      <c r="QAA894" s="806"/>
      <c r="QAB894" s="806"/>
      <c r="QAC894" s="806"/>
      <c r="QAD894" s="806"/>
      <c r="QAE894" s="806"/>
      <c r="QAF894" s="806"/>
      <c r="QAG894" s="806"/>
      <c r="QAH894" s="806"/>
      <c r="QAI894" s="806"/>
      <c r="QAJ894" s="806"/>
      <c r="QAK894" s="806"/>
      <c r="QAL894" s="806"/>
      <c r="QAM894" s="806"/>
      <c r="QAN894" s="806"/>
      <c r="QAO894" s="806"/>
      <c r="QAP894" s="806"/>
      <c r="QAQ894" s="806"/>
      <c r="QAR894" s="806"/>
      <c r="QAS894" s="806"/>
      <c r="QAT894" s="806"/>
      <c r="QAU894" s="806"/>
      <c r="QAV894" s="806"/>
      <c r="QAW894" s="806"/>
      <c r="QAX894" s="806"/>
      <c r="QAY894" s="806"/>
      <c r="QAZ894" s="806"/>
      <c r="QBA894" s="806"/>
      <c r="QBB894" s="806"/>
      <c r="QBC894" s="806"/>
      <c r="QBD894" s="806"/>
      <c r="QBE894" s="806"/>
      <c r="QBF894" s="806"/>
      <c r="QBG894" s="806"/>
      <c r="QBH894" s="806"/>
      <c r="QBI894" s="806"/>
      <c r="QBJ894" s="806"/>
      <c r="QBK894" s="806"/>
      <c r="QBL894" s="806"/>
      <c r="QBM894" s="806"/>
      <c r="QBN894" s="806"/>
      <c r="QBO894" s="806"/>
      <c r="QBP894" s="806"/>
      <c r="QBQ894" s="806"/>
      <c r="QBR894" s="806"/>
      <c r="QBS894" s="806"/>
      <c r="QBT894" s="806"/>
      <c r="QBU894" s="806"/>
      <c r="QBV894" s="806"/>
      <c r="QBW894" s="806"/>
      <c r="QBX894" s="806"/>
      <c r="QBY894" s="806"/>
      <c r="QBZ894" s="806"/>
      <c r="QCA894" s="806"/>
      <c r="QCB894" s="806"/>
      <c r="QCC894" s="806"/>
      <c r="QCD894" s="806"/>
      <c r="QCE894" s="806"/>
      <c r="QCF894" s="806"/>
      <c r="QCG894" s="806"/>
      <c r="QCH894" s="806"/>
      <c r="QCI894" s="806"/>
      <c r="QCJ894" s="806"/>
      <c r="QCK894" s="806"/>
      <c r="QCL894" s="806"/>
      <c r="QCM894" s="806"/>
      <c r="QCN894" s="806"/>
      <c r="QCO894" s="806"/>
      <c r="QCP894" s="806"/>
      <c r="QCQ894" s="806"/>
      <c r="QCR894" s="806"/>
      <c r="QCS894" s="806"/>
      <c r="QCT894" s="806"/>
      <c r="QCU894" s="806"/>
      <c r="QCV894" s="806"/>
      <c r="QCW894" s="806"/>
      <c r="QCX894" s="806"/>
      <c r="QCY894" s="806"/>
      <c r="QCZ894" s="806"/>
      <c r="QDA894" s="806"/>
      <c r="QDB894" s="806"/>
      <c r="QDC894" s="806"/>
      <c r="QDD894" s="806"/>
      <c r="QDE894" s="806"/>
      <c r="QDF894" s="806"/>
      <c r="QDG894" s="806"/>
      <c r="QDH894" s="806"/>
      <c r="QDI894" s="806"/>
      <c r="QDJ894" s="806"/>
      <c r="QDK894" s="806"/>
      <c r="QDL894" s="806"/>
      <c r="QDM894" s="806"/>
      <c r="QDN894" s="806"/>
      <c r="QDO894" s="806"/>
      <c r="QDP894" s="806"/>
      <c r="QDQ894" s="806"/>
      <c r="QDR894" s="806"/>
      <c r="QDS894" s="806"/>
      <c r="QDT894" s="806"/>
      <c r="QDU894" s="806"/>
      <c r="QDV894" s="806"/>
      <c r="QDW894" s="806"/>
      <c r="QDX894" s="806"/>
      <c r="QDY894" s="806"/>
      <c r="QDZ894" s="806"/>
      <c r="QEA894" s="806"/>
      <c r="QEB894" s="806"/>
      <c r="QEC894" s="806"/>
      <c r="QED894" s="806"/>
      <c r="QEE894" s="806"/>
      <c r="QEF894" s="806"/>
      <c r="QEG894" s="806"/>
      <c r="QEH894" s="806"/>
      <c r="QEI894" s="806"/>
      <c r="QEJ894" s="806"/>
      <c r="QEK894" s="806"/>
      <c r="QEL894" s="806"/>
      <c r="QEM894" s="806"/>
      <c r="QEN894" s="806"/>
      <c r="QEO894" s="806"/>
      <c r="QEP894" s="806"/>
      <c r="QEQ894" s="806"/>
      <c r="QER894" s="806"/>
      <c r="QES894" s="806"/>
      <c r="QET894" s="806"/>
      <c r="QEU894" s="806"/>
      <c r="QEV894" s="806"/>
      <c r="QEW894" s="806"/>
      <c r="QEX894" s="806"/>
      <c r="QEY894" s="806"/>
      <c r="QEZ894" s="806"/>
      <c r="QFA894" s="806"/>
      <c r="QFB894" s="806"/>
      <c r="QFC894" s="806"/>
      <c r="QFD894" s="806"/>
      <c r="QFE894" s="806"/>
      <c r="QFF894" s="806"/>
      <c r="QFG894" s="806"/>
      <c r="QFH894" s="806"/>
      <c r="QFI894" s="806"/>
      <c r="QFJ894" s="806"/>
      <c r="QFK894" s="806"/>
      <c r="QFL894" s="806"/>
      <c r="QFM894" s="806"/>
      <c r="QFN894" s="806"/>
      <c r="QFO894" s="806"/>
      <c r="QFP894" s="806"/>
      <c r="QFQ894" s="806"/>
      <c r="QFR894" s="806"/>
      <c r="QFS894" s="806"/>
      <c r="QFT894" s="806"/>
      <c r="QFU894" s="806"/>
      <c r="QFV894" s="806"/>
      <c r="QFW894" s="806"/>
      <c r="QFX894" s="806"/>
      <c r="QFY894" s="806"/>
      <c r="QFZ894" s="806"/>
      <c r="QGA894" s="806"/>
      <c r="QGB894" s="806"/>
      <c r="QGC894" s="806"/>
      <c r="QGD894" s="806"/>
      <c r="QGE894" s="806"/>
      <c r="QGF894" s="806"/>
      <c r="QGG894" s="806"/>
      <c r="QGH894" s="806"/>
      <c r="QGI894" s="806"/>
      <c r="QGJ894" s="806"/>
      <c r="QGK894" s="806"/>
      <c r="QGL894" s="806"/>
      <c r="QGM894" s="806"/>
      <c r="QGN894" s="806"/>
      <c r="QGO894" s="806"/>
      <c r="QGP894" s="806"/>
      <c r="QGQ894" s="806"/>
      <c r="QGR894" s="806"/>
      <c r="QGS894" s="806"/>
      <c r="QGT894" s="806"/>
      <c r="QGU894" s="806"/>
      <c r="QGV894" s="806"/>
      <c r="QGW894" s="806"/>
      <c r="QGX894" s="806"/>
      <c r="QGY894" s="806"/>
      <c r="QGZ894" s="806"/>
      <c r="QHA894" s="806"/>
      <c r="QHB894" s="806"/>
      <c r="QHC894" s="806"/>
      <c r="QHD894" s="806"/>
      <c r="QHE894" s="806"/>
      <c r="QHF894" s="806"/>
      <c r="QHG894" s="806"/>
      <c r="QHH894" s="806"/>
      <c r="QHI894" s="806"/>
      <c r="QHJ894" s="806"/>
      <c r="QHK894" s="806"/>
      <c r="QHL894" s="806"/>
      <c r="QHM894" s="806"/>
      <c r="QHN894" s="806"/>
      <c r="QHO894" s="806"/>
      <c r="QHP894" s="806"/>
      <c r="QHQ894" s="806"/>
      <c r="QHR894" s="806"/>
      <c r="QHS894" s="806"/>
      <c r="QHT894" s="806"/>
      <c r="QHU894" s="806"/>
      <c r="QHV894" s="806"/>
      <c r="QHW894" s="806"/>
      <c r="QHX894" s="806"/>
      <c r="QHY894" s="806"/>
      <c r="QHZ894" s="806"/>
      <c r="QIA894" s="806"/>
      <c r="QIB894" s="806"/>
      <c r="QIC894" s="806"/>
      <c r="QID894" s="806"/>
      <c r="QIE894" s="806"/>
      <c r="QIF894" s="806"/>
      <c r="QIG894" s="806"/>
      <c r="QIH894" s="806"/>
      <c r="QII894" s="806"/>
      <c r="QIJ894" s="806"/>
      <c r="QIK894" s="806"/>
      <c r="QIL894" s="806"/>
      <c r="QIM894" s="806"/>
      <c r="QIN894" s="806"/>
      <c r="QIO894" s="806"/>
      <c r="QIP894" s="806"/>
      <c r="QIQ894" s="806"/>
      <c r="QIR894" s="806"/>
      <c r="QIS894" s="806"/>
      <c r="QIT894" s="806"/>
      <c r="QIU894" s="806"/>
      <c r="QIV894" s="806"/>
      <c r="QIW894" s="806"/>
      <c r="QIX894" s="806"/>
      <c r="QIY894" s="806"/>
      <c r="QIZ894" s="806"/>
      <c r="QJA894" s="806"/>
      <c r="QJB894" s="806"/>
      <c r="QJC894" s="806"/>
      <c r="QJD894" s="806"/>
      <c r="QJE894" s="806"/>
      <c r="QJF894" s="806"/>
      <c r="QJG894" s="806"/>
      <c r="QJH894" s="806"/>
      <c r="QJI894" s="806"/>
      <c r="QJJ894" s="806"/>
      <c r="QJK894" s="806"/>
      <c r="QJL894" s="806"/>
      <c r="QJM894" s="806"/>
      <c r="QJN894" s="806"/>
      <c r="QJO894" s="806"/>
      <c r="QJP894" s="806"/>
      <c r="QJQ894" s="806"/>
      <c r="QJR894" s="806"/>
      <c r="QJS894" s="806"/>
      <c r="QJT894" s="806"/>
      <c r="QJU894" s="806"/>
      <c r="QJV894" s="806"/>
      <c r="QJW894" s="806"/>
      <c r="QJX894" s="806"/>
      <c r="QJY894" s="806"/>
      <c r="QJZ894" s="806"/>
      <c r="QKA894" s="806"/>
      <c r="QKB894" s="806"/>
      <c r="QKC894" s="806"/>
      <c r="QKD894" s="806"/>
      <c r="QKE894" s="806"/>
      <c r="QKF894" s="806"/>
      <c r="QKG894" s="806"/>
      <c r="QKH894" s="806"/>
      <c r="QKI894" s="806"/>
      <c r="QKJ894" s="806"/>
      <c r="QKK894" s="806"/>
      <c r="QKL894" s="806"/>
      <c r="QKM894" s="806"/>
      <c r="QKN894" s="806"/>
      <c r="QKO894" s="806"/>
      <c r="QKP894" s="806"/>
      <c r="QKQ894" s="806"/>
      <c r="QKR894" s="806"/>
      <c r="QKS894" s="806"/>
      <c r="QKT894" s="806"/>
      <c r="QKU894" s="806"/>
      <c r="QKV894" s="806"/>
      <c r="QKW894" s="806"/>
      <c r="QKX894" s="806"/>
      <c r="QKY894" s="806"/>
      <c r="QKZ894" s="806"/>
      <c r="QLA894" s="806"/>
      <c r="QLB894" s="806"/>
      <c r="QLC894" s="806"/>
      <c r="QLD894" s="806"/>
      <c r="QLE894" s="806"/>
      <c r="QLF894" s="806"/>
      <c r="QLG894" s="806"/>
      <c r="QLH894" s="806"/>
      <c r="QLI894" s="806"/>
      <c r="QLJ894" s="806"/>
      <c r="QLK894" s="806"/>
      <c r="QLL894" s="806"/>
      <c r="QLM894" s="806"/>
      <c r="QLN894" s="806"/>
      <c r="QLO894" s="806"/>
      <c r="QLP894" s="806"/>
      <c r="QLQ894" s="806"/>
      <c r="QLR894" s="806"/>
      <c r="QLS894" s="806"/>
      <c r="QLT894" s="806"/>
      <c r="QLU894" s="806"/>
      <c r="QLV894" s="806"/>
      <c r="QLW894" s="806"/>
      <c r="QLX894" s="806"/>
      <c r="QLY894" s="806"/>
      <c r="QLZ894" s="806"/>
      <c r="QMA894" s="806"/>
      <c r="QMB894" s="806"/>
      <c r="QMC894" s="806"/>
      <c r="QMD894" s="806"/>
      <c r="QME894" s="806"/>
      <c r="QMF894" s="806"/>
      <c r="QMG894" s="806"/>
      <c r="QMH894" s="806"/>
      <c r="QMI894" s="806"/>
      <c r="QMJ894" s="806"/>
      <c r="QMK894" s="806"/>
      <c r="QML894" s="806"/>
      <c r="QMM894" s="806"/>
      <c r="QMN894" s="806"/>
      <c r="QMO894" s="806"/>
      <c r="QMP894" s="806"/>
      <c r="QMQ894" s="806"/>
      <c r="QMR894" s="806"/>
      <c r="QMS894" s="806"/>
      <c r="QMT894" s="806"/>
      <c r="QMU894" s="806"/>
      <c r="QMV894" s="806"/>
      <c r="QMW894" s="806"/>
      <c r="QMX894" s="806"/>
      <c r="QMY894" s="806"/>
      <c r="QMZ894" s="806"/>
      <c r="QNA894" s="806"/>
      <c r="QNB894" s="806"/>
      <c r="QNC894" s="806"/>
      <c r="QND894" s="806"/>
      <c r="QNE894" s="806"/>
      <c r="QNF894" s="806"/>
      <c r="QNG894" s="806"/>
      <c r="QNH894" s="806"/>
      <c r="QNI894" s="806"/>
      <c r="QNJ894" s="806"/>
      <c r="QNK894" s="806"/>
      <c r="QNL894" s="806"/>
      <c r="QNM894" s="806"/>
      <c r="QNN894" s="806"/>
      <c r="QNO894" s="806"/>
      <c r="QNP894" s="806"/>
      <c r="QNQ894" s="806"/>
      <c r="QNR894" s="806"/>
      <c r="QNS894" s="806"/>
      <c r="QNT894" s="806"/>
      <c r="QNU894" s="806"/>
      <c r="QNV894" s="806"/>
      <c r="QNW894" s="806"/>
      <c r="QNX894" s="806"/>
      <c r="QNY894" s="806"/>
      <c r="QNZ894" s="806"/>
      <c r="QOA894" s="806"/>
      <c r="QOB894" s="806"/>
      <c r="QOC894" s="806"/>
      <c r="QOD894" s="806"/>
      <c r="QOE894" s="806"/>
      <c r="QOF894" s="806"/>
      <c r="QOG894" s="806"/>
      <c r="QOH894" s="806"/>
      <c r="QOI894" s="806"/>
      <c r="QOJ894" s="806"/>
      <c r="QOK894" s="806"/>
      <c r="QOL894" s="806"/>
      <c r="QOM894" s="806"/>
      <c r="QON894" s="806"/>
      <c r="QOO894" s="806"/>
      <c r="QOP894" s="806"/>
      <c r="QOQ894" s="806"/>
      <c r="QOR894" s="806"/>
      <c r="QOS894" s="806"/>
      <c r="QOT894" s="806"/>
      <c r="QOU894" s="806"/>
      <c r="QOV894" s="806"/>
      <c r="QOW894" s="806"/>
      <c r="QOX894" s="806"/>
      <c r="QOY894" s="806"/>
      <c r="QOZ894" s="806"/>
      <c r="QPA894" s="806"/>
      <c r="QPB894" s="806"/>
      <c r="QPC894" s="806"/>
      <c r="QPD894" s="806"/>
      <c r="QPE894" s="806"/>
      <c r="QPF894" s="806"/>
      <c r="QPG894" s="806"/>
      <c r="QPH894" s="806"/>
      <c r="QPI894" s="806"/>
      <c r="QPJ894" s="806"/>
      <c r="QPK894" s="806"/>
      <c r="QPL894" s="806"/>
      <c r="QPM894" s="806"/>
      <c r="QPN894" s="806"/>
      <c r="QPO894" s="806"/>
      <c r="QPP894" s="806"/>
      <c r="QPQ894" s="806"/>
      <c r="QPR894" s="806"/>
      <c r="QPS894" s="806"/>
      <c r="QPT894" s="806"/>
      <c r="QPU894" s="806"/>
      <c r="QPV894" s="806"/>
      <c r="QPW894" s="806"/>
      <c r="QPX894" s="806"/>
      <c r="QPY894" s="806"/>
      <c r="QPZ894" s="806"/>
      <c r="QQA894" s="806"/>
      <c r="QQB894" s="806"/>
      <c r="QQC894" s="806"/>
      <c r="QQD894" s="806"/>
      <c r="QQE894" s="806"/>
      <c r="QQF894" s="806"/>
      <c r="QQG894" s="806"/>
      <c r="QQH894" s="806"/>
      <c r="QQI894" s="806"/>
      <c r="QQJ894" s="806"/>
      <c r="QQK894" s="806"/>
      <c r="QQL894" s="806"/>
      <c r="QQM894" s="806"/>
      <c r="QQN894" s="806"/>
      <c r="QQO894" s="806"/>
      <c r="QQP894" s="806"/>
      <c r="QQQ894" s="806"/>
      <c r="QQR894" s="806"/>
      <c r="QQS894" s="806"/>
      <c r="QQT894" s="806"/>
      <c r="QQU894" s="806"/>
      <c r="QQV894" s="806"/>
      <c r="QQW894" s="806"/>
      <c r="QQX894" s="806"/>
      <c r="QQY894" s="806"/>
      <c r="QQZ894" s="806"/>
      <c r="QRA894" s="806"/>
      <c r="QRB894" s="806"/>
      <c r="QRC894" s="806"/>
      <c r="QRD894" s="806"/>
      <c r="QRE894" s="806"/>
      <c r="QRF894" s="806"/>
      <c r="QRG894" s="806"/>
      <c r="QRH894" s="806"/>
      <c r="QRI894" s="806"/>
      <c r="QRJ894" s="806"/>
      <c r="QRK894" s="806"/>
      <c r="QRL894" s="806"/>
      <c r="QRM894" s="806"/>
      <c r="QRN894" s="806"/>
      <c r="QRO894" s="806"/>
      <c r="QRP894" s="806"/>
      <c r="QRQ894" s="806"/>
      <c r="QRR894" s="806"/>
      <c r="QRS894" s="806"/>
      <c r="QRT894" s="806"/>
      <c r="QRU894" s="806"/>
      <c r="QRV894" s="806"/>
      <c r="QRW894" s="806"/>
      <c r="QRX894" s="806"/>
      <c r="QRY894" s="806"/>
      <c r="QRZ894" s="806"/>
      <c r="QSA894" s="806"/>
      <c r="QSB894" s="806"/>
      <c r="QSC894" s="806"/>
      <c r="QSD894" s="806"/>
      <c r="QSE894" s="806"/>
      <c r="QSF894" s="806"/>
      <c r="QSG894" s="806"/>
      <c r="QSH894" s="806"/>
      <c r="QSI894" s="806"/>
      <c r="QSJ894" s="806"/>
      <c r="QSK894" s="806"/>
      <c r="QSL894" s="806"/>
      <c r="QSM894" s="806"/>
      <c r="QSN894" s="806"/>
      <c r="QSO894" s="806"/>
      <c r="QSP894" s="806"/>
      <c r="QSQ894" s="806"/>
      <c r="QSR894" s="806"/>
      <c r="QSS894" s="806"/>
      <c r="QST894" s="806"/>
      <c r="QSU894" s="806"/>
      <c r="QSV894" s="806"/>
      <c r="QSW894" s="806"/>
      <c r="QSX894" s="806"/>
      <c r="QSY894" s="806"/>
      <c r="QSZ894" s="806"/>
      <c r="QTA894" s="806"/>
      <c r="QTB894" s="806"/>
      <c r="QTC894" s="806"/>
      <c r="QTD894" s="806"/>
      <c r="QTE894" s="806"/>
      <c r="QTF894" s="806"/>
      <c r="QTG894" s="806"/>
      <c r="QTH894" s="806"/>
      <c r="QTI894" s="806"/>
      <c r="QTJ894" s="806"/>
      <c r="QTK894" s="806"/>
      <c r="QTL894" s="806"/>
      <c r="QTM894" s="806"/>
      <c r="QTN894" s="806"/>
      <c r="QTO894" s="806"/>
      <c r="QTP894" s="806"/>
      <c r="QTQ894" s="806"/>
      <c r="QTR894" s="806"/>
      <c r="QTS894" s="806"/>
      <c r="QTT894" s="806"/>
      <c r="QTU894" s="806"/>
      <c r="QTV894" s="806"/>
      <c r="QTW894" s="806"/>
      <c r="QTX894" s="806"/>
      <c r="QTY894" s="806"/>
      <c r="QTZ894" s="806"/>
      <c r="QUA894" s="806"/>
      <c r="QUB894" s="806"/>
      <c r="QUC894" s="806"/>
      <c r="QUD894" s="806"/>
      <c r="QUE894" s="806"/>
      <c r="QUF894" s="806"/>
      <c r="QUG894" s="806"/>
      <c r="QUH894" s="806"/>
      <c r="QUI894" s="806"/>
      <c r="QUJ894" s="806"/>
      <c r="QUK894" s="806"/>
      <c r="QUL894" s="806"/>
      <c r="QUM894" s="806"/>
      <c r="QUN894" s="806"/>
      <c r="QUO894" s="806"/>
      <c r="QUP894" s="806"/>
      <c r="QUQ894" s="806"/>
      <c r="QUR894" s="806"/>
      <c r="QUS894" s="806"/>
      <c r="QUT894" s="806"/>
      <c r="QUU894" s="806"/>
      <c r="QUV894" s="806"/>
      <c r="QUW894" s="806"/>
      <c r="QUX894" s="806"/>
      <c r="QUY894" s="806"/>
      <c r="QUZ894" s="806"/>
      <c r="QVA894" s="806"/>
      <c r="QVB894" s="806"/>
      <c r="QVC894" s="806"/>
      <c r="QVD894" s="806"/>
      <c r="QVE894" s="806"/>
      <c r="QVF894" s="806"/>
      <c r="QVG894" s="806"/>
      <c r="QVH894" s="806"/>
      <c r="QVI894" s="806"/>
      <c r="QVJ894" s="806"/>
      <c r="QVK894" s="806"/>
      <c r="QVL894" s="806"/>
      <c r="QVM894" s="806"/>
      <c r="QVN894" s="806"/>
      <c r="QVO894" s="806"/>
      <c r="QVP894" s="806"/>
      <c r="QVQ894" s="806"/>
      <c r="QVR894" s="806"/>
      <c r="QVS894" s="806"/>
      <c r="QVT894" s="806"/>
      <c r="QVU894" s="806"/>
      <c r="QVV894" s="806"/>
      <c r="QVW894" s="806"/>
      <c r="QVX894" s="806"/>
      <c r="QVY894" s="806"/>
      <c r="QVZ894" s="806"/>
      <c r="QWA894" s="806"/>
      <c r="QWB894" s="806"/>
      <c r="QWC894" s="806"/>
      <c r="QWD894" s="806"/>
      <c r="QWE894" s="806"/>
      <c r="QWF894" s="806"/>
      <c r="QWG894" s="806"/>
      <c r="QWH894" s="806"/>
      <c r="QWI894" s="806"/>
      <c r="QWJ894" s="806"/>
      <c r="QWK894" s="806"/>
      <c r="QWL894" s="806"/>
      <c r="QWM894" s="806"/>
      <c r="QWN894" s="806"/>
      <c r="QWO894" s="806"/>
      <c r="QWP894" s="806"/>
      <c r="QWQ894" s="806"/>
      <c r="QWR894" s="806"/>
      <c r="QWS894" s="806"/>
      <c r="QWT894" s="806"/>
      <c r="QWU894" s="806"/>
      <c r="QWV894" s="806"/>
      <c r="QWW894" s="806"/>
      <c r="QWX894" s="806"/>
      <c r="QWY894" s="806"/>
      <c r="QWZ894" s="806"/>
      <c r="QXA894" s="806"/>
      <c r="QXB894" s="806"/>
      <c r="QXC894" s="806"/>
      <c r="QXD894" s="806"/>
      <c r="QXE894" s="806"/>
      <c r="QXF894" s="806"/>
      <c r="QXG894" s="806"/>
      <c r="QXH894" s="806"/>
      <c r="QXI894" s="806"/>
      <c r="QXJ894" s="806"/>
      <c r="QXK894" s="806"/>
      <c r="QXL894" s="806"/>
      <c r="QXM894" s="806"/>
      <c r="QXN894" s="806"/>
      <c r="QXO894" s="806"/>
      <c r="QXP894" s="806"/>
      <c r="QXQ894" s="806"/>
      <c r="QXR894" s="806"/>
      <c r="QXS894" s="806"/>
      <c r="QXT894" s="806"/>
      <c r="QXU894" s="806"/>
      <c r="QXV894" s="806"/>
      <c r="QXW894" s="806"/>
      <c r="QXX894" s="806"/>
      <c r="QXY894" s="806"/>
      <c r="QXZ894" s="806"/>
      <c r="QYA894" s="806"/>
      <c r="QYB894" s="806"/>
      <c r="QYC894" s="806"/>
      <c r="QYD894" s="806"/>
      <c r="QYE894" s="806"/>
      <c r="QYF894" s="806"/>
      <c r="QYG894" s="806"/>
      <c r="QYH894" s="806"/>
      <c r="QYI894" s="806"/>
      <c r="QYJ894" s="806"/>
      <c r="QYK894" s="806"/>
      <c r="QYL894" s="806"/>
      <c r="QYM894" s="806"/>
      <c r="QYN894" s="806"/>
      <c r="QYO894" s="806"/>
      <c r="QYP894" s="806"/>
      <c r="QYQ894" s="806"/>
      <c r="QYR894" s="806"/>
      <c r="QYS894" s="806"/>
      <c r="QYT894" s="806"/>
      <c r="QYU894" s="806"/>
      <c r="QYV894" s="806"/>
      <c r="QYW894" s="806"/>
      <c r="QYX894" s="806"/>
      <c r="QYY894" s="806"/>
      <c r="QYZ894" s="806"/>
      <c r="QZA894" s="806"/>
      <c r="QZB894" s="806"/>
      <c r="QZC894" s="806"/>
      <c r="QZD894" s="806"/>
      <c r="QZE894" s="806"/>
      <c r="QZF894" s="806"/>
      <c r="QZG894" s="806"/>
      <c r="QZH894" s="806"/>
      <c r="QZI894" s="806"/>
      <c r="QZJ894" s="806"/>
      <c r="QZK894" s="806"/>
      <c r="QZL894" s="806"/>
      <c r="QZM894" s="806"/>
      <c r="QZN894" s="806"/>
      <c r="QZO894" s="806"/>
      <c r="QZP894" s="806"/>
      <c r="QZQ894" s="806"/>
      <c r="QZR894" s="806"/>
      <c r="QZS894" s="806"/>
      <c r="QZT894" s="806"/>
      <c r="QZU894" s="806"/>
      <c r="QZV894" s="806"/>
      <c r="QZW894" s="806"/>
      <c r="QZX894" s="806"/>
      <c r="QZY894" s="806"/>
      <c r="QZZ894" s="806"/>
      <c r="RAA894" s="806"/>
      <c r="RAB894" s="806"/>
      <c r="RAC894" s="806"/>
      <c r="RAD894" s="806"/>
      <c r="RAE894" s="806"/>
      <c r="RAF894" s="806"/>
      <c r="RAG894" s="806"/>
      <c r="RAH894" s="806"/>
      <c r="RAI894" s="806"/>
      <c r="RAJ894" s="806"/>
      <c r="RAK894" s="806"/>
      <c r="RAL894" s="806"/>
      <c r="RAM894" s="806"/>
      <c r="RAN894" s="806"/>
      <c r="RAO894" s="806"/>
      <c r="RAP894" s="806"/>
      <c r="RAQ894" s="806"/>
      <c r="RAR894" s="806"/>
      <c r="RAS894" s="806"/>
      <c r="RAT894" s="806"/>
      <c r="RAU894" s="806"/>
      <c r="RAV894" s="806"/>
      <c r="RAW894" s="806"/>
      <c r="RAX894" s="806"/>
      <c r="RAY894" s="806"/>
      <c r="RAZ894" s="806"/>
      <c r="RBA894" s="806"/>
      <c r="RBB894" s="806"/>
      <c r="RBC894" s="806"/>
      <c r="RBD894" s="806"/>
      <c r="RBE894" s="806"/>
      <c r="RBF894" s="806"/>
      <c r="RBG894" s="806"/>
      <c r="RBH894" s="806"/>
      <c r="RBI894" s="806"/>
      <c r="RBJ894" s="806"/>
      <c r="RBK894" s="806"/>
      <c r="RBL894" s="806"/>
      <c r="RBM894" s="806"/>
      <c r="RBN894" s="806"/>
      <c r="RBO894" s="806"/>
      <c r="RBP894" s="806"/>
      <c r="RBQ894" s="806"/>
      <c r="RBR894" s="806"/>
      <c r="RBS894" s="806"/>
      <c r="RBT894" s="806"/>
      <c r="RBU894" s="806"/>
      <c r="RBV894" s="806"/>
      <c r="RBW894" s="806"/>
      <c r="RBX894" s="806"/>
      <c r="RBY894" s="806"/>
      <c r="RBZ894" s="806"/>
      <c r="RCA894" s="806"/>
      <c r="RCB894" s="806"/>
      <c r="RCC894" s="806"/>
      <c r="RCD894" s="806"/>
      <c r="RCE894" s="806"/>
      <c r="RCF894" s="806"/>
      <c r="RCG894" s="806"/>
      <c r="RCH894" s="806"/>
      <c r="RCI894" s="806"/>
      <c r="RCJ894" s="806"/>
      <c r="RCK894" s="806"/>
      <c r="RCL894" s="806"/>
      <c r="RCM894" s="806"/>
      <c r="RCN894" s="806"/>
      <c r="RCO894" s="806"/>
      <c r="RCP894" s="806"/>
      <c r="RCQ894" s="806"/>
      <c r="RCR894" s="806"/>
      <c r="RCS894" s="806"/>
      <c r="RCT894" s="806"/>
      <c r="RCU894" s="806"/>
      <c r="RCV894" s="806"/>
      <c r="RCW894" s="806"/>
      <c r="RCX894" s="806"/>
      <c r="RCY894" s="806"/>
      <c r="RCZ894" s="806"/>
      <c r="RDA894" s="806"/>
      <c r="RDB894" s="806"/>
      <c r="RDC894" s="806"/>
      <c r="RDD894" s="806"/>
      <c r="RDE894" s="806"/>
      <c r="RDF894" s="806"/>
      <c r="RDG894" s="806"/>
      <c r="RDH894" s="806"/>
      <c r="RDI894" s="806"/>
      <c r="RDJ894" s="806"/>
      <c r="RDK894" s="806"/>
      <c r="RDL894" s="806"/>
      <c r="RDM894" s="806"/>
      <c r="RDN894" s="806"/>
      <c r="RDO894" s="806"/>
      <c r="RDP894" s="806"/>
      <c r="RDQ894" s="806"/>
      <c r="RDR894" s="806"/>
      <c r="RDS894" s="806"/>
      <c r="RDT894" s="806"/>
      <c r="RDU894" s="806"/>
      <c r="RDV894" s="806"/>
      <c r="RDW894" s="806"/>
      <c r="RDX894" s="806"/>
      <c r="RDY894" s="806"/>
      <c r="RDZ894" s="806"/>
      <c r="REA894" s="806"/>
      <c r="REB894" s="806"/>
      <c r="REC894" s="806"/>
      <c r="RED894" s="806"/>
      <c r="REE894" s="806"/>
      <c r="REF894" s="806"/>
      <c r="REG894" s="806"/>
      <c r="REH894" s="806"/>
      <c r="REI894" s="806"/>
      <c r="REJ894" s="806"/>
      <c r="REK894" s="806"/>
      <c r="REL894" s="806"/>
      <c r="REM894" s="806"/>
      <c r="REN894" s="806"/>
      <c r="REO894" s="806"/>
      <c r="REP894" s="806"/>
      <c r="REQ894" s="806"/>
      <c r="RER894" s="806"/>
      <c r="RES894" s="806"/>
      <c r="RET894" s="806"/>
      <c r="REU894" s="806"/>
      <c r="REV894" s="806"/>
      <c r="REW894" s="806"/>
      <c r="REX894" s="806"/>
      <c r="REY894" s="806"/>
      <c r="REZ894" s="806"/>
      <c r="RFA894" s="806"/>
      <c r="RFB894" s="806"/>
      <c r="RFC894" s="806"/>
      <c r="RFD894" s="806"/>
      <c r="RFE894" s="806"/>
      <c r="RFF894" s="806"/>
      <c r="RFG894" s="806"/>
      <c r="RFH894" s="806"/>
      <c r="RFI894" s="806"/>
      <c r="RFJ894" s="806"/>
      <c r="RFK894" s="806"/>
      <c r="RFL894" s="806"/>
      <c r="RFM894" s="806"/>
      <c r="RFN894" s="806"/>
      <c r="RFO894" s="806"/>
      <c r="RFP894" s="806"/>
      <c r="RFQ894" s="806"/>
      <c r="RFR894" s="806"/>
      <c r="RFS894" s="806"/>
      <c r="RFT894" s="806"/>
      <c r="RFU894" s="806"/>
      <c r="RFV894" s="806"/>
      <c r="RFW894" s="806"/>
      <c r="RFX894" s="806"/>
      <c r="RFY894" s="806"/>
      <c r="RFZ894" s="806"/>
      <c r="RGA894" s="806"/>
      <c r="RGB894" s="806"/>
      <c r="RGC894" s="806"/>
      <c r="RGD894" s="806"/>
      <c r="RGE894" s="806"/>
      <c r="RGF894" s="806"/>
      <c r="RGG894" s="806"/>
      <c r="RGH894" s="806"/>
      <c r="RGI894" s="806"/>
      <c r="RGJ894" s="806"/>
      <c r="RGK894" s="806"/>
      <c r="RGL894" s="806"/>
      <c r="RGM894" s="806"/>
      <c r="RGN894" s="806"/>
      <c r="RGO894" s="806"/>
      <c r="RGP894" s="806"/>
      <c r="RGQ894" s="806"/>
      <c r="RGR894" s="806"/>
      <c r="RGS894" s="806"/>
      <c r="RGT894" s="806"/>
      <c r="RGU894" s="806"/>
      <c r="RGV894" s="806"/>
      <c r="RGW894" s="806"/>
      <c r="RGX894" s="806"/>
      <c r="RGY894" s="806"/>
      <c r="RGZ894" s="806"/>
      <c r="RHA894" s="806"/>
      <c r="RHB894" s="806"/>
      <c r="RHC894" s="806"/>
      <c r="RHD894" s="806"/>
      <c r="RHE894" s="806"/>
      <c r="RHF894" s="806"/>
      <c r="RHG894" s="806"/>
      <c r="RHH894" s="806"/>
      <c r="RHI894" s="806"/>
      <c r="RHJ894" s="806"/>
      <c r="RHK894" s="806"/>
      <c r="RHL894" s="806"/>
      <c r="RHM894" s="806"/>
      <c r="RHN894" s="806"/>
      <c r="RHO894" s="806"/>
      <c r="RHP894" s="806"/>
      <c r="RHQ894" s="806"/>
      <c r="RHR894" s="806"/>
      <c r="RHS894" s="806"/>
      <c r="RHT894" s="806"/>
      <c r="RHU894" s="806"/>
      <c r="RHV894" s="806"/>
      <c r="RHW894" s="806"/>
      <c r="RHX894" s="806"/>
      <c r="RHY894" s="806"/>
      <c r="RHZ894" s="806"/>
      <c r="RIA894" s="806"/>
      <c r="RIB894" s="806"/>
      <c r="RIC894" s="806"/>
      <c r="RID894" s="806"/>
      <c r="RIE894" s="806"/>
      <c r="RIF894" s="806"/>
      <c r="RIG894" s="806"/>
      <c r="RIH894" s="806"/>
      <c r="RII894" s="806"/>
      <c r="RIJ894" s="806"/>
      <c r="RIK894" s="806"/>
      <c r="RIL894" s="806"/>
      <c r="RIM894" s="806"/>
      <c r="RIN894" s="806"/>
      <c r="RIO894" s="806"/>
      <c r="RIP894" s="806"/>
      <c r="RIQ894" s="806"/>
      <c r="RIR894" s="806"/>
      <c r="RIS894" s="806"/>
      <c r="RIT894" s="806"/>
      <c r="RIU894" s="806"/>
      <c r="RIV894" s="806"/>
      <c r="RIW894" s="806"/>
      <c r="RIX894" s="806"/>
      <c r="RIY894" s="806"/>
      <c r="RIZ894" s="806"/>
      <c r="RJA894" s="806"/>
      <c r="RJB894" s="806"/>
      <c r="RJC894" s="806"/>
      <c r="RJD894" s="806"/>
      <c r="RJE894" s="806"/>
      <c r="RJF894" s="806"/>
      <c r="RJG894" s="806"/>
      <c r="RJH894" s="806"/>
      <c r="RJI894" s="806"/>
      <c r="RJJ894" s="806"/>
      <c r="RJK894" s="806"/>
      <c r="RJL894" s="806"/>
      <c r="RJM894" s="806"/>
      <c r="RJN894" s="806"/>
      <c r="RJO894" s="806"/>
      <c r="RJP894" s="806"/>
      <c r="RJQ894" s="806"/>
      <c r="RJR894" s="806"/>
      <c r="RJS894" s="806"/>
      <c r="RJT894" s="806"/>
      <c r="RJU894" s="806"/>
      <c r="RJV894" s="806"/>
      <c r="RJW894" s="806"/>
      <c r="RJX894" s="806"/>
      <c r="RJY894" s="806"/>
      <c r="RJZ894" s="806"/>
      <c r="RKA894" s="806"/>
      <c r="RKB894" s="806"/>
      <c r="RKC894" s="806"/>
      <c r="RKD894" s="806"/>
      <c r="RKE894" s="806"/>
      <c r="RKF894" s="806"/>
      <c r="RKG894" s="806"/>
      <c r="RKH894" s="806"/>
      <c r="RKI894" s="806"/>
      <c r="RKJ894" s="806"/>
      <c r="RKK894" s="806"/>
      <c r="RKL894" s="806"/>
      <c r="RKM894" s="806"/>
      <c r="RKN894" s="806"/>
      <c r="RKO894" s="806"/>
      <c r="RKP894" s="806"/>
      <c r="RKQ894" s="806"/>
      <c r="RKR894" s="806"/>
      <c r="RKS894" s="806"/>
      <c r="RKT894" s="806"/>
      <c r="RKU894" s="806"/>
      <c r="RKV894" s="806"/>
      <c r="RKW894" s="806"/>
      <c r="RKX894" s="806"/>
      <c r="RKY894" s="806"/>
      <c r="RKZ894" s="806"/>
      <c r="RLA894" s="806"/>
      <c r="RLB894" s="806"/>
      <c r="RLC894" s="806"/>
      <c r="RLD894" s="806"/>
      <c r="RLE894" s="806"/>
      <c r="RLF894" s="806"/>
      <c r="RLG894" s="806"/>
      <c r="RLH894" s="806"/>
      <c r="RLI894" s="806"/>
      <c r="RLJ894" s="806"/>
      <c r="RLK894" s="806"/>
      <c r="RLL894" s="806"/>
      <c r="RLM894" s="806"/>
      <c r="RLN894" s="806"/>
      <c r="RLO894" s="806"/>
      <c r="RLP894" s="806"/>
      <c r="RLQ894" s="806"/>
      <c r="RLR894" s="806"/>
      <c r="RLS894" s="806"/>
      <c r="RLT894" s="806"/>
      <c r="RLU894" s="806"/>
      <c r="RLV894" s="806"/>
      <c r="RLW894" s="806"/>
      <c r="RLX894" s="806"/>
      <c r="RLY894" s="806"/>
      <c r="RLZ894" s="806"/>
      <c r="RMA894" s="806"/>
      <c r="RMB894" s="806"/>
      <c r="RMC894" s="806"/>
      <c r="RMD894" s="806"/>
      <c r="RME894" s="806"/>
      <c r="RMF894" s="806"/>
      <c r="RMG894" s="806"/>
      <c r="RMH894" s="806"/>
      <c r="RMI894" s="806"/>
      <c r="RMJ894" s="806"/>
      <c r="RMK894" s="806"/>
      <c r="RML894" s="806"/>
      <c r="RMM894" s="806"/>
      <c r="RMN894" s="806"/>
      <c r="RMO894" s="806"/>
      <c r="RMP894" s="806"/>
      <c r="RMQ894" s="806"/>
      <c r="RMR894" s="806"/>
      <c r="RMS894" s="806"/>
      <c r="RMT894" s="806"/>
      <c r="RMU894" s="806"/>
      <c r="RMV894" s="806"/>
      <c r="RMW894" s="806"/>
      <c r="RMX894" s="806"/>
      <c r="RMY894" s="806"/>
      <c r="RMZ894" s="806"/>
      <c r="RNA894" s="806"/>
      <c r="RNB894" s="806"/>
      <c r="RNC894" s="806"/>
      <c r="RND894" s="806"/>
      <c r="RNE894" s="806"/>
      <c r="RNF894" s="806"/>
      <c r="RNG894" s="806"/>
      <c r="RNH894" s="806"/>
      <c r="RNI894" s="806"/>
      <c r="RNJ894" s="806"/>
      <c r="RNK894" s="806"/>
      <c r="RNL894" s="806"/>
      <c r="RNM894" s="806"/>
      <c r="RNN894" s="806"/>
      <c r="RNO894" s="806"/>
      <c r="RNP894" s="806"/>
      <c r="RNQ894" s="806"/>
      <c r="RNR894" s="806"/>
      <c r="RNS894" s="806"/>
      <c r="RNT894" s="806"/>
      <c r="RNU894" s="806"/>
      <c r="RNV894" s="806"/>
      <c r="RNW894" s="806"/>
      <c r="RNX894" s="806"/>
      <c r="RNY894" s="806"/>
      <c r="RNZ894" s="806"/>
      <c r="ROA894" s="806"/>
      <c r="ROB894" s="806"/>
      <c r="ROC894" s="806"/>
      <c r="ROD894" s="806"/>
      <c r="ROE894" s="806"/>
      <c r="ROF894" s="806"/>
      <c r="ROG894" s="806"/>
      <c r="ROH894" s="806"/>
      <c r="ROI894" s="806"/>
      <c r="ROJ894" s="806"/>
      <c r="ROK894" s="806"/>
      <c r="ROL894" s="806"/>
      <c r="ROM894" s="806"/>
      <c r="RON894" s="806"/>
      <c r="ROO894" s="806"/>
      <c r="ROP894" s="806"/>
      <c r="ROQ894" s="806"/>
      <c r="ROR894" s="806"/>
      <c r="ROS894" s="806"/>
      <c r="ROT894" s="806"/>
      <c r="ROU894" s="806"/>
      <c r="ROV894" s="806"/>
      <c r="ROW894" s="806"/>
      <c r="ROX894" s="806"/>
      <c r="ROY894" s="806"/>
      <c r="ROZ894" s="806"/>
      <c r="RPA894" s="806"/>
      <c r="RPB894" s="806"/>
      <c r="RPC894" s="806"/>
      <c r="RPD894" s="806"/>
      <c r="RPE894" s="806"/>
      <c r="RPF894" s="806"/>
      <c r="RPG894" s="806"/>
      <c r="RPH894" s="806"/>
      <c r="RPI894" s="806"/>
      <c r="RPJ894" s="806"/>
      <c r="RPK894" s="806"/>
      <c r="RPL894" s="806"/>
      <c r="RPM894" s="806"/>
      <c r="RPN894" s="806"/>
      <c r="RPO894" s="806"/>
      <c r="RPP894" s="806"/>
      <c r="RPQ894" s="806"/>
      <c r="RPR894" s="806"/>
      <c r="RPS894" s="806"/>
      <c r="RPT894" s="806"/>
      <c r="RPU894" s="806"/>
      <c r="RPV894" s="806"/>
      <c r="RPW894" s="806"/>
      <c r="RPX894" s="806"/>
      <c r="RPY894" s="806"/>
      <c r="RPZ894" s="806"/>
      <c r="RQA894" s="806"/>
      <c r="RQB894" s="806"/>
      <c r="RQC894" s="806"/>
      <c r="RQD894" s="806"/>
      <c r="RQE894" s="806"/>
      <c r="RQF894" s="806"/>
      <c r="RQG894" s="806"/>
      <c r="RQH894" s="806"/>
      <c r="RQI894" s="806"/>
      <c r="RQJ894" s="806"/>
      <c r="RQK894" s="806"/>
      <c r="RQL894" s="806"/>
      <c r="RQM894" s="806"/>
      <c r="RQN894" s="806"/>
      <c r="RQO894" s="806"/>
      <c r="RQP894" s="806"/>
      <c r="RQQ894" s="806"/>
      <c r="RQR894" s="806"/>
      <c r="RQS894" s="806"/>
      <c r="RQT894" s="806"/>
      <c r="RQU894" s="806"/>
      <c r="RQV894" s="806"/>
      <c r="RQW894" s="806"/>
      <c r="RQX894" s="806"/>
      <c r="RQY894" s="806"/>
      <c r="RQZ894" s="806"/>
      <c r="RRA894" s="806"/>
      <c r="RRB894" s="806"/>
      <c r="RRC894" s="806"/>
      <c r="RRD894" s="806"/>
      <c r="RRE894" s="806"/>
      <c r="RRF894" s="806"/>
      <c r="RRG894" s="806"/>
      <c r="RRH894" s="806"/>
      <c r="RRI894" s="806"/>
      <c r="RRJ894" s="806"/>
      <c r="RRK894" s="806"/>
      <c r="RRL894" s="806"/>
      <c r="RRM894" s="806"/>
      <c r="RRN894" s="806"/>
      <c r="RRO894" s="806"/>
      <c r="RRP894" s="806"/>
      <c r="RRQ894" s="806"/>
      <c r="RRR894" s="806"/>
      <c r="RRS894" s="806"/>
      <c r="RRT894" s="806"/>
      <c r="RRU894" s="806"/>
      <c r="RRV894" s="806"/>
      <c r="RRW894" s="806"/>
      <c r="RRX894" s="806"/>
      <c r="RRY894" s="806"/>
      <c r="RRZ894" s="806"/>
      <c r="RSA894" s="806"/>
      <c r="RSB894" s="806"/>
      <c r="RSC894" s="806"/>
      <c r="RSD894" s="806"/>
      <c r="RSE894" s="806"/>
      <c r="RSF894" s="806"/>
      <c r="RSG894" s="806"/>
      <c r="RSH894" s="806"/>
      <c r="RSI894" s="806"/>
      <c r="RSJ894" s="806"/>
      <c r="RSK894" s="806"/>
      <c r="RSL894" s="806"/>
      <c r="RSM894" s="806"/>
      <c r="RSN894" s="806"/>
      <c r="RSO894" s="806"/>
      <c r="RSP894" s="806"/>
      <c r="RSQ894" s="806"/>
      <c r="RSR894" s="806"/>
      <c r="RSS894" s="806"/>
      <c r="RST894" s="806"/>
      <c r="RSU894" s="806"/>
      <c r="RSV894" s="806"/>
      <c r="RSW894" s="806"/>
      <c r="RSX894" s="806"/>
      <c r="RSY894" s="806"/>
      <c r="RSZ894" s="806"/>
      <c r="RTA894" s="806"/>
      <c r="RTB894" s="806"/>
      <c r="RTC894" s="806"/>
      <c r="RTD894" s="806"/>
      <c r="RTE894" s="806"/>
      <c r="RTF894" s="806"/>
      <c r="RTG894" s="806"/>
      <c r="RTH894" s="806"/>
      <c r="RTI894" s="806"/>
      <c r="RTJ894" s="806"/>
      <c r="RTK894" s="806"/>
      <c r="RTL894" s="806"/>
      <c r="RTM894" s="806"/>
      <c r="RTN894" s="806"/>
      <c r="RTO894" s="806"/>
      <c r="RTP894" s="806"/>
      <c r="RTQ894" s="806"/>
      <c r="RTR894" s="806"/>
      <c r="RTS894" s="806"/>
      <c r="RTT894" s="806"/>
      <c r="RTU894" s="806"/>
      <c r="RTV894" s="806"/>
      <c r="RTW894" s="806"/>
      <c r="RTX894" s="806"/>
      <c r="RTY894" s="806"/>
      <c r="RTZ894" s="806"/>
      <c r="RUA894" s="806"/>
      <c r="RUB894" s="806"/>
      <c r="RUC894" s="806"/>
      <c r="RUD894" s="806"/>
      <c r="RUE894" s="806"/>
      <c r="RUF894" s="806"/>
      <c r="RUG894" s="806"/>
      <c r="RUH894" s="806"/>
      <c r="RUI894" s="806"/>
      <c r="RUJ894" s="806"/>
      <c r="RUK894" s="806"/>
      <c r="RUL894" s="806"/>
      <c r="RUM894" s="806"/>
      <c r="RUN894" s="806"/>
      <c r="RUO894" s="806"/>
      <c r="RUP894" s="806"/>
      <c r="RUQ894" s="806"/>
      <c r="RUR894" s="806"/>
      <c r="RUS894" s="806"/>
      <c r="RUT894" s="806"/>
      <c r="RUU894" s="806"/>
      <c r="RUV894" s="806"/>
      <c r="RUW894" s="806"/>
      <c r="RUX894" s="806"/>
      <c r="RUY894" s="806"/>
      <c r="RUZ894" s="806"/>
      <c r="RVA894" s="806"/>
      <c r="RVB894" s="806"/>
      <c r="RVC894" s="806"/>
      <c r="RVD894" s="806"/>
      <c r="RVE894" s="806"/>
      <c r="RVF894" s="806"/>
      <c r="RVG894" s="806"/>
      <c r="RVH894" s="806"/>
      <c r="RVI894" s="806"/>
      <c r="RVJ894" s="806"/>
      <c r="RVK894" s="806"/>
      <c r="RVL894" s="806"/>
      <c r="RVM894" s="806"/>
      <c r="RVN894" s="806"/>
      <c r="RVO894" s="806"/>
      <c r="RVP894" s="806"/>
      <c r="RVQ894" s="806"/>
      <c r="RVR894" s="806"/>
      <c r="RVS894" s="806"/>
      <c r="RVT894" s="806"/>
      <c r="RVU894" s="806"/>
      <c r="RVV894" s="806"/>
      <c r="RVW894" s="806"/>
      <c r="RVX894" s="806"/>
      <c r="RVY894" s="806"/>
      <c r="RVZ894" s="806"/>
      <c r="RWA894" s="806"/>
      <c r="RWB894" s="806"/>
      <c r="RWC894" s="806"/>
      <c r="RWD894" s="806"/>
      <c r="RWE894" s="806"/>
      <c r="RWF894" s="806"/>
      <c r="RWG894" s="806"/>
      <c r="RWH894" s="806"/>
      <c r="RWI894" s="806"/>
      <c r="RWJ894" s="806"/>
      <c r="RWK894" s="806"/>
      <c r="RWL894" s="806"/>
      <c r="RWM894" s="806"/>
      <c r="RWN894" s="806"/>
      <c r="RWO894" s="806"/>
      <c r="RWP894" s="806"/>
      <c r="RWQ894" s="806"/>
      <c r="RWR894" s="806"/>
      <c r="RWS894" s="806"/>
      <c r="RWT894" s="806"/>
      <c r="RWU894" s="806"/>
      <c r="RWV894" s="806"/>
      <c r="RWW894" s="806"/>
      <c r="RWX894" s="806"/>
      <c r="RWY894" s="806"/>
      <c r="RWZ894" s="806"/>
      <c r="RXA894" s="806"/>
      <c r="RXB894" s="806"/>
      <c r="RXC894" s="806"/>
      <c r="RXD894" s="806"/>
      <c r="RXE894" s="806"/>
      <c r="RXF894" s="806"/>
      <c r="RXG894" s="806"/>
      <c r="RXH894" s="806"/>
      <c r="RXI894" s="806"/>
      <c r="RXJ894" s="806"/>
      <c r="RXK894" s="806"/>
      <c r="RXL894" s="806"/>
      <c r="RXM894" s="806"/>
      <c r="RXN894" s="806"/>
      <c r="RXO894" s="806"/>
      <c r="RXP894" s="806"/>
      <c r="RXQ894" s="806"/>
      <c r="RXR894" s="806"/>
      <c r="RXS894" s="806"/>
      <c r="RXT894" s="806"/>
      <c r="RXU894" s="806"/>
      <c r="RXV894" s="806"/>
      <c r="RXW894" s="806"/>
      <c r="RXX894" s="806"/>
      <c r="RXY894" s="806"/>
      <c r="RXZ894" s="806"/>
      <c r="RYA894" s="806"/>
      <c r="RYB894" s="806"/>
      <c r="RYC894" s="806"/>
      <c r="RYD894" s="806"/>
      <c r="RYE894" s="806"/>
      <c r="RYF894" s="806"/>
      <c r="RYG894" s="806"/>
      <c r="RYH894" s="806"/>
      <c r="RYI894" s="806"/>
      <c r="RYJ894" s="806"/>
      <c r="RYK894" s="806"/>
      <c r="RYL894" s="806"/>
      <c r="RYM894" s="806"/>
      <c r="RYN894" s="806"/>
      <c r="RYO894" s="806"/>
      <c r="RYP894" s="806"/>
      <c r="RYQ894" s="806"/>
      <c r="RYR894" s="806"/>
      <c r="RYS894" s="806"/>
      <c r="RYT894" s="806"/>
      <c r="RYU894" s="806"/>
      <c r="RYV894" s="806"/>
      <c r="RYW894" s="806"/>
      <c r="RYX894" s="806"/>
      <c r="RYY894" s="806"/>
      <c r="RYZ894" s="806"/>
      <c r="RZA894" s="806"/>
      <c r="RZB894" s="806"/>
      <c r="RZC894" s="806"/>
      <c r="RZD894" s="806"/>
      <c r="RZE894" s="806"/>
      <c r="RZF894" s="806"/>
      <c r="RZG894" s="806"/>
      <c r="RZH894" s="806"/>
      <c r="RZI894" s="806"/>
      <c r="RZJ894" s="806"/>
      <c r="RZK894" s="806"/>
      <c r="RZL894" s="806"/>
      <c r="RZM894" s="806"/>
      <c r="RZN894" s="806"/>
      <c r="RZO894" s="806"/>
      <c r="RZP894" s="806"/>
      <c r="RZQ894" s="806"/>
      <c r="RZR894" s="806"/>
      <c r="RZS894" s="806"/>
      <c r="RZT894" s="806"/>
      <c r="RZU894" s="806"/>
      <c r="RZV894" s="806"/>
      <c r="RZW894" s="806"/>
      <c r="RZX894" s="806"/>
      <c r="RZY894" s="806"/>
      <c r="RZZ894" s="806"/>
      <c r="SAA894" s="806"/>
      <c r="SAB894" s="806"/>
      <c r="SAC894" s="806"/>
      <c r="SAD894" s="806"/>
      <c r="SAE894" s="806"/>
      <c r="SAF894" s="806"/>
      <c r="SAG894" s="806"/>
      <c r="SAH894" s="806"/>
      <c r="SAI894" s="806"/>
      <c r="SAJ894" s="806"/>
      <c r="SAK894" s="806"/>
      <c r="SAL894" s="806"/>
      <c r="SAM894" s="806"/>
      <c r="SAN894" s="806"/>
      <c r="SAO894" s="806"/>
      <c r="SAP894" s="806"/>
      <c r="SAQ894" s="806"/>
      <c r="SAR894" s="806"/>
      <c r="SAS894" s="806"/>
      <c r="SAT894" s="806"/>
      <c r="SAU894" s="806"/>
      <c r="SAV894" s="806"/>
      <c r="SAW894" s="806"/>
      <c r="SAX894" s="806"/>
      <c r="SAY894" s="806"/>
      <c r="SAZ894" s="806"/>
      <c r="SBA894" s="806"/>
      <c r="SBB894" s="806"/>
      <c r="SBC894" s="806"/>
      <c r="SBD894" s="806"/>
      <c r="SBE894" s="806"/>
      <c r="SBF894" s="806"/>
      <c r="SBG894" s="806"/>
      <c r="SBH894" s="806"/>
      <c r="SBI894" s="806"/>
      <c r="SBJ894" s="806"/>
      <c r="SBK894" s="806"/>
      <c r="SBL894" s="806"/>
      <c r="SBM894" s="806"/>
      <c r="SBN894" s="806"/>
      <c r="SBO894" s="806"/>
      <c r="SBP894" s="806"/>
      <c r="SBQ894" s="806"/>
      <c r="SBR894" s="806"/>
      <c r="SBS894" s="806"/>
      <c r="SBT894" s="806"/>
      <c r="SBU894" s="806"/>
      <c r="SBV894" s="806"/>
      <c r="SBW894" s="806"/>
      <c r="SBX894" s="806"/>
      <c r="SBY894" s="806"/>
      <c r="SBZ894" s="806"/>
      <c r="SCA894" s="806"/>
      <c r="SCB894" s="806"/>
      <c r="SCC894" s="806"/>
      <c r="SCD894" s="806"/>
      <c r="SCE894" s="806"/>
      <c r="SCF894" s="806"/>
      <c r="SCG894" s="806"/>
      <c r="SCH894" s="806"/>
      <c r="SCI894" s="806"/>
      <c r="SCJ894" s="806"/>
      <c r="SCK894" s="806"/>
      <c r="SCL894" s="806"/>
      <c r="SCM894" s="806"/>
      <c r="SCN894" s="806"/>
      <c r="SCO894" s="806"/>
      <c r="SCP894" s="806"/>
      <c r="SCQ894" s="806"/>
      <c r="SCR894" s="806"/>
      <c r="SCS894" s="806"/>
      <c r="SCT894" s="806"/>
      <c r="SCU894" s="806"/>
      <c r="SCV894" s="806"/>
      <c r="SCW894" s="806"/>
      <c r="SCX894" s="806"/>
      <c r="SCY894" s="806"/>
      <c r="SCZ894" s="806"/>
      <c r="SDA894" s="806"/>
      <c r="SDB894" s="806"/>
      <c r="SDC894" s="806"/>
      <c r="SDD894" s="806"/>
      <c r="SDE894" s="806"/>
      <c r="SDF894" s="806"/>
      <c r="SDG894" s="806"/>
      <c r="SDH894" s="806"/>
      <c r="SDI894" s="806"/>
      <c r="SDJ894" s="806"/>
      <c r="SDK894" s="806"/>
      <c r="SDL894" s="806"/>
      <c r="SDM894" s="806"/>
      <c r="SDN894" s="806"/>
      <c r="SDO894" s="806"/>
      <c r="SDP894" s="806"/>
      <c r="SDQ894" s="806"/>
      <c r="SDR894" s="806"/>
      <c r="SDS894" s="806"/>
      <c r="SDT894" s="806"/>
      <c r="SDU894" s="806"/>
      <c r="SDV894" s="806"/>
      <c r="SDW894" s="806"/>
      <c r="SDX894" s="806"/>
      <c r="SDY894" s="806"/>
      <c r="SDZ894" s="806"/>
      <c r="SEA894" s="806"/>
      <c r="SEB894" s="806"/>
      <c r="SEC894" s="806"/>
      <c r="SED894" s="806"/>
      <c r="SEE894" s="806"/>
      <c r="SEF894" s="806"/>
      <c r="SEG894" s="806"/>
      <c r="SEH894" s="806"/>
      <c r="SEI894" s="806"/>
      <c r="SEJ894" s="806"/>
      <c r="SEK894" s="806"/>
      <c r="SEL894" s="806"/>
      <c r="SEM894" s="806"/>
      <c r="SEN894" s="806"/>
      <c r="SEO894" s="806"/>
      <c r="SEP894" s="806"/>
      <c r="SEQ894" s="806"/>
      <c r="SER894" s="806"/>
      <c r="SES894" s="806"/>
      <c r="SET894" s="806"/>
      <c r="SEU894" s="806"/>
      <c r="SEV894" s="806"/>
      <c r="SEW894" s="806"/>
      <c r="SEX894" s="806"/>
      <c r="SEY894" s="806"/>
      <c r="SEZ894" s="806"/>
      <c r="SFA894" s="806"/>
      <c r="SFB894" s="806"/>
      <c r="SFC894" s="806"/>
      <c r="SFD894" s="806"/>
      <c r="SFE894" s="806"/>
      <c r="SFF894" s="806"/>
      <c r="SFG894" s="806"/>
      <c r="SFH894" s="806"/>
      <c r="SFI894" s="806"/>
      <c r="SFJ894" s="806"/>
      <c r="SFK894" s="806"/>
      <c r="SFL894" s="806"/>
      <c r="SFM894" s="806"/>
      <c r="SFN894" s="806"/>
      <c r="SFO894" s="806"/>
      <c r="SFP894" s="806"/>
      <c r="SFQ894" s="806"/>
      <c r="SFR894" s="806"/>
      <c r="SFS894" s="806"/>
      <c r="SFT894" s="806"/>
      <c r="SFU894" s="806"/>
      <c r="SFV894" s="806"/>
      <c r="SFW894" s="806"/>
      <c r="SFX894" s="806"/>
      <c r="SFY894" s="806"/>
      <c r="SFZ894" s="806"/>
      <c r="SGA894" s="806"/>
      <c r="SGB894" s="806"/>
      <c r="SGC894" s="806"/>
      <c r="SGD894" s="806"/>
      <c r="SGE894" s="806"/>
      <c r="SGF894" s="806"/>
      <c r="SGG894" s="806"/>
      <c r="SGH894" s="806"/>
      <c r="SGI894" s="806"/>
      <c r="SGJ894" s="806"/>
      <c r="SGK894" s="806"/>
      <c r="SGL894" s="806"/>
      <c r="SGM894" s="806"/>
      <c r="SGN894" s="806"/>
      <c r="SGO894" s="806"/>
      <c r="SGP894" s="806"/>
      <c r="SGQ894" s="806"/>
      <c r="SGR894" s="806"/>
      <c r="SGS894" s="806"/>
      <c r="SGT894" s="806"/>
      <c r="SGU894" s="806"/>
      <c r="SGV894" s="806"/>
      <c r="SGW894" s="806"/>
      <c r="SGX894" s="806"/>
      <c r="SGY894" s="806"/>
      <c r="SGZ894" s="806"/>
      <c r="SHA894" s="806"/>
      <c r="SHB894" s="806"/>
      <c r="SHC894" s="806"/>
      <c r="SHD894" s="806"/>
      <c r="SHE894" s="806"/>
      <c r="SHF894" s="806"/>
      <c r="SHG894" s="806"/>
      <c r="SHH894" s="806"/>
      <c r="SHI894" s="806"/>
      <c r="SHJ894" s="806"/>
      <c r="SHK894" s="806"/>
      <c r="SHL894" s="806"/>
      <c r="SHM894" s="806"/>
      <c r="SHN894" s="806"/>
      <c r="SHO894" s="806"/>
      <c r="SHP894" s="806"/>
      <c r="SHQ894" s="806"/>
      <c r="SHR894" s="806"/>
      <c r="SHS894" s="806"/>
      <c r="SHT894" s="806"/>
      <c r="SHU894" s="806"/>
      <c r="SHV894" s="806"/>
      <c r="SHW894" s="806"/>
      <c r="SHX894" s="806"/>
      <c r="SHY894" s="806"/>
      <c r="SHZ894" s="806"/>
      <c r="SIA894" s="806"/>
      <c r="SIB894" s="806"/>
      <c r="SIC894" s="806"/>
      <c r="SID894" s="806"/>
      <c r="SIE894" s="806"/>
      <c r="SIF894" s="806"/>
      <c r="SIG894" s="806"/>
      <c r="SIH894" s="806"/>
      <c r="SII894" s="806"/>
      <c r="SIJ894" s="806"/>
      <c r="SIK894" s="806"/>
      <c r="SIL894" s="806"/>
      <c r="SIM894" s="806"/>
      <c r="SIN894" s="806"/>
      <c r="SIO894" s="806"/>
      <c r="SIP894" s="806"/>
      <c r="SIQ894" s="806"/>
      <c r="SIR894" s="806"/>
      <c r="SIS894" s="806"/>
      <c r="SIT894" s="806"/>
      <c r="SIU894" s="806"/>
      <c r="SIV894" s="806"/>
      <c r="SIW894" s="806"/>
      <c r="SIX894" s="806"/>
      <c r="SIY894" s="806"/>
      <c r="SIZ894" s="806"/>
      <c r="SJA894" s="806"/>
      <c r="SJB894" s="806"/>
      <c r="SJC894" s="806"/>
      <c r="SJD894" s="806"/>
      <c r="SJE894" s="806"/>
      <c r="SJF894" s="806"/>
      <c r="SJG894" s="806"/>
      <c r="SJH894" s="806"/>
      <c r="SJI894" s="806"/>
      <c r="SJJ894" s="806"/>
      <c r="SJK894" s="806"/>
      <c r="SJL894" s="806"/>
      <c r="SJM894" s="806"/>
      <c r="SJN894" s="806"/>
      <c r="SJO894" s="806"/>
      <c r="SJP894" s="806"/>
      <c r="SJQ894" s="806"/>
      <c r="SJR894" s="806"/>
      <c r="SJS894" s="806"/>
      <c r="SJT894" s="806"/>
      <c r="SJU894" s="806"/>
      <c r="SJV894" s="806"/>
      <c r="SJW894" s="806"/>
      <c r="SJX894" s="806"/>
      <c r="SJY894" s="806"/>
      <c r="SJZ894" s="806"/>
      <c r="SKA894" s="806"/>
      <c r="SKB894" s="806"/>
      <c r="SKC894" s="806"/>
      <c r="SKD894" s="806"/>
      <c r="SKE894" s="806"/>
      <c r="SKF894" s="806"/>
      <c r="SKG894" s="806"/>
      <c r="SKH894" s="806"/>
      <c r="SKI894" s="806"/>
      <c r="SKJ894" s="806"/>
      <c r="SKK894" s="806"/>
      <c r="SKL894" s="806"/>
      <c r="SKM894" s="806"/>
      <c r="SKN894" s="806"/>
      <c r="SKO894" s="806"/>
      <c r="SKP894" s="806"/>
      <c r="SKQ894" s="806"/>
      <c r="SKR894" s="806"/>
      <c r="SKS894" s="806"/>
      <c r="SKT894" s="806"/>
      <c r="SKU894" s="806"/>
      <c r="SKV894" s="806"/>
      <c r="SKW894" s="806"/>
      <c r="SKX894" s="806"/>
      <c r="SKY894" s="806"/>
      <c r="SKZ894" s="806"/>
      <c r="SLA894" s="806"/>
      <c r="SLB894" s="806"/>
      <c r="SLC894" s="806"/>
      <c r="SLD894" s="806"/>
      <c r="SLE894" s="806"/>
      <c r="SLF894" s="806"/>
      <c r="SLG894" s="806"/>
      <c r="SLH894" s="806"/>
      <c r="SLI894" s="806"/>
      <c r="SLJ894" s="806"/>
      <c r="SLK894" s="806"/>
      <c r="SLL894" s="806"/>
      <c r="SLM894" s="806"/>
      <c r="SLN894" s="806"/>
      <c r="SLO894" s="806"/>
      <c r="SLP894" s="806"/>
      <c r="SLQ894" s="806"/>
      <c r="SLR894" s="806"/>
      <c r="SLS894" s="806"/>
      <c r="SLT894" s="806"/>
      <c r="SLU894" s="806"/>
      <c r="SLV894" s="806"/>
      <c r="SLW894" s="806"/>
      <c r="SLX894" s="806"/>
      <c r="SLY894" s="806"/>
      <c r="SLZ894" s="806"/>
      <c r="SMA894" s="806"/>
      <c r="SMB894" s="806"/>
      <c r="SMC894" s="806"/>
      <c r="SMD894" s="806"/>
      <c r="SME894" s="806"/>
      <c r="SMF894" s="806"/>
      <c r="SMG894" s="806"/>
      <c r="SMH894" s="806"/>
      <c r="SMI894" s="806"/>
      <c r="SMJ894" s="806"/>
      <c r="SMK894" s="806"/>
      <c r="SML894" s="806"/>
      <c r="SMM894" s="806"/>
      <c r="SMN894" s="806"/>
      <c r="SMO894" s="806"/>
      <c r="SMP894" s="806"/>
      <c r="SMQ894" s="806"/>
      <c r="SMR894" s="806"/>
      <c r="SMS894" s="806"/>
      <c r="SMT894" s="806"/>
      <c r="SMU894" s="806"/>
      <c r="SMV894" s="806"/>
      <c r="SMW894" s="806"/>
      <c r="SMX894" s="806"/>
      <c r="SMY894" s="806"/>
      <c r="SMZ894" s="806"/>
      <c r="SNA894" s="806"/>
      <c r="SNB894" s="806"/>
      <c r="SNC894" s="806"/>
      <c r="SND894" s="806"/>
      <c r="SNE894" s="806"/>
      <c r="SNF894" s="806"/>
      <c r="SNG894" s="806"/>
      <c r="SNH894" s="806"/>
      <c r="SNI894" s="806"/>
      <c r="SNJ894" s="806"/>
      <c r="SNK894" s="806"/>
      <c r="SNL894" s="806"/>
      <c r="SNM894" s="806"/>
      <c r="SNN894" s="806"/>
      <c r="SNO894" s="806"/>
      <c r="SNP894" s="806"/>
      <c r="SNQ894" s="806"/>
      <c r="SNR894" s="806"/>
      <c r="SNS894" s="806"/>
      <c r="SNT894" s="806"/>
      <c r="SNU894" s="806"/>
      <c r="SNV894" s="806"/>
      <c r="SNW894" s="806"/>
      <c r="SNX894" s="806"/>
      <c r="SNY894" s="806"/>
      <c r="SNZ894" s="806"/>
      <c r="SOA894" s="806"/>
      <c r="SOB894" s="806"/>
      <c r="SOC894" s="806"/>
      <c r="SOD894" s="806"/>
      <c r="SOE894" s="806"/>
      <c r="SOF894" s="806"/>
      <c r="SOG894" s="806"/>
      <c r="SOH894" s="806"/>
      <c r="SOI894" s="806"/>
      <c r="SOJ894" s="806"/>
      <c r="SOK894" s="806"/>
      <c r="SOL894" s="806"/>
      <c r="SOM894" s="806"/>
      <c r="SON894" s="806"/>
      <c r="SOO894" s="806"/>
      <c r="SOP894" s="806"/>
      <c r="SOQ894" s="806"/>
      <c r="SOR894" s="806"/>
      <c r="SOS894" s="806"/>
      <c r="SOT894" s="806"/>
      <c r="SOU894" s="806"/>
      <c r="SOV894" s="806"/>
      <c r="SOW894" s="806"/>
      <c r="SOX894" s="806"/>
      <c r="SOY894" s="806"/>
      <c r="SOZ894" s="806"/>
      <c r="SPA894" s="806"/>
      <c r="SPB894" s="806"/>
      <c r="SPC894" s="806"/>
      <c r="SPD894" s="806"/>
      <c r="SPE894" s="806"/>
      <c r="SPF894" s="806"/>
      <c r="SPG894" s="806"/>
      <c r="SPH894" s="806"/>
      <c r="SPI894" s="806"/>
      <c r="SPJ894" s="806"/>
      <c r="SPK894" s="806"/>
      <c r="SPL894" s="806"/>
      <c r="SPM894" s="806"/>
      <c r="SPN894" s="806"/>
      <c r="SPO894" s="806"/>
      <c r="SPP894" s="806"/>
      <c r="SPQ894" s="806"/>
      <c r="SPR894" s="806"/>
      <c r="SPS894" s="806"/>
      <c r="SPT894" s="806"/>
      <c r="SPU894" s="806"/>
      <c r="SPV894" s="806"/>
      <c r="SPW894" s="806"/>
      <c r="SPX894" s="806"/>
      <c r="SPY894" s="806"/>
      <c r="SPZ894" s="806"/>
      <c r="SQA894" s="806"/>
      <c r="SQB894" s="806"/>
      <c r="SQC894" s="806"/>
      <c r="SQD894" s="806"/>
      <c r="SQE894" s="806"/>
      <c r="SQF894" s="806"/>
      <c r="SQG894" s="806"/>
      <c r="SQH894" s="806"/>
      <c r="SQI894" s="806"/>
      <c r="SQJ894" s="806"/>
      <c r="SQK894" s="806"/>
      <c r="SQL894" s="806"/>
      <c r="SQM894" s="806"/>
      <c r="SQN894" s="806"/>
      <c r="SQO894" s="806"/>
      <c r="SQP894" s="806"/>
      <c r="SQQ894" s="806"/>
      <c r="SQR894" s="806"/>
      <c r="SQS894" s="806"/>
      <c r="SQT894" s="806"/>
      <c r="SQU894" s="806"/>
      <c r="SQV894" s="806"/>
      <c r="SQW894" s="806"/>
      <c r="SQX894" s="806"/>
      <c r="SQY894" s="806"/>
      <c r="SQZ894" s="806"/>
      <c r="SRA894" s="806"/>
      <c r="SRB894" s="806"/>
      <c r="SRC894" s="806"/>
      <c r="SRD894" s="806"/>
      <c r="SRE894" s="806"/>
      <c r="SRF894" s="806"/>
      <c r="SRG894" s="806"/>
      <c r="SRH894" s="806"/>
      <c r="SRI894" s="806"/>
      <c r="SRJ894" s="806"/>
      <c r="SRK894" s="806"/>
      <c r="SRL894" s="806"/>
      <c r="SRM894" s="806"/>
      <c r="SRN894" s="806"/>
      <c r="SRO894" s="806"/>
      <c r="SRP894" s="806"/>
      <c r="SRQ894" s="806"/>
      <c r="SRR894" s="806"/>
      <c r="SRS894" s="806"/>
      <c r="SRT894" s="806"/>
      <c r="SRU894" s="806"/>
      <c r="SRV894" s="806"/>
      <c r="SRW894" s="806"/>
      <c r="SRX894" s="806"/>
      <c r="SRY894" s="806"/>
      <c r="SRZ894" s="806"/>
      <c r="SSA894" s="806"/>
      <c r="SSB894" s="806"/>
      <c r="SSC894" s="806"/>
      <c r="SSD894" s="806"/>
      <c r="SSE894" s="806"/>
      <c r="SSF894" s="806"/>
      <c r="SSG894" s="806"/>
      <c r="SSH894" s="806"/>
      <c r="SSI894" s="806"/>
      <c r="SSJ894" s="806"/>
      <c r="SSK894" s="806"/>
      <c r="SSL894" s="806"/>
      <c r="SSM894" s="806"/>
      <c r="SSN894" s="806"/>
      <c r="SSO894" s="806"/>
      <c r="SSP894" s="806"/>
      <c r="SSQ894" s="806"/>
      <c r="SSR894" s="806"/>
      <c r="SSS894" s="806"/>
      <c r="SST894" s="806"/>
      <c r="SSU894" s="806"/>
      <c r="SSV894" s="806"/>
      <c r="SSW894" s="806"/>
      <c r="SSX894" s="806"/>
      <c r="SSY894" s="806"/>
      <c r="SSZ894" s="806"/>
      <c r="STA894" s="806"/>
      <c r="STB894" s="806"/>
      <c r="STC894" s="806"/>
      <c r="STD894" s="806"/>
      <c r="STE894" s="806"/>
      <c r="STF894" s="806"/>
      <c r="STG894" s="806"/>
      <c r="STH894" s="806"/>
      <c r="STI894" s="806"/>
      <c r="STJ894" s="806"/>
      <c r="STK894" s="806"/>
      <c r="STL894" s="806"/>
      <c r="STM894" s="806"/>
      <c r="STN894" s="806"/>
      <c r="STO894" s="806"/>
      <c r="STP894" s="806"/>
      <c r="STQ894" s="806"/>
      <c r="STR894" s="806"/>
      <c r="STS894" s="806"/>
      <c r="STT894" s="806"/>
      <c r="STU894" s="806"/>
      <c r="STV894" s="806"/>
      <c r="STW894" s="806"/>
      <c r="STX894" s="806"/>
      <c r="STY894" s="806"/>
      <c r="STZ894" s="806"/>
      <c r="SUA894" s="806"/>
      <c r="SUB894" s="806"/>
      <c r="SUC894" s="806"/>
      <c r="SUD894" s="806"/>
      <c r="SUE894" s="806"/>
      <c r="SUF894" s="806"/>
      <c r="SUG894" s="806"/>
      <c r="SUH894" s="806"/>
      <c r="SUI894" s="806"/>
      <c r="SUJ894" s="806"/>
      <c r="SUK894" s="806"/>
      <c r="SUL894" s="806"/>
      <c r="SUM894" s="806"/>
      <c r="SUN894" s="806"/>
      <c r="SUO894" s="806"/>
      <c r="SUP894" s="806"/>
      <c r="SUQ894" s="806"/>
      <c r="SUR894" s="806"/>
      <c r="SUS894" s="806"/>
      <c r="SUT894" s="806"/>
      <c r="SUU894" s="806"/>
      <c r="SUV894" s="806"/>
      <c r="SUW894" s="806"/>
      <c r="SUX894" s="806"/>
      <c r="SUY894" s="806"/>
      <c r="SUZ894" s="806"/>
      <c r="SVA894" s="806"/>
      <c r="SVB894" s="806"/>
      <c r="SVC894" s="806"/>
      <c r="SVD894" s="806"/>
      <c r="SVE894" s="806"/>
      <c r="SVF894" s="806"/>
      <c r="SVG894" s="806"/>
      <c r="SVH894" s="806"/>
      <c r="SVI894" s="806"/>
      <c r="SVJ894" s="806"/>
      <c r="SVK894" s="806"/>
      <c r="SVL894" s="806"/>
      <c r="SVM894" s="806"/>
      <c r="SVN894" s="806"/>
      <c r="SVO894" s="806"/>
      <c r="SVP894" s="806"/>
      <c r="SVQ894" s="806"/>
      <c r="SVR894" s="806"/>
      <c r="SVS894" s="806"/>
      <c r="SVT894" s="806"/>
      <c r="SVU894" s="806"/>
      <c r="SVV894" s="806"/>
      <c r="SVW894" s="806"/>
      <c r="SVX894" s="806"/>
      <c r="SVY894" s="806"/>
      <c r="SVZ894" s="806"/>
      <c r="SWA894" s="806"/>
      <c r="SWB894" s="806"/>
      <c r="SWC894" s="806"/>
      <c r="SWD894" s="806"/>
      <c r="SWE894" s="806"/>
      <c r="SWF894" s="806"/>
      <c r="SWG894" s="806"/>
      <c r="SWH894" s="806"/>
      <c r="SWI894" s="806"/>
      <c r="SWJ894" s="806"/>
      <c r="SWK894" s="806"/>
      <c r="SWL894" s="806"/>
      <c r="SWM894" s="806"/>
      <c r="SWN894" s="806"/>
      <c r="SWO894" s="806"/>
      <c r="SWP894" s="806"/>
      <c r="SWQ894" s="806"/>
      <c r="SWR894" s="806"/>
      <c r="SWS894" s="806"/>
      <c r="SWT894" s="806"/>
      <c r="SWU894" s="806"/>
      <c r="SWV894" s="806"/>
      <c r="SWW894" s="806"/>
      <c r="SWX894" s="806"/>
      <c r="SWY894" s="806"/>
      <c r="SWZ894" s="806"/>
      <c r="SXA894" s="806"/>
      <c r="SXB894" s="806"/>
      <c r="SXC894" s="806"/>
      <c r="SXD894" s="806"/>
      <c r="SXE894" s="806"/>
      <c r="SXF894" s="806"/>
      <c r="SXG894" s="806"/>
      <c r="SXH894" s="806"/>
      <c r="SXI894" s="806"/>
      <c r="SXJ894" s="806"/>
      <c r="SXK894" s="806"/>
      <c r="SXL894" s="806"/>
      <c r="SXM894" s="806"/>
      <c r="SXN894" s="806"/>
      <c r="SXO894" s="806"/>
      <c r="SXP894" s="806"/>
      <c r="SXQ894" s="806"/>
      <c r="SXR894" s="806"/>
      <c r="SXS894" s="806"/>
      <c r="SXT894" s="806"/>
      <c r="SXU894" s="806"/>
      <c r="SXV894" s="806"/>
      <c r="SXW894" s="806"/>
      <c r="SXX894" s="806"/>
      <c r="SXY894" s="806"/>
      <c r="SXZ894" s="806"/>
      <c r="SYA894" s="806"/>
      <c r="SYB894" s="806"/>
      <c r="SYC894" s="806"/>
      <c r="SYD894" s="806"/>
      <c r="SYE894" s="806"/>
      <c r="SYF894" s="806"/>
      <c r="SYG894" s="806"/>
      <c r="SYH894" s="806"/>
      <c r="SYI894" s="806"/>
      <c r="SYJ894" s="806"/>
      <c r="SYK894" s="806"/>
      <c r="SYL894" s="806"/>
      <c r="SYM894" s="806"/>
      <c r="SYN894" s="806"/>
      <c r="SYO894" s="806"/>
      <c r="SYP894" s="806"/>
      <c r="SYQ894" s="806"/>
      <c r="SYR894" s="806"/>
      <c r="SYS894" s="806"/>
      <c r="SYT894" s="806"/>
      <c r="SYU894" s="806"/>
      <c r="SYV894" s="806"/>
      <c r="SYW894" s="806"/>
      <c r="SYX894" s="806"/>
      <c r="SYY894" s="806"/>
      <c r="SYZ894" s="806"/>
      <c r="SZA894" s="806"/>
      <c r="SZB894" s="806"/>
      <c r="SZC894" s="806"/>
      <c r="SZD894" s="806"/>
      <c r="SZE894" s="806"/>
      <c r="SZF894" s="806"/>
      <c r="SZG894" s="806"/>
      <c r="SZH894" s="806"/>
      <c r="SZI894" s="806"/>
      <c r="SZJ894" s="806"/>
      <c r="SZK894" s="806"/>
      <c r="SZL894" s="806"/>
      <c r="SZM894" s="806"/>
      <c r="SZN894" s="806"/>
      <c r="SZO894" s="806"/>
      <c r="SZP894" s="806"/>
      <c r="SZQ894" s="806"/>
      <c r="SZR894" s="806"/>
      <c r="SZS894" s="806"/>
      <c r="SZT894" s="806"/>
      <c r="SZU894" s="806"/>
      <c r="SZV894" s="806"/>
      <c r="SZW894" s="806"/>
      <c r="SZX894" s="806"/>
      <c r="SZY894" s="806"/>
      <c r="SZZ894" s="806"/>
      <c r="TAA894" s="806"/>
      <c r="TAB894" s="806"/>
      <c r="TAC894" s="806"/>
      <c r="TAD894" s="806"/>
      <c r="TAE894" s="806"/>
      <c r="TAF894" s="806"/>
      <c r="TAG894" s="806"/>
      <c r="TAH894" s="806"/>
      <c r="TAI894" s="806"/>
      <c r="TAJ894" s="806"/>
      <c r="TAK894" s="806"/>
      <c r="TAL894" s="806"/>
      <c r="TAM894" s="806"/>
      <c r="TAN894" s="806"/>
      <c r="TAO894" s="806"/>
      <c r="TAP894" s="806"/>
      <c r="TAQ894" s="806"/>
      <c r="TAR894" s="806"/>
      <c r="TAS894" s="806"/>
      <c r="TAT894" s="806"/>
      <c r="TAU894" s="806"/>
      <c r="TAV894" s="806"/>
      <c r="TAW894" s="806"/>
      <c r="TAX894" s="806"/>
      <c r="TAY894" s="806"/>
      <c r="TAZ894" s="806"/>
      <c r="TBA894" s="806"/>
      <c r="TBB894" s="806"/>
      <c r="TBC894" s="806"/>
      <c r="TBD894" s="806"/>
      <c r="TBE894" s="806"/>
      <c r="TBF894" s="806"/>
      <c r="TBG894" s="806"/>
      <c r="TBH894" s="806"/>
      <c r="TBI894" s="806"/>
      <c r="TBJ894" s="806"/>
      <c r="TBK894" s="806"/>
      <c r="TBL894" s="806"/>
      <c r="TBM894" s="806"/>
      <c r="TBN894" s="806"/>
      <c r="TBO894" s="806"/>
      <c r="TBP894" s="806"/>
      <c r="TBQ894" s="806"/>
      <c r="TBR894" s="806"/>
      <c r="TBS894" s="806"/>
      <c r="TBT894" s="806"/>
      <c r="TBU894" s="806"/>
      <c r="TBV894" s="806"/>
      <c r="TBW894" s="806"/>
      <c r="TBX894" s="806"/>
      <c r="TBY894" s="806"/>
      <c r="TBZ894" s="806"/>
      <c r="TCA894" s="806"/>
      <c r="TCB894" s="806"/>
      <c r="TCC894" s="806"/>
      <c r="TCD894" s="806"/>
      <c r="TCE894" s="806"/>
      <c r="TCF894" s="806"/>
      <c r="TCG894" s="806"/>
      <c r="TCH894" s="806"/>
      <c r="TCI894" s="806"/>
      <c r="TCJ894" s="806"/>
      <c r="TCK894" s="806"/>
      <c r="TCL894" s="806"/>
      <c r="TCM894" s="806"/>
      <c r="TCN894" s="806"/>
      <c r="TCO894" s="806"/>
      <c r="TCP894" s="806"/>
      <c r="TCQ894" s="806"/>
      <c r="TCR894" s="806"/>
      <c r="TCS894" s="806"/>
      <c r="TCT894" s="806"/>
      <c r="TCU894" s="806"/>
      <c r="TCV894" s="806"/>
      <c r="TCW894" s="806"/>
      <c r="TCX894" s="806"/>
      <c r="TCY894" s="806"/>
      <c r="TCZ894" s="806"/>
      <c r="TDA894" s="806"/>
      <c r="TDB894" s="806"/>
      <c r="TDC894" s="806"/>
      <c r="TDD894" s="806"/>
      <c r="TDE894" s="806"/>
      <c r="TDF894" s="806"/>
      <c r="TDG894" s="806"/>
      <c r="TDH894" s="806"/>
      <c r="TDI894" s="806"/>
      <c r="TDJ894" s="806"/>
      <c r="TDK894" s="806"/>
      <c r="TDL894" s="806"/>
      <c r="TDM894" s="806"/>
      <c r="TDN894" s="806"/>
      <c r="TDO894" s="806"/>
      <c r="TDP894" s="806"/>
      <c r="TDQ894" s="806"/>
      <c r="TDR894" s="806"/>
      <c r="TDS894" s="806"/>
      <c r="TDT894" s="806"/>
      <c r="TDU894" s="806"/>
      <c r="TDV894" s="806"/>
      <c r="TDW894" s="806"/>
      <c r="TDX894" s="806"/>
      <c r="TDY894" s="806"/>
      <c r="TDZ894" s="806"/>
      <c r="TEA894" s="806"/>
      <c r="TEB894" s="806"/>
      <c r="TEC894" s="806"/>
      <c r="TED894" s="806"/>
      <c r="TEE894" s="806"/>
      <c r="TEF894" s="806"/>
      <c r="TEG894" s="806"/>
      <c r="TEH894" s="806"/>
      <c r="TEI894" s="806"/>
      <c r="TEJ894" s="806"/>
      <c r="TEK894" s="806"/>
      <c r="TEL894" s="806"/>
      <c r="TEM894" s="806"/>
      <c r="TEN894" s="806"/>
      <c r="TEO894" s="806"/>
      <c r="TEP894" s="806"/>
      <c r="TEQ894" s="806"/>
      <c r="TER894" s="806"/>
      <c r="TES894" s="806"/>
      <c r="TET894" s="806"/>
      <c r="TEU894" s="806"/>
      <c r="TEV894" s="806"/>
      <c r="TEW894" s="806"/>
      <c r="TEX894" s="806"/>
      <c r="TEY894" s="806"/>
      <c r="TEZ894" s="806"/>
      <c r="TFA894" s="806"/>
      <c r="TFB894" s="806"/>
      <c r="TFC894" s="806"/>
      <c r="TFD894" s="806"/>
      <c r="TFE894" s="806"/>
      <c r="TFF894" s="806"/>
      <c r="TFG894" s="806"/>
      <c r="TFH894" s="806"/>
      <c r="TFI894" s="806"/>
      <c r="TFJ894" s="806"/>
      <c r="TFK894" s="806"/>
      <c r="TFL894" s="806"/>
      <c r="TFM894" s="806"/>
      <c r="TFN894" s="806"/>
      <c r="TFO894" s="806"/>
      <c r="TFP894" s="806"/>
      <c r="TFQ894" s="806"/>
      <c r="TFR894" s="806"/>
      <c r="TFS894" s="806"/>
      <c r="TFT894" s="806"/>
      <c r="TFU894" s="806"/>
      <c r="TFV894" s="806"/>
      <c r="TFW894" s="806"/>
      <c r="TFX894" s="806"/>
      <c r="TFY894" s="806"/>
      <c r="TFZ894" s="806"/>
      <c r="TGA894" s="806"/>
      <c r="TGB894" s="806"/>
      <c r="TGC894" s="806"/>
      <c r="TGD894" s="806"/>
      <c r="TGE894" s="806"/>
      <c r="TGF894" s="806"/>
      <c r="TGG894" s="806"/>
      <c r="TGH894" s="806"/>
      <c r="TGI894" s="806"/>
      <c r="TGJ894" s="806"/>
      <c r="TGK894" s="806"/>
      <c r="TGL894" s="806"/>
      <c r="TGM894" s="806"/>
      <c r="TGN894" s="806"/>
      <c r="TGO894" s="806"/>
      <c r="TGP894" s="806"/>
      <c r="TGQ894" s="806"/>
      <c r="TGR894" s="806"/>
      <c r="TGS894" s="806"/>
      <c r="TGT894" s="806"/>
      <c r="TGU894" s="806"/>
      <c r="TGV894" s="806"/>
      <c r="TGW894" s="806"/>
      <c r="TGX894" s="806"/>
      <c r="TGY894" s="806"/>
      <c r="TGZ894" s="806"/>
      <c r="THA894" s="806"/>
      <c r="THB894" s="806"/>
      <c r="THC894" s="806"/>
      <c r="THD894" s="806"/>
      <c r="THE894" s="806"/>
      <c r="THF894" s="806"/>
      <c r="THG894" s="806"/>
      <c r="THH894" s="806"/>
      <c r="THI894" s="806"/>
      <c r="THJ894" s="806"/>
      <c r="THK894" s="806"/>
      <c r="THL894" s="806"/>
      <c r="THM894" s="806"/>
      <c r="THN894" s="806"/>
      <c r="THO894" s="806"/>
      <c r="THP894" s="806"/>
      <c r="THQ894" s="806"/>
      <c r="THR894" s="806"/>
      <c r="THS894" s="806"/>
      <c r="THT894" s="806"/>
      <c r="THU894" s="806"/>
      <c r="THV894" s="806"/>
      <c r="THW894" s="806"/>
      <c r="THX894" s="806"/>
      <c r="THY894" s="806"/>
      <c r="THZ894" s="806"/>
      <c r="TIA894" s="806"/>
      <c r="TIB894" s="806"/>
      <c r="TIC894" s="806"/>
      <c r="TID894" s="806"/>
      <c r="TIE894" s="806"/>
      <c r="TIF894" s="806"/>
      <c r="TIG894" s="806"/>
      <c r="TIH894" s="806"/>
      <c r="TII894" s="806"/>
      <c r="TIJ894" s="806"/>
      <c r="TIK894" s="806"/>
      <c r="TIL894" s="806"/>
      <c r="TIM894" s="806"/>
      <c r="TIN894" s="806"/>
      <c r="TIO894" s="806"/>
      <c r="TIP894" s="806"/>
      <c r="TIQ894" s="806"/>
      <c r="TIR894" s="806"/>
      <c r="TIS894" s="806"/>
      <c r="TIT894" s="806"/>
      <c r="TIU894" s="806"/>
      <c r="TIV894" s="806"/>
      <c r="TIW894" s="806"/>
      <c r="TIX894" s="806"/>
      <c r="TIY894" s="806"/>
      <c r="TIZ894" s="806"/>
      <c r="TJA894" s="806"/>
      <c r="TJB894" s="806"/>
      <c r="TJC894" s="806"/>
      <c r="TJD894" s="806"/>
      <c r="TJE894" s="806"/>
      <c r="TJF894" s="806"/>
      <c r="TJG894" s="806"/>
      <c r="TJH894" s="806"/>
      <c r="TJI894" s="806"/>
      <c r="TJJ894" s="806"/>
      <c r="TJK894" s="806"/>
      <c r="TJL894" s="806"/>
      <c r="TJM894" s="806"/>
      <c r="TJN894" s="806"/>
      <c r="TJO894" s="806"/>
      <c r="TJP894" s="806"/>
      <c r="TJQ894" s="806"/>
      <c r="TJR894" s="806"/>
      <c r="TJS894" s="806"/>
      <c r="TJT894" s="806"/>
      <c r="TJU894" s="806"/>
      <c r="TJV894" s="806"/>
      <c r="TJW894" s="806"/>
      <c r="TJX894" s="806"/>
      <c r="TJY894" s="806"/>
      <c r="TJZ894" s="806"/>
      <c r="TKA894" s="806"/>
      <c r="TKB894" s="806"/>
      <c r="TKC894" s="806"/>
      <c r="TKD894" s="806"/>
      <c r="TKE894" s="806"/>
      <c r="TKF894" s="806"/>
      <c r="TKG894" s="806"/>
      <c r="TKH894" s="806"/>
      <c r="TKI894" s="806"/>
      <c r="TKJ894" s="806"/>
      <c r="TKK894" s="806"/>
      <c r="TKL894" s="806"/>
      <c r="TKM894" s="806"/>
      <c r="TKN894" s="806"/>
      <c r="TKO894" s="806"/>
      <c r="TKP894" s="806"/>
      <c r="TKQ894" s="806"/>
      <c r="TKR894" s="806"/>
      <c r="TKS894" s="806"/>
      <c r="TKT894" s="806"/>
      <c r="TKU894" s="806"/>
      <c r="TKV894" s="806"/>
      <c r="TKW894" s="806"/>
      <c r="TKX894" s="806"/>
      <c r="TKY894" s="806"/>
      <c r="TKZ894" s="806"/>
      <c r="TLA894" s="806"/>
      <c r="TLB894" s="806"/>
      <c r="TLC894" s="806"/>
      <c r="TLD894" s="806"/>
      <c r="TLE894" s="806"/>
      <c r="TLF894" s="806"/>
      <c r="TLG894" s="806"/>
      <c r="TLH894" s="806"/>
      <c r="TLI894" s="806"/>
      <c r="TLJ894" s="806"/>
      <c r="TLK894" s="806"/>
      <c r="TLL894" s="806"/>
      <c r="TLM894" s="806"/>
      <c r="TLN894" s="806"/>
      <c r="TLO894" s="806"/>
      <c r="TLP894" s="806"/>
      <c r="TLQ894" s="806"/>
      <c r="TLR894" s="806"/>
      <c r="TLS894" s="806"/>
      <c r="TLT894" s="806"/>
      <c r="TLU894" s="806"/>
      <c r="TLV894" s="806"/>
      <c r="TLW894" s="806"/>
      <c r="TLX894" s="806"/>
      <c r="TLY894" s="806"/>
      <c r="TLZ894" s="806"/>
      <c r="TMA894" s="806"/>
      <c r="TMB894" s="806"/>
      <c r="TMC894" s="806"/>
      <c r="TMD894" s="806"/>
      <c r="TME894" s="806"/>
      <c r="TMF894" s="806"/>
      <c r="TMG894" s="806"/>
      <c r="TMH894" s="806"/>
      <c r="TMI894" s="806"/>
      <c r="TMJ894" s="806"/>
      <c r="TMK894" s="806"/>
      <c r="TML894" s="806"/>
      <c r="TMM894" s="806"/>
      <c r="TMN894" s="806"/>
      <c r="TMO894" s="806"/>
      <c r="TMP894" s="806"/>
      <c r="TMQ894" s="806"/>
      <c r="TMR894" s="806"/>
      <c r="TMS894" s="806"/>
      <c r="TMT894" s="806"/>
      <c r="TMU894" s="806"/>
      <c r="TMV894" s="806"/>
      <c r="TMW894" s="806"/>
      <c r="TMX894" s="806"/>
      <c r="TMY894" s="806"/>
      <c r="TMZ894" s="806"/>
      <c r="TNA894" s="806"/>
      <c r="TNB894" s="806"/>
      <c r="TNC894" s="806"/>
      <c r="TND894" s="806"/>
      <c r="TNE894" s="806"/>
      <c r="TNF894" s="806"/>
      <c r="TNG894" s="806"/>
      <c r="TNH894" s="806"/>
      <c r="TNI894" s="806"/>
      <c r="TNJ894" s="806"/>
      <c r="TNK894" s="806"/>
      <c r="TNL894" s="806"/>
      <c r="TNM894" s="806"/>
      <c r="TNN894" s="806"/>
      <c r="TNO894" s="806"/>
      <c r="TNP894" s="806"/>
      <c r="TNQ894" s="806"/>
      <c r="TNR894" s="806"/>
      <c r="TNS894" s="806"/>
      <c r="TNT894" s="806"/>
      <c r="TNU894" s="806"/>
      <c r="TNV894" s="806"/>
      <c r="TNW894" s="806"/>
      <c r="TNX894" s="806"/>
      <c r="TNY894" s="806"/>
      <c r="TNZ894" s="806"/>
      <c r="TOA894" s="806"/>
      <c r="TOB894" s="806"/>
      <c r="TOC894" s="806"/>
      <c r="TOD894" s="806"/>
      <c r="TOE894" s="806"/>
      <c r="TOF894" s="806"/>
      <c r="TOG894" s="806"/>
      <c r="TOH894" s="806"/>
      <c r="TOI894" s="806"/>
      <c r="TOJ894" s="806"/>
      <c r="TOK894" s="806"/>
      <c r="TOL894" s="806"/>
      <c r="TOM894" s="806"/>
      <c r="TON894" s="806"/>
      <c r="TOO894" s="806"/>
      <c r="TOP894" s="806"/>
      <c r="TOQ894" s="806"/>
      <c r="TOR894" s="806"/>
      <c r="TOS894" s="806"/>
      <c r="TOT894" s="806"/>
      <c r="TOU894" s="806"/>
      <c r="TOV894" s="806"/>
      <c r="TOW894" s="806"/>
      <c r="TOX894" s="806"/>
      <c r="TOY894" s="806"/>
      <c r="TOZ894" s="806"/>
      <c r="TPA894" s="806"/>
      <c r="TPB894" s="806"/>
      <c r="TPC894" s="806"/>
      <c r="TPD894" s="806"/>
      <c r="TPE894" s="806"/>
      <c r="TPF894" s="806"/>
      <c r="TPG894" s="806"/>
      <c r="TPH894" s="806"/>
      <c r="TPI894" s="806"/>
      <c r="TPJ894" s="806"/>
      <c r="TPK894" s="806"/>
      <c r="TPL894" s="806"/>
      <c r="TPM894" s="806"/>
      <c r="TPN894" s="806"/>
      <c r="TPO894" s="806"/>
      <c r="TPP894" s="806"/>
      <c r="TPQ894" s="806"/>
      <c r="TPR894" s="806"/>
      <c r="TPS894" s="806"/>
      <c r="TPT894" s="806"/>
      <c r="TPU894" s="806"/>
      <c r="TPV894" s="806"/>
      <c r="TPW894" s="806"/>
      <c r="TPX894" s="806"/>
      <c r="TPY894" s="806"/>
      <c r="TPZ894" s="806"/>
      <c r="TQA894" s="806"/>
      <c r="TQB894" s="806"/>
      <c r="TQC894" s="806"/>
      <c r="TQD894" s="806"/>
      <c r="TQE894" s="806"/>
      <c r="TQF894" s="806"/>
      <c r="TQG894" s="806"/>
      <c r="TQH894" s="806"/>
      <c r="TQI894" s="806"/>
      <c r="TQJ894" s="806"/>
      <c r="TQK894" s="806"/>
      <c r="TQL894" s="806"/>
      <c r="TQM894" s="806"/>
      <c r="TQN894" s="806"/>
      <c r="TQO894" s="806"/>
      <c r="TQP894" s="806"/>
      <c r="TQQ894" s="806"/>
      <c r="TQR894" s="806"/>
      <c r="TQS894" s="806"/>
      <c r="TQT894" s="806"/>
      <c r="TQU894" s="806"/>
      <c r="TQV894" s="806"/>
      <c r="TQW894" s="806"/>
      <c r="TQX894" s="806"/>
      <c r="TQY894" s="806"/>
      <c r="TQZ894" s="806"/>
      <c r="TRA894" s="806"/>
      <c r="TRB894" s="806"/>
      <c r="TRC894" s="806"/>
      <c r="TRD894" s="806"/>
      <c r="TRE894" s="806"/>
      <c r="TRF894" s="806"/>
      <c r="TRG894" s="806"/>
      <c r="TRH894" s="806"/>
      <c r="TRI894" s="806"/>
      <c r="TRJ894" s="806"/>
      <c r="TRK894" s="806"/>
      <c r="TRL894" s="806"/>
      <c r="TRM894" s="806"/>
      <c r="TRN894" s="806"/>
      <c r="TRO894" s="806"/>
      <c r="TRP894" s="806"/>
      <c r="TRQ894" s="806"/>
      <c r="TRR894" s="806"/>
      <c r="TRS894" s="806"/>
      <c r="TRT894" s="806"/>
      <c r="TRU894" s="806"/>
      <c r="TRV894" s="806"/>
      <c r="TRW894" s="806"/>
      <c r="TRX894" s="806"/>
      <c r="TRY894" s="806"/>
      <c r="TRZ894" s="806"/>
      <c r="TSA894" s="806"/>
      <c r="TSB894" s="806"/>
      <c r="TSC894" s="806"/>
      <c r="TSD894" s="806"/>
      <c r="TSE894" s="806"/>
      <c r="TSF894" s="806"/>
      <c r="TSG894" s="806"/>
      <c r="TSH894" s="806"/>
      <c r="TSI894" s="806"/>
      <c r="TSJ894" s="806"/>
      <c r="TSK894" s="806"/>
      <c r="TSL894" s="806"/>
      <c r="TSM894" s="806"/>
      <c r="TSN894" s="806"/>
      <c r="TSO894" s="806"/>
      <c r="TSP894" s="806"/>
      <c r="TSQ894" s="806"/>
      <c r="TSR894" s="806"/>
      <c r="TSS894" s="806"/>
      <c r="TST894" s="806"/>
      <c r="TSU894" s="806"/>
      <c r="TSV894" s="806"/>
      <c r="TSW894" s="806"/>
      <c r="TSX894" s="806"/>
      <c r="TSY894" s="806"/>
      <c r="TSZ894" s="806"/>
      <c r="TTA894" s="806"/>
      <c r="TTB894" s="806"/>
      <c r="TTC894" s="806"/>
      <c r="TTD894" s="806"/>
      <c r="TTE894" s="806"/>
      <c r="TTF894" s="806"/>
      <c r="TTG894" s="806"/>
      <c r="TTH894" s="806"/>
      <c r="TTI894" s="806"/>
      <c r="TTJ894" s="806"/>
      <c r="TTK894" s="806"/>
      <c r="TTL894" s="806"/>
      <c r="TTM894" s="806"/>
      <c r="TTN894" s="806"/>
      <c r="TTO894" s="806"/>
      <c r="TTP894" s="806"/>
      <c r="TTQ894" s="806"/>
      <c r="TTR894" s="806"/>
      <c r="TTS894" s="806"/>
      <c r="TTT894" s="806"/>
      <c r="TTU894" s="806"/>
      <c r="TTV894" s="806"/>
      <c r="TTW894" s="806"/>
      <c r="TTX894" s="806"/>
      <c r="TTY894" s="806"/>
      <c r="TTZ894" s="806"/>
      <c r="TUA894" s="806"/>
      <c r="TUB894" s="806"/>
      <c r="TUC894" s="806"/>
      <c r="TUD894" s="806"/>
      <c r="TUE894" s="806"/>
      <c r="TUF894" s="806"/>
      <c r="TUG894" s="806"/>
      <c r="TUH894" s="806"/>
      <c r="TUI894" s="806"/>
      <c r="TUJ894" s="806"/>
      <c r="TUK894" s="806"/>
      <c r="TUL894" s="806"/>
      <c r="TUM894" s="806"/>
      <c r="TUN894" s="806"/>
      <c r="TUO894" s="806"/>
      <c r="TUP894" s="806"/>
      <c r="TUQ894" s="806"/>
      <c r="TUR894" s="806"/>
      <c r="TUS894" s="806"/>
      <c r="TUT894" s="806"/>
      <c r="TUU894" s="806"/>
      <c r="TUV894" s="806"/>
      <c r="TUW894" s="806"/>
      <c r="TUX894" s="806"/>
      <c r="TUY894" s="806"/>
      <c r="TUZ894" s="806"/>
      <c r="TVA894" s="806"/>
      <c r="TVB894" s="806"/>
      <c r="TVC894" s="806"/>
      <c r="TVD894" s="806"/>
      <c r="TVE894" s="806"/>
      <c r="TVF894" s="806"/>
      <c r="TVG894" s="806"/>
      <c r="TVH894" s="806"/>
      <c r="TVI894" s="806"/>
      <c r="TVJ894" s="806"/>
      <c r="TVK894" s="806"/>
      <c r="TVL894" s="806"/>
      <c r="TVM894" s="806"/>
      <c r="TVN894" s="806"/>
      <c r="TVO894" s="806"/>
      <c r="TVP894" s="806"/>
      <c r="TVQ894" s="806"/>
      <c r="TVR894" s="806"/>
      <c r="TVS894" s="806"/>
      <c r="TVT894" s="806"/>
      <c r="TVU894" s="806"/>
      <c r="TVV894" s="806"/>
      <c r="TVW894" s="806"/>
      <c r="TVX894" s="806"/>
      <c r="TVY894" s="806"/>
      <c r="TVZ894" s="806"/>
      <c r="TWA894" s="806"/>
      <c r="TWB894" s="806"/>
      <c r="TWC894" s="806"/>
      <c r="TWD894" s="806"/>
      <c r="TWE894" s="806"/>
      <c r="TWF894" s="806"/>
      <c r="TWG894" s="806"/>
      <c r="TWH894" s="806"/>
      <c r="TWI894" s="806"/>
      <c r="TWJ894" s="806"/>
      <c r="TWK894" s="806"/>
      <c r="TWL894" s="806"/>
      <c r="TWM894" s="806"/>
      <c r="TWN894" s="806"/>
      <c r="TWO894" s="806"/>
      <c r="TWP894" s="806"/>
      <c r="TWQ894" s="806"/>
      <c r="TWR894" s="806"/>
      <c r="TWS894" s="806"/>
      <c r="TWT894" s="806"/>
      <c r="TWU894" s="806"/>
      <c r="TWV894" s="806"/>
      <c r="TWW894" s="806"/>
      <c r="TWX894" s="806"/>
      <c r="TWY894" s="806"/>
      <c r="TWZ894" s="806"/>
      <c r="TXA894" s="806"/>
      <c r="TXB894" s="806"/>
      <c r="TXC894" s="806"/>
      <c r="TXD894" s="806"/>
      <c r="TXE894" s="806"/>
      <c r="TXF894" s="806"/>
      <c r="TXG894" s="806"/>
      <c r="TXH894" s="806"/>
      <c r="TXI894" s="806"/>
      <c r="TXJ894" s="806"/>
      <c r="TXK894" s="806"/>
      <c r="TXL894" s="806"/>
      <c r="TXM894" s="806"/>
      <c r="TXN894" s="806"/>
      <c r="TXO894" s="806"/>
      <c r="TXP894" s="806"/>
      <c r="TXQ894" s="806"/>
      <c r="TXR894" s="806"/>
      <c r="TXS894" s="806"/>
      <c r="TXT894" s="806"/>
      <c r="TXU894" s="806"/>
      <c r="TXV894" s="806"/>
      <c r="TXW894" s="806"/>
      <c r="TXX894" s="806"/>
      <c r="TXY894" s="806"/>
      <c r="TXZ894" s="806"/>
      <c r="TYA894" s="806"/>
      <c r="TYB894" s="806"/>
      <c r="TYC894" s="806"/>
      <c r="TYD894" s="806"/>
      <c r="TYE894" s="806"/>
      <c r="TYF894" s="806"/>
      <c r="TYG894" s="806"/>
      <c r="TYH894" s="806"/>
      <c r="TYI894" s="806"/>
      <c r="TYJ894" s="806"/>
      <c r="TYK894" s="806"/>
      <c r="TYL894" s="806"/>
      <c r="TYM894" s="806"/>
      <c r="TYN894" s="806"/>
      <c r="TYO894" s="806"/>
      <c r="TYP894" s="806"/>
      <c r="TYQ894" s="806"/>
      <c r="TYR894" s="806"/>
      <c r="TYS894" s="806"/>
      <c r="TYT894" s="806"/>
      <c r="TYU894" s="806"/>
      <c r="TYV894" s="806"/>
      <c r="TYW894" s="806"/>
      <c r="TYX894" s="806"/>
      <c r="TYY894" s="806"/>
      <c r="TYZ894" s="806"/>
      <c r="TZA894" s="806"/>
      <c r="TZB894" s="806"/>
      <c r="TZC894" s="806"/>
      <c r="TZD894" s="806"/>
      <c r="TZE894" s="806"/>
      <c r="TZF894" s="806"/>
      <c r="TZG894" s="806"/>
      <c r="TZH894" s="806"/>
      <c r="TZI894" s="806"/>
      <c r="TZJ894" s="806"/>
      <c r="TZK894" s="806"/>
      <c r="TZL894" s="806"/>
      <c r="TZM894" s="806"/>
      <c r="TZN894" s="806"/>
      <c r="TZO894" s="806"/>
      <c r="TZP894" s="806"/>
      <c r="TZQ894" s="806"/>
      <c r="TZR894" s="806"/>
      <c r="TZS894" s="806"/>
      <c r="TZT894" s="806"/>
      <c r="TZU894" s="806"/>
      <c r="TZV894" s="806"/>
      <c r="TZW894" s="806"/>
      <c r="TZX894" s="806"/>
      <c r="TZY894" s="806"/>
      <c r="TZZ894" s="806"/>
      <c r="UAA894" s="806"/>
      <c r="UAB894" s="806"/>
      <c r="UAC894" s="806"/>
      <c r="UAD894" s="806"/>
      <c r="UAE894" s="806"/>
      <c r="UAF894" s="806"/>
      <c r="UAG894" s="806"/>
      <c r="UAH894" s="806"/>
      <c r="UAI894" s="806"/>
      <c r="UAJ894" s="806"/>
      <c r="UAK894" s="806"/>
      <c r="UAL894" s="806"/>
      <c r="UAM894" s="806"/>
      <c r="UAN894" s="806"/>
      <c r="UAO894" s="806"/>
      <c r="UAP894" s="806"/>
      <c r="UAQ894" s="806"/>
      <c r="UAR894" s="806"/>
      <c r="UAS894" s="806"/>
      <c r="UAT894" s="806"/>
      <c r="UAU894" s="806"/>
      <c r="UAV894" s="806"/>
      <c r="UAW894" s="806"/>
      <c r="UAX894" s="806"/>
      <c r="UAY894" s="806"/>
      <c r="UAZ894" s="806"/>
      <c r="UBA894" s="806"/>
      <c r="UBB894" s="806"/>
      <c r="UBC894" s="806"/>
      <c r="UBD894" s="806"/>
      <c r="UBE894" s="806"/>
      <c r="UBF894" s="806"/>
      <c r="UBG894" s="806"/>
      <c r="UBH894" s="806"/>
      <c r="UBI894" s="806"/>
      <c r="UBJ894" s="806"/>
      <c r="UBK894" s="806"/>
      <c r="UBL894" s="806"/>
      <c r="UBM894" s="806"/>
      <c r="UBN894" s="806"/>
      <c r="UBO894" s="806"/>
      <c r="UBP894" s="806"/>
      <c r="UBQ894" s="806"/>
      <c r="UBR894" s="806"/>
      <c r="UBS894" s="806"/>
      <c r="UBT894" s="806"/>
      <c r="UBU894" s="806"/>
      <c r="UBV894" s="806"/>
      <c r="UBW894" s="806"/>
      <c r="UBX894" s="806"/>
      <c r="UBY894" s="806"/>
      <c r="UBZ894" s="806"/>
      <c r="UCA894" s="806"/>
      <c r="UCB894" s="806"/>
      <c r="UCC894" s="806"/>
      <c r="UCD894" s="806"/>
      <c r="UCE894" s="806"/>
      <c r="UCF894" s="806"/>
      <c r="UCG894" s="806"/>
      <c r="UCH894" s="806"/>
      <c r="UCI894" s="806"/>
      <c r="UCJ894" s="806"/>
      <c r="UCK894" s="806"/>
      <c r="UCL894" s="806"/>
      <c r="UCM894" s="806"/>
      <c r="UCN894" s="806"/>
      <c r="UCO894" s="806"/>
      <c r="UCP894" s="806"/>
      <c r="UCQ894" s="806"/>
      <c r="UCR894" s="806"/>
      <c r="UCS894" s="806"/>
      <c r="UCT894" s="806"/>
      <c r="UCU894" s="806"/>
      <c r="UCV894" s="806"/>
      <c r="UCW894" s="806"/>
      <c r="UCX894" s="806"/>
      <c r="UCY894" s="806"/>
      <c r="UCZ894" s="806"/>
      <c r="UDA894" s="806"/>
      <c r="UDB894" s="806"/>
      <c r="UDC894" s="806"/>
      <c r="UDD894" s="806"/>
      <c r="UDE894" s="806"/>
      <c r="UDF894" s="806"/>
      <c r="UDG894" s="806"/>
      <c r="UDH894" s="806"/>
      <c r="UDI894" s="806"/>
      <c r="UDJ894" s="806"/>
      <c r="UDK894" s="806"/>
      <c r="UDL894" s="806"/>
      <c r="UDM894" s="806"/>
      <c r="UDN894" s="806"/>
      <c r="UDO894" s="806"/>
      <c r="UDP894" s="806"/>
      <c r="UDQ894" s="806"/>
      <c r="UDR894" s="806"/>
      <c r="UDS894" s="806"/>
      <c r="UDT894" s="806"/>
      <c r="UDU894" s="806"/>
      <c r="UDV894" s="806"/>
      <c r="UDW894" s="806"/>
      <c r="UDX894" s="806"/>
      <c r="UDY894" s="806"/>
      <c r="UDZ894" s="806"/>
      <c r="UEA894" s="806"/>
      <c r="UEB894" s="806"/>
      <c r="UEC894" s="806"/>
      <c r="UED894" s="806"/>
      <c r="UEE894" s="806"/>
      <c r="UEF894" s="806"/>
      <c r="UEG894" s="806"/>
      <c r="UEH894" s="806"/>
      <c r="UEI894" s="806"/>
      <c r="UEJ894" s="806"/>
      <c r="UEK894" s="806"/>
      <c r="UEL894" s="806"/>
      <c r="UEM894" s="806"/>
      <c r="UEN894" s="806"/>
      <c r="UEO894" s="806"/>
      <c r="UEP894" s="806"/>
      <c r="UEQ894" s="806"/>
      <c r="UER894" s="806"/>
      <c r="UES894" s="806"/>
      <c r="UET894" s="806"/>
      <c r="UEU894" s="806"/>
      <c r="UEV894" s="806"/>
      <c r="UEW894" s="806"/>
      <c r="UEX894" s="806"/>
      <c r="UEY894" s="806"/>
      <c r="UEZ894" s="806"/>
      <c r="UFA894" s="806"/>
      <c r="UFB894" s="806"/>
      <c r="UFC894" s="806"/>
      <c r="UFD894" s="806"/>
      <c r="UFE894" s="806"/>
      <c r="UFF894" s="806"/>
      <c r="UFG894" s="806"/>
      <c r="UFH894" s="806"/>
      <c r="UFI894" s="806"/>
      <c r="UFJ894" s="806"/>
      <c r="UFK894" s="806"/>
      <c r="UFL894" s="806"/>
      <c r="UFM894" s="806"/>
      <c r="UFN894" s="806"/>
      <c r="UFO894" s="806"/>
      <c r="UFP894" s="806"/>
      <c r="UFQ894" s="806"/>
      <c r="UFR894" s="806"/>
      <c r="UFS894" s="806"/>
      <c r="UFT894" s="806"/>
      <c r="UFU894" s="806"/>
      <c r="UFV894" s="806"/>
      <c r="UFW894" s="806"/>
      <c r="UFX894" s="806"/>
      <c r="UFY894" s="806"/>
      <c r="UFZ894" s="806"/>
      <c r="UGA894" s="806"/>
      <c r="UGB894" s="806"/>
      <c r="UGC894" s="806"/>
      <c r="UGD894" s="806"/>
      <c r="UGE894" s="806"/>
      <c r="UGF894" s="806"/>
      <c r="UGG894" s="806"/>
      <c r="UGH894" s="806"/>
      <c r="UGI894" s="806"/>
      <c r="UGJ894" s="806"/>
      <c r="UGK894" s="806"/>
      <c r="UGL894" s="806"/>
      <c r="UGM894" s="806"/>
      <c r="UGN894" s="806"/>
      <c r="UGO894" s="806"/>
      <c r="UGP894" s="806"/>
      <c r="UGQ894" s="806"/>
      <c r="UGR894" s="806"/>
      <c r="UGS894" s="806"/>
      <c r="UGT894" s="806"/>
      <c r="UGU894" s="806"/>
      <c r="UGV894" s="806"/>
      <c r="UGW894" s="806"/>
      <c r="UGX894" s="806"/>
      <c r="UGY894" s="806"/>
      <c r="UGZ894" s="806"/>
      <c r="UHA894" s="806"/>
      <c r="UHB894" s="806"/>
      <c r="UHC894" s="806"/>
      <c r="UHD894" s="806"/>
      <c r="UHE894" s="806"/>
      <c r="UHF894" s="806"/>
      <c r="UHG894" s="806"/>
      <c r="UHH894" s="806"/>
      <c r="UHI894" s="806"/>
      <c r="UHJ894" s="806"/>
      <c r="UHK894" s="806"/>
      <c r="UHL894" s="806"/>
      <c r="UHM894" s="806"/>
      <c r="UHN894" s="806"/>
      <c r="UHO894" s="806"/>
      <c r="UHP894" s="806"/>
      <c r="UHQ894" s="806"/>
      <c r="UHR894" s="806"/>
      <c r="UHS894" s="806"/>
      <c r="UHT894" s="806"/>
      <c r="UHU894" s="806"/>
      <c r="UHV894" s="806"/>
      <c r="UHW894" s="806"/>
      <c r="UHX894" s="806"/>
      <c r="UHY894" s="806"/>
      <c r="UHZ894" s="806"/>
      <c r="UIA894" s="806"/>
      <c r="UIB894" s="806"/>
      <c r="UIC894" s="806"/>
      <c r="UID894" s="806"/>
      <c r="UIE894" s="806"/>
      <c r="UIF894" s="806"/>
      <c r="UIG894" s="806"/>
      <c r="UIH894" s="806"/>
      <c r="UII894" s="806"/>
      <c r="UIJ894" s="806"/>
      <c r="UIK894" s="806"/>
      <c r="UIL894" s="806"/>
      <c r="UIM894" s="806"/>
      <c r="UIN894" s="806"/>
      <c r="UIO894" s="806"/>
      <c r="UIP894" s="806"/>
      <c r="UIQ894" s="806"/>
      <c r="UIR894" s="806"/>
      <c r="UIS894" s="806"/>
      <c r="UIT894" s="806"/>
      <c r="UIU894" s="806"/>
      <c r="UIV894" s="806"/>
      <c r="UIW894" s="806"/>
      <c r="UIX894" s="806"/>
      <c r="UIY894" s="806"/>
      <c r="UIZ894" s="806"/>
      <c r="UJA894" s="806"/>
      <c r="UJB894" s="806"/>
      <c r="UJC894" s="806"/>
      <c r="UJD894" s="806"/>
      <c r="UJE894" s="806"/>
      <c r="UJF894" s="806"/>
      <c r="UJG894" s="806"/>
      <c r="UJH894" s="806"/>
      <c r="UJI894" s="806"/>
      <c r="UJJ894" s="806"/>
      <c r="UJK894" s="806"/>
      <c r="UJL894" s="806"/>
      <c r="UJM894" s="806"/>
      <c r="UJN894" s="806"/>
      <c r="UJO894" s="806"/>
      <c r="UJP894" s="806"/>
      <c r="UJQ894" s="806"/>
      <c r="UJR894" s="806"/>
      <c r="UJS894" s="806"/>
      <c r="UJT894" s="806"/>
      <c r="UJU894" s="806"/>
      <c r="UJV894" s="806"/>
      <c r="UJW894" s="806"/>
      <c r="UJX894" s="806"/>
      <c r="UJY894" s="806"/>
      <c r="UJZ894" s="806"/>
      <c r="UKA894" s="806"/>
      <c r="UKB894" s="806"/>
      <c r="UKC894" s="806"/>
      <c r="UKD894" s="806"/>
      <c r="UKE894" s="806"/>
      <c r="UKF894" s="806"/>
      <c r="UKG894" s="806"/>
      <c r="UKH894" s="806"/>
      <c r="UKI894" s="806"/>
      <c r="UKJ894" s="806"/>
      <c r="UKK894" s="806"/>
      <c r="UKL894" s="806"/>
      <c r="UKM894" s="806"/>
      <c r="UKN894" s="806"/>
      <c r="UKO894" s="806"/>
      <c r="UKP894" s="806"/>
      <c r="UKQ894" s="806"/>
      <c r="UKR894" s="806"/>
      <c r="UKS894" s="806"/>
      <c r="UKT894" s="806"/>
      <c r="UKU894" s="806"/>
      <c r="UKV894" s="806"/>
      <c r="UKW894" s="806"/>
      <c r="UKX894" s="806"/>
      <c r="UKY894" s="806"/>
      <c r="UKZ894" s="806"/>
      <c r="ULA894" s="806"/>
      <c r="ULB894" s="806"/>
      <c r="ULC894" s="806"/>
      <c r="ULD894" s="806"/>
      <c r="ULE894" s="806"/>
      <c r="ULF894" s="806"/>
      <c r="ULG894" s="806"/>
      <c r="ULH894" s="806"/>
      <c r="ULI894" s="806"/>
      <c r="ULJ894" s="806"/>
      <c r="ULK894" s="806"/>
      <c r="ULL894" s="806"/>
      <c r="ULM894" s="806"/>
      <c r="ULN894" s="806"/>
      <c r="ULO894" s="806"/>
      <c r="ULP894" s="806"/>
      <c r="ULQ894" s="806"/>
      <c r="ULR894" s="806"/>
      <c r="ULS894" s="806"/>
      <c r="ULT894" s="806"/>
      <c r="ULU894" s="806"/>
      <c r="ULV894" s="806"/>
      <c r="ULW894" s="806"/>
      <c r="ULX894" s="806"/>
      <c r="ULY894" s="806"/>
      <c r="ULZ894" s="806"/>
      <c r="UMA894" s="806"/>
      <c r="UMB894" s="806"/>
      <c r="UMC894" s="806"/>
      <c r="UMD894" s="806"/>
      <c r="UME894" s="806"/>
      <c r="UMF894" s="806"/>
      <c r="UMG894" s="806"/>
      <c r="UMH894" s="806"/>
      <c r="UMI894" s="806"/>
      <c r="UMJ894" s="806"/>
      <c r="UMK894" s="806"/>
      <c r="UML894" s="806"/>
      <c r="UMM894" s="806"/>
      <c r="UMN894" s="806"/>
      <c r="UMO894" s="806"/>
      <c r="UMP894" s="806"/>
      <c r="UMQ894" s="806"/>
      <c r="UMR894" s="806"/>
      <c r="UMS894" s="806"/>
      <c r="UMT894" s="806"/>
      <c r="UMU894" s="806"/>
      <c r="UMV894" s="806"/>
      <c r="UMW894" s="806"/>
      <c r="UMX894" s="806"/>
      <c r="UMY894" s="806"/>
      <c r="UMZ894" s="806"/>
      <c r="UNA894" s="806"/>
      <c r="UNB894" s="806"/>
      <c r="UNC894" s="806"/>
      <c r="UND894" s="806"/>
      <c r="UNE894" s="806"/>
      <c r="UNF894" s="806"/>
      <c r="UNG894" s="806"/>
      <c r="UNH894" s="806"/>
      <c r="UNI894" s="806"/>
      <c r="UNJ894" s="806"/>
      <c r="UNK894" s="806"/>
      <c r="UNL894" s="806"/>
      <c r="UNM894" s="806"/>
      <c r="UNN894" s="806"/>
      <c r="UNO894" s="806"/>
      <c r="UNP894" s="806"/>
      <c r="UNQ894" s="806"/>
      <c r="UNR894" s="806"/>
      <c r="UNS894" s="806"/>
      <c r="UNT894" s="806"/>
      <c r="UNU894" s="806"/>
      <c r="UNV894" s="806"/>
      <c r="UNW894" s="806"/>
      <c r="UNX894" s="806"/>
      <c r="UNY894" s="806"/>
      <c r="UNZ894" s="806"/>
      <c r="UOA894" s="806"/>
      <c r="UOB894" s="806"/>
      <c r="UOC894" s="806"/>
      <c r="UOD894" s="806"/>
      <c r="UOE894" s="806"/>
      <c r="UOF894" s="806"/>
      <c r="UOG894" s="806"/>
      <c r="UOH894" s="806"/>
      <c r="UOI894" s="806"/>
      <c r="UOJ894" s="806"/>
      <c r="UOK894" s="806"/>
      <c r="UOL894" s="806"/>
      <c r="UOM894" s="806"/>
      <c r="UON894" s="806"/>
      <c r="UOO894" s="806"/>
      <c r="UOP894" s="806"/>
      <c r="UOQ894" s="806"/>
      <c r="UOR894" s="806"/>
      <c r="UOS894" s="806"/>
      <c r="UOT894" s="806"/>
      <c r="UOU894" s="806"/>
      <c r="UOV894" s="806"/>
      <c r="UOW894" s="806"/>
      <c r="UOX894" s="806"/>
      <c r="UOY894" s="806"/>
      <c r="UOZ894" s="806"/>
      <c r="UPA894" s="806"/>
      <c r="UPB894" s="806"/>
      <c r="UPC894" s="806"/>
      <c r="UPD894" s="806"/>
      <c r="UPE894" s="806"/>
      <c r="UPF894" s="806"/>
      <c r="UPG894" s="806"/>
      <c r="UPH894" s="806"/>
      <c r="UPI894" s="806"/>
      <c r="UPJ894" s="806"/>
      <c r="UPK894" s="806"/>
      <c r="UPL894" s="806"/>
      <c r="UPM894" s="806"/>
      <c r="UPN894" s="806"/>
      <c r="UPO894" s="806"/>
      <c r="UPP894" s="806"/>
      <c r="UPQ894" s="806"/>
      <c r="UPR894" s="806"/>
      <c r="UPS894" s="806"/>
      <c r="UPT894" s="806"/>
      <c r="UPU894" s="806"/>
      <c r="UPV894" s="806"/>
      <c r="UPW894" s="806"/>
      <c r="UPX894" s="806"/>
      <c r="UPY894" s="806"/>
      <c r="UPZ894" s="806"/>
      <c r="UQA894" s="806"/>
      <c r="UQB894" s="806"/>
      <c r="UQC894" s="806"/>
      <c r="UQD894" s="806"/>
      <c r="UQE894" s="806"/>
      <c r="UQF894" s="806"/>
      <c r="UQG894" s="806"/>
      <c r="UQH894" s="806"/>
      <c r="UQI894" s="806"/>
      <c r="UQJ894" s="806"/>
      <c r="UQK894" s="806"/>
      <c r="UQL894" s="806"/>
      <c r="UQM894" s="806"/>
      <c r="UQN894" s="806"/>
      <c r="UQO894" s="806"/>
      <c r="UQP894" s="806"/>
      <c r="UQQ894" s="806"/>
      <c r="UQR894" s="806"/>
      <c r="UQS894" s="806"/>
      <c r="UQT894" s="806"/>
      <c r="UQU894" s="806"/>
      <c r="UQV894" s="806"/>
      <c r="UQW894" s="806"/>
      <c r="UQX894" s="806"/>
      <c r="UQY894" s="806"/>
      <c r="UQZ894" s="806"/>
      <c r="URA894" s="806"/>
      <c r="URB894" s="806"/>
      <c r="URC894" s="806"/>
      <c r="URD894" s="806"/>
      <c r="URE894" s="806"/>
      <c r="URF894" s="806"/>
      <c r="URG894" s="806"/>
      <c r="URH894" s="806"/>
      <c r="URI894" s="806"/>
      <c r="URJ894" s="806"/>
      <c r="URK894" s="806"/>
      <c r="URL894" s="806"/>
      <c r="URM894" s="806"/>
      <c r="URN894" s="806"/>
      <c r="URO894" s="806"/>
      <c r="URP894" s="806"/>
      <c r="URQ894" s="806"/>
      <c r="URR894" s="806"/>
      <c r="URS894" s="806"/>
      <c r="URT894" s="806"/>
      <c r="URU894" s="806"/>
      <c r="URV894" s="806"/>
      <c r="URW894" s="806"/>
      <c r="URX894" s="806"/>
      <c r="URY894" s="806"/>
      <c r="URZ894" s="806"/>
      <c r="USA894" s="806"/>
      <c r="USB894" s="806"/>
      <c r="USC894" s="806"/>
      <c r="USD894" s="806"/>
      <c r="USE894" s="806"/>
      <c r="USF894" s="806"/>
      <c r="USG894" s="806"/>
      <c r="USH894" s="806"/>
      <c r="USI894" s="806"/>
      <c r="USJ894" s="806"/>
      <c r="USK894" s="806"/>
      <c r="USL894" s="806"/>
      <c r="USM894" s="806"/>
      <c r="USN894" s="806"/>
      <c r="USO894" s="806"/>
      <c r="USP894" s="806"/>
      <c r="USQ894" s="806"/>
      <c r="USR894" s="806"/>
      <c r="USS894" s="806"/>
      <c r="UST894" s="806"/>
      <c r="USU894" s="806"/>
      <c r="USV894" s="806"/>
      <c r="USW894" s="806"/>
      <c r="USX894" s="806"/>
      <c r="USY894" s="806"/>
      <c r="USZ894" s="806"/>
      <c r="UTA894" s="806"/>
      <c r="UTB894" s="806"/>
      <c r="UTC894" s="806"/>
      <c r="UTD894" s="806"/>
      <c r="UTE894" s="806"/>
      <c r="UTF894" s="806"/>
      <c r="UTG894" s="806"/>
      <c r="UTH894" s="806"/>
      <c r="UTI894" s="806"/>
      <c r="UTJ894" s="806"/>
      <c r="UTK894" s="806"/>
      <c r="UTL894" s="806"/>
      <c r="UTM894" s="806"/>
      <c r="UTN894" s="806"/>
      <c r="UTO894" s="806"/>
      <c r="UTP894" s="806"/>
      <c r="UTQ894" s="806"/>
      <c r="UTR894" s="806"/>
      <c r="UTS894" s="806"/>
      <c r="UTT894" s="806"/>
      <c r="UTU894" s="806"/>
      <c r="UTV894" s="806"/>
      <c r="UTW894" s="806"/>
      <c r="UTX894" s="806"/>
      <c r="UTY894" s="806"/>
      <c r="UTZ894" s="806"/>
      <c r="UUA894" s="806"/>
      <c r="UUB894" s="806"/>
      <c r="UUC894" s="806"/>
      <c r="UUD894" s="806"/>
      <c r="UUE894" s="806"/>
      <c r="UUF894" s="806"/>
      <c r="UUG894" s="806"/>
      <c r="UUH894" s="806"/>
      <c r="UUI894" s="806"/>
      <c r="UUJ894" s="806"/>
      <c r="UUK894" s="806"/>
      <c r="UUL894" s="806"/>
      <c r="UUM894" s="806"/>
      <c r="UUN894" s="806"/>
      <c r="UUO894" s="806"/>
      <c r="UUP894" s="806"/>
      <c r="UUQ894" s="806"/>
      <c r="UUR894" s="806"/>
      <c r="UUS894" s="806"/>
      <c r="UUT894" s="806"/>
      <c r="UUU894" s="806"/>
      <c r="UUV894" s="806"/>
      <c r="UUW894" s="806"/>
      <c r="UUX894" s="806"/>
      <c r="UUY894" s="806"/>
      <c r="UUZ894" s="806"/>
      <c r="UVA894" s="806"/>
      <c r="UVB894" s="806"/>
      <c r="UVC894" s="806"/>
      <c r="UVD894" s="806"/>
      <c r="UVE894" s="806"/>
      <c r="UVF894" s="806"/>
      <c r="UVG894" s="806"/>
      <c r="UVH894" s="806"/>
      <c r="UVI894" s="806"/>
      <c r="UVJ894" s="806"/>
      <c r="UVK894" s="806"/>
      <c r="UVL894" s="806"/>
      <c r="UVM894" s="806"/>
      <c r="UVN894" s="806"/>
      <c r="UVO894" s="806"/>
      <c r="UVP894" s="806"/>
      <c r="UVQ894" s="806"/>
      <c r="UVR894" s="806"/>
      <c r="UVS894" s="806"/>
      <c r="UVT894" s="806"/>
      <c r="UVU894" s="806"/>
      <c r="UVV894" s="806"/>
      <c r="UVW894" s="806"/>
      <c r="UVX894" s="806"/>
      <c r="UVY894" s="806"/>
      <c r="UVZ894" s="806"/>
      <c r="UWA894" s="806"/>
      <c r="UWB894" s="806"/>
      <c r="UWC894" s="806"/>
      <c r="UWD894" s="806"/>
      <c r="UWE894" s="806"/>
      <c r="UWF894" s="806"/>
      <c r="UWG894" s="806"/>
      <c r="UWH894" s="806"/>
      <c r="UWI894" s="806"/>
      <c r="UWJ894" s="806"/>
      <c r="UWK894" s="806"/>
      <c r="UWL894" s="806"/>
      <c r="UWM894" s="806"/>
      <c r="UWN894" s="806"/>
      <c r="UWO894" s="806"/>
      <c r="UWP894" s="806"/>
      <c r="UWQ894" s="806"/>
      <c r="UWR894" s="806"/>
      <c r="UWS894" s="806"/>
      <c r="UWT894" s="806"/>
      <c r="UWU894" s="806"/>
      <c r="UWV894" s="806"/>
      <c r="UWW894" s="806"/>
      <c r="UWX894" s="806"/>
      <c r="UWY894" s="806"/>
      <c r="UWZ894" s="806"/>
      <c r="UXA894" s="806"/>
      <c r="UXB894" s="806"/>
      <c r="UXC894" s="806"/>
      <c r="UXD894" s="806"/>
      <c r="UXE894" s="806"/>
      <c r="UXF894" s="806"/>
      <c r="UXG894" s="806"/>
      <c r="UXH894" s="806"/>
      <c r="UXI894" s="806"/>
      <c r="UXJ894" s="806"/>
      <c r="UXK894" s="806"/>
      <c r="UXL894" s="806"/>
      <c r="UXM894" s="806"/>
      <c r="UXN894" s="806"/>
      <c r="UXO894" s="806"/>
      <c r="UXP894" s="806"/>
      <c r="UXQ894" s="806"/>
      <c r="UXR894" s="806"/>
      <c r="UXS894" s="806"/>
      <c r="UXT894" s="806"/>
      <c r="UXU894" s="806"/>
      <c r="UXV894" s="806"/>
      <c r="UXW894" s="806"/>
      <c r="UXX894" s="806"/>
      <c r="UXY894" s="806"/>
      <c r="UXZ894" s="806"/>
      <c r="UYA894" s="806"/>
      <c r="UYB894" s="806"/>
      <c r="UYC894" s="806"/>
      <c r="UYD894" s="806"/>
      <c r="UYE894" s="806"/>
      <c r="UYF894" s="806"/>
      <c r="UYG894" s="806"/>
      <c r="UYH894" s="806"/>
      <c r="UYI894" s="806"/>
      <c r="UYJ894" s="806"/>
      <c r="UYK894" s="806"/>
      <c r="UYL894" s="806"/>
      <c r="UYM894" s="806"/>
      <c r="UYN894" s="806"/>
      <c r="UYO894" s="806"/>
      <c r="UYP894" s="806"/>
      <c r="UYQ894" s="806"/>
      <c r="UYR894" s="806"/>
      <c r="UYS894" s="806"/>
      <c r="UYT894" s="806"/>
      <c r="UYU894" s="806"/>
      <c r="UYV894" s="806"/>
      <c r="UYW894" s="806"/>
      <c r="UYX894" s="806"/>
      <c r="UYY894" s="806"/>
      <c r="UYZ894" s="806"/>
      <c r="UZA894" s="806"/>
      <c r="UZB894" s="806"/>
      <c r="UZC894" s="806"/>
      <c r="UZD894" s="806"/>
      <c r="UZE894" s="806"/>
      <c r="UZF894" s="806"/>
      <c r="UZG894" s="806"/>
      <c r="UZH894" s="806"/>
      <c r="UZI894" s="806"/>
      <c r="UZJ894" s="806"/>
      <c r="UZK894" s="806"/>
      <c r="UZL894" s="806"/>
      <c r="UZM894" s="806"/>
      <c r="UZN894" s="806"/>
      <c r="UZO894" s="806"/>
      <c r="UZP894" s="806"/>
      <c r="UZQ894" s="806"/>
      <c r="UZR894" s="806"/>
      <c r="UZS894" s="806"/>
      <c r="UZT894" s="806"/>
      <c r="UZU894" s="806"/>
      <c r="UZV894" s="806"/>
      <c r="UZW894" s="806"/>
      <c r="UZX894" s="806"/>
      <c r="UZY894" s="806"/>
      <c r="UZZ894" s="806"/>
      <c r="VAA894" s="806"/>
      <c r="VAB894" s="806"/>
      <c r="VAC894" s="806"/>
      <c r="VAD894" s="806"/>
      <c r="VAE894" s="806"/>
      <c r="VAF894" s="806"/>
      <c r="VAG894" s="806"/>
      <c r="VAH894" s="806"/>
      <c r="VAI894" s="806"/>
      <c r="VAJ894" s="806"/>
      <c r="VAK894" s="806"/>
      <c r="VAL894" s="806"/>
      <c r="VAM894" s="806"/>
      <c r="VAN894" s="806"/>
      <c r="VAO894" s="806"/>
      <c r="VAP894" s="806"/>
      <c r="VAQ894" s="806"/>
      <c r="VAR894" s="806"/>
      <c r="VAS894" s="806"/>
      <c r="VAT894" s="806"/>
      <c r="VAU894" s="806"/>
      <c r="VAV894" s="806"/>
      <c r="VAW894" s="806"/>
      <c r="VAX894" s="806"/>
      <c r="VAY894" s="806"/>
      <c r="VAZ894" s="806"/>
      <c r="VBA894" s="806"/>
      <c r="VBB894" s="806"/>
      <c r="VBC894" s="806"/>
      <c r="VBD894" s="806"/>
      <c r="VBE894" s="806"/>
      <c r="VBF894" s="806"/>
      <c r="VBG894" s="806"/>
      <c r="VBH894" s="806"/>
      <c r="VBI894" s="806"/>
      <c r="VBJ894" s="806"/>
      <c r="VBK894" s="806"/>
      <c r="VBL894" s="806"/>
      <c r="VBM894" s="806"/>
      <c r="VBN894" s="806"/>
      <c r="VBO894" s="806"/>
      <c r="VBP894" s="806"/>
      <c r="VBQ894" s="806"/>
      <c r="VBR894" s="806"/>
      <c r="VBS894" s="806"/>
      <c r="VBT894" s="806"/>
      <c r="VBU894" s="806"/>
      <c r="VBV894" s="806"/>
      <c r="VBW894" s="806"/>
      <c r="VBX894" s="806"/>
      <c r="VBY894" s="806"/>
      <c r="VBZ894" s="806"/>
      <c r="VCA894" s="806"/>
      <c r="VCB894" s="806"/>
      <c r="VCC894" s="806"/>
      <c r="VCD894" s="806"/>
      <c r="VCE894" s="806"/>
      <c r="VCF894" s="806"/>
      <c r="VCG894" s="806"/>
      <c r="VCH894" s="806"/>
      <c r="VCI894" s="806"/>
      <c r="VCJ894" s="806"/>
      <c r="VCK894" s="806"/>
      <c r="VCL894" s="806"/>
      <c r="VCM894" s="806"/>
      <c r="VCN894" s="806"/>
      <c r="VCO894" s="806"/>
      <c r="VCP894" s="806"/>
      <c r="VCQ894" s="806"/>
      <c r="VCR894" s="806"/>
      <c r="VCS894" s="806"/>
      <c r="VCT894" s="806"/>
      <c r="VCU894" s="806"/>
      <c r="VCV894" s="806"/>
      <c r="VCW894" s="806"/>
      <c r="VCX894" s="806"/>
      <c r="VCY894" s="806"/>
      <c r="VCZ894" s="806"/>
      <c r="VDA894" s="806"/>
      <c r="VDB894" s="806"/>
      <c r="VDC894" s="806"/>
      <c r="VDD894" s="806"/>
      <c r="VDE894" s="806"/>
      <c r="VDF894" s="806"/>
      <c r="VDG894" s="806"/>
      <c r="VDH894" s="806"/>
      <c r="VDI894" s="806"/>
      <c r="VDJ894" s="806"/>
      <c r="VDK894" s="806"/>
      <c r="VDL894" s="806"/>
      <c r="VDM894" s="806"/>
      <c r="VDN894" s="806"/>
      <c r="VDO894" s="806"/>
      <c r="VDP894" s="806"/>
      <c r="VDQ894" s="806"/>
      <c r="VDR894" s="806"/>
      <c r="VDS894" s="806"/>
      <c r="VDT894" s="806"/>
      <c r="VDU894" s="806"/>
      <c r="VDV894" s="806"/>
      <c r="VDW894" s="806"/>
      <c r="VDX894" s="806"/>
      <c r="VDY894" s="806"/>
      <c r="VDZ894" s="806"/>
      <c r="VEA894" s="806"/>
      <c r="VEB894" s="806"/>
      <c r="VEC894" s="806"/>
      <c r="VED894" s="806"/>
      <c r="VEE894" s="806"/>
      <c r="VEF894" s="806"/>
      <c r="VEG894" s="806"/>
      <c r="VEH894" s="806"/>
      <c r="VEI894" s="806"/>
      <c r="VEJ894" s="806"/>
      <c r="VEK894" s="806"/>
      <c r="VEL894" s="806"/>
      <c r="VEM894" s="806"/>
      <c r="VEN894" s="806"/>
      <c r="VEO894" s="806"/>
      <c r="VEP894" s="806"/>
      <c r="VEQ894" s="806"/>
      <c r="VER894" s="806"/>
      <c r="VES894" s="806"/>
      <c r="VET894" s="806"/>
      <c r="VEU894" s="806"/>
      <c r="VEV894" s="806"/>
      <c r="VEW894" s="806"/>
      <c r="VEX894" s="806"/>
      <c r="VEY894" s="806"/>
      <c r="VEZ894" s="806"/>
      <c r="VFA894" s="806"/>
      <c r="VFB894" s="806"/>
      <c r="VFC894" s="806"/>
      <c r="VFD894" s="806"/>
      <c r="VFE894" s="806"/>
      <c r="VFF894" s="806"/>
      <c r="VFG894" s="806"/>
      <c r="VFH894" s="806"/>
      <c r="VFI894" s="806"/>
      <c r="VFJ894" s="806"/>
      <c r="VFK894" s="806"/>
      <c r="VFL894" s="806"/>
      <c r="VFM894" s="806"/>
      <c r="VFN894" s="806"/>
      <c r="VFO894" s="806"/>
      <c r="VFP894" s="806"/>
      <c r="VFQ894" s="806"/>
      <c r="VFR894" s="806"/>
      <c r="VFS894" s="806"/>
      <c r="VFT894" s="806"/>
      <c r="VFU894" s="806"/>
      <c r="VFV894" s="806"/>
      <c r="VFW894" s="806"/>
      <c r="VFX894" s="806"/>
      <c r="VFY894" s="806"/>
      <c r="VFZ894" s="806"/>
      <c r="VGA894" s="806"/>
      <c r="VGB894" s="806"/>
      <c r="VGC894" s="806"/>
      <c r="VGD894" s="806"/>
      <c r="VGE894" s="806"/>
      <c r="VGF894" s="806"/>
      <c r="VGG894" s="806"/>
      <c r="VGH894" s="806"/>
      <c r="VGI894" s="806"/>
      <c r="VGJ894" s="806"/>
      <c r="VGK894" s="806"/>
      <c r="VGL894" s="806"/>
      <c r="VGM894" s="806"/>
      <c r="VGN894" s="806"/>
      <c r="VGO894" s="806"/>
      <c r="VGP894" s="806"/>
      <c r="VGQ894" s="806"/>
      <c r="VGR894" s="806"/>
      <c r="VGS894" s="806"/>
      <c r="VGT894" s="806"/>
      <c r="VGU894" s="806"/>
      <c r="VGV894" s="806"/>
      <c r="VGW894" s="806"/>
      <c r="VGX894" s="806"/>
      <c r="VGY894" s="806"/>
      <c r="VGZ894" s="806"/>
      <c r="VHA894" s="806"/>
      <c r="VHB894" s="806"/>
      <c r="VHC894" s="806"/>
      <c r="VHD894" s="806"/>
      <c r="VHE894" s="806"/>
      <c r="VHF894" s="806"/>
      <c r="VHG894" s="806"/>
      <c r="VHH894" s="806"/>
      <c r="VHI894" s="806"/>
      <c r="VHJ894" s="806"/>
      <c r="VHK894" s="806"/>
      <c r="VHL894" s="806"/>
      <c r="VHM894" s="806"/>
      <c r="VHN894" s="806"/>
      <c r="VHO894" s="806"/>
      <c r="VHP894" s="806"/>
      <c r="VHQ894" s="806"/>
      <c r="VHR894" s="806"/>
      <c r="VHS894" s="806"/>
      <c r="VHT894" s="806"/>
      <c r="VHU894" s="806"/>
      <c r="VHV894" s="806"/>
      <c r="VHW894" s="806"/>
      <c r="VHX894" s="806"/>
      <c r="VHY894" s="806"/>
      <c r="VHZ894" s="806"/>
      <c r="VIA894" s="806"/>
      <c r="VIB894" s="806"/>
      <c r="VIC894" s="806"/>
      <c r="VID894" s="806"/>
      <c r="VIE894" s="806"/>
      <c r="VIF894" s="806"/>
      <c r="VIG894" s="806"/>
      <c r="VIH894" s="806"/>
      <c r="VII894" s="806"/>
      <c r="VIJ894" s="806"/>
      <c r="VIK894" s="806"/>
      <c r="VIL894" s="806"/>
      <c r="VIM894" s="806"/>
      <c r="VIN894" s="806"/>
      <c r="VIO894" s="806"/>
      <c r="VIP894" s="806"/>
      <c r="VIQ894" s="806"/>
      <c r="VIR894" s="806"/>
      <c r="VIS894" s="806"/>
      <c r="VIT894" s="806"/>
      <c r="VIU894" s="806"/>
      <c r="VIV894" s="806"/>
      <c r="VIW894" s="806"/>
      <c r="VIX894" s="806"/>
      <c r="VIY894" s="806"/>
      <c r="VIZ894" s="806"/>
      <c r="VJA894" s="806"/>
      <c r="VJB894" s="806"/>
      <c r="VJC894" s="806"/>
      <c r="VJD894" s="806"/>
      <c r="VJE894" s="806"/>
      <c r="VJF894" s="806"/>
      <c r="VJG894" s="806"/>
      <c r="VJH894" s="806"/>
      <c r="VJI894" s="806"/>
      <c r="VJJ894" s="806"/>
      <c r="VJK894" s="806"/>
      <c r="VJL894" s="806"/>
      <c r="VJM894" s="806"/>
      <c r="VJN894" s="806"/>
      <c r="VJO894" s="806"/>
      <c r="VJP894" s="806"/>
      <c r="VJQ894" s="806"/>
      <c r="VJR894" s="806"/>
      <c r="VJS894" s="806"/>
      <c r="VJT894" s="806"/>
      <c r="VJU894" s="806"/>
      <c r="VJV894" s="806"/>
      <c r="VJW894" s="806"/>
      <c r="VJX894" s="806"/>
      <c r="VJY894" s="806"/>
      <c r="VJZ894" s="806"/>
      <c r="VKA894" s="806"/>
      <c r="VKB894" s="806"/>
      <c r="VKC894" s="806"/>
      <c r="VKD894" s="806"/>
      <c r="VKE894" s="806"/>
      <c r="VKF894" s="806"/>
      <c r="VKG894" s="806"/>
      <c r="VKH894" s="806"/>
      <c r="VKI894" s="806"/>
      <c r="VKJ894" s="806"/>
      <c r="VKK894" s="806"/>
      <c r="VKL894" s="806"/>
      <c r="VKM894" s="806"/>
      <c r="VKN894" s="806"/>
      <c r="VKO894" s="806"/>
      <c r="VKP894" s="806"/>
      <c r="VKQ894" s="806"/>
      <c r="VKR894" s="806"/>
      <c r="VKS894" s="806"/>
      <c r="VKT894" s="806"/>
      <c r="VKU894" s="806"/>
      <c r="VKV894" s="806"/>
      <c r="VKW894" s="806"/>
      <c r="VKX894" s="806"/>
      <c r="VKY894" s="806"/>
      <c r="VKZ894" s="806"/>
      <c r="VLA894" s="806"/>
      <c r="VLB894" s="806"/>
      <c r="VLC894" s="806"/>
      <c r="VLD894" s="806"/>
      <c r="VLE894" s="806"/>
      <c r="VLF894" s="806"/>
      <c r="VLG894" s="806"/>
      <c r="VLH894" s="806"/>
      <c r="VLI894" s="806"/>
      <c r="VLJ894" s="806"/>
      <c r="VLK894" s="806"/>
      <c r="VLL894" s="806"/>
      <c r="VLM894" s="806"/>
      <c r="VLN894" s="806"/>
      <c r="VLO894" s="806"/>
      <c r="VLP894" s="806"/>
      <c r="VLQ894" s="806"/>
      <c r="VLR894" s="806"/>
      <c r="VLS894" s="806"/>
      <c r="VLT894" s="806"/>
      <c r="VLU894" s="806"/>
      <c r="VLV894" s="806"/>
      <c r="VLW894" s="806"/>
      <c r="VLX894" s="806"/>
      <c r="VLY894" s="806"/>
      <c r="VLZ894" s="806"/>
      <c r="VMA894" s="806"/>
      <c r="VMB894" s="806"/>
      <c r="VMC894" s="806"/>
      <c r="VMD894" s="806"/>
      <c r="VME894" s="806"/>
      <c r="VMF894" s="806"/>
      <c r="VMG894" s="806"/>
      <c r="VMH894" s="806"/>
      <c r="VMI894" s="806"/>
      <c r="VMJ894" s="806"/>
      <c r="VMK894" s="806"/>
      <c r="VML894" s="806"/>
      <c r="VMM894" s="806"/>
      <c r="VMN894" s="806"/>
      <c r="VMO894" s="806"/>
      <c r="VMP894" s="806"/>
      <c r="VMQ894" s="806"/>
      <c r="VMR894" s="806"/>
      <c r="VMS894" s="806"/>
      <c r="VMT894" s="806"/>
      <c r="VMU894" s="806"/>
      <c r="VMV894" s="806"/>
      <c r="VMW894" s="806"/>
      <c r="VMX894" s="806"/>
      <c r="VMY894" s="806"/>
      <c r="VMZ894" s="806"/>
      <c r="VNA894" s="806"/>
      <c r="VNB894" s="806"/>
      <c r="VNC894" s="806"/>
      <c r="VND894" s="806"/>
      <c r="VNE894" s="806"/>
      <c r="VNF894" s="806"/>
      <c r="VNG894" s="806"/>
      <c r="VNH894" s="806"/>
      <c r="VNI894" s="806"/>
      <c r="VNJ894" s="806"/>
      <c r="VNK894" s="806"/>
      <c r="VNL894" s="806"/>
      <c r="VNM894" s="806"/>
      <c r="VNN894" s="806"/>
      <c r="VNO894" s="806"/>
      <c r="VNP894" s="806"/>
      <c r="VNQ894" s="806"/>
      <c r="VNR894" s="806"/>
      <c r="VNS894" s="806"/>
      <c r="VNT894" s="806"/>
      <c r="VNU894" s="806"/>
      <c r="VNV894" s="806"/>
      <c r="VNW894" s="806"/>
      <c r="VNX894" s="806"/>
      <c r="VNY894" s="806"/>
      <c r="VNZ894" s="806"/>
      <c r="VOA894" s="806"/>
      <c r="VOB894" s="806"/>
      <c r="VOC894" s="806"/>
      <c r="VOD894" s="806"/>
      <c r="VOE894" s="806"/>
      <c r="VOF894" s="806"/>
      <c r="VOG894" s="806"/>
      <c r="VOH894" s="806"/>
      <c r="VOI894" s="806"/>
      <c r="VOJ894" s="806"/>
      <c r="VOK894" s="806"/>
      <c r="VOL894" s="806"/>
      <c r="VOM894" s="806"/>
      <c r="VON894" s="806"/>
      <c r="VOO894" s="806"/>
      <c r="VOP894" s="806"/>
      <c r="VOQ894" s="806"/>
      <c r="VOR894" s="806"/>
      <c r="VOS894" s="806"/>
      <c r="VOT894" s="806"/>
      <c r="VOU894" s="806"/>
      <c r="VOV894" s="806"/>
      <c r="VOW894" s="806"/>
      <c r="VOX894" s="806"/>
      <c r="VOY894" s="806"/>
      <c r="VOZ894" s="806"/>
      <c r="VPA894" s="806"/>
      <c r="VPB894" s="806"/>
      <c r="VPC894" s="806"/>
      <c r="VPD894" s="806"/>
      <c r="VPE894" s="806"/>
      <c r="VPF894" s="806"/>
      <c r="VPG894" s="806"/>
      <c r="VPH894" s="806"/>
      <c r="VPI894" s="806"/>
      <c r="VPJ894" s="806"/>
      <c r="VPK894" s="806"/>
      <c r="VPL894" s="806"/>
      <c r="VPM894" s="806"/>
      <c r="VPN894" s="806"/>
      <c r="VPO894" s="806"/>
      <c r="VPP894" s="806"/>
      <c r="VPQ894" s="806"/>
      <c r="VPR894" s="806"/>
      <c r="VPS894" s="806"/>
      <c r="VPT894" s="806"/>
      <c r="VPU894" s="806"/>
      <c r="VPV894" s="806"/>
      <c r="VPW894" s="806"/>
      <c r="VPX894" s="806"/>
      <c r="VPY894" s="806"/>
      <c r="VPZ894" s="806"/>
      <c r="VQA894" s="806"/>
      <c r="VQB894" s="806"/>
      <c r="VQC894" s="806"/>
      <c r="VQD894" s="806"/>
      <c r="VQE894" s="806"/>
      <c r="VQF894" s="806"/>
      <c r="VQG894" s="806"/>
      <c r="VQH894" s="806"/>
      <c r="VQI894" s="806"/>
      <c r="VQJ894" s="806"/>
      <c r="VQK894" s="806"/>
      <c r="VQL894" s="806"/>
      <c r="VQM894" s="806"/>
      <c r="VQN894" s="806"/>
      <c r="VQO894" s="806"/>
      <c r="VQP894" s="806"/>
      <c r="VQQ894" s="806"/>
      <c r="VQR894" s="806"/>
      <c r="VQS894" s="806"/>
      <c r="VQT894" s="806"/>
      <c r="VQU894" s="806"/>
      <c r="VQV894" s="806"/>
      <c r="VQW894" s="806"/>
      <c r="VQX894" s="806"/>
      <c r="VQY894" s="806"/>
      <c r="VQZ894" s="806"/>
      <c r="VRA894" s="806"/>
      <c r="VRB894" s="806"/>
      <c r="VRC894" s="806"/>
      <c r="VRD894" s="806"/>
      <c r="VRE894" s="806"/>
      <c r="VRF894" s="806"/>
      <c r="VRG894" s="806"/>
      <c r="VRH894" s="806"/>
      <c r="VRI894" s="806"/>
      <c r="VRJ894" s="806"/>
      <c r="VRK894" s="806"/>
      <c r="VRL894" s="806"/>
      <c r="VRM894" s="806"/>
      <c r="VRN894" s="806"/>
      <c r="VRO894" s="806"/>
      <c r="VRP894" s="806"/>
      <c r="VRQ894" s="806"/>
      <c r="VRR894" s="806"/>
      <c r="VRS894" s="806"/>
      <c r="VRT894" s="806"/>
      <c r="VRU894" s="806"/>
      <c r="VRV894" s="806"/>
      <c r="VRW894" s="806"/>
      <c r="VRX894" s="806"/>
      <c r="VRY894" s="806"/>
      <c r="VRZ894" s="806"/>
      <c r="VSA894" s="806"/>
      <c r="VSB894" s="806"/>
      <c r="VSC894" s="806"/>
      <c r="VSD894" s="806"/>
      <c r="VSE894" s="806"/>
      <c r="VSF894" s="806"/>
      <c r="VSG894" s="806"/>
      <c r="VSH894" s="806"/>
      <c r="VSI894" s="806"/>
      <c r="VSJ894" s="806"/>
      <c r="VSK894" s="806"/>
      <c r="VSL894" s="806"/>
      <c r="VSM894" s="806"/>
      <c r="VSN894" s="806"/>
      <c r="VSO894" s="806"/>
      <c r="VSP894" s="806"/>
      <c r="VSQ894" s="806"/>
      <c r="VSR894" s="806"/>
      <c r="VSS894" s="806"/>
      <c r="VST894" s="806"/>
      <c r="VSU894" s="806"/>
      <c r="VSV894" s="806"/>
      <c r="VSW894" s="806"/>
      <c r="VSX894" s="806"/>
      <c r="VSY894" s="806"/>
      <c r="VSZ894" s="806"/>
      <c r="VTA894" s="806"/>
      <c r="VTB894" s="806"/>
      <c r="VTC894" s="806"/>
      <c r="VTD894" s="806"/>
      <c r="VTE894" s="806"/>
      <c r="VTF894" s="806"/>
      <c r="VTG894" s="806"/>
      <c r="VTH894" s="806"/>
      <c r="VTI894" s="806"/>
      <c r="VTJ894" s="806"/>
      <c r="VTK894" s="806"/>
      <c r="VTL894" s="806"/>
      <c r="VTM894" s="806"/>
      <c r="VTN894" s="806"/>
      <c r="VTO894" s="806"/>
      <c r="VTP894" s="806"/>
      <c r="VTQ894" s="806"/>
      <c r="VTR894" s="806"/>
      <c r="VTS894" s="806"/>
      <c r="VTT894" s="806"/>
      <c r="VTU894" s="806"/>
      <c r="VTV894" s="806"/>
      <c r="VTW894" s="806"/>
      <c r="VTX894" s="806"/>
      <c r="VTY894" s="806"/>
      <c r="VTZ894" s="806"/>
      <c r="VUA894" s="806"/>
      <c r="VUB894" s="806"/>
      <c r="VUC894" s="806"/>
      <c r="VUD894" s="806"/>
      <c r="VUE894" s="806"/>
      <c r="VUF894" s="806"/>
      <c r="VUG894" s="806"/>
      <c r="VUH894" s="806"/>
      <c r="VUI894" s="806"/>
      <c r="VUJ894" s="806"/>
      <c r="VUK894" s="806"/>
      <c r="VUL894" s="806"/>
      <c r="VUM894" s="806"/>
      <c r="VUN894" s="806"/>
      <c r="VUO894" s="806"/>
      <c r="VUP894" s="806"/>
      <c r="VUQ894" s="806"/>
      <c r="VUR894" s="806"/>
      <c r="VUS894" s="806"/>
      <c r="VUT894" s="806"/>
      <c r="VUU894" s="806"/>
      <c r="VUV894" s="806"/>
      <c r="VUW894" s="806"/>
      <c r="VUX894" s="806"/>
      <c r="VUY894" s="806"/>
      <c r="VUZ894" s="806"/>
      <c r="VVA894" s="806"/>
      <c r="VVB894" s="806"/>
      <c r="VVC894" s="806"/>
      <c r="VVD894" s="806"/>
      <c r="VVE894" s="806"/>
      <c r="VVF894" s="806"/>
      <c r="VVG894" s="806"/>
      <c r="VVH894" s="806"/>
      <c r="VVI894" s="806"/>
      <c r="VVJ894" s="806"/>
      <c r="VVK894" s="806"/>
      <c r="VVL894" s="806"/>
      <c r="VVM894" s="806"/>
      <c r="VVN894" s="806"/>
      <c r="VVO894" s="806"/>
      <c r="VVP894" s="806"/>
      <c r="VVQ894" s="806"/>
      <c r="VVR894" s="806"/>
      <c r="VVS894" s="806"/>
      <c r="VVT894" s="806"/>
      <c r="VVU894" s="806"/>
      <c r="VVV894" s="806"/>
      <c r="VVW894" s="806"/>
      <c r="VVX894" s="806"/>
      <c r="VVY894" s="806"/>
      <c r="VVZ894" s="806"/>
      <c r="VWA894" s="806"/>
      <c r="VWB894" s="806"/>
      <c r="VWC894" s="806"/>
      <c r="VWD894" s="806"/>
      <c r="VWE894" s="806"/>
      <c r="VWF894" s="806"/>
      <c r="VWG894" s="806"/>
      <c r="VWH894" s="806"/>
      <c r="VWI894" s="806"/>
      <c r="VWJ894" s="806"/>
      <c r="VWK894" s="806"/>
      <c r="VWL894" s="806"/>
      <c r="VWM894" s="806"/>
      <c r="VWN894" s="806"/>
      <c r="VWO894" s="806"/>
      <c r="VWP894" s="806"/>
      <c r="VWQ894" s="806"/>
      <c r="VWR894" s="806"/>
      <c r="VWS894" s="806"/>
      <c r="VWT894" s="806"/>
      <c r="VWU894" s="806"/>
      <c r="VWV894" s="806"/>
      <c r="VWW894" s="806"/>
      <c r="VWX894" s="806"/>
      <c r="VWY894" s="806"/>
      <c r="VWZ894" s="806"/>
      <c r="VXA894" s="806"/>
      <c r="VXB894" s="806"/>
      <c r="VXC894" s="806"/>
      <c r="VXD894" s="806"/>
      <c r="VXE894" s="806"/>
      <c r="VXF894" s="806"/>
      <c r="VXG894" s="806"/>
      <c r="VXH894" s="806"/>
      <c r="VXI894" s="806"/>
      <c r="VXJ894" s="806"/>
      <c r="VXK894" s="806"/>
      <c r="VXL894" s="806"/>
      <c r="VXM894" s="806"/>
      <c r="VXN894" s="806"/>
      <c r="VXO894" s="806"/>
      <c r="VXP894" s="806"/>
      <c r="VXQ894" s="806"/>
      <c r="VXR894" s="806"/>
      <c r="VXS894" s="806"/>
      <c r="VXT894" s="806"/>
      <c r="VXU894" s="806"/>
      <c r="VXV894" s="806"/>
      <c r="VXW894" s="806"/>
      <c r="VXX894" s="806"/>
      <c r="VXY894" s="806"/>
      <c r="VXZ894" s="806"/>
      <c r="VYA894" s="806"/>
      <c r="VYB894" s="806"/>
      <c r="VYC894" s="806"/>
      <c r="VYD894" s="806"/>
      <c r="VYE894" s="806"/>
      <c r="VYF894" s="806"/>
      <c r="VYG894" s="806"/>
      <c r="VYH894" s="806"/>
      <c r="VYI894" s="806"/>
      <c r="VYJ894" s="806"/>
      <c r="VYK894" s="806"/>
      <c r="VYL894" s="806"/>
      <c r="VYM894" s="806"/>
      <c r="VYN894" s="806"/>
      <c r="VYO894" s="806"/>
      <c r="VYP894" s="806"/>
      <c r="VYQ894" s="806"/>
      <c r="VYR894" s="806"/>
      <c r="VYS894" s="806"/>
      <c r="VYT894" s="806"/>
      <c r="VYU894" s="806"/>
      <c r="VYV894" s="806"/>
      <c r="VYW894" s="806"/>
      <c r="VYX894" s="806"/>
      <c r="VYY894" s="806"/>
      <c r="VYZ894" s="806"/>
      <c r="VZA894" s="806"/>
      <c r="VZB894" s="806"/>
      <c r="VZC894" s="806"/>
      <c r="VZD894" s="806"/>
      <c r="VZE894" s="806"/>
      <c r="VZF894" s="806"/>
      <c r="VZG894" s="806"/>
      <c r="VZH894" s="806"/>
      <c r="VZI894" s="806"/>
      <c r="VZJ894" s="806"/>
      <c r="VZK894" s="806"/>
      <c r="VZL894" s="806"/>
      <c r="VZM894" s="806"/>
      <c r="VZN894" s="806"/>
      <c r="VZO894" s="806"/>
      <c r="VZP894" s="806"/>
      <c r="VZQ894" s="806"/>
      <c r="VZR894" s="806"/>
      <c r="VZS894" s="806"/>
      <c r="VZT894" s="806"/>
      <c r="VZU894" s="806"/>
      <c r="VZV894" s="806"/>
      <c r="VZW894" s="806"/>
      <c r="VZX894" s="806"/>
      <c r="VZY894" s="806"/>
      <c r="VZZ894" s="806"/>
      <c r="WAA894" s="806"/>
      <c r="WAB894" s="806"/>
      <c r="WAC894" s="806"/>
      <c r="WAD894" s="806"/>
      <c r="WAE894" s="806"/>
      <c r="WAF894" s="806"/>
      <c r="WAG894" s="806"/>
      <c r="WAH894" s="806"/>
      <c r="WAI894" s="806"/>
      <c r="WAJ894" s="806"/>
      <c r="WAK894" s="806"/>
      <c r="WAL894" s="806"/>
      <c r="WAM894" s="806"/>
      <c r="WAN894" s="806"/>
      <c r="WAO894" s="806"/>
      <c r="WAP894" s="806"/>
      <c r="WAQ894" s="806"/>
      <c r="WAR894" s="806"/>
      <c r="WAS894" s="806"/>
      <c r="WAT894" s="806"/>
      <c r="WAU894" s="806"/>
      <c r="WAV894" s="806"/>
      <c r="WAW894" s="806"/>
      <c r="WAX894" s="806"/>
      <c r="WAY894" s="806"/>
      <c r="WAZ894" s="806"/>
      <c r="WBA894" s="806"/>
      <c r="WBB894" s="806"/>
      <c r="WBC894" s="806"/>
      <c r="WBD894" s="806"/>
      <c r="WBE894" s="806"/>
      <c r="WBF894" s="806"/>
      <c r="WBG894" s="806"/>
      <c r="WBH894" s="806"/>
      <c r="WBI894" s="806"/>
      <c r="WBJ894" s="806"/>
      <c r="WBK894" s="806"/>
      <c r="WBL894" s="806"/>
      <c r="WBM894" s="806"/>
      <c r="WBN894" s="806"/>
      <c r="WBO894" s="806"/>
      <c r="WBP894" s="806"/>
      <c r="WBQ894" s="806"/>
      <c r="WBR894" s="806"/>
      <c r="WBS894" s="806"/>
      <c r="WBT894" s="806"/>
      <c r="WBU894" s="806"/>
      <c r="WBV894" s="806"/>
      <c r="WBW894" s="806"/>
      <c r="WBX894" s="806"/>
      <c r="WBY894" s="806"/>
      <c r="WBZ894" s="806"/>
      <c r="WCA894" s="806"/>
      <c r="WCB894" s="806"/>
      <c r="WCC894" s="806"/>
      <c r="WCD894" s="806"/>
      <c r="WCE894" s="806"/>
      <c r="WCF894" s="806"/>
      <c r="WCG894" s="806"/>
      <c r="WCH894" s="806"/>
      <c r="WCI894" s="806"/>
      <c r="WCJ894" s="806"/>
      <c r="WCK894" s="806"/>
      <c r="WCL894" s="806"/>
      <c r="WCM894" s="806"/>
      <c r="WCN894" s="806"/>
      <c r="WCO894" s="806"/>
      <c r="WCP894" s="806"/>
      <c r="WCQ894" s="806"/>
      <c r="WCR894" s="806"/>
      <c r="WCS894" s="806"/>
      <c r="WCT894" s="806"/>
      <c r="WCU894" s="806"/>
      <c r="WCV894" s="806"/>
      <c r="WCW894" s="806"/>
      <c r="WCX894" s="806"/>
      <c r="WCY894" s="806"/>
      <c r="WCZ894" s="806"/>
      <c r="WDA894" s="806"/>
      <c r="WDB894" s="806"/>
      <c r="WDC894" s="806"/>
      <c r="WDD894" s="806"/>
      <c r="WDE894" s="806"/>
      <c r="WDF894" s="806"/>
      <c r="WDG894" s="806"/>
      <c r="WDH894" s="806"/>
      <c r="WDI894" s="806"/>
      <c r="WDJ894" s="806"/>
      <c r="WDK894" s="806"/>
      <c r="WDL894" s="806"/>
      <c r="WDM894" s="806"/>
      <c r="WDN894" s="806"/>
      <c r="WDO894" s="806"/>
      <c r="WDP894" s="806"/>
      <c r="WDQ894" s="806"/>
      <c r="WDR894" s="806"/>
      <c r="WDS894" s="806"/>
      <c r="WDT894" s="806"/>
      <c r="WDU894" s="806"/>
      <c r="WDV894" s="806"/>
      <c r="WDW894" s="806"/>
      <c r="WDX894" s="806"/>
      <c r="WDY894" s="806"/>
      <c r="WDZ894" s="806"/>
      <c r="WEA894" s="806"/>
      <c r="WEB894" s="806"/>
      <c r="WEC894" s="806"/>
      <c r="WED894" s="806"/>
      <c r="WEE894" s="806"/>
      <c r="WEF894" s="806"/>
      <c r="WEG894" s="806"/>
      <c r="WEH894" s="806"/>
      <c r="WEI894" s="806"/>
      <c r="WEJ894" s="806"/>
      <c r="WEK894" s="806"/>
      <c r="WEL894" s="806"/>
      <c r="WEM894" s="806"/>
      <c r="WEN894" s="806"/>
      <c r="WEO894" s="806"/>
      <c r="WEP894" s="806"/>
      <c r="WEQ894" s="806"/>
      <c r="WER894" s="806"/>
      <c r="WES894" s="806"/>
      <c r="WET894" s="806"/>
      <c r="WEU894" s="806"/>
      <c r="WEV894" s="806"/>
      <c r="WEW894" s="806"/>
      <c r="WEX894" s="806"/>
      <c r="WEY894" s="806"/>
      <c r="WEZ894" s="806"/>
      <c r="WFA894" s="806"/>
      <c r="WFB894" s="806"/>
      <c r="WFC894" s="806"/>
      <c r="WFD894" s="806"/>
      <c r="WFE894" s="806"/>
      <c r="WFF894" s="806"/>
      <c r="WFG894" s="806"/>
      <c r="WFH894" s="806"/>
      <c r="WFI894" s="806"/>
      <c r="WFJ894" s="806"/>
      <c r="WFK894" s="806"/>
      <c r="WFL894" s="806"/>
      <c r="WFM894" s="806"/>
      <c r="WFN894" s="806"/>
      <c r="WFO894" s="806"/>
      <c r="WFP894" s="806"/>
      <c r="WFQ894" s="806"/>
      <c r="WFR894" s="806"/>
      <c r="WFS894" s="806"/>
      <c r="WFT894" s="806"/>
      <c r="WFU894" s="806"/>
      <c r="WFV894" s="806"/>
      <c r="WFW894" s="806"/>
      <c r="WFX894" s="806"/>
      <c r="WFY894" s="806"/>
      <c r="WFZ894" s="806"/>
      <c r="WGA894" s="806"/>
      <c r="WGB894" s="806"/>
      <c r="WGC894" s="806"/>
      <c r="WGD894" s="806"/>
      <c r="WGE894" s="806"/>
      <c r="WGF894" s="806"/>
      <c r="WGG894" s="806"/>
      <c r="WGH894" s="806"/>
      <c r="WGI894" s="806"/>
      <c r="WGJ894" s="806"/>
      <c r="WGK894" s="806"/>
      <c r="WGL894" s="806"/>
      <c r="WGM894" s="806"/>
      <c r="WGN894" s="806"/>
      <c r="WGO894" s="806"/>
      <c r="WGP894" s="806"/>
      <c r="WGQ894" s="806"/>
      <c r="WGR894" s="806"/>
      <c r="WGS894" s="806"/>
      <c r="WGT894" s="806"/>
      <c r="WGU894" s="806"/>
      <c r="WGV894" s="806"/>
      <c r="WGW894" s="806"/>
      <c r="WGX894" s="806"/>
      <c r="WGY894" s="806"/>
      <c r="WGZ894" s="806"/>
      <c r="WHA894" s="806"/>
      <c r="WHB894" s="806"/>
      <c r="WHC894" s="806"/>
      <c r="WHD894" s="806"/>
      <c r="WHE894" s="806"/>
      <c r="WHF894" s="806"/>
      <c r="WHG894" s="806"/>
      <c r="WHH894" s="806"/>
      <c r="WHI894" s="806"/>
      <c r="WHJ894" s="806"/>
      <c r="WHK894" s="806"/>
      <c r="WHL894" s="806"/>
      <c r="WHM894" s="806"/>
      <c r="WHN894" s="806"/>
      <c r="WHO894" s="806"/>
      <c r="WHP894" s="806"/>
      <c r="WHQ894" s="806"/>
      <c r="WHR894" s="806"/>
      <c r="WHS894" s="806"/>
      <c r="WHT894" s="806"/>
      <c r="WHU894" s="806"/>
      <c r="WHV894" s="806"/>
      <c r="WHW894" s="806"/>
      <c r="WHX894" s="806"/>
      <c r="WHY894" s="806"/>
      <c r="WHZ894" s="806"/>
      <c r="WIA894" s="806"/>
      <c r="WIB894" s="806"/>
      <c r="WIC894" s="806"/>
      <c r="WID894" s="806"/>
      <c r="WIE894" s="806"/>
      <c r="WIF894" s="806"/>
      <c r="WIG894" s="806"/>
      <c r="WIH894" s="806"/>
      <c r="WII894" s="806"/>
      <c r="WIJ894" s="806"/>
      <c r="WIK894" s="806"/>
      <c r="WIL894" s="806"/>
      <c r="WIM894" s="806"/>
      <c r="WIN894" s="806"/>
      <c r="WIO894" s="806"/>
      <c r="WIP894" s="806"/>
      <c r="WIQ894" s="806"/>
      <c r="WIR894" s="806"/>
      <c r="WIS894" s="806"/>
      <c r="WIT894" s="806"/>
      <c r="WIU894" s="806"/>
      <c r="WIV894" s="806"/>
      <c r="WIW894" s="806"/>
      <c r="WIX894" s="806"/>
      <c r="WIY894" s="806"/>
      <c r="WIZ894" s="806"/>
      <c r="WJA894" s="806"/>
      <c r="WJB894" s="806"/>
      <c r="WJC894" s="806"/>
      <c r="WJD894" s="806"/>
      <c r="WJE894" s="806"/>
      <c r="WJF894" s="806"/>
      <c r="WJG894" s="806"/>
      <c r="WJH894" s="806"/>
      <c r="WJI894" s="806"/>
      <c r="WJJ894" s="806"/>
      <c r="WJK894" s="806"/>
      <c r="WJL894" s="806"/>
      <c r="WJM894" s="806"/>
      <c r="WJN894" s="806"/>
      <c r="WJO894" s="806"/>
      <c r="WJP894" s="806"/>
      <c r="WJQ894" s="806"/>
      <c r="WJR894" s="806"/>
      <c r="WJS894" s="806"/>
      <c r="WJT894" s="806"/>
      <c r="WJU894" s="806"/>
      <c r="WJV894" s="806"/>
      <c r="WJW894" s="806"/>
      <c r="WJX894" s="806"/>
      <c r="WJY894" s="806"/>
      <c r="WJZ894" s="806"/>
      <c r="WKA894" s="806"/>
      <c r="WKB894" s="806"/>
      <c r="WKC894" s="806"/>
      <c r="WKD894" s="806"/>
      <c r="WKE894" s="806"/>
      <c r="WKF894" s="806"/>
      <c r="WKG894" s="806"/>
      <c r="WKH894" s="806"/>
      <c r="WKI894" s="806"/>
      <c r="WKJ894" s="806"/>
      <c r="WKK894" s="806"/>
      <c r="WKL894" s="806"/>
      <c r="WKM894" s="806"/>
      <c r="WKN894" s="806"/>
      <c r="WKO894" s="806"/>
      <c r="WKP894" s="806"/>
      <c r="WKQ894" s="806"/>
      <c r="WKR894" s="806"/>
      <c r="WKS894" s="806"/>
      <c r="WKT894" s="806"/>
      <c r="WKU894" s="806"/>
      <c r="WKV894" s="806"/>
      <c r="WKW894" s="806"/>
      <c r="WKX894" s="806"/>
      <c r="WKY894" s="806"/>
      <c r="WKZ894" s="806"/>
      <c r="WLA894" s="806"/>
      <c r="WLB894" s="806"/>
      <c r="WLC894" s="806"/>
      <c r="WLD894" s="806"/>
      <c r="WLE894" s="806"/>
      <c r="WLF894" s="806"/>
      <c r="WLG894" s="806"/>
      <c r="WLH894" s="806"/>
      <c r="WLI894" s="806"/>
      <c r="WLJ894" s="806"/>
      <c r="WLK894" s="806"/>
      <c r="WLL894" s="806"/>
      <c r="WLM894" s="806"/>
      <c r="WLN894" s="806"/>
      <c r="WLO894" s="806"/>
      <c r="WLP894" s="806"/>
      <c r="WLQ894" s="806"/>
      <c r="WLR894" s="806"/>
      <c r="WLS894" s="806"/>
      <c r="WLT894" s="806"/>
      <c r="WLU894" s="806"/>
      <c r="WLV894" s="806"/>
      <c r="WLW894" s="806"/>
      <c r="WLX894" s="806"/>
      <c r="WLY894" s="806"/>
      <c r="WLZ894" s="806"/>
      <c r="WMA894" s="806"/>
      <c r="WMB894" s="806"/>
      <c r="WMC894" s="806"/>
      <c r="WMD894" s="806"/>
      <c r="WME894" s="806"/>
      <c r="WMF894" s="806"/>
      <c r="WMG894" s="806"/>
      <c r="WMH894" s="806"/>
      <c r="WMI894" s="806"/>
      <c r="WMJ894" s="806"/>
      <c r="WMK894" s="806"/>
      <c r="WML894" s="806"/>
      <c r="WMM894" s="806"/>
      <c r="WMN894" s="806"/>
      <c r="WMO894" s="806"/>
      <c r="WMP894" s="806"/>
      <c r="WMQ894" s="806"/>
      <c r="WMR894" s="806"/>
      <c r="WMS894" s="806"/>
      <c r="WMT894" s="806"/>
      <c r="WMU894" s="806"/>
      <c r="WMV894" s="806"/>
      <c r="WMW894" s="806"/>
      <c r="WMX894" s="806"/>
      <c r="WMY894" s="806"/>
      <c r="WMZ894" s="806"/>
      <c r="WNA894" s="806"/>
      <c r="WNB894" s="806"/>
      <c r="WNC894" s="806"/>
      <c r="WND894" s="806"/>
      <c r="WNE894" s="806"/>
      <c r="WNF894" s="806"/>
      <c r="WNG894" s="806"/>
      <c r="WNH894" s="806"/>
      <c r="WNI894" s="806"/>
      <c r="WNJ894" s="806"/>
      <c r="WNK894" s="806"/>
      <c r="WNL894" s="806"/>
      <c r="WNM894" s="806"/>
      <c r="WNN894" s="806"/>
      <c r="WNO894" s="806"/>
      <c r="WNP894" s="806"/>
      <c r="WNQ894" s="806"/>
      <c r="WNR894" s="806"/>
      <c r="WNS894" s="806"/>
      <c r="WNT894" s="806"/>
      <c r="WNU894" s="806"/>
      <c r="WNV894" s="806"/>
      <c r="WNW894" s="806"/>
      <c r="WNX894" s="806"/>
      <c r="WNY894" s="806"/>
      <c r="WNZ894" s="806"/>
      <c r="WOA894" s="806"/>
      <c r="WOB894" s="806"/>
      <c r="WOC894" s="806"/>
      <c r="WOD894" s="806"/>
      <c r="WOE894" s="806"/>
      <c r="WOF894" s="806"/>
      <c r="WOG894" s="806"/>
      <c r="WOH894" s="806"/>
      <c r="WOI894" s="806"/>
      <c r="WOJ894" s="806"/>
      <c r="WOK894" s="806"/>
      <c r="WOL894" s="806"/>
      <c r="WOM894" s="806"/>
      <c r="WON894" s="806"/>
      <c r="WOO894" s="806"/>
      <c r="WOP894" s="806"/>
      <c r="WOQ894" s="806"/>
      <c r="WOR894" s="806"/>
      <c r="WOS894" s="806"/>
      <c r="WOT894" s="806"/>
      <c r="WOU894" s="806"/>
      <c r="WOV894" s="806"/>
      <c r="WOW894" s="806"/>
      <c r="WOX894" s="806"/>
      <c r="WOY894" s="806"/>
      <c r="WOZ894" s="806"/>
      <c r="WPA894" s="806"/>
      <c r="WPB894" s="806"/>
      <c r="WPC894" s="806"/>
      <c r="WPD894" s="806"/>
      <c r="WPE894" s="806"/>
      <c r="WPF894" s="806"/>
      <c r="WPG894" s="806"/>
      <c r="WPH894" s="806"/>
      <c r="WPI894" s="806"/>
      <c r="WPJ894" s="806"/>
      <c r="WPK894" s="806"/>
      <c r="WPL894" s="806"/>
      <c r="WPM894" s="806"/>
      <c r="WPN894" s="806"/>
      <c r="WPO894" s="806"/>
      <c r="WPP894" s="806"/>
      <c r="WPQ894" s="806"/>
      <c r="WPR894" s="806"/>
      <c r="WPS894" s="806"/>
      <c r="WPT894" s="806"/>
      <c r="WPU894" s="806"/>
      <c r="WPV894" s="806"/>
      <c r="WPW894" s="806"/>
      <c r="WPX894" s="806"/>
      <c r="WPY894" s="806"/>
      <c r="WPZ894" s="806"/>
      <c r="WQA894" s="806"/>
      <c r="WQB894" s="806"/>
      <c r="WQC894" s="806"/>
      <c r="WQD894" s="806"/>
      <c r="WQE894" s="806"/>
      <c r="WQF894" s="806"/>
      <c r="WQG894" s="806"/>
      <c r="WQH894" s="806"/>
      <c r="WQI894" s="806"/>
      <c r="WQJ894" s="806"/>
      <c r="WQK894" s="806"/>
      <c r="WQL894" s="806"/>
      <c r="WQM894" s="806"/>
      <c r="WQN894" s="806"/>
      <c r="WQO894" s="806"/>
      <c r="WQP894" s="806"/>
      <c r="WQQ894" s="806"/>
      <c r="WQR894" s="806"/>
      <c r="WQS894" s="806"/>
      <c r="WQT894" s="806"/>
      <c r="WQU894" s="806"/>
      <c r="WQV894" s="806"/>
      <c r="WQW894" s="806"/>
      <c r="WQX894" s="806"/>
      <c r="WQY894" s="806"/>
      <c r="WQZ894" s="806"/>
      <c r="WRA894" s="806"/>
      <c r="WRB894" s="806"/>
      <c r="WRC894" s="806"/>
      <c r="WRD894" s="806"/>
      <c r="WRE894" s="806"/>
      <c r="WRF894" s="806"/>
      <c r="WRG894" s="806"/>
      <c r="WRH894" s="806"/>
      <c r="WRI894" s="806"/>
      <c r="WRJ894" s="806"/>
      <c r="WRK894" s="806"/>
      <c r="WRL894" s="806"/>
      <c r="WRM894" s="806"/>
      <c r="WRN894" s="806"/>
      <c r="WRO894" s="806"/>
      <c r="WRP894" s="806"/>
      <c r="WRQ894" s="806"/>
      <c r="WRR894" s="806"/>
      <c r="WRS894" s="806"/>
      <c r="WRT894" s="806"/>
      <c r="WRU894" s="806"/>
      <c r="WRV894" s="806"/>
      <c r="WRW894" s="806"/>
      <c r="WRX894" s="806"/>
      <c r="WRY894" s="806"/>
      <c r="WRZ894" s="806"/>
      <c r="WSA894" s="806"/>
      <c r="WSB894" s="806"/>
      <c r="WSC894" s="806"/>
      <c r="WSD894" s="806"/>
      <c r="WSE894" s="806"/>
      <c r="WSF894" s="806"/>
      <c r="WSG894" s="806"/>
      <c r="WSH894" s="806"/>
      <c r="WSI894" s="806"/>
      <c r="WSJ894" s="806"/>
      <c r="WSK894" s="806"/>
      <c r="WSL894" s="806"/>
      <c r="WSM894" s="806"/>
      <c r="WSN894" s="806"/>
      <c r="WSO894" s="806"/>
      <c r="WSP894" s="806"/>
      <c r="WSQ894" s="806"/>
      <c r="WSR894" s="806"/>
      <c r="WSS894" s="806"/>
      <c r="WST894" s="806"/>
      <c r="WSU894" s="806"/>
      <c r="WSV894" s="806"/>
      <c r="WSW894" s="806"/>
      <c r="WSX894" s="806"/>
      <c r="WSY894" s="806"/>
      <c r="WSZ894" s="806"/>
      <c r="WTA894" s="806"/>
      <c r="WTB894" s="806"/>
      <c r="WTC894" s="806"/>
      <c r="WTD894" s="806"/>
      <c r="WTE894" s="806"/>
      <c r="WTF894" s="806"/>
      <c r="WTG894" s="806"/>
      <c r="WTH894" s="806"/>
      <c r="WTI894" s="806"/>
      <c r="WTJ894" s="806"/>
      <c r="WTK894" s="806"/>
      <c r="WTL894" s="806"/>
      <c r="WTM894" s="806"/>
      <c r="WTN894" s="806"/>
      <c r="WTO894" s="806"/>
      <c r="WTP894" s="806"/>
      <c r="WTQ894" s="806"/>
      <c r="WTR894" s="806"/>
      <c r="WTS894" s="806"/>
      <c r="WTT894" s="806"/>
      <c r="WTU894" s="806"/>
      <c r="WTV894" s="806"/>
      <c r="WTW894" s="806"/>
      <c r="WTX894" s="806"/>
      <c r="WTY894" s="806"/>
      <c r="WTZ894" s="806"/>
      <c r="WUA894" s="806"/>
      <c r="WUB894" s="806"/>
      <c r="WUC894" s="806"/>
      <c r="WUD894" s="806"/>
      <c r="WUE894" s="806"/>
      <c r="WUF894" s="806"/>
      <c r="WUG894" s="806"/>
      <c r="WUH894" s="806"/>
      <c r="WUI894" s="806"/>
      <c r="WUJ894" s="806"/>
      <c r="WUK894" s="806"/>
      <c r="WUL894" s="806"/>
      <c r="WUM894" s="806"/>
      <c r="WUN894" s="806"/>
      <c r="WUO894" s="806"/>
      <c r="WUP894" s="806"/>
      <c r="WUQ894" s="806"/>
      <c r="WUR894" s="806"/>
      <c r="WUS894" s="806"/>
      <c r="WUT894" s="806"/>
      <c r="WUU894" s="806"/>
      <c r="WUV894" s="806"/>
      <c r="WUW894" s="806"/>
      <c r="WUX894" s="806"/>
      <c r="WUY894" s="806"/>
      <c r="WUZ894" s="806"/>
      <c r="WVA894" s="806"/>
      <c r="WVB894" s="806"/>
      <c r="WVC894" s="806"/>
      <c r="WVD894" s="806"/>
      <c r="WVE894" s="806"/>
      <c r="WVF894" s="806"/>
      <c r="WVG894" s="806"/>
      <c r="WVH894" s="806"/>
      <c r="WVI894" s="806"/>
      <c r="WVJ894" s="806"/>
      <c r="WVK894" s="806"/>
      <c r="WVL894" s="806"/>
      <c r="WVM894" s="806"/>
      <c r="WVN894" s="806"/>
      <c r="WVO894" s="806"/>
      <c r="WVP894" s="806"/>
      <c r="WVQ894" s="806"/>
      <c r="WVR894" s="806"/>
      <c r="WVS894" s="806"/>
      <c r="WVT894" s="806"/>
      <c r="WVU894" s="806"/>
      <c r="WVV894" s="806"/>
      <c r="WVW894" s="806"/>
      <c r="WVX894" s="806"/>
      <c r="WVY894" s="806"/>
      <c r="WVZ894" s="806"/>
      <c r="WWA894" s="806"/>
      <c r="WWB894" s="806"/>
      <c r="WWC894" s="806"/>
      <c r="WWD894" s="806"/>
      <c r="WWE894" s="806"/>
      <c r="WWF894" s="806"/>
      <c r="WWG894" s="806"/>
      <c r="WWH894" s="806"/>
      <c r="WWI894" s="806"/>
      <c r="WWJ894" s="806"/>
      <c r="WWK894" s="806"/>
      <c r="WWL894" s="806"/>
      <c r="WWM894" s="806"/>
      <c r="WWN894" s="806"/>
      <c r="WWO894" s="806"/>
      <c r="WWP894" s="806"/>
      <c r="WWQ894" s="806"/>
      <c r="WWR894" s="806"/>
      <c r="WWS894" s="806"/>
      <c r="WWT894" s="806"/>
      <c r="WWU894" s="806"/>
      <c r="WWV894" s="806"/>
      <c r="WWW894" s="806"/>
      <c r="WWX894" s="806"/>
      <c r="WWY894" s="806"/>
      <c r="WWZ894" s="806"/>
      <c r="WXA894" s="806"/>
      <c r="WXB894" s="806"/>
      <c r="WXC894" s="806"/>
      <c r="WXD894" s="806"/>
      <c r="WXE894" s="806"/>
      <c r="WXF894" s="806"/>
      <c r="WXG894" s="806"/>
      <c r="WXH894" s="806"/>
      <c r="WXI894" s="806"/>
      <c r="WXJ894" s="806"/>
      <c r="WXK894" s="806"/>
      <c r="WXL894" s="806"/>
      <c r="WXM894" s="806"/>
      <c r="WXN894" s="806"/>
      <c r="WXO894" s="806"/>
      <c r="WXP894" s="806"/>
      <c r="WXQ894" s="806"/>
      <c r="WXR894" s="806"/>
      <c r="WXS894" s="806"/>
      <c r="WXT894" s="806"/>
      <c r="WXU894" s="806"/>
      <c r="WXV894" s="806"/>
      <c r="WXW894" s="806"/>
      <c r="WXX894" s="806"/>
      <c r="WXY894" s="806"/>
      <c r="WXZ894" s="806"/>
      <c r="WYA894" s="806"/>
      <c r="WYB894" s="806"/>
      <c r="WYC894" s="806"/>
      <c r="WYD894" s="806"/>
      <c r="WYE894" s="806"/>
      <c r="WYF894" s="806"/>
      <c r="WYG894" s="806"/>
      <c r="WYH894" s="806"/>
      <c r="WYI894" s="806"/>
      <c r="WYJ894" s="806"/>
      <c r="WYK894" s="806"/>
      <c r="WYL894" s="806"/>
      <c r="WYM894" s="806"/>
      <c r="WYN894" s="806"/>
      <c r="WYO894" s="806"/>
      <c r="WYP894" s="806"/>
      <c r="WYQ894" s="806"/>
      <c r="WYR894" s="806"/>
      <c r="WYS894" s="806"/>
      <c r="WYT894" s="806"/>
      <c r="WYU894" s="806"/>
      <c r="WYV894" s="806"/>
      <c r="WYW894" s="806"/>
      <c r="WYX894" s="806"/>
      <c r="WYY894" s="806"/>
      <c r="WYZ894" s="806"/>
      <c r="WZA894" s="806"/>
      <c r="WZB894" s="806"/>
      <c r="WZC894" s="806"/>
      <c r="WZD894" s="806"/>
      <c r="WZE894" s="806"/>
      <c r="WZF894" s="806"/>
      <c r="WZG894" s="806"/>
      <c r="WZH894" s="806"/>
      <c r="WZI894" s="806"/>
      <c r="WZJ894" s="806"/>
      <c r="WZK894" s="806"/>
      <c r="WZL894" s="806"/>
      <c r="WZM894" s="806"/>
      <c r="WZN894" s="806"/>
      <c r="WZO894" s="806"/>
      <c r="WZP894" s="806"/>
      <c r="WZQ894" s="806"/>
      <c r="WZR894" s="806"/>
      <c r="WZS894" s="806"/>
      <c r="WZT894" s="806"/>
      <c r="WZU894" s="806"/>
      <c r="WZV894" s="806"/>
      <c r="WZW894" s="806"/>
      <c r="WZX894" s="806"/>
      <c r="WZY894" s="806"/>
      <c r="WZZ894" s="806"/>
      <c r="XAA894" s="806"/>
      <c r="XAB894" s="806"/>
      <c r="XAC894" s="806"/>
      <c r="XAD894" s="806"/>
      <c r="XAE894" s="806"/>
      <c r="XAF894" s="806"/>
      <c r="XAG894" s="806"/>
      <c r="XAH894" s="806"/>
      <c r="XAI894" s="806"/>
      <c r="XAJ894" s="806"/>
      <c r="XAK894" s="806"/>
      <c r="XAL894" s="806"/>
      <c r="XAM894" s="806"/>
      <c r="XAN894" s="806"/>
      <c r="XAO894" s="806"/>
      <c r="XAP894" s="806"/>
      <c r="XAQ894" s="806"/>
      <c r="XAR894" s="806"/>
      <c r="XAS894" s="806"/>
      <c r="XAT894" s="806"/>
      <c r="XAU894" s="806"/>
      <c r="XAV894" s="806"/>
      <c r="XAW894" s="806"/>
      <c r="XAX894" s="806"/>
      <c r="XAY894" s="806"/>
      <c r="XAZ894" s="806"/>
      <c r="XBA894" s="806"/>
      <c r="XBB894" s="806"/>
      <c r="XBC894" s="806"/>
      <c r="XBD894" s="806"/>
      <c r="XBE894" s="806"/>
      <c r="XBF894" s="806"/>
      <c r="XBG894" s="806"/>
      <c r="XBH894" s="806"/>
      <c r="XBI894" s="806"/>
      <c r="XBJ894" s="806"/>
      <c r="XBK894" s="806"/>
      <c r="XBL894" s="806"/>
      <c r="XBM894" s="806"/>
      <c r="XBN894" s="806"/>
      <c r="XBO894" s="806"/>
      <c r="XBP894" s="806"/>
      <c r="XBQ894" s="806"/>
      <c r="XBR894" s="806"/>
      <c r="XBS894" s="806"/>
      <c r="XBT894" s="806"/>
      <c r="XBU894" s="806"/>
      <c r="XBV894" s="806"/>
      <c r="XBW894" s="806"/>
      <c r="XBX894" s="806"/>
      <c r="XBY894" s="806"/>
      <c r="XBZ894" s="806"/>
      <c r="XCA894" s="806"/>
      <c r="XCB894" s="806"/>
      <c r="XCC894" s="806"/>
      <c r="XCD894" s="806"/>
      <c r="XCE894" s="806"/>
      <c r="XCF894" s="806"/>
      <c r="XCG894" s="806"/>
      <c r="XCH894" s="806"/>
      <c r="XCI894" s="806"/>
      <c r="XCJ894" s="806"/>
      <c r="XCK894" s="806"/>
      <c r="XCL894" s="806"/>
      <c r="XCM894" s="806"/>
      <c r="XCN894" s="806"/>
      <c r="XCO894" s="806"/>
      <c r="XCP894" s="806"/>
    </row>
    <row r="895" spans="1:16318" s="803" customFormat="1" ht="39.75" customHeight="1" x14ac:dyDescent="0.25">
      <c r="A895" s="1208"/>
      <c r="B895" s="1208"/>
      <c r="C895" s="1418"/>
      <c r="D895" s="1190"/>
      <c r="E895" s="1193"/>
      <c r="F895" s="1409"/>
      <c r="G895" s="1437"/>
      <c r="H895" s="604" t="s">
        <v>492</v>
      </c>
      <c r="I895" s="604" t="s">
        <v>25</v>
      </c>
      <c r="J895" s="605">
        <v>18</v>
      </c>
      <c r="K895" s="687">
        <v>3240</v>
      </c>
      <c r="L895" s="1191"/>
      <c r="M895" s="1042"/>
      <c r="N895" s="598"/>
      <c r="O895" s="598"/>
      <c r="P895" s="598"/>
      <c r="Q895" s="598"/>
      <c r="R895" s="598"/>
      <c r="S895" s="598"/>
      <c r="T895" s="598"/>
      <c r="U895" s="598"/>
      <c r="V895" s="598"/>
      <c r="W895" s="598"/>
      <c r="X895" s="598"/>
      <c r="Y895" s="598"/>
      <c r="Z895" s="598"/>
      <c r="AA895" s="598"/>
      <c r="AB895" s="598"/>
      <c r="AC895" s="598"/>
      <c r="AD895" s="598"/>
      <c r="AE895" s="598"/>
      <c r="AF895" s="598"/>
      <c r="AG895" s="598"/>
      <c r="AH895" s="598"/>
      <c r="AI895" s="598"/>
      <c r="AJ895" s="598"/>
      <c r="AK895" s="598"/>
      <c r="AL895" s="598"/>
      <c r="AM895" s="598"/>
      <c r="AN895" s="598"/>
      <c r="AO895" s="598"/>
      <c r="AP895" s="598"/>
      <c r="AQ895" s="598"/>
      <c r="AR895" s="598"/>
      <c r="AS895" s="598"/>
      <c r="AT895" s="598"/>
      <c r="AU895" s="598"/>
      <c r="AV895" s="598"/>
      <c r="AW895" s="598"/>
      <c r="AX895" s="598"/>
      <c r="AY895" s="598"/>
      <c r="AZ895" s="598"/>
      <c r="BA895" s="598"/>
      <c r="BB895" s="598"/>
      <c r="BC895" s="598"/>
      <c r="BD895" s="598"/>
      <c r="BE895" s="598"/>
      <c r="BF895" s="598"/>
      <c r="BG895" s="598"/>
      <c r="BH895" s="598"/>
      <c r="BI895" s="598"/>
      <c r="BJ895" s="598"/>
      <c r="BK895" s="598"/>
      <c r="BL895" s="598"/>
      <c r="BM895" s="598"/>
      <c r="BN895" s="598"/>
      <c r="BO895" s="598"/>
      <c r="BP895" s="598"/>
      <c r="BQ895" s="598"/>
      <c r="BR895" s="598"/>
      <c r="BS895" s="598"/>
      <c r="BT895" s="598"/>
      <c r="BU895" s="598"/>
      <c r="BV895" s="805"/>
      <c r="BW895" s="806"/>
      <c r="BX895" s="806"/>
      <c r="BY895" s="806"/>
      <c r="BZ895" s="806"/>
      <c r="CA895" s="806"/>
      <c r="CB895" s="806"/>
      <c r="CC895" s="806"/>
      <c r="CD895" s="806"/>
      <c r="CE895" s="806"/>
      <c r="CF895" s="806"/>
      <c r="CG895" s="806"/>
      <c r="CH895" s="806"/>
      <c r="CI895" s="806"/>
      <c r="CJ895" s="806"/>
      <c r="CK895" s="806"/>
      <c r="CL895" s="806"/>
      <c r="CM895" s="806"/>
      <c r="CN895" s="806"/>
      <c r="CO895" s="806"/>
      <c r="CP895" s="806"/>
      <c r="CQ895" s="806"/>
      <c r="CR895" s="806"/>
      <c r="CS895" s="806"/>
      <c r="CT895" s="806"/>
      <c r="CU895" s="806"/>
      <c r="CV895" s="806"/>
      <c r="CW895" s="806"/>
      <c r="CX895" s="806"/>
      <c r="CY895" s="806"/>
      <c r="CZ895" s="806"/>
      <c r="DA895" s="806"/>
      <c r="DB895" s="806"/>
      <c r="DC895" s="806"/>
      <c r="DD895" s="806"/>
      <c r="DE895" s="806"/>
      <c r="DF895" s="806"/>
      <c r="DG895" s="806"/>
      <c r="DH895" s="806"/>
      <c r="DI895" s="806"/>
      <c r="DJ895" s="806"/>
      <c r="DK895" s="806"/>
      <c r="DL895" s="806"/>
      <c r="DM895" s="806"/>
      <c r="DN895" s="806"/>
      <c r="DO895" s="806"/>
      <c r="DP895" s="806"/>
      <c r="DQ895" s="806"/>
      <c r="DR895" s="806"/>
      <c r="DS895" s="806"/>
      <c r="DT895" s="806"/>
      <c r="DU895" s="806"/>
      <c r="DV895" s="806"/>
      <c r="DW895" s="806"/>
      <c r="DX895" s="806"/>
      <c r="DY895" s="806"/>
      <c r="DZ895" s="806"/>
      <c r="EA895" s="806"/>
      <c r="EB895" s="806"/>
      <c r="EC895" s="806"/>
      <c r="ED895" s="806"/>
      <c r="EE895" s="806"/>
      <c r="EF895" s="806"/>
      <c r="EG895" s="806"/>
      <c r="EH895" s="806"/>
      <c r="EI895" s="806"/>
      <c r="EJ895" s="806"/>
      <c r="EK895" s="806"/>
      <c r="EL895" s="806"/>
      <c r="EM895" s="806"/>
      <c r="EN895" s="806"/>
      <c r="EO895" s="806"/>
      <c r="EP895" s="806"/>
      <c r="EQ895" s="806"/>
      <c r="ER895" s="806"/>
      <c r="ES895" s="806"/>
      <c r="ET895" s="806"/>
      <c r="EU895" s="806"/>
      <c r="EV895" s="806"/>
      <c r="EW895" s="806"/>
      <c r="EX895" s="806"/>
      <c r="EY895" s="806"/>
      <c r="EZ895" s="806"/>
      <c r="FA895" s="806"/>
      <c r="FB895" s="806"/>
      <c r="FC895" s="806"/>
      <c r="FD895" s="806"/>
      <c r="FE895" s="806"/>
      <c r="FF895" s="806"/>
      <c r="FG895" s="806"/>
      <c r="FH895" s="806"/>
      <c r="FI895" s="806"/>
      <c r="FJ895" s="806"/>
      <c r="FK895" s="806"/>
      <c r="FL895" s="806"/>
      <c r="FM895" s="806"/>
      <c r="FN895" s="806"/>
      <c r="FO895" s="806"/>
      <c r="FP895" s="806"/>
      <c r="FQ895" s="806"/>
      <c r="FR895" s="806"/>
      <c r="FS895" s="806"/>
      <c r="FT895" s="806"/>
      <c r="FU895" s="806"/>
      <c r="FV895" s="806"/>
      <c r="FW895" s="806"/>
      <c r="FX895" s="806"/>
      <c r="FY895" s="806"/>
      <c r="FZ895" s="806"/>
      <c r="GA895" s="806"/>
      <c r="GB895" s="806"/>
      <c r="GC895" s="806"/>
      <c r="GD895" s="806"/>
      <c r="GE895" s="806"/>
      <c r="GF895" s="806"/>
      <c r="GG895" s="806"/>
      <c r="GH895" s="806"/>
      <c r="GI895" s="806"/>
      <c r="GJ895" s="806"/>
      <c r="GK895" s="806"/>
      <c r="GL895" s="806"/>
      <c r="GM895" s="806"/>
      <c r="GN895" s="806"/>
      <c r="GO895" s="806"/>
      <c r="GP895" s="806"/>
      <c r="GQ895" s="806"/>
      <c r="GR895" s="806"/>
      <c r="GS895" s="806"/>
      <c r="GT895" s="806"/>
      <c r="GU895" s="806"/>
      <c r="GV895" s="806"/>
      <c r="GW895" s="806"/>
      <c r="GX895" s="806"/>
      <c r="GY895" s="806"/>
      <c r="GZ895" s="806"/>
      <c r="HA895" s="806"/>
      <c r="HB895" s="806"/>
      <c r="HC895" s="806"/>
      <c r="HD895" s="806"/>
      <c r="HE895" s="806"/>
      <c r="HF895" s="806"/>
      <c r="HG895" s="806"/>
      <c r="HH895" s="806"/>
      <c r="HI895" s="806"/>
      <c r="HJ895" s="806"/>
      <c r="HK895" s="806"/>
      <c r="HL895" s="806"/>
      <c r="HM895" s="806"/>
      <c r="HN895" s="806"/>
      <c r="HO895" s="806"/>
      <c r="HP895" s="806"/>
      <c r="HQ895" s="806"/>
      <c r="HR895" s="806"/>
      <c r="HS895" s="806"/>
      <c r="HT895" s="806"/>
      <c r="HU895" s="806"/>
      <c r="HV895" s="806"/>
      <c r="HW895" s="806"/>
      <c r="HX895" s="806"/>
      <c r="HY895" s="806"/>
      <c r="HZ895" s="806"/>
      <c r="IA895" s="806"/>
      <c r="IB895" s="806"/>
      <c r="IC895" s="806"/>
      <c r="ID895" s="806"/>
      <c r="IE895" s="806"/>
      <c r="IF895" s="806"/>
      <c r="IG895" s="806"/>
      <c r="IH895" s="806"/>
      <c r="II895" s="806"/>
      <c r="IJ895" s="806"/>
      <c r="IK895" s="806"/>
      <c r="IL895" s="806"/>
      <c r="IM895" s="806"/>
      <c r="IN895" s="806"/>
      <c r="IO895" s="806"/>
      <c r="IP895" s="806"/>
      <c r="IQ895" s="806"/>
      <c r="IR895" s="806"/>
      <c r="IS895" s="806"/>
      <c r="IT895" s="806"/>
      <c r="IU895" s="806"/>
      <c r="IV895" s="806"/>
      <c r="IW895" s="806"/>
      <c r="IX895" s="806"/>
      <c r="IY895" s="806"/>
      <c r="IZ895" s="806"/>
      <c r="JA895" s="806"/>
      <c r="JB895" s="806"/>
      <c r="JC895" s="806"/>
      <c r="JD895" s="806"/>
      <c r="JE895" s="806"/>
      <c r="JF895" s="806"/>
      <c r="JG895" s="806"/>
      <c r="JH895" s="806"/>
      <c r="JI895" s="806"/>
      <c r="JJ895" s="806"/>
      <c r="JK895" s="806"/>
      <c r="JL895" s="806"/>
      <c r="JM895" s="806"/>
      <c r="JN895" s="806"/>
      <c r="JO895" s="806"/>
      <c r="JP895" s="806"/>
      <c r="JQ895" s="806"/>
      <c r="JR895" s="806"/>
      <c r="JS895" s="806"/>
      <c r="JT895" s="806"/>
      <c r="JU895" s="806"/>
      <c r="JV895" s="806"/>
      <c r="JW895" s="806"/>
      <c r="JX895" s="806"/>
      <c r="JY895" s="806"/>
      <c r="JZ895" s="806"/>
      <c r="KA895" s="806"/>
      <c r="KB895" s="806"/>
      <c r="KC895" s="806"/>
      <c r="KD895" s="806"/>
      <c r="KE895" s="806"/>
      <c r="KF895" s="806"/>
      <c r="KG895" s="806"/>
      <c r="KH895" s="806"/>
      <c r="KI895" s="806"/>
      <c r="KJ895" s="806"/>
      <c r="KK895" s="806"/>
      <c r="KL895" s="806"/>
      <c r="KM895" s="806"/>
      <c r="KN895" s="806"/>
      <c r="KO895" s="806"/>
      <c r="KP895" s="806"/>
      <c r="KQ895" s="806"/>
      <c r="KR895" s="806"/>
      <c r="KS895" s="806"/>
      <c r="KT895" s="806"/>
      <c r="KU895" s="806"/>
      <c r="KV895" s="806"/>
      <c r="KW895" s="806"/>
      <c r="KX895" s="806"/>
      <c r="KY895" s="806"/>
      <c r="KZ895" s="806"/>
      <c r="LA895" s="806"/>
      <c r="LB895" s="806"/>
      <c r="LC895" s="806"/>
      <c r="LD895" s="806"/>
      <c r="LE895" s="806"/>
      <c r="LF895" s="806"/>
      <c r="LG895" s="806"/>
      <c r="LH895" s="806"/>
      <c r="LI895" s="806"/>
      <c r="LJ895" s="806"/>
      <c r="LK895" s="806"/>
      <c r="LL895" s="806"/>
      <c r="LM895" s="806"/>
      <c r="LN895" s="806"/>
      <c r="LO895" s="806"/>
      <c r="LP895" s="806"/>
      <c r="LQ895" s="806"/>
      <c r="LR895" s="806"/>
      <c r="LS895" s="806"/>
      <c r="LT895" s="806"/>
      <c r="LU895" s="806"/>
      <c r="LV895" s="806"/>
      <c r="LW895" s="806"/>
      <c r="LX895" s="806"/>
      <c r="LY895" s="806"/>
      <c r="LZ895" s="806"/>
      <c r="MA895" s="806"/>
      <c r="MB895" s="806"/>
      <c r="MC895" s="806"/>
      <c r="MD895" s="806"/>
      <c r="ME895" s="806"/>
      <c r="MF895" s="806"/>
      <c r="MG895" s="806"/>
      <c r="MH895" s="806"/>
      <c r="MI895" s="806"/>
      <c r="MJ895" s="806"/>
      <c r="MK895" s="806"/>
      <c r="ML895" s="806"/>
      <c r="MM895" s="806"/>
      <c r="MN895" s="806"/>
      <c r="MO895" s="806"/>
      <c r="MP895" s="806"/>
      <c r="MQ895" s="806"/>
      <c r="MR895" s="806"/>
      <c r="MS895" s="806"/>
      <c r="MT895" s="806"/>
      <c r="MU895" s="806"/>
      <c r="MV895" s="806"/>
      <c r="MW895" s="806"/>
      <c r="MX895" s="806"/>
      <c r="MY895" s="806"/>
      <c r="MZ895" s="806"/>
      <c r="NA895" s="806"/>
      <c r="NB895" s="806"/>
      <c r="NC895" s="806"/>
      <c r="ND895" s="806"/>
      <c r="NE895" s="806"/>
      <c r="NF895" s="806"/>
      <c r="NG895" s="806"/>
      <c r="NH895" s="806"/>
      <c r="NI895" s="806"/>
      <c r="NJ895" s="806"/>
      <c r="NK895" s="806"/>
      <c r="NL895" s="806"/>
      <c r="NM895" s="806"/>
      <c r="NN895" s="806"/>
      <c r="NO895" s="806"/>
      <c r="NP895" s="806"/>
      <c r="NQ895" s="806"/>
      <c r="NR895" s="806"/>
      <c r="NS895" s="806"/>
      <c r="NT895" s="806"/>
      <c r="NU895" s="806"/>
      <c r="NV895" s="806"/>
      <c r="NW895" s="806"/>
      <c r="NX895" s="806"/>
      <c r="NY895" s="806"/>
      <c r="NZ895" s="806"/>
      <c r="OA895" s="806"/>
      <c r="OB895" s="806"/>
      <c r="OC895" s="806"/>
      <c r="OD895" s="806"/>
      <c r="OE895" s="806"/>
      <c r="OF895" s="806"/>
      <c r="OG895" s="806"/>
      <c r="OH895" s="806"/>
      <c r="OI895" s="806"/>
      <c r="OJ895" s="806"/>
      <c r="OK895" s="806"/>
      <c r="OL895" s="806"/>
      <c r="OM895" s="806"/>
      <c r="ON895" s="806"/>
      <c r="OO895" s="806"/>
      <c r="OP895" s="806"/>
      <c r="OQ895" s="806"/>
      <c r="OR895" s="806"/>
      <c r="OS895" s="806"/>
      <c r="OT895" s="806"/>
      <c r="OU895" s="806"/>
      <c r="OV895" s="806"/>
      <c r="OW895" s="806"/>
      <c r="OX895" s="806"/>
      <c r="OY895" s="806"/>
      <c r="OZ895" s="806"/>
      <c r="PA895" s="806"/>
      <c r="PB895" s="806"/>
      <c r="PC895" s="806"/>
      <c r="PD895" s="806"/>
      <c r="PE895" s="806"/>
      <c r="PF895" s="806"/>
      <c r="PG895" s="806"/>
      <c r="PH895" s="806"/>
      <c r="PI895" s="806"/>
      <c r="PJ895" s="806"/>
      <c r="PK895" s="806"/>
      <c r="PL895" s="806"/>
      <c r="PM895" s="806"/>
      <c r="PN895" s="806"/>
      <c r="PO895" s="806"/>
      <c r="PP895" s="806"/>
      <c r="PQ895" s="806"/>
      <c r="PR895" s="806"/>
      <c r="PS895" s="806"/>
      <c r="PT895" s="806"/>
      <c r="PU895" s="806"/>
      <c r="PV895" s="806"/>
      <c r="PW895" s="806"/>
      <c r="PX895" s="806"/>
      <c r="PY895" s="806"/>
      <c r="PZ895" s="806"/>
      <c r="QA895" s="806"/>
      <c r="QB895" s="806"/>
      <c r="QC895" s="806"/>
      <c r="QD895" s="806"/>
      <c r="QE895" s="806"/>
      <c r="QF895" s="806"/>
      <c r="QG895" s="806"/>
      <c r="QH895" s="806"/>
      <c r="QI895" s="806"/>
      <c r="QJ895" s="806"/>
      <c r="QK895" s="806"/>
      <c r="QL895" s="806"/>
      <c r="QM895" s="806"/>
      <c r="QN895" s="806"/>
      <c r="QO895" s="806"/>
      <c r="QP895" s="806"/>
      <c r="QQ895" s="806"/>
      <c r="QR895" s="806"/>
      <c r="QS895" s="806"/>
      <c r="QT895" s="806"/>
      <c r="QU895" s="806"/>
      <c r="QV895" s="806"/>
      <c r="QW895" s="806"/>
      <c r="QX895" s="806"/>
      <c r="QY895" s="806"/>
      <c r="QZ895" s="806"/>
      <c r="RA895" s="806"/>
      <c r="RB895" s="806"/>
      <c r="RC895" s="806"/>
      <c r="RD895" s="806"/>
      <c r="RE895" s="806"/>
      <c r="RF895" s="806"/>
      <c r="RG895" s="806"/>
      <c r="RH895" s="806"/>
      <c r="RI895" s="806"/>
      <c r="RJ895" s="806"/>
      <c r="RK895" s="806"/>
      <c r="RL895" s="806"/>
      <c r="RM895" s="806"/>
      <c r="RN895" s="806"/>
      <c r="RO895" s="806"/>
      <c r="RP895" s="806"/>
      <c r="RQ895" s="806"/>
      <c r="RR895" s="806"/>
      <c r="RS895" s="806"/>
      <c r="RT895" s="806"/>
      <c r="RU895" s="806"/>
      <c r="RV895" s="806"/>
      <c r="RW895" s="806"/>
      <c r="RX895" s="806"/>
      <c r="RY895" s="806"/>
      <c r="RZ895" s="806"/>
      <c r="SA895" s="806"/>
      <c r="SB895" s="806"/>
      <c r="SC895" s="806"/>
      <c r="SD895" s="806"/>
      <c r="SE895" s="806"/>
      <c r="SF895" s="806"/>
      <c r="SG895" s="806"/>
      <c r="SH895" s="806"/>
      <c r="SI895" s="806"/>
      <c r="SJ895" s="806"/>
      <c r="SK895" s="806"/>
      <c r="SL895" s="806"/>
      <c r="SM895" s="806"/>
      <c r="SN895" s="806"/>
      <c r="SO895" s="806"/>
      <c r="SP895" s="806"/>
      <c r="SQ895" s="806"/>
      <c r="SR895" s="806"/>
      <c r="SS895" s="806"/>
      <c r="ST895" s="806"/>
      <c r="SU895" s="806"/>
      <c r="SV895" s="806"/>
      <c r="SW895" s="806"/>
      <c r="SX895" s="806"/>
      <c r="SY895" s="806"/>
      <c r="SZ895" s="806"/>
      <c r="TA895" s="806"/>
      <c r="TB895" s="806"/>
      <c r="TC895" s="806"/>
      <c r="TD895" s="806"/>
      <c r="TE895" s="806"/>
      <c r="TF895" s="806"/>
      <c r="TG895" s="806"/>
      <c r="TH895" s="806"/>
      <c r="TI895" s="806"/>
      <c r="TJ895" s="806"/>
      <c r="TK895" s="806"/>
      <c r="TL895" s="806"/>
      <c r="TM895" s="806"/>
      <c r="TN895" s="806"/>
      <c r="TO895" s="806"/>
      <c r="TP895" s="806"/>
      <c r="TQ895" s="806"/>
      <c r="TR895" s="806"/>
      <c r="TS895" s="806"/>
      <c r="TT895" s="806"/>
      <c r="TU895" s="806"/>
      <c r="TV895" s="806"/>
      <c r="TW895" s="806"/>
      <c r="TX895" s="806"/>
      <c r="TY895" s="806"/>
      <c r="TZ895" s="806"/>
      <c r="UA895" s="806"/>
      <c r="UB895" s="806"/>
      <c r="UC895" s="806"/>
      <c r="UD895" s="806"/>
      <c r="UE895" s="806"/>
      <c r="UF895" s="806"/>
      <c r="UG895" s="806"/>
      <c r="UH895" s="806"/>
      <c r="UI895" s="806"/>
      <c r="UJ895" s="806"/>
      <c r="UK895" s="806"/>
      <c r="UL895" s="806"/>
      <c r="UM895" s="806"/>
      <c r="UN895" s="806"/>
      <c r="UO895" s="806"/>
      <c r="UP895" s="806"/>
      <c r="UQ895" s="806"/>
      <c r="UR895" s="806"/>
      <c r="US895" s="806"/>
      <c r="UT895" s="806"/>
      <c r="UU895" s="806"/>
      <c r="UV895" s="806"/>
      <c r="UW895" s="806"/>
      <c r="UX895" s="806"/>
      <c r="UY895" s="806"/>
      <c r="UZ895" s="806"/>
      <c r="VA895" s="806"/>
      <c r="VB895" s="806"/>
      <c r="VC895" s="806"/>
      <c r="VD895" s="806"/>
      <c r="VE895" s="806"/>
      <c r="VF895" s="806"/>
      <c r="VG895" s="806"/>
      <c r="VH895" s="806"/>
      <c r="VI895" s="806"/>
      <c r="VJ895" s="806"/>
      <c r="VK895" s="806"/>
      <c r="VL895" s="806"/>
      <c r="VM895" s="806"/>
      <c r="VN895" s="806"/>
      <c r="VO895" s="806"/>
      <c r="VP895" s="806"/>
      <c r="VQ895" s="806"/>
      <c r="VR895" s="806"/>
      <c r="VS895" s="806"/>
      <c r="VT895" s="806"/>
      <c r="VU895" s="806"/>
      <c r="VV895" s="806"/>
      <c r="VW895" s="806"/>
      <c r="VX895" s="806"/>
      <c r="VY895" s="806"/>
      <c r="VZ895" s="806"/>
      <c r="WA895" s="806"/>
      <c r="WB895" s="806"/>
      <c r="WC895" s="806"/>
      <c r="WD895" s="806"/>
      <c r="WE895" s="806"/>
      <c r="WF895" s="806"/>
      <c r="WG895" s="806"/>
      <c r="WH895" s="806"/>
      <c r="WI895" s="806"/>
      <c r="WJ895" s="806"/>
      <c r="WK895" s="806"/>
      <c r="WL895" s="806"/>
      <c r="WM895" s="806"/>
      <c r="WN895" s="806"/>
      <c r="WO895" s="806"/>
      <c r="WP895" s="806"/>
      <c r="WQ895" s="806"/>
      <c r="WR895" s="806"/>
      <c r="WS895" s="806"/>
      <c r="WT895" s="806"/>
      <c r="WU895" s="806"/>
      <c r="WV895" s="806"/>
      <c r="WW895" s="806"/>
      <c r="WX895" s="806"/>
      <c r="WY895" s="806"/>
      <c r="WZ895" s="806"/>
      <c r="XA895" s="806"/>
      <c r="XB895" s="806"/>
      <c r="XC895" s="806"/>
      <c r="XD895" s="806"/>
      <c r="XE895" s="806"/>
      <c r="XF895" s="806"/>
      <c r="XG895" s="806"/>
      <c r="XH895" s="806"/>
      <c r="XI895" s="806"/>
      <c r="XJ895" s="806"/>
      <c r="XK895" s="806"/>
      <c r="XL895" s="806"/>
      <c r="XM895" s="806"/>
      <c r="XN895" s="806"/>
      <c r="XO895" s="806"/>
      <c r="XP895" s="806"/>
      <c r="XQ895" s="806"/>
      <c r="XR895" s="806"/>
      <c r="XS895" s="806"/>
      <c r="XT895" s="806"/>
      <c r="XU895" s="806"/>
      <c r="XV895" s="806"/>
      <c r="XW895" s="806"/>
      <c r="XX895" s="806"/>
      <c r="XY895" s="806"/>
      <c r="XZ895" s="806"/>
      <c r="YA895" s="806"/>
      <c r="YB895" s="806"/>
      <c r="YC895" s="806"/>
      <c r="YD895" s="806"/>
      <c r="YE895" s="806"/>
      <c r="YF895" s="806"/>
      <c r="YG895" s="806"/>
      <c r="YH895" s="806"/>
      <c r="YI895" s="806"/>
      <c r="YJ895" s="806"/>
      <c r="YK895" s="806"/>
      <c r="YL895" s="806"/>
      <c r="YM895" s="806"/>
      <c r="YN895" s="806"/>
      <c r="YO895" s="806"/>
      <c r="YP895" s="806"/>
      <c r="YQ895" s="806"/>
      <c r="YR895" s="806"/>
      <c r="YS895" s="806"/>
      <c r="YT895" s="806"/>
      <c r="YU895" s="806"/>
      <c r="YV895" s="806"/>
      <c r="YW895" s="806"/>
      <c r="YX895" s="806"/>
      <c r="YY895" s="806"/>
      <c r="YZ895" s="806"/>
      <c r="ZA895" s="806"/>
      <c r="ZB895" s="806"/>
      <c r="ZC895" s="806"/>
      <c r="ZD895" s="806"/>
      <c r="ZE895" s="806"/>
      <c r="ZF895" s="806"/>
      <c r="ZG895" s="806"/>
      <c r="ZH895" s="806"/>
      <c r="ZI895" s="806"/>
      <c r="ZJ895" s="806"/>
      <c r="ZK895" s="806"/>
      <c r="ZL895" s="806"/>
      <c r="ZM895" s="806"/>
      <c r="ZN895" s="806"/>
      <c r="ZO895" s="806"/>
      <c r="ZP895" s="806"/>
      <c r="ZQ895" s="806"/>
      <c r="ZR895" s="806"/>
      <c r="ZS895" s="806"/>
      <c r="ZT895" s="806"/>
      <c r="ZU895" s="806"/>
      <c r="ZV895" s="806"/>
      <c r="ZW895" s="806"/>
      <c r="ZX895" s="806"/>
      <c r="ZY895" s="806"/>
      <c r="ZZ895" s="806"/>
      <c r="AAA895" s="806"/>
      <c r="AAB895" s="806"/>
      <c r="AAC895" s="806"/>
      <c r="AAD895" s="806"/>
      <c r="AAE895" s="806"/>
      <c r="AAF895" s="806"/>
      <c r="AAG895" s="806"/>
      <c r="AAH895" s="806"/>
      <c r="AAI895" s="806"/>
      <c r="AAJ895" s="806"/>
      <c r="AAK895" s="806"/>
      <c r="AAL895" s="806"/>
      <c r="AAM895" s="806"/>
      <c r="AAN895" s="806"/>
      <c r="AAO895" s="806"/>
      <c r="AAP895" s="806"/>
      <c r="AAQ895" s="806"/>
      <c r="AAR895" s="806"/>
      <c r="AAS895" s="806"/>
      <c r="AAT895" s="806"/>
      <c r="AAU895" s="806"/>
      <c r="AAV895" s="806"/>
      <c r="AAW895" s="806"/>
      <c r="AAX895" s="806"/>
      <c r="AAY895" s="806"/>
      <c r="AAZ895" s="806"/>
      <c r="ABA895" s="806"/>
      <c r="ABB895" s="806"/>
      <c r="ABC895" s="806"/>
      <c r="ABD895" s="806"/>
      <c r="ABE895" s="806"/>
      <c r="ABF895" s="806"/>
      <c r="ABG895" s="806"/>
      <c r="ABH895" s="806"/>
      <c r="ABI895" s="806"/>
      <c r="ABJ895" s="806"/>
      <c r="ABK895" s="806"/>
      <c r="ABL895" s="806"/>
      <c r="ABM895" s="806"/>
      <c r="ABN895" s="806"/>
      <c r="ABO895" s="806"/>
      <c r="ABP895" s="806"/>
      <c r="ABQ895" s="806"/>
      <c r="ABR895" s="806"/>
      <c r="ABS895" s="806"/>
      <c r="ABT895" s="806"/>
      <c r="ABU895" s="806"/>
      <c r="ABV895" s="806"/>
      <c r="ABW895" s="806"/>
      <c r="ABX895" s="806"/>
      <c r="ABY895" s="806"/>
      <c r="ABZ895" s="806"/>
      <c r="ACA895" s="806"/>
      <c r="ACB895" s="806"/>
      <c r="ACC895" s="806"/>
      <c r="ACD895" s="806"/>
      <c r="ACE895" s="806"/>
      <c r="ACF895" s="806"/>
      <c r="ACG895" s="806"/>
      <c r="ACH895" s="806"/>
      <c r="ACI895" s="806"/>
      <c r="ACJ895" s="806"/>
      <c r="ACK895" s="806"/>
      <c r="ACL895" s="806"/>
      <c r="ACM895" s="806"/>
      <c r="ACN895" s="806"/>
      <c r="ACO895" s="806"/>
      <c r="ACP895" s="806"/>
      <c r="ACQ895" s="806"/>
      <c r="ACR895" s="806"/>
      <c r="ACS895" s="806"/>
      <c r="ACT895" s="806"/>
      <c r="ACU895" s="806"/>
      <c r="ACV895" s="806"/>
      <c r="ACW895" s="806"/>
      <c r="ACX895" s="806"/>
      <c r="ACY895" s="806"/>
      <c r="ACZ895" s="806"/>
      <c r="ADA895" s="806"/>
      <c r="ADB895" s="806"/>
      <c r="ADC895" s="806"/>
      <c r="ADD895" s="806"/>
      <c r="ADE895" s="806"/>
      <c r="ADF895" s="806"/>
      <c r="ADG895" s="806"/>
      <c r="ADH895" s="806"/>
      <c r="ADI895" s="806"/>
      <c r="ADJ895" s="806"/>
      <c r="ADK895" s="806"/>
      <c r="ADL895" s="806"/>
      <c r="ADM895" s="806"/>
      <c r="ADN895" s="806"/>
      <c r="ADO895" s="806"/>
      <c r="ADP895" s="806"/>
      <c r="ADQ895" s="806"/>
      <c r="ADR895" s="806"/>
      <c r="ADS895" s="806"/>
      <c r="ADT895" s="806"/>
      <c r="ADU895" s="806"/>
      <c r="ADV895" s="806"/>
      <c r="ADW895" s="806"/>
      <c r="ADX895" s="806"/>
      <c r="ADY895" s="806"/>
      <c r="ADZ895" s="806"/>
      <c r="AEA895" s="806"/>
      <c r="AEB895" s="806"/>
      <c r="AEC895" s="806"/>
      <c r="AED895" s="806"/>
      <c r="AEE895" s="806"/>
      <c r="AEF895" s="806"/>
      <c r="AEG895" s="806"/>
      <c r="AEH895" s="806"/>
      <c r="AEI895" s="806"/>
      <c r="AEJ895" s="806"/>
      <c r="AEK895" s="806"/>
      <c r="AEL895" s="806"/>
      <c r="AEM895" s="806"/>
      <c r="AEN895" s="806"/>
      <c r="AEO895" s="806"/>
      <c r="AEP895" s="806"/>
      <c r="AEQ895" s="806"/>
      <c r="AER895" s="806"/>
      <c r="AES895" s="806"/>
      <c r="AET895" s="806"/>
      <c r="AEU895" s="806"/>
      <c r="AEV895" s="806"/>
      <c r="AEW895" s="806"/>
      <c r="AEX895" s="806"/>
      <c r="AEY895" s="806"/>
      <c r="AEZ895" s="806"/>
      <c r="AFA895" s="806"/>
      <c r="AFB895" s="806"/>
      <c r="AFC895" s="806"/>
      <c r="AFD895" s="806"/>
      <c r="AFE895" s="806"/>
      <c r="AFF895" s="806"/>
      <c r="AFG895" s="806"/>
      <c r="AFH895" s="806"/>
      <c r="AFI895" s="806"/>
      <c r="AFJ895" s="806"/>
      <c r="AFK895" s="806"/>
      <c r="AFL895" s="806"/>
      <c r="AFM895" s="806"/>
      <c r="AFN895" s="806"/>
      <c r="AFO895" s="806"/>
      <c r="AFP895" s="806"/>
      <c r="AFQ895" s="806"/>
      <c r="AFR895" s="806"/>
      <c r="AFS895" s="806"/>
      <c r="AFT895" s="806"/>
      <c r="AFU895" s="806"/>
      <c r="AFV895" s="806"/>
      <c r="AFW895" s="806"/>
      <c r="AFX895" s="806"/>
      <c r="AFY895" s="806"/>
      <c r="AFZ895" s="806"/>
      <c r="AGA895" s="806"/>
      <c r="AGB895" s="806"/>
      <c r="AGC895" s="806"/>
      <c r="AGD895" s="806"/>
      <c r="AGE895" s="806"/>
      <c r="AGF895" s="806"/>
      <c r="AGG895" s="806"/>
      <c r="AGH895" s="806"/>
      <c r="AGI895" s="806"/>
      <c r="AGJ895" s="806"/>
      <c r="AGK895" s="806"/>
      <c r="AGL895" s="806"/>
      <c r="AGM895" s="806"/>
      <c r="AGN895" s="806"/>
      <c r="AGO895" s="806"/>
      <c r="AGP895" s="806"/>
      <c r="AGQ895" s="806"/>
      <c r="AGR895" s="806"/>
      <c r="AGS895" s="806"/>
      <c r="AGT895" s="806"/>
      <c r="AGU895" s="806"/>
      <c r="AGV895" s="806"/>
      <c r="AGW895" s="806"/>
      <c r="AGX895" s="806"/>
      <c r="AGY895" s="806"/>
      <c r="AGZ895" s="806"/>
      <c r="AHA895" s="806"/>
      <c r="AHB895" s="806"/>
      <c r="AHC895" s="806"/>
      <c r="AHD895" s="806"/>
      <c r="AHE895" s="806"/>
      <c r="AHF895" s="806"/>
      <c r="AHG895" s="806"/>
      <c r="AHH895" s="806"/>
      <c r="AHI895" s="806"/>
      <c r="AHJ895" s="806"/>
      <c r="AHK895" s="806"/>
      <c r="AHL895" s="806"/>
      <c r="AHM895" s="806"/>
      <c r="AHN895" s="806"/>
      <c r="AHO895" s="806"/>
      <c r="AHP895" s="806"/>
      <c r="AHQ895" s="806"/>
      <c r="AHR895" s="806"/>
      <c r="AHS895" s="806"/>
      <c r="AHT895" s="806"/>
      <c r="AHU895" s="806"/>
      <c r="AHV895" s="806"/>
      <c r="AHW895" s="806"/>
      <c r="AHX895" s="806"/>
      <c r="AHY895" s="806"/>
      <c r="AHZ895" s="806"/>
      <c r="AIA895" s="806"/>
      <c r="AIB895" s="806"/>
      <c r="AIC895" s="806"/>
      <c r="AID895" s="806"/>
      <c r="AIE895" s="806"/>
      <c r="AIF895" s="806"/>
      <c r="AIG895" s="806"/>
      <c r="AIH895" s="806"/>
      <c r="AII895" s="806"/>
      <c r="AIJ895" s="806"/>
      <c r="AIK895" s="806"/>
      <c r="AIL895" s="806"/>
      <c r="AIM895" s="806"/>
      <c r="AIN895" s="806"/>
      <c r="AIO895" s="806"/>
      <c r="AIP895" s="806"/>
      <c r="AIQ895" s="806"/>
      <c r="AIR895" s="806"/>
      <c r="AIS895" s="806"/>
      <c r="AIT895" s="806"/>
      <c r="AIU895" s="806"/>
      <c r="AIV895" s="806"/>
      <c r="AIW895" s="806"/>
      <c r="AIX895" s="806"/>
      <c r="AIY895" s="806"/>
      <c r="AIZ895" s="806"/>
      <c r="AJA895" s="806"/>
      <c r="AJB895" s="806"/>
      <c r="AJC895" s="806"/>
      <c r="AJD895" s="806"/>
      <c r="AJE895" s="806"/>
      <c r="AJF895" s="806"/>
      <c r="AJG895" s="806"/>
      <c r="AJH895" s="806"/>
      <c r="AJI895" s="806"/>
      <c r="AJJ895" s="806"/>
      <c r="AJK895" s="806"/>
      <c r="AJL895" s="806"/>
      <c r="AJM895" s="806"/>
      <c r="AJN895" s="806"/>
      <c r="AJO895" s="806"/>
      <c r="AJP895" s="806"/>
      <c r="AJQ895" s="806"/>
      <c r="AJR895" s="806"/>
      <c r="AJS895" s="806"/>
      <c r="AJT895" s="806"/>
      <c r="AJU895" s="806"/>
      <c r="AJV895" s="806"/>
      <c r="AJW895" s="806"/>
      <c r="AJX895" s="806"/>
      <c r="AJY895" s="806"/>
      <c r="AJZ895" s="806"/>
      <c r="AKA895" s="806"/>
      <c r="AKB895" s="806"/>
      <c r="AKC895" s="806"/>
      <c r="AKD895" s="806"/>
      <c r="AKE895" s="806"/>
      <c r="AKF895" s="806"/>
      <c r="AKG895" s="806"/>
      <c r="AKH895" s="806"/>
      <c r="AKI895" s="806"/>
      <c r="AKJ895" s="806"/>
      <c r="AKK895" s="806"/>
      <c r="AKL895" s="806"/>
      <c r="AKM895" s="806"/>
      <c r="AKN895" s="806"/>
      <c r="AKO895" s="806"/>
      <c r="AKP895" s="806"/>
      <c r="AKQ895" s="806"/>
      <c r="AKR895" s="806"/>
      <c r="AKS895" s="806"/>
      <c r="AKT895" s="806"/>
      <c r="AKU895" s="806"/>
      <c r="AKV895" s="806"/>
      <c r="AKW895" s="806"/>
      <c r="AKX895" s="806"/>
      <c r="AKY895" s="806"/>
      <c r="AKZ895" s="806"/>
      <c r="ALA895" s="806"/>
      <c r="ALB895" s="806"/>
      <c r="ALC895" s="806"/>
      <c r="ALD895" s="806"/>
      <c r="ALE895" s="806"/>
      <c r="ALF895" s="806"/>
      <c r="ALG895" s="806"/>
      <c r="ALH895" s="806"/>
      <c r="ALI895" s="806"/>
      <c r="ALJ895" s="806"/>
      <c r="ALK895" s="806"/>
      <c r="ALL895" s="806"/>
      <c r="ALM895" s="806"/>
      <c r="ALN895" s="806"/>
      <c r="ALO895" s="806"/>
      <c r="ALP895" s="806"/>
      <c r="ALQ895" s="806"/>
      <c r="ALR895" s="806"/>
      <c r="ALS895" s="806"/>
      <c r="ALT895" s="806"/>
      <c r="ALU895" s="806"/>
      <c r="ALV895" s="806"/>
      <c r="ALW895" s="806"/>
      <c r="ALX895" s="806"/>
      <c r="ALY895" s="806"/>
      <c r="ALZ895" s="806"/>
      <c r="AMA895" s="806"/>
      <c r="AMB895" s="806"/>
      <c r="AMC895" s="806"/>
      <c r="AMD895" s="806"/>
      <c r="AME895" s="806"/>
      <c r="AMF895" s="806"/>
      <c r="AMG895" s="806"/>
      <c r="AMH895" s="806"/>
      <c r="AMI895" s="806"/>
      <c r="AMJ895" s="806"/>
      <c r="AMK895" s="806"/>
      <c r="AML895" s="806"/>
      <c r="AMM895" s="806"/>
      <c r="AMN895" s="806"/>
      <c r="AMO895" s="806"/>
      <c r="AMP895" s="806"/>
      <c r="AMQ895" s="806"/>
      <c r="AMR895" s="806"/>
      <c r="AMS895" s="806"/>
      <c r="AMT895" s="806"/>
      <c r="AMU895" s="806"/>
      <c r="AMV895" s="806"/>
      <c r="AMW895" s="806"/>
      <c r="AMX895" s="806"/>
      <c r="AMY895" s="806"/>
      <c r="AMZ895" s="806"/>
      <c r="ANA895" s="806"/>
      <c r="ANB895" s="806"/>
      <c r="ANC895" s="806"/>
      <c r="AND895" s="806"/>
      <c r="ANE895" s="806"/>
      <c r="ANF895" s="806"/>
      <c r="ANG895" s="806"/>
      <c r="ANH895" s="806"/>
      <c r="ANI895" s="806"/>
      <c r="ANJ895" s="806"/>
      <c r="ANK895" s="806"/>
      <c r="ANL895" s="806"/>
      <c r="ANM895" s="806"/>
      <c r="ANN895" s="806"/>
      <c r="ANO895" s="806"/>
      <c r="ANP895" s="806"/>
      <c r="ANQ895" s="806"/>
      <c r="ANR895" s="806"/>
      <c r="ANS895" s="806"/>
      <c r="ANT895" s="806"/>
      <c r="ANU895" s="806"/>
      <c r="ANV895" s="806"/>
      <c r="ANW895" s="806"/>
      <c r="ANX895" s="806"/>
      <c r="ANY895" s="806"/>
      <c r="ANZ895" s="806"/>
      <c r="AOA895" s="806"/>
      <c r="AOB895" s="806"/>
      <c r="AOC895" s="806"/>
      <c r="AOD895" s="806"/>
      <c r="AOE895" s="806"/>
      <c r="AOF895" s="806"/>
      <c r="AOG895" s="806"/>
      <c r="AOH895" s="806"/>
      <c r="AOI895" s="806"/>
      <c r="AOJ895" s="806"/>
      <c r="AOK895" s="806"/>
      <c r="AOL895" s="806"/>
      <c r="AOM895" s="806"/>
      <c r="AON895" s="806"/>
      <c r="AOO895" s="806"/>
      <c r="AOP895" s="806"/>
      <c r="AOQ895" s="806"/>
      <c r="AOR895" s="806"/>
      <c r="AOS895" s="806"/>
      <c r="AOT895" s="806"/>
      <c r="AOU895" s="806"/>
      <c r="AOV895" s="806"/>
      <c r="AOW895" s="806"/>
      <c r="AOX895" s="806"/>
      <c r="AOY895" s="806"/>
      <c r="AOZ895" s="806"/>
      <c r="APA895" s="806"/>
      <c r="APB895" s="806"/>
      <c r="APC895" s="806"/>
      <c r="APD895" s="806"/>
      <c r="APE895" s="806"/>
      <c r="APF895" s="806"/>
      <c r="APG895" s="806"/>
      <c r="APH895" s="806"/>
      <c r="API895" s="806"/>
      <c r="APJ895" s="806"/>
      <c r="APK895" s="806"/>
      <c r="APL895" s="806"/>
      <c r="APM895" s="806"/>
      <c r="APN895" s="806"/>
      <c r="APO895" s="806"/>
      <c r="APP895" s="806"/>
      <c r="APQ895" s="806"/>
      <c r="APR895" s="806"/>
      <c r="APS895" s="806"/>
      <c r="APT895" s="806"/>
      <c r="APU895" s="806"/>
      <c r="APV895" s="806"/>
      <c r="APW895" s="806"/>
      <c r="APX895" s="806"/>
      <c r="APY895" s="806"/>
      <c r="APZ895" s="806"/>
      <c r="AQA895" s="806"/>
      <c r="AQB895" s="806"/>
      <c r="AQC895" s="806"/>
      <c r="AQD895" s="806"/>
      <c r="AQE895" s="806"/>
      <c r="AQF895" s="806"/>
      <c r="AQG895" s="806"/>
      <c r="AQH895" s="806"/>
      <c r="AQI895" s="806"/>
      <c r="AQJ895" s="806"/>
      <c r="AQK895" s="806"/>
      <c r="AQL895" s="806"/>
      <c r="AQM895" s="806"/>
      <c r="AQN895" s="806"/>
      <c r="AQO895" s="806"/>
      <c r="AQP895" s="806"/>
      <c r="AQQ895" s="806"/>
      <c r="AQR895" s="806"/>
      <c r="AQS895" s="806"/>
      <c r="AQT895" s="806"/>
      <c r="AQU895" s="806"/>
      <c r="AQV895" s="806"/>
      <c r="AQW895" s="806"/>
      <c r="AQX895" s="806"/>
      <c r="AQY895" s="806"/>
      <c r="AQZ895" s="806"/>
      <c r="ARA895" s="806"/>
      <c r="ARB895" s="806"/>
      <c r="ARC895" s="806"/>
      <c r="ARD895" s="806"/>
      <c r="ARE895" s="806"/>
      <c r="ARF895" s="806"/>
      <c r="ARG895" s="806"/>
      <c r="ARH895" s="806"/>
      <c r="ARI895" s="806"/>
      <c r="ARJ895" s="806"/>
      <c r="ARK895" s="806"/>
      <c r="ARL895" s="806"/>
      <c r="ARM895" s="806"/>
      <c r="ARN895" s="806"/>
      <c r="ARO895" s="806"/>
      <c r="ARP895" s="806"/>
      <c r="ARQ895" s="806"/>
      <c r="ARR895" s="806"/>
      <c r="ARS895" s="806"/>
      <c r="ART895" s="806"/>
      <c r="ARU895" s="806"/>
      <c r="ARV895" s="806"/>
      <c r="ARW895" s="806"/>
      <c r="ARX895" s="806"/>
      <c r="ARY895" s="806"/>
      <c r="ARZ895" s="806"/>
      <c r="ASA895" s="806"/>
      <c r="ASB895" s="806"/>
      <c r="ASC895" s="806"/>
      <c r="ASD895" s="806"/>
      <c r="ASE895" s="806"/>
      <c r="ASF895" s="806"/>
      <c r="ASG895" s="806"/>
      <c r="ASH895" s="806"/>
      <c r="ASI895" s="806"/>
      <c r="ASJ895" s="806"/>
      <c r="ASK895" s="806"/>
      <c r="ASL895" s="806"/>
      <c r="ASM895" s="806"/>
      <c r="ASN895" s="806"/>
      <c r="ASO895" s="806"/>
      <c r="ASP895" s="806"/>
      <c r="ASQ895" s="806"/>
      <c r="ASR895" s="806"/>
      <c r="ASS895" s="806"/>
      <c r="AST895" s="806"/>
      <c r="ASU895" s="806"/>
      <c r="ASV895" s="806"/>
      <c r="ASW895" s="806"/>
      <c r="ASX895" s="806"/>
      <c r="ASY895" s="806"/>
      <c r="ASZ895" s="806"/>
      <c r="ATA895" s="806"/>
      <c r="ATB895" s="806"/>
      <c r="ATC895" s="806"/>
      <c r="ATD895" s="806"/>
      <c r="ATE895" s="806"/>
      <c r="ATF895" s="806"/>
      <c r="ATG895" s="806"/>
      <c r="ATH895" s="806"/>
      <c r="ATI895" s="806"/>
      <c r="ATJ895" s="806"/>
      <c r="ATK895" s="806"/>
      <c r="ATL895" s="806"/>
      <c r="ATM895" s="806"/>
      <c r="ATN895" s="806"/>
      <c r="ATO895" s="806"/>
      <c r="ATP895" s="806"/>
      <c r="ATQ895" s="806"/>
      <c r="ATR895" s="806"/>
      <c r="ATS895" s="806"/>
      <c r="ATT895" s="806"/>
      <c r="ATU895" s="806"/>
      <c r="ATV895" s="806"/>
      <c r="ATW895" s="806"/>
      <c r="ATX895" s="806"/>
      <c r="ATY895" s="806"/>
      <c r="ATZ895" s="806"/>
      <c r="AUA895" s="806"/>
      <c r="AUB895" s="806"/>
      <c r="AUC895" s="806"/>
      <c r="AUD895" s="806"/>
      <c r="AUE895" s="806"/>
      <c r="AUF895" s="806"/>
      <c r="AUG895" s="806"/>
      <c r="AUH895" s="806"/>
      <c r="AUI895" s="806"/>
      <c r="AUJ895" s="806"/>
      <c r="AUK895" s="806"/>
      <c r="AUL895" s="806"/>
      <c r="AUM895" s="806"/>
      <c r="AUN895" s="806"/>
      <c r="AUO895" s="806"/>
      <c r="AUP895" s="806"/>
      <c r="AUQ895" s="806"/>
      <c r="AUR895" s="806"/>
      <c r="AUS895" s="806"/>
      <c r="AUT895" s="806"/>
      <c r="AUU895" s="806"/>
      <c r="AUV895" s="806"/>
      <c r="AUW895" s="806"/>
      <c r="AUX895" s="806"/>
      <c r="AUY895" s="806"/>
      <c r="AUZ895" s="806"/>
      <c r="AVA895" s="806"/>
      <c r="AVB895" s="806"/>
      <c r="AVC895" s="806"/>
      <c r="AVD895" s="806"/>
      <c r="AVE895" s="806"/>
      <c r="AVF895" s="806"/>
      <c r="AVG895" s="806"/>
      <c r="AVH895" s="806"/>
      <c r="AVI895" s="806"/>
      <c r="AVJ895" s="806"/>
      <c r="AVK895" s="806"/>
      <c r="AVL895" s="806"/>
      <c r="AVM895" s="806"/>
      <c r="AVN895" s="806"/>
      <c r="AVO895" s="806"/>
      <c r="AVP895" s="806"/>
      <c r="AVQ895" s="806"/>
      <c r="AVR895" s="806"/>
      <c r="AVS895" s="806"/>
      <c r="AVT895" s="806"/>
      <c r="AVU895" s="806"/>
      <c r="AVV895" s="806"/>
      <c r="AVW895" s="806"/>
      <c r="AVX895" s="806"/>
      <c r="AVY895" s="806"/>
      <c r="AVZ895" s="806"/>
      <c r="AWA895" s="806"/>
      <c r="AWB895" s="806"/>
      <c r="AWC895" s="806"/>
      <c r="AWD895" s="806"/>
      <c r="AWE895" s="806"/>
      <c r="AWF895" s="806"/>
      <c r="AWG895" s="806"/>
      <c r="AWH895" s="806"/>
      <c r="AWI895" s="806"/>
      <c r="AWJ895" s="806"/>
      <c r="AWK895" s="806"/>
      <c r="AWL895" s="806"/>
      <c r="AWM895" s="806"/>
      <c r="AWN895" s="806"/>
      <c r="AWO895" s="806"/>
      <c r="AWP895" s="806"/>
      <c r="AWQ895" s="806"/>
      <c r="AWR895" s="806"/>
      <c r="AWS895" s="806"/>
      <c r="AWT895" s="806"/>
      <c r="AWU895" s="806"/>
      <c r="AWV895" s="806"/>
      <c r="AWW895" s="806"/>
      <c r="AWX895" s="806"/>
      <c r="AWY895" s="806"/>
      <c r="AWZ895" s="806"/>
      <c r="AXA895" s="806"/>
      <c r="AXB895" s="806"/>
      <c r="AXC895" s="806"/>
      <c r="AXD895" s="806"/>
      <c r="AXE895" s="806"/>
      <c r="AXF895" s="806"/>
      <c r="AXG895" s="806"/>
      <c r="AXH895" s="806"/>
      <c r="AXI895" s="806"/>
      <c r="AXJ895" s="806"/>
      <c r="AXK895" s="806"/>
      <c r="AXL895" s="806"/>
      <c r="AXM895" s="806"/>
      <c r="AXN895" s="806"/>
      <c r="AXO895" s="806"/>
      <c r="AXP895" s="806"/>
      <c r="AXQ895" s="806"/>
      <c r="AXR895" s="806"/>
      <c r="AXS895" s="806"/>
      <c r="AXT895" s="806"/>
      <c r="AXU895" s="806"/>
      <c r="AXV895" s="806"/>
      <c r="AXW895" s="806"/>
      <c r="AXX895" s="806"/>
      <c r="AXY895" s="806"/>
      <c r="AXZ895" s="806"/>
      <c r="AYA895" s="806"/>
      <c r="AYB895" s="806"/>
      <c r="AYC895" s="806"/>
      <c r="AYD895" s="806"/>
      <c r="AYE895" s="806"/>
      <c r="AYF895" s="806"/>
      <c r="AYG895" s="806"/>
      <c r="AYH895" s="806"/>
      <c r="AYI895" s="806"/>
      <c r="AYJ895" s="806"/>
      <c r="AYK895" s="806"/>
      <c r="AYL895" s="806"/>
      <c r="AYM895" s="806"/>
      <c r="AYN895" s="806"/>
      <c r="AYO895" s="806"/>
      <c r="AYP895" s="806"/>
      <c r="AYQ895" s="806"/>
      <c r="AYR895" s="806"/>
      <c r="AYS895" s="806"/>
      <c r="AYT895" s="806"/>
      <c r="AYU895" s="806"/>
      <c r="AYV895" s="806"/>
      <c r="AYW895" s="806"/>
      <c r="AYX895" s="806"/>
      <c r="AYY895" s="806"/>
      <c r="AYZ895" s="806"/>
      <c r="AZA895" s="806"/>
      <c r="AZB895" s="806"/>
      <c r="AZC895" s="806"/>
      <c r="AZD895" s="806"/>
      <c r="AZE895" s="806"/>
      <c r="AZF895" s="806"/>
      <c r="AZG895" s="806"/>
      <c r="AZH895" s="806"/>
      <c r="AZI895" s="806"/>
      <c r="AZJ895" s="806"/>
      <c r="AZK895" s="806"/>
      <c r="AZL895" s="806"/>
      <c r="AZM895" s="806"/>
      <c r="AZN895" s="806"/>
      <c r="AZO895" s="806"/>
      <c r="AZP895" s="806"/>
      <c r="AZQ895" s="806"/>
      <c r="AZR895" s="806"/>
      <c r="AZS895" s="806"/>
      <c r="AZT895" s="806"/>
      <c r="AZU895" s="806"/>
      <c r="AZV895" s="806"/>
      <c r="AZW895" s="806"/>
      <c r="AZX895" s="806"/>
      <c r="AZY895" s="806"/>
      <c r="AZZ895" s="806"/>
      <c r="BAA895" s="806"/>
      <c r="BAB895" s="806"/>
      <c r="BAC895" s="806"/>
      <c r="BAD895" s="806"/>
      <c r="BAE895" s="806"/>
      <c r="BAF895" s="806"/>
      <c r="BAG895" s="806"/>
      <c r="BAH895" s="806"/>
      <c r="BAI895" s="806"/>
      <c r="BAJ895" s="806"/>
      <c r="BAK895" s="806"/>
      <c r="BAL895" s="806"/>
      <c r="BAM895" s="806"/>
      <c r="BAN895" s="806"/>
      <c r="BAO895" s="806"/>
      <c r="BAP895" s="806"/>
      <c r="BAQ895" s="806"/>
      <c r="BAR895" s="806"/>
      <c r="BAS895" s="806"/>
      <c r="BAT895" s="806"/>
      <c r="BAU895" s="806"/>
      <c r="BAV895" s="806"/>
      <c r="BAW895" s="806"/>
      <c r="BAX895" s="806"/>
      <c r="BAY895" s="806"/>
      <c r="BAZ895" s="806"/>
      <c r="BBA895" s="806"/>
      <c r="BBB895" s="806"/>
      <c r="BBC895" s="806"/>
      <c r="BBD895" s="806"/>
      <c r="BBE895" s="806"/>
      <c r="BBF895" s="806"/>
      <c r="BBG895" s="806"/>
      <c r="BBH895" s="806"/>
      <c r="BBI895" s="806"/>
      <c r="BBJ895" s="806"/>
      <c r="BBK895" s="806"/>
      <c r="BBL895" s="806"/>
      <c r="BBM895" s="806"/>
      <c r="BBN895" s="806"/>
      <c r="BBO895" s="806"/>
      <c r="BBP895" s="806"/>
      <c r="BBQ895" s="806"/>
      <c r="BBR895" s="806"/>
      <c r="BBS895" s="806"/>
      <c r="BBT895" s="806"/>
      <c r="BBU895" s="806"/>
      <c r="BBV895" s="806"/>
      <c r="BBW895" s="806"/>
      <c r="BBX895" s="806"/>
      <c r="BBY895" s="806"/>
      <c r="BBZ895" s="806"/>
      <c r="BCA895" s="806"/>
      <c r="BCB895" s="806"/>
      <c r="BCC895" s="806"/>
      <c r="BCD895" s="806"/>
      <c r="BCE895" s="806"/>
      <c r="BCF895" s="806"/>
      <c r="BCG895" s="806"/>
      <c r="BCH895" s="806"/>
      <c r="BCI895" s="806"/>
      <c r="BCJ895" s="806"/>
      <c r="BCK895" s="806"/>
      <c r="BCL895" s="806"/>
      <c r="BCM895" s="806"/>
      <c r="BCN895" s="806"/>
      <c r="BCO895" s="806"/>
      <c r="BCP895" s="806"/>
      <c r="BCQ895" s="806"/>
      <c r="BCR895" s="806"/>
      <c r="BCS895" s="806"/>
      <c r="BCT895" s="806"/>
      <c r="BCU895" s="806"/>
      <c r="BCV895" s="806"/>
      <c r="BCW895" s="806"/>
      <c r="BCX895" s="806"/>
      <c r="BCY895" s="806"/>
      <c r="BCZ895" s="806"/>
      <c r="BDA895" s="806"/>
      <c r="BDB895" s="806"/>
      <c r="BDC895" s="806"/>
      <c r="BDD895" s="806"/>
      <c r="BDE895" s="806"/>
      <c r="BDF895" s="806"/>
      <c r="BDG895" s="806"/>
      <c r="BDH895" s="806"/>
      <c r="BDI895" s="806"/>
      <c r="BDJ895" s="806"/>
      <c r="BDK895" s="806"/>
      <c r="BDL895" s="806"/>
      <c r="BDM895" s="806"/>
      <c r="BDN895" s="806"/>
      <c r="BDO895" s="806"/>
      <c r="BDP895" s="806"/>
      <c r="BDQ895" s="806"/>
      <c r="BDR895" s="806"/>
      <c r="BDS895" s="806"/>
      <c r="BDT895" s="806"/>
      <c r="BDU895" s="806"/>
      <c r="BDV895" s="806"/>
      <c r="BDW895" s="806"/>
      <c r="BDX895" s="806"/>
      <c r="BDY895" s="806"/>
      <c r="BDZ895" s="806"/>
      <c r="BEA895" s="806"/>
      <c r="BEB895" s="806"/>
      <c r="BEC895" s="806"/>
      <c r="BED895" s="806"/>
      <c r="BEE895" s="806"/>
      <c r="BEF895" s="806"/>
      <c r="BEG895" s="806"/>
      <c r="BEH895" s="806"/>
      <c r="BEI895" s="806"/>
      <c r="BEJ895" s="806"/>
      <c r="BEK895" s="806"/>
      <c r="BEL895" s="806"/>
      <c r="BEM895" s="806"/>
      <c r="BEN895" s="806"/>
      <c r="BEO895" s="806"/>
      <c r="BEP895" s="806"/>
      <c r="BEQ895" s="806"/>
      <c r="BER895" s="806"/>
      <c r="BES895" s="806"/>
      <c r="BET895" s="806"/>
      <c r="BEU895" s="806"/>
      <c r="BEV895" s="806"/>
      <c r="BEW895" s="806"/>
      <c r="BEX895" s="806"/>
      <c r="BEY895" s="806"/>
      <c r="BEZ895" s="806"/>
      <c r="BFA895" s="806"/>
      <c r="BFB895" s="806"/>
      <c r="BFC895" s="806"/>
      <c r="BFD895" s="806"/>
      <c r="BFE895" s="806"/>
      <c r="BFF895" s="806"/>
      <c r="BFG895" s="806"/>
      <c r="BFH895" s="806"/>
      <c r="BFI895" s="806"/>
      <c r="BFJ895" s="806"/>
      <c r="BFK895" s="806"/>
      <c r="BFL895" s="806"/>
      <c r="BFM895" s="806"/>
      <c r="BFN895" s="806"/>
      <c r="BFO895" s="806"/>
      <c r="BFP895" s="806"/>
      <c r="BFQ895" s="806"/>
      <c r="BFR895" s="806"/>
      <c r="BFS895" s="806"/>
      <c r="BFT895" s="806"/>
      <c r="BFU895" s="806"/>
      <c r="BFV895" s="806"/>
      <c r="BFW895" s="806"/>
      <c r="BFX895" s="806"/>
      <c r="BFY895" s="806"/>
      <c r="BFZ895" s="806"/>
      <c r="BGA895" s="806"/>
      <c r="BGB895" s="806"/>
      <c r="BGC895" s="806"/>
      <c r="BGD895" s="806"/>
      <c r="BGE895" s="806"/>
      <c r="BGF895" s="806"/>
      <c r="BGG895" s="806"/>
      <c r="BGH895" s="806"/>
      <c r="BGI895" s="806"/>
      <c r="BGJ895" s="806"/>
      <c r="BGK895" s="806"/>
      <c r="BGL895" s="806"/>
      <c r="BGM895" s="806"/>
      <c r="BGN895" s="806"/>
      <c r="BGO895" s="806"/>
      <c r="BGP895" s="806"/>
      <c r="BGQ895" s="806"/>
      <c r="BGR895" s="806"/>
      <c r="BGS895" s="806"/>
      <c r="BGT895" s="806"/>
      <c r="BGU895" s="806"/>
      <c r="BGV895" s="806"/>
      <c r="BGW895" s="806"/>
      <c r="BGX895" s="806"/>
      <c r="BGY895" s="806"/>
      <c r="BGZ895" s="806"/>
      <c r="BHA895" s="806"/>
      <c r="BHB895" s="806"/>
      <c r="BHC895" s="806"/>
      <c r="BHD895" s="806"/>
      <c r="BHE895" s="806"/>
      <c r="BHF895" s="806"/>
      <c r="BHG895" s="806"/>
      <c r="BHH895" s="806"/>
      <c r="BHI895" s="806"/>
      <c r="BHJ895" s="806"/>
      <c r="BHK895" s="806"/>
      <c r="BHL895" s="806"/>
      <c r="BHM895" s="806"/>
      <c r="BHN895" s="806"/>
      <c r="BHO895" s="806"/>
      <c r="BHP895" s="806"/>
      <c r="BHQ895" s="806"/>
      <c r="BHR895" s="806"/>
      <c r="BHS895" s="806"/>
      <c r="BHT895" s="806"/>
      <c r="BHU895" s="806"/>
      <c r="BHV895" s="806"/>
      <c r="BHW895" s="806"/>
      <c r="BHX895" s="806"/>
      <c r="BHY895" s="806"/>
      <c r="BHZ895" s="806"/>
      <c r="BIA895" s="806"/>
      <c r="BIB895" s="806"/>
      <c r="BIC895" s="806"/>
      <c r="BID895" s="806"/>
      <c r="BIE895" s="806"/>
      <c r="BIF895" s="806"/>
      <c r="BIG895" s="806"/>
      <c r="BIH895" s="806"/>
      <c r="BII895" s="806"/>
      <c r="BIJ895" s="806"/>
      <c r="BIK895" s="806"/>
      <c r="BIL895" s="806"/>
      <c r="BIM895" s="806"/>
      <c r="BIN895" s="806"/>
      <c r="BIO895" s="806"/>
      <c r="BIP895" s="806"/>
      <c r="BIQ895" s="806"/>
      <c r="BIR895" s="806"/>
      <c r="BIS895" s="806"/>
      <c r="BIT895" s="806"/>
      <c r="BIU895" s="806"/>
      <c r="BIV895" s="806"/>
      <c r="BIW895" s="806"/>
      <c r="BIX895" s="806"/>
      <c r="BIY895" s="806"/>
      <c r="BIZ895" s="806"/>
      <c r="BJA895" s="806"/>
      <c r="BJB895" s="806"/>
      <c r="BJC895" s="806"/>
      <c r="BJD895" s="806"/>
      <c r="BJE895" s="806"/>
      <c r="BJF895" s="806"/>
      <c r="BJG895" s="806"/>
      <c r="BJH895" s="806"/>
      <c r="BJI895" s="806"/>
      <c r="BJJ895" s="806"/>
      <c r="BJK895" s="806"/>
      <c r="BJL895" s="806"/>
      <c r="BJM895" s="806"/>
      <c r="BJN895" s="806"/>
      <c r="BJO895" s="806"/>
      <c r="BJP895" s="806"/>
      <c r="BJQ895" s="806"/>
      <c r="BJR895" s="806"/>
      <c r="BJS895" s="806"/>
      <c r="BJT895" s="806"/>
      <c r="BJU895" s="806"/>
      <c r="BJV895" s="806"/>
      <c r="BJW895" s="806"/>
      <c r="BJX895" s="806"/>
      <c r="BJY895" s="806"/>
      <c r="BJZ895" s="806"/>
      <c r="BKA895" s="806"/>
      <c r="BKB895" s="806"/>
      <c r="BKC895" s="806"/>
      <c r="BKD895" s="806"/>
      <c r="BKE895" s="806"/>
      <c r="BKF895" s="806"/>
      <c r="BKG895" s="806"/>
      <c r="BKH895" s="806"/>
      <c r="BKI895" s="806"/>
      <c r="BKJ895" s="806"/>
      <c r="BKK895" s="806"/>
      <c r="BKL895" s="806"/>
      <c r="BKM895" s="806"/>
      <c r="BKN895" s="806"/>
      <c r="BKO895" s="806"/>
      <c r="BKP895" s="806"/>
      <c r="BKQ895" s="806"/>
      <c r="BKR895" s="806"/>
      <c r="BKS895" s="806"/>
      <c r="BKT895" s="806"/>
      <c r="BKU895" s="806"/>
      <c r="BKV895" s="806"/>
      <c r="BKW895" s="806"/>
      <c r="BKX895" s="806"/>
      <c r="BKY895" s="806"/>
      <c r="BKZ895" s="806"/>
      <c r="BLA895" s="806"/>
      <c r="BLB895" s="806"/>
      <c r="BLC895" s="806"/>
      <c r="BLD895" s="806"/>
      <c r="BLE895" s="806"/>
      <c r="BLF895" s="806"/>
      <c r="BLG895" s="806"/>
      <c r="BLH895" s="806"/>
      <c r="BLI895" s="806"/>
      <c r="BLJ895" s="806"/>
      <c r="BLK895" s="806"/>
      <c r="BLL895" s="806"/>
      <c r="BLM895" s="806"/>
      <c r="BLN895" s="806"/>
      <c r="BLO895" s="806"/>
      <c r="BLP895" s="806"/>
      <c r="BLQ895" s="806"/>
      <c r="BLR895" s="806"/>
      <c r="BLS895" s="806"/>
      <c r="BLT895" s="806"/>
      <c r="BLU895" s="806"/>
      <c r="BLV895" s="806"/>
      <c r="BLW895" s="806"/>
      <c r="BLX895" s="806"/>
      <c r="BLY895" s="806"/>
      <c r="BLZ895" s="806"/>
      <c r="BMA895" s="806"/>
      <c r="BMB895" s="806"/>
      <c r="BMC895" s="806"/>
      <c r="BMD895" s="806"/>
      <c r="BME895" s="806"/>
      <c r="BMF895" s="806"/>
      <c r="BMG895" s="806"/>
      <c r="BMH895" s="806"/>
      <c r="BMI895" s="806"/>
      <c r="BMJ895" s="806"/>
      <c r="BMK895" s="806"/>
      <c r="BML895" s="806"/>
      <c r="BMM895" s="806"/>
      <c r="BMN895" s="806"/>
      <c r="BMO895" s="806"/>
      <c r="BMP895" s="806"/>
      <c r="BMQ895" s="806"/>
      <c r="BMR895" s="806"/>
      <c r="BMS895" s="806"/>
      <c r="BMT895" s="806"/>
      <c r="BMU895" s="806"/>
      <c r="BMV895" s="806"/>
      <c r="BMW895" s="806"/>
      <c r="BMX895" s="806"/>
      <c r="BMY895" s="806"/>
      <c r="BMZ895" s="806"/>
      <c r="BNA895" s="806"/>
      <c r="BNB895" s="806"/>
      <c r="BNC895" s="806"/>
      <c r="BND895" s="806"/>
      <c r="BNE895" s="806"/>
      <c r="BNF895" s="806"/>
      <c r="BNG895" s="806"/>
      <c r="BNH895" s="806"/>
      <c r="BNI895" s="806"/>
      <c r="BNJ895" s="806"/>
      <c r="BNK895" s="806"/>
      <c r="BNL895" s="806"/>
      <c r="BNM895" s="806"/>
      <c r="BNN895" s="806"/>
      <c r="BNO895" s="806"/>
      <c r="BNP895" s="806"/>
      <c r="BNQ895" s="806"/>
      <c r="BNR895" s="806"/>
      <c r="BNS895" s="806"/>
      <c r="BNT895" s="806"/>
      <c r="BNU895" s="806"/>
      <c r="BNV895" s="806"/>
      <c r="BNW895" s="806"/>
      <c r="BNX895" s="806"/>
      <c r="BNY895" s="806"/>
      <c r="BNZ895" s="806"/>
      <c r="BOA895" s="806"/>
      <c r="BOB895" s="806"/>
      <c r="BOC895" s="806"/>
      <c r="BOD895" s="806"/>
      <c r="BOE895" s="806"/>
      <c r="BOF895" s="806"/>
      <c r="BOG895" s="806"/>
      <c r="BOH895" s="806"/>
      <c r="BOI895" s="806"/>
      <c r="BOJ895" s="806"/>
      <c r="BOK895" s="806"/>
      <c r="BOL895" s="806"/>
      <c r="BOM895" s="806"/>
      <c r="BON895" s="806"/>
      <c r="BOO895" s="806"/>
      <c r="BOP895" s="806"/>
      <c r="BOQ895" s="806"/>
      <c r="BOR895" s="806"/>
      <c r="BOS895" s="806"/>
      <c r="BOT895" s="806"/>
      <c r="BOU895" s="806"/>
      <c r="BOV895" s="806"/>
      <c r="BOW895" s="806"/>
      <c r="BOX895" s="806"/>
      <c r="BOY895" s="806"/>
      <c r="BOZ895" s="806"/>
      <c r="BPA895" s="806"/>
      <c r="BPB895" s="806"/>
      <c r="BPC895" s="806"/>
      <c r="BPD895" s="806"/>
      <c r="BPE895" s="806"/>
      <c r="BPF895" s="806"/>
      <c r="BPG895" s="806"/>
      <c r="BPH895" s="806"/>
      <c r="BPI895" s="806"/>
      <c r="BPJ895" s="806"/>
      <c r="BPK895" s="806"/>
      <c r="BPL895" s="806"/>
      <c r="BPM895" s="806"/>
      <c r="BPN895" s="806"/>
      <c r="BPO895" s="806"/>
      <c r="BPP895" s="806"/>
      <c r="BPQ895" s="806"/>
      <c r="BPR895" s="806"/>
      <c r="BPS895" s="806"/>
      <c r="BPT895" s="806"/>
      <c r="BPU895" s="806"/>
      <c r="BPV895" s="806"/>
      <c r="BPW895" s="806"/>
      <c r="BPX895" s="806"/>
      <c r="BPY895" s="806"/>
      <c r="BPZ895" s="806"/>
      <c r="BQA895" s="806"/>
      <c r="BQB895" s="806"/>
      <c r="BQC895" s="806"/>
      <c r="BQD895" s="806"/>
      <c r="BQE895" s="806"/>
      <c r="BQF895" s="806"/>
      <c r="BQG895" s="806"/>
      <c r="BQH895" s="806"/>
      <c r="BQI895" s="806"/>
      <c r="BQJ895" s="806"/>
      <c r="BQK895" s="806"/>
      <c r="BQL895" s="806"/>
      <c r="BQM895" s="806"/>
      <c r="BQN895" s="806"/>
      <c r="BQO895" s="806"/>
      <c r="BQP895" s="806"/>
      <c r="BQQ895" s="806"/>
      <c r="BQR895" s="806"/>
      <c r="BQS895" s="806"/>
      <c r="BQT895" s="806"/>
      <c r="BQU895" s="806"/>
      <c r="BQV895" s="806"/>
      <c r="BQW895" s="806"/>
      <c r="BQX895" s="806"/>
      <c r="BQY895" s="806"/>
      <c r="BQZ895" s="806"/>
      <c r="BRA895" s="806"/>
      <c r="BRB895" s="806"/>
      <c r="BRC895" s="806"/>
      <c r="BRD895" s="806"/>
      <c r="BRE895" s="806"/>
      <c r="BRF895" s="806"/>
      <c r="BRG895" s="806"/>
      <c r="BRH895" s="806"/>
      <c r="BRI895" s="806"/>
      <c r="BRJ895" s="806"/>
      <c r="BRK895" s="806"/>
      <c r="BRL895" s="806"/>
      <c r="BRM895" s="806"/>
      <c r="BRN895" s="806"/>
      <c r="BRO895" s="806"/>
      <c r="BRP895" s="806"/>
      <c r="BRQ895" s="806"/>
      <c r="BRR895" s="806"/>
      <c r="BRS895" s="806"/>
      <c r="BRT895" s="806"/>
      <c r="BRU895" s="806"/>
      <c r="BRV895" s="806"/>
      <c r="BRW895" s="806"/>
      <c r="BRX895" s="806"/>
      <c r="BRY895" s="806"/>
      <c r="BRZ895" s="806"/>
      <c r="BSA895" s="806"/>
      <c r="BSB895" s="806"/>
      <c r="BSC895" s="806"/>
      <c r="BSD895" s="806"/>
      <c r="BSE895" s="806"/>
      <c r="BSF895" s="806"/>
      <c r="BSG895" s="806"/>
      <c r="BSH895" s="806"/>
      <c r="BSI895" s="806"/>
      <c r="BSJ895" s="806"/>
      <c r="BSK895" s="806"/>
      <c r="BSL895" s="806"/>
      <c r="BSM895" s="806"/>
      <c r="BSN895" s="806"/>
      <c r="BSO895" s="806"/>
      <c r="BSP895" s="806"/>
      <c r="BSQ895" s="806"/>
      <c r="BSR895" s="806"/>
      <c r="BSS895" s="806"/>
      <c r="BST895" s="806"/>
      <c r="BSU895" s="806"/>
      <c r="BSV895" s="806"/>
      <c r="BSW895" s="806"/>
      <c r="BSX895" s="806"/>
      <c r="BSY895" s="806"/>
      <c r="BSZ895" s="806"/>
      <c r="BTA895" s="806"/>
      <c r="BTB895" s="806"/>
      <c r="BTC895" s="806"/>
      <c r="BTD895" s="806"/>
      <c r="BTE895" s="806"/>
      <c r="BTF895" s="806"/>
      <c r="BTG895" s="806"/>
      <c r="BTH895" s="806"/>
      <c r="BTI895" s="806"/>
      <c r="BTJ895" s="806"/>
      <c r="BTK895" s="806"/>
      <c r="BTL895" s="806"/>
      <c r="BTM895" s="806"/>
      <c r="BTN895" s="806"/>
      <c r="BTO895" s="806"/>
      <c r="BTP895" s="806"/>
      <c r="BTQ895" s="806"/>
      <c r="BTR895" s="806"/>
      <c r="BTS895" s="806"/>
      <c r="BTT895" s="806"/>
      <c r="BTU895" s="806"/>
      <c r="BTV895" s="806"/>
      <c r="BTW895" s="806"/>
      <c r="BTX895" s="806"/>
      <c r="BTY895" s="806"/>
      <c r="BTZ895" s="806"/>
      <c r="BUA895" s="806"/>
      <c r="BUB895" s="806"/>
      <c r="BUC895" s="806"/>
      <c r="BUD895" s="806"/>
      <c r="BUE895" s="806"/>
      <c r="BUF895" s="806"/>
      <c r="BUG895" s="806"/>
      <c r="BUH895" s="806"/>
      <c r="BUI895" s="806"/>
      <c r="BUJ895" s="806"/>
      <c r="BUK895" s="806"/>
      <c r="BUL895" s="806"/>
      <c r="BUM895" s="806"/>
      <c r="BUN895" s="806"/>
      <c r="BUO895" s="806"/>
      <c r="BUP895" s="806"/>
      <c r="BUQ895" s="806"/>
      <c r="BUR895" s="806"/>
      <c r="BUS895" s="806"/>
      <c r="BUT895" s="806"/>
      <c r="BUU895" s="806"/>
      <c r="BUV895" s="806"/>
      <c r="BUW895" s="806"/>
      <c r="BUX895" s="806"/>
      <c r="BUY895" s="806"/>
      <c r="BUZ895" s="806"/>
      <c r="BVA895" s="806"/>
      <c r="BVB895" s="806"/>
      <c r="BVC895" s="806"/>
      <c r="BVD895" s="806"/>
      <c r="BVE895" s="806"/>
      <c r="BVF895" s="806"/>
      <c r="BVG895" s="806"/>
      <c r="BVH895" s="806"/>
      <c r="BVI895" s="806"/>
      <c r="BVJ895" s="806"/>
      <c r="BVK895" s="806"/>
      <c r="BVL895" s="806"/>
      <c r="BVM895" s="806"/>
      <c r="BVN895" s="806"/>
      <c r="BVO895" s="806"/>
      <c r="BVP895" s="806"/>
      <c r="BVQ895" s="806"/>
      <c r="BVR895" s="806"/>
      <c r="BVS895" s="806"/>
      <c r="BVT895" s="806"/>
      <c r="BVU895" s="806"/>
      <c r="BVV895" s="806"/>
      <c r="BVW895" s="806"/>
      <c r="BVX895" s="806"/>
      <c r="BVY895" s="806"/>
      <c r="BVZ895" s="806"/>
      <c r="BWA895" s="806"/>
      <c r="BWB895" s="806"/>
      <c r="BWC895" s="806"/>
      <c r="BWD895" s="806"/>
      <c r="BWE895" s="806"/>
      <c r="BWF895" s="806"/>
      <c r="BWG895" s="806"/>
      <c r="BWH895" s="806"/>
      <c r="BWI895" s="806"/>
      <c r="BWJ895" s="806"/>
      <c r="BWK895" s="806"/>
      <c r="BWL895" s="806"/>
      <c r="BWM895" s="806"/>
      <c r="BWN895" s="806"/>
      <c r="BWO895" s="806"/>
      <c r="BWP895" s="806"/>
      <c r="BWQ895" s="806"/>
      <c r="BWR895" s="806"/>
      <c r="BWS895" s="806"/>
      <c r="BWT895" s="806"/>
      <c r="BWU895" s="806"/>
      <c r="BWV895" s="806"/>
      <c r="BWW895" s="806"/>
      <c r="BWX895" s="806"/>
      <c r="BWY895" s="806"/>
      <c r="BWZ895" s="806"/>
      <c r="BXA895" s="806"/>
      <c r="BXB895" s="806"/>
      <c r="BXC895" s="806"/>
      <c r="BXD895" s="806"/>
      <c r="BXE895" s="806"/>
      <c r="BXF895" s="806"/>
      <c r="BXG895" s="806"/>
      <c r="BXH895" s="806"/>
      <c r="BXI895" s="806"/>
      <c r="BXJ895" s="806"/>
      <c r="BXK895" s="806"/>
      <c r="BXL895" s="806"/>
      <c r="BXM895" s="806"/>
      <c r="BXN895" s="806"/>
      <c r="BXO895" s="806"/>
      <c r="BXP895" s="806"/>
      <c r="BXQ895" s="806"/>
      <c r="BXR895" s="806"/>
      <c r="BXS895" s="806"/>
      <c r="BXT895" s="806"/>
      <c r="BXU895" s="806"/>
      <c r="BXV895" s="806"/>
      <c r="BXW895" s="806"/>
      <c r="BXX895" s="806"/>
      <c r="BXY895" s="806"/>
      <c r="BXZ895" s="806"/>
      <c r="BYA895" s="806"/>
      <c r="BYB895" s="806"/>
      <c r="BYC895" s="806"/>
      <c r="BYD895" s="806"/>
      <c r="BYE895" s="806"/>
      <c r="BYF895" s="806"/>
      <c r="BYG895" s="806"/>
      <c r="BYH895" s="806"/>
      <c r="BYI895" s="806"/>
      <c r="BYJ895" s="806"/>
      <c r="BYK895" s="806"/>
      <c r="BYL895" s="806"/>
      <c r="BYM895" s="806"/>
      <c r="BYN895" s="806"/>
      <c r="BYO895" s="806"/>
      <c r="BYP895" s="806"/>
      <c r="BYQ895" s="806"/>
      <c r="BYR895" s="806"/>
      <c r="BYS895" s="806"/>
      <c r="BYT895" s="806"/>
      <c r="BYU895" s="806"/>
      <c r="BYV895" s="806"/>
      <c r="BYW895" s="806"/>
      <c r="BYX895" s="806"/>
      <c r="BYY895" s="806"/>
      <c r="BYZ895" s="806"/>
      <c r="BZA895" s="806"/>
      <c r="BZB895" s="806"/>
      <c r="BZC895" s="806"/>
      <c r="BZD895" s="806"/>
      <c r="BZE895" s="806"/>
      <c r="BZF895" s="806"/>
      <c r="BZG895" s="806"/>
      <c r="BZH895" s="806"/>
      <c r="BZI895" s="806"/>
      <c r="BZJ895" s="806"/>
      <c r="BZK895" s="806"/>
      <c r="BZL895" s="806"/>
      <c r="BZM895" s="806"/>
      <c r="BZN895" s="806"/>
      <c r="BZO895" s="806"/>
      <c r="BZP895" s="806"/>
      <c r="BZQ895" s="806"/>
      <c r="BZR895" s="806"/>
      <c r="BZS895" s="806"/>
      <c r="BZT895" s="806"/>
      <c r="BZU895" s="806"/>
      <c r="BZV895" s="806"/>
      <c r="BZW895" s="806"/>
      <c r="BZX895" s="806"/>
      <c r="BZY895" s="806"/>
      <c r="BZZ895" s="806"/>
      <c r="CAA895" s="806"/>
      <c r="CAB895" s="806"/>
      <c r="CAC895" s="806"/>
      <c r="CAD895" s="806"/>
      <c r="CAE895" s="806"/>
      <c r="CAF895" s="806"/>
      <c r="CAG895" s="806"/>
      <c r="CAH895" s="806"/>
      <c r="CAI895" s="806"/>
      <c r="CAJ895" s="806"/>
      <c r="CAK895" s="806"/>
      <c r="CAL895" s="806"/>
      <c r="CAM895" s="806"/>
      <c r="CAN895" s="806"/>
      <c r="CAO895" s="806"/>
      <c r="CAP895" s="806"/>
      <c r="CAQ895" s="806"/>
      <c r="CAR895" s="806"/>
      <c r="CAS895" s="806"/>
      <c r="CAT895" s="806"/>
      <c r="CAU895" s="806"/>
      <c r="CAV895" s="806"/>
      <c r="CAW895" s="806"/>
      <c r="CAX895" s="806"/>
      <c r="CAY895" s="806"/>
      <c r="CAZ895" s="806"/>
      <c r="CBA895" s="806"/>
      <c r="CBB895" s="806"/>
      <c r="CBC895" s="806"/>
      <c r="CBD895" s="806"/>
      <c r="CBE895" s="806"/>
      <c r="CBF895" s="806"/>
      <c r="CBG895" s="806"/>
      <c r="CBH895" s="806"/>
      <c r="CBI895" s="806"/>
      <c r="CBJ895" s="806"/>
      <c r="CBK895" s="806"/>
      <c r="CBL895" s="806"/>
      <c r="CBM895" s="806"/>
      <c r="CBN895" s="806"/>
      <c r="CBO895" s="806"/>
      <c r="CBP895" s="806"/>
      <c r="CBQ895" s="806"/>
      <c r="CBR895" s="806"/>
      <c r="CBS895" s="806"/>
      <c r="CBT895" s="806"/>
      <c r="CBU895" s="806"/>
      <c r="CBV895" s="806"/>
      <c r="CBW895" s="806"/>
      <c r="CBX895" s="806"/>
      <c r="CBY895" s="806"/>
      <c r="CBZ895" s="806"/>
      <c r="CCA895" s="806"/>
      <c r="CCB895" s="806"/>
      <c r="CCC895" s="806"/>
      <c r="CCD895" s="806"/>
      <c r="CCE895" s="806"/>
      <c r="CCF895" s="806"/>
      <c r="CCG895" s="806"/>
      <c r="CCH895" s="806"/>
      <c r="CCI895" s="806"/>
      <c r="CCJ895" s="806"/>
      <c r="CCK895" s="806"/>
      <c r="CCL895" s="806"/>
      <c r="CCM895" s="806"/>
      <c r="CCN895" s="806"/>
      <c r="CCO895" s="806"/>
      <c r="CCP895" s="806"/>
      <c r="CCQ895" s="806"/>
      <c r="CCR895" s="806"/>
      <c r="CCS895" s="806"/>
      <c r="CCT895" s="806"/>
      <c r="CCU895" s="806"/>
      <c r="CCV895" s="806"/>
      <c r="CCW895" s="806"/>
      <c r="CCX895" s="806"/>
      <c r="CCY895" s="806"/>
      <c r="CCZ895" s="806"/>
      <c r="CDA895" s="806"/>
      <c r="CDB895" s="806"/>
      <c r="CDC895" s="806"/>
      <c r="CDD895" s="806"/>
      <c r="CDE895" s="806"/>
      <c r="CDF895" s="806"/>
      <c r="CDG895" s="806"/>
      <c r="CDH895" s="806"/>
      <c r="CDI895" s="806"/>
      <c r="CDJ895" s="806"/>
      <c r="CDK895" s="806"/>
      <c r="CDL895" s="806"/>
      <c r="CDM895" s="806"/>
      <c r="CDN895" s="806"/>
      <c r="CDO895" s="806"/>
      <c r="CDP895" s="806"/>
      <c r="CDQ895" s="806"/>
      <c r="CDR895" s="806"/>
      <c r="CDS895" s="806"/>
      <c r="CDT895" s="806"/>
      <c r="CDU895" s="806"/>
      <c r="CDV895" s="806"/>
      <c r="CDW895" s="806"/>
      <c r="CDX895" s="806"/>
      <c r="CDY895" s="806"/>
      <c r="CDZ895" s="806"/>
      <c r="CEA895" s="806"/>
      <c r="CEB895" s="806"/>
      <c r="CEC895" s="806"/>
      <c r="CED895" s="806"/>
      <c r="CEE895" s="806"/>
      <c r="CEF895" s="806"/>
      <c r="CEG895" s="806"/>
      <c r="CEH895" s="806"/>
      <c r="CEI895" s="806"/>
      <c r="CEJ895" s="806"/>
      <c r="CEK895" s="806"/>
      <c r="CEL895" s="806"/>
      <c r="CEM895" s="806"/>
      <c r="CEN895" s="806"/>
      <c r="CEO895" s="806"/>
      <c r="CEP895" s="806"/>
      <c r="CEQ895" s="806"/>
      <c r="CER895" s="806"/>
      <c r="CES895" s="806"/>
      <c r="CET895" s="806"/>
      <c r="CEU895" s="806"/>
      <c r="CEV895" s="806"/>
      <c r="CEW895" s="806"/>
      <c r="CEX895" s="806"/>
      <c r="CEY895" s="806"/>
      <c r="CEZ895" s="806"/>
      <c r="CFA895" s="806"/>
      <c r="CFB895" s="806"/>
      <c r="CFC895" s="806"/>
      <c r="CFD895" s="806"/>
      <c r="CFE895" s="806"/>
      <c r="CFF895" s="806"/>
      <c r="CFG895" s="806"/>
      <c r="CFH895" s="806"/>
      <c r="CFI895" s="806"/>
      <c r="CFJ895" s="806"/>
      <c r="CFK895" s="806"/>
      <c r="CFL895" s="806"/>
      <c r="CFM895" s="806"/>
      <c r="CFN895" s="806"/>
      <c r="CFO895" s="806"/>
      <c r="CFP895" s="806"/>
      <c r="CFQ895" s="806"/>
      <c r="CFR895" s="806"/>
      <c r="CFS895" s="806"/>
      <c r="CFT895" s="806"/>
      <c r="CFU895" s="806"/>
      <c r="CFV895" s="806"/>
      <c r="CFW895" s="806"/>
      <c r="CFX895" s="806"/>
      <c r="CFY895" s="806"/>
      <c r="CFZ895" s="806"/>
      <c r="CGA895" s="806"/>
      <c r="CGB895" s="806"/>
      <c r="CGC895" s="806"/>
      <c r="CGD895" s="806"/>
      <c r="CGE895" s="806"/>
      <c r="CGF895" s="806"/>
      <c r="CGG895" s="806"/>
      <c r="CGH895" s="806"/>
      <c r="CGI895" s="806"/>
      <c r="CGJ895" s="806"/>
      <c r="CGK895" s="806"/>
      <c r="CGL895" s="806"/>
      <c r="CGM895" s="806"/>
      <c r="CGN895" s="806"/>
      <c r="CGO895" s="806"/>
      <c r="CGP895" s="806"/>
      <c r="CGQ895" s="806"/>
      <c r="CGR895" s="806"/>
      <c r="CGS895" s="806"/>
      <c r="CGT895" s="806"/>
      <c r="CGU895" s="806"/>
      <c r="CGV895" s="806"/>
      <c r="CGW895" s="806"/>
      <c r="CGX895" s="806"/>
      <c r="CGY895" s="806"/>
      <c r="CGZ895" s="806"/>
      <c r="CHA895" s="806"/>
      <c r="CHB895" s="806"/>
      <c r="CHC895" s="806"/>
      <c r="CHD895" s="806"/>
      <c r="CHE895" s="806"/>
      <c r="CHF895" s="806"/>
      <c r="CHG895" s="806"/>
      <c r="CHH895" s="806"/>
      <c r="CHI895" s="806"/>
      <c r="CHJ895" s="806"/>
      <c r="CHK895" s="806"/>
      <c r="CHL895" s="806"/>
      <c r="CHM895" s="806"/>
      <c r="CHN895" s="806"/>
      <c r="CHO895" s="806"/>
      <c r="CHP895" s="806"/>
      <c r="CHQ895" s="806"/>
      <c r="CHR895" s="806"/>
      <c r="CHS895" s="806"/>
      <c r="CHT895" s="806"/>
      <c r="CHU895" s="806"/>
      <c r="CHV895" s="806"/>
      <c r="CHW895" s="806"/>
      <c r="CHX895" s="806"/>
      <c r="CHY895" s="806"/>
      <c r="CHZ895" s="806"/>
      <c r="CIA895" s="806"/>
      <c r="CIB895" s="806"/>
      <c r="CIC895" s="806"/>
      <c r="CID895" s="806"/>
      <c r="CIE895" s="806"/>
      <c r="CIF895" s="806"/>
      <c r="CIG895" s="806"/>
      <c r="CIH895" s="806"/>
      <c r="CII895" s="806"/>
      <c r="CIJ895" s="806"/>
      <c r="CIK895" s="806"/>
      <c r="CIL895" s="806"/>
      <c r="CIM895" s="806"/>
      <c r="CIN895" s="806"/>
      <c r="CIO895" s="806"/>
      <c r="CIP895" s="806"/>
      <c r="CIQ895" s="806"/>
      <c r="CIR895" s="806"/>
      <c r="CIS895" s="806"/>
      <c r="CIT895" s="806"/>
      <c r="CIU895" s="806"/>
      <c r="CIV895" s="806"/>
      <c r="CIW895" s="806"/>
      <c r="CIX895" s="806"/>
      <c r="CIY895" s="806"/>
      <c r="CIZ895" s="806"/>
      <c r="CJA895" s="806"/>
      <c r="CJB895" s="806"/>
      <c r="CJC895" s="806"/>
      <c r="CJD895" s="806"/>
      <c r="CJE895" s="806"/>
      <c r="CJF895" s="806"/>
      <c r="CJG895" s="806"/>
      <c r="CJH895" s="806"/>
      <c r="CJI895" s="806"/>
      <c r="CJJ895" s="806"/>
      <c r="CJK895" s="806"/>
      <c r="CJL895" s="806"/>
      <c r="CJM895" s="806"/>
      <c r="CJN895" s="806"/>
      <c r="CJO895" s="806"/>
      <c r="CJP895" s="806"/>
      <c r="CJQ895" s="806"/>
      <c r="CJR895" s="806"/>
      <c r="CJS895" s="806"/>
      <c r="CJT895" s="806"/>
      <c r="CJU895" s="806"/>
      <c r="CJV895" s="806"/>
      <c r="CJW895" s="806"/>
      <c r="CJX895" s="806"/>
      <c r="CJY895" s="806"/>
      <c r="CJZ895" s="806"/>
      <c r="CKA895" s="806"/>
      <c r="CKB895" s="806"/>
      <c r="CKC895" s="806"/>
      <c r="CKD895" s="806"/>
      <c r="CKE895" s="806"/>
      <c r="CKF895" s="806"/>
      <c r="CKG895" s="806"/>
      <c r="CKH895" s="806"/>
      <c r="CKI895" s="806"/>
      <c r="CKJ895" s="806"/>
      <c r="CKK895" s="806"/>
      <c r="CKL895" s="806"/>
      <c r="CKM895" s="806"/>
      <c r="CKN895" s="806"/>
      <c r="CKO895" s="806"/>
      <c r="CKP895" s="806"/>
      <c r="CKQ895" s="806"/>
      <c r="CKR895" s="806"/>
      <c r="CKS895" s="806"/>
      <c r="CKT895" s="806"/>
      <c r="CKU895" s="806"/>
      <c r="CKV895" s="806"/>
      <c r="CKW895" s="806"/>
      <c r="CKX895" s="806"/>
      <c r="CKY895" s="806"/>
      <c r="CKZ895" s="806"/>
      <c r="CLA895" s="806"/>
      <c r="CLB895" s="806"/>
      <c r="CLC895" s="806"/>
      <c r="CLD895" s="806"/>
      <c r="CLE895" s="806"/>
      <c r="CLF895" s="806"/>
      <c r="CLG895" s="806"/>
      <c r="CLH895" s="806"/>
      <c r="CLI895" s="806"/>
      <c r="CLJ895" s="806"/>
      <c r="CLK895" s="806"/>
      <c r="CLL895" s="806"/>
      <c r="CLM895" s="806"/>
      <c r="CLN895" s="806"/>
      <c r="CLO895" s="806"/>
      <c r="CLP895" s="806"/>
      <c r="CLQ895" s="806"/>
      <c r="CLR895" s="806"/>
      <c r="CLS895" s="806"/>
      <c r="CLT895" s="806"/>
      <c r="CLU895" s="806"/>
      <c r="CLV895" s="806"/>
      <c r="CLW895" s="806"/>
      <c r="CLX895" s="806"/>
      <c r="CLY895" s="806"/>
      <c r="CLZ895" s="806"/>
      <c r="CMA895" s="806"/>
      <c r="CMB895" s="806"/>
      <c r="CMC895" s="806"/>
      <c r="CMD895" s="806"/>
      <c r="CME895" s="806"/>
      <c r="CMF895" s="806"/>
      <c r="CMG895" s="806"/>
      <c r="CMH895" s="806"/>
      <c r="CMI895" s="806"/>
      <c r="CMJ895" s="806"/>
      <c r="CMK895" s="806"/>
      <c r="CML895" s="806"/>
      <c r="CMM895" s="806"/>
      <c r="CMN895" s="806"/>
      <c r="CMO895" s="806"/>
      <c r="CMP895" s="806"/>
      <c r="CMQ895" s="806"/>
      <c r="CMR895" s="806"/>
      <c r="CMS895" s="806"/>
      <c r="CMT895" s="806"/>
      <c r="CMU895" s="806"/>
      <c r="CMV895" s="806"/>
      <c r="CMW895" s="806"/>
      <c r="CMX895" s="806"/>
      <c r="CMY895" s="806"/>
      <c r="CMZ895" s="806"/>
      <c r="CNA895" s="806"/>
      <c r="CNB895" s="806"/>
      <c r="CNC895" s="806"/>
      <c r="CND895" s="806"/>
      <c r="CNE895" s="806"/>
      <c r="CNF895" s="806"/>
      <c r="CNG895" s="806"/>
      <c r="CNH895" s="806"/>
      <c r="CNI895" s="806"/>
      <c r="CNJ895" s="806"/>
      <c r="CNK895" s="806"/>
      <c r="CNL895" s="806"/>
      <c r="CNM895" s="806"/>
      <c r="CNN895" s="806"/>
      <c r="CNO895" s="806"/>
      <c r="CNP895" s="806"/>
      <c r="CNQ895" s="806"/>
      <c r="CNR895" s="806"/>
      <c r="CNS895" s="806"/>
      <c r="CNT895" s="806"/>
      <c r="CNU895" s="806"/>
      <c r="CNV895" s="806"/>
      <c r="CNW895" s="806"/>
      <c r="CNX895" s="806"/>
      <c r="CNY895" s="806"/>
      <c r="CNZ895" s="806"/>
      <c r="COA895" s="806"/>
      <c r="COB895" s="806"/>
      <c r="COC895" s="806"/>
      <c r="COD895" s="806"/>
      <c r="COE895" s="806"/>
      <c r="COF895" s="806"/>
      <c r="COG895" s="806"/>
      <c r="COH895" s="806"/>
      <c r="COI895" s="806"/>
      <c r="COJ895" s="806"/>
      <c r="COK895" s="806"/>
      <c r="COL895" s="806"/>
      <c r="COM895" s="806"/>
      <c r="CON895" s="806"/>
      <c r="COO895" s="806"/>
      <c r="COP895" s="806"/>
      <c r="COQ895" s="806"/>
      <c r="COR895" s="806"/>
      <c r="COS895" s="806"/>
      <c r="COT895" s="806"/>
      <c r="COU895" s="806"/>
      <c r="COV895" s="806"/>
      <c r="COW895" s="806"/>
      <c r="COX895" s="806"/>
      <c r="COY895" s="806"/>
      <c r="COZ895" s="806"/>
      <c r="CPA895" s="806"/>
      <c r="CPB895" s="806"/>
      <c r="CPC895" s="806"/>
      <c r="CPD895" s="806"/>
      <c r="CPE895" s="806"/>
      <c r="CPF895" s="806"/>
      <c r="CPG895" s="806"/>
      <c r="CPH895" s="806"/>
      <c r="CPI895" s="806"/>
      <c r="CPJ895" s="806"/>
      <c r="CPK895" s="806"/>
      <c r="CPL895" s="806"/>
      <c r="CPM895" s="806"/>
      <c r="CPN895" s="806"/>
      <c r="CPO895" s="806"/>
      <c r="CPP895" s="806"/>
      <c r="CPQ895" s="806"/>
      <c r="CPR895" s="806"/>
      <c r="CPS895" s="806"/>
      <c r="CPT895" s="806"/>
      <c r="CPU895" s="806"/>
      <c r="CPV895" s="806"/>
      <c r="CPW895" s="806"/>
      <c r="CPX895" s="806"/>
      <c r="CPY895" s="806"/>
      <c r="CPZ895" s="806"/>
      <c r="CQA895" s="806"/>
      <c r="CQB895" s="806"/>
      <c r="CQC895" s="806"/>
      <c r="CQD895" s="806"/>
      <c r="CQE895" s="806"/>
      <c r="CQF895" s="806"/>
      <c r="CQG895" s="806"/>
      <c r="CQH895" s="806"/>
      <c r="CQI895" s="806"/>
      <c r="CQJ895" s="806"/>
      <c r="CQK895" s="806"/>
      <c r="CQL895" s="806"/>
      <c r="CQM895" s="806"/>
      <c r="CQN895" s="806"/>
      <c r="CQO895" s="806"/>
      <c r="CQP895" s="806"/>
      <c r="CQQ895" s="806"/>
      <c r="CQR895" s="806"/>
      <c r="CQS895" s="806"/>
      <c r="CQT895" s="806"/>
      <c r="CQU895" s="806"/>
      <c r="CQV895" s="806"/>
      <c r="CQW895" s="806"/>
      <c r="CQX895" s="806"/>
      <c r="CQY895" s="806"/>
      <c r="CQZ895" s="806"/>
      <c r="CRA895" s="806"/>
      <c r="CRB895" s="806"/>
      <c r="CRC895" s="806"/>
      <c r="CRD895" s="806"/>
      <c r="CRE895" s="806"/>
      <c r="CRF895" s="806"/>
      <c r="CRG895" s="806"/>
      <c r="CRH895" s="806"/>
      <c r="CRI895" s="806"/>
      <c r="CRJ895" s="806"/>
      <c r="CRK895" s="806"/>
      <c r="CRL895" s="806"/>
      <c r="CRM895" s="806"/>
      <c r="CRN895" s="806"/>
      <c r="CRO895" s="806"/>
      <c r="CRP895" s="806"/>
      <c r="CRQ895" s="806"/>
      <c r="CRR895" s="806"/>
      <c r="CRS895" s="806"/>
      <c r="CRT895" s="806"/>
      <c r="CRU895" s="806"/>
      <c r="CRV895" s="806"/>
      <c r="CRW895" s="806"/>
      <c r="CRX895" s="806"/>
      <c r="CRY895" s="806"/>
      <c r="CRZ895" s="806"/>
      <c r="CSA895" s="806"/>
      <c r="CSB895" s="806"/>
      <c r="CSC895" s="806"/>
      <c r="CSD895" s="806"/>
      <c r="CSE895" s="806"/>
      <c r="CSF895" s="806"/>
      <c r="CSG895" s="806"/>
      <c r="CSH895" s="806"/>
      <c r="CSI895" s="806"/>
      <c r="CSJ895" s="806"/>
      <c r="CSK895" s="806"/>
      <c r="CSL895" s="806"/>
      <c r="CSM895" s="806"/>
      <c r="CSN895" s="806"/>
      <c r="CSO895" s="806"/>
      <c r="CSP895" s="806"/>
      <c r="CSQ895" s="806"/>
      <c r="CSR895" s="806"/>
      <c r="CSS895" s="806"/>
      <c r="CST895" s="806"/>
      <c r="CSU895" s="806"/>
      <c r="CSV895" s="806"/>
      <c r="CSW895" s="806"/>
      <c r="CSX895" s="806"/>
      <c r="CSY895" s="806"/>
      <c r="CSZ895" s="806"/>
      <c r="CTA895" s="806"/>
      <c r="CTB895" s="806"/>
      <c r="CTC895" s="806"/>
      <c r="CTD895" s="806"/>
      <c r="CTE895" s="806"/>
      <c r="CTF895" s="806"/>
      <c r="CTG895" s="806"/>
      <c r="CTH895" s="806"/>
      <c r="CTI895" s="806"/>
      <c r="CTJ895" s="806"/>
      <c r="CTK895" s="806"/>
      <c r="CTL895" s="806"/>
      <c r="CTM895" s="806"/>
      <c r="CTN895" s="806"/>
      <c r="CTO895" s="806"/>
      <c r="CTP895" s="806"/>
      <c r="CTQ895" s="806"/>
      <c r="CTR895" s="806"/>
      <c r="CTS895" s="806"/>
      <c r="CTT895" s="806"/>
      <c r="CTU895" s="806"/>
      <c r="CTV895" s="806"/>
      <c r="CTW895" s="806"/>
      <c r="CTX895" s="806"/>
      <c r="CTY895" s="806"/>
      <c r="CTZ895" s="806"/>
      <c r="CUA895" s="806"/>
      <c r="CUB895" s="806"/>
      <c r="CUC895" s="806"/>
      <c r="CUD895" s="806"/>
      <c r="CUE895" s="806"/>
      <c r="CUF895" s="806"/>
      <c r="CUG895" s="806"/>
      <c r="CUH895" s="806"/>
      <c r="CUI895" s="806"/>
      <c r="CUJ895" s="806"/>
      <c r="CUK895" s="806"/>
      <c r="CUL895" s="806"/>
      <c r="CUM895" s="806"/>
      <c r="CUN895" s="806"/>
      <c r="CUO895" s="806"/>
      <c r="CUP895" s="806"/>
      <c r="CUQ895" s="806"/>
      <c r="CUR895" s="806"/>
      <c r="CUS895" s="806"/>
      <c r="CUT895" s="806"/>
      <c r="CUU895" s="806"/>
      <c r="CUV895" s="806"/>
      <c r="CUW895" s="806"/>
      <c r="CUX895" s="806"/>
      <c r="CUY895" s="806"/>
      <c r="CUZ895" s="806"/>
      <c r="CVA895" s="806"/>
      <c r="CVB895" s="806"/>
      <c r="CVC895" s="806"/>
      <c r="CVD895" s="806"/>
      <c r="CVE895" s="806"/>
      <c r="CVF895" s="806"/>
      <c r="CVG895" s="806"/>
      <c r="CVH895" s="806"/>
      <c r="CVI895" s="806"/>
      <c r="CVJ895" s="806"/>
      <c r="CVK895" s="806"/>
      <c r="CVL895" s="806"/>
      <c r="CVM895" s="806"/>
      <c r="CVN895" s="806"/>
      <c r="CVO895" s="806"/>
      <c r="CVP895" s="806"/>
      <c r="CVQ895" s="806"/>
      <c r="CVR895" s="806"/>
      <c r="CVS895" s="806"/>
      <c r="CVT895" s="806"/>
      <c r="CVU895" s="806"/>
      <c r="CVV895" s="806"/>
      <c r="CVW895" s="806"/>
      <c r="CVX895" s="806"/>
      <c r="CVY895" s="806"/>
      <c r="CVZ895" s="806"/>
      <c r="CWA895" s="806"/>
      <c r="CWB895" s="806"/>
      <c r="CWC895" s="806"/>
      <c r="CWD895" s="806"/>
      <c r="CWE895" s="806"/>
      <c r="CWF895" s="806"/>
      <c r="CWG895" s="806"/>
      <c r="CWH895" s="806"/>
      <c r="CWI895" s="806"/>
      <c r="CWJ895" s="806"/>
      <c r="CWK895" s="806"/>
      <c r="CWL895" s="806"/>
      <c r="CWM895" s="806"/>
      <c r="CWN895" s="806"/>
      <c r="CWO895" s="806"/>
      <c r="CWP895" s="806"/>
      <c r="CWQ895" s="806"/>
      <c r="CWR895" s="806"/>
      <c r="CWS895" s="806"/>
      <c r="CWT895" s="806"/>
      <c r="CWU895" s="806"/>
      <c r="CWV895" s="806"/>
      <c r="CWW895" s="806"/>
      <c r="CWX895" s="806"/>
      <c r="CWY895" s="806"/>
      <c r="CWZ895" s="806"/>
      <c r="CXA895" s="806"/>
      <c r="CXB895" s="806"/>
      <c r="CXC895" s="806"/>
      <c r="CXD895" s="806"/>
      <c r="CXE895" s="806"/>
      <c r="CXF895" s="806"/>
      <c r="CXG895" s="806"/>
      <c r="CXH895" s="806"/>
      <c r="CXI895" s="806"/>
      <c r="CXJ895" s="806"/>
      <c r="CXK895" s="806"/>
      <c r="CXL895" s="806"/>
      <c r="CXM895" s="806"/>
      <c r="CXN895" s="806"/>
      <c r="CXO895" s="806"/>
      <c r="CXP895" s="806"/>
      <c r="CXQ895" s="806"/>
      <c r="CXR895" s="806"/>
      <c r="CXS895" s="806"/>
      <c r="CXT895" s="806"/>
      <c r="CXU895" s="806"/>
      <c r="CXV895" s="806"/>
      <c r="CXW895" s="806"/>
      <c r="CXX895" s="806"/>
      <c r="CXY895" s="806"/>
      <c r="CXZ895" s="806"/>
      <c r="CYA895" s="806"/>
      <c r="CYB895" s="806"/>
      <c r="CYC895" s="806"/>
      <c r="CYD895" s="806"/>
      <c r="CYE895" s="806"/>
      <c r="CYF895" s="806"/>
      <c r="CYG895" s="806"/>
      <c r="CYH895" s="806"/>
      <c r="CYI895" s="806"/>
      <c r="CYJ895" s="806"/>
      <c r="CYK895" s="806"/>
      <c r="CYL895" s="806"/>
      <c r="CYM895" s="806"/>
      <c r="CYN895" s="806"/>
      <c r="CYO895" s="806"/>
      <c r="CYP895" s="806"/>
      <c r="CYQ895" s="806"/>
      <c r="CYR895" s="806"/>
      <c r="CYS895" s="806"/>
      <c r="CYT895" s="806"/>
      <c r="CYU895" s="806"/>
      <c r="CYV895" s="806"/>
      <c r="CYW895" s="806"/>
      <c r="CYX895" s="806"/>
      <c r="CYY895" s="806"/>
      <c r="CYZ895" s="806"/>
      <c r="CZA895" s="806"/>
      <c r="CZB895" s="806"/>
      <c r="CZC895" s="806"/>
      <c r="CZD895" s="806"/>
      <c r="CZE895" s="806"/>
      <c r="CZF895" s="806"/>
      <c r="CZG895" s="806"/>
      <c r="CZH895" s="806"/>
      <c r="CZI895" s="806"/>
      <c r="CZJ895" s="806"/>
      <c r="CZK895" s="806"/>
      <c r="CZL895" s="806"/>
      <c r="CZM895" s="806"/>
      <c r="CZN895" s="806"/>
      <c r="CZO895" s="806"/>
      <c r="CZP895" s="806"/>
      <c r="CZQ895" s="806"/>
      <c r="CZR895" s="806"/>
      <c r="CZS895" s="806"/>
      <c r="CZT895" s="806"/>
      <c r="CZU895" s="806"/>
      <c r="CZV895" s="806"/>
      <c r="CZW895" s="806"/>
      <c r="CZX895" s="806"/>
      <c r="CZY895" s="806"/>
      <c r="CZZ895" s="806"/>
      <c r="DAA895" s="806"/>
      <c r="DAB895" s="806"/>
      <c r="DAC895" s="806"/>
      <c r="DAD895" s="806"/>
      <c r="DAE895" s="806"/>
      <c r="DAF895" s="806"/>
      <c r="DAG895" s="806"/>
      <c r="DAH895" s="806"/>
      <c r="DAI895" s="806"/>
      <c r="DAJ895" s="806"/>
      <c r="DAK895" s="806"/>
      <c r="DAL895" s="806"/>
      <c r="DAM895" s="806"/>
      <c r="DAN895" s="806"/>
      <c r="DAO895" s="806"/>
      <c r="DAP895" s="806"/>
      <c r="DAQ895" s="806"/>
      <c r="DAR895" s="806"/>
      <c r="DAS895" s="806"/>
      <c r="DAT895" s="806"/>
      <c r="DAU895" s="806"/>
      <c r="DAV895" s="806"/>
      <c r="DAW895" s="806"/>
      <c r="DAX895" s="806"/>
      <c r="DAY895" s="806"/>
      <c r="DAZ895" s="806"/>
      <c r="DBA895" s="806"/>
      <c r="DBB895" s="806"/>
      <c r="DBC895" s="806"/>
      <c r="DBD895" s="806"/>
      <c r="DBE895" s="806"/>
      <c r="DBF895" s="806"/>
      <c r="DBG895" s="806"/>
      <c r="DBH895" s="806"/>
      <c r="DBI895" s="806"/>
      <c r="DBJ895" s="806"/>
      <c r="DBK895" s="806"/>
      <c r="DBL895" s="806"/>
      <c r="DBM895" s="806"/>
      <c r="DBN895" s="806"/>
      <c r="DBO895" s="806"/>
      <c r="DBP895" s="806"/>
      <c r="DBQ895" s="806"/>
      <c r="DBR895" s="806"/>
      <c r="DBS895" s="806"/>
      <c r="DBT895" s="806"/>
      <c r="DBU895" s="806"/>
      <c r="DBV895" s="806"/>
      <c r="DBW895" s="806"/>
      <c r="DBX895" s="806"/>
      <c r="DBY895" s="806"/>
      <c r="DBZ895" s="806"/>
      <c r="DCA895" s="806"/>
      <c r="DCB895" s="806"/>
      <c r="DCC895" s="806"/>
      <c r="DCD895" s="806"/>
      <c r="DCE895" s="806"/>
      <c r="DCF895" s="806"/>
      <c r="DCG895" s="806"/>
      <c r="DCH895" s="806"/>
      <c r="DCI895" s="806"/>
      <c r="DCJ895" s="806"/>
      <c r="DCK895" s="806"/>
      <c r="DCL895" s="806"/>
      <c r="DCM895" s="806"/>
      <c r="DCN895" s="806"/>
      <c r="DCO895" s="806"/>
      <c r="DCP895" s="806"/>
      <c r="DCQ895" s="806"/>
      <c r="DCR895" s="806"/>
      <c r="DCS895" s="806"/>
      <c r="DCT895" s="806"/>
      <c r="DCU895" s="806"/>
      <c r="DCV895" s="806"/>
      <c r="DCW895" s="806"/>
      <c r="DCX895" s="806"/>
      <c r="DCY895" s="806"/>
      <c r="DCZ895" s="806"/>
      <c r="DDA895" s="806"/>
      <c r="DDB895" s="806"/>
      <c r="DDC895" s="806"/>
      <c r="DDD895" s="806"/>
      <c r="DDE895" s="806"/>
      <c r="DDF895" s="806"/>
      <c r="DDG895" s="806"/>
      <c r="DDH895" s="806"/>
      <c r="DDI895" s="806"/>
      <c r="DDJ895" s="806"/>
      <c r="DDK895" s="806"/>
      <c r="DDL895" s="806"/>
      <c r="DDM895" s="806"/>
      <c r="DDN895" s="806"/>
      <c r="DDO895" s="806"/>
      <c r="DDP895" s="806"/>
      <c r="DDQ895" s="806"/>
      <c r="DDR895" s="806"/>
      <c r="DDS895" s="806"/>
      <c r="DDT895" s="806"/>
      <c r="DDU895" s="806"/>
      <c r="DDV895" s="806"/>
      <c r="DDW895" s="806"/>
      <c r="DDX895" s="806"/>
      <c r="DDY895" s="806"/>
      <c r="DDZ895" s="806"/>
      <c r="DEA895" s="806"/>
      <c r="DEB895" s="806"/>
      <c r="DEC895" s="806"/>
      <c r="DED895" s="806"/>
      <c r="DEE895" s="806"/>
      <c r="DEF895" s="806"/>
      <c r="DEG895" s="806"/>
      <c r="DEH895" s="806"/>
      <c r="DEI895" s="806"/>
      <c r="DEJ895" s="806"/>
      <c r="DEK895" s="806"/>
      <c r="DEL895" s="806"/>
      <c r="DEM895" s="806"/>
      <c r="DEN895" s="806"/>
      <c r="DEO895" s="806"/>
      <c r="DEP895" s="806"/>
      <c r="DEQ895" s="806"/>
      <c r="DER895" s="806"/>
      <c r="DES895" s="806"/>
      <c r="DET895" s="806"/>
      <c r="DEU895" s="806"/>
      <c r="DEV895" s="806"/>
      <c r="DEW895" s="806"/>
      <c r="DEX895" s="806"/>
      <c r="DEY895" s="806"/>
      <c r="DEZ895" s="806"/>
      <c r="DFA895" s="806"/>
      <c r="DFB895" s="806"/>
      <c r="DFC895" s="806"/>
      <c r="DFD895" s="806"/>
      <c r="DFE895" s="806"/>
      <c r="DFF895" s="806"/>
      <c r="DFG895" s="806"/>
      <c r="DFH895" s="806"/>
      <c r="DFI895" s="806"/>
      <c r="DFJ895" s="806"/>
      <c r="DFK895" s="806"/>
      <c r="DFL895" s="806"/>
      <c r="DFM895" s="806"/>
      <c r="DFN895" s="806"/>
      <c r="DFO895" s="806"/>
      <c r="DFP895" s="806"/>
      <c r="DFQ895" s="806"/>
      <c r="DFR895" s="806"/>
      <c r="DFS895" s="806"/>
      <c r="DFT895" s="806"/>
      <c r="DFU895" s="806"/>
      <c r="DFV895" s="806"/>
      <c r="DFW895" s="806"/>
      <c r="DFX895" s="806"/>
      <c r="DFY895" s="806"/>
      <c r="DFZ895" s="806"/>
      <c r="DGA895" s="806"/>
      <c r="DGB895" s="806"/>
      <c r="DGC895" s="806"/>
      <c r="DGD895" s="806"/>
      <c r="DGE895" s="806"/>
      <c r="DGF895" s="806"/>
      <c r="DGG895" s="806"/>
      <c r="DGH895" s="806"/>
      <c r="DGI895" s="806"/>
      <c r="DGJ895" s="806"/>
      <c r="DGK895" s="806"/>
      <c r="DGL895" s="806"/>
      <c r="DGM895" s="806"/>
      <c r="DGN895" s="806"/>
      <c r="DGO895" s="806"/>
      <c r="DGP895" s="806"/>
      <c r="DGQ895" s="806"/>
      <c r="DGR895" s="806"/>
      <c r="DGS895" s="806"/>
      <c r="DGT895" s="806"/>
      <c r="DGU895" s="806"/>
      <c r="DGV895" s="806"/>
      <c r="DGW895" s="806"/>
      <c r="DGX895" s="806"/>
      <c r="DGY895" s="806"/>
      <c r="DGZ895" s="806"/>
      <c r="DHA895" s="806"/>
      <c r="DHB895" s="806"/>
      <c r="DHC895" s="806"/>
      <c r="DHD895" s="806"/>
      <c r="DHE895" s="806"/>
      <c r="DHF895" s="806"/>
      <c r="DHG895" s="806"/>
      <c r="DHH895" s="806"/>
      <c r="DHI895" s="806"/>
      <c r="DHJ895" s="806"/>
      <c r="DHK895" s="806"/>
      <c r="DHL895" s="806"/>
      <c r="DHM895" s="806"/>
      <c r="DHN895" s="806"/>
      <c r="DHO895" s="806"/>
      <c r="DHP895" s="806"/>
      <c r="DHQ895" s="806"/>
      <c r="DHR895" s="806"/>
      <c r="DHS895" s="806"/>
      <c r="DHT895" s="806"/>
      <c r="DHU895" s="806"/>
      <c r="DHV895" s="806"/>
      <c r="DHW895" s="806"/>
      <c r="DHX895" s="806"/>
      <c r="DHY895" s="806"/>
      <c r="DHZ895" s="806"/>
      <c r="DIA895" s="806"/>
      <c r="DIB895" s="806"/>
      <c r="DIC895" s="806"/>
      <c r="DID895" s="806"/>
      <c r="DIE895" s="806"/>
      <c r="DIF895" s="806"/>
      <c r="DIG895" s="806"/>
      <c r="DIH895" s="806"/>
      <c r="DII895" s="806"/>
      <c r="DIJ895" s="806"/>
      <c r="DIK895" s="806"/>
      <c r="DIL895" s="806"/>
      <c r="DIM895" s="806"/>
      <c r="DIN895" s="806"/>
      <c r="DIO895" s="806"/>
      <c r="DIP895" s="806"/>
      <c r="DIQ895" s="806"/>
      <c r="DIR895" s="806"/>
      <c r="DIS895" s="806"/>
      <c r="DIT895" s="806"/>
      <c r="DIU895" s="806"/>
      <c r="DIV895" s="806"/>
      <c r="DIW895" s="806"/>
      <c r="DIX895" s="806"/>
      <c r="DIY895" s="806"/>
      <c r="DIZ895" s="806"/>
      <c r="DJA895" s="806"/>
      <c r="DJB895" s="806"/>
      <c r="DJC895" s="806"/>
      <c r="DJD895" s="806"/>
      <c r="DJE895" s="806"/>
      <c r="DJF895" s="806"/>
      <c r="DJG895" s="806"/>
      <c r="DJH895" s="806"/>
      <c r="DJI895" s="806"/>
      <c r="DJJ895" s="806"/>
      <c r="DJK895" s="806"/>
      <c r="DJL895" s="806"/>
      <c r="DJM895" s="806"/>
      <c r="DJN895" s="806"/>
      <c r="DJO895" s="806"/>
      <c r="DJP895" s="806"/>
      <c r="DJQ895" s="806"/>
      <c r="DJR895" s="806"/>
      <c r="DJS895" s="806"/>
      <c r="DJT895" s="806"/>
      <c r="DJU895" s="806"/>
      <c r="DJV895" s="806"/>
      <c r="DJW895" s="806"/>
      <c r="DJX895" s="806"/>
      <c r="DJY895" s="806"/>
      <c r="DJZ895" s="806"/>
      <c r="DKA895" s="806"/>
      <c r="DKB895" s="806"/>
      <c r="DKC895" s="806"/>
      <c r="DKD895" s="806"/>
      <c r="DKE895" s="806"/>
      <c r="DKF895" s="806"/>
      <c r="DKG895" s="806"/>
      <c r="DKH895" s="806"/>
      <c r="DKI895" s="806"/>
      <c r="DKJ895" s="806"/>
      <c r="DKK895" s="806"/>
      <c r="DKL895" s="806"/>
      <c r="DKM895" s="806"/>
      <c r="DKN895" s="806"/>
      <c r="DKO895" s="806"/>
      <c r="DKP895" s="806"/>
      <c r="DKQ895" s="806"/>
      <c r="DKR895" s="806"/>
      <c r="DKS895" s="806"/>
      <c r="DKT895" s="806"/>
      <c r="DKU895" s="806"/>
      <c r="DKV895" s="806"/>
      <c r="DKW895" s="806"/>
      <c r="DKX895" s="806"/>
      <c r="DKY895" s="806"/>
      <c r="DKZ895" s="806"/>
      <c r="DLA895" s="806"/>
      <c r="DLB895" s="806"/>
      <c r="DLC895" s="806"/>
      <c r="DLD895" s="806"/>
      <c r="DLE895" s="806"/>
      <c r="DLF895" s="806"/>
      <c r="DLG895" s="806"/>
      <c r="DLH895" s="806"/>
      <c r="DLI895" s="806"/>
      <c r="DLJ895" s="806"/>
      <c r="DLK895" s="806"/>
      <c r="DLL895" s="806"/>
      <c r="DLM895" s="806"/>
      <c r="DLN895" s="806"/>
      <c r="DLO895" s="806"/>
      <c r="DLP895" s="806"/>
      <c r="DLQ895" s="806"/>
      <c r="DLR895" s="806"/>
      <c r="DLS895" s="806"/>
      <c r="DLT895" s="806"/>
      <c r="DLU895" s="806"/>
      <c r="DLV895" s="806"/>
      <c r="DLW895" s="806"/>
      <c r="DLX895" s="806"/>
      <c r="DLY895" s="806"/>
      <c r="DLZ895" s="806"/>
      <c r="DMA895" s="806"/>
      <c r="DMB895" s="806"/>
      <c r="DMC895" s="806"/>
      <c r="DMD895" s="806"/>
      <c r="DME895" s="806"/>
      <c r="DMF895" s="806"/>
      <c r="DMG895" s="806"/>
      <c r="DMH895" s="806"/>
      <c r="DMI895" s="806"/>
      <c r="DMJ895" s="806"/>
      <c r="DMK895" s="806"/>
      <c r="DML895" s="806"/>
      <c r="DMM895" s="806"/>
      <c r="DMN895" s="806"/>
      <c r="DMO895" s="806"/>
      <c r="DMP895" s="806"/>
      <c r="DMQ895" s="806"/>
      <c r="DMR895" s="806"/>
      <c r="DMS895" s="806"/>
      <c r="DMT895" s="806"/>
      <c r="DMU895" s="806"/>
      <c r="DMV895" s="806"/>
      <c r="DMW895" s="806"/>
      <c r="DMX895" s="806"/>
      <c r="DMY895" s="806"/>
      <c r="DMZ895" s="806"/>
      <c r="DNA895" s="806"/>
      <c r="DNB895" s="806"/>
      <c r="DNC895" s="806"/>
      <c r="DND895" s="806"/>
      <c r="DNE895" s="806"/>
      <c r="DNF895" s="806"/>
      <c r="DNG895" s="806"/>
      <c r="DNH895" s="806"/>
      <c r="DNI895" s="806"/>
      <c r="DNJ895" s="806"/>
      <c r="DNK895" s="806"/>
      <c r="DNL895" s="806"/>
      <c r="DNM895" s="806"/>
      <c r="DNN895" s="806"/>
      <c r="DNO895" s="806"/>
      <c r="DNP895" s="806"/>
      <c r="DNQ895" s="806"/>
      <c r="DNR895" s="806"/>
      <c r="DNS895" s="806"/>
      <c r="DNT895" s="806"/>
      <c r="DNU895" s="806"/>
      <c r="DNV895" s="806"/>
      <c r="DNW895" s="806"/>
      <c r="DNX895" s="806"/>
      <c r="DNY895" s="806"/>
      <c r="DNZ895" s="806"/>
      <c r="DOA895" s="806"/>
      <c r="DOB895" s="806"/>
      <c r="DOC895" s="806"/>
      <c r="DOD895" s="806"/>
      <c r="DOE895" s="806"/>
      <c r="DOF895" s="806"/>
      <c r="DOG895" s="806"/>
      <c r="DOH895" s="806"/>
      <c r="DOI895" s="806"/>
      <c r="DOJ895" s="806"/>
      <c r="DOK895" s="806"/>
      <c r="DOL895" s="806"/>
      <c r="DOM895" s="806"/>
      <c r="DON895" s="806"/>
      <c r="DOO895" s="806"/>
      <c r="DOP895" s="806"/>
      <c r="DOQ895" s="806"/>
      <c r="DOR895" s="806"/>
      <c r="DOS895" s="806"/>
      <c r="DOT895" s="806"/>
      <c r="DOU895" s="806"/>
      <c r="DOV895" s="806"/>
      <c r="DOW895" s="806"/>
      <c r="DOX895" s="806"/>
      <c r="DOY895" s="806"/>
      <c r="DOZ895" s="806"/>
      <c r="DPA895" s="806"/>
      <c r="DPB895" s="806"/>
      <c r="DPC895" s="806"/>
      <c r="DPD895" s="806"/>
      <c r="DPE895" s="806"/>
      <c r="DPF895" s="806"/>
      <c r="DPG895" s="806"/>
      <c r="DPH895" s="806"/>
      <c r="DPI895" s="806"/>
      <c r="DPJ895" s="806"/>
      <c r="DPK895" s="806"/>
      <c r="DPL895" s="806"/>
      <c r="DPM895" s="806"/>
      <c r="DPN895" s="806"/>
      <c r="DPO895" s="806"/>
      <c r="DPP895" s="806"/>
      <c r="DPQ895" s="806"/>
      <c r="DPR895" s="806"/>
      <c r="DPS895" s="806"/>
      <c r="DPT895" s="806"/>
      <c r="DPU895" s="806"/>
      <c r="DPV895" s="806"/>
      <c r="DPW895" s="806"/>
      <c r="DPX895" s="806"/>
      <c r="DPY895" s="806"/>
      <c r="DPZ895" s="806"/>
      <c r="DQA895" s="806"/>
      <c r="DQB895" s="806"/>
      <c r="DQC895" s="806"/>
      <c r="DQD895" s="806"/>
      <c r="DQE895" s="806"/>
      <c r="DQF895" s="806"/>
      <c r="DQG895" s="806"/>
      <c r="DQH895" s="806"/>
      <c r="DQI895" s="806"/>
      <c r="DQJ895" s="806"/>
      <c r="DQK895" s="806"/>
      <c r="DQL895" s="806"/>
      <c r="DQM895" s="806"/>
      <c r="DQN895" s="806"/>
      <c r="DQO895" s="806"/>
      <c r="DQP895" s="806"/>
      <c r="DQQ895" s="806"/>
      <c r="DQR895" s="806"/>
      <c r="DQS895" s="806"/>
      <c r="DQT895" s="806"/>
      <c r="DQU895" s="806"/>
      <c r="DQV895" s="806"/>
      <c r="DQW895" s="806"/>
      <c r="DQX895" s="806"/>
      <c r="DQY895" s="806"/>
      <c r="DQZ895" s="806"/>
      <c r="DRA895" s="806"/>
      <c r="DRB895" s="806"/>
      <c r="DRC895" s="806"/>
      <c r="DRD895" s="806"/>
      <c r="DRE895" s="806"/>
      <c r="DRF895" s="806"/>
      <c r="DRG895" s="806"/>
      <c r="DRH895" s="806"/>
      <c r="DRI895" s="806"/>
      <c r="DRJ895" s="806"/>
      <c r="DRK895" s="806"/>
      <c r="DRL895" s="806"/>
      <c r="DRM895" s="806"/>
      <c r="DRN895" s="806"/>
      <c r="DRO895" s="806"/>
      <c r="DRP895" s="806"/>
      <c r="DRQ895" s="806"/>
      <c r="DRR895" s="806"/>
      <c r="DRS895" s="806"/>
      <c r="DRT895" s="806"/>
      <c r="DRU895" s="806"/>
      <c r="DRV895" s="806"/>
      <c r="DRW895" s="806"/>
      <c r="DRX895" s="806"/>
      <c r="DRY895" s="806"/>
      <c r="DRZ895" s="806"/>
      <c r="DSA895" s="806"/>
      <c r="DSB895" s="806"/>
      <c r="DSC895" s="806"/>
      <c r="DSD895" s="806"/>
      <c r="DSE895" s="806"/>
      <c r="DSF895" s="806"/>
      <c r="DSG895" s="806"/>
      <c r="DSH895" s="806"/>
      <c r="DSI895" s="806"/>
      <c r="DSJ895" s="806"/>
      <c r="DSK895" s="806"/>
      <c r="DSL895" s="806"/>
      <c r="DSM895" s="806"/>
      <c r="DSN895" s="806"/>
      <c r="DSO895" s="806"/>
      <c r="DSP895" s="806"/>
      <c r="DSQ895" s="806"/>
      <c r="DSR895" s="806"/>
      <c r="DSS895" s="806"/>
      <c r="DST895" s="806"/>
      <c r="DSU895" s="806"/>
      <c r="DSV895" s="806"/>
      <c r="DSW895" s="806"/>
      <c r="DSX895" s="806"/>
      <c r="DSY895" s="806"/>
      <c r="DSZ895" s="806"/>
      <c r="DTA895" s="806"/>
      <c r="DTB895" s="806"/>
      <c r="DTC895" s="806"/>
      <c r="DTD895" s="806"/>
      <c r="DTE895" s="806"/>
      <c r="DTF895" s="806"/>
      <c r="DTG895" s="806"/>
      <c r="DTH895" s="806"/>
      <c r="DTI895" s="806"/>
      <c r="DTJ895" s="806"/>
      <c r="DTK895" s="806"/>
      <c r="DTL895" s="806"/>
      <c r="DTM895" s="806"/>
      <c r="DTN895" s="806"/>
      <c r="DTO895" s="806"/>
      <c r="DTP895" s="806"/>
      <c r="DTQ895" s="806"/>
      <c r="DTR895" s="806"/>
      <c r="DTS895" s="806"/>
      <c r="DTT895" s="806"/>
      <c r="DTU895" s="806"/>
      <c r="DTV895" s="806"/>
      <c r="DTW895" s="806"/>
      <c r="DTX895" s="806"/>
      <c r="DTY895" s="806"/>
      <c r="DTZ895" s="806"/>
      <c r="DUA895" s="806"/>
      <c r="DUB895" s="806"/>
      <c r="DUC895" s="806"/>
      <c r="DUD895" s="806"/>
      <c r="DUE895" s="806"/>
      <c r="DUF895" s="806"/>
      <c r="DUG895" s="806"/>
      <c r="DUH895" s="806"/>
      <c r="DUI895" s="806"/>
      <c r="DUJ895" s="806"/>
      <c r="DUK895" s="806"/>
      <c r="DUL895" s="806"/>
      <c r="DUM895" s="806"/>
      <c r="DUN895" s="806"/>
      <c r="DUO895" s="806"/>
      <c r="DUP895" s="806"/>
      <c r="DUQ895" s="806"/>
      <c r="DUR895" s="806"/>
      <c r="DUS895" s="806"/>
      <c r="DUT895" s="806"/>
      <c r="DUU895" s="806"/>
      <c r="DUV895" s="806"/>
      <c r="DUW895" s="806"/>
      <c r="DUX895" s="806"/>
      <c r="DUY895" s="806"/>
      <c r="DUZ895" s="806"/>
      <c r="DVA895" s="806"/>
      <c r="DVB895" s="806"/>
      <c r="DVC895" s="806"/>
      <c r="DVD895" s="806"/>
      <c r="DVE895" s="806"/>
      <c r="DVF895" s="806"/>
      <c r="DVG895" s="806"/>
      <c r="DVH895" s="806"/>
      <c r="DVI895" s="806"/>
      <c r="DVJ895" s="806"/>
      <c r="DVK895" s="806"/>
      <c r="DVL895" s="806"/>
      <c r="DVM895" s="806"/>
      <c r="DVN895" s="806"/>
      <c r="DVO895" s="806"/>
      <c r="DVP895" s="806"/>
      <c r="DVQ895" s="806"/>
      <c r="DVR895" s="806"/>
      <c r="DVS895" s="806"/>
      <c r="DVT895" s="806"/>
      <c r="DVU895" s="806"/>
      <c r="DVV895" s="806"/>
      <c r="DVW895" s="806"/>
      <c r="DVX895" s="806"/>
      <c r="DVY895" s="806"/>
      <c r="DVZ895" s="806"/>
      <c r="DWA895" s="806"/>
      <c r="DWB895" s="806"/>
      <c r="DWC895" s="806"/>
      <c r="DWD895" s="806"/>
      <c r="DWE895" s="806"/>
      <c r="DWF895" s="806"/>
      <c r="DWG895" s="806"/>
      <c r="DWH895" s="806"/>
      <c r="DWI895" s="806"/>
      <c r="DWJ895" s="806"/>
      <c r="DWK895" s="806"/>
      <c r="DWL895" s="806"/>
      <c r="DWM895" s="806"/>
      <c r="DWN895" s="806"/>
      <c r="DWO895" s="806"/>
      <c r="DWP895" s="806"/>
      <c r="DWQ895" s="806"/>
      <c r="DWR895" s="806"/>
      <c r="DWS895" s="806"/>
      <c r="DWT895" s="806"/>
      <c r="DWU895" s="806"/>
      <c r="DWV895" s="806"/>
      <c r="DWW895" s="806"/>
      <c r="DWX895" s="806"/>
      <c r="DWY895" s="806"/>
      <c r="DWZ895" s="806"/>
      <c r="DXA895" s="806"/>
      <c r="DXB895" s="806"/>
      <c r="DXC895" s="806"/>
      <c r="DXD895" s="806"/>
      <c r="DXE895" s="806"/>
      <c r="DXF895" s="806"/>
      <c r="DXG895" s="806"/>
      <c r="DXH895" s="806"/>
      <c r="DXI895" s="806"/>
      <c r="DXJ895" s="806"/>
      <c r="DXK895" s="806"/>
      <c r="DXL895" s="806"/>
      <c r="DXM895" s="806"/>
      <c r="DXN895" s="806"/>
      <c r="DXO895" s="806"/>
      <c r="DXP895" s="806"/>
      <c r="DXQ895" s="806"/>
      <c r="DXR895" s="806"/>
      <c r="DXS895" s="806"/>
      <c r="DXT895" s="806"/>
      <c r="DXU895" s="806"/>
      <c r="DXV895" s="806"/>
      <c r="DXW895" s="806"/>
      <c r="DXX895" s="806"/>
      <c r="DXY895" s="806"/>
      <c r="DXZ895" s="806"/>
      <c r="DYA895" s="806"/>
      <c r="DYB895" s="806"/>
      <c r="DYC895" s="806"/>
      <c r="DYD895" s="806"/>
      <c r="DYE895" s="806"/>
      <c r="DYF895" s="806"/>
      <c r="DYG895" s="806"/>
      <c r="DYH895" s="806"/>
      <c r="DYI895" s="806"/>
      <c r="DYJ895" s="806"/>
      <c r="DYK895" s="806"/>
      <c r="DYL895" s="806"/>
      <c r="DYM895" s="806"/>
      <c r="DYN895" s="806"/>
      <c r="DYO895" s="806"/>
      <c r="DYP895" s="806"/>
      <c r="DYQ895" s="806"/>
      <c r="DYR895" s="806"/>
      <c r="DYS895" s="806"/>
      <c r="DYT895" s="806"/>
      <c r="DYU895" s="806"/>
      <c r="DYV895" s="806"/>
      <c r="DYW895" s="806"/>
      <c r="DYX895" s="806"/>
      <c r="DYY895" s="806"/>
      <c r="DYZ895" s="806"/>
      <c r="DZA895" s="806"/>
      <c r="DZB895" s="806"/>
      <c r="DZC895" s="806"/>
      <c r="DZD895" s="806"/>
      <c r="DZE895" s="806"/>
      <c r="DZF895" s="806"/>
      <c r="DZG895" s="806"/>
      <c r="DZH895" s="806"/>
      <c r="DZI895" s="806"/>
      <c r="DZJ895" s="806"/>
      <c r="DZK895" s="806"/>
      <c r="DZL895" s="806"/>
      <c r="DZM895" s="806"/>
      <c r="DZN895" s="806"/>
      <c r="DZO895" s="806"/>
      <c r="DZP895" s="806"/>
      <c r="DZQ895" s="806"/>
      <c r="DZR895" s="806"/>
      <c r="DZS895" s="806"/>
      <c r="DZT895" s="806"/>
      <c r="DZU895" s="806"/>
      <c r="DZV895" s="806"/>
      <c r="DZW895" s="806"/>
      <c r="DZX895" s="806"/>
      <c r="DZY895" s="806"/>
      <c r="DZZ895" s="806"/>
      <c r="EAA895" s="806"/>
      <c r="EAB895" s="806"/>
      <c r="EAC895" s="806"/>
      <c r="EAD895" s="806"/>
      <c r="EAE895" s="806"/>
      <c r="EAF895" s="806"/>
      <c r="EAG895" s="806"/>
      <c r="EAH895" s="806"/>
      <c r="EAI895" s="806"/>
      <c r="EAJ895" s="806"/>
      <c r="EAK895" s="806"/>
      <c r="EAL895" s="806"/>
      <c r="EAM895" s="806"/>
      <c r="EAN895" s="806"/>
      <c r="EAO895" s="806"/>
      <c r="EAP895" s="806"/>
      <c r="EAQ895" s="806"/>
      <c r="EAR895" s="806"/>
      <c r="EAS895" s="806"/>
      <c r="EAT895" s="806"/>
      <c r="EAU895" s="806"/>
      <c r="EAV895" s="806"/>
      <c r="EAW895" s="806"/>
      <c r="EAX895" s="806"/>
      <c r="EAY895" s="806"/>
      <c r="EAZ895" s="806"/>
      <c r="EBA895" s="806"/>
      <c r="EBB895" s="806"/>
      <c r="EBC895" s="806"/>
      <c r="EBD895" s="806"/>
      <c r="EBE895" s="806"/>
      <c r="EBF895" s="806"/>
      <c r="EBG895" s="806"/>
      <c r="EBH895" s="806"/>
      <c r="EBI895" s="806"/>
      <c r="EBJ895" s="806"/>
      <c r="EBK895" s="806"/>
      <c r="EBL895" s="806"/>
      <c r="EBM895" s="806"/>
      <c r="EBN895" s="806"/>
      <c r="EBO895" s="806"/>
      <c r="EBP895" s="806"/>
      <c r="EBQ895" s="806"/>
      <c r="EBR895" s="806"/>
      <c r="EBS895" s="806"/>
      <c r="EBT895" s="806"/>
      <c r="EBU895" s="806"/>
      <c r="EBV895" s="806"/>
      <c r="EBW895" s="806"/>
      <c r="EBX895" s="806"/>
      <c r="EBY895" s="806"/>
      <c r="EBZ895" s="806"/>
      <c r="ECA895" s="806"/>
      <c r="ECB895" s="806"/>
      <c r="ECC895" s="806"/>
      <c r="ECD895" s="806"/>
      <c r="ECE895" s="806"/>
      <c r="ECF895" s="806"/>
      <c r="ECG895" s="806"/>
      <c r="ECH895" s="806"/>
      <c r="ECI895" s="806"/>
      <c r="ECJ895" s="806"/>
      <c r="ECK895" s="806"/>
      <c r="ECL895" s="806"/>
      <c r="ECM895" s="806"/>
      <c r="ECN895" s="806"/>
      <c r="ECO895" s="806"/>
      <c r="ECP895" s="806"/>
      <c r="ECQ895" s="806"/>
      <c r="ECR895" s="806"/>
      <c r="ECS895" s="806"/>
      <c r="ECT895" s="806"/>
      <c r="ECU895" s="806"/>
      <c r="ECV895" s="806"/>
      <c r="ECW895" s="806"/>
      <c r="ECX895" s="806"/>
      <c r="ECY895" s="806"/>
      <c r="ECZ895" s="806"/>
      <c r="EDA895" s="806"/>
      <c r="EDB895" s="806"/>
      <c r="EDC895" s="806"/>
      <c r="EDD895" s="806"/>
      <c r="EDE895" s="806"/>
      <c r="EDF895" s="806"/>
      <c r="EDG895" s="806"/>
      <c r="EDH895" s="806"/>
      <c r="EDI895" s="806"/>
      <c r="EDJ895" s="806"/>
      <c r="EDK895" s="806"/>
      <c r="EDL895" s="806"/>
      <c r="EDM895" s="806"/>
      <c r="EDN895" s="806"/>
      <c r="EDO895" s="806"/>
      <c r="EDP895" s="806"/>
      <c r="EDQ895" s="806"/>
      <c r="EDR895" s="806"/>
      <c r="EDS895" s="806"/>
      <c r="EDT895" s="806"/>
      <c r="EDU895" s="806"/>
      <c r="EDV895" s="806"/>
      <c r="EDW895" s="806"/>
      <c r="EDX895" s="806"/>
      <c r="EDY895" s="806"/>
      <c r="EDZ895" s="806"/>
      <c r="EEA895" s="806"/>
      <c r="EEB895" s="806"/>
      <c r="EEC895" s="806"/>
      <c r="EED895" s="806"/>
      <c r="EEE895" s="806"/>
      <c r="EEF895" s="806"/>
      <c r="EEG895" s="806"/>
      <c r="EEH895" s="806"/>
      <c r="EEI895" s="806"/>
      <c r="EEJ895" s="806"/>
      <c r="EEK895" s="806"/>
      <c r="EEL895" s="806"/>
      <c r="EEM895" s="806"/>
      <c r="EEN895" s="806"/>
      <c r="EEO895" s="806"/>
      <c r="EEP895" s="806"/>
      <c r="EEQ895" s="806"/>
      <c r="EER895" s="806"/>
      <c r="EES895" s="806"/>
      <c r="EET895" s="806"/>
      <c r="EEU895" s="806"/>
      <c r="EEV895" s="806"/>
      <c r="EEW895" s="806"/>
      <c r="EEX895" s="806"/>
      <c r="EEY895" s="806"/>
      <c r="EEZ895" s="806"/>
      <c r="EFA895" s="806"/>
      <c r="EFB895" s="806"/>
      <c r="EFC895" s="806"/>
      <c r="EFD895" s="806"/>
      <c r="EFE895" s="806"/>
      <c r="EFF895" s="806"/>
      <c r="EFG895" s="806"/>
      <c r="EFH895" s="806"/>
      <c r="EFI895" s="806"/>
      <c r="EFJ895" s="806"/>
      <c r="EFK895" s="806"/>
      <c r="EFL895" s="806"/>
      <c r="EFM895" s="806"/>
      <c r="EFN895" s="806"/>
      <c r="EFO895" s="806"/>
      <c r="EFP895" s="806"/>
      <c r="EFQ895" s="806"/>
      <c r="EFR895" s="806"/>
      <c r="EFS895" s="806"/>
      <c r="EFT895" s="806"/>
      <c r="EFU895" s="806"/>
      <c r="EFV895" s="806"/>
      <c r="EFW895" s="806"/>
      <c r="EFX895" s="806"/>
      <c r="EFY895" s="806"/>
      <c r="EFZ895" s="806"/>
      <c r="EGA895" s="806"/>
      <c r="EGB895" s="806"/>
      <c r="EGC895" s="806"/>
      <c r="EGD895" s="806"/>
      <c r="EGE895" s="806"/>
      <c r="EGF895" s="806"/>
      <c r="EGG895" s="806"/>
      <c r="EGH895" s="806"/>
      <c r="EGI895" s="806"/>
      <c r="EGJ895" s="806"/>
      <c r="EGK895" s="806"/>
      <c r="EGL895" s="806"/>
      <c r="EGM895" s="806"/>
      <c r="EGN895" s="806"/>
      <c r="EGO895" s="806"/>
      <c r="EGP895" s="806"/>
      <c r="EGQ895" s="806"/>
      <c r="EGR895" s="806"/>
      <c r="EGS895" s="806"/>
      <c r="EGT895" s="806"/>
      <c r="EGU895" s="806"/>
      <c r="EGV895" s="806"/>
      <c r="EGW895" s="806"/>
      <c r="EGX895" s="806"/>
      <c r="EGY895" s="806"/>
      <c r="EGZ895" s="806"/>
      <c r="EHA895" s="806"/>
      <c r="EHB895" s="806"/>
      <c r="EHC895" s="806"/>
      <c r="EHD895" s="806"/>
      <c r="EHE895" s="806"/>
      <c r="EHF895" s="806"/>
      <c r="EHG895" s="806"/>
      <c r="EHH895" s="806"/>
      <c r="EHI895" s="806"/>
      <c r="EHJ895" s="806"/>
      <c r="EHK895" s="806"/>
      <c r="EHL895" s="806"/>
      <c r="EHM895" s="806"/>
      <c r="EHN895" s="806"/>
      <c r="EHO895" s="806"/>
      <c r="EHP895" s="806"/>
      <c r="EHQ895" s="806"/>
      <c r="EHR895" s="806"/>
      <c r="EHS895" s="806"/>
      <c r="EHT895" s="806"/>
      <c r="EHU895" s="806"/>
      <c r="EHV895" s="806"/>
      <c r="EHW895" s="806"/>
      <c r="EHX895" s="806"/>
      <c r="EHY895" s="806"/>
      <c r="EHZ895" s="806"/>
      <c r="EIA895" s="806"/>
      <c r="EIB895" s="806"/>
      <c r="EIC895" s="806"/>
      <c r="EID895" s="806"/>
      <c r="EIE895" s="806"/>
      <c r="EIF895" s="806"/>
      <c r="EIG895" s="806"/>
      <c r="EIH895" s="806"/>
      <c r="EII895" s="806"/>
      <c r="EIJ895" s="806"/>
      <c r="EIK895" s="806"/>
      <c r="EIL895" s="806"/>
      <c r="EIM895" s="806"/>
      <c r="EIN895" s="806"/>
      <c r="EIO895" s="806"/>
      <c r="EIP895" s="806"/>
      <c r="EIQ895" s="806"/>
      <c r="EIR895" s="806"/>
      <c r="EIS895" s="806"/>
      <c r="EIT895" s="806"/>
      <c r="EIU895" s="806"/>
      <c r="EIV895" s="806"/>
      <c r="EIW895" s="806"/>
      <c r="EIX895" s="806"/>
      <c r="EIY895" s="806"/>
      <c r="EIZ895" s="806"/>
      <c r="EJA895" s="806"/>
      <c r="EJB895" s="806"/>
      <c r="EJC895" s="806"/>
      <c r="EJD895" s="806"/>
      <c r="EJE895" s="806"/>
      <c r="EJF895" s="806"/>
      <c r="EJG895" s="806"/>
      <c r="EJH895" s="806"/>
      <c r="EJI895" s="806"/>
      <c r="EJJ895" s="806"/>
      <c r="EJK895" s="806"/>
      <c r="EJL895" s="806"/>
      <c r="EJM895" s="806"/>
      <c r="EJN895" s="806"/>
      <c r="EJO895" s="806"/>
      <c r="EJP895" s="806"/>
      <c r="EJQ895" s="806"/>
      <c r="EJR895" s="806"/>
      <c r="EJS895" s="806"/>
      <c r="EJT895" s="806"/>
      <c r="EJU895" s="806"/>
      <c r="EJV895" s="806"/>
      <c r="EJW895" s="806"/>
      <c r="EJX895" s="806"/>
      <c r="EJY895" s="806"/>
      <c r="EJZ895" s="806"/>
      <c r="EKA895" s="806"/>
      <c r="EKB895" s="806"/>
      <c r="EKC895" s="806"/>
      <c r="EKD895" s="806"/>
      <c r="EKE895" s="806"/>
      <c r="EKF895" s="806"/>
      <c r="EKG895" s="806"/>
      <c r="EKH895" s="806"/>
      <c r="EKI895" s="806"/>
      <c r="EKJ895" s="806"/>
      <c r="EKK895" s="806"/>
      <c r="EKL895" s="806"/>
      <c r="EKM895" s="806"/>
      <c r="EKN895" s="806"/>
      <c r="EKO895" s="806"/>
      <c r="EKP895" s="806"/>
      <c r="EKQ895" s="806"/>
      <c r="EKR895" s="806"/>
      <c r="EKS895" s="806"/>
      <c r="EKT895" s="806"/>
      <c r="EKU895" s="806"/>
      <c r="EKV895" s="806"/>
      <c r="EKW895" s="806"/>
      <c r="EKX895" s="806"/>
      <c r="EKY895" s="806"/>
      <c r="EKZ895" s="806"/>
      <c r="ELA895" s="806"/>
      <c r="ELB895" s="806"/>
      <c r="ELC895" s="806"/>
      <c r="ELD895" s="806"/>
      <c r="ELE895" s="806"/>
      <c r="ELF895" s="806"/>
      <c r="ELG895" s="806"/>
      <c r="ELH895" s="806"/>
      <c r="ELI895" s="806"/>
      <c r="ELJ895" s="806"/>
      <c r="ELK895" s="806"/>
      <c r="ELL895" s="806"/>
      <c r="ELM895" s="806"/>
      <c r="ELN895" s="806"/>
      <c r="ELO895" s="806"/>
      <c r="ELP895" s="806"/>
      <c r="ELQ895" s="806"/>
      <c r="ELR895" s="806"/>
      <c r="ELS895" s="806"/>
      <c r="ELT895" s="806"/>
      <c r="ELU895" s="806"/>
      <c r="ELV895" s="806"/>
      <c r="ELW895" s="806"/>
      <c r="ELX895" s="806"/>
      <c r="ELY895" s="806"/>
      <c r="ELZ895" s="806"/>
      <c r="EMA895" s="806"/>
      <c r="EMB895" s="806"/>
      <c r="EMC895" s="806"/>
      <c r="EMD895" s="806"/>
      <c r="EME895" s="806"/>
      <c r="EMF895" s="806"/>
      <c r="EMG895" s="806"/>
      <c r="EMH895" s="806"/>
      <c r="EMI895" s="806"/>
      <c r="EMJ895" s="806"/>
      <c r="EMK895" s="806"/>
      <c r="EML895" s="806"/>
      <c r="EMM895" s="806"/>
      <c r="EMN895" s="806"/>
      <c r="EMO895" s="806"/>
      <c r="EMP895" s="806"/>
      <c r="EMQ895" s="806"/>
      <c r="EMR895" s="806"/>
      <c r="EMS895" s="806"/>
      <c r="EMT895" s="806"/>
      <c r="EMU895" s="806"/>
      <c r="EMV895" s="806"/>
      <c r="EMW895" s="806"/>
      <c r="EMX895" s="806"/>
      <c r="EMY895" s="806"/>
      <c r="EMZ895" s="806"/>
      <c r="ENA895" s="806"/>
      <c r="ENB895" s="806"/>
      <c r="ENC895" s="806"/>
      <c r="END895" s="806"/>
      <c r="ENE895" s="806"/>
      <c r="ENF895" s="806"/>
      <c r="ENG895" s="806"/>
      <c r="ENH895" s="806"/>
      <c r="ENI895" s="806"/>
      <c r="ENJ895" s="806"/>
      <c r="ENK895" s="806"/>
      <c r="ENL895" s="806"/>
      <c r="ENM895" s="806"/>
      <c r="ENN895" s="806"/>
      <c r="ENO895" s="806"/>
      <c r="ENP895" s="806"/>
      <c r="ENQ895" s="806"/>
      <c r="ENR895" s="806"/>
      <c r="ENS895" s="806"/>
      <c r="ENT895" s="806"/>
      <c r="ENU895" s="806"/>
      <c r="ENV895" s="806"/>
      <c r="ENW895" s="806"/>
      <c r="ENX895" s="806"/>
      <c r="ENY895" s="806"/>
      <c r="ENZ895" s="806"/>
      <c r="EOA895" s="806"/>
      <c r="EOB895" s="806"/>
      <c r="EOC895" s="806"/>
      <c r="EOD895" s="806"/>
      <c r="EOE895" s="806"/>
      <c r="EOF895" s="806"/>
      <c r="EOG895" s="806"/>
      <c r="EOH895" s="806"/>
      <c r="EOI895" s="806"/>
      <c r="EOJ895" s="806"/>
      <c r="EOK895" s="806"/>
      <c r="EOL895" s="806"/>
      <c r="EOM895" s="806"/>
      <c r="EON895" s="806"/>
      <c r="EOO895" s="806"/>
      <c r="EOP895" s="806"/>
      <c r="EOQ895" s="806"/>
      <c r="EOR895" s="806"/>
      <c r="EOS895" s="806"/>
      <c r="EOT895" s="806"/>
      <c r="EOU895" s="806"/>
      <c r="EOV895" s="806"/>
      <c r="EOW895" s="806"/>
      <c r="EOX895" s="806"/>
      <c r="EOY895" s="806"/>
      <c r="EOZ895" s="806"/>
      <c r="EPA895" s="806"/>
      <c r="EPB895" s="806"/>
      <c r="EPC895" s="806"/>
      <c r="EPD895" s="806"/>
      <c r="EPE895" s="806"/>
      <c r="EPF895" s="806"/>
      <c r="EPG895" s="806"/>
      <c r="EPH895" s="806"/>
      <c r="EPI895" s="806"/>
      <c r="EPJ895" s="806"/>
      <c r="EPK895" s="806"/>
      <c r="EPL895" s="806"/>
      <c r="EPM895" s="806"/>
      <c r="EPN895" s="806"/>
      <c r="EPO895" s="806"/>
      <c r="EPP895" s="806"/>
      <c r="EPQ895" s="806"/>
      <c r="EPR895" s="806"/>
      <c r="EPS895" s="806"/>
      <c r="EPT895" s="806"/>
      <c r="EPU895" s="806"/>
      <c r="EPV895" s="806"/>
      <c r="EPW895" s="806"/>
      <c r="EPX895" s="806"/>
      <c r="EPY895" s="806"/>
      <c r="EPZ895" s="806"/>
      <c r="EQA895" s="806"/>
      <c r="EQB895" s="806"/>
      <c r="EQC895" s="806"/>
      <c r="EQD895" s="806"/>
      <c r="EQE895" s="806"/>
      <c r="EQF895" s="806"/>
      <c r="EQG895" s="806"/>
      <c r="EQH895" s="806"/>
      <c r="EQI895" s="806"/>
      <c r="EQJ895" s="806"/>
      <c r="EQK895" s="806"/>
      <c r="EQL895" s="806"/>
      <c r="EQM895" s="806"/>
      <c r="EQN895" s="806"/>
      <c r="EQO895" s="806"/>
      <c r="EQP895" s="806"/>
      <c r="EQQ895" s="806"/>
      <c r="EQR895" s="806"/>
      <c r="EQS895" s="806"/>
      <c r="EQT895" s="806"/>
      <c r="EQU895" s="806"/>
      <c r="EQV895" s="806"/>
      <c r="EQW895" s="806"/>
      <c r="EQX895" s="806"/>
      <c r="EQY895" s="806"/>
      <c r="EQZ895" s="806"/>
      <c r="ERA895" s="806"/>
      <c r="ERB895" s="806"/>
      <c r="ERC895" s="806"/>
      <c r="ERD895" s="806"/>
      <c r="ERE895" s="806"/>
      <c r="ERF895" s="806"/>
      <c r="ERG895" s="806"/>
      <c r="ERH895" s="806"/>
      <c r="ERI895" s="806"/>
      <c r="ERJ895" s="806"/>
      <c r="ERK895" s="806"/>
      <c r="ERL895" s="806"/>
      <c r="ERM895" s="806"/>
      <c r="ERN895" s="806"/>
      <c r="ERO895" s="806"/>
      <c r="ERP895" s="806"/>
      <c r="ERQ895" s="806"/>
      <c r="ERR895" s="806"/>
      <c r="ERS895" s="806"/>
      <c r="ERT895" s="806"/>
      <c r="ERU895" s="806"/>
      <c r="ERV895" s="806"/>
      <c r="ERW895" s="806"/>
      <c r="ERX895" s="806"/>
      <c r="ERY895" s="806"/>
      <c r="ERZ895" s="806"/>
      <c r="ESA895" s="806"/>
      <c r="ESB895" s="806"/>
      <c r="ESC895" s="806"/>
      <c r="ESD895" s="806"/>
      <c r="ESE895" s="806"/>
      <c r="ESF895" s="806"/>
      <c r="ESG895" s="806"/>
      <c r="ESH895" s="806"/>
      <c r="ESI895" s="806"/>
      <c r="ESJ895" s="806"/>
      <c r="ESK895" s="806"/>
      <c r="ESL895" s="806"/>
      <c r="ESM895" s="806"/>
      <c r="ESN895" s="806"/>
      <c r="ESO895" s="806"/>
      <c r="ESP895" s="806"/>
      <c r="ESQ895" s="806"/>
      <c r="ESR895" s="806"/>
      <c r="ESS895" s="806"/>
      <c r="EST895" s="806"/>
      <c r="ESU895" s="806"/>
      <c r="ESV895" s="806"/>
      <c r="ESW895" s="806"/>
      <c r="ESX895" s="806"/>
      <c r="ESY895" s="806"/>
      <c r="ESZ895" s="806"/>
      <c r="ETA895" s="806"/>
      <c r="ETB895" s="806"/>
      <c r="ETC895" s="806"/>
      <c r="ETD895" s="806"/>
      <c r="ETE895" s="806"/>
      <c r="ETF895" s="806"/>
      <c r="ETG895" s="806"/>
      <c r="ETH895" s="806"/>
      <c r="ETI895" s="806"/>
      <c r="ETJ895" s="806"/>
      <c r="ETK895" s="806"/>
      <c r="ETL895" s="806"/>
      <c r="ETM895" s="806"/>
      <c r="ETN895" s="806"/>
      <c r="ETO895" s="806"/>
      <c r="ETP895" s="806"/>
      <c r="ETQ895" s="806"/>
      <c r="ETR895" s="806"/>
      <c r="ETS895" s="806"/>
      <c r="ETT895" s="806"/>
      <c r="ETU895" s="806"/>
      <c r="ETV895" s="806"/>
      <c r="ETW895" s="806"/>
      <c r="ETX895" s="806"/>
      <c r="ETY895" s="806"/>
      <c r="ETZ895" s="806"/>
      <c r="EUA895" s="806"/>
      <c r="EUB895" s="806"/>
      <c r="EUC895" s="806"/>
      <c r="EUD895" s="806"/>
      <c r="EUE895" s="806"/>
      <c r="EUF895" s="806"/>
      <c r="EUG895" s="806"/>
      <c r="EUH895" s="806"/>
      <c r="EUI895" s="806"/>
      <c r="EUJ895" s="806"/>
      <c r="EUK895" s="806"/>
      <c r="EUL895" s="806"/>
      <c r="EUM895" s="806"/>
      <c r="EUN895" s="806"/>
      <c r="EUO895" s="806"/>
      <c r="EUP895" s="806"/>
      <c r="EUQ895" s="806"/>
      <c r="EUR895" s="806"/>
      <c r="EUS895" s="806"/>
      <c r="EUT895" s="806"/>
      <c r="EUU895" s="806"/>
      <c r="EUV895" s="806"/>
      <c r="EUW895" s="806"/>
      <c r="EUX895" s="806"/>
      <c r="EUY895" s="806"/>
      <c r="EUZ895" s="806"/>
      <c r="EVA895" s="806"/>
      <c r="EVB895" s="806"/>
      <c r="EVC895" s="806"/>
      <c r="EVD895" s="806"/>
      <c r="EVE895" s="806"/>
      <c r="EVF895" s="806"/>
      <c r="EVG895" s="806"/>
      <c r="EVH895" s="806"/>
      <c r="EVI895" s="806"/>
      <c r="EVJ895" s="806"/>
      <c r="EVK895" s="806"/>
      <c r="EVL895" s="806"/>
      <c r="EVM895" s="806"/>
      <c r="EVN895" s="806"/>
      <c r="EVO895" s="806"/>
      <c r="EVP895" s="806"/>
      <c r="EVQ895" s="806"/>
      <c r="EVR895" s="806"/>
      <c r="EVS895" s="806"/>
      <c r="EVT895" s="806"/>
      <c r="EVU895" s="806"/>
      <c r="EVV895" s="806"/>
      <c r="EVW895" s="806"/>
      <c r="EVX895" s="806"/>
      <c r="EVY895" s="806"/>
      <c r="EVZ895" s="806"/>
      <c r="EWA895" s="806"/>
      <c r="EWB895" s="806"/>
      <c r="EWC895" s="806"/>
      <c r="EWD895" s="806"/>
      <c r="EWE895" s="806"/>
      <c r="EWF895" s="806"/>
      <c r="EWG895" s="806"/>
      <c r="EWH895" s="806"/>
      <c r="EWI895" s="806"/>
      <c r="EWJ895" s="806"/>
      <c r="EWK895" s="806"/>
      <c r="EWL895" s="806"/>
      <c r="EWM895" s="806"/>
      <c r="EWN895" s="806"/>
      <c r="EWO895" s="806"/>
      <c r="EWP895" s="806"/>
      <c r="EWQ895" s="806"/>
      <c r="EWR895" s="806"/>
      <c r="EWS895" s="806"/>
      <c r="EWT895" s="806"/>
      <c r="EWU895" s="806"/>
      <c r="EWV895" s="806"/>
      <c r="EWW895" s="806"/>
      <c r="EWX895" s="806"/>
      <c r="EWY895" s="806"/>
      <c r="EWZ895" s="806"/>
      <c r="EXA895" s="806"/>
      <c r="EXB895" s="806"/>
      <c r="EXC895" s="806"/>
      <c r="EXD895" s="806"/>
      <c r="EXE895" s="806"/>
      <c r="EXF895" s="806"/>
      <c r="EXG895" s="806"/>
      <c r="EXH895" s="806"/>
      <c r="EXI895" s="806"/>
      <c r="EXJ895" s="806"/>
      <c r="EXK895" s="806"/>
      <c r="EXL895" s="806"/>
      <c r="EXM895" s="806"/>
      <c r="EXN895" s="806"/>
      <c r="EXO895" s="806"/>
      <c r="EXP895" s="806"/>
      <c r="EXQ895" s="806"/>
      <c r="EXR895" s="806"/>
      <c r="EXS895" s="806"/>
      <c r="EXT895" s="806"/>
      <c r="EXU895" s="806"/>
      <c r="EXV895" s="806"/>
      <c r="EXW895" s="806"/>
      <c r="EXX895" s="806"/>
      <c r="EXY895" s="806"/>
      <c r="EXZ895" s="806"/>
      <c r="EYA895" s="806"/>
      <c r="EYB895" s="806"/>
      <c r="EYC895" s="806"/>
      <c r="EYD895" s="806"/>
      <c r="EYE895" s="806"/>
      <c r="EYF895" s="806"/>
      <c r="EYG895" s="806"/>
      <c r="EYH895" s="806"/>
      <c r="EYI895" s="806"/>
      <c r="EYJ895" s="806"/>
      <c r="EYK895" s="806"/>
      <c r="EYL895" s="806"/>
      <c r="EYM895" s="806"/>
      <c r="EYN895" s="806"/>
      <c r="EYO895" s="806"/>
      <c r="EYP895" s="806"/>
      <c r="EYQ895" s="806"/>
      <c r="EYR895" s="806"/>
      <c r="EYS895" s="806"/>
      <c r="EYT895" s="806"/>
      <c r="EYU895" s="806"/>
      <c r="EYV895" s="806"/>
      <c r="EYW895" s="806"/>
      <c r="EYX895" s="806"/>
      <c r="EYY895" s="806"/>
      <c r="EYZ895" s="806"/>
      <c r="EZA895" s="806"/>
      <c r="EZB895" s="806"/>
      <c r="EZC895" s="806"/>
      <c r="EZD895" s="806"/>
      <c r="EZE895" s="806"/>
      <c r="EZF895" s="806"/>
      <c r="EZG895" s="806"/>
      <c r="EZH895" s="806"/>
      <c r="EZI895" s="806"/>
      <c r="EZJ895" s="806"/>
      <c r="EZK895" s="806"/>
      <c r="EZL895" s="806"/>
      <c r="EZM895" s="806"/>
      <c r="EZN895" s="806"/>
      <c r="EZO895" s="806"/>
      <c r="EZP895" s="806"/>
      <c r="EZQ895" s="806"/>
      <c r="EZR895" s="806"/>
      <c r="EZS895" s="806"/>
      <c r="EZT895" s="806"/>
      <c r="EZU895" s="806"/>
      <c r="EZV895" s="806"/>
      <c r="EZW895" s="806"/>
      <c r="EZX895" s="806"/>
      <c r="EZY895" s="806"/>
      <c r="EZZ895" s="806"/>
      <c r="FAA895" s="806"/>
      <c r="FAB895" s="806"/>
      <c r="FAC895" s="806"/>
      <c r="FAD895" s="806"/>
      <c r="FAE895" s="806"/>
      <c r="FAF895" s="806"/>
      <c r="FAG895" s="806"/>
      <c r="FAH895" s="806"/>
      <c r="FAI895" s="806"/>
      <c r="FAJ895" s="806"/>
      <c r="FAK895" s="806"/>
      <c r="FAL895" s="806"/>
      <c r="FAM895" s="806"/>
      <c r="FAN895" s="806"/>
      <c r="FAO895" s="806"/>
      <c r="FAP895" s="806"/>
      <c r="FAQ895" s="806"/>
      <c r="FAR895" s="806"/>
      <c r="FAS895" s="806"/>
      <c r="FAT895" s="806"/>
      <c r="FAU895" s="806"/>
      <c r="FAV895" s="806"/>
      <c r="FAW895" s="806"/>
      <c r="FAX895" s="806"/>
      <c r="FAY895" s="806"/>
      <c r="FAZ895" s="806"/>
      <c r="FBA895" s="806"/>
      <c r="FBB895" s="806"/>
      <c r="FBC895" s="806"/>
      <c r="FBD895" s="806"/>
      <c r="FBE895" s="806"/>
      <c r="FBF895" s="806"/>
      <c r="FBG895" s="806"/>
      <c r="FBH895" s="806"/>
      <c r="FBI895" s="806"/>
      <c r="FBJ895" s="806"/>
      <c r="FBK895" s="806"/>
      <c r="FBL895" s="806"/>
      <c r="FBM895" s="806"/>
      <c r="FBN895" s="806"/>
      <c r="FBO895" s="806"/>
      <c r="FBP895" s="806"/>
      <c r="FBQ895" s="806"/>
      <c r="FBR895" s="806"/>
      <c r="FBS895" s="806"/>
      <c r="FBT895" s="806"/>
      <c r="FBU895" s="806"/>
      <c r="FBV895" s="806"/>
      <c r="FBW895" s="806"/>
      <c r="FBX895" s="806"/>
      <c r="FBY895" s="806"/>
      <c r="FBZ895" s="806"/>
      <c r="FCA895" s="806"/>
      <c r="FCB895" s="806"/>
      <c r="FCC895" s="806"/>
      <c r="FCD895" s="806"/>
      <c r="FCE895" s="806"/>
      <c r="FCF895" s="806"/>
      <c r="FCG895" s="806"/>
      <c r="FCH895" s="806"/>
      <c r="FCI895" s="806"/>
      <c r="FCJ895" s="806"/>
      <c r="FCK895" s="806"/>
      <c r="FCL895" s="806"/>
      <c r="FCM895" s="806"/>
      <c r="FCN895" s="806"/>
      <c r="FCO895" s="806"/>
      <c r="FCP895" s="806"/>
      <c r="FCQ895" s="806"/>
      <c r="FCR895" s="806"/>
      <c r="FCS895" s="806"/>
      <c r="FCT895" s="806"/>
      <c r="FCU895" s="806"/>
      <c r="FCV895" s="806"/>
      <c r="FCW895" s="806"/>
      <c r="FCX895" s="806"/>
      <c r="FCY895" s="806"/>
      <c r="FCZ895" s="806"/>
      <c r="FDA895" s="806"/>
      <c r="FDB895" s="806"/>
      <c r="FDC895" s="806"/>
      <c r="FDD895" s="806"/>
      <c r="FDE895" s="806"/>
      <c r="FDF895" s="806"/>
      <c r="FDG895" s="806"/>
      <c r="FDH895" s="806"/>
      <c r="FDI895" s="806"/>
      <c r="FDJ895" s="806"/>
      <c r="FDK895" s="806"/>
      <c r="FDL895" s="806"/>
      <c r="FDM895" s="806"/>
      <c r="FDN895" s="806"/>
      <c r="FDO895" s="806"/>
      <c r="FDP895" s="806"/>
      <c r="FDQ895" s="806"/>
      <c r="FDR895" s="806"/>
      <c r="FDS895" s="806"/>
      <c r="FDT895" s="806"/>
      <c r="FDU895" s="806"/>
      <c r="FDV895" s="806"/>
      <c r="FDW895" s="806"/>
      <c r="FDX895" s="806"/>
      <c r="FDY895" s="806"/>
      <c r="FDZ895" s="806"/>
      <c r="FEA895" s="806"/>
      <c r="FEB895" s="806"/>
      <c r="FEC895" s="806"/>
      <c r="FED895" s="806"/>
      <c r="FEE895" s="806"/>
      <c r="FEF895" s="806"/>
      <c r="FEG895" s="806"/>
      <c r="FEH895" s="806"/>
      <c r="FEI895" s="806"/>
      <c r="FEJ895" s="806"/>
      <c r="FEK895" s="806"/>
      <c r="FEL895" s="806"/>
      <c r="FEM895" s="806"/>
      <c r="FEN895" s="806"/>
      <c r="FEO895" s="806"/>
      <c r="FEP895" s="806"/>
      <c r="FEQ895" s="806"/>
      <c r="FER895" s="806"/>
      <c r="FES895" s="806"/>
      <c r="FET895" s="806"/>
      <c r="FEU895" s="806"/>
      <c r="FEV895" s="806"/>
      <c r="FEW895" s="806"/>
      <c r="FEX895" s="806"/>
      <c r="FEY895" s="806"/>
      <c r="FEZ895" s="806"/>
      <c r="FFA895" s="806"/>
      <c r="FFB895" s="806"/>
      <c r="FFC895" s="806"/>
      <c r="FFD895" s="806"/>
      <c r="FFE895" s="806"/>
      <c r="FFF895" s="806"/>
      <c r="FFG895" s="806"/>
      <c r="FFH895" s="806"/>
      <c r="FFI895" s="806"/>
      <c r="FFJ895" s="806"/>
      <c r="FFK895" s="806"/>
      <c r="FFL895" s="806"/>
      <c r="FFM895" s="806"/>
      <c r="FFN895" s="806"/>
      <c r="FFO895" s="806"/>
      <c r="FFP895" s="806"/>
      <c r="FFQ895" s="806"/>
      <c r="FFR895" s="806"/>
      <c r="FFS895" s="806"/>
      <c r="FFT895" s="806"/>
      <c r="FFU895" s="806"/>
      <c r="FFV895" s="806"/>
      <c r="FFW895" s="806"/>
      <c r="FFX895" s="806"/>
      <c r="FFY895" s="806"/>
      <c r="FFZ895" s="806"/>
      <c r="FGA895" s="806"/>
      <c r="FGB895" s="806"/>
      <c r="FGC895" s="806"/>
      <c r="FGD895" s="806"/>
      <c r="FGE895" s="806"/>
      <c r="FGF895" s="806"/>
      <c r="FGG895" s="806"/>
      <c r="FGH895" s="806"/>
      <c r="FGI895" s="806"/>
      <c r="FGJ895" s="806"/>
      <c r="FGK895" s="806"/>
      <c r="FGL895" s="806"/>
      <c r="FGM895" s="806"/>
      <c r="FGN895" s="806"/>
      <c r="FGO895" s="806"/>
      <c r="FGP895" s="806"/>
      <c r="FGQ895" s="806"/>
      <c r="FGR895" s="806"/>
      <c r="FGS895" s="806"/>
      <c r="FGT895" s="806"/>
      <c r="FGU895" s="806"/>
      <c r="FGV895" s="806"/>
      <c r="FGW895" s="806"/>
      <c r="FGX895" s="806"/>
      <c r="FGY895" s="806"/>
      <c r="FGZ895" s="806"/>
      <c r="FHA895" s="806"/>
      <c r="FHB895" s="806"/>
      <c r="FHC895" s="806"/>
      <c r="FHD895" s="806"/>
      <c r="FHE895" s="806"/>
      <c r="FHF895" s="806"/>
      <c r="FHG895" s="806"/>
      <c r="FHH895" s="806"/>
      <c r="FHI895" s="806"/>
      <c r="FHJ895" s="806"/>
      <c r="FHK895" s="806"/>
      <c r="FHL895" s="806"/>
      <c r="FHM895" s="806"/>
      <c r="FHN895" s="806"/>
      <c r="FHO895" s="806"/>
      <c r="FHP895" s="806"/>
      <c r="FHQ895" s="806"/>
      <c r="FHR895" s="806"/>
      <c r="FHS895" s="806"/>
      <c r="FHT895" s="806"/>
      <c r="FHU895" s="806"/>
      <c r="FHV895" s="806"/>
      <c r="FHW895" s="806"/>
      <c r="FHX895" s="806"/>
      <c r="FHY895" s="806"/>
      <c r="FHZ895" s="806"/>
      <c r="FIA895" s="806"/>
      <c r="FIB895" s="806"/>
      <c r="FIC895" s="806"/>
      <c r="FID895" s="806"/>
      <c r="FIE895" s="806"/>
      <c r="FIF895" s="806"/>
      <c r="FIG895" s="806"/>
      <c r="FIH895" s="806"/>
      <c r="FII895" s="806"/>
      <c r="FIJ895" s="806"/>
      <c r="FIK895" s="806"/>
      <c r="FIL895" s="806"/>
      <c r="FIM895" s="806"/>
      <c r="FIN895" s="806"/>
      <c r="FIO895" s="806"/>
      <c r="FIP895" s="806"/>
      <c r="FIQ895" s="806"/>
      <c r="FIR895" s="806"/>
      <c r="FIS895" s="806"/>
      <c r="FIT895" s="806"/>
      <c r="FIU895" s="806"/>
      <c r="FIV895" s="806"/>
      <c r="FIW895" s="806"/>
      <c r="FIX895" s="806"/>
      <c r="FIY895" s="806"/>
      <c r="FIZ895" s="806"/>
      <c r="FJA895" s="806"/>
      <c r="FJB895" s="806"/>
      <c r="FJC895" s="806"/>
      <c r="FJD895" s="806"/>
      <c r="FJE895" s="806"/>
      <c r="FJF895" s="806"/>
      <c r="FJG895" s="806"/>
      <c r="FJH895" s="806"/>
      <c r="FJI895" s="806"/>
      <c r="FJJ895" s="806"/>
      <c r="FJK895" s="806"/>
      <c r="FJL895" s="806"/>
      <c r="FJM895" s="806"/>
      <c r="FJN895" s="806"/>
      <c r="FJO895" s="806"/>
      <c r="FJP895" s="806"/>
      <c r="FJQ895" s="806"/>
      <c r="FJR895" s="806"/>
      <c r="FJS895" s="806"/>
      <c r="FJT895" s="806"/>
      <c r="FJU895" s="806"/>
      <c r="FJV895" s="806"/>
      <c r="FJW895" s="806"/>
      <c r="FJX895" s="806"/>
      <c r="FJY895" s="806"/>
      <c r="FJZ895" s="806"/>
      <c r="FKA895" s="806"/>
      <c r="FKB895" s="806"/>
      <c r="FKC895" s="806"/>
      <c r="FKD895" s="806"/>
      <c r="FKE895" s="806"/>
      <c r="FKF895" s="806"/>
      <c r="FKG895" s="806"/>
      <c r="FKH895" s="806"/>
      <c r="FKI895" s="806"/>
      <c r="FKJ895" s="806"/>
      <c r="FKK895" s="806"/>
      <c r="FKL895" s="806"/>
      <c r="FKM895" s="806"/>
      <c r="FKN895" s="806"/>
      <c r="FKO895" s="806"/>
      <c r="FKP895" s="806"/>
      <c r="FKQ895" s="806"/>
      <c r="FKR895" s="806"/>
      <c r="FKS895" s="806"/>
      <c r="FKT895" s="806"/>
      <c r="FKU895" s="806"/>
      <c r="FKV895" s="806"/>
      <c r="FKW895" s="806"/>
      <c r="FKX895" s="806"/>
      <c r="FKY895" s="806"/>
      <c r="FKZ895" s="806"/>
      <c r="FLA895" s="806"/>
      <c r="FLB895" s="806"/>
      <c r="FLC895" s="806"/>
      <c r="FLD895" s="806"/>
      <c r="FLE895" s="806"/>
      <c r="FLF895" s="806"/>
      <c r="FLG895" s="806"/>
      <c r="FLH895" s="806"/>
      <c r="FLI895" s="806"/>
      <c r="FLJ895" s="806"/>
      <c r="FLK895" s="806"/>
      <c r="FLL895" s="806"/>
      <c r="FLM895" s="806"/>
      <c r="FLN895" s="806"/>
      <c r="FLO895" s="806"/>
      <c r="FLP895" s="806"/>
      <c r="FLQ895" s="806"/>
      <c r="FLR895" s="806"/>
      <c r="FLS895" s="806"/>
      <c r="FLT895" s="806"/>
      <c r="FLU895" s="806"/>
      <c r="FLV895" s="806"/>
      <c r="FLW895" s="806"/>
      <c r="FLX895" s="806"/>
      <c r="FLY895" s="806"/>
      <c r="FLZ895" s="806"/>
      <c r="FMA895" s="806"/>
      <c r="FMB895" s="806"/>
      <c r="FMC895" s="806"/>
      <c r="FMD895" s="806"/>
      <c r="FME895" s="806"/>
      <c r="FMF895" s="806"/>
      <c r="FMG895" s="806"/>
      <c r="FMH895" s="806"/>
      <c r="FMI895" s="806"/>
      <c r="FMJ895" s="806"/>
      <c r="FMK895" s="806"/>
      <c r="FML895" s="806"/>
      <c r="FMM895" s="806"/>
      <c r="FMN895" s="806"/>
      <c r="FMO895" s="806"/>
      <c r="FMP895" s="806"/>
      <c r="FMQ895" s="806"/>
      <c r="FMR895" s="806"/>
      <c r="FMS895" s="806"/>
      <c r="FMT895" s="806"/>
      <c r="FMU895" s="806"/>
      <c r="FMV895" s="806"/>
      <c r="FMW895" s="806"/>
      <c r="FMX895" s="806"/>
      <c r="FMY895" s="806"/>
      <c r="FMZ895" s="806"/>
      <c r="FNA895" s="806"/>
      <c r="FNB895" s="806"/>
      <c r="FNC895" s="806"/>
      <c r="FND895" s="806"/>
      <c r="FNE895" s="806"/>
      <c r="FNF895" s="806"/>
      <c r="FNG895" s="806"/>
      <c r="FNH895" s="806"/>
      <c r="FNI895" s="806"/>
      <c r="FNJ895" s="806"/>
      <c r="FNK895" s="806"/>
      <c r="FNL895" s="806"/>
      <c r="FNM895" s="806"/>
      <c r="FNN895" s="806"/>
      <c r="FNO895" s="806"/>
      <c r="FNP895" s="806"/>
      <c r="FNQ895" s="806"/>
      <c r="FNR895" s="806"/>
      <c r="FNS895" s="806"/>
      <c r="FNT895" s="806"/>
      <c r="FNU895" s="806"/>
      <c r="FNV895" s="806"/>
      <c r="FNW895" s="806"/>
      <c r="FNX895" s="806"/>
      <c r="FNY895" s="806"/>
      <c r="FNZ895" s="806"/>
      <c r="FOA895" s="806"/>
      <c r="FOB895" s="806"/>
      <c r="FOC895" s="806"/>
      <c r="FOD895" s="806"/>
      <c r="FOE895" s="806"/>
      <c r="FOF895" s="806"/>
      <c r="FOG895" s="806"/>
      <c r="FOH895" s="806"/>
      <c r="FOI895" s="806"/>
      <c r="FOJ895" s="806"/>
      <c r="FOK895" s="806"/>
      <c r="FOL895" s="806"/>
      <c r="FOM895" s="806"/>
      <c r="FON895" s="806"/>
      <c r="FOO895" s="806"/>
      <c r="FOP895" s="806"/>
      <c r="FOQ895" s="806"/>
      <c r="FOR895" s="806"/>
      <c r="FOS895" s="806"/>
      <c r="FOT895" s="806"/>
      <c r="FOU895" s="806"/>
      <c r="FOV895" s="806"/>
      <c r="FOW895" s="806"/>
      <c r="FOX895" s="806"/>
      <c r="FOY895" s="806"/>
      <c r="FOZ895" s="806"/>
      <c r="FPA895" s="806"/>
      <c r="FPB895" s="806"/>
      <c r="FPC895" s="806"/>
      <c r="FPD895" s="806"/>
      <c r="FPE895" s="806"/>
      <c r="FPF895" s="806"/>
      <c r="FPG895" s="806"/>
      <c r="FPH895" s="806"/>
      <c r="FPI895" s="806"/>
      <c r="FPJ895" s="806"/>
      <c r="FPK895" s="806"/>
      <c r="FPL895" s="806"/>
      <c r="FPM895" s="806"/>
      <c r="FPN895" s="806"/>
      <c r="FPO895" s="806"/>
      <c r="FPP895" s="806"/>
      <c r="FPQ895" s="806"/>
      <c r="FPR895" s="806"/>
      <c r="FPS895" s="806"/>
      <c r="FPT895" s="806"/>
      <c r="FPU895" s="806"/>
      <c r="FPV895" s="806"/>
      <c r="FPW895" s="806"/>
      <c r="FPX895" s="806"/>
      <c r="FPY895" s="806"/>
      <c r="FPZ895" s="806"/>
      <c r="FQA895" s="806"/>
      <c r="FQB895" s="806"/>
      <c r="FQC895" s="806"/>
      <c r="FQD895" s="806"/>
      <c r="FQE895" s="806"/>
      <c r="FQF895" s="806"/>
      <c r="FQG895" s="806"/>
      <c r="FQH895" s="806"/>
      <c r="FQI895" s="806"/>
      <c r="FQJ895" s="806"/>
      <c r="FQK895" s="806"/>
      <c r="FQL895" s="806"/>
      <c r="FQM895" s="806"/>
      <c r="FQN895" s="806"/>
      <c r="FQO895" s="806"/>
      <c r="FQP895" s="806"/>
      <c r="FQQ895" s="806"/>
      <c r="FQR895" s="806"/>
      <c r="FQS895" s="806"/>
      <c r="FQT895" s="806"/>
      <c r="FQU895" s="806"/>
      <c r="FQV895" s="806"/>
      <c r="FQW895" s="806"/>
      <c r="FQX895" s="806"/>
      <c r="FQY895" s="806"/>
      <c r="FQZ895" s="806"/>
      <c r="FRA895" s="806"/>
      <c r="FRB895" s="806"/>
      <c r="FRC895" s="806"/>
      <c r="FRD895" s="806"/>
      <c r="FRE895" s="806"/>
      <c r="FRF895" s="806"/>
      <c r="FRG895" s="806"/>
      <c r="FRH895" s="806"/>
      <c r="FRI895" s="806"/>
      <c r="FRJ895" s="806"/>
      <c r="FRK895" s="806"/>
      <c r="FRL895" s="806"/>
      <c r="FRM895" s="806"/>
      <c r="FRN895" s="806"/>
      <c r="FRO895" s="806"/>
      <c r="FRP895" s="806"/>
      <c r="FRQ895" s="806"/>
      <c r="FRR895" s="806"/>
      <c r="FRS895" s="806"/>
      <c r="FRT895" s="806"/>
      <c r="FRU895" s="806"/>
      <c r="FRV895" s="806"/>
      <c r="FRW895" s="806"/>
      <c r="FRX895" s="806"/>
      <c r="FRY895" s="806"/>
      <c r="FRZ895" s="806"/>
      <c r="FSA895" s="806"/>
      <c r="FSB895" s="806"/>
      <c r="FSC895" s="806"/>
      <c r="FSD895" s="806"/>
      <c r="FSE895" s="806"/>
      <c r="FSF895" s="806"/>
      <c r="FSG895" s="806"/>
      <c r="FSH895" s="806"/>
      <c r="FSI895" s="806"/>
      <c r="FSJ895" s="806"/>
      <c r="FSK895" s="806"/>
      <c r="FSL895" s="806"/>
      <c r="FSM895" s="806"/>
      <c r="FSN895" s="806"/>
      <c r="FSO895" s="806"/>
      <c r="FSP895" s="806"/>
      <c r="FSQ895" s="806"/>
      <c r="FSR895" s="806"/>
      <c r="FSS895" s="806"/>
      <c r="FST895" s="806"/>
      <c r="FSU895" s="806"/>
      <c r="FSV895" s="806"/>
      <c r="FSW895" s="806"/>
      <c r="FSX895" s="806"/>
      <c r="FSY895" s="806"/>
      <c r="FSZ895" s="806"/>
      <c r="FTA895" s="806"/>
      <c r="FTB895" s="806"/>
      <c r="FTC895" s="806"/>
      <c r="FTD895" s="806"/>
      <c r="FTE895" s="806"/>
      <c r="FTF895" s="806"/>
      <c r="FTG895" s="806"/>
      <c r="FTH895" s="806"/>
      <c r="FTI895" s="806"/>
      <c r="FTJ895" s="806"/>
      <c r="FTK895" s="806"/>
      <c r="FTL895" s="806"/>
      <c r="FTM895" s="806"/>
      <c r="FTN895" s="806"/>
      <c r="FTO895" s="806"/>
      <c r="FTP895" s="806"/>
      <c r="FTQ895" s="806"/>
      <c r="FTR895" s="806"/>
      <c r="FTS895" s="806"/>
      <c r="FTT895" s="806"/>
      <c r="FTU895" s="806"/>
      <c r="FTV895" s="806"/>
      <c r="FTW895" s="806"/>
      <c r="FTX895" s="806"/>
      <c r="FTY895" s="806"/>
      <c r="FTZ895" s="806"/>
      <c r="FUA895" s="806"/>
      <c r="FUB895" s="806"/>
      <c r="FUC895" s="806"/>
      <c r="FUD895" s="806"/>
      <c r="FUE895" s="806"/>
      <c r="FUF895" s="806"/>
      <c r="FUG895" s="806"/>
      <c r="FUH895" s="806"/>
      <c r="FUI895" s="806"/>
      <c r="FUJ895" s="806"/>
      <c r="FUK895" s="806"/>
      <c r="FUL895" s="806"/>
      <c r="FUM895" s="806"/>
      <c r="FUN895" s="806"/>
      <c r="FUO895" s="806"/>
      <c r="FUP895" s="806"/>
      <c r="FUQ895" s="806"/>
      <c r="FUR895" s="806"/>
      <c r="FUS895" s="806"/>
      <c r="FUT895" s="806"/>
      <c r="FUU895" s="806"/>
      <c r="FUV895" s="806"/>
      <c r="FUW895" s="806"/>
      <c r="FUX895" s="806"/>
      <c r="FUY895" s="806"/>
      <c r="FUZ895" s="806"/>
      <c r="FVA895" s="806"/>
      <c r="FVB895" s="806"/>
      <c r="FVC895" s="806"/>
      <c r="FVD895" s="806"/>
      <c r="FVE895" s="806"/>
      <c r="FVF895" s="806"/>
      <c r="FVG895" s="806"/>
      <c r="FVH895" s="806"/>
      <c r="FVI895" s="806"/>
      <c r="FVJ895" s="806"/>
      <c r="FVK895" s="806"/>
      <c r="FVL895" s="806"/>
      <c r="FVM895" s="806"/>
      <c r="FVN895" s="806"/>
      <c r="FVO895" s="806"/>
      <c r="FVP895" s="806"/>
      <c r="FVQ895" s="806"/>
      <c r="FVR895" s="806"/>
      <c r="FVS895" s="806"/>
      <c r="FVT895" s="806"/>
      <c r="FVU895" s="806"/>
      <c r="FVV895" s="806"/>
      <c r="FVW895" s="806"/>
      <c r="FVX895" s="806"/>
      <c r="FVY895" s="806"/>
      <c r="FVZ895" s="806"/>
      <c r="FWA895" s="806"/>
      <c r="FWB895" s="806"/>
      <c r="FWC895" s="806"/>
      <c r="FWD895" s="806"/>
      <c r="FWE895" s="806"/>
      <c r="FWF895" s="806"/>
      <c r="FWG895" s="806"/>
      <c r="FWH895" s="806"/>
      <c r="FWI895" s="806"/>
      <c r="FWJ895" s="806"/>
      <c r="FWK895" s="806"/>
      <c r="FWL895" s="806"/>
      <c r="FWM895" s="806"/>
      <c r="FWN895" s="806"/>
      <c r="FWO895" s="806"/>
      <c r="FWP895" s="806"/>
      <c r="FWQ895" s="806"/>
      <c r="FWR895" s="806"/>
      <c r="FWS895" s="806"/>
      <c r="FWT895" s="806"/>
      <c r="FWU895" s="806"/>
      <c r="FWV895" s="806"/>
      <c r="FWW895" s="806"/>
      <c r="FWX895" s="806"/>
      <c r="FWY895" s="806"/>
      <c r="FWZ895" s="806"/>
      <c r="FXA895" s="806"/>
      <c r="FXB895" s="806"/>
      <c r="FXC895" s="806"/>
      <c r="FXD895" s="806"/>
      <c r="FXE895" s="806"/>
      <c r="FXF895" s="806"/>
      <c r="FXG895" s="806"/>
      <c r="FXH895" s="806"/>
      <c r="FXI895" s="806"/>
      <c r="FXJ895" s="806"/>
      <c r="FXK895" s="806"/>
      <c r="FXL895" s="806"/>
      <c r="FXM895" s="806"/>
      <c r="FXN895" s="806"/>
      <c r="FXO895" s="806"/>
      <c r="FXP895" s="806"/>
      <c r="FXQ895" s="806"/>
      <c r="FXR895" s="806"/>
      <c r="FXS895" s="806"/>
      <c r="FXT895" s="806"/>
      <c r="FXU895" s="806"/>
      <c r="FXV895" s="806"/>
      <c r="FXW895" s="806"/>
      <c r="FXX895" s="806"/>
      <c r="FXY895" s="806"/>
      <c r="FXZ895" s="806"/>
      <c r="FYA895" s="806"/>
      <c r="FYB895" s="806"/>
      <c r="FYC895" s="806"/>
      <c r="FYD895" s="806"/>
      <c r="FYE895" s="806"/>
      <c r="FYF895" s="806"/>
      <c r="FYG895" s="806"/>
      <c r="FYH895" s="806"/>
      <c r="FYI895" s="806"/>
      <c r="FYJ895" s="806"/>
      <c r="FYK895" s="806"/>
      <c r="FYL895" s="806"/>
      <c r="FYM895" s="806"/>
      <c r="FYN895" s="806"/>
      <c r="FYO895" s="806"/>
      <c r="FYP895" s="806"/>
      <c r="FYQ895" s="806"/>
      <c r="FYR895" s="806"/>
      <c r="FYS895" s="806"/>
      <c r="FYT895" s="806"/>
      <c r="FYU895" s="806"/>
      <c r="FYV895" s="806"/>
      <c r="FYW895" s="806"/>
      <c r="FYX895" s="806"/>
      <c r="FYY895" s="806"/>
      <c r="FYZ895" s="806"/>
      <c r="FZA895" s="806"/>
      <c r="FZB895" s="806"/>
      <c r="FZC895" s="806"/>
      <c r="FZD895" s="806"/>
      <c r="FZE895" s="806"/>
      <c r="FZF895" s="806"/>
      <c r="FZG895" s="806"/>
      <c r="FZH895" s="806"/>
      <c r="FZI895" s="806"/>
      <c r="FZJ895" s="806"/>
      <c r="FZK895" s="806"/>
      <c r="FZL895" s="806"/>
      <c r="FZM895" s="806"/>
      <c r="FZN895" s="806"/>
      <c r="FZO895" s="806"/>
      <c r="FZP895" s="806"/>
      <c r="FZQ895" s="806"/>
      <c r="FZR895" s="806"/>
      <c r="FZS895" s="806"/>
      <c r="FZT895" s="806"/>
      <c r="FZU895" s="806"/>
      <c r="FZV895" s="806"/>
      <c r="FZW895" s="806"/>
      <c r="FZX895" s="806"/>
      <c r="FZY895" s="806"/>
      <c r="FZZ895" s="806"/>
      <c r="GAA895" s="806"/>
      <c r="GAB895" s="806"/>
      <c r="GAC895" s="806"/>
      <c r="GAD895" s="806"/>
      <c r="GAE895" s="806"/>
      <c r="GAF895" s="806"/>
      <c r="GAG895" s="806"/>
      <c r="GAH895" s="806"/>
      <c r="GAI895" s="806"/>
      <c r="GAJ895" s="806"/>
      <c r="GAK895" s="806"/>
      <c r="GAL895" s="806"/>
      <c r="GAM895" s="806"/>
      <c r="GAN895" s="806"/>
      <c r="GAO895" s="806"/>
      <c r="GAP895" s="806"/>
      <c r="GAQ895" s="806"/>
      <c r="GAR895" s="806"/>
      <c r="GAS895" s="806"/>
      <c r="GAT895" s="806"/>
      <c r="GAU895" s="806"/>
      <c r="GAV895" s="806"/>
      <c r="GAW895" s="806"/>
      <c r="GAX895" s="806"/>
      <c r="GAY895" s="806"/>
      <c r="GAZ895" s="806"/>
      <c r="GBA895" s="806"/>
      <c r="GBB895" s="806"/>
      <c r="GBC895" s="806"/>
      <c r="GBD895" s="806"/>
      <c r="GBE895" s="806"/>
      <c r="GBF895" s="806"/>
      <c r="GBG895" s="806"/>
      <c r="GBH895" s="806"/>
      <c r="GBI895" s="806"/>
      <c r="GBJ895" s="806"/>
      <c r="GBK895" s="806"/>
      <c r="GBL895" s="806"/>
      <c r="GBM895" s="806"/>
      <c r="GBN895" s="806"/>
      <c r="GBO895" s="806"/>
      <c r="GBP895" s="806"/>
      <c r="GBQ895" s="806"/>
      <c r="GBR895" s="806"/>
      <c r="GBS895" s="806"/>
      <c r="GBT895" s="806"/>
      <c r="GBU895" s="806"/>
      <c r="GBV895" s="806"/>
      <c r="GBW895" s="806"/>
      <c r="GBX895" s="806"/>
      <c r="GBY895" s="806"/>
      <c r="GBZ895" s="806"/>
      <c r="GCA895" s="806"/>
      <c r="GCB895" s="806"/>
      <c r="GCC895" s="806"/>
      <c r="GCD895" s="806"/>
      <c r="GCE895" s="806"/>
      <c r="GCF895" s="806"/>
      <c r="GCG895" s="806"/>
      <c r="GCH895" s="806"/>
      <c r="GCI895" s="806"/>
      <c r="GCJ895" s="806"/>
      <c r="GCK895" s="806"/>
      <c r="GCL895" s="806"/>
      <c r="GCM895" s="806"/>
      <c r="GCN895" s="806"/>
      <c r="GCO895" s="806"/>
      <c r="GCP895" s="806"/>
      <c r="GCQ895" s="806"/>
      <c r="GCR895" s="806"/>
      <c r="GCS895" s="806"/>
      <c r="GCT895" s="806"/>
      <c r="GCU895" s="806"/>
      <c r="GCV895" s="806"/>
      <c r="GCW895" s="806"/>
      <c r="GCX895" s="806"/>
      <c r="GCY895" s="806"/>
      <c r="GCZ895" s="806"/>
      <c r="GDA895" s="806"/>
      <c r="GDB895" s="806"/>
      <c r="GDC895" s="806"/>
      <c r="GDD895" s="806"/>
      <c r="GDE895" s="806"/>
      <c r="GDF895" s="806"/>
      <c r="GDG895" s="806"/>
      <c r="GDH895" s="806"/>
      <c r="GDI895" s="806"/>
      <c r="GDJ895" s="806"/>
      <c r="GDK895" s="806"/>
      <c r="GDL895" s="806"/>
      <c r="GDM895" s="806"/>
      <c r="GDN895" s="806"/>
      <c r="GDO895" s="806"/>
      <c r="GDP895" s="806"/>
      <c r="GDQ895" s="806"/>
      <c r="GDR895" s="806"/>
      <c r="GDS895" s="806"/>
      <c r="GDT895" s="806"/>
      <c r="GDU895" s="806"/>
      <c r="GDV895" s="806"/>
      <c r="GDW895" s="806"/>
      <c r="GDX895" s="806"/>
      <c r="GDY895" s="806"/>
      <c r="GDZ895" s="806"/>
      <c r="GEA895" s="806"/>
      <c r="GEB895" s="806"/>
      <c r="GEC895" s="806"/>
      <c r="GED895" s="806"/>
      <c r="GEE895" s="806"/>
      <c r="GEF895" s="806"/>
      <c r="GEG895" s="806"/>
      <c r="GEH895" s="806"/>
      <c r="GEI895" s="806"/>
      <c r="GEJ895" s="806"/>
      <c r="GEK895" s="806"/>
      <c r="GEL895" s="806"/>
      <c r="GEM895" s="806"/>
      <c r="GEN895" s="806"/>
      <c r="GEO895" s="806"/>
      <c r="GEP895" s="806"/>
      <c r="GEQ895" s="806"/>
      <c r="GER895" s="806"/>
      <c r="GES895" s="806"/>
      <c r="GET895" s="806"/>
      <c r="GEU895" s="806"/>
      <c r="GEV895" s="806"/>
      <c r="GEW895" s="806"/>
      <c r="GEX895" s="806"/>
      <c r="GEY895" s="806"/>
      <c r="GEZ895" s="806"/>
      <c r="GFA895" s="806"/>
      <c r="GFB895" s="806"/>
      <c r="GFC895" s="806"/>
      <c r="GFD895" s="806"/>
      <c r="GFE895" s="806"/>
      <c r="GFF895" s="806"/>
      <c r="GFG895" s="806"/>
      <c r="GFH895" s="806"/>
      <c r="GFI895" s="806"/>
      <c r="GFJ895" s="806"/>
      <c r="GFK895" s="806"/>
      <c r="GFL895" s="806"/>
      <c r="GFM895" s="806"/>
      <c r="GFN895" s="806"/>
      <c r="GFO895" s="806"/>
      <c r="GFP895" s="806"/>
      <c r="GFQ895" s="806"/>
      <c r="GFR895" s="806"/>
      <c r="GFS895" s="806"/>
      <c r="GFT895" s="806"/>
      <c r="GFU895" s="806"/>
      <c r="GFV895" s="806"/>
      <c r="GFW895" s="806"/>
      <c r="GFX895" s="806"/>
      <c r="GFY895" s="806"/>
      <c r="GFZ895" s="806"/>
      <c r="GGA895" s="806"/>
      <c r="GGB895" s="806"/>
      <c r="GGC895" s="806"/>
      <c r="GGD895" s="806"/>
      <c r="GGE895" s="806"/>
      <c r="GGF895" s="806"/>
      <c r="GGG895" s="806"/>
      <c r="GGH895" s="806"/>
      <c r="GGI895" s="806"/>
      <c r="GGJ895" s="806"/>
      <c r="GGK895" s="806"/>
      <c r="GGL895" s="806"/>
      <c r="GGM895" s="806"/>
      <c r="GGN895" s="806"/>
      <c r="GGO895" s="806"/>
      <c r="GGP895" s="806"/>
      <c r="GGQ895" s="806"/>
      <c r="GGR895" s="806"/>
      <c r="GGS895" s="806"/>
      <c r="GGT895" s="806"/>
      <c r="GGU895" s="806"/>
      <c r="GGV895" s="806"/>
      <c r="GGW895" s="806"/>
      <c r="GGX895" s="806"/>
      <c r="GGY895" s="806"/>
      <c r="GGZ895" s="806"/>
      <c r="GHA895" s="806"/>
      <c r="GHB895" s="806"/>
      <c r="GHC895" s="806"/>
      <c r="GHD895" s="806"/>
      <c r="GHE895" s="806"/>
      <c r="GHF895" s="806"/>
      <c r="GHG895" s="806"/>
      <c r="GHH895" s="806"/>
      <c r="GHI895" s="806"/>
      <c r="GHJ895" s="806"/>
      <c r="GHK895" s="806"/>
      <c r="GHL895" s="806"/>
      <c r="GHM895" s="806"/>
      <c r="GHN895" s="806"/>
      <c r="GHO895" s="806"/>
      <c r="GHP895" s="806"/>
      <c r="GHQ895" s="806"/>
      <c r="GHR895" s="806"/>
      <c r="GHS895" s="806"/>
      <c r="GHT895" s="806"/>
      <c r="GHU895" s="806"/>
      <c r="GHV895" s="806"/>
      <c r="GHW895" s="806"/>
      <c r="GHX895" s="806"/>
      <c r="GHY895" s="806"/>
      <c r="GHZ895" s="806"/>
      <c r="GIA895" s="806"/>
      <c r="GIB895" s="806"/>
      <c r="GIC895" s="806"/>
      <c r="GID895" s="806"/>
      <c r="GIE895" s="806"/>
      <c r="GIF895" s="806"/>
      <c r="GIG895" s="806"/>
      <c r="GIH895" s="806"/>
      <c r="GII895" s="806"/>
      <c r="GIJ895" s="806"/>
      <c r="GIK895" s="806"/>
      <c r="GIL895" s="806"/>
      <c r="GIM895" s="806"/>
      <c r="GIN895" s="806"/>
      <c r="GIO895" s="806"/>
      <c r="GIP895" s="806"/>
      <c r="GIQ895" s="806"/>
      <c r="GIR895" s="806"/>
      <c r="GIS895" s="806"/>
      <c r="GIT895" s="806"/>
      <c r="GIU895" s="806"/>
      <c r="GIV895" s="806"/>
      <c r="GIW895" s="806"/>
      <c r="GIX895" s="806"/>
      <c r="GIY895" s="806"/>
      <c r="GIZ895" s="806"/>
      <c r="GJA895" s="806"/>
      <c r="GJB895" s="806"/>
      <c r="GJC895" s="806"/>
      <c r="GJD895" s="806"/>
      <c r="GJE895" s="806"/>
      <c r="GJF895" s="806"/>
      <c r="GJG895" s="806"/>
      <c r="GJH895" s="806"/>
      <c r="GJI895" s="806"/>
      <c r="GJJ895" s="806"/>
      <c r="GJK895" s="806"/>
      <c r="GJL895" s="806"/>
      <c r="GJM895" s="806"/>
      <c r="GJN895" s="806"/>
      <c r="GJO895" s="806"/>
      <c r="GJP895" s="806"/>
      <c r="GJQ895" s="806"/>
      <c r="GJR895" s="806"/>
      <c r="GJS895" s="806"/>
      <c r="GJT895" s="806"/>
      <c r="GJU895" s="806"/>
      <c r="GJV895" s="806"/>
      <c r="GJW895" s="806"/>
      <c r="GJX895" s="806"/>
      <c r="GJY895" s="806"/>
      <c r="GJZ895" s="806"/>
      <c r="GKA895" s="806"/>
      <c r="GKB895" s="806"/>
      <c r="GKC895" s="806"/>
      <c r="GKD895" s="806"/>
      <c r="GKE895" s="806"/>
      <c r="GKF895" s="806"/>
      <c r="GKG895" s="806"/>
      <c r="GKH895" s="806"/>
      <c r="GKI895" s="806"/>
      <c r="GKJ895" s="806"/>
      <c r="GKK895" s="806"/>
      <c r="GKL895" s="806"/>
      <c r="GKM895" s="806"/>
      <c r="GKN895" s="806"/>
      <c r="GKO895" s="806"/>
      <c r="GKP895" s="806"/>
      <c r="GKQ895" s="806"/>
      <c r="GKR895" s="806"/>
      <c r="GKS895" s="806"/>
      <c r="GKT895" s="806"/>
      <c r="GKU895" s="806"/>
      <c r="GKV895" s="806"/>
      <c r="GKW895" s="806"/>
      <c r="GKX895" s="806"/>
      <c r="GKY895" s="806"/>
      <c r="GKZ895" s="806"/>
      <c r="GLA895" s="806"/>
      <c r="GLB895" s="806"/>
      <c r="GLC895" s="806"/>
      <c r="GLD895" s="806"/>
      <c r="GLE895" s="806"/>
      <c r="GLF895" s="806"/>
      <c r="GLG895" s="806"/>
      <c r="GLH895" s="806"/>
      <c r="GLI895" s="806"/>
      <c r="GLJ895" s="806"/>
      <c r="GLK895" s="806"/>
      <c r="GLL895" s="806"/>
      <c r="GLM895" s="806"/>
      <c r="GLN895" s="806"/>
      <c r="GLO895" s="806"/>
      <c r="GLP895" s="806"/>
      <c r="GLQ895" s="806"/>
      <c r="GLR895" s="806"/>
      <c r="GLS895" s="806"/>
      <c r="GLT895" s="806"/>
      <c r="GLU895" s="806"/>
      <c r="GLV895" s="806"/>
      <c r="GLW895" s="806"/>
      <c r="GLX895" s="806"/>
      <c r="GLY895" s="806"/>
      <c r="GLZ895" s="806"/>
      <c r="GMA895" s="806"/>
      <c r="GMB895" s="806"/>
      <c r="GMC895" s="806"/>
      <c r="GMD895" s="806"/>
      <c r="GME895" s="806"/>
      <c r="GMF895" s="806"/>
      <c r="GMG895" s="806"/>
      <c r="GMH895" s="806"/>
      <c r="GMI895" s="806"/>
      <c r="GMJ895" s="806"/>
      <c r="GMK895" s="806"/>
      <c r="GML895" s="806"/>
      <c r="GMM895" s="806"/>
      <c r="GMN895" s="806"/>
      <c r="GMO895" s="806"/>
      <c r="GMP895" s="806"/>
      <c r="GMQ895" s="806"/>
      <c r="GMR895" s="806"/>
      <c r="GMS895" s="806"/>
      <c r="GMT895" s="806"/>
      <c r="GMU895" s="806"/>
      <c r="GMV895" s="806"/>
      <c r="GMW895" s="806"/>
      <c r="GMX895" s="806"/>
      <c r="GMY895" s="806"/>
      <c r="GMZ895" s="806"/>
      <c r="GNA895" s="806"/>
      <c r="GNB895" s="806"/>
      <c r="GNC895" s="806"/>
      <c r="GND895" s="806"/>
      <c r="GNE895" s="806"/>
      <c r="GNF895" s="806"/>
      <c r="GNG895" s="806"/>
      <c r="GNH895" s="806"/>
      <c r="GNI895" s="806"/>
      <c r="GNJ895" s="806"/>
      <c r="GNK895" s="806"/>
      <c r="GNL895" s="806"/>
      <c r="GNM895" s="806"/>
      <c r="GNN895" s="806"/>
      <c r="GNO895" s="806"/>
      <c r="GNP895" s="806"/>
      <c r="GNQ895" s="806"/>
      <c r="GNR895" s="806"/>
      <c r="GNS895" s="806"/>
      <c r="GNT895" s="806"/>
      <c r="GNU895" s="806"/>
      <c r="GNV895" s="806"/>
      <c r="GNW895" s="806"/>
      <c r="GNX895" s="806"/>
      <c r="GNY895" s="806"/>
      <c r="GNZ895" s="806"/>
      <c r="GOA895" s="806"/>
      <c r="GOB895" s="806"/>
      <c r="GOC895" s="806"/>
      <c r="GOD895" s="806"/>
      <c r="GOE895" s="806"/>
      <c r="GOF895" s="806"/>
      <c r="GOG895" s="806"/>
      <c r="GOH895" s="806"/>
      <c r="GOI895" s="806"/>
      <c r="GOJ895" s="806"/>
      <c r="GOK895" s="806"/>
      <c r="GOL895" s="806"/>
      <c r="GOM895" s="806"/>
      <c r="GON895" s="806"/>
      <c r="GOO895" s="806"/>
      <c r="GOP895" s="806"/>
      <c r="GOQ895" s="806"/>
      <c r="GOR895" s="806"/>
      <c r="GOS895" s="806"/>
      <c r="GOT895" s="806"/>
      <c r="GOU895" s="806"/>
      <c r="GOV895" s="806"/>
      <c r="GOW895" s="806"/>
      <c r="GOX895" s="806"/>
      <c r="GOY895" s="806"/>
      <c r="GOZ895" s="806"/>
      <c r="GPA895" s="806"/>
      <c r="GPB895" s="806"/>
      <c r="GPC895" s="806"/>
      <c r="GPD895" s="806"/>
      <c r="GPE895" s="806"/>
      <c r="GPF895" s="806"/>
      <c r="GPG895" s="806"/>
      <c r="GPH895" s="806"/>
      <c r="GPI895" s="806"/>
      <c r="GPJ895" s="806"/>
      <c r="GPK895" s="806"/>
      <c r="GPL895" s="806"/>
      <c r="GPM895" s="806"/>
      <c r="GPN895" s="806"/>
      <c r="GPO895" s="806"/>
      <c r="GPP895" s="806"/>
      <c r="GPQ895" s="806"/>
      <c r="GPR895" s="806"/>
      <c r="GPS895" s="806"/>
      <c r="GPT895" s="806"/>
      <c r="GPU895" s="806"/>
      <c r="GPV895" s="806"/>
      <c r="GPW895" s="806"/>
      <c r="GPX895" s="806"/>
      <c r="GPY895" s="806"/>
      <c r="GPZ895" s="806"/>
      <c r="GQA895" s="806"/>
      <c r="GQB895" s="806"/>
      <c r="GQC895" s="806"/>
      <c r="GQD895" s="806"/>
      <c r="GQE895" s="806"/>
      <c r="GQF895" s="806"/>
      <c r="GQG895" s="806"/>
      <c r="GQH895" s="806"/>
      <c r="GQI895" s="806"/>
      <c r="GQJ895" s="806"/>
      <c r="GQK895" s="806"/>
      <c r="GQL895" s="806"/>
      <c r="GQM895" s="806"/>
      <c r="GQN895" s="806"/>
      <c r="GQO895" s="806"/>
      <c r="GQP895" s="806"/>
      <c r="GQQ895" s="806"/>
      <c r="GQR895" s="806"/>
      <c r="GQS895" s="806"/>
      <c r="GQT895" s="806"/>
      <c r="GQU895" s="806"/>
      <c r="GQV895" s="806"/>
      <c r="GQW895" s="806"/>
      <c r="GQX895" s="806"/>
      <c r="GQY895" s="806"/>
      <c r="GQZ895" s="806"/>
      <c r="GRA895" s="806"/>
      <c r="GRB895" s="806"/>
      <c r="GRC895" s="806"/>
      <c r="GRD895" s="806"/>
      <c r="GRE895" s="806"/>
      <c r="GRF895" s="806"/>
      <c r="GRG895" s="806"/>
      <c r="GRH895" s="806"/>
      <c r="GRI895" s="806"/>
      <c r="GRJ895" s="806"/>
      <c r="GRK895" s="806"/>
      <c r="GRL895" s="806"/>
      <c r="GRM895" s="806"/>
      <c r="GRN895" s="806"/>
      <c r="GRO895" s="806"/>
      <c r="GRP895" s="806"/>
      <c r="GRQ895" s="806"/>
      <c r="GRR895" s="806"/>
      <c r="GRS895" s="806"/>
      <c r="GRT895" s="806"/>
      <c r="GRU895" s="806"/>
      <c r="GRV895" s="806"/>
      <c r="GRW895" s="806"/>
      <c r="GRX895" s="806"/>
      <c r="GRY895" s="806"/>
      <c r="GRZ895" s="806"/>
      <c r="GSA895" s="806"/>
      <c r="GSB895" s="806"/>
      <c r="GSC895" s="806"/>
      <c r="GSD895" s="806"/>
      <c r="GSE895" s="806"/>
      <c r="GSF895" s="806"/>
      <c r="GSG895" s="806"/>
      <c r="GSH895" s="806"/>
      <c r="GSI895" s="806"/>
      <c r="GSJ895" s="806"/>
      <c r="GSK895" s="806"/>
      <c r="GSL895" s="806"/>
      <c r="GSM895" s="806"/>
      <c r="GSN895" s="806"/>
      <c r="GSO895" s="806"/>
      <c r="GSP895" s="806"/>
      <c r="GSQ895" s="806"/>
      <c r="GSR895" s="806"/>
      <c r="GSS895" s="806"/>
      <c r="GST895" s="806"/>
      <c r="GSU895" s="806"/>
      <c r="GSV895" s="806"/>
      <c r="GSW895" s="806"/>
      <c r="GSX895" s="806"/>
      <c r="GSY895" s="806"/>
      <c r="GSZ895" s="806"/>
      <c r="GTA895" s="806"/>
      <c r="GTB895" s="806"/>
      <c r="GTC895" s="806"/>
      <c r="GTD895" s="806"/>
      <c r="GTE895" s="806"/>
      <c r="GTF895" s="806"/>
      <c r="GTG895" s="806"/>
      <c r="GTH895" s="806"/>
      <c r="GTI895" s="806"/>
      <c r="GTJ895" s="806"/>
      <c r="GTK895" s="806"/>
      <c r="GTL895" s="806"/>
      <c r="GTM895" s="806"/>
      <c r="GTN895" s="806"/>
      <c r="GTO895" s="806"/>
      <c r="GTP895" s="806"/>
      <c r="GTQ895" s="806"/>
      <c r="GTR895" s="806"/>
      <c r="GTS895" s="806"/>
      <c r="GTT895" s="806"/>
      <c r="GTU895" s="806"/>
      <c r="GTV895" s="806"/>
      <c r="GTW895" s="806"/>
      <c r="GTX895" s="806"/>
      <c r="GTY895" s="806"/>
      <c r="GTZ895" s="806"/>
      <c r="GUA895" s="806"/>
      <c r="GUB895" s="806"/>
      <c r="GUC895" s="806"/>
      <c r="GUD895" s="806"/>
      <c r="GUE895" s="806"/>
      <c r="GUF895" s="806"/>
      <c r="GUG895" s="806"/>
      <c r="GUH895" s="806"/>
      <c r="GUI895" s="806"/>
      <c r="GUJ895" s="806"/>
      <c r="GUK895" s="806"/>
      <c r="GUL895" s="806"/>
      <c r="GUM895" s="806"/>
      <c r="GUN895" s="806"/>
      <c r="GUO895" s="806"/>
      <c r="GUP895" s="806"/>
      <c r="GUQ895" s="806"/>
      <c r="GUR895" s="806"/>
      <c r="GUS895" s="806"/>
      <c r="GUT895" s="806"/>
      <c r="GUU895" s="806"/>
      <c r="GUV895" s="806"/>
      <c r="GUW895" s="806"/>
      <c r="GUX895" s="806"/>
      <c r="GUY895" s="806"/>
      <c r="GUZ895" s="806"/>
      <c r="GVA895" s="806"/>
      <c r="GVB895" s="806"/>
      <c r="GVC895" s="806"/>
      <c r="GVD895" s="806"/>
      <c r="GVE895" s="806"/>
      <c r="GVF895" s="806"/>
      <c r="GVG895" s="806"/>
      <c r="GVH895" s="806"/>
      <c r="GVI895" s="806"/>
      <c r="GVJ895" s="806"/>
      <c r="GVK895" s="806"/>
      <c r="GVL895" s="806"/>
      <c r="GVM895" s="806"/>
      <c r="GVN895" s="806"/>
      <c r="GVO895" s="806"/>
      <c r="GVP895" s="806"/>
      <c r="GVQ895" s="806"/>
      <c r="GVR895" s="806"/>
      <c r="GVS895" s="806"/>
      <c r="GVT895" s="806"/>
      <c r="GVU895" s="806"/>
      <c r="GVV895" s="806"/>
      <c r="GVW895" s="806"/>
      <c r="GVX895" s="806"/>
      <c r="GVY895" s="806"/>
      <c r="GVZ895" s="806"/>
      <c r="GWA895" s="806"/>
      <c r="GWB895" s="806"/>
      <c r="GWC895" s="806"/>
      <c r="GWD895" s="806"/>
      <c r="GWE895" s="806"/>
      <c r="GWF895" s="806"/>
      <c r="GWG895" s="806"/>
      <c r="GWH895" s="806"/>
      <c r="GWI895" s="806"/>
      <c r="GWJ895" s="806"/>
      <c r="GWK895" s="806"/>
      <c r="GWL895" s="806"/>
      <c r="GWM895" s="806"/>
      <c r="GWN895" s="806"/>
      <c r="GWO895" s="806"/>
      <c r="GWP895" s="806"/>
      <c r="GWQ895" s="806"/>
      <c r="GWR895" s="806"/>
      <c r="GWS895" s="806"/>
      <c r="GWT895" s="806"/>
      <c r="GWU895" s="806"/>
      <c r="GWV895" s="806"/>
      <c r="GWW895" s="806"/>
      <c r="GWX895" s="806"/>
      <c r="GWY895" s="806"/>
      <c r="GWZ895" s="806"/>
      <c r="GXA895" s="806"/>
      <c r="GXB895" s="806"/>
      <c r="GXC895" s="806"/>
      <c r="GXD895" s="806"/>
      <c r="GXE895" s="806"/>
      <c r="GXF895" s="806"/>
      <c r="GXG895" s="806"/>
      <c r="GXH895" s="806"/>
      <c r="GXI895" s="806"/>
      <c r="GXJ895" s="806"/>
      <c r="GXK895" s="806"/>
      <c r="GXL895" s="806"/>
      <c r="GXM895" s="806"/>
      <c r="GXN895" s="806"/>
      <c r="GXO895" s="806"/>
      <c r="GXP895" s="806"/>
      <c r="GXQ895" s="806"/>
      <c r="GXR895" s="806"/>
      <c r="GXS895" s="806"/>
      <c r="GXT895" s="806"/>
      <c r="GXU895" s="806"/>
      <c r="GXV895" s="806"/>
      <c r="GXW895" s="806"/>
      <c r="GXX895" s="806"/>
      <c r="GXY895" s="806"/>
      <c r="GXZ895" s="806"/>
      <c r="GYA895" s="806"/>
      <c r="GYB895" s="806"/>
      <c r="GYC895" s="806"/>
      <c r="GYD895" s="806"/>
      <c r="GYE895" s="806"/>
      <c r="GYF895" s="806"/>
      <c r="GYG895" s="806"/>
      <c r="GYH895" s="806"/>
      <c r="GYI895" s="806"/>
      <c r="GYJ895" s="806"/>
      <c r="GYK895" s="806"/>
      <c r="GYL895" s="806"/>
      <c r="GYM895" s="806"/>
      <c r="GYN895" s="806"/>
      <c r="GYO895" s="806"/>
      <c r="GYP895" s="806"/>
      <c r="GYQ895" s="806"/>
      <c r="GYR895" s="806"/>
      <c r="GYS895" s="806"/>
      <c r="GYT895" s="806"/>
      <c r="GYU895" s="806"/>
      <c r="GYV895" s="806"/>
      <c r="GYW895" s="806"/>
      <c r="GYX895" s="806"/>
      <c r="GYY895" s="806"/>
      <c r="GYZ895" s="806"/>
      <c r="GZA895" s="806"/>
      <c r="GZB895" s="806"/>
      <c r="GZC895" s="806"/>
      <c r="GZD895" s="806"/>
      <c r="GZE895" s="806"/>
      <c r="GZF895" s="806"/>
      <c r="GZG895" s="806"/>
      <c r="GZH895" s="806"/>
      <c r="GZI895" s="806"/>
      <c r="GZJ895" s="806"/>
      <c r="GZK895" s="806"/>
      <c r="GZL895" s="806"/>
      <c r="GZM895" s="806"/>
      <c r="GZN895" s="806"/>
      <c r="GZO895" s="806"/>
      <c r="GZP895" s="806"/>
      <c r="GZQ895" s="806"/>
      <c r="GZR895" s="806"/>
      <c r="GZS895" s="806"/>
      <c r="GZT895" s="806"/>
      <c r="GZU895" s="806"/>
      <c r="GZV895" s="806"/>
      <c r="GZW895" s="806"/>
      <c r="GZX895" s="806"/>
      <c r="GZY895" s="806"/>
      <c r="GZZ895" s="806"/>
      <c r="HAA895" s="806"/>
      <c r="HAB895" s="806"/>
      <c r="HAC895" s="806"/>
      <c r="HAD895" s="806"/>
      <c r="HAE895" s="806"/>
      <c r="HAF895" s="806"/>
      <c r="HAG895" s="806"/>
      <c r="HAH895" s="806"/>
      <c r="HAI895" s="806"/>
      <c r="HAJ895" s="806"/>
      <c r="HAK895" s="806"/>
      <c r="HAL895" s="806"/>
      <c r="HAM895" s="806"/>
      <c r="HAN895" s="806"/>
      <c r="HAO895" s="806"/>
      <c r="HAP895" s="806"/>
      <c r="HAQ895" s="806"/>
      <c r="HAR895" s="806"/>
      <c r="HAS895" s="806"/>
      <c r="HAT895" s="806"/>
      <c r="HAU895" s="806"/>
      <c r="HAV895" s="806"/>
      <c r="HAW895" s="806"/>
      <c r="HAX895" s="806"/>
      <c r="HAY895" s="806"/>
      <c r="HAZ895" s="806"/>
      <c r="HBA895" s="806"/>
      <c r="HBB895" s="806"/>
      <c r="HBC895" s="806"/>
      <c r="HBD895" s="806"/>
      <c r="HBE895" s="806"/>
      <c r="HBF895" s="806"/>
      <c r="HBG895" s="806"/>
      <c r="HBH895" s="806"/>
      <c r="HBI895" s="806"/>
      <c r="HBJ895" s="806"/>
      <c r="HBK895" s="806"/>
      <c r="HBL895" s="806"/>
      <c r="HBM895" s="806"/>
      <c r="HBN895" s="806"/>
      <c r="HBO895" s="806"/>
      <c r="HBP895" s="806"/>
      <c r="HBQ895" s="806"/>
      <c r="HBR895" s="806"/>
      <c r="HBS895" s="806"/>
      <c r="HBT895" s="806"/>
      <c r="HBU895" s="806"/>
      <c r="HBV895" s="806"/>
      <c r="HBW895" s="806"/>
      <c r="HBX895" s="806"/>
      <c r="HBY895" s="806"/>
      <c r="HBZ895" s="806"/>
      <c r="HCA895" s="806"/>
      <c r="HCB895" s="806"/>
      <c r="HCC895" s="806"/>
      <c r="HCD895" s="806"/>
      <c r="HCE895" s="806"/>
      <c r="HCF895" s="806"/>
      <c r="HCG895" s="806"/>
      <c r="HCH895" s="806"/>
      <c r="HCI895" s="806"/>
      <c r="HCJ895" s="806"/>
      <c r="HCK895" s="806"/>
      <c r="HCL895" s="806"/>
      <c r="HCM895" s="806"/>
      <c r="HCN895" s="806"/>
      <c r="HCO895" s="806"/>
      <c r="HCP895" s="806"/>
      <c r="HCQ895" s="806"/>
      <c r="HCR895" s="806"/>
      <c r="HCS895" s="806"/>
      <c r="HCT895" s="806"/>
      <c r="HCU895" s="806"/>
      <c r="HCV895" s="806"/>
      <c r="HCW895" s="806"/>
      <c r="HCX895" s="806"/>
      <c r="HCY895" s="806"/>
      <c r="HCZ895" s="806"/>
      <c r="HDA895" s="806"/>
      <c r="HDB895" s="806"/>
      <c r="HDC895" s="806"/>
      <c r="HDD895" s="806"/>
      <c r="HDE895" s="806"/>
      <c r="HDF895" s="806"/>
      <c r="HDG895" s="806"/>
      <c r="HDH895" s="806"/>
      <c r="HDI895" s="806"/>
      <c r="HDJ895" s="806"/>
      <c r="HDK895" s="806"/>
      <c r="HDL895" s="806"/>
      <c r="HDM895" s="806"/>
      <c r="HDN895" s="806"/>
      <c r="HDO895" s="806"/>
      <c r="HDP895" s="806"/>
      <c r="HDQ895" s="806"/>
      <c r="HDR895" s="806"/>
      <c r="HDS895" s="806"/>
      <c r="HDT895" s="806"/>
      <c r="HDU895" s="806"/>
      <c r="HDV895" s="806"/>
      <c r="HDW895" s="806"/>
      <c r="HDX895" s="806"/>
      <c r="HDY895" s="806"/>
      <c r="HDZ895" s="806"/>
      <c r="HEA895" s="806"/>
      <c r="HEB895" s="806"/>
      <c r="HEC895" s="806"/>
      <c r="HED895" s="806"/>
      <c r="HEE895" s="806"/>
      <c r="HEF895" s="806"/>
      <c r="HEG895" s="806"/>
      <c r="HEH895" s="806"/>
      <c r="HEI895" s="806"/>
      <c r="HEJ895" s="806"/>
      <c r="HEK895" s="806"/>
      <c r="HEL895" s="806"/>
      <c r="HEM895" s="806"/>
      <c r="HEN895" s="806"/>
      <c r="HEO895" s="806"/>
      <c r="HEP895" s="806"/>
      <c r="HEQ895" s="806"/>
      <c r="HER895" s="806"/>
      <c r="HES895" s="806"/>
      <c r="HET895" s="806"/>
      <c r="HEU895" s="806"/>
      <c r="HEV895" s="806"/>
      <c r="HEW895" s="806"/>
      <c r="HEX895" s="806"/>
      <c r="HEY895" s="806"/>
      <c r="HEZ895" s="806"/>
      <c r="HFA895" s="806"/>
      <c r="HFB895" s="806"/>
      <c r="HFC895" s="806"/>
      <c r="HFD895" s="806"/>
      <c r="HFE895" s="806"/>
      <c r="HFF895" s="806"/>
      <c r="HFG895" s="806"/>
      <c r="HFH895" s="806"/>
      <c r="HFI895" s="806"/>
      <c r="HFJ895" s="806"/>
      <c r="HFK895" s="806"/>
      <c r="HFL895" s="806"/>
      <c r="HFM895" s="806"/>
      <c r="HFN895" s="806"/>
      <c r="HFO895" s="806"/>
      <c r="HFP895" s="806"/>
      <c r="HFQ895" s="806"/>
      <c r="HFR895" s="806"/>
      <c r="HFS895" s="806"/>
      <c r="HFT895" s="806"/>
      <c r="HFU895" s="806"/>
      <c r="HFV895" s="806"/>
      <c r="HFW895" s="806"/>
      <c r="HFX895" s="806"/>
      <c r="HFY895" s="806"/>
      <c r="HFZ895" s="806"/>
      <c r="HGA895" s="806"/>
      <c r="HGB895" s="806"/>
      <c r="HGC895" s="806"/>
      <c r="HGD895" s="806"/>
      <c r="HGE895" s="806"/>
      <c r="HGF895" s="806"/>
      <c r="HGG895" s="806"/>
      <c r="HGH895" s="806"/>
      <c r="HGI895" s="806"/>
      <c r="HGJ895" s="806"/>
      <c r="HGK895" s="806"/>
      <c r="HGL895" s="806"/>
      <c r="HGM895" s="806"/>
      <c r="HGN895" s="806"/>
      <c r="HGO895" s="806"/>
      <c r="HGP895" s="806"/>
      <c r="HGQ895" s="806"/>
      <c r="HGR895" s="806"/>
      <c r="HGS895" s="806"/>
      <c r="HGT895" s="806"/>
      <c r="HGU895" s="806"/>
      <c r="HGV895" s="806"/>
      <c r="HGW895" s="806"/>
      <c r="HGX895" s="806"/>
      <c r="HGY895" s="806"/>
      <c r="HGZ895" s="806"/>
      <c r="HHA895" s="806"/>
      <c r="HHB895" s="806"/>
      <c r="HHC895" s="806"/>
      <c r="HHD895" s="806"/>
      <c r="HHE895" s="806"/>
      <c r="HHF895" s="806"/>
      <c r="HHG895" s="806"/>
      <c r="HHH895" s="806"/>
      <c r="HHI895" s="806"/>
      <c r="HHJ895" s="806"/>
      <c r="HHK895" s="806"/>
      <c r="HHL895" s="806"/>
      <c r="HHM895" s="806"/>
      <c r="HHN895" s="806"/>
      <c r="HHO895" s="806"/>
      <c r="HHP895" s="806"/>
      <c r="HHQ895" s="806"/>
      <c r="HHR895" s="806"/>
      <c r="HHS895" s="806"/>
      <c r="HHT895" s="806"/>
      <c r="HHU895" s="806"/>
      <c r="HHV895" s="806"/>
      <c r="HHW895" s="806"/>
      <c r="HHX895" s="806"/>
      <c r="HHY895" s="806"/>
      <c r="HHZ895" s="806"/>
      <c r="HIA895" s="806"/>
      <c r="HIB895" s="806"/>
      <c r="HIC895" s="806"/>
      <c r="HID895" s="806"/>
      <c r="HIE895" s="806"/>
      <c r="HIF895" s="806"/>
      <c r="HIG895" s="806"/>
      <c r="HIH895" s="806"/>
      <c r="HII895" s="806"/>
      <c r="HIJ895" s="806"/>
      <c r="HIK895" s="806"/>
      <c r="HIL895" s="806"/>
      <c r="HIM895" s="806"/>
      <c r="HIN895" s="806"/>
      <c r="HIO895" s="806"/>
      <c r="HIP895" s="806"/>
      <c r="HIQ895" s="806"/>
      <c r="HIR895" s="806"/>
      <c r="HIS895" s="806"/>
      <c r="HIT895" s="806"/>
      <c r="HIU895" s="806"/>
      <c r="HIV895" s="806"/>
      <c r="HIW895" s="806"/>
      <c r="HIX895" s="806"/>
      <c r="HIY895" s="806"/>
      <c r="HIZ895" s="806"/>
      <c r="HJA895" s="806"/>
      <c r="HJB895" s="806"/>
      <c r="HJC895" s="806"/>
      <c r="HJD895" s="806"/>
      <c r="HJE895" s="806"/>
      <c r="HJF895" s="806"/>
      <c r="HJG895" s="806"/>
      <c r="HJH895" s="806"/>
      <c r="HJI895" s="806"/>
      <c r="HJJ895" s="806"/>
      <c r="HJK895" s="806"/>
      <c r="HJL895" s="806"/>
      <c r="HJM895" s="806"/>
      <c r="HJN895" s="806"/>
      <c r="HJO895" s="806"/>
      <c r="HJP895" s="806"/>
      <c r="HJQ895" s="806"/>
      <c r="HJR895" s="806"/>
      <c r="HJS895" s="806"/>
      <c r="HJT895" s="806"/>
      <c r="HJU895" s="806"/>
      <c r="HJV895" s="806"/>
      <c r="HJW895" s="806"/>
      <c r="HJX895" s="806"/>
      <c r="HJY895" s="806"/>
      <c r="HJZ895" s="806"/>
      <c r="HKA895" s="806"/>
      <c r="HKB895" s="806"/>
      <c r="HKC895" s="806"/>
      <c r="HKD895" s="806"/>
      <c r="HKE895" s="806"/>
      <c r="HKF895" s="806"/>
      <c r="HKG895" s="806"/>
      <c r="HKH895" s="806"/>
      <c r="HKI895" s="806"/>
      <c r="HKJ895" s="806"/>
      <c r="HKK895" s="806"/>
      <c r="HKL895" s="806"/>
      <c r="HKM895" s="806"/>
      <c r="HKN895" s="806"/>
      <c r="HKO895" s="806"/>
      <c r="HKP895" s="806"/>
      <c r="HKQ895" s="806"/>
      <c r="HKR895" s="806"/>
      <c r="HKS895" s="806"/>
      <c r="HKT895" s="806"/>
      <c r="HKU895" s="806"/>
      <c r="HKV895" s="806"/>
      <c r="HKW895" s="806"/>
      <c r="HKX895" s="806"/>
      <c r="HKY895" s="806"/>
      <c r="HKZ895" s="806"/>
      <c r="HLA895" s="806"/>
      <c r="HLB895" s="806"/>
      <c r="HLC895" s="806"/>
      <c r="HLD895" s="806"/>
      <c r="HLE895" s="806"/>
      <c r="HLF895" s="806"/>
      <c r="HLG895" s="806"/>
      <c r="HLH895" s="806"/>
      <c r="HLI895" s="806"/>
      <c r="HLJ895" s="806"/>
      <c r="HLK895" s="806"/>
      <c r="HLL895" s="806"/>
      <c r="HLM895" s="806"/>
      <c r="HLN895" s="806"/>
      <c r="HLO895" s="806"/>
      <c r="HLP895" s="806"/>
      <c r="HLQ895" s="806"/>
      <c r="HLR895" s="806"/>
      <c r="HLS895" s="806"/>
      <c r="HLT895" s="806"/>
      <c r="HLU895" s="806"/>
      <c r="HLV895" s="806"/>
      <c r="HLW895" s="806"/>
      <c r="HLX895" s="806"/>
      <c r="HLY895" s="806"/>
      <c r="HLZ895" s="806"/>
      <c r="HMA895" s="806"/>
      <c r="HMB895" s="806"/>
      <c r="HMC895" s="806"/>
      <c r="HMD895" s="806"/>
      <c r="HME895" s="806"/>
      <c r="HMF895" s="806"/>
      <c r="HMG895" s="806"/>
      <c r="HMH895" s="806"/>
      <c r="HMI895" s="806"/>
      <c r="HMJ895" s="806"/>
      <c r="HMK895" s="806"/>
      <c r="HML895" s="806"/>
      <c r="HMM895" s="806"/>
      <c r="HMN895" s="806"/>
      <c r="HMO895" s="806"/>
      <c r="HMP895" s="806"/>
      <c r="HMQ895" s="806"/>
      <c r="HMR895" s="806"/>
      <c r="HMS895" s="806"/>
      <c r="HMT895" s="806"/>
      <c r="HMU895" s="806"/>
      <c r="HMV895" s="806"/>
      <c r="HMW895" s="806"/>
      <c r="HMX895" s="806"/>
      <c r="HMY895" s="806"/>
      <c r="HMZ895" s="806"/>
      <c r="HNA895" s="806"/>
      <c r="HNB895" s="806"/>
      <c r="HNC895" s="806"/>
      <c r="HND895" s="806"/>
      <c r="HNE895" s="806"/>
      <c r="HNF895" s="806"/>
      <c r="HNG895" s="806"/>
      <c r="HNH895" s="806"/>
      <c r="HNI895" s="806"/>
      <c r="HNJ895" s="806"/>
      <c r="HNK895" s="806"/>
      <c r="HNL895" s="806"/>
      <c r="HNM895" s="806"/>
      <c r="HNN895" s="806"/>
      <c r="HNO895" s="806"/>
      <c r="HNP895" s="806"/>
      <c r="HNQ895" s="806"/>
      <c r="HNR895" s="806"/>
      <c r="HNS895" s="806"/>
      <c r="HNT895" s="806"/>
      <c r="HNU895" s="806"/>
      <c r="HNV895" s="806"/>
      <c r="HNW895" s="806"/>
      <c r="HNX895" s="806"/>
      <c r="HNY895" s="806"/>
      <c r="HNZ895" s="806"/>
      <c r="HOA895" s="806"/>
      <c r="HOB895" s="806"/>
      <c r="HOC895" s="806"/>
      <c r="HOD895" s="806"/>
      <c r="HOE895" s="806"/>
      <c r="HOF895" s="806"/>
      <c r="HOG895" s="806"/>
      <c r="HOH895" s="806"/>
      <c r="HOI895" s="806"/>
      <c r="HOJ895" s="806"/>
      <c r="HOK895" s="806"/>
      <c r="HOL895" s="806"/>
      <c r="HOM895" s="806"/>
      <c r="HON895" s="806"/>
      <c r="HOO895" s="806"/>
      <c r="HOP895" s="806"/>
      <c r="HOQ895" s="806"/>
      <c r="HOR895" s="806"/>
      <c r="HOS895" s="806"/>
      <c r="HOT895" s="806"/>
      <c r="HOU895" s="806"/>
      <c r="HOV895" s="806"/>
      <c r="HOW895" s="806"/>
      <c r="HOX895" s="806"/>
      <c r="HOY895" s="806"/>
      <c r="HOZ895" s="806"/>
      <c r="HPA895" s="806"/>
      <c r="HPB895" s="806"/>
      <c r="HPC895" s="806"/>
      <c r="HPD895" s="806"/>
      <c r="HPE895" s="806"/>
      <c r="HPF895" s="806"/>
      <c r="HPG895" s="806"/>
      <c r="HPH895" s="806"/>
      <c r="HPI895" s="806"/>
      <c r="HPJ895" s="806"/>
      <c r="HPK895" s="806"/>
      <c r="HPL895" s="806"/>
      <c r="HPM895" s="806"/>
      <c r="HPN895" s="806"/>
      <c r="HPO895" s="806"/>
      <c r="HPP895" s="806"/>
      <c r="HPQ895" s="806"/>
      <c r="HPR895" s="806"/>
      <c r="HPS895" s="806"/>
      <c r="HPT895" s="806"/>
      <c r="HPU895" s="806"/>
      <c r="HPV895" s="806"/>
      <c r="HPW895" s="806"/>
      <c r="HPX895" s="806"/>
      <c r="HPY895" s="806"/>
      <c r="HPZ895" s="806"/>
      <c r="HQA895" s="806"/>
      <c r="HQB895" s="806"/>
      <c r="HQC895" s="806"/>
      <c r="HQD895" s="806"/>
      <c r="HQE895" s="806"/>
      <c r="HQF895" s="806"/>
      <c r="HQG895" s="806"/>
      <c r="HQH895" s="806"/>
      <c r="HQI895" s="806"/>
      <c r="HQJ895" s="806"/>
      <c r="HQK895" s="806"/>
      <c r="HQL895" s="806"/>
      <c r="HQM895" s="806"/>
      <c r="HQN895" s="806"/>
      <c r="HQO895" s="806"/>
      <c r="HQP895" s="806"/>
      <c r="HQQ895" s="806"/>
      <c r="HQR895" s="806"/>
      <c r="HQS895" s="806"/>
      <c r="HQT895" s="806"/>
      <c r="HQU895" s="806"/>
      <c r="HQV895" s="806"/>
      <c r="HQW895" s="806"/>
      <c r="HQX895" s="806"/>
      <c r="HQY895" s="806"/>
      <c r="HQZ895" s="806"/>
      <c r="HRA895" s="806"/>
      <c r="HRB895" s="806"/>
      <c r="HRC895" s="806"/>
      <c r="HRD895" s="806"/>
      <c r="HRE895" s="806"/>
      <c r="HRF895" s="806"/>
      <c r="HRG895" s="806"/>
      <c r="HRH895" s="806"/>
      <c r="HRI895" s="806"/>
      <c r="HRJ895" s="806"/>
      <c r="HRK895" s="806"/>
      <c r="HRL895" s="806"/>
      <c r="HRM895" s="806"/>
      <c r="HRN895" s="806"/>
      <c r="HRO895" s="806"/>
      <c r="HRP895" s="806"/>
      <c r="HRQ895" s="806"/>
      <c r="HRR895" s="806"/>
      <c r="HRS895" s="806"/>
      <c r="HRT895" s="806"/>
      <c r="HRU895" s="806"/>
      <c r="HRV895" s="806"/>
      <c r="HRW895" s="806"/>
      <c r="HRX895" s="806"/>
      <c r="HRY895" s="806"/>
      <c r="HRZ895" s="806"/>
      <c r="HSA895" s="806"/>
      <c r="HSB895" s="806"/>
      <c r="HSC895" s="806"/>
      <c r="HSD895" s="806"/>
      <c r="HSE895" s="806"/>
      <c r="HSF895" s="806"/>
      <c r="HSG895" s="806"/>
      <c r="HSH895" s="806"/>
      <c r="HSI895" s="806"/>
      <c r="HSJ895" s="806"/>
      <c r="HSK895" s="806"/>
      <c r="HSL895" s="806"/>
      <c r="HSM895" s="806"/>
      <c r="HSN895" s="806"/>
      <c r="HSO895" s="806"/>
      <c r="HSP895" s="806"/>
      <c r="HSQ895" s="806"/>
      <c r="HSR895" s="806"/>
      <c r="HSS895" s="806"/>
      <c r="HST895" s="806"/>
      <c r="HSU895" s="806"/>
      <c r="HSV895" s="806"/>
      <c r="HSW895" s="806"/>
      <c r="HSX895" s="806"/>
      <c r="HSY895" s="806"/>
      <c r="HSZ895" s="806"/>
      <c r="HTA895" s="806"/>
      <c r="HTB895" s="806"/>
      <c r="HTC895" s="806"/>
      <c r="HTD895" s="806"/>
      <c r="HTE895" s="806"/>
      <c r="HTF895" s="806"/>
      <c r="HTG895" s="806"/>
      <c r="HTH895" s="806"/>
      <c r="HTI895" s="806"/>
      <c r="HTJ895" s="806"/>
      <c r="HTK895" s="806"/>
      <c r="HTL895" s="806"/>
      <c r="HTM895" s="806"/>
      <c r="HTN895" s="806"/>
      <c r="HTO895" s="806"/>
      <c r="HTP895" s="806"/>
      <c r="HTQ895" s="806"/>
      <c r="HTR895" s="806"/>
      <c r="HTS895" s="806"/>
      <c r="HTT895" s="806"/>
      <c r="HTU895" s="806"/>
      <c r="HTV895" s="806"/>
      <c r="HTW895" s="806"/>
      <c r="HTX895" s="806"/>
      <c r="HTY895" s="806"/>
      <c r="HTZ895" s="806"/>
      <c r="HUA895" s="806"/>
      <c r="HUB895" s="806"/>
      <c r="HUC895" s="806"/>
      <c r="HUD895" s="806"/>
      <c r="HUE895" s="806"/>
      <c r="HUF895" s="806"/>
      <c r="HUG895" s="806"/>
      <c r="HUH895" s="806"/>
      <c r="HUI895" s="806"/>
      <c r="HUJ895" s="806"/>
      <c r="HUK895" s="806"/>
      <c r="HUL895" s="806"/>
      <c r="HUM895" s="806"/>
      <c r="HUN895" s="806"/>
      <c r="HUO895" s="806"/>
      <c r="HUP895" s="806"/>
      <c r="HUQ895" s="806"/>
      <c r="HUR895" s="806"/>
      <c r="HUS895" s="806"/>
      <c r="HUT895" s="806"/>
      <c r="HUU895" s="806"/>
      <c r="HUV895" s="806"/>
      <c r="HUW895" s="806"/>
      <c r="HUX895" s="806"/>
      <c r="HUY895" s="806"/>
      <c r="HUZ895" s="806"/>
      <c r="HVA895" s="806"/>
      <c r="HVB895" s="806"/>
      <c r="HVC895" s="806"/>
      <c r="HVD895" s="806"/>
      <c r="HVE895" s="806"/>
      <c r="HVF895" s="806"/>
      <c r="HVG895" s="806"/>
      <c r="HVH895" s="806"/>
      <c r="HVI895" s="806"/>
      <c r="HVJ895" s="806"/>
      <c r="HVK895" s="806"/>
      <c r="HVL895" s="806"/>
      <c r="HVM895" s="806"/>
      <c r="HVN895" s="806"/>
      <c r="HVO895" s="806"/>
      <c r="HVP895" s="806"/>
      <c r="HVQ895" s="806"/>
      <c r="HVR895" s="806"/>
      <c r="HVS895" s="806"/>
      <c r="HVT895" s="806"/>
      <c r="HVU895" s="806"/>
      <c r="HVV895" s="806"/>
      <c r="HVW895" s="806"/>
      <c r="HVX895" s="806"/>
      <c r="HVY895" s="806"/>
      <c r="HVZ895" s="806"/>
      <c r="HWA895" s="806"/>
      <c r="HWB895" s="806"/>
      <c r="HWC895" s="806"/>
      <c r="HWD895" s="806"/>
      <c r="HWE895" s="806"/>
      <c r="HWF895" s="806"/>
      <c r="HWG895" s="806"/>
      <c r="HWH895" s="806"/>
      <c r="HWI895" s="806"/>
      <c r="HWJ895" s="806"/>
      <c r="HWK895" s="806"/>
      <c r="HWL895" s="806"/>
      <c r="HWM895" s="806"/>
      <c r="HWN895" s="806"/>
      <c r="HWO895" s="806"/>
      <c r="HWP895" s="806"/>
      <c r="HWQ895" s="806"/>
      <c r="HWR895" s="806"/>
      <c r="HWS895" s="806"/>
      <c r="HWT895" s="806"/>
      <c r="HWU895" s="806"/>
      <c r="HWV895" s="806"/>
      <c r="HWW895" s="806"/>
      <c r="HWX895" s="806"/>
      <c r="HWY895" s="806"/>
      <c r="HWZ895" s="806"/>
      <c r="HXA895" s="806"/>
      <c r="HXB895" s="806"/>
      <c r="HXC895" s="806"/>
      <c r="HXD895" s="806"/>
      <c r="HXE895" s="806"/>
      <c r="HXF895" s="806"/>
      <c r="HXG895" s="806"/>
      <c r="HXH895" s="806"/>
      <c r="HXI895" s="806"/>
      <c r="HXJ895" s="806"/>
      <c r="HXK895" s="806"/>
      <c r="HXL895" s="806"/>
      <c r="HXM895" s="806"/>
      <c r="HXN895" s="806"/>
      <c r="HXO895" s="806"/>
      <c r="HXP895" s="806"/>
      <c r="HXQ895" s="806"/>
      <c r="HXR895" s="806"/>
      <c r="HXS895" s="806"/>
      <c r="HXT895" s="806"/>
      <c r="HXU895" s="806"/>
      <c r="HXV895" s="806"/>
      <c r="HXW895" s="806"/>
      <c r="HXX895" s="806"/>
      <c r="HXY895" s="806"/>
      <c r="HXZ895" s="806"/>
      <c r="HYA895" s="806"/>
      <c r="HYB895" s="806"/>
      <c r="HYC895" s="806"/>
      <c r="HYD895" s="806"/>
      <c r="HYE895" s="806"/>
      <c r="HYF895" s="806"/>
      <c r="HYG895" s="806"/>
      <c r="HYH895" s="806"/>
      <c r="HYI895" s="806"/>
      <c r="HYJ895" s="806"/>
      <c r="HYK895" s="806"/>
      <c r="HYL895" s="806"/>
      <c r="HYM895" s="806"/>
      <c r="HYN895" s="806"/>
      <c r="HYO895" s="806"/>
      <c r="HYP895" s="806"/>
      <c r="HYQ895" s="806"/>
      <c r="HYR895" s="806"/>
      <c r="HYS895" s="806"/>
      <c r="HYT895" s="806"/>
      <c r="HYU895" s="806"/>
      <c r="HYV895" s="806"/>
      <c r="HYW895" s="806"/>
      <c r="HYX895" s="806"/>
      <c r="HYY895" s="806"/>
      <c r="HYZ895" s="806"/>
      <c r="HZA895" s="806"/>
      <c r="HZB895" s="806"/>
      <c r="HZC895" s="806"/>
      <c r="HZD895" s="806"/>
      <c r="HZE895" s="806"/>
      <c r="HZF895" s="806"/>
      <c r="HZG895" s="806"/>
      <c r="HZH895" s="806"/>
      <c r="HZI895" s="806"/>
      <c r="HZJ895" s="806"/>
      <c r="HZK895" s="806"/>
      <c r="HZL895" s="806"/>
      <c r="HZM895" s="806"/>
      <c r="HZN895" s="806"/>
      <c r="HZO895" s="806"/>
      <c r="HZP895" s="806"/>
      <c r="HZQ895" s="806"/>
      <c r="HZR895" s="806"/>
      <c r="HZS895" s="806"/>
      <c r="HZT895" s="806"/>
      <c r="HZU895" s="806"/>
      <c r="HZV895" s="806"/>
      <c r="HZW895" s="806"/>
      <c r="HZX895" s="806"/>
      <c r="HZY895" s="806"/>
      <c r="HZZ895" s="806"/>
      <c r="IAA895" s="806"/>
      <c r="IAB895" s="806"/>
      <c r="IAC895" s="806"/>
      <c r="IAD895" s="806"/>
      <c r="IAE895" s="806"/>
      <c r="IAF895" s="806"/>
      <c r="IAG895" s="806"/>
      <c r="IAH895" s="806"/>
      <c r="IAI895" s="806"/>
      <c r="IAJ895" s="806"/>
      <c r="IAK895" s="806"/>
      <c r="IAL895" s="806"/>
      <c r="IAM895" s="806"/>
      <c r="IAN895" s="806"/>
      <c r="IAO895" s="806"/>
      <c r="IAP895" s="806"/>
      <c r="IAQ895" s="806"/>
      <c r="IAR895" s="806"/>
      <c r="IAS895" s="806"/>
      <c r="IAT895" s="806"/>
      <c r="IAU895" s="806"/>
      <c r="IAV895" s="806"/>
      <c r="IAW895" s="806"/>
      <c r="IAX895" s="806"/>
      <c r="IAY895" s="806"/>
      <c r="IAZ895" s="806"/>
      <c r="IBA895" s="806"/>
      <c r="IBB895" s="806"/>
      <c r="IBC895" s="806"/>
      <c r="IBD895" s="806"/>
      <c r="IBE895" s="806"/>
      <c r="IBF895" s="806"/>
      <c r="IBG895" s="806"/>
      <c r="IBH895" s="806"/>
      <c r="IBI895" s="806"/>
      <c r="IBJ895" s="806"/>
      <c r="IBK895" s="806"/>
      <c r="IBL895" s="806"/>
      <c r="IBM895" s="806"/>
      <c r="IBN895" s="806"/>
      <c r="IBO895" s="806"/>
      <c r="IBP895" s="806"/>
      <c r="IBQ895" s="806"/>
      <c r="IBR895" s="806"/>
      <c r="IBS895" s="806"/>
      <c r="IBT895" s="806"/>
      <c r="IBU895" s="806"/>
      <c r="IBV895" s="806"/>
      <c r="IBW895" s="806"/>
      <c r="IBX895" s="806"/>
      <c r="IBY895" s="806"/>
      <c r="IBZ895" s="806"/>
      <c r="ICA895" s="806"/>
      <c r="ICB895" s="806"/>
      <c r="ICC895" s="806"/>
      <c r="ICD895" s="806"/>
      <c r="ICE895" s="806"/>
      <c r="ICF895" s="806"/>
      <c r="ICG895" s="806"/>
      <c r="ICH895" s="806"/>
      <c r="ICI895" s="806"/>
      <c r="ICJ895" s="806"/>
      <c r="ICK895" s="806"/>
      <c r="ICL895" s="806"/>
      <c r="ICM895" s="806"/>
      <c r="ICN895" s="806"/>
      <c r="ICO895" s="806"/>
      <c r="ICP895" s="806"/>
      <c r="ICQ895" s="806"/>
      <c r="ICR895" s="806"/>
      <c r="ICS895" s="806"/>
      <c r="ICT895" s="806"/>
      <c r="ICU895" s="806"/>
      <c r="ICV895" s="806"/>
      <c r="ICW895" s="806"/>
      <c r="ICX895" s="806"/>
      <c r="ICY895" s="806"/>
      <c r="ICZ895" s="806"/>
      <c r="IDA895" s="806"/>
      <c r="IDB895" s="806"/>
      <c r="IDC895" s="806"/>
      <c r="IDD895" s="806"/>
      <c r="IDE895" s="806"/>
      <c r="IDF895" s="806"/>
      <c r="IDG895" s="806"/>
      <c r="IDH895" s="806"/>
      <c r="IDI895" s="806"/>
      <c r="IDJ895" s="806"/>
      <c r="IDK895" s="806"/>
      <c r="IDL895" s="806"/>
      <c r="IDM895" s="806"/>
      <c r="IDN895" s="806"/>
      <c r="IDO895" s="806"/>
      <c r="IDP895" s="806"/>
      <c r="IDQ895" s="806"/>
      <c r="IDR895" s="806"/>
      <c r="IDS895" s="806"/>
      <c r="IDT895" s="806"/>
      <c r="IDU895" s="806"/>
      <c r="IDV895" s="806"/>
      <c r="IDW895" s="806"/>
      <c r="IDX895" s="806"/>
      <c r="IDY895" s="806"/>
      <c r="IDZ895" s="806"/>
      <c r="IEA895" s="806"/>
      <c r="IEB895" s="806"/>
      <c r="IEC895" s="806"/>
      <c r="IED895" s="806"/>
      <c r="IEE895" s="806"/>
      <c r="IEF895" s="806"/>
      <c r="IEG895" s="806"/>
      <c r="IEH895" s="806"/>
      <c r="IEI895" s="806"/>
      <c r="IEJ895" s="806"/>
      <c r="IEK895" s="806"/>
      <c r="IEL895" s="806"/>
      <c r="IEM895" s="806"/>
      <c r="IEN895" s="806"/>
      <c r="IEO895" s="806"/>
      <c r="IEP895" s="806"/>
      <c r="IEQ895" s="806"/>
      <c r="IER895" s="806"/>
      <c r="IES895" s="806"/>
      <c r="IET895" s="806"/>
      <c r="IEU895" s="806"/>
      <c r="IEV895" s="806"/>
      <c r="IEW895" s="806"/>
      <c r="IEX895" s="806"/>
      <c r="IEY895" s="806"/>
      <c r="IEZ895" s="806"/>
      <c r="IFA895" s="806"/>
      <c r="IFB895" s="806"/>
      <c r="IFC895" s="806"/>
      <c r="IFD895" s="806"/>
      <c r="IFE895" s="806"/>
      <c r="IFF895" s="806"/>
      <c r="IFG895" s="806"/>
      <c r="IFH895" s="806"/>
      <c r="IFI895" s="806"/>
      <c r="IFJ895" s="806"/>
      <c r="IFK895" s="806"/>
      <c r="IFL895" s="806"/>
      <c r="IFM895" s="806"/>
      <c r="IFN895" s="806"/>
      <c r="IFO895" s="806"/>
      <c r="IFP895" s="806"/>
      <c r="IFQ895" s="806"/>
      <c r="IFR895" s="806"/>
      <c r="IFS895" s="806"/>
      <c r="IFT895" s="806"/>
      <c r="IFU895" s="806"/>
      <c r="IFV895" s="806"/>
      <c r="IFW895" s="806"/>
      <c r="IFX895" s="806"/>
      <c r="IFY895" s="806"/>
      <c r="IFZ895" s="806"/>
      <c r="IGA895" s="806"/>
      <c r="IGB895" s="806"/>
      <c r="IGC895" s="806"/>
      <c r="IGD895" s="806"/>
      <c r="IGE895" s="806"/>
      <c r="IGF895" s="806"/>
      <c r="IGG895" s="806"/>
      <c r="IGH895" s="806"/>
      <c r="IGI895" s="806"/>
      <c r="IGJ895" s="806"/>
      <c r="IGK895" s="806"/>
      <c r="IGL895" s="806"/>
      <c r="IGM895" s="806"/>
      <c r="IGN895" s="806"/>
      <c r="IGO895" s="806"/>
      <c r="IGP895" s="806"/>
      <c r="IGQ895" s="806"/>
      <c r="IGR895" s="806"/>
      <c r="IGS895" s="806"/>
      <c r="IGT895" s="806"/>
      <c r="IGU895" s="806"/>
      <c r="IGV895" s="806"/>
      <c r="IGW895" s="806"/>
      <c r="IGX895" s="806"/>
      <c r="IGY895" s="806"/>
      <c r="IGZ895" s="806"/>
      <c r="IHA895" s="806"/>
      <c r="IHB895" s="806"/>
      <c r="IHC895" s="806"/>
      <c r="IHD895" s="806"/>
      <c r="IHE895" s="806"/>
      <c r="IHF895" s="806"/>
      <c r="IHG895" s="806"/>
      <c r="IHH895" s="806"/>
      <c r="IHI895" s="806"/>
      <c r="IHJ895" s="806"/>
      <c r="IHK895" s="806"/>
      <c r="IHL895" s="806"/>
      <c r="IHM895" s="806"/>
      <c r="IHN895" s="806"/>
      <c r="IHO895" s="806"/>
      <c r="IHP895" s="806"/>
      <c r="IHQ895" s="806"/>
      <c r="IHR895" s="806"/>
      <c r="IHS895" s="806"/>
      <c r="IHT895" s="806"/>
      <c r="IHU895" s="806"/>
      <c r="IHV895" s="806"/>
      <c r="IHW895" s="806"/>
      <c r="IHX895" s="806"/>
      <c r="IHY895" s="806"/>
      <c r="IHZ895" s="806"/>
      <c r="IIA895" s="806"/>
      <c r="IIB895" s="806"/>
      <c r="IIC895" s="806"/>
      <c r="IID895" s="806"/>
      <c r="IIE895" s="806"/>
      <c r="IIF895" s="806"/>
      <c r="IIG895" s="806"/>
      <c r="IIH895" s="806"/>
      <c r="III895" s="806"/>
      <c r="IIJ895" s="806"/>
      <c r="IIK895" s="806"/>
      <c r="IIL895" s="806"/>
      <c r="IIM895" s="806"/>
      <c r="IIN895" s="806"/>
      <c r="IIO895" s="806"/>
      <c r="IIP895" s="806"/>
      <c r="IIQ895" s="806"/>
      <c r="IIR895" s="806"/>
      <c r="IIS895" s="806"/>
      <c r="IIT895" s="806"/>
      <c r="IIU895" s="806"/>
      <c r="IIV895" s="806"/>
      <c r="IIW895" s="806"/>
      <c r="IIX895" s="806"/>
      <c r="IIY895" s="806"/>
      <c r="IIZ895" s="806"/>
      <c r="IJA895" s="806"/>
      <c r="IJB895" s="806"/>
      <c r="IJC895" s="806"/>
      <c r="IJD895" s="806"/>
      <c r="IJE895" s="806"/>
      <c r="IJF895" s="806"/>
      <c r="IJG895" s="806"/>
      <c r="IJH895" s="806"/>
      <c r="IJI895" s="806"/>
      <c r="IJJ895" s="806"/>
      <c r="IJK895" s="806"/>
      <c r="IJL895" s="806"/>
      <c r="IJM895" s="806"/>
      <c r="IJN895" s="806"/>
      <c r="IJO895" s="806"/>
      <c r="IJP895" s="806"/>
      <c r="IJQ895" s="806"/>
      <c r="IJR895" s="806"/>
      <c r="IJS895" s="806"/>
      <c r="IJT895" s="806"/>
      <c r="IJU895" s="806"/>
      <c r="IJV895" s="806"/>
      <c r="IJW895" s="806"/>
      <c r="IJX895" s="806"/>
      <c r="IJY895" s="806"/>
      <c r="IJZ895" s="806"/>
      <c r="IKA895" s="806"/>
      <c r="IKB895" s="806"/>
      <c r="IKC895" s="806"/>
      <c r="IKD895" s="806"/>
      <c r="IKE895" s="806"/>
      <c r="IKF895" s="806"/>
      <c r="IKG895" s="806"/>
      <c r="IKH895" s="806"/>
      <c r="IKI895" s="806"/>
      <c r="IKJ895" s="806"/>
      <c r="IKK895" s="806"/>
      <c r="IKL895" s="806"/>
      <c r="IKM895" s="806"/>
      <c r="IKN895" s="806"/>
      <c r="IKO895" s="806"/>
      <c r="IKP895" s="806"/>
      <c r="IKQ895" s="806"/>
      <c r="IKR895" s="806"/>
      <c r="IKS895" s="806"/>
      <c r="IKT895" s="806"/>
      <c r="IKU895" s="806"/>
      <c r="IKV895" s="806"/>
      <c r="IKW895" s="806"/>
      <c r="IKX895" s="806"/>
      <c r="IKY895" s="806"/>
      <c r="IKZ895" s="806"/>
      <c r="ILA895" s="806"/>
      <c r="ILB895" s="806"/>
      <c r="ILC895" s="806"/>
      <c r="ILD895" s="806"/>
      <c r="ILE895" s="806"/>
      <c r="ILF895" s="806"/>
      <c r="ILG895" s="806"/>
      <c r="ILH895" s="806"/>
      <c r="ILI895" s="806"/>
      <c r="ILJ895" s="806"/>
      <c r="ILK895" s="806"/>
      <c r="ILL895" s="806"/>
      <c r="ILM895" s="806"/>
      <c r="ILN895" s="806"/>
      <c r="ILO895" s="806"/>
      <c r="ILP895" s="806"/>
      <c r="ILQ895" s="806"/>
      <c r="ILR895" s="806"/>
      <c r="ILS895" s="806"/>
      <c r="ILT895" s="806"/>
      <c r="ILU895" s="806"/>
      <c r="ILV895" s="806"/>
      <c r="ILW895" s="806"/>
      <c r="ILX895" s="806"/>
      <c r="ILY895" s="806"/>
      <c r="ILZ895" s="806"/>
      <c r="IMA895" s="806"/>
      <c r="IMB895" s="806"/>
      <c r="IMC895" s="806"/>
      <c r="IMD895" s="806"/>
      <c r="IME895" s="806"/>
      <c r="IMF895" s="806"/>
      <c r="IMG895" s="806"/>
      <c r="IMH895" s="806"/>
      <c r="IMI895" s="806"/>
      <c r="IMJ895" s="806"/>
      <c r="IMK895" s="806"/>
      <c r="IML895" s="806"/>
      <c r="IMM895" s="806"/>
      <c r="IMN895" s="806"/>
      <c r="IMO895" s="806"/>
      <c r="IMP895" s="806"/>
      <c r="IMQ895" s="806"/>
      <c r="IMR895" s="806"/>
      <c r="IMS895" s="806"/>
      <c r="IMT895" s="806"/>
      <c r="IMU895" s="806"/>
      <c r="IMV895" s="806"/>
      <c r="IMW895" s="806"/>
      <c r="IMX895" s="806"/>
      <c r="IMY895" s="806"/>
      <c r="IMZ895" s="806"/>
      <c r="INA895" s="806"/>
      <c r="INB895" s="806"/>
      <c r="INC895" s="806"/>
      <c r="IND895" s="806"/>
      <c r="INE895" s="806"/>
      <c r="INF895" s="806"/>
      <c r="ING895" s="806"/>
      <c r="INH895" s="806"/>
      <c r="INI895" s="806"/>
      <c r="INJ895" s="806"/>
      <c r="INK895" s="806"/>
      <c r="INL895" s="806"/>
      <c r="INM895" s="806"/>
      <c r="INN895" s="806"/>
      <c r="INO895" s="806"/>
      <c r="INP895" s="806"/>
      <c r="INQ895" s="806"/>
      <c r="INR895" s="806"/>
      <c r="INS895" s="806"/>
      <c r="INT895" s="806"/>
      <c r="INU895" s="806"/>
      <c r="INV895" s="806"/>
      <c r="INW895" s="806"/>
      <c r="INX895" s="806"/>
      <c r="INY895" s="806"/>
      <c r="INZ895" s="806"/>
      <c r="IOA895" s="806"/>
      <c r="IOB895" s="806"/>
      <c r="IOC895" s="806"/>
      <c r="IOD895" s="806"/>
      <c r="IOE895" s="806"/>
      <c r="IOF895" s="806"/>
      <c r="IOG895" s="806"/>
      <c r="IOH895" s="806"/>
      <c r="IOI895" s="806"/>
      <c r="IOJ895" s="806"/>
      <c r="IOK895" s="806"/>
      <c r="IOL895" s="806"/>
      <c r="IOM895" s="806"/>
      <c r="ION895" s="806"/>
      <c r="IOO895" s="806"/>
      <c r="IOP895" s="806"/>
      <c r="IOQ895" s="806"/>
      <c r="IOR895" s="806"/>
      <c r="IOS895" s="806"/>
      <c r="IOT895" s="806"/>
      <c r="IOU895" s="806"/>
      <c r="IOV895" s="806"/>
      <c r="IOW895" s="806"/>
      <c r="IOX895" s="806"/>
      <c r="IOY895" s="806"/>
      <c r="IOZ895" s="806"/>
      <c r="IPA895" s="806"/>
      <c r="IPB895" s="806"/>
      <c r="IPC895" s="806"/>
      <c r="IPD895" s="806"/>
      <c r="IPE895" s="806"/>
      <c r="IPF895" s="806"/>
      <c r="IPG895" s="806"/>
      <c r="IPH895" s="806"/>
      <c r="IPI895" s="806"/>
      <c r="IPJ895" s="806"/>
      <c r="IPK895" s="806"/>
      <c r="IPL895" s="806"/>
      <c r="IPM895" s="806"/>
      <c r="IPN895" s="806"/>
      <c r="IPO895" s="806"/>
      <c r="IPP895" s="806"/>
      <c r="IPQ895" s="806"/>
      <c r="IPR895" s="806"/>
      <c r="IPS895" s="806"/>
      <c r="IPT895" s="806"/>
      <c r="IPU895" s="806"/>
      <c r="IPV895" s="806"/>
      <c r="IPW895" s="806"/>
      <c r="IPX895" s="806"/>
      <c r="IPY895" s="806"/>
      <c r="IPZ895" s="806"/>
      <c r="IQA895" s="806"/>
      <c r="IQB895" s="806"/>
      <c r="IQC895" s="806"/>
      <c r="IQD895" s="806"/>
      <c r="IQE895" s="806"/>
      <c r="IQF895" s="806"/>
      <c r="IQG895" s="806"/>
      <c r="IQH895" s="806"/>
      <c r="IQI895" s="806"/>
      <c r="IQJ895" s="806"/>
      <c r="IQK895" s="806"/>
      <c r="IQL895" s="806"/>
      <c r="IQM895" s="806"/>
      <c r="IQN895" s="806"/>
      <c r="IQO895" s="806"/>
      <c r="IQP895" s="806"/>
      <c r="IQQ895" s="806"/>
      <c r="IQR895" s="806"/>
      <c r="IQS895" s="806"/>
      <c r="IQT895" s="806"/>
      <c r="IQU895" s="806"/>
      <c r="IQV895" s="806"/>
      <c r="IQW895" s="806"/>
      <c r="IQX895" s="806"/>
      <c r="IQY895" s="806"/>
      <c r="IQZ895" s="806"/>
      <c r="IRA895" s="806"/>
      <c r="IRB895" s="806"/>
      <c r="IRC895" s="806"/>
      <c r="IRD895" s="806"/>
      <c r="IRE895" s="806"/>
      <c r="IRF895" s="806"/>
      <c r="IRG895" s="806"/>
      <c r="IRH895" s="806"/>
      <c r="IRI895" s="806"/>
      <c r="IRJ895" s="806"/>
      <c r="IRK895" s="806"/>
      <c r="IRL895" s="806"/>
      <c r="IRM895" s="806"/>
      <c r="IRN895" s="806"/>
      <c r="IRO895" s="806"/>
      <c r="IRP895" s="806"/>
      <c r="IRQ895" s="806"/>
      <c r="IRR895" s="806"/>
      <c r="IRS895" s="806"/>
      <c r="IRT895" s="806"/>
      <c r="IRU895" s="806"/>
      <c r="IRV895" s="806"/>
      <c r="IRW895" s="806"/>
      <c r="IRX895" s="806"/>
      <c r="IRY895" s="806"/>
      <c r="IRZ895" s="806"/>
      <c r="ISA895" s="806"/>
      <c r="ISB895" s="806"/>
      <c r="ISC895" s="806"/>
      <c r="ISD895" s="806"/>
      <c r="ISE895" s="806"/>
      <c r="ISF895" s="806"/>
      <c r="ISG895" s="806"/>
      <c r="ISH895" s="806"/>
      <c r="ISI895" s="806"/>
      <c r="ISJ895" s="806"/>
      <c r="ISK895" s="806"/>
      <c r="ISL895" s="806"/>
      <c r="ISM895" s="806"/>
      <c r="ISN895" s="806"/>
      <c r="ISO895" s="806"/>
      <c r="ISP895" s="806"/>
      <c r="ISQ895" s="806"/>
      <c r="ISR895" s="806"/>
      <c r="ISS895" s="806"/>
      <c r="IST895" s="806"/>
      <c r="ISU895" s="806"/>
      <c r="ISV895" s="806"/>
      <c r="ISW895" s="806"/>
      <c r="ISX895" s="806"/>
      <c r="ISY895" s="806"/>
      <c r="ISZ895" s="806"/>
      <c r="ITA895" s="806"/>
      <c r="ITB895" s="806"/>
      <c r="ITC895" s="806"/>
      <c r="ITD895" s="806"/>
      <c r="ITE895" s="806"/>
      <c r="ITF895" s="806"/>
      <c r="ITG895" s="806"/>
      <c r="ITH895" s="806"/>
      <c r="ITI895" s="806"/>
      <c r="ITJ895" s="806"/>
      <c r="ITK895" s="806"/>
      <c r="ITL895" s="806"/>
      <c r="ITM895" s="806"/>
      <c r="ITN895" s="806"/>
      <c r="ITO895" s="806"/>
      <c r="ITP895" s="806"/>
      <c r="ITQ895" s="806"/>
      <c r="ITR895" s="806"/>
      <c r="ITS895" s="806"/>
      <c r="ITT895" s="806"/>
      <c r="ITU895" s="806"/>
      <c r="ITV895" s="806"/>
      <c r="ITW895" s="806"/>
      <c r="ITX895" s="806"/>
      <c r="ITY895" s="806"/>
      <c r="ITZ895" s="806"/>
      <c r="IUA895" s="806"/>
      <c r="IUB895" s="806"/>
      <c r="IUC895" s="806"/>
      <c r="IUD895" s="806"/>
      <c r="IUE895" s="806"/>
      <c r="IUF895" s="806"/>
      <c r="IUG895" s="806"/>
      <c r="IUH895" s="806"/>
      <c r="IUI895" s="806"/>
      <c r="IUJ895" s="806"/>
      <c r="IUK895" s="806"/>
      <c r="IUL895" s="806"/>
      <c r="IUM895" s="806"/>
      <c r="IUN895" s="806"/>
      <c r="IUO895" s="806"/>
      <c r="IUP895" s="806"/>
      <c r="IUQ895" s="806"/>
      <c r="IUR895" s="806"/>
      <c r="IUS895" s="806"/>
      <c r="IUT895" s="806"/>
      <c r="IUU895" s="806"/>
      <c r="IUV895" s="806"/>
      <c r="IUW895" s="806"/>
      <c r="IUX895" s="806"/>
      <c r="IUY895" s="806"/>
      <c r="IUZ895" s="806"/>
      <c r="IVA895" s="806"/>
      <c r="IVB895" s="806"/>
      <c r="IVC895" s="806"/>
      <c r="IVD895" s="806"/>
      <c r="IVE895" s="806"/>
      <c r="IVF895" s="806"/>
      <c r="IVG895" s="806"/>
      <c r="IVH895" s="806"/>
      <c r="IVI895" s="806"/>
      <c r="IVJ895" s="806"/>
      <c r="IVK895" s="806"/>
      <c r="IVL895" s="806"/>
      <c r="IVM895" s="806"/>
      <c r="IVN895" s="806"/>
      <c r="IVO895" s="806"/>
      <c r="IVP895" s="806"/>
      <c r="IVQ895" s="806"/>
      <c r="IVR895" s="806"/>
      <c r="IVS895" s="806"/>
      <c r="IVT895" s="806"/>
      <c r="IVU895" s="806"/>
      <c r="IVV895" s="806"/>
      <c r="IVW895" s="806"/>
      <c r="IVX895" s="806"/>
      <c r="IVY895" s="806"/>
      <c r="IVZ895" s="806"/>
      <c r="IWA895" s="806"/>
      <c r="IWB895" s="806"/>
      <c r="IWC895" s="806"/>
      <c r="IWD895" s="806"/>
      <c r="IWE895" s="806"/>
      <c r="IWF895" s="806"/>
      <c r="IWG895" s="806"/>
      <c r="IWH895" s="806"/>
      <c r="IWI895" s="806"/>
      <c r="IWJ895" s="806"/>
      <c r="IWK895" s="806"/>
      <c r="IWL895" s="806"/>
      <c r="IWM895" s="806"/>
      <c r="IWN895" s="806"/>
      <c r="IWO895" s="806"/>
      <c r="IWP895" s="806"/>
      <c r="IWQ895" s="806"/>
      <c r="IWR895" s="806"/>
      <c r="IWS895" s="806"/>
      <c r="IWT895" s="806"/>
      <c r="IWU895" s="806"/>
      <c r="IWV895" s="806"/>
      <c r="IWW895" s="806"/>
      <c r="IWX895" s="806"/>
      <c r="IWY895" s="806"/>
      <c r="IWZ895" s="806"/>
      <c r="IXA895" s="806"/>
      <c r="IXB895" s="806"/>
      <c r="IXC895" s="806"/>
      <c r="IXD895" s="806"/>
      <c r="IXE895" s="806"/>
      <c r="IXF895" s="806"/>
      <c r="IXG895" s="806"/>
      <c r="IXH895" s="806"/>
      <c r="IXI895" s="806"/>
      <c r="IXJ895" s="806"/>
      <c r="IXK895" s="806"/>
      <c r="IXL895" s="806"/>
      <c r="IXM895" s="806"/>
      <c r="IXN895" s="806"/>
      <c r="IXO895" s="806"/>
      <c r="IXP895" s="806"/>
      <c r="IXQ895" s="806"/>
      <c r="IXR895" s="806"/>
      <c r="IXS895" s="806"/>
      <c r="IXT895" s="806"/>
      <c r="IXU895" s="806"/>
      <c r="IXV895" s="806"/>
      <c r="IXW895" s="806"/>
      <c r="IXX895" s="806"/>
      <c r="IXY895" s="806"/>
      <c r="IXZ895" s="806"/>
      <c r="IYA895" s="806"/>
      <c r="IYB895" s="806"/>
      <c r="IYC895" s="806"/>
      <c r="IYD895" s="806"/>
      <c r="IYE895" s="806"/>
      <c r="IYF895" s="806"/>
      <c r="IYG895" s="806"/>
      <c r="IYH895" s="806"/>
      <c r="IYI895" s="806"/>
      <c r="IYJ895" s="806"/>
      <c r="IYK895" s="806"/>
      <c r="IYL895" s="806"/>
      <c r="IYM895" s="806"/>
      <c r="IYN895" s="806"/>
      <c r="IYO895" s="806"/>
      <c r="IYP895" s="806"/>
      <c r="IYQ895" s="806"/>
      <c r="IYR895" s="806"/>
      <c r="IYS895" s="806"/>
      <c r="IYT895" s="806"/>
      <c r="IYU895" s="806"/>
      <c r="IYV895" s="806"/>
      <c r="IYW895" s="806"/>
      <c r="IYX895" s="806"/>
      <c r="IYY895" s="806"/>
      <c r="IYZ895" s="806"/>
      <c r="IZA895" s="806"/>
      <c r="IZB895" s="806"/>
      <c r="IZC895" s="806"/>
      <c r="IZD895" s="806"/>
      <c r="IZE895" s="806"/>
      <c r="IZF895" s="806"/>
      <c r="IZG895" s="806"/>
      <c r="IZH895" s="806"/>
      <c r="IZI895" s="806"/>
      <c r="IZJ895" s="806"/>
      <c r="IZK895" s="806"/>
      <c r="IZL895" s="806"/>
      <c r="IZM895" s="806"/>
      <c r="IZN895" s="806"/>
      <c r="IZO895" s="806"/>
      <c r="IZP895" s="806"/>
      <c r="IZQ895" s="806"/>
      <c r="IZR895" s="806"/>
      <c r="IZS895" s="806"/>
      <c r="IZT895" s="806"/>
      <c r="IZU895" s="806"/>
      <c r="IZV895" s="806"/>
      <c r="IZW895" s="806"/>
      <c r="IZX895" s="806"/>
      <c r="IZY895" s="806"/>
      <c r="IZZ895" s="806"/>
      <c r="JAA895" s="806"/>
      <c r="JAB895" s="806"/>
      <c r="JAC895" s="806"/>
      <c r="JAD895" s="806"/>
      <c r="JAE895" s="806"/>
      <c r="JAF895" s="806"/>
      <c r="JAG895" s="806"/>
      <c r="JAH895" s="806"/>
      <c r="JAI895" s="806"/>
      <c r="JAJ895" s="806"/>
      <c r="JAK895" s="806"/>
      <c r="JAL895" s="806"/>
      <c r="JAM895" s="806"/>
      <c r="JAN895" s="806"/>
      <c r="JAO895" s="806"/>
      <c r="JAP895" s="806"/>
      <c r="JAQ895" s="806"/>
      <c r="JAR895" s="806"/>
      <c r="JAS895" s="806"/>
      <c r="JAT895" s="806"/>
      <c r="JAU895" s="806"/>
      <c r="JAV895" s="806"/>
      <c r="JAW895" s="806"/>
      <c r="JAX895" s="806"/>
      <c r="JAY895" s="806"/>
      <c r="JAZ895" s="806"/>
      <c r="JBA895" s="806"/>
      <c r="JBB895" s="806"/>
      <c r="JBC895" s="806"/>
      <c r="JBD895" s="806"/>
      <c r="JBE895" s="806"/>
      <c r="JBF895" s="806"/>
      <c r="JBG895" s="806"/>
      <c r="JBH895" s="806"/>
      <c r="JBI895" s="806"/>
      <c r="JBJ895" s="806"/>
      <c r="JBK895" s="806"/>
      <c r="JBL895" s="806"/>
      <c r="JBM895" s="806"/>
      <c r="JBN895" s="806"/>
      <c r="JBO895" s="806"/>
      <c r="JBP895" s="806"/>
      <c r="JBQ895" s="806"/>
      <c r="JBR895" s="806"/>
      <c r="JBS895" s="806"/>
      <c r="JBT895" s="806"/>
      <c r="JBU895" s="806"/>
      <c r="JBV895" s="806"/>
      <c r="JBW895" s="806"/>
      <c r="JBX895" s="806"/>
      <c r="JBY895" s="806"/>
      <c r="JBZ895" s="806"/>
      <c r="JCA895" s="806"/>
      <c r="JCB895" s="806"/>
      <c r="JCC895" s="806"/>
      <c r="JCD895" s="806"/>
      <c r="JCE895" s="806"/>
      <c r="JCF895" s="806"/>
      <c r="JCG895" s="806"/>
      <c r="JCH895" s="806"/>
      <c r="JCI895" s="806"/>
      <c r="JCJ895" s="806"/>
      <c r="JCK895" s="806"/>
      <c r="JCL895" s="806"/>
      <c r="JCM895" s="806"/>
      <c r="JCN895" s="806"/>
      <c r="JCO895" s="806"/>
      <c r="JCP895" s="806"/>
      <c r="JCQ895" s="806"/>
      <c r="JCR895" s="806"/>
      <c r="JCS895" s="806"/>
      <c r="JCT895" s="806"/>
      <c r="JCU895" s="806"/>
      <c r="JCV895" s="806"/>
      <c r="JCW895" s="806"/>
      <c r="JCX895" s="806"/>
      <c r="JCY895" s="806"/>
      <c r="JCZ895" s="806"/>
      <c r="JDA895" s="806"/>
      <c r="JDB895" s="806"/>
      <c r="JDC895" s="806"/>
      <c r="JDD895" s="806"/>
      <c r="JDE895" s="806"/>
      <c r="JDF895" s="806"/>
      <c r="JDG895" s="806"/>
      <c r="JDH895" s="806"/>
      <c r="JDI895" s="806"/>
      <c r="JDJ895" s="806"/>
      <c r="JDK895" s="806"/>
      <c r="JDL895" s="806"/>
      <c r="JDM895" s="806"/>
      <c r="JDN895" s="806"/>
      <c r="JDO895" s="806"/>
      <c r="JDP895" s="806"/>
      <c r="JDQ895" s="806"/>
      <c r="JDR895" s="806"/>
      <c r="JDS895" s="806"/>
      <c r="JDT895" s="806"/>
      <c r="JDU895" s="806"/>
      <c r="JDV895" s="806"/>
      <c r="JDW895" s="806"/>
      <c r="JDX895" s="806"/>
      <c r="JDY895" s="806"/>
      <c r="JDZ895" s="806"/>
      <c r="JEA895" s="806"/>
      <c r="JEB895" s="806"/>
      <c r="JEC895" s="806"/>
      <c r="JED895" s="806"/>
      <c r="JEE895" s="806"/>
      <c r="JEF895" s="806"/>
      <c r="JEG895" s="806"/>
      <c r="JEH895" s="806"/>
      <c r="JEI895" s="806"/>
      <c r="JEJ895" s="806"/>
      <c r="JEK895" s="806"/>
      <c r="JEL895" s="806"/>
      <c r="JEM895" s="806"/>
      <c r="JEN895" s="806"/>
      <c r="JEO895" s="806"/>
      <c r="JEP895" s="806"/>
      <c r="JEQ895" s="806"/>
      <c r="JER895" s="806"/>
      <c r="JES895" s="806"/>
      <c r="JET895" s="806"/>
      <c r="JEU895" s="806"/>
      <c r="JEV895" s="806"/>
      <c r="JEW895" s="806"/>
      <c r="JEX895" s="806"/>
      <c r="JEY895" s="806"/>
      <c r="JEZ895" s="806"/>
      <c r="JFA895" s="806"/>
      <c r="JFB895" s="806"/>
      <c r="JFC895" s="806"/>
      <c r="JFD895" s="806"/>
      <c r="JFE895" s="806"/>
      <c r="JFF895" s="806"/>
      <c r="JFG895" s="806"/>
      <c r="JFH895" s="806"/>
      <c r="JFI895" s="806"/>
      <c r="JFJ895" s="806"/>
      <c r="JFK895" s="806"/>
      <c r="JFL895" s="806"/>
      <c r="JFM895" s="806"/>
      <c r="JFN895" s="806"/>
      <c r="JFO895" s="806"/>
      <c r="JFP895" s="806"/>
      <c r="JFQ895" s="806"/>
      <c r="JFR895" s="806"/>
      <c r="JFS895" s="806"/>
      <c r="JFT895" s="806"/>
      <c r="JFU895" s="806"/>
      <c r="JFV895" s="806"/>
      <c r="JFW895" s="806"/>
      <c r="JFX895" s="806"/>
      <c r="JFY895" s="806"/>
      <c r="JFZ895" s="806"/>
      <c r="JGA895" s="806"/>
      <c r="JGB895" s="806"/>
      <c r="JGC895" s="806"/>
      <c r="JGD895" s="806"/>
      <c r="JGE895" s="806"/>
      <c r="JGF895" s="806"/>
      <c r="JGG895" s="806"/>
      <c r="JGH895" s="806"/>
      <c r="JGI895" s="806"/>
      <c r="JGJ895" s="806"/>
      <c r="JGK895" s="806"/>
      <c r="JGL895" s="806"/>
      <c r="JGM895" s="806"/>
      <c r="JGN895" s="806"/>
      <c r="JGO895" s="806"/>
      <c r="JGP895" s="806"/>
      <c r="JGQ895" s="806"/>
      <c r="JGR895" s="806"/>
      <c r="JGS895" s="806"/>
      <c r="JGT895" s="806"/>
      <c r="JGU895" s="806"/>
      <c r="JGV895" s="806"/>
      <c r="JGW895" s="806"/>
      <c r="JGX895" s="806"/>
      <c r="JGY895" s="806"/>
      <c r="JGZ895" s="806"/>
      <c r="JHA895" s="806"/>
      <c r="JHB895" s="806"/>
      <c r="JHC895" s="806"/>
      <c r="JHD895" s="806"/>
      <c r="JHE895" s="806"/>
      <c r="JHF895" s="806"/>
      <c r="JHG895" s="806"/>
      <c r="JHH895" s="806"/>
      <c r="JHI895" s="806"/>
      <c r="JHJ895" s="806"/>
      <c r="JHK895" s="806"/>
      <c r="JHL895" s="806"/>
      <c r="JHM895" s="806"/>
      <c r="JHN895" s="806"/>
      <c r="JHO895" s="806"/>
      <c r="JHP895" s="806"/>
      <c r="JHQ895" s="806"/>
      <c r="JHR895" s="806"/>
      <c r="JHS895" s="806"/>
      <c r="JHT895" s="806"/>
      <c r="JHU895" s="806"/>
      <c r="JHV895" s="806"/>
      <c r="JHW895" s="806"/>
      <c r="JHX895" s="806"/>
      <c r="JHY895" s="806"/>
      <c r="JHZ895" s="806"/>
      <c r="JIA895" s="806"/>
      <c r="JIB895" s="806"/>
      <c r="JIC895" s="806"/>
      <c r="JID895" s="806"/>
      <c r="JIE895" s="806"/>
      <c r="JIF895" s="806"/>
      <c r="JIG895" s="806"/>
      <c r="JIH895" s="806"/>
      <c r="JII895" s="806"/>
      <c r="JIJ895" s="806"/>
      <c r="JIK895" s="806"/>
      <c r="JIL895" s="806"/>
      <c r="JIM895" s="806"/>
      <c r="JIN895" s="806"/>
      <c r="JIO895" s="806"/>
      <c r="JIP895" s="806"/>
      <c r="JIQ895" s="806"/>
      <c r="JIR895" s="806"/>
      <c r="JIS895" s="806"/>
      <c r="JIT895" s="806"/>
      <c r="JIU895" s="806"/>
      <c r="JIV895" s="806"/>
      <c r="JIW895" s="806"/>
      <c r="JIX895" s="806"/>
      <c r="JIY895" s="806"/>
      <c r="JIZ895" s="806"/>
      <c r="JJA895" s="806"/>
      <c r="JJB895" s="806"/>
      <c r="JJC895" s="806"/>
      <c r="JJD895" s="806"/>
      <c r="JJE895" s="806"/>
      <c r="JJF895" s="806"/>
      <c r="JJG895" s="806"/>
      <c r="JJH895" s="806"/>
      <c r="JJI895" s="806"/>
      <c r="JJJ895" s="806"/>
      <c r="JJK895" s="806"/>
      <c r="JJL895" s="806"/>
      <c r="JJM895" s="806"/>
      <c r="JJN895" s="806"/>
      <c r="JJO895" s="806"/>
      <c r="JJP895" s="806"/>
      <c r="JJQ895" s="806"/>
      <c r="JJR895" s="806"/>
      <c r="JJS895" s="806"/>
      <c r="JJT895" s="806"/>
      <c r="JJU895" s="806"/>
      <c r="JJV895" s="806"/>
      <c r="JJW895" s="806"/>
      <c r="JJX895" s="806"/>
      <c r="JJY895" s="806"/>
      <c r="JJZ895" s="806"/>
      <c r="JKA895" s="806"/>
      <c r="JKB895" s="806"/>
      <c r="JKC895" s="806"/>
      <c r="JKD895" s="806"/>
      <c r="JKE895" s="806"/>
      <c r="JKF895" s="806"/>
      <c r="JKG895" s="806"/>
      <c r="JKH895" s="806"/>
      <c r="JKI895" s="806"/>
      <c r="JKJ895" s="806"/>
      <c r="JKK895" s="806"/>
      <c r="JKL895" s="806"/>
      <c r="JKM895" s="806"/>
      <c r="JKN895" s="806"/>
      <c r="JKO895" s="806"/>
      <c r="JKP895" s="806"/>
      <c r="JKQ895" s="806"/>
      <c r="JKR895" s="806"/>
      <c r="JKS895" s="806"/>
      <c r="JKT895" s="806"/>
      <c r="JKU895" s="806"/>
      <c r="JKV895" s="806"/>
      <c r="JKW895" s="806"/>
      <c r="JKX895" s="806"/>
      <c r="JKY895" s="806"/>
      <c r="JKZ895" s="806"/>
      <c r="JLA895" s="806"/>
      <c r="JLB895" s="806"/>
      <c r="JLC895" s="806"/>
      <c r="JLD895" s="806"/>
      <c r="JLE895" s="806"/>
      <c r="JLF895" s="806"/>
      <c r="JLG895" s="806"/>
      <c r="JLH895" s="806"/>
      <c r="JLI895" s="806"/>
      <c r="JLJ895" s="806"/>
      <c r="JLK895" s="806"/>
      <c r="JLL895" s="806"/>
      <c r="JLM895" s="806"/>
      <c r="JLN895" s="806"/>
      <c r="JLO895" s="806"/>
      <c r="JLP895" s="806"/>
      <c r="JLQ895" s="806"/>
      <c r="JLR895" s="806"/>
      <c r="JLS895" s="806"/>
      <c r="JLT895" s="806"/>
      <c r="JLU895" s="806"/>
      <c r="JLV895" s="806"/>
      <c r="JLW895" s="806"/>
      <c r="JLX895" s="806"/>
      <c r="JLY895" s="806"/>
      <c r="JLZ895" s="806"/>
      <c r="JMA895" s="806"/>
      <c r="JMB895" s="806"/>
      <c r="JMC895" s="806"/>
      <c r="JMD895" s="806"/>
      <c r="JME895" s="806"/>
      <c r="JMF895" s="806"/>
      <c r="JMG895" s="806"/>
      <c r="JMH895" s="806"/>
      <c r="JMI895" s="806"/>
      <c r="JMJ895" s="806"/>
      <c r="JMK895" s="806"/>
      <c r="JML895" s="806"/>
      <c r="JMM895" s="806"/>
      <c r="JMN895" s="806"/>
      <c r="JMO895" s="806"/>
      <c r="JMP895" s="806"/>
      <c r="JMQ895" s="806"/>
      <c r="JMR895" s="806"/>
      <c r="JMS895" s="806"/>
      <c r="JMT895" s="806"/>
      <c r="JMU895" s="806"/>
      <c r="JMV895" s="806"/>
      <c r="JMW895" s="806"/>
      <c r="JMX895" s="806"/>
      <c r="JMY895" s="806"/>
      <c r="JMZ895" s="806"/>
      <c r="JNA895" s="806"/>
      <c r="JNB895" s="806"/>
      <c r="JNC895" s="806"/>
      <c r="JND895" s="806"/>
      <c r="JNE895" s="806"/>
      <c r="JNF895" s="806"/>
      <c r="JNG895" s="806"/>
      <c r="JNH895" s="806"/>
      <c r="JNI895" s="806"/>
      <c r="JNJ895" s="806"/>
      <c r="JNK895" s="806"/>
      <c r="JNL895" s="806"/>
      <c r="JNM895" s="806"/>
      <c r="JNN895" s="806"/>
      <c r="JNO895" s="806"/>
      <c r="JNP895" s="806"/>
      <c r="JNQ895" s="806"/>
      <c r="JNR895" s="806"/>
      <c r="JNS895" s="806"/>
      <c r="JNT895" s="806"/>
      <c r="JNU895" s="806"/>
      <c r="JNV895" s="806"/>
      <c r="JNW895" s="806"/>
      <c r="JNX895" s="806"/>
      <c r="JNY895" s="806"/>
      <c r="JNZ895" s="806"/>
      <c r="JOA895" s="806"/>
      <c r="JOB895" s="806"/>
      <c r="JOC895" s="806"/>
      <c r="JOD895" s="806"/>
      <c r="JOE895" s="806"/>
      <c r="JOF895" s="806"/>
      <c r="JOG895" s="806"/>
      <c r="JOH895" s="806"/>
      <c r="JOI895" s="806"/>
      <c r="JOJ895" s="806"/>
      <c r="JOK895" s="806"/>
      <c r="JOL895" s="806"/>
      <c r="JOM895" s="806"/>
      <c r="JON895" s="806"/>
      <c r="JOO895" s="806"/>
      <c r="JOP895" s="806"/>
      <c r="JOQ895" s="806"/>
      <c r="JOR895" s="806"/>
      <c r="JOS895" s="806"/>
      <c r="JOT895" s="806"/>
      <c r="JOU895" s="806"/>
      <c r="JOV895" s="806"/>
      <c r="JOW895" s="806"/>
      <c r="JOX895" s="806"/>
      <c r="JOY895" s="806"/>
      <c r="JOZ895" s="806"/>
      <c r="JPA895" s="806"/>
      <c r="JPB895" s="806"/>
      <c r="JPC895" s="806"/>
      <c r="JPD895" s="806"/>
      <c r="JPE895" s="806"/>
      <c r="JPF895" s="806"/>
      <c r="JPG895" s="806"/>
      <c r="JPH895" s="806"/>
      <c r="JPI895" s="806"/>
      <c r="JPJ895" s="806"/>
      <c r="JPK895" s="806"/>
      <c r="JPL895" s="806"/>
      <c r="JPM895" s="806"/>
      <c r="JPN895" s="806"/>
      <c r="JPO895" s="806"/>
      <c r="JPP895" s="806"/>
      <c r="JPQ895" s="806"/>
      <c r="JPR895" s="806"/>
      <c r="JPS895" s="806"/>
      <c r="JPT895" s="806"/>
      <c r="JPU895" s="806"/>
      <c r="JPV895" s="806"/>
      <c r="JPW895" s="806"/>
      <c r="JPX895" s="806"/>
      <c r="JPY895" s="806"/>
      <c r="JPZ895" s="806"/>
      <c r="JQA895" s="806"/>
      <c r="JQB895" s="806"/>
      <c r="JQC895" s="806"/>
      <c r="JQD895" s="806"/>
      <c r="JQE895" s="806"/>
      <c r="JQF895" s="806"/>
      <c r="JQG895" s="806"/>
      <c r="JQH895" s="806"/>
      <c r="JQI895" s="806"/>
      <c r="JQJ895" s="806"/>
      <c r="JQK895" s="806"/>
      <c r="JQL895" s="806"/>
      <c r="JQM895" s="806"/>
      <c r="JQN895" s="806"/>
      <c r="JQO895" s="806"/>
      <c r="JQP895" s="806"/>
      <c r="JQQ895" s="806"/>
      <c r="JQR895" s="806"/>
      <c r="JQS895" s="806"/>
      <c r="JQT895" s="806"/>
      <c r="JQU895" s="806"/>
      <c r="JQV895" s="806"/>
      <c r="JQW895" s="806"/>
      <c r="JQX895" s="806"/>
      <c r="JQY895" s="806"/>
      <c r="JQZ895" s="806"/>
      <c r="JRA895" s="806"/>
      <c r="JRB895" s="806"/>
      <c r="JRC895" s="806"/>
      <c r="JRD895" s="806"/>
      <c r="JRE895" s="806"/>
      <c r="JRF895" s="806"/>
      <c r="JRG895" s="806"/>
      <c r="JRH895" s="806"/>
      <c r="JRI895" s="806"/>
      <c r="JRJ895" s="806"/>
      <c r="JRK895" s="806"/>
      <c r="JRL895" s="806"/>
      <c r="JRM895" s="806"/>
      <c r="JRN895" s="806"/>
      <c r="JRO895" s="806"/>
      <c r="JRP895" s="806"/>
      <c r="JRQ895" s="806"/>
      <c r="JRR895" s="806"/>
      <c r="JRS895" s="806"/>
      <c r="JRT895" s="806"/>
      <c r="JRU895" s="806"/>
      <c r="JRV895" s="806"/>
      <c r="JRW895" s="806"/>
      <c r="JRX895" s="806"/>
      <c r="JRY895" s="806"/>
      <c r="JRZ895" s="806"/>
      <c r="JSA895" s="806"/>
      <c r="JSB895" s="806"/>
      <c r="JSC895" s="806"/>
      <c r="JSD895" s="806"/>
      <c r="JSE895" s="806"/>
      <c r="JSF895" s="806"/>
      <c r="JSG895" s="806"/>
      <c r="JSH895" s="806"/>
      <c r="JSI895" s="806"/>
      <c r="JSJ895" s="806"/>
      <c r="JSK895" s="806"/>
      <c r="JSL895" s="806"/>
      <c r="JSM895" s="806"/>
      <c r="JSN895" s="806"/>
      <c r="JSO895" s="806"/>
      <c r="JSP895" s="806"/>
      <c r="JSQ895" s="806"/>
      <c r="JSR895" s="806"/>
      <c r="JSS895" s="806"/>
      <c r="JST895" s="806"/>
      <c r="JSU895" s="806"/>
      <c r="JSV895" s="806"/>
      <c r="JSW895" s="806"/>
      <c r="JSX895" s="806"/>
      <c r="JSY895" s="806"/>
      <c r="JSZ895" s="806"/>
      <c r="JTA895" s="806"/>
      <c r="JTB895" s="806"/>
      <c r="JTC895" s="806"/>
      <c r="JTD895" s="806"/>
      <c r="JTE895" s="806"/>
      <c r="JTF895" s="806"/>
      <c r="JTG895" s="806"/>
      <c r="JTH895" s="806"/>
      <c r="JTI895" s="806"/>
      <c r="JTJ895" s="806"/>
      <c r="JTK895" s="806"/>
      <c r="JTL895" s="806"/>
      <c r="JTM895" s="806"/>
      <c r="JTN895" s="806"/>
      <c r="JTO895" s="806"/>
      <c r="JTP895" s="806"/>
      <c r="JTQ895" s="806"/>
      <c r="JTR895" s="806"/>
      <c r="JTS895" s="806"/>
      <c r="JTT895" s="806"/>
      <c r="JTU895" s="806"/>
      <c r="JTV895" s="806"/>
      <c r="JTW895" s="806"/>
      <c r="JTX895" s="806"/>
      <c r="JTY895" s="806"/>
      <c r="JTZ895" s="806"/>
      <c r="JUA895" s="806"/>
      <c r="JUB895" s="806"/>
      <c r="JUC895" s="806"/>
      <c r="JUD895" s="806"/>
      <c r="JUE895" s="806"/>
      <c r="JUF895" s="806"/>
      <c r="JUG895" s="806"/>
      <c r="JUH895" s="806"/>
      <c r="JUI895" s="806"/>
      <c r="JUJ895" s="806"/>
      <c r="JUK895" s="806"/>
      <c r="JUL895" s="806"/>
      <c r="JUM895" s="806"/>
      <c r="JUN895" s="806"/>
      <c r="JUO895" s="806"/>
      <c r="JUP895" s="806"/>
      <c r="JUQ895" s="806"/>
      <c r="JUR895" s="806"/>
      <c r="JUS895" s="806"/>
      <c r="JUT895" s="806"/>
      <c r="JUU895" s="806"/>
      <c r="JUV895" s="806"/>
      <c r="JUW895" s="806"/>
      <c r="JUX895" s="806"/>
      <c r="JUY895" s="806"/>
      <c r="JUZ895" s="806"/>
      <c r="JVA895" s="806"/>
      <c r="JVB895" s="806"/>
      <c r="JVC895" s="806"/>
      <c r="JVD895" s="806"/>
      <c r="JVE895" s="806"/>
      <c r="JVF895" s="806"/>
      <c r="JVG895" s="806"/>
      <c r="JVH895" s="806"/>
      <c r="JVI895" s="806"/>
      <c r="JVJ895" s="806"/>
      <c r="JVK895" s="806"/>
      <c r="JVL895" s="806"/>
      <c r="JVM895" s="806"/>
      <c r="JVN895" s="806"/>
      <c r="JVO895" s="806"/>
      <c r="JVP895" s="806"/>
      <c r="JVQ895" s="806"/>
      <c r="JVR895" s="806"/>
      <c r="JVS895" s="806"/>
      <c r="JVT895" s="806"/>
      <c r="JVU895" s="806"/>
      <c r="JVV895" s="806"/>
      <c r="JVW895" s="806"/>
      <c r="JVX895" s="806"/>
      <c r="JVY895" s="806"/>
      <c r="JVZ895" s="806"/>
      <c r="JWA895" s="806"/>
      <c r="JWB895" s="806"/>
      <c r="JWC895" s="806"/>
      <c r="JWD895" s="806"/>
      <c r="JWE895" s="806"/>
      <c r="JWF895" s="806"/>
      <c r="JWG895" s="806"/>
      <c r="JWH895" s="806"/>
      <c r="JWI895" s="806"/>
      <c r="JWJ895" s="806"/>
      <c r="JWK895" s="806"/>
      <c r="JWL895" s="806"/>
      <c r="JWM895" s="806"/>
      <c r="JWN895" s="806"/>
      <c r="JWO895" s="806"/>
      <c r="JWP895" s="806"/>
      <c r="JWQ895" s="806"/>
      <c r="JWR895" s="806"/>
      <c r="JWS895" s="806"/>
      <c r="JWT895" s="806"/>
      <c r="JWU895" s="806"/>
      <c r="JWV895" s="806"/>
      <c r="JWW895" s="806"/>
      <c r="JWX895" s="806"/>
      <c r="JWY895" s="806"/>
      <c r="JWZ895" s="806"/>
      <c r="JXA895" s="806"/>
      <c r="JXB895" s="806"/>
      <c r="JXC895" s="806"/>
      <c r="JXD895" s="806"/>
      <c r="JXE895" s="806"/>
      <c r="JXF895" s="806"/>
      <c r="JXG895" s="806"/>
      <c r="JXH895" s="806"/>
      <c r="JXI895" s="806"/>
      <c r="JXJ895" s="806"/>
      <c r="JXK895" s="806"/>
      <c r="JXL895" s="806"/>
      <c r="JXM895" s="806"/>
      <c r="JXN895" s="806"/>
      <c r="JXO895" s="806"/>
      <c r="JXP895" s="806"/>
      <c r="JXQ895" s="806"/>
      <c r="JXR895" s="806"/>
      <c r="JXS895" s="806"/>
      <c r="JXT895" s="806"/>
      <c r="JXU895" s="806"/>
      <c r="JXV895" s="806"/>
      <c r="JXW895" s="806"/>
      <c r="JXX895" s="806"/>
      <c r="JXY895" s="806"/>
      <c r="JXZ895" s="806"/>
      <c r="JYA895" s="806"/>
      <c r="JYB895" s="806"/>
      <c r="JYC895" s="806"/>
      <c r="JYD895" s="806"/>
      <c r="JYE895" s="806"/>
      <c r="JYF895" s="806"/>
      <c r="JYG895" s="806"/>
      <c r="JYH895" s="806"/>
      <c r="JYI895" s="806"/>
      <c r="JYJ895" s="806"/>
      <c r="JYK895" s="806"/>
      <c r="JYL895" s="806"/>
      <c r="JYM895" s="806"/>
      <c r="JYN895" s="806"/>
      <c r="JYO895" s="806"/>
      <c r="JYP895" s="806"/>
      <c r="JYQ895" s="806"/>
      <c r="JYR895" s="806"/>
      <c r="JYS895" s="806"/>
      <c r="JYT895" s="806"/>
      <c r="JYU895" s="806"/>
      <c r="JYV895" s="806"/>
      <c r="JYW895" s="806"/>
      <c r="JYX895" s="806"/>
      <c r="JYY895" s="806"/>
      <c r="JYZ895" s="806"/>
      <c r="JZA895" s="806"/>
      <c r="JZB895" s="806"/>
      <c r="JZC895" s="806"/>
      <c r="JZD895" s="806"/>
      <c r="JZE895" s="806"/>
      <c r="JZF895" s="806"/>
      <c r="JZG895" s="806"/>
      <c r="JZH895" s="806"/>
      <c r="JZI895" s="806"/>
      <c r="JZJ895" s="806"/>
      <c r="JZK895" s="806"/>
      <c r="JZL895" s="806"/>
      <c r="JZM895" s="806"/>
      <c r="JZN895" s="806"/>
      <c r="JZO895" s="806"/>
      <c r="JZP895" s="806"/>
      <c r="JZQ895" s="806"/>
      <c r="JZR895" s="806"/>
      <c r="JZS895" s="806"/>
      <c r="JZT895" s="806"/>
      <c r="JZU895" s="806"/>
      <c r="JZV895" s="806"/>
      <c r="JZW895" s="806"/>
      <c r="JZX895" s="806"/>
      <c r="JZY895" s="806"/>
      <c r="JZZ895" s="806"/>
      <c r="KAA895" s="806"/>
      <c r="KAB895" s="806"/>
      <c r="KAC895" s="806"/>
      <c r="KAD895" s="806"/>
      <c r="KAE895" s="806"/>
      <c r="KAF895" s="806"/>
      <c r="KAG895" s="806"/>
      <c r="KAH895" s="806"/>
      <c r="KAI895" s="806"/>
      <c r="KAJ895" s="806"/>
      <c r="KAK895" s="806"/>
      <c r="KAL895" s="806"/>
      <c r="KAM895" s="806"/>
      <c r="KAN895" s="806"/>
      <c r="KAO895" s="806"/>
      <c r="KAP895" s="806"/>
      <c r="KAQ895" s="806"/>
      <c r="KAR895" s="806"/>
      <c r="KAS895" s="806"/>
      <c r="KAT895" s="806"/>
      <c r="KAU895" s="806"/>
      <c r="KAV895" s="806"/>
      <c r="KAW895" s="806"/>
      <c r="KAX895" s="806"/>
      <c r="KAY895" s="806"/>
      <c r="KAZ895" s="806"/>
      <c r="KBA895" s="806"/>
      <c r="KBB895" s="806"/>
      <c r="KBC895" s="806"/>
      <c r="KBD895" s="806"/>
      <c r="KBE895" s="806"/>
      <c r="KBF895" s="806"/>
      <c r="KBG895" s="806"/>
      <c r="KBH895" s="806"/>
      <c r="KBI895" s="806"/>
      <c r="KBJ895" s="806"/>
      <c r="KBK895" s="806"/>
      <c r="KBL895" s="806"/>
      <c r="KBM895" s="806"/>
      <c r="KBN895" s="806"/>
      <c r="KBO895" s="806"/>
      <c r="KBP895" s="806"/>
      <c r="KBQ895" s="806"/>
      <c r="KBR895" s="806"/>
      <c r="KBS895" s="806"/>
      <c r="KBT895" s="806"/>
      <c r="KBU895" s="806"/>
      <c r="KBV895" s="806"/>
      <c r="KBW895" s="806"/>
      <c r="KBX895" s="806"/>
      <c r="KBY895" s="806"/>
      <c r="KBZ895" s="806"/>
      <c r="KCA895" s="806"/>
      <c r="KCB895" s="806"/>
      <c r="KCC895" s="806"/>
      <c r="KCD895" s="806"/>
      <c r="KCE895" s="806"/>
      <c r="KCF895" s="806"/>
      <c r="KCG895" s="806"/>
      <c r="KCH895" s="806"/>
      <c r="KCI895" s="806"/>
      <c r="KCJ895" s="806"/>
      <c r="KCK895" s="806"/>
      <c r="KCL895" s="806"/>
      <c r="KCM895" s="806"/>
      <c r="KCN895" s="806"/>
      <c r="KCO895" s="806"/>
      <c r="KCP895" s="806"/>
      <c r="KCQ895" s="806"/>
      <c r="KCR895" s="806"/>
      <c r="KCS895" s="806"/>
      <c r="KCT895" s="806"/>
      <c r="KCU895" s="806"/>
      <c r="KCV895" s="806"/>
      <c r="KCW895" s="806"/>
      <c r="KCX895" s="806"/>
      <c r="KCY895" s="806"/>
      <c r="KCZ895" s="806"/>
      <c r="KDA895" s="806"/>
      <c r="KDB895" s="806"/>
      <c r="KDC895" s="806"/>
      <c r="KDD895" s="806"/>
      <c r="KDE895" s="806"/>
      <c r="KDF895" s="806"/>
      <c r="KDG895" s="806"/>
      <c r="KDH895" s="806"/>
      <c r="KDI895" s="806"/>
      <c r="KDJ895" s="806"/>
      <c r="KDK895" s="806"/>
      <c r="KDL895" s="806"/>
      <c r="KDM895" s="806"/>
      <c r="KDN895" s="806"/>
      <c r="KDO895" s="806"/>
      <c r="KDP895" s="806"/>
      <c r="KDQ895" s="806"/>
      <c r="KDR895" s="806"/>
      <c r="KDS895" s="806"/>
      <c r="KDT895" s="806"/>
      <c r="KDU895" s="806"/>
      <c r="KDV895" s="806"/>
      <c r="KDW895" s="806"/>
      <c r="KDX895" s="806"/>
      <c r="KDY895" s="806"/>
      <c r="KDZ895" s="806"/>
      <c r="KEA895" s="806"/>
      <c r="KEB895" s="806"/>
      <c r="KEC895" s="806"/>
      <c r="KED895" s="806"/>
      <c r="KEE895" s="806"/>
      <c r="KEF895" s="806"/>
      <c r="KEG895" s="806"/>
      <c r="KEH895" s="806"/>
      <c r="KEI895" s="806"/>
      <c r="KEJ895" s="806"/>
      <c r="KEK895" s="806"/>
      <c r="KEL895" s="806"/>
      <c r="KEM895" s="806"/>
      <c r="KEN895" s="806"/>
      <c r="KEO895" s="806"/>
      <c r="KEP895" s="806"/>
      <c r="KEQ895" s="806"/>
      <c r="KER895" s="806"/>
      <c r="KES895" s="806"/>
      <c r="KET895" s="806"/>
      <c r="KEU895" s="806"/>
      <c r="KEV895" s="806"/>
      <c r="KEW895" s="806"/>
      <c r="KEX895" s="806"/>
      <c r="KEY895" s="806"/>
      <c r="KEZ895" s="806"/>
      <c r="KFA895" s="806"/>
      <c r="KFB895" s="806"/>
      <c r="KFC895" s="806"/>
      <c r="KFD895" s="806"/>
      <c r="KFE895" s="806"/>
      <c r="KFF895" s="806"/>
      <c r="KFG895" s="806"/>
      <c r="KFH895" s="806"/>
      <c r="KFI895" s="806"/>
      <c r="KFJ895" s="806"/>
      <c r="KFK895" s="806"/>
      <c r="KFL895" s="806"/>
      <c r="KFM895" s="806"/>
      <c r="KFN895" s="806"/>
      <c r="KFO895" s="806"/>
      <c r="KFP895" s="806"/>
      <c r="KFQ895" s="806"/>
      <c r="KFR895" s="806"/>
      <c r="KFS895" s="806"/>
      <c r="KFT895" s="806"/>
      <c r="KFU895" s="806"/>
      <c r="KFV895" s="806"/>
      <c r="KFW895" s="806"/>
      <c r="KFX895" s="806"/>
      <c r="KFY895" s="806"/>
      <c r="KFZ895" s="806"/>
      <c r="KGA895" s="806"/>
      <c r="KGB895" s="806"/>
      <c r="KGC895" s="806"/>
      <c r="KGD895" s="806"/>
      <c r="KGE895" s="806"/>
      <c r="KGF895" s="806"/>
      <c r="KGG895" s="806"/>
      <c r="KGH895" s="806"/>
      <c r="KGI895" s="806"/>
      <c r="KGJ895" s="806"/>
      <c r="KGK895" s="806"/>
      <c r="KGL895" s="806"/>
      <c r="KGM895" s="806"/>
      <c r="KGN895" s="806"/>
      <c r="KGO895" s="806"/>
      <c r="KGP895" s="806"/>
      <c r="KGQ895" s="806"/>
      <c r="KGR895" s="806"/>
      <c r="KGS895" s="806"/>
      <c r="KGT895" s="806"/>
      <c r="KGU895" s="806"/>
      <c r="KGV895" s="806"/>
      <c r="KGW895" s="806"/>
      <c r="KGX895" s="806"/>
      <c r="KGY895" s="806"/>
      <c r="KGZ895" s="806"/>
      <c r="KHA895" s="806"/>
      <c r="KHB895" s="806"/>
      <c r="KHC895" s="806"/>
      <c r="KHD895" s="806"/>
      <c r="KHE895" s="806"/>
      <c r="KHF895" s="806"/>
      <c r="KHG895" s="806"/>
      <c r="KHH895" s="806"/>
      <c r="KHI895" s="806"/>
      <c r="KHJ895" s="806"/>
      <c r="KHK895" s="806"/>
      <c r="KHL895" s="806"/>
      <c r="KHM895" s="806"/>
      <c r="KHN895" s="806"/>
      <c r="KHO895" s="806"/>
      <c r="KHP895" s="806"/>
      <c r="KHQ895" s="806"/>
      <c r="KHR895" s="806"/>
      <c r="KHS895" s="806"/>
      <c r="KHT895" s="806"/>
      <c r="KHU895" s="806"/>
      <c r="KHV895" s="806"/>
      <c r="KHW895" s="806"/>
      <c r="KHX895" s="806"/>
      <c r="KHY895" s="806"/>
      <c r="KHZ895" s="806"/>
      <c r="KIA895" s="806"/>
      <c r="KIB895" s="806"/>
      <c r="KIC895" s="806"/>
      <c r="KID895" s="806"/>
      <c r="KIE895" s="806"/>
      <c r="KIF895" s="806"/>
      <c r="KIG895" s="806"/>
      <c r="KIH895" s="806"/>
      <c r="KII895" s="806"/>
      <c r="KIJ895" s="806"/>
      <c r="KIK895" s="806"/>
      <c r="KIL895" s="806"/>
      <c r="KIM895" s="806"/>
      <c r="KIN895" s="806"/>
      <c r="KIO895" s="806"/>
      <c r="KIP895" s="806"/>
      <c r="KIQ895" s="806"/>
      <c r="KIR895" s="806"/>
      <c r="KIS895" s="806"/>
      <c r="KIT895" s="806"/>
      <c r="KIU895" s="806"/>
      <c r="KIV895" s="806"/>
      <c r="KIW895" s="806"/>
      <c r="KIX895" s="806"/>
      <c r="KIY895" s="806"/>
      <c r="KIZ895" s="806"/>
      <c r="KJA895" s="806"/>
      <c r="KJB895" s="806"/>
      <c r="KJC895" s="806"/>
      <c r="KJD895" s="806"/>
      <c r="KJE895" s="806"/>
      <c r="KJF895" s="806"/>
      <c r="KJG895" s="806"/>
      <c r="KJH895" s="806"/>
      <c r="KJI895" s="806"/>
      <c r="KJJ895" s="806"/>
      <c r="KJK895" s="806"/>
      <c r="KJL895" s="806"/>
      <c r="KJM895" s="806"/>
      <c r="KJN895" s="806"/>
      <c r="KJO895" s="806"/>
      <c r="KJP895" s="806"/>
      <c r="KJQ895" s="806"/>
      <c r="KJR895" s="806"/>
      <c r="KJS895" s="806"/>
      <c r="KJT895" s="806"/>
      <c r="KJU895" s="806"/>
      <c r="KJV895" s="806"/>
      <c r="KJW895" s="806"/>
      <c r="KJX895" s="806"/>
      <c r="KJY895" s="806"/>
      <c r="KJZ895" s="806"/>
      <c r="KKA895" s="806"/>
      <c r="KKB895" s="806"/>
      <c r="KKC895" s="806"/>
      <c r="KKD895" s="806"/>
      <c r="KKE895" s="806"/>
      <c r="KKF895" s="806"/>
      <c r="KKG895" s="806"/>
      <c r="KKH895" s="806"/>
      <c r="KKI895" s="806"/>
      <c r="KKJ895" s="806"/>
      <c r="KKK895" s="806"/>
      <c r="KKL895" s="806"/>
      <c r="KKM895" s="806"/>
      <c r="KKN895" s="806"/>
      <c r="KKO895" s="806"/>
      <c r="KKP895" s="806"/>
      <c r="KKQ895" s="806"/>
      <c r="KKR895" s="806"/>
      <c r="KKS895" s="806"/>
      <c r="KKT895" s="806"/>
      <c r="KKU895" s="806"/>
      <c r="KKV895" s="806"/>
      <c r="KKW895" s="806"/>
      <c r="KKX895" s="806"/>
      <c r="KKY895" s="806"/>
      <c r="KKZ895" s="806"/>
      <c r="KLA895" s="806"/>
      <c r="KLB895" s="806"/>
      <c r="KLC895" s="806"/>
      <c r="KLD895" s="806"/>
      <c r="KLE895" s="806"/>
      <c r="KLF895" s="806"/>
      <c r="KLG895" s="806"/>
      <c r="KLH895" s="806"/>
      <c r="KLI895" s="806"/>
      <c r="KLJ895" s="806"/>
      <c r="KLK895" s="806"/>
      <c r="KLL895" s="806"/>
      <c r="KLM895" s="806"/>
      <c r="KLN895" s="806"/>
      <c r="KLO895" s="806"/>
      <c r="KLP895" s="806"/>
      <c r="KLQ895" s="806"/>
      <c r="KLR895" s="806"/>
      <c r="KLS895" s="806"/>
      <c r="KLT895" s="806"/>
      <c r="KLU895" s="806"/>
      <c r="KLV895" s="806"/>
      <c r="KLW895" s="806"/>
      <c r="KLX895" s="806"/>
      <c r="KLY895" s="806"/>
      <c r="KLZ895" s="806"/>
      <c r="KMA895" s="806"/>
      <c r="KMB895" s="806"/>
      <c r="KMC895" s="806"/>
      <c r="KMD895" s="806"/>
      <c r="KME895" s="806"/>
      <c r="KMF895" s="806"/>
      <c r="KMG895" s="806"/>
      <c r="KMH895" s="806"/>
      <c r="KMI895" s="806"/>
      <c r="KMJ895" s="806"/>
      <c r="KMK895" s="806"/>
      <c r="KML895" s="806"/>
      <c r="KMM895" s="806"/>
      <c r="KMN895" s="806"/>
      <c r="KMO895" s="806"/>
      <c r="KMP895" s="806"/>
      <c r="KMQ895" s="806"/>
      <c r="KMR895" s="806"/>
      <c r="KMS895" s="806"/>
      <c r="KMT895" s="806"/>
      <c r="KMU895" s="806"/>
      <c r="KMV895" s="806"/>
      <c r="KMW895" s="806"/>
      <c r="KMX895" s="806"/>
      <c r="KMY895" s="806"/>
      <c r="KMZ895" s="806"/>
      <c r="KNA895" s="806"/>
      <c r="KNB895" s="806"/>
      <c r="KNC895" s="806"/>
      <c r="KND895" s="806"/>
      <c r="KNE895" s="806"/>
      <c r="KNF895" s="806"/>
      <c r="KNG895" s="806"/>
      <c r="KNH895" s="806"/>
      <c r="KNI895" s="806"/>
      <c r="KNJ895" s="806"/>
      <c r="KNK895" s="806"/>
      <c r="KNL895" s="806"/>
      <c r="KNM895" s="806"/>
      <c r="KNN895" s="806"/>
      <c r="KNO895" s="806"/>
      <c r="KNP895" s="806"/>
      <c r="KNQ895" s="806"/>
      <c r="KNR895" s="806"/>
      <c r="KNS895" s="806"/>
      <c r="KNT895" s="806"/>
      <c r="KNU895" s="806"/>
      <c r="KNV895" s="806"/>
      <c r="KNW895" s="806"/>
      <c r="KNX895" s="806"/>
      <c r="KNY895" s="806"/>
      <c r="KNZ895" s="806"/>
      <c r="KOA895" s="806"/>
      <c r="KOB895" s="806"/>
      <c r="KOC895" s="806"/>
      <c r="KOD895" s="806"/>
      <c r="KOE895" s="806"/>
      <c r="KOF895" s="806"/>
      <c r="KOG895" s="806"/>
      <c r="KOH895" s="806"/>
      <c r="KOI895" s="806"/>
      <c r="KOJ895" s="806"/>
      <c r="KOK895" s="806"/>
      <c r="KOL895" s="806"/>
      <c r="KOM895" s="806"/>
      <c r="KON895" s="806"/>
      <c r="KOO895" s="806"/>
      <c r="KOP895" s="806"/>
      <c r="KOQ895" s="806"/>
      <c r="KOR895" s="806"/>
      <c r="KOS895" s="806"/>
      <c r="KOT895" s="806"/>
      <c r="KOU895" s="806"/>
      <c r="KOV895" s="806"/>
      <c r="KOW895" s="806"/>
      <c r="KOX895" s="806"/>
      <c r="KOY895" s="806"/>
      <c r="KOZ895" s="806"/>
      <c r="KPA895" s="806"/>
      <c r="KPB895" s="806"/>
      <c r="KPC895" s="806"/>
      <c r="KPD895" s="806"/>
      <c r="KPE895" s="806"/>
      <c r="KPF895" s="806"/>
      <c r="KPG895" s="806"/>
      <c r="KPH895" s="806"/>
      <c r="KPI895" s="806"/>
      <c r="KPJ895" s="806"/>
      <c r="KPK895" s="806"/>
      <c r="KPL895" s="806"/>
      <c r="KPM895" s="806"/>
      <c r="KPN895" s="806"/>
      <c r="KPO895" s="806"/>
      <c r="KPP895" s="806"/>
      <c r="KPQ895" s="806"/>
      <c r="KPR895" s="806"/>
      <c r="KPS895" s="806"/>
      <c r="KPT895" s="806"/>
      <c r="KPU895" s="806"/>
      <c r="KPV895" s="806"/>
      <c r="KPW895" s="806"/>
      <c r="KPX895" s="806"/>
      <c r="KPY895" s="806"/>
      <c r="KPZ895" s="806"/>
      <c r="KQA895" s="806"/>
      <c r="KQB895" s="806"/>
      <c r="KQC895" s="806"/>
      <c r="KQD895" s="806"/>
      <c r="KQE895" s="806"/>
      <c r="KQF895" s="806"/>
      <c r="KQG895" s="806"/>
      <c r="KQH895" s="806"/>
      <c r="KQI895" s="806"/>
      <c r="KQJ895" s="806"/>
      <c r="KQK895" s="806"/>
      <c r="KQL895" s="806"/>
      <c r="KQM895" s="806"/>
      <c r="KQN895" s="806"/>
      <c r="KQO895" s="806"/>
      <c r="KQP895" s="806"/>
      <c r="KQQ895" s="806"/>
      <c r="KQR895" s="806"/>
      <c r="KQS895" s="806"/>
      <c r="KQT895" s="806"/>
      <c r="KQU895" s="806"/>
      <c r="KQV895" s="806"/>
      <c r="KQW895" s="806"/>
      <c r="KQX895" s="806"/>
      <c r="KQY895" s="806"/>
      <c r="KQZ895" s="806"/>
      <c r="KRA895" s="806"/>
      <c r="KRB895" s="806"/>
      <c r="KRC895" s="806"/>
      <c r="KRD895" s="806"/>
      <c r="KRE895" s="806"/>
      <c r="KRF895" s="806"/>
      <c r="KRG895" s="806"/>
      <c r="KRH895" s="806"/>
      <c r="KRI895" s="806"/>
      <c r="KRJ895" s="806"/>
      <c r="KRK895" s="806"/>
      <c r="KRL895" s="806"/>
      <c r="KRM895" s="806"/>
      <c r="KRN895" s="806"/>
      <c r="KRO895" s="806"/>
      <c r="KRP895" s="806"/>
      <c r="KRQ895" s="806"/>
      <c r="KRR895" s="806"/>
      <c r="KRS895" s="806"/>
      <c r="KRT895" s="806"/>
      <c r="KRU895" s="806"/>
      <c r="KRV895" s="806"/>
      <c r="KRW895" s="806"/>
      <c r="KRX895" s="806"/>
      <c r="KRY895" s="806"/>
      <c r="KRZ895" s="806"/>
      <c r="KSA895" s="806"/>
      <c r="KSB895" s="806"/>
      <c r="KSC895" s="806"/>
      <c r="KSD895" s="806"/>
      <c r="KSE895" s="806"/>
      <c r="KSF895" s="806"/>
      <c r="KSG895" s="806"/>
      <c r="KSH895" s="806"/>
      <c r="KSI895" s="806"/>
      <c r="KSJ895" s="806"/>
      <c r="KSK895" s="806"/>
      <c r="KSL895" s="806"/>
      <c r="KSM895" s="806"/>
      <c r="KSN895" s="806"/>
      <c r="KSO895" s="806"/>
      <c r="KSP895" s="806"/>
      <c r="KSQ895" s="806"/>
      <c r="KSR895" s="806"/>
      <c r="KSS895" s="806"/>
      <c r="KST895" s="806"/>
      <c r="KSU895" s="806"/>
      <c r="KSV895" s="806"/>
      <c r="KSW895" s="806"/>
      <c r="KSX895" s="806"/>
      <c r="KSY895" s="806"/>
      <c r="KSZ895" s="806"/>
      <c r="KTA895" s="806"/>
      <c r="KTB895" s="806"/>
      <c r="KTC895" s="806"/>
      <c r="KTD895" s="806"/>
      <c r="KTE895" s="806"/>
      <c r="KTF895" s="806"/>
      <c r="KTG895" s="806"/>
      <c r="KTH895" s="806"/>
      <c r="KTI895" s="806"/>
      <c r="KTJ895" s="806"/>
      <c r="KTK895" s="806"/>
      <c r="KTL895" s="806"/>
      <c r="KTM895" s="806"/>
      <c r="KTN895" s="806"/>
      <c r="KTO895" s="806"/>
      <c r="KTP895" s="806"/>
      <c r="KTQ895" s="806"/>
      <c r="KTR895" s="806"/>
      <c r="KTS895" s="806"/>
      <c r="KTT895" s="806"/>
      <c r="KTU895" s="806"/>
      <c r="KTV895" s="806"/>
      <c r="KTW895" s="806"/>
      <c r="KTX895" s="806"/>
      <c r="KTY895" s="806"/>
      <c r="KTZ895" s="806"/>
      <c r="KUA895" s="806"/>
      <c r="KUB895" s="806"/>
      <c r="KUC895" s="806"/>
      <c r="KUD895" s="806"/>
      <c r="KUE895" s="806"/>
      <c r="KUF895" s="806"/>
      <c r="KUG895" s="806"/>
      <c r="KUH895" s="806"/>
      <c r="KUI895" s="806"/>
      <c r="KUJ895" s="806"/>
      <c r="KUK895" s="806"/>
      <c r="KUL895" s="806"/>
      <c r="KUM895" s="806"/>
      <c r="KUN895" s="806"/>
      <c r="KUO895" s="806"/>
      <c r="KUP895" s="806"/>
      <c r="KUQ895" s="806"/>
      <c r="KUR895" s="806"/>
      <c r="KUS895" s="806"/>
      <c r="KUT895" s="806"/>
      <c r="KUU895" s="806"/>
      <c r="KUV895" s="806"/>
      <c r="KUW895" s="806"/>
      <c r="KUX895" s="806"/>
      <c r="KUY895" s="806"/>
      <c r="KUZ895" s="806"/>
      <c r="KVA895" s="806"/>
      <c r="KVB895" s="806"/>
      <c r="KVC895" s="806"/>
      <c r="KVD895" s="806"/>
      <c r="KVE895" s="806"/>
      <c r="KVF895" s="806"/>
      <c r="KVG895" s="806"/>
      <c r="KVH895" s="806"/>
      <c r="KVI895" s="806"/>
      <c r="KVJ895" s="806"/>
      <c r="KVK895" s="806"/>
      <c r="KVL895" s="806"/>
      <c r="KVM895" s="806"/>
      <c r="KVN895" s="806"/>
      <c r="KVO895" s="806"/>
      <c r="KVP895" s="806"/>
      <c r="KVQ895" s="806"/>
      <c r="KVR895" s="806"/>
      <c r="KVS895" s="806"/>
      <c r="KVT895" s="806"/>
      <c r="KVU895" s="806"/>
      <c r="KVV895" s="806"/>
      <c r="KVW895" s="806"/>
      <c r="KVX895" s="806"/>
      <c r="KVY895" s="806"/>
      <c r="KVZ895" s="806"/>
      <c r="KWA895" s="806"/>
      <c r="KWB895" s="806"/>
      <c r="KWC895" s="806"/>
      <c r="KWD895" s="806"/>
      <c r="KWE895" s="806"/>
      <c r="KWF895" s="806"/>
      <c r="KWG895" s="806"/>
      <c r="KWH895" s="806"/>
      <c r="KWI895" s="806"/>
      <c r="KWJ895" s="806"/>
      <c r="KWK895" s="806"/>
      <c r="KWL895" s="806"/>
      <c r="KWM895" s="806"/>
      <c r="KWN895" s="806"/>
      <c r="KWO895" s="806"/>
      <c r="KWP895" s="806"/>
      <c r="KWQ895" s="806"/>
      <c r="KWR895" s="806"/>
      <c r="KWS895" s="806"/>
      <c r="KWT895" s="806"/>
      <c r="KWU895" s="806"/>
      <c r="KWV895" s="806"/>
      <c r="KWW895" s="806"/>
      <c r="KWX895" s="806"/>
      <c r="KWY895" s="806"/>
      <c r="KWZ895" s="806"/>
      <c r="KXA895" s="806"/>
      <c r="KXB895" s="806"/>
      <c r="KXC895" s="806"/>
      <c r="KXD895" s="806"/>
      <c r="KXE895" s="806"/>
      <c r="KXF895" s="806"/>
      <c r="KXG895" s="806"/>
      <c r="KXH895" s="806"/>
      <c r="KXI895" s="806"/>
      <c r="KXJ895" s="806"/>
      <c r="KXK895" s="806"/>
      <c r="KXL895" s="806"/>
      <c r="KXM895" s="806"/>
      <c r="KXN895" s="806"/>
      <c r="KXO895" s="806"/>
      <c r="KXP895" s="806"/>
      <c r="KXQ895" s="806"/>
      <c r="KXR895" s="806"/>
      <c r="KXS895" s="806"/>
      <c r="KXT895" s="806"/>
      <c r="KXU895" s="806"/>
      <c r="KXV895" s="806"/>
      <c r="KXW895" s="806"/>
      <c r="KXX895" s="806"/>
      <c r="KXY895" s="806"/>
      <c r="KXZ895" s="806"/>
      <c r="KYA895" s="806"/>
      <c r="KYB895" s="806"/>
      <c r="KYC895" s="806"/>
      <c r="KYD895" s="806"/>
      <c r="KYE895" s="806"/>
      <c r="KYF895" s="806"/>
      <c r="KYG895" s="806"/>
      <c r="KYH895" s="806"/>
      <c r="KYI895" s="806"/>
      <c r="KYJ895" s="806"/>
      <c r="KYK895" s="806"/>
      <c r="KYL895" s="806"/>
      <c r="KYM895" s="806"/>
      <c r="KYN895" s="806"/>
      <c r="KYO895" s="806"/>
      <c r="KYP895" s="806"/>
      <c r="KYQ895" s="806"/>
      <c r="KYR895" s="806"/>
      <c r="KYS895" s="806"/>
      <c r="KYT895" s="806"/>
      <c r="KYU895" s="806"/>
      <c r="KYV895" s="806"/>
      <c r="KYW895" s="806"/>
      <c r="KYX895" s="806"/>
      <c r="KYY895" s="806"/>
      <c r="KYZ895" s="806"/>
      <c r="KZA895" s="806"/>
      <c r="KZB895" s="806"/>
      <c r="KZC895" s="806"/>
      <c r="KZD895" s="806"/>
      <c r="KZE895" s="806"/>
      <c r="KZF895" s="806"/>
      <c r="KZG895" s="806"/>
      <c r="KZH895" s="806"/>
      <c r="KZI895" s="806"/>
      <c r="KZJ895" s="806"/>
      <c r="KZK895" s="806"/>
      <c r="KZL895" s="806"/>
      <c r="KZM895" s="806"/>
      <c r="KZN895" s="806"/>
      <c r="KZO895" s="806"/>
      <c r="KZP895" s="806"/>
      <c r="KZQ895" s="806"/>
      <c r="KZR895" s="806"/>
      <c r="KZS895" s="806"/>
      <c r="KZT895" s="806"/>
      <c r="KZU895" s="806"/>
      <c r="KZV895" s="806"/>
      <c r="KZW895" s="806"/>
      <c r="KZX895" s="806"/>
      <c r="KZY895" s="806"/>
      <c r="KZZ895" s="806"/>
      <c r="LAA895" s="806"/>
      <c r="LAB895" s="806"/>
      <c r="LAC895" s="806"/>
      <c r="LAD895" s="806"/>
      <c r="LAE895" s="806"/>
      <c r="LAF895" s="806"/>
      <c r="LAG895" s="806"/>
      <c r="LAH895" s="806"/>
      <c r="LAI895" s="806"/>
      <c r="LAJ895" s="806"/>
      <c r="LAK895" s="806"/>
      <c r="LAL895" s="806"/>
      <c r="LAM895" s="806"/>
      <c r="LAN895" s="806"/>
      <c r="LAO895" s="806"/>
      <c r="LAP895" s="806"/>
      <c r="LAQ895" s="806"/>
      <c r="LAR895" s="806"/>
      <c r="LAS895" s="806"/>
      <c r="LAT895" s="806"/>
      <c r="LAU895" s="806"/>
      <c r="LAV895" s="806"/>
      <c r="LAW895" s="806"/>
      <c r="LAX895" s="806"/>
      <c r="LAY895" s="806"/>
      <c r="LAZ895" s="806"/>
      <c r="LBA895" s="806"/>
      <c r="LBB895" s="806"/>
      <c r="LBC895" s="806"/>
      <c r="LBD895" s="806"/>
      <c r="LBE895" s="806"/>
      <c r="LBF895" s="806"/>
      <c r="LBG895" s="806"/>
      <c r="LBH895" s="806"/>
      <c r="LBI895" s="806"/>
      <c r="LBJ895" s="806"/>
      <c r="LBK895" s="806"/>
      <c r="LBL895" s="806"/>
      <c r="LBM895" s="806"/>
      <c r="LBN895" s="806"/>
      <c r="LBO895" s="806"/>
      <c r="LBP895" s="806"/>
      <c r="LBQ895" s="806"/>
      <c r="LBR895" s="806"/>
      <c r="LBS895" s="806"/>
      <c r="LBT895" s="806"/>
      <c r="LBU895" s="806"/>
      <c r="LBV895" s="806"/>
      <c r="LBW895" s="806"/>
      <c r="LBX895" s="806"/>
      <c r="LBY895" s="806"/>
      <c r="LBZ895" s="806"/>
      <c r="LCA895" s="806"/>
      <c r="LCB895" s="806"/>
      <c r="LCC895" s="806"/>
      <c r="LCD895" s="806"/>
      <c r="LCE895" s="806"/>
      <c r="LCF895" s="806"/>
      <c r="LCG895" s="806"/>
      <c r="LCH895" s="806"/>
      <c r="LCI895" s="806"/>
      <c r="LCJ895" s="806"/>
      <c r="LCK895" s="806"/>
      <c r="LCL895" s="806"/>
      <c r="LCM895" s="806"/>
      <c r="LCN895" s="806"/>
      <c r="LCO895" s="806"/>
      <c r="LCP895" s="806"/>
      <c r="LCQ895" s="806"/>
      <c r="LCR895" s="806"/>
      <c r="LCS895" s="806"/>
      <c r="LCT895" s="806"/>
      <c r="LCU895" s="806"/>
      <c r="LCV895" s="806"/>
      <c r="LCW895" s="806"/>
      <c r="LCX895" s="806"/>
      <c r="LCY895" s="806"/>
      <c r="LCZ895" s="806"/>
      <c r="LDA895" s="806"/>
      <c r="LDB895" s="806"/>
      <c r="LDC895" s="806"/>
      <c r="LDD895" s="806"/>
      <c r="LDE895" s="806"/>
      <c r="LDF895" s="806"/>
      <c r="LDG895" s="806"/>
      <c r="LDH895" s="806"/>
      <c r="LDI895" s="806"/>
      <c r="LDJ895" s="806"/>
      <c r="LDK895" s="806"/>
      <c r="LDL895" s="806"/>
      <c r="LDM895" s="806"/>
      <c r="LDN895" s="806"/>
      <c r="LDO895" s="806"/>
      <c r="LDP895" s="806"/>
      <c r="LDQ895" s="806"/>
      <c r="LDR895" s="806"/>
      <c r="LDS895" s="806"/>
      <c r="LDT895" s="806"/>
      <c r="LDU895" s="806"/>
      <c r="LDV895" s="806"/>
      <c r="LDW895" s="806"/>
      <c r="LDX895" s="806"/>
      <c r="LDY895" s="806"/>
      <c r="LDZ895" s="806"/>
      <c r="LEA895" s="806"/>
      <c r="LEB895" s="806"/>
      <c r="LEC895" s="806"/>
      <c r="LED895" s="806"/>
      <c r="LEE895" s="806"/>
      <c r="LEF895" s="806"/>
      <c r="LEG895" s="806"/>
      <c r="LEH895" s="806"/>
      <c r="LEI895" s="806"/>
      <c r="LEJ895" s="806"/>
      <c r="LEK895" s="806"/>
      <c r="LEL895" s="806"/>
      <c r="LEM895" s="806"/>
      <c r="LEN895" s="806"/>
      <c r="LEO895" s="806"/>
      <c r="LEP895" s="806"/>
      <c r="LEQ895" s="806"/>
      <c r="LER895" s="806"/>
      <c r="LES895" s="806"/>
      <c r="LET895" s="806"/>
      <c r="LEU895" s="806"/>
      <c r="LEV895" s="806"/>
      <c r="LEW895" s="806"/>
      <c r="LEX895" s="806"/>
      <c r="LEY895" s="806"/>
      <c r="LEZ895" s="806"/>
      <c r="LFA895" s="806"/>
      <c r="LFB895" s="806"/>
      <c r="LFC895" s="806"/>
      <c r="LFD895" s="806"/>
      <c r="LFE895" s="806"/>
      <c r="LFF895" s="806"/>
      <c r="LFG895" s="806"/>
      <c r="LFH895" s="806"/>
      <c r="LFI895" s="806"/>
      <c r="LFJ895" s="806"/>
      <c r="LFK895" s="806"/>
      <c r="LFL895" s="806"/>
      <c r="LFM895" s="806"/>
      <c r="LFN895" s="806"/>
      <c r="LFO895" s="806"/>
      <c r="LFP895" s="806"/>
      <c r="LFQ895" s="806"/>
      <c r="LFR895" s="806"/>
      <c r="LFS895" s="806"/>
      <c r="LFT895" s="806"/>
      <c r="LFU895" s="806"/>
      <c r="LFV895" s="806"/>
      <c r="LFW895" s="806"/>
      <c r="LFX895" s="806"/>
      <c r="LFY895" s="806"/>
      <c r="LFZ895" s="806"/>
      <c r="LGA895" s="806"/>
      <c r="LGB895" s="806"/>
      <c r="LGC895" s="806"/>
      <c r="LGD895" s="806"/>
      <c r="LGE895" s="806"/>
      <c r="LGF895" s="806"/>
      <c r="LGG895" s="806"/>
      <c r="LGH895" s="806"/>
      <c r="LGI895" s="806"/>
      <c r="LGJ895" s="806"/>
      <c r="LGK895" s="806"/>
      <c r="LGL895" s="806"/>
      <c r="LGM895" s="806"/>
      <c r="LGN895" s="806"/>
      <c r="LGO895" s="806"/>
      <c r="LGP895" s="806"/>
      <c r="LGQ895" s="806"/>
      <c r="LGR895" s="806"/>
      <c r="LGS895" s="806"/>
      <c r="LGT895" s="806"/>
      <c r="LGU895" s="806"/>
      <c r="LGV895" s="806"/>
      <c r="LGW895" s="806"/>
      <c r="LGX895" s="806"/>
      <c r="LGY895" s="806"/>
      <c r="LGZ895" s="806"/>
      <c r="LHA895" s="806"/>
      <c r="LHB895" s="806"/>
      <c r="LHC895" s="806"/>
      <c r="LHD895" s="806"/>
      <c r="LHE895" s="806"/>
      <c r="LHF895" s="806"/>
      <c r="LHG895" s="806"/>
      <c r="LHH895" s="806"/>
      <c r="LHI895" s="806"/>
      <c r="LHJ895" s="806"/>
      <c r="LHK895" s="806"/>
      <c r="LHL895" s="806"/>
      <c r="LHM895" s="806"/>
      <c r="LHN895" s="806"/>
      <c r="LHO895" s="806"/>
      <c r="LHP895" s="806"/>
      <c r="LHQ895" s="806"/>
      <c r="LHR895" s="806"/>
      <c r="LHS895" s="806"/>
      <c r="LHT895" s="806"/>
      <c r="LHU895" s="806"/>
      <c r="LHV895" s="806"/>
      <c r="LHW895" s="806"/>
      <c r="LHX895" s="806"/>
      <c r="LHY895" s="806"/>
      <c r="LHZ895" s="806"/>
      <c r="LIA895" s="806"/>
      <c r="LIB895" s="806"/>
      <c r="LIC895" s="806"/>
      <c r="LID895" s="806"/>
      <c r="LIE895" s="806"/>
      <c r="LIF895" s="806"/>
      <c r="LIG895" s="806"/>
      <c r="LIH895" s="806"/>
      <c r="LII895" s="806"/>
      <c r="LIJ895" s="806"/>
      <c r="LIK895" s="806"/>
      <c r="LIL895" s="806"/>
      <c r="LIM895" s="806"/>
      <c r="LIN895" s="806"/>
      <c r="LIO895" s="806"/>
      <c r="LIP895" s="806"/>
      <c r="LIQ895" s="806"/>
      <c r="LIR895" s="806"/>
      <c r="LIS895" s="806"/>
      <c r="LIT895" s="806"/>
      <c r="LIU895" s="806"/>
      <c r="LIV895" s="806"/>
      <c r="LIW895" s="806"/>
      <c r="LIX895" s="806"/>
      <c r="LIY895" s="806"/>
      <c r="LIZ895" s="806"/>
      <c r="LJA895" s="806"/>
      <c r="LJB895" s="806"/>
      <c r="LJC895" s="806"/>
      <c r="LJD895" s="806"/>
      <c r="LJE895" s="806"/>
      <c r="LJF895" s="806"/>
      <c r="LJG895" s="806"/>
      <c r="LJH895" s="806"/>
      <c r="LJI895" s="806"/>
      <c r="LJJ895" s="806"/>
      <c r="LJK895" s="806"/>
      <c r="LJL895" s="806"/>
      <c r="LJM895" s="806"/>
      <c r="LJN895" s="806"/>
      <c r="LJO895" s="806"/>
      <c r="LJP895" s="806"/>
      <c r="LJQ895" s="806"/>
      <c r="LJR895" s="806"/>
      <c r="LJS895" s="806"/>
      <c r="LJT895" s="806"/>
      <c r="LJU895" s="806"/>
      <c r="LJV895" s="806"/>
      <c r="LJW895" s="806"/>
      <c r="LJX895" s="806"/>
      <c r="LJY895" s="806"/>
      <c r="LJZ895" s="806"/>
      <c r="LKA895" s="806"/>
      <c r="LKB895" s="806"/>
      <c r="LKC895" s="806"/>
      <c r="LKD895" s="806"/>
      <c r="LKE895" s="806"/>
      <c r="LKF895" s="806"/>
      <c r="LKG895" s="806"/>
      <c r="LKH895" s="806"/>
      <c r="LKI895" s="806"/>
      <c r="LKJ895" s="806"/>
      <c r="LKK895" s="806"/>
      <c r="LKL895" s="806"/>
      <c r="LKM895" s="806"/>
      <c r="LKN895" s="806"/>
      <c r="LKO895" s="806"/>
      <c r="LKP895" s="806"/>
      <c r="LKQ895" s="806"/>
      <c r="LKR895" s="806"/>
      <c r="LKS895" s="806"/>
      <c r="LKT895" s="806"/>
      <c r="LKU895" s="806"/>
      <c r="LKV895" s="806"/>
      <c r="LKW895" s="806"/>
      <c r="LKX895" s="806"/>
      <c r="LKY895" s="806"/>
      <c r="LKZ895" s="806"/>
      <c r="LLA895" s="806"/>
      <c r="LLB895" s="806"/>
      <c r="LLC895" s="806"/>
      <c r="LLD895" s="806"/>
      <c r="LLE895" s="806"/>
      <c r="LLF895" s="806"/>
      <c r="LLG895" s="806"/>
      <c r="LLH895" s="806"/>
      <c r="LLI895" s="806"/>
      <c r="LLJ895" s="806"/>
      <c r="LLK895" s="806"/>
      <c r="LLL895" s="806"/>
      <c r="LLM895" s="806"/>
      <c r="LLN895" s="806"/>
      <c r="LLO895" s="806"/>
      <c r="LLP895" s="806"/>
      <c r="LLQ895" s="806"/>
      <c r="LLR895" s="806"/>
      <c r="LLS895" s="806"/>
      <c r="LLT895" s="806"/>
      <c r="LLU895" s="806"/>
      <c r="LLV895" s="806"/>
      <c r="LLW895" s="806"/>
      <c r="LLX895" s="806"/>
      <c r="LLY895" s="806"/>
      <c r="LLZ895" s="806"/>
      <c r="LMA895" s="806"/>
      <c r="LMB895" s="806"/>
      <c r="LMC895" s="806"/>
      <c r="LMD895" s="806"/>
      <c r="LME895" s="806"/>
      <c r="LMF895" s="806"/>
      <c r="LMG895" s="806"/>
      <c r="LMH895" s="806"/>
      <c r="LMI895" s="806"/>
      <c r="LMJ895" s="806"/>
      <c r="LMK895" s="806"/>
      <c r="LML895" s="806"/>
      <c r="LMM895" s="806"/>
      <c r="LMN895" s="806"/>
      <c r="LMO895" s="806"/>
      <c r="LMP895" s="806"/>
      <c r="LMQ895" s="806"/>
      <c r="LMR895" s="806"/>
      <c r="LMS895" s="806"/>
      <c r="LMT895" s="806"/>
      <c r="LMU895" s="806"/>
      <c r="LMV895" s="806"/>
      <c r="LMW895" s="806"/>
      <c r="LMX895" s="806"/>
      <c r="LMY895" s="806"/>
      <c r="LMZ895" s="806"/>
      <c r="LNA895" s="806"/>
      <c r="LNB895" s="806"/>
      <c r="LNC895" s="806"/>
      <c r="LND895" s="806"/>
      <c r="LNE895" s="806"/>
      <c r="LNF895" s="806"/>
      <c r="LNG895" s="806"/>
      <c r="LNH895" s="806"/>
      <c r="LNI895" s="806"/>
      <c r="LNJ895" s="806"/>
      <c r="LNK895" s="806"/>
      <c r="LNL895" s="806"/>
      <c r="LNM895" s="806"/>
      <c r="LNN895" s="806"/>
      <c r="LNO895" s="806"/>
      <c r="LNP895" s="806"/>
      <c r="LNQ895" s="806"/>
      <c r="LNR895" s="806"/>
      <c r="LNS895" s="806"/>
      <c r="LNT895" s="806"/>
      <c r="LNU895" s="806"/>
      <c r="LNV895" s="806"/>
      <c r="LNW895" s="806"/>
      <c r="LNX895" s="806"/>
      <c r="LNY895" s="806"/>
      <c r="LNZ895" s="806"/>
      <c r="LOA895" s="806"/>
      <c r="LOB895" s="806"/>
      <c r="LOC895" s="806"/>
      <c r="LOD895" s="806"/>
      <c r="LOE895" s="806"/>
      <c r="LOF895" s="806"/>
      <c r="LOG895" s="806"/>
      <c r="LOH895" s="806"/>
      <c r="LOI895" s="806"/>
      <c r="LOJ895" s="806"/>
      <c r="LOK895" s="806"/>
      <c r="LOL895" s="806"/>
      <c r="LOM895" s="806"/>
      <c r="LON895" s="806"/>
      <c r="LOO895" s="806"/>
      <c r="LOP895" s="806"/>
      <c r="LOQ895" s="806"/>
      <c r="LOR895" s="806"/>
      <c r="LOS895" s="806"/>
      <c r="LOT895" s="806"/>
      <c r="LOU895" s="806"/>
      <c r="LOV895" s="806"/>
      <c r="LOW895" s="806"/>
      <c r="LOX895" s="806"/>
      <c r="LOY895" s="806"/>
      <c r="LOZ895" s="806"/>
      <c r="LPA895" s="806"/>
      <c r="LPB895" s="806"/>
      <c r="LPC895" s="806"/>
      <c r="LPD895" s="806"/>
      <c r="LPE895" s="806"/>
      <c r="LPF895" s="806"/>
      <c r="LPG895" s="806"/>
      <c r="LPH895" s="806"/>
      <c r="LPI895" s="806"/>
      <c r="LPJ895" s="806"/>
      <c r="LPK895" s="806"/>
      <c r="LPL895" s="806"/>
      <c r="LPM895" s="806"/>
      <c r="LPN895" s="806"/>
      <c r="LPO895" s="806"/>
      <c r="LPP895" s="806"/>
      <c r="LPQ895" s="806"/>
      <c r="LPR895" s="806"/>
      <c r="LPS895" s="806"/>
      <c r="LPT895" s="806"/>
      <c r="LPU895" s="806"/>
      <c r="LPV895" s="806"/>
      <c r="LPW895" s="806"/>
      <c r="LPX895" s="806"/>
      <c r="LPY895" s="806"/>
      <c r="LPZ895" s="806"/>
      <c r="LQA895" s="806"/>
      <c r="LQB895" s="806"/>
      <c r="LQC895" s="806"/>
      <c r="LQD895" s="806"/>
      <c r="LQE895" s="806"/>
      <c r="LQF895" s="806"/>
      <c r="LQG895" s="806"/>
      <c r="LQH895" s="806"/>
      <c r="LQI895" s="806"/>
      <c r="LQJ895" s="806"/>
      <c r="LQK895" s="806"/>
      <c r="LQL895" s="806"/>
      <c r="LQM895" s="806"/>
      <c r="LQN895" s="806"/>
      <c r="LQO895" s="806"/>
      <c r="LQP895" s="806"/>
      <c r="LQQ895" s="806"/>
      <c r="LQR895" s="806"/>
      <c r="LQS895" s="806"/>
      <c r="LQT895" s="806"/>
      <c r="LQU895" s="806"/>
      <c r="LQV895" s="806"/>
      <c r="LQW895" s="806"/>
      <c r="LQX895" s="806"/>
      <c r="LQY895" s="806"/>
      <c r="LQZ895" s="806"/>
      <c r="LRA895" s="806"/>
      <c r="LRB895" s="806"/>
      <c r="LRC895" s="806"/>
      <c r="LRD895" s="806"/>
      <c r="LRE895" s="806"/>
      <c r="LRF895" s="806"/>
      <c r="LRG895" s="806"/>
      <c r="LRH895" s="806"/>
      <c r="LRI895" s="806"/>
      <c r="LRJ895" s="806"/>
      <c r="LRK895" s="806"/>
      <c r="LRL895" s="806"/>
      <c r="LRM895" s="806"/>
      <c r="LRN895" s="806"/>
      <c r="LRO895" s="806"/>
      <c r="LRP895" s="806"/>
      <c r="LRQ895" s="806"/>
      <c r="LRR895" s="806"/>
      <c r="LRS895" s="806"/>
      <c r="LRT895" s="806"/>
      <c r="LRU895" s="806"/>
      <c r="LRV895" s="806"/>
      <c r="LRW895" s="806"/>
      <c r="LRX895" s="806"/>
      <c r="LRY895" s="806"/>
      <c r="LRZ895" s="806"/>
      <c r="LSA895" s="806"/>
      <c r="LSB895" s="806"/>
      <c r="LSC895" s="806"/>
      <c r="LSD895" s="806"/>
      <c r="LSE895" s="806"/>
      <c r="LSF895" s="806"/>
      <c r="LSG895" s="806"/>
      <c r="LSH895" s="806"/>
      <c r="LSI895" s="806"/>
      <c r="LSJ895" s="806"/>
      <c r="LSK895" s="806"/>
      <c r="LSL895" s="806"/>
      <c r="LSM895" s="806"/>
      <c r="LSN895" s="806"/>
      <c r="LSO895" s="806"/>
      <c r="LSP895" s="806"/>
      <c r="LSQ895" s="806"/>
      <c r="LSR895" s="806"/>
      <c r="LSS895" s="806"/>
      <c r="LST895" s="806"/>
      <c r="LSU895" s="806"/>
      <c r="LSV895" s="806"/>
      <c r="LSW895" s="806"/>
      <c r="LSX895" s="806"/>
      <c r="LSY895" s="806"/>
      <c r="LSZ895" s="806"/>
      <c r="LTA895" s="806"/>
      <c r="LTB895" s="806"/>
      <c r="LTC895" s="806"/>
      <c r="LTD895" s="806"/>
      <c r="LTE895" s="806"/>
      <c r="LTF895" s="806"/>
      <c r="LTG895" s="806"/>
      <c r="LTH895" s="806"/>
      <c r="LTI895" s="806"/>
      <c r="LTJ895" s="806"/>
      <c r="LTK895" s="806"/>
      <c r="LTL895" s="806"/>
      <c r="LTM895" s="806"/>
      <c r="LTN895" s="806"/>
      <c r="LTO895" s="806"/>
      <c r="LTP895" s="806"/>
      <c r="LTQ895" s="806"/>
      <c r="LTR895" s="806"/>
      <c r="LTS895" s="806"/>
      <c r="LTT895" s="806"/>
      <c r="LTU895" s="806"/>
      <c r="LTV895" s="806"/>
      <c r="LTW895" s="806"/>
      <c r="LTX895" s="806"/>
      <c r="LTY895" s="806"/>
      <c r="LTZ895" s="806"/>
      <c r="LUA895" s="806"/>
      <c r="LUB895" s="806"/>
      <c r="LUC895" s="806"/>
      <c r="LUD895" s="806"/>
      <c r="LUE895" s="806"/>
      <c r="LUF895" s="806"/>
      <c r="LUG895" s="806"/>
      <c r="LUH895" s="806"/>
      <c r="LUI895" s="806"/>
      <c r="LUJ895" s="806"/>
      <c r="LUK895" s="806"/>
      <c r="LUL895" s="806"/>
      <c r="LUM895" s="806"/>
      <c r="LUN895" s="806"/>
      <c r="LUO895" s="806"/>
      <c r="LUP895" s="806"/>
      <c r="LUQ895" s="806"/>
      <c r="LUR895" s="806"/>
      <c r="LUS895" s="806"/>
      <c r="LUT895" s="806"/>
      <c r="LUU895" s="806"/>
      <c r="LUV895" s="806"/>
      <c r="LUW895" s="806"/>
      <c r="LUX895" s="806"/>
      <c r="LUY895" s="806"/>
      <c r="LUZ895" s="806"/>
      <c r="LVA895" s="806"/>
      <c r="LVB895" s="806"/>
      <c r="LVC895" s="806"/>
      <c r="LVD895" s="806"/>
      <c r="LVE895" s="806"/>
      <c r="LVF895" s="806"/>
      <c r="LVG895" s="806"/>
      <c r="LVH895" s="806"/>
      <c r="LVI895" s="806"/>
      <c r="LVJ895" s="806"/>
      <c r="LVK895" s="806"/>
      <c r="LVL895" s="806"/>
      <c r="LVM895" s="806"/>
      <c r="LVN895" s="806"/>
      <c r="LVO895" s="806"/>
      <c r="LVP895" s="806"/>
      <c r="LVQ895" s="806"/>
      <c r="LVR895" s="806"/>
      <c r="LVS895" s="806"/>
      <c r="LVT895" s="806"/>
      <c r="LVU895" s="806"/>
      <c r="LVV895" s="806"/>
      <c r="LVW895" s="806"/>
      <c r="LVX895" s="806"/>
      <c r="LVY895" s="806"/>
      <c r="LVZ895" s="806"/>
      <c r="LWA895" s="806"/>
      <c r="LWB895" s="806"/>
      <c r="LWC895" s="806"/>
      <c r="LWD895" s="806"/>
      <c r="LWE895" s="806"/>
      <c r="LWF895" s="806"/>
      <c r="LWG895" s="806"/>
      <c r="LWH895" s="806"/>
      <c r="LWI895" s="806"/>
      <c r="LWJ895" s="806"/>
      <c r="LWK895" s="806"/>
      <c r="LWL895" s="806"/>
      <c r="LWM895" s="806"/>
      <c r="LWN895" s="806"/>
      <c r="LWO895" s="806"/>
      <c r="LWP895" s="806"/>
      <c r="LWQ895" s="806"/>
      <c r="LWR895" s="806"/>
      <c r="LWS895" s="806"/>
      <c r="LWT895" s="806"/>
      <c r="LWU895" s="806"/>
      <c r="LWV895" s="806"/>
      <c r="LWW895" s="806"/>
      <c r="LWX895" s="806"/>
      <c r="LWY895" s="806"/>
      <c r="LWZ895" s="806"/>
      <c r="LXA895" s="806"/>
      <c r="LXB895" s="806"/>
      <c r="LXC895" s="806"/>
      <c r="LXD895" s="806"/>
      <c r="LXE895" s="806"/>
      <c r="LXF895" s="806"/>
      <c r="LXG895" s="806"/>
      <c r="LXH895" s="806"/>
      <c r="LXI895" s="806"/>
      <c r="LXJ895" s="806"/>
      <c r="LXK895" s="806"/>
      <c r="LXL895" s="806"/>
      <c r="LXM895" s="806"/>
      <c r="LXN895" s="806"/>
      <c r="LXO895" s="806"/>
      <c r="LXP895" s="806"/>
      <c r="LXQ895" s="806"/>
      <c r="LXR895" s="806"/>
      <c r="LXS895" s="806"/>
      <c r="LXT895" s="806"/>
      <c r="LXU895" s="806"/>
      <c r="LXV895" s="806"/>
      <c r="LXW895" s="806"/>
      <c r="LXX895" s="806"/>
      <c r="LXY895" s="806"/>
      <c r="LXZ895" s="806"/>
      <c r="LYA895" s="806"/>
      <c r="LYB895" s="806"/>
      <c r="LYC895" s="806"/>
      <c r="LYD895" s="806"/>
      <c r="LYE895" s="806"/>
      <c r="LYF895" s="806"/>
      <c r="LYG895" s="806"/>
      <c r="LYH895" s="806"/>
      <c r="LYI895" s="806"/>
      <c r="LYJ895" s="806"/>
      <c r="LYK895" s="806"/>
      <c r="LYL895" s="806"/>
      <c r="LYM895" s="806"/>
      <c r="LYN895" s="806"/>
      <c r="LYO895" s="806"/>
      <c r="LYP895" s="806"/>
      <c r="LYQ895" s="806"/>
      <c r="LYR895" s="806"/>
      <c r="LYS895" s="806"/>
      <c r="LYT895" s="806"/>
      <c r="LYU895" s="806"/>
      <c r="LYV895" s="806"/>
      <c r="LYW895" s="806"/>
      <c r="LYX895" s="806"/>
      <c r="LYY895" s="806"/>
      <c r="LYZ895" s="806"/>
      <c r="LZA895" s="806"/>
      <c r="LZB895" s="806"/>
      <c r="LZC895" s="806"/>
      <c r="LZD895" s="806"/>
      <c r="LZE895" s="806"/>
      <c r="LZF895" s="806"/>
      <c r="LZG895" s="806"/>
      <c r="LZH895" s="806"/>
      <c r="LZI895" s="806"/>
      <c r="LZJ895" s="806"/>
      <c r="LZK895" s="806"/>
      <c r="LZL895" s="806"/>
      <c r="LZM895" s="806"/>
      <c r="LZN895" s="806"/>
      <c r="LZO895" s="806"/>
      <c r="LZP895" s="806"/>
      <c r="LZQ895" s="806"/>
      <c r="LZR895" s="806"/>
      <c r="LZS895" s="806"/>
      <c r="LZT895" s="806"/>
      <c r="LZU895" s="806"/>
      <c r="LZV895" s="806"/>
      <c r="LZW895" s="806"/>
      <c r="LZX895" s="806"/>
      <c r="LZY895" s="806"/>
      <c r="LZZ895" s="806"/>
      <c r="MAA895" s="806"/>
      <c r="MAB895" s="806"/>
      <c r="MAC895" s="806"/>
      <c r="MAD895" s="806"/>
      <c r="MAE895" s="806"/>
      <c r="MAF895" s="806"/>
      <c r="MAG895" s="806"/>
      <c r="MAH895" s="806"/>
      <c r="MAI895" s="806"/>
      <c r="MAJ895" s="806"/>
      <c r="MAK895" s="806"/>
      <c r="MAL895" s="806"/>
      <c r="MAM895" s="806"/>
      <c r="MAN895" s="806"/>
      <c r="MAO895" s="806"/>
      <c r="MAP895" s="806"/>
      <c r="MAQ895" s="806"/>
      <c r="MAR895" s="806"/>
      <c r="MAS895" s="806"/>
      <c r="MAT895" s="806"/>
      <c r="MAU895" s="806"/>
      <c r="MAV895" s="806"/>
      <c r="MAW895" s="806"/>
      <c r="MAX895" s="806"/>
      <c r="MAY895" s="806"/>
      <c r="MAZ895" s="806"/>
      <c r="MBA895" s="806"/>
      <c r="MBB895" s="806"/>
      <c r="MBC895" s="806"/>
      <c r="MBD895" s="806"/>
      <c r="MBE895" s="806"/>
      <c r="MBF895" s="806"/>
      <c r="MBG895" s="806"/>
      <c r="MBH895" s="806"/>
      <c r="MBI895" s="806"/>
      <c r="MBJ895" s="806"/>
      <c r="MBK895" s="806"/>
      <c r="MBL895" s="806"/>
      <c r="MBM895" s="806"/>
      <c r="MBN895" s="806"/>
      <c r="MBO895" s="806"/>
      <c r="MBP895" s="806"/>
      <c r="MBQ895" s="806"/>
      <c r="MBR895" s="806"/>
      <c r="MBS895" s="806"/>
      <c r="MBT895" s="806"/>
      <c r="MBU895" s="806"/>
      <c r="MBV895" s="806"/>
      <c r="MBW895" s="806"/>
      <c r="MBX895" s="806"/>
      <c r="MBY895" s="806"/>
      <c r="MBZ895" s="806"/>
      <c r="MCA895" s="806"/>
      <c r="MCB895" s="806"/>
      <c r="MCC895" s="806"/>
      <c r="MCD895" s="806"/>
      <c r="MCE895" s="806"/>
      <c r="MCF895" s="806"/>
      <c r="MCG895" s="806"/>
      <c r="MCH895" s="806"/>
      <c r="MCI895" s="806"/>
      <c r="MCJ895" s="806"/>
      <c r="MCK895" s="806"/>
      <c r="MCL895" s="806"/>
      <c r="MCM895" s="806"/>
      <c r="MCN895" s="806"/>
      <c r="MCO895" s="806"/>
      <c r="MCP895" s="806"/>
      <c r="MCQ895" s="806"/>
      <c r="MCR895" s="806"/>
      <c r="MCS895" s="806"/>
      <c r="MCT895" s="806"/>
      <c r="MCU895" s="806"/>
      <c r="MCV895" s="806"/>
      <c r="MCW895" s="806"/>
      <c r="MCX895" s="806"/>
      <c r="MCY895" s="806"/>
      <c r="MCZ895" s="806"/>
      <c r="MDA895" s="806"/>
      <c r="MDB895" s="806"/>
      <c r="MDC895" s="806"/>
      <c r="MDD895" s="806"/>
      <c r="MDE895" s="806"/>
      <c r="MDF895" s="806"/>
      <c r="MDG895" s="806"/>
      <c r="MDH895" s="806"/>
      <c r="MDI895" s="806"/>
      <c r="MDJ895" s="806"/>
      <c r="MDK895" s="806"/>
      <c r="MDL895" s="806"/>
      <c r="MDM895" s="806"/>
      <c r="MDN895" s="806"/>
      <c r="MDO895" s="806"/>
      <c r="MDP895" s="806"/>
      <c r="MDQ895" s="806"/>
      <c r="MDR895" s="806"/>
      <c r="MDS895" s="806"/>
      <c r="MDT895" s="806"/>
      <c r="MDU895" s="806"/>
      <c r="MDV895" s="806"/>
      <c r="MDW895" s="806"/>
      <c r="MDX895" s="806"/>
      <c r="MDY895" s="806"/>
      <c r="MDZ895" s="806"/>
      <c r="MEA895" s="806"/>
      <c r="MEB895" s="806"/>
      <c r="MEC895" s="806"/>
      <c r="MED895" s="806"/>
      <c r="MEE895" s="806"/>
      <c r="MEF895" s="806"/>
      <c r="MEG895" s="806"/>
      <c r="MEH895" s="806"/>
      <c r="MEI895" s="806"/>
      <c r="MEJ895" s="806"/>
      <c r="MEK895" s="806"/>
      <c r="MEL895" s="806"/>
      <c r="MEM895" s="806"/>
      <c r="MEN895" s="806"/>
      <c r="MEO895" s="806"/>
      <c r="MEP895" s="806"/>
      <c r="MEQ895" s="806"/>
      <c r="MER895" s="806"/>
      <c r="MES895" s="806"/>
      <c r="MET895" s="806"/>
      <c r="MEU895" s="806"/>
      <c r="MEV895" s="806"/>
      <c r="MEW895" s="806"/>
      <c r="MEX895" s="806"/>
      <c r="MEY895" s="806"/>
      <c r="MEZ895" s="806"/>
      <c r="MFA895" s="806"/>
      <c r="MFB895" s="806"/>
      <c r="MFC895" s="806"/>
      <c r="MFD895" s="806"/>
      <c r="MFE895" s="806"/>
      <c r="MFF895" s="806"/>
      <c r="MFG895" s="806"/>
      <c r="MFH895" s="806"/>
      <c r="MFI895" s="806"/>
      <c r="MFJ895" s="806"/>
      <c r="MFK895" s="806"/>
      <c r="MFL895" s="806"/>
      <c r="MFM895" s="806"/>
      <c r="MFN895" s="806"/>
      <c r="MFO895" s="806"/>
      <c r="MFP895" s="806"/>
      <c r="MFQ895" s="806"/>
      <c r="MFR895" s="806"/>
      <c r="MFS895" s="806"/>
      <c r="MFT895" s="806"/>
      <c r="MFU895" s="806"/>
      <c r="MFV895" s="806"/>
      <c r="MFW895" s="806"/>
      <c r="MFX895" s="806"/>
      <c r="MFY895" s="806"/>
      <c r="MFZ895" s="806"/>
      <c r="MGA895" s="806"/>
      <c r="MGB895" s="806"/>
      <c r="MGC895" s="806"/>
      <c r="MGD895" s="806"/>
      <c r="MGE895" s="806"/>
      <c r="MGF895" s="806"/>
      <c r="MGG895" s="806"/>
      <c r="MGH895" s="806"/>
      <c r="MGI895" s="806"/>
      <c r="MGJ895" s="806"/>
      <c r="MGK895" s="806"/>
      <c r="MGL895" s="806"/>
      <c r="MGM895" s="806"/>
      <c r="MGN895" s="806"/>
      <c r="MGO895" s="806"/>
      <c r="MGP895" s="806"/>
      <c r="MGQ895" s="806"/>
      <c r="MGR895" s="806"/>
      <c r="MGS895" s="806"/>
      <c r="MGT895" s="806"/>
      <c r="MGU895" s="806"/>
      <c r="MGV895" s="806"/>
      <c r="MGW895" s="806"/>
      <c r="MGX895" s="806"/>
      <c r="MGY895" s="806"/>
      <c r="MGZ895" s="806"/>
      <c r="MHA895" s="806"/>
      <c r="MHB895" s="806"/>
      <c r="MHC895" s="806"/>
      <c r="MHD895" s="806"/>
      <c r="MHE895" s="806"/>
      <c r="MHF895" s="806"/>
      <c r="MHG895" s="806"/>
      <c r="MHH895" s="806"/>
      <c r="MHI895" s="806"/>
      <c r="MHJ895" s="806"/>
      <c r="MHK895" s="806"/>
      <c r="MHL895" s="806"/>
      <c r="MHM895" s="806"/>
      <c r="MHN895" s="806"/>
      <c r="MHO895" s="806"/>
      <c r="MHP895" s="806"/>
      <c r="MHQ895" s="806"/>
      <c r="MHR895" s="806"/>
      <c r="MHS895" s="806"/>
      <c r="MHT895" s="806"/>
      <c r="MHU895" s="806"/>
      <c r="MHV895" s="806"/>
      <c r="MHW895" s="806"/>
      <c r="MHX895" s="806"/>
      <c r="MHY895" s="806"/>
      <c r="MHZ895" s="806"/>
      <c r="MIA895" s="806"/>
      <c r="MIB895" s="806"/>
      <c r="MIC895" s="806"/>
      <c r="MID895" s="806"/>
      <c r="MIE895" s="806"/>
      <c r="MIF895" s="806"/>
      <c r="MIG895" s="806"/>
      <c r="MIH895" s="806"/>
      <c r="MII895" s="806"/>
      <c r="MIJ895" s="806"/>
      <c r="MIK895" s="806"/>
      <c r="MIL895" s="806"/>
      <c r="MIM895" s="806"/>
      <c r="MIN895" s="806"/>
      <c r="MIO895" s="806"/>
      <c r="MIP895" s="806"/>
      <c r="MIQ895" s="806"/>
      <c r="MIR895" s="806"/>
      <c r="MIS895" s="806"/>
      <c r="MIT895" s="806"/>
      <c r="MIU895" s="806"/>
      <c r="MIV895" s="806"/>
      <c r="MIW895" s="806"/>
      <c r="MIX895" s="806"/>
      <c r="MIY895" s="806"/>
      <c r="MIZ895" s="806"/>
      <c r="MJA895" s="806"/>
      <c r="MJB895" s="806"/>
      <c r="MJC895" s="806"/>
      <c r="MJD895" s="806"/>
      <c r="MJE895" s="806"/>
      <c r="MJF895" s="806"/>
      <c r="MJG895" s="806"/>
      <c r="MJH895" s="806"/>
      <c r="MJI895" s="806"/>
      <c r="MJJ895" s="806"/>
      <c r="MJK895" s="806"/>
      <c r="MJL895" s="806"/>
      <c r="MJM895" s="806"/>
      <c r="MJN895" s="806"/>
      <c r="MJO895" s="806"/>
      <c r="MJP895" s="806"/>
      <c r="MJQ895" s="806"/>
      <c r="MJR895" s="806"/>
      <c r="MJS895" s="806"/>
      <c r="MJT895" s="806"/>
      <c r="MJU895" s="806"/>
      <c r="MJV895" s="806"/>
      <c r="MJW895" s="806"/>
      <c r="MJX895" s="806"/>
      <c r="MJY895" s="806"/>
      <c r="MJZ895" s="806"/>
      <c r="MKA895" s="806"/>
      <c r="MKB895" s="806"/>
      <c r="MKC895" s="806"/>
      <c r="MKD895" s="806"/>
      <c r="MKE895" s="806"/>
      <c r="MKF895" s="806"/>
      <c r="MKG895" s="806"/>
      <c r="MKH895" s="806"/>
      <c r="MKI895" s="806"/>
      <c r="MKJ895" s="806"/>
      <c r="MKK895" s="806"/>
      <c r="MKL895" s="806"/>
      <c r="MKM895" s="806"/>
      <c r="MKN895" s="806"/>
      <c r="MKO895" s="806"/>
      <c r="MKP895" s="806"/>
      <c r="MKQ895" s="806"/>
      <c r="MKR895" s="806"/>
      <c r="MKS895" s="806"/>
      <c r="MKT895" s="806"/>
      <c r="MKU895" s="806"/>
      <c r="MKV895" s="806"/>
      <c r="MKW895" s="806"/>
      <c r="MKX895" s="806"/>
      <c r="MKY895" s="806"/>
      <c r="MKZ895" s="806"/>
      <c r="MLA895" s="806"/>
      <c r="MLB895" s="806"/>
      <c r="MLC895" s="806"/>
      <c r="MLD895" s="806"/>
      <c r="MLE895" s="806"/>
      <c r="MLF895" s="806"/>
      <c r="MLG895" s="806"/>
      <c r="MLH895" s="806"/>
      <c r="MLI895" s="806"/>
      <c r="MLJ895" s="806"/>
      <c r="MLK895" s="806"/>
      <c r="MLL895" s="806"/>
      <c r="MLM895" s="806"/>
      <c r="MLN895" s="806"/>
      <c r="MLO895" s="806"/>
      <c r="MLP895" s="806"/>
      <c r="MLQ895" s="806"/>
      <c r="MLR895" s="806"/>
      <c r="MLS895" s="806"/>
      <c r="MLT895" s="806"/>
      <c r="MLU895" s="806"/>
      <c r="MLV895" s="806"/>
      <c r="MLW895" s="806"/>
      <c r="MLX895" s="806"/>
      <c r="MLY895" s="806"/>
      <c r="MLZ895" s="806"/>
      <c r="MMA895" s="806"/>
      <c r="MMB895" s="806"/>
      <c r="MMC895" s="806"/>
      <c r="MMD895" s="806"/>
      <c r="MME895" s="806"/>
      <c r="MMF895" s="806"/>
      <c r="MMG895" s="806"/>
      <c r="MMH895" s="806"/>
      <c r="MMI895" s="806"/>
      <c r="MMJ895" s="806"/>
      <c r="MMK895" s="806"/>
      <c r="MML895" s="806"/>
      <c r="MMM895" s="806"/>
      <c r="MMN895" s="806"/>
      <c r="MMO895" s="806"/>
      <c r="MMP895" s="806"/>
      <c r="MMQ895" s="806"/>
      <c r="MMR895" s="806"/>
      <c r="MMS895" s="806"/>
      <c r="MMT895" s="806"/>
      <c r="MMU895" s="806"/>
      <c r="MMV895" s="806"/>
      <c r="MMW895" s="806"/>
      <c r="MMX895" s="806"/>
      <c r="MMY895" s="806"/>
      <c r="MMZ895" s="806"/>
      <c r="MNA895" s="806"/>
      <c r="MNB895" s="806"/>
      <c r="MNC895" s="806"/>
      <c r="MND895" s="806"/>
      <c r="MNE895" s="806"/>
      <c r="MNF895" s="806"/>
      <c r="MNG895" s="806"/>
      <c r="MNH895" s="806"/>
      <c r="MNI895" s="806"/>
      <c r="MNJ895" s="806"/>
      <c r="MNK895" s="806"/>
      <c r="MNL895" s="806"/>
      <c r="MNM895" s="806"/>
      <c r="MNN895" s="806"/>
      <c r="MNO895" s="806"/>
      <c r="MNP895" s="806"/>
      <c r="MNQ895" s="806"/>
      <c r="MNR895" s="806"/>
      <c r="MNS895" s="806"/>
      <c r="MNT895" s="806"/>
      <c r="MNU895" s="806"/>
      <c r="MNV895" s="806"/>
      <c r="MNW895" s="806"/>
      <c r="MNX895" s="806"/>
      <c r="MNY895" s="806"/>
      <c r="MNZ895" s="806"/>
      <c r="MOA895" s="806"/>
      <c r="MOB895" s="806"/>
      <c r="MOC895" s="806"/>
      <c r="MOD895" s="806"/>
      <c r="MOE895" s="806"/>
      <c r="MOF895" s="806"/>
      <c r="MOG895" s="806"/>
      <c r="MOH895" s="806"/>
      <c r="MOI895" s="806"/>
      <c r="MOJ895" s="806"/>
      <c r="MOK895" s="806"/>
      <c r="MOL895" s="806"/>
      <c r="MOM895" s="806"/>
      <c r="MON895" s="806"/>
      <c r="MOO895" s="806"/>
      <c r="MOP895" s="806"/>
      <c r="MOQ895" s="806"/>
      <c r="MOR895" s="806"/>
      <c r="MOS895" s="806"/>
      <c r="MOT895" s="806"/>
      <c r="MOU895" s="806"/>
      <c r="MOV895" s="806"/>
      <c r="MOW895" s="806"/>
      <c r="MOX895" s="806"/>
      <c r="MOY895" s="806"/>
      <c r="MOZ895" s="806"/>
      <c r="MPA895" s="806"/>
      <c r="MPB895" s="806"/>
      <c r="MPC895" s="806"/>
      <c r="MPD895" s="806"/>
      <c r="MPE895" s="806"/>
      <c r="MPF895" s="806"/>
      <c r="MPG895" s="806"/>
      <c r="MPH895" s="806"/>
      <c r="MPI895" s="806"/>
      <c r="MPJ895" s="806"/>
      <c r="MPK895" s="806"/>
      <c r="MPL895" s="806"/>
      <c r="MPM895" s="806"/>
      <c r="MPN895" s="806"/>
      <c r="MPO895" s="806"/>
      <c r="MPP895" s="806"/>
      <c r="MPQ895" s="806"/>
      <c r="MPR895" s="806"/>
      <c r="MPS895" s="806"/>
      <c r="MPT895" s="806"/>
      <c r="MPU895" s="806"/>
      <c r="MPV895" s="806"/>
      <c r="MPW895" s="806"/>
      <c r="MPX895" s="806"/>
      <c r="MPY895" s="806"/>
      <c r="MPZ895" s="806"/>
      <c r="MQA895" s="806"/>
      <c r="MQB895" s="806"/>
      <c r="MQC895" s="806"/>
      <c r="MQD895" s="806"/>
      <c r="MQE895" s="806"/>
      <c r="MQF895" s="806"/>
      <c r="MQG895" s="806"/>
      <c r="MQH895" s="806"/>
      <c r="MQI895" s="806"/>
      <c r="MQJ895" s="806"/>
      <c r="MQK895" s="806"/>
      <c r="MQL895" s="806"/>
      <c r="MQM895" s="806"/>
      <c r="MQN895" s="806"/>
      <c r="MQO895" s="806"/>
      <c r="MQP895" s="806"/>
      <c r="MQQ895" s="806"/>
      <c r="MQR895" s="806"/>
      <c r="MQS895" s="806"/>
      <c r="MQT895" s="806"/>
      <c r="MQU895" s="806"/>
      <c r="MQV895" s="806"/>
      <c r="MQW895" s="806"/>
      <c r="MQX895" s="806"/>
      <c r="MQY895" s="806"/>
      <c r="MQZ895" s="806"/>
      <c r="MRA895" s="806"/>
      <c r="MRB895" s="806"/>
      <c r="MRC895" s="806"/>
      <c r="MRD895" s="806"/>
      <c r="MRE895" s="806"/>
      <c r="MRF895" s="806"/>
      <c r="MRG895" s="806"/>
      <c r="MRH895" s="806"/>
      <c r="MRI895" s="806"/>
      <c r="MRJ895" s="806"/>
      <c r="MRK895" s="806"/>
      <c r="MRL895" s="806"/>
      <c r="MRM895" s="806"/>
      <c r="MRN895" s="806"/>
      <c r="MRO895" s="806"/>
      <c r="MRP895" s="806"/>
      <c r="MRQ895" s="806"/>
      <c r="MRR895" s="806"/>
      <c r="MRS895" s="806"/>
      <c r="MRT895" s="806"/>
      <c r="MRU895" s="806"/>
      <c r="MRV895" s="806"/>
      <c r="MRW895" s="806"/>
      <c r="MRX895" s="806"/>
      <c r="MRY895" s="806"/>
      <c r="MRZ895" s="806"/>
      <c r="MSA895" s="806"/>
      <c r="MSB895" s="806"/>
      <c r="MSC895" s="806"/>
      <c r="MSD895" s="806"/>
      <c r="MSE895" s="806"/>
      <c r="MSF895" s="806"/>
      <c r="MSG895" s="806"/>
      <c r="MSH895" s="806"/>
      <c r="MSI895" s="806"/>
      <c r="MSJ895" s="806"/>
      <c r="MSK895" s="806"/>
      <c r="MSL895" s="806"/>
      <c r="MSM895" s="806"/>
      <c r="MSN895" s="806"/>
      <c r="MSO895" s="806"/>
      <c r="MSP895" s="806"/>
      <c r="MSQ895" s="806"/>
      <c r="MSR895" s="806"/>
      <c r="MSS895" s="806"/>
      <c r="MST895" s="806"/>
      <c r="MSU895" s="806"/>
      <c r="MSV895" s="806"/>
      <c r="MSW895" s="806"/>
      <c r="MSX895" s="806"/>
      <c r="MSY895" s="806"/>
      <c r="MSZ895" s="806"/>
      <c r="MTA895" s="806"/>
      <c r="MTB895" s="806"/>
      <c r="MTC895" s="806"/>
      <c r="MTD895" s="806"/>
      <c r="MTE895" s="806"/>
      <c r="MTF895" s="806"/>
      <c r="MTG895" s="806"/>
      <c r="MTH895" s="806"/>
      <c r="MTI895" s="806"/>
      <c r="MTJ895" s="806"/>
      <c r="MTK895" s="806"/>
      <c r="MTL895" s="806"/>
      <c r="MTM895" s="806"/>
      <c r="MTN895" s="806"/>
      <c r="MTO895" s="806"/>
      <c r="MTP895" s="806"/>
      <c r="MTQ895" s="806"/>
      <c r="MTR895" s="806"/>
      <c r="MTS895" s="806"/>
      <c r="MTT895" s="806"/>
      <c r="MTU895" s="806"/>
      <c r="MTV895" s="806"/>
      <c r="MTW895" s="806"/>
      <c r="MTX895" s="806"/>
      <c r="MTY895" s="806"/>
      <c r="MTZ895" s="806"/>
      <c r="MUA895" s="806"/>
      <c r="MUB895" s="806"/>
      <c r="MUC895" s="806"/>
      <c r="MUD895" s="806"/>
      <c r="MUE895" s="806"/>
      <c r="MUF895" s="806"/>
      <c r="MUG895" s="806"/>
      <c r="MUH895" s="806"/>
      <c r="MUI895" s="806"/>
      <c r="MUJ895" s="806"/>
      <c r="MUK895" s="806"/>
      <c r="MUL895" s="806"/>
      <c r="MUM895" s="806"/>
      <c r="MUN895" s="806"/>
      <c r="MUO895" s="806"/>
      <c r="MUP895" s="806"/>
      <c r="MUQ895" s="806"/>
      <c r="MUR895" s="806"/>
      <c r="MUS895" s="806"/>
      <c r="MUT895" s="806"/>
      <c r="MUU895" s="806"/>
      <c r="MUV895" s="806"/>
      <c r="MUW895" s="806"/>
      <c r="MUX895" s="806"/>
      <c r="MUY895" s="806"/>
      <c r="MUZ895" s="806"/>
      <c r="MVA895" s="806"/>
      <c r="MVB895" s="806"/>
      <c r="MVC895" s="806"/>
      <c r="MVD895" s="806"/>
      <c r="MVE895" s="806"/>
      <c r="MVF895" s="806"/>
      <c r="MVG895" s="806"/>
      <c r="MVH895" s="806"/>
      <c r="MVI895" s="806"/>
      <c r="MVJ895" s="806"/>
      <c r="MVK895" s="806"/>
      <c r="MVL895" s="806"/>
      <c r="MVM895" s="806"/>
      <c r="MVN895" s="806"/>
      <c r="MVO895" s="806"/>
      <c r="MVP895" s="806"/>
      <c r="MVQ895" s="806"/>
      <c r="MVR895" s="806"/>
      <c r="MVS895" s="806"/>
      <c r="MVT895" s="806"/>
      <c r="MVU895" s="806"/>
      <c r="MVV895" s="806"/>
      <c r="MVW895" s="806"/>
      <c r="MVX895" s="806"/>
      <c r="MVY895" s="806"/>
      <c r="MVZ895" s="806"/>
      <c r="MWA895" s="806"/>
      <c r="MWB895" s="806"/>
      <c r="MWC895" s="806"/>
      <c r="MWD895" s="806"/>
      <c r="MWE895" s="806"/>
      <c r="MWF895" s="806"/>
      <c r="MWG895" s="806"/>
      <c r="MWH895" s="806"/>
      <c r="MWI895" s="806"/>
      <c r="MWJ895" s="806"/>
      <c r="MWK895" s="806"/>
      <c r="MWL895" s="806"/>
      <c r="MWM895" s="806"/>
      <c r="MWN895" s="806"/>
      <c r="MWO895" s="806"/>
      <c r="MWP895" s="806"/>
      <c r="MWQ895" s="806"/>
      <c r="MWR895" s="806"/>
      <c r="MWS895" s="806"/>
      <c r="MWT895" s="806"/>
      <c r="MWU895" s="806"/>
      <c r="MWV895" s="806"/>
      <c r="MWW895" s="806"/>
      <c r="MWX895" s="806"/>
      <c r="MWY895" s="806"/>
      <c r="MWZ895" s="806"/>
      <c r="MXA895" s="806"/>
      <c r="MXB895" s="806"/>
      <c r="MXC895" s="806"/>
      <c r="MXD895" s="806"/>
      <c r="MXE895" s="806"/>
      <c r="MXF895" s="806"/>
      <c r="MXG895" s="806"/>
      <c r="MXH895" s="806"/>
      <c r="MXI895" s="806"/>
      <c r="MXJ895" s="806"/>
      <c r="MXK895" s="806"/>
      <c r="MXL895" s="806"/>
      <c r="MXM895" s="806"/>
      <c r="MXN895" s="806"/>
      <c r="MXO895" s="806"/>
      <c r="MXP895" s="806"/>
      <c r="MXQ895" s="806"/>
      <c r="MXR895" s="806"/>
      <c r="MXS895" s="806"/>
      <c r="MXT895" s="806"/>
      <c r="MXU895" s="806"/>
      <c r="MXV895" s="806"/>
      <c r="MXW895" s="806"/>
      <c r="MXX895" s="806"/>
      <c r="MXY895" s="806"/>
      <c r="MXZ895" s="806"/>
      <c r="MYA895" s="806"/>
      <c r="MYB895" s="806"/>
      <c r="MYC895" s="806"/>
      <c r="MYD895" s="806"/>
      <c r="MYE895" s="806"/>
      <c r="MYF895" s="806"/>
      <c r="MYG895" s="806"/>
      <c r="MYH895" s="806"/>
      <c r="MYI895" s="806"/>
      <c r="MYJ895" s="806"/>
      <c r="MYK895" s="806"/>
      <c r="MYL895" s="806"/>
      <c r="MYM895" s="806"/>
      <c r="MYN895" s="806"/>
      <c r="MYO895" s="806"/>
      <c r="MYP895" s="806"/>
      <c r="MYQ895" s="806"/>
      <c r="MYR895" s="806"/>
      <c r="MYS895" s="806"/>
      <c r="MYT895" s="806"/>
      <c r="MYU895" s="806"/>
      <c r="MYV895" s="806"/>
      <c r="MYW895" s="806"/>
      <c r="MYX895" s="806"/>
      <c r="MYY895" s="806"/>
      <c r="MYZ895" s="806"/>
      <c r="MZA895" s="806"/>
      <c r="MZB895" s="806"/>
      <c r="MZC895" s="806"/>
      <c r="MZD895" s="806"/>
      <c r="MZE895" s="806"/>
      <c r="MZF895" s="806"/>
      <c r="MZG895" s="806"/>
      <c r="MZH895" s="806"/>
      <c r="MZI895" s="806"/>
      <c r="MZJ895" s="806"/>
      <c r="MZK895" s="806"/>
      <c r="MZL895" s="806"/>
      <c r="MZM895" s="806"/>
      <c r="MZN895" s="806"/>
      <c r="MZO895" s="806"/>
      <c r="MZP895" s="806"/>
      <c r="MZQ895" s="806"/>
      <c r="MZR895" s="806"/>
      <c r="MZS895" s="806"/>
      <c r="MZT895" s="806"/>
      <c r="MZU895" s="806"/>
      <c r="MZV895" s="806"/>
      <c r="MZW895" s="806"/>
      <c r="MZX895" s="806"/>
      <c r="MZY895" s="806"/>
      <c r="MZZ895" s="806"/>
      <c r="NAA895" s="806"/>
      <c r="NAB895" s="806"/>
      <c r="NAC895" s="806"/>
      <c r="NAD895" s="806"/>
      <c r="NAE895" s="806"/>
      <c r="NAF895" s="806"/>
      <c r="NAG895" s="806"/>
      <c r="NAH895" s="806"/>
      <c r="NAI895" s="806"/>
      <c r="NAJ895" s="806"/>
      <c r="NAK895" s="806"/>
      <c r="NAL895" s="806"/>
      <c r="NAM895" s="806"/>
      <c r="NAN895" s="806"/>
      <c r="NAO895" s="806"/>
      <c r="NAP895" s="806"/>
      <c r="NAQ895" s="806"/>
      <c r="NAR895" s="806"/>
      <c r="NAS895" s="806"/>
      <c r="NAT895" s="806"/>
      <c r="NAU895" s="806"/>
      <c r="NAV895" s="806"/>
      <c r="NAW895" s="806"/>
      <c r="NAX895" s="806"/>
      <c r="NAY895" s="806"/>
      <c r="NAZ895" s="806"/>
      <c r="NBA895" s="806"/>
      <c r="NBB895" s="806"/>
      <c r="NBC895" s="806"/>
      <c r="NBD895" s="806"/>
      <c r="NBE895" s="806"/>
      <c r="NBF895" s="806"/>
      <c r="NBG895" s="806"/>
      <c r="NBH895" s="806"/>
      <c r="NBI895" s="806"/>
      <c r="NBJ895" s="806"/>
      <c r="NBK895" s="806"/>
      <c r="NBL895" s="806"/>
      <c r="NBM895" s="806"/>
      <c r="NBN895" s="806"/>
      <c r="NBO895" s="806"/>
      <c r="NBP895" s="806"/>
      <c r="NBQ895" s="806"/>
      <c r="NBR895" s="806"/>
      <c r="NBS895" s="806"/>
      <c r="NBT895" s="806"/>
      <c r="NBU895" s="806"/>
      <c r="NBV895" s="806"/>
      <c r="NBW895" s="806"/>
      <c r="NBX895" s="806"/>
      <c r="NBY895" s="806"/>
      <c r="NBZ895" s="806"/>
      <c r="NCA895" s="806"/>
      <c r="NCB895" s="806"/>
      <c r="NCC895" s="806"/>
      <c r="NCD895" s="806"/>
      <c r="NCE895" s="806"/>
      <c r="NCF895" s="806"/>
      <c r="NCG895" s="806"/>
      <c r="NCH895" s="806"/>
      <c r="NCI895" s="806"/>
      <c r="NCJ895" s="806"/>
      <c r="NCK895" s="806"/>
      <c r="NCL895" s="806"/>
      <c r="NCM895" s="806"/>
      <c r="NCN895" s="806"/>
      <c r="NCO895" s="806"/>
      <c r="NCP895" s="806"/>
      <c r="NCQ895" s="806"/>
      <c r="NCR895" s="806"/>
      <c r="NCS895" s="806"/>
      <c r="NCT895" s="806"/>
      <c r="NCU895" s="806"/>
      <c r="NCV895" s="806"/>
      <c r="NCW895" s="806"/>
      <c r="NCX895" s="806"/>
      <c r="NCY895" s="806"/>
      <c r="NCZ895" s="806"/>
      <c r="NDA895" s="806"/>
      <c r="NDB895" s="806"/>
      <c r="NDC895" s="806"/>
      <c r="NDD895" s="806"/>
      <c r="NDE895" s="806"/>
      <c r="NDF895" s="806"/>
      <c r="NDG895" s="806"/>
      <c r="NDH895" s="806"/>
      <c r="NDI895" s="806"/>
      <c r="NDJ895" s="806"/>
      <c r="NDK895" s="806"/>
      <c r="NDL895" s="806"/>
      <c r="NDM895" s="806"/>
      <c r="NDN895" s="806"/>
      <c r="NDO895" s="806"/>
      <c r="NDP895" s="806"/>
      <c r="NDQ895" s="806"/>
      <c r="NDR895" s="806"/>
      <c r="NDS895" s="806"/>
      <c r="NDT895" s="806"/>
      <c r="NDU895" s="806"/>
      <c r="NDV895" s="806"/>
      <c r="NDW895" s="806"/>
      <c r="NDX895" s="806"/>
      <c r="NDY895" s="806"/>
      <c r="NDZ895" s="806"/>
      <c r="NEA895" s="806"/>
      <c r="NEB895" s="806"/>
      <c r="NEC895" s="806"/>
      <c r="NED895" s="806"/>
      <c r="NEE895" s="806"/>
      <c r="NEF895" s="806"/>
      <c r="NEG895" s="806"/>
      <c r="NEH895" s="806"/>
      <c r="NEI895" s="806"/>
      <c r="NEJ895" s="806"/>
      <c r="NEK895" s="806"/>
      <c r="NEL895" s="806"/>
      <c r="NEM895" s="806"/>
      <c r="NEN895" s="806"/>
      <c r="NEO895" s="806"/>
      <c r="NEP895" s="806"/>
      <c r="NEQ895" s="806"/>
      <c r="NER895" s="806"/>
      <c r="NES895" s="806"/>
      <c r="NET895" s="806"/>
      <c r="NEU895" s="806"/>
      <c r="NEV895" s="806"/>
      <c r="NEW895" s="806"/>
      <c r="NEX895" s="806"/>
      <c r="NEY895" s="806"/>
      <c r="NEZ895" s="806"/>
      <c r="NFA895" s="806"/>
      <c r="NFB895" s="806"/>
      <c r="NFC895" s="806"/>
      <c r="NFD895" s="806"/>
      <c r="NFE895" s="806"/>
      <c r="NFF895" s="806"/>
      <c r="NFG895" s="806"/>
      <c r="NFH895" s="806"/>
      <c r="NFI895" s="806"/>
      <c r="NFJ895" s="806"/>
      <c r="NFK895" s="806"/>
      <c r="NFL895" s="806"/>
      <c r="NFM895" s="806"/>
      <c r="NFN895" s="806"/>
      <c r="NFO895" s="806"/>
      <c r="NFP895" s="806"/>
      <c r="NFQ895" s="806"/>
      <c r="NFR895" s="806"/>
      <c r="NFS895" s="806"/>
      <c r="NFT895" s="806"/>
      <c r="NFU895" s="806"/>
      <c r="NFV895" s="806"/>
      <c r="NFW895" s="806"/>
      <c r="NFX895" s="806"/>
      <c r="NFY895" s="806"/>
      <c r="NFZ895" s="806"/>
      <c r="NGA895" s="806"/>
      <c r="NGB895" s="806"/>
      <c r="NGC895" s="806"/>
      <c r="NGD895" s="806"/>
      <c r="NGE895" s="806"/>
      <c r="NGF895" s="806"/>
      <c r="NGG895" s="806"/>
      <c r="NGH895" s="806"/>
      <c r="NGI895" s="806"/>
      <c r="NGJ895" s="806"/>
      <c r="NGK895" s="806"/>
      <c r="NGL895" s="806"/>
      <c r="NGM895" s="806"/>
      <c r="NGN895" s="806"/>
      <c r="NGO895" s="806"/>
      <c r="NGP895" s="806"/>
      <c r="NGQ895" s="806"/>
      <c r="NGR895" s="806"/>
      <c r="NGS895" s="806"/>
      <c r="NGT895" s="806"/>
      <c r="NGU895" s="806"/>
      <c r="NGV895" s="806"/>
      <c r="NGW895" s="806"/>
      <c r="NGX895" s="806"/>
      <c r="NGY895" s="806"/>
      <c r="NGZ895" s="806"/>
      <c r="NHA895" s="806"/>
      <c r="NHB895" s="806"/>
      <c r="NHC895" s="806"/>
      <c r="NHD895" s="806"/>
      <c r="NHE895" s="806"/>
      <c r="NHF895" s="806"/>
      <c r="NHG895" s="806"/>
      <c r="NHH895" s="806"/>
      <c r="NHI895" s="806"/>
      <c r="NHJ895" s="806"/>
      <c r="NHK895" s="806"/>
      <c r="NHL895" s="806"/>
      <c r="NHM895" s="806"/>
      <c r="NHN895" s="806"/>
      <c r="NHO895" s="806"/>
      <c r="NHP895" s="806"/>
      <c r="NHQ895" s="806"/>
      <c r="NHR895" s="806"/>
      <c r="NHS895" s="806"/>
      <c r="NHT895" s="806"/>
      <c r="NHU895" s="806"/>
      <c r="NHV895" s="806"/>
      <c r="NHW895" s="806"/>
      <c r="NHX895" s="806"/>
      <c r="NHY895" s="806"/>
      <c r="NHZ895" s="806"/>
      <c r="NIA895" s="806"/>
      <c r="NIB895" s="806"/>
      <c r="NIC895" s="806"/>
      <c r="NID895" s="806"/>
      <c r="NIE895" s="806"/>
      <c r="NIF895" s="806"/>
      <c r="NIG895" s="806"/>
      <c r="NIH895" s="806"/>
      <c r="NII895" s="806"/>
      <c r="NIJ895" s="806"/>
      <c r="NIK895" s="806"/>
      <c r="NIL895" s="806"/>
      <c r="NIM895" s="806"/>
      <c r="NIN895" s="806"/>
      <c r="NIO895" s="806"/>
      <c r="NIP895" s="806"/>
      <c r="NIQ895" s="806"/>
      <c r="NIR895" s="806"/>
      <c r="NIS895" s="806"/>
      <c r="NIT895" s="806"/>
      <c r="NIU895" s="806"/>
      <c r="NIV895" s="806"/>
      <c r="NIW895" s="806"/>
      <c r="NIX895" s="806"/>
      <c r="NIY895" s="806"/>
      <c r="NIZ895" s="806"/>
      <c r="NJA895" s="806"/>
      <c r="NJB895" s="806"/>
      <c r="NJC895" s="806"/>
      <c r="NJD895" s="806"/>
      <c r="NJE895" s="806"/>
      <c r="NJF895" s="806"/>
      <c r="NJG895" s="806"/>
      <c r="NJH895" s="806"/>
      <c r="NJI895" s="806"/>
      <c r="NJJ895" s="806"/>
      <c r="NJK895" s="806"/>
      <c r="NJL895" s="806"/>
      <c r="NJM895" s="806"/>
      <c r="NJN895" s="806"/>
      <c r="NJO895" s="806"/>
      <c r="NJP895" s="806"/>
      <c r="NJQ895" s="806"/>
      <c r="NJR895" s="806"/>
      <c r="NJS895" s="806"/>
      <c r="NJT895" s="806"/>
      <c r="NJU895" s="806"/>
      <c r="NJV895" s="806"/>
      <c r="NJW895" s="806"/>
      <c r="NJX895" s="806"/>
      <c r="NJY895" s="806"/>
      <c r="NJZ895" s="806"/>
      <c r="NKA895" s="806"/>
      <c r="NKB895" s="806"/>
      <c r="NKC895" s="806"/>
      <c r="NKD895" s="806"/>
      <c r="NKE895" s="806"/>
      <c r="NKF895" s="806"/>
      <c r="NKG895" s="806"/>
      <c r="NKH895" s="806"/>
      <c r="NKI895" s="806"/>
      <c r="NKJ895" s="806"/>
      <c r="NKK895" s="806"/>
      <c r="NKL895" s="806"/>
      <c r="NKM895" s="806"/>
      <c r="NKN895" s="806"/>
      <c r="NKO895" s="806"/>
      <c r="NKP895" s="806"/>
      <c r="NKQ895" s="806"/>
      <c r="NKR895" s="806"/>
      <c r="NKS895" s="806"/>
      <c r="NKT895" s="806"/>
      <c r="NKU895" s="806"/>
      <c r="NKV895" s="806"/>
      <c r="NKW895" s="806"/>
      <c r="NKX895" s="806"/>
      <c r="NKY895" s="806"/>
      <c r="NKZ895" s="806"/>
      <c r="NLA895" s="806"/>
      <c r="NLB895" s="806"/>
      <c r="NLC895" s="806"/>
      <c r="NLD895" s="806"/>
      <c r="NLE895" s="806"/>
      <c r="NLF895" s="806"/>
      <c r="NLG895" s="806"/>
      <c r="NLH895" s="806"/>
      <c r="NLI895" s="806"/>
      <c r="NLJ895" s="806"/>
      <c r="NLK895" s="806"/>
      <c r="NLL895" s="806"/>
      <c r="NLM895" s="806"/>
      <c r="NLN895" s="806"/>
      <c r="NLO895" s="806"/>
      <c r="NLP895" s="806"/>
      <c r="NLQ895" s="806"/>
      <c r="NLR895" s="806"/>
      <c r="NLS895" s="806"/>
      <c r="NLT895" s="806"/>
      <c r="NLU895" s="806"/>
      <c r="NLV895" s="806"/>
      <c r="NLW895" s="806"/>
      <c r="NLX895" s="806"/>
      <c r="NLY895" s="806"/>
      <c r="NLZ895" s="806"/>
      <c r="NMA895" s="806"/>
      <c r="NMB895" s="806"/>
      <c r="NMC895" s="806"/>
      <c r="NMD895" s="806"/>
      <c r="NME895" s="806"/>
      <c r="NMF895" s="806"/>
      <c r="NMG895" s="806"/>
      <c r="NMH895" s="806"/>
      <c r="NMI895" s="806"/>
      <c r="NMJ895" s="806"/>
      <c r="NMK895" s="806"/>
      <c r="NML895" s="806"/>
      <c r="NMM895" s="806"/>
      <c r="NMN895" s="806"/>
      <c r="NMO895" s="806"/>
      <c r="NMP895" s="806"/>
      <c r="NMQ895" s="806"/>
      <c r="NMR895" s="806"/>
      <c r="NMS895" s="806"/>
      <c r="NMT895" s="806"/>
      <c r="NMU895" s="806"/>
      <c r="NMV895" s="806"/>
      <c r="NMW895" s="806"/>
      <c r="NMX895" s="806"/>
      <c r="NMY895" s="806"/>
      <c r="NMZ895" s="806"/>
      <c r="NNA895" s="806"/>
      <c r="NNB895" s="806"/>
      <c r="NNC895" s="806"/>
      <c r="NND895" s="806"/>
      <c r="NNE895" s="806"/>
      <c r="NNF895" s="806"/>
      <c r="NNG895" s="806"/>
      <c r="NNH895" s="806"/>
      <c r="NNI895" s="806"/>
      <c r="NNJ895" s="806"/>
      <c r="NNK895" s="806"/>
      <c r="NNL895" s="806"/>
      <c r="NNM895" s="806"/>
      <c r="NNN895" s="806"/>
      <c r="NNO895" s="806"/>
      <c r="NNP895" s="806"/>
      <c r="NNQ895" s="806"/>
      <c r="NNR895" s="806"/>
      <c r="NNS895" s="806"/>
      <c r="NNT895" s="806"/>
      <c r="NNU895" s="806"/>
      <c r="NNV895" s="806"/>
      <c r="NNW895" s="806"/>
      <c r="NNX895" s="806"/>
      <c r="NNY895" s="806"/>
      <c r="NNZ895" s="806"/>
      <c r="NOA895" s="806"/>
      <c r="NOB895" s="806"/>
      <c r="NOC895" s="806"/>
      <c r="NOD895" s="806"/>
      <c r="NOE895" s="806"/>
      <c r="NOF895" s="806"/>
      <c r="NOG895" s="806"/>
      <c r="NOH895" s="806"/>
      <c r="NOI895" s="806"/>
      <c r="NOJ895" s="806"/>
      <c r="NOK895" s="806"/>
      <c r="NOL895" s="806"/>
      <c r="NOM895" s="806"/>
      <c r="NON895" s="806"/>
      <c r="NOO895" s="806"/>
      <c r="NOP895" s="806"/>
      <c r="NOQ895" s="806"/>
      <c r="NOR895" s="806"/>
      <c r="NOS895" s="806"/>
      <c r="NOT895" s="806"/>
      <c r="NOU895" s="806"/>
      <c r="NOV895" s="806"/>
      <c r="NOW895" s="806"/>
      <c r="NOX895" s="806"/>
      <c r="NOY895" s="806"/>
      <c r="NOZ895" s="806"/>
      <c r="NPA895" s="806"/>
      <c r="NPB895" s="806"/>
      <c r="NPC895" s="806"/>
      <c r="NPD895" s="806"/>
      <c r="NPE895" s="806"/>
      <c r="NPF895" s="806"/>
      <c r="NPG895" s="806"/>
      <c r="NPH895" s="806"/>
      <c r="NPI895" s="806"/>
      <c r="NPJ895" s="806"/>
      <c r="NPK895" s="806"/>
      <c r="NPL895" s="806"/>
      <c r="NPM895" s="806"/>
      <c r="NPN895" s="806"/>
      <c r="NPO895" s="806"/>
      <c r="NPP895" s="806"/>
      <c r="NPQ895" s="806"/>
      <c r="NPR895" s="806"/>
      <c r="NPS895" s="806"/>
      <c r="NPT895" s="806"/>
      <c r="NPU895" s="806"/>
      <c r="NPV895" s="806"/>
      <c r="NPW895" s="806"/>
      <c r="NPX895" s="806"/>
      <c r="NPY895" s="806"/>
      <c r="NPZ895" s="806"/>
      <c r="NQA895" s="806"/>
      <c r="NQB895" s="806"/>
      <c r="NQC895" s="806"/>
      <c r="NQD895" s="806"/>
      <c r="NQE895" s="806"/>
      <c r="NQF895" s="806"/>
      <c r="NQG895" s="806"/>
      <c r="NQH895" s="806"/>
      <c r="NQI895" s="806"/>
      <c r="NQJ895" s="806"/>
      <c r="NQK895" s="806"/>
      <c r="NQL895" s="806"/>
      <c r="NQM895" s="806"/>
      <c r="NQN895" s="806"/>
      <c r="NQO895" s="806"/>
      <c r="NQP895" s="806"/>
      <c r="NQQ895" s="806"/>
      <c r="NQR895" s="806"/>
      <c r="NQS895" s="806"/>
      <c r="NQT895" s="806"/>
      <c r="NQU895" s="806"/>
      <c r="NQV895" s="806"/>
      <c r="NQW895" s="806"/>
      <c r="NQX895" s="806"/>
      <c r="NQY895" s="806"/>
      <c r="NQZ895" s="806"/>
      <c r="NRA895" s="806"/>
      <c r="NRB895" s="806"/>
      <c r="NRC895" s="806"/>
      <c r="NRD895" s="806"/>
      <c r="NRE895" s="806"/>
      <c r="NRF895" s="806"/>
      <c r="NRG895" s="806"/>
      <c r="NRH895" s="806"/>
      <c r="NRI895" s="806"/>
      <c r="NRJ895" s="806"/>
      <c r="NRK895" s="806"/>
      <c r="NRL895" s="806"/>
      <c r="NRM895" s="806"/>
      <c r="NRN895" s="806"/>
      <c r="NRO895" s="806"/>
      <c r="NRP895" s="806"/>
      <c r="NRQ895" s="806"/>
      <c r="NRR895" s="806"/>
      <c r="NRS895" s="806"/>
      <c r="NRT895" s="806"/>
      <c r="NRU895" s="806"/>
      <c r="NRV895" s="806"/>
      <c r="NRW895" s="806"/>
      <c r="NRX895" s="806"/>
      <c r="NRY895" s="806"/>
      <c r="NRZ895" s="806"/>
      <c r="NSA895" s="806"/>
      <c r="NSB895" s="806"/>
      <c r="NSC895" s="806"/>
      <c r="NSD895" s="806"/>
      <c r="NSE895" s="806"/>
      <c r="NSF895" s="806"/>
      <c r="NSG895" s="806"/>
      <c r="NSH895" s="806"/>
      <c r="NSI895" s="806"/>
      <c r="NSJ895" s="806"/>
      <c r="NSK895" s="806"/>
      <c r="NSL895" s="806"/>
      <c r="NSM895" s="806"/>
      <c r="NSN895" s="806"/>
      <c r="NSO895" s="806"/>
      <c r="NSP895" s="806"/>
      <c r="NSQ895" s="806"/>
      <c r="NSR895" s="806"/>
      <c r="NSS895" s="806"/>
      <c r="NST895" s="806"/>
      <c r="NSU895" s="806"/>
      <c r="NSV895" s="806"/>
      <c r="NSW895" s="806"/>
      <c r="NSX895" s="806"/>
      <c r="NSY895" s="806"/>
      <c r="NSZ895" s="806"/>
      <c r="NTA895" s="806"/>
      <c r="NTB895" s="806"/>
      <c r="NTC895" s="806"/>
      <c r="NTD895" s="806"/>
      <c r="NTE895" s="806"/>
      <c r="NTF895" s="806"/>
      <c r="NTG895" s="806"/>
      <c r="NTH895" s="806"/>
      <c r="NTI895" s="806"/>
      <c r="NTJ895" s="806"/>
      <c r="NTK895" s="806"/>
      <c r="NTL895" s="806"/>
      <c r="NTM895" s="806"/>
      <c r="NTN895" s="806"/>
      <c r="NTO895" s="806"/>
      <c r="NTP895" s="806"/>
      <c r="NTQ895" s="806"/>
      <c r="NTR895" s="806"/>
      <c r="NTS895" s="806"/>
      <c r="NTT895" s="806"/>
      <c r="NTU895" s="806"/>
      <c r="NTV895" s="806"/>
      <c r="NTW895" s="806"/>
      <c r="NTX895" s="806"/>
      <c r="NTY895" s="806"/>
      <c r="NTZ895" s="806"/>
      <c r="NUA895" s="806"/>
      <c r="NUB895" s="806"/>
      <c r="NUC895" s="806"/>
      <c r="NUD895" s="806"/>
      <c r="NUE895" s="806"/>
      <c r="NUF895" s="806"/>
      <c r="NUG895" s="806"/>
      <c r="NUH895" s="806"/>
      <c r="NUI895" s="806"/>
      <c r="NUJ895" s="806"/>
      <c r="NUK895" s="806"/>
      <c r="NUL895" s="806"/>
      <c r="NUM895" s="806"/>
      <c r="NUN895" s="806"/>
      <c r="NUO895" s="806"/>
      <c r="NUP895" s="806"/>
      <c r="NUQ895" s="806"/>
      <c r="NUR895" s="806"/>
      <c r="NUS895" s="806"/>
      <c r="NUT895" s="806"/>
      <c r="NUU895" s="806"/>
      <c r="NUV895" s="806"/>
      <c r="NUW895" s="806"/>
      <c r="NUX895" s="806"/>
      <c r="NUY895" s="806"/>
      <c r="NUZ895" s="806"/>
      <c r="NVA895" s="806"/>
      <c r="NVB895" s="806"/>
      <c r="NVC895" s="806"/>
      <c r="NVD895" s="806"/>
      <c r="NVE895" s="806"/>
      <c r="NVF895" s="806"/>
      <c r="NVG895" s="806"/>
      <c r="NVH895" s="806"/>
      <c r="NVI895" s="806"/>
      <c r="NVJ895" s="806"/>
      <c r="NVK895" s="806"/>
      <c r="NVL895" s="806"/>
      <c r="NVM895" s="806"/>
      <c r="NVN895" s="806"/>
      <c r="NVO895" s="806"/>
      <c r="NVP895" s="806"/>
      <c r="NVQ895" s="806"/>
      <c r="NVR895" s="806"/>
      <c r="NVS895" s="806"/>
      <c r="NVT895" s="806"/>
      <c r="NVU895" s="806"/>
      <c r="NVV895" s="806"/>
      <c r="NVW895" s="806"/>
      <c r="NVX895" s="806"/>
      <c r="NVY895" s="806"/>
      <c r="NVZ895" s="806"/>
      <c r="NWA895" s="806"/>
      <c r="NWB895" s="806"/>
      <c r="NWC895" s="806"/>
      <c r="NWD895" s="806"/>
      <c r="NWE895" s="806"/>
      <c r="NWF895" s="806"/>
      <c r="NWG895" s="806"/>
      <c r="NWH895" s="806"/>
      <c r="NWI895" s="806"/>
      <c r="NWJ895" s="806"/>
      <c r="NWK895" s="806"/>
      <c r="NWL895" s="806"/>
      <c r="NWM895" s="806"/>
      <c r="NWN895" s="806"/>
      <c r="NWO895" s="806"/>
      <c r="NWP895" s="806"/>
      <c r="NWQ895" s="806"/>
      <c r="NWR895" s="806"/>
      <c r="NWS895" s="806"/>
      <c r="NWT895" s="806"/>
      <c r="NWU895" s="806"/>
      <c r="NWV895" s="806"/>
      <c r="NWW895" s="806"/>
      <c r="NWX895" s="806"/>
      <c r="NWY895" s="806"/>
      <c r="NWZ895" s="806"/>
      <c r="NXA895" s="806"/>
      <c r="NXB895" s="806"/>
      <c r="NXC895" s="806"/>
      <c r="NXD895" s="806"/>
      <c r="NXE895" s="806"/>
      <c r="NXF895" s="806"/>
      <c r="NXG895" s="806"/>
      <c r="NXH895" s="806"/>
      <c r="NXI895" s="806"/>
      <c r="NXJ895" s="806"/>
      <c r="NXK895" s="806"/>
      <c r="NXL895" s="806"/>
      <c r="NXM895" s="806"/>
      <c r="NXN895" s="806"/>
      <c r="NXO895" s="806"/>
      <c r="NXP895" s="806"/>
      <c r="NXQ895" s="806"/>
      <c r="NXR895" s="806"/>
      <c r="NXS895" s="806"/>
      <c r="NXT895" s="806"/>
      <c r="NXU895" s="806"/>
      <c r="NXV895" s="806"/>
      <c r="NXW895" s="806"/>
      <c r="NXX895" s="806"/>
      <c r="NXY895" s="806"/>
      <c r="NXZ895" s="806"/>
      <c r="NYA895" s="806"/>
      <c r="NYB895" s="806"/>
      <c r="NYC895" s="806"/>
      <c r="NYD895" s="806"/>
      <c r="NYE895" s="806"/>
      <c r="NYF895" s="806"/>
      <c r="NYG895" s="806"/>
      <c r="NYH895" s="806"/>
      <c r="NYI895" s="806"/>
      <c r="NYJ895" s="806"/>
      <c r="NYK895" s="806"/>
      <c r="NYL895" s="806"/>
      <c r="NYM895" s="806"/>
      <c r="NYN895" s="806"/>
      <c r="NYO895" s="806"/>
      <c r="NYP895" s="806"/>
      <c r="NYQ895" s="806"/>
      <c r="NYR895" s="806"/>
      <c r="NYS895" s="806"/>
      <c r="NYT895" s="806"/>
      <c r="NYU895" s="806"/>
      <c r="NYV895" s="806"/>
      <c r="NYW895" s="806"/>
      <c r="NYX895" s="806"/>
      <c r="NYY895" s="806"/>
      <c r="NYZ895" s="806"/>
      <c r="NZA895" s="806"/>
      <c r="NZB895" s="806"/>
      <c r="NZC895" s="806"/>
      <c r="NZD895" s="806"/>
      <c r="NZE895" s="806"/>
      <c r="NZF895" s="806"/>
      <c r="NZG895" s="806"/>
      <c r="NZH895" s="806"/>
      <c r="NZI895" s="806"/>
      <c r="NZJ895" s="806"/>
      <c r="NZK895" s="806"/>
      <c r="NZL895" s="806"/>
      <c r="NZM895" s="806"/>
      <c r="NZN895" s="806"/>
      <c r="NZO895" s="806"/>
      <c r="NZP895" s="806"/>
      <c r="NZQ895" s="806"/>
      <c r="NZR895" s="806"/>
      <c r="NZS895" s="806"/>
      <c r="NZT895" s="806"/>
      <c r="NZU895" s="806"/>
      <c r="NZV895" s="806"/>
      <c r="NZW895" s="806"/>
      <c r="NZX895" s="806"/>
      <c r="NZY895" s="806"/>
      <c r="NZZ895" s="806"/>
      <c r="OAA895" s="806"/>
      <c r="OAB895" s="806"/>
      <c r="OAC895" s="806"/>
      <c r="OAD895" s="806"/>
      <c r="OAE895" s="806"/>
      <c r="OAF895" s="806"/>
      <c r="OAG895" s="806"/>
      <c r="OAH895" s="806"/>
      <c r="OAI895" s="806"/>
      <c r="OAJ895" s="806"/>
      <c r="OAK895" s="806"/>
      <c r="OAL895" s="806"/>
      <c r="OAM895" s="806"/>
      <c r="OAN895" s="806"/>
      <c r="OAO895" s="806"/>
      <c r="OAP895" s="806"/>
      <c r="OAQ895" s="806"/>
      <c r="OAR895" s="806"/>
      <c r="OAS895" s="806"/>
      <c r="OAT895" s="806"/>
      <c r="OAU895" s="806"/>
      <c r="OAV895" s="806"/>
      <c r="OAW895" s="806"/>
      <c r="OAX895" s="806"/>
      <c r="OAY895" s="806"/>
      <c r="OAZ895" s="806"/>
      <c r="OBA895" s="806"/>
      <c r="OBB895" s="806"/>
      <c r="OBC895" s="806"/>
      <c r="OBD895" s="806"/>
      <c r="OBE895" s="806"/>
      <c r="OBF895" s="806"/>
      <c r="OBG895" s="806"/>
      <c r="OBH895" s="806"/>
      <c r="OBI895" s="806"/>
      <c r="OBJ895" s="806"/>
      <c r="OBK895" s="806"/>
      <c r="OBL895" s="806"/>
      <c r="OBM895" s="806"/>
      <c r="OBN895" s="806"/>
      <c r="OBO895" s="806"/>
      <c r="OBP895" s="806"/>
      <c r="OBQ895" s="806"/>
      <c r="OBR895" s="806"/>
      <c r="OBS895" s="806"/>
      <c r="OBT895" s="806"/>
      <c r="OBU895" s="806"/>
      <c r="OBV895" s="806"/>
      <c r="OBW895" s="806"/>
      <c r="OBX895" s="806"/>
      <c r="OBY895" s="806"/>
      <c r="OBZ895" s="806"/>
      <c r="OCA895" s="806"/>
      <c r="OCB895" s="806"/>
      <c r="OCC895" s="806"/>
      <c r="OCD895" s="806"/>
      <c r="OCE895" s="806"/>
      <c r="OCF895" s="806"/>
      <c r="OCG895" s="806"/>
      <c r="OCH895" s="806"/>
      <c r="OCI895" s="806"/>
      <c r="OCJ895" s="806"/>
      <c r="OCK895" s="806"/>
      <c r="OCL895" s="806"/>
      <c r="OCM895" s="806"/>
      <c r="OCN895" s="806"/>
      <c r="OCO895" s="806"/>
      <c r="OCP895" s="806"/>
      <c r="OCQ895" s="806"/>
      <c r="OCR895" s="806"/>
      <c r="OCS895" s="806"/>
      <c r="OCT895" s="806"/>
      <c r="OCU895" s="806"/>
      <c r="OCV895" s="806"/>
      <c r="OCW895" s="806"/>
      <c r="OCX895" s="806"/>
      <c r="OCY895" s="806"/>
      <c r="OCZ895" s="806"/>
      <c r="ODA895" s="806"/>
      <c r="ODB895" s="806"/>
      <c r="ODC895" s="806"/>
      <c r="ODD895" s="806"/>
      <c r="ODE895" s="806"/>
      <c r="ODF895" s="806"/>
      <c r="ODG895" s="806"/>
      <c r="ODH895" s="806"/>
      <c r="ODI895" s="806"/>
      <c r="ODJ895" s="806"/>
      <c r="ODK895" s="806"/>
      <c r="ODL895" s="806"/>
      <c r="ODM895" s="806"/>
      <c r="ODN895" s="806"/>
      <c r="ODO895" s="806"/>
      <c r="ODP895" s="806"/>
      <c r="ODQ895" s="806"/>
      <c r="ODR895" s="806"/>
      <c r="ODS895" s="806"/>
      <c r="ODT895" s="806"/>
      <c r="ODU895" s="806"/>
      <c r="ODV895" s="806"/>
      <c r="ODW895" s="806"/>
      <c r="ODX895" s="806"/>
      <c r="ODY895" s="806"/>
      <c r="ODZ895" s="806"/>
      <c r="OEA895" s="806"/>
      <c r="OEB895" s="806"/>
      <c r="OEC895" s="806"/>
      <c r="OED895" s="806"/>
      <c r="OEE895" s="806"/>
      <c r="OEF895" s="806"/>
      <c r="OEG895" s="806"/>
      <c r="OEH895" s="806"/>
      <c r="OEI895" s="806"/>
      <c r="OEJ895" s="806"/>
      <c r="OEK895" s="806"/>
      <c r="OEL895" s="806"/>
      <c r="OEM895" s="806"/>
      <c r="OEN895" s="806"/>
      <c r="OEO895" s="806"/>
      <c r="OEP895" s="806"/>
      <c r="OEQ895" s="806"/>
      <c r="OER895" s="806"/>
      <c r="OES895" s="806"/>
      <c r="OET895" s="806"/>
      <c r="OEU895" s="806"/>
      <c r="OEV895" s="806"/>
      <c r="OEW895" s="806"/>
      <c r="OEX895" s="806"/>
      <c r="OEY895" s="806"/>
      <c r="OEZ895" s="806"/>
      <c r="OFA895" s="806"/>
      <c r="OFB895" s="806"/>
      <c r="OFC895" s="806"/>
      <c r="OFD895" s="806"/>
      <c r="OFE895" s="806"/>
      <c r="OFF895" s="806"/>
      <c r="OFG895" s="806"/>
      <c r="OFH895" s="806"/>
      <c r="OFI895" s="806"/>
      <c r="OFJ895" s="806"/>
      <c r="OFK895" s="806"/>
      <c r="OFL895" s="806"/>
      <c r="OFM895" s="806"/>
      <c r="OFN895" s="806"/>
      <c r="OFO895" s="806"/>
      <c r="OFP895" s="806"/>
      <c r="OFQ895" s="806"/>
      <c r="OFR895" s="806"/>
      <c r="OFS895" s="806"/>
      <c r="OFT895" s="806"/>
      <c r="OFU895" s="806"/>
      <c r="OFV895" s="806"/>
      <c r="OFW895" s="806"/>
      <c r="OFX895" s="806"/>
      <c r="OFY895" s="806"/>
      <c r="OFZ895" s="806"/>
      <c r="OGA895" s="806"/>
      <c r="OGB895" s="806"/>
      <c r="OGC895" s="806"/>
      <c r="OGD895" s="806"/>
      <c r="OGE895" s="806"/>
      <c r="OGF895" s="806"/>
      <c r="OGG895" s="806"/>
      <c r="OGH895" s="806"/>
      <c r="OGI895" s="806"/>
      <c r="OGJ895" s="806"/>
      <c r="OGK895" s="806"/>
      <c r="OGL895" s="806"/>
      <c r="OGM895" s="806"/>
      <c r="OGN895" s="806"/>
      <c r="OGO895" s="806"/>
      <c r="OGP895" s="806"/>
      <c r="OGQ895" s="806"/>
      <c r="OGR895" s="806"/>
      <c r="OGS895" s="806"/>
      <c r="OGT895" s="806"/>
      <c r="OGU895" s="806"/>
      <c r="OGV895" s="806"/>
      <c r="OGW895" s="806"/>
      <c r="OGX895" s="806"/>
      <c r="OGY895" s="806"/>
      <c r="OGZ895" s="806"/>
      <c r="OHA895" s="806"/>
      <c r="OHB895" s="806"/>
      <c r="OHC895" s="806"/>
      <c r="OHD895" s="806"/>
      <c r="OHE895" s="806"/>
      <c r="OHF895" s="806"/>
      <c r="OHG895" s="806"/>
      <c r="OHH895" s="806"/>
      <c r="OHI895" s="806"/>
      <c r="OHJ895" s="806"/>
      <c r="OHK895" s="806"/>
      <c r="OHL895" s="806"/>
      <c r="OHM895" s="806"/>
      <c r="OHN895" s="806"/>
      <c r="OHO895" s="806"/>
      <c r="OHP895" s="806"/>
      <c r="OHQ895" s="806"/>
      <c r="OHR895" s="806"/>
      <c r="OHS895" s="806"/>
      <c r="OHT895" s="806"/>
      <c r="OHU895" s="806"/>
      <c r="OHV895" s="806"/>
      <c r="OHW895" s="806"/>
      <c r="OHX895" s="806"/>
      <c r="OHY895" s="806"/>
      <c r="OHZ895" s="806"/>
      <c r="OIA895" s="806"/>
      <c r="OIB895" s="806"/>
      <c r="OIC895" s="806"/>
      <c r="OID895" s="806"/>
      <c r="OIE895" s="806"/>
      <c r="OIF895" s="806"/>
      <c r="OIG895" s="806"/>
      <c r="OIH895" s="806"/>
      <c r="OII895" s="806"/>
      <c r="OIJ895" s="806"/>
      <c r="OIK895" s="806"/>
      <c r="OIL895" s="806"/>
      <c r="OIM895" s="806"/>
      <c r="OIN895" s="806"/>
      <c r="OIO895" s="806"/>
      <c r="OIP895" s="806"/>
      <c r="OIQ895" s="806"/>
      <c r="OIR895" s="806"/>
      <c r="OIS895" s="806"/>
      <c r="OIT895" s="806"/>
      <c r="OIU895" s="806"/>
      <c r="OIV895" s="806"/>
      <c r="OIW895" s="806"/>
      <c r="OIX895" s="806"/>
      <c r="OIY895" s="806"/>
      <c r="OIZ895" s="806"/>
      <c r="OJA895" s="806"/>
      <c r="OJB895" s="806"/>
      <c r="OJC895" s="806"/>
      <c r="OJD895" s="806"/>
      <c r="OJE895" s="806"/>
      <c r="OJF895" s="806"/>
      <c r="OJG895" s="806"/>
      <c r="OJH895" s="806"/>
      <c r="OJI895" s="806"/>
      <c r="OJJ895" s="806"/>
      <c r="OJK895" s="806"/>
      <c r="OJL895" s="806"/>
      <c r="OJM895" s="806"/>
      <c r="OJN895" s="806"/>
      <c r="OJO895" s="806"/>
      <c r="OJP895" s="806"/>
      <c r="OJQ895" s="806"/>
      <c r="OJR895" s="806"/>
      <c r="OJS895" s="806"/>
      <c r="OJT895" s="806"/>
      <c r="OJU895" s="806"/>
      <c r="OJV895" s="806"/>
      <c r="OJW895" s="806"/>
      <c r="OJX895" s="806"/>
      <c r="OJY895" s="806"/>
      <c r="OJZ895" s="806"/>
      <c r="OKA895" s="806"/>
      <c r="OKB895" s="806"/>
      <c r="OKC895" s="806"/>
      <c r="OKD895" s="806"/>
      <c r="OKE895" s="806"/>
      <c r="OKF895" s="806"/>
      <c r="OKG895" s="806"/>
      <c r="OKH895" s="806"/>
      <c r="OKI895" s="806"/>
      <c r="OKJ895" s="806"/>
      <c r="OKK895" s="806"/>
      <c r="OKL895" s="806"/>
      <c r="OKM895" s="806"/>
      <c r="OKN895" s="806"/>
      <c r="OKO895" s="806"/>
      <c r="OKP895" s="806"/>
      <c r="OKQ895" s="806"/>
      <c r="OKR895" s="806"/>
      <c r="OKS895" s="806"/>
      <c r="OKT895" s="806"/>
      <c r="OKU895" s="806"/>
      <c r="OKV895" s="806"/>
      <c r="OKW895" s="806"/>
      <c r="OKX895" s="806"/>
      <c r="OKY895" s="806"/>
      <c r="OKZ895" s="806"/>
      <c r="OLA895" s="806"/>
      <c r="OLB895" s="806"/>
      <c r="OLC895" s="806"/>
      <c r="OLD895" s="806"/>
      <c r="OLE895" s="806"/>
      <c r="OLF895" s="806"/>
      <c r="OLG895" s="806"/>
      <c r="OLH895" s="806"/>
      <c r="OLI895" s="806"/>
      <c r="OLJ895" s="806"/>
      <c r="OLK895" s="806"/>
      <c r="OLL895" s="806"/>
      <c r="OLM895" s="806"/>
      <c r="OLN895" s="806"/>
      <c r="OLO895" s="806"/>
      <c r="OLP895" s="806"/>
      <c r="OLQ895" s="806"/>
      <c r="OLR895" s="806"/>
      <c r="OLS895" s="806"/>
      <c r="OLT895" s="806"/>
      <c r="OLU895" s="806"/>
      <c r="OLV895" s="806"/>
      <c r="OLW895" s="806"/>
      <c r="OLX895" s="806"/>
      <c r="OLY895" s="806"/>
      <c r="OLZ895" s="806"/>
      <c r="OMA895" s="806"/>
      <c r="OMB895" s="806"/>
      <c r="OMC895" s="806"/>
      <c r="OMD895" s="806"/>
      <c r="OME895" s="806"/>
      <c r="OMF895" s="806"/>
      <c r="OMG895" s="806"/>
      <c r="OMH895" s="806"/>
      <c r="OMI895" s="806"/>
      <c r="OMJ895" s="806"/>
      <c r="OMK895" s="806"/>
      <c r="OML895" s="806"/>
      <c r="OMM895" s="806"/>
      <c r="OMN895" s="806"/>
      <c r="OMO895" s="806"/>
      <c r="OMP895" s="806"/>
      <c r="OMQ895" s="806"/>
      <c r="OMR895" s="806"/>
      <c r="OMS895" s="806"/>
      <c r="OMT895" s="806"/>
      <c r="OMU895" s="806"/>
      <c r="OMV895" s="806"/>
      <c r="OMW895" s="806"/>
      <c r="OMX895" s="806"/>
      <c r="OMY895" s="806"/>
      <c r="OMZ895" s="806"/>
      <c r="ONA895" s="806"/>
      <c r="ONB895" s="806"/>
      <c r="ONC895" s="806"/>
      <c r="OND895" s="806"/>
      <c r="ONE895" s="806"/>
      <c r="ONF895" s="806"/>
      <c r="ONG895" s="806"/>
      <c r="ONH895" s="806"/>
      <c r="ONI895" s="806"/>
      <c r="ONJ895" s="806"/>
      <c r="ONK895" s="806"/>
      <c r="ONL895" s="806"/>
      <c r="ONM895" s="806"/>
      <c r="ONN895" s="806"/>
      <c r="ONO895" s="806"/>
      <c r="ONP895" s="806"/>
      <c r="ONQ895" s="806"/>
      <c r="ONR895" s="806"/>
      <c r="ONS895" s="806"/>
      <c r="ONT895" s="806"/>
      <c r="ONU895" s="806"/>
      <c r="ONV895" s="806"/>
      <c r="ONW895" s="806"/>
      <c r="ONX895" s="806"/>
      <c r="ONY895" s="806"/>
      <c r="ONZ895" s="806"/>
      <c r="OOA895" s="806"/>
      <c r="OOB895" s="806"/>
      <c r="OOC895" s="806"/>
      <c r="OOD895" s="806"/>
      <c r="OOE895" s="806"/>
      <c r="OOF895" s="806"/>
      <c r="OOG895" s="806"/>
      <c r="OOH895" s="806"/>
      <c r="OOI895" s="806"/>
      <c r="OOJ895" s="806"/>
      <c r="OOK895" s="806"/>
      <c r="OOL895" s="806"/>
      <c r="OOM895" s="806"/>
      <c r="OON895" s="806"/>
      <c r="OOO895" s="806"/>
      <c r="OOP895" s="806"/>
      <c r="OOQ895" s="806"/>
      <c r="OOR895" s="806"/>
      <c r="OOS895" s="806"/>
      <c r="OOT895" s="806"/>
      <c r="OOU895" s="806"/>
      <c r="OOV895" s="806"/>
      <c r="OOW895" s="806"/>
      <c r="OOX895" s="806"/>
      <c r="OOY895" s="806"/>
      <c r="OOZ895" s="806"/>
      <c r="OPA895" s="806"/>
      <c r="OPB895" s="806"/>
      <c r="OPC895" s="806"/>
      <c r="OPD895" s="806"/>
      <c r="OPE895" s="806"/>
      <c r="OPF895" s="806"/>
      <c r="OPG895" s="806"/>
      <c r="OPH895" s="806"/>
      <c r="OPI895" s="806"/>
      <c r="OPJ895" s="806"/>
      <c r="OPK895" s="806"/>
      <c r="OPL895" s="806"/>
      <c r="OPM895" s="806"/>
      <c r="OPN895" s="806"/>
      <c r="OPO895" s="806"/>
      <c r="OPP895" s="806"/>
      <c r="OPQ895" s="806"/>
      <c r="OPR895" s="806"/>
      <c r="OPS895" s="806"/>
      <c r="OPT895" s="806"/>
      <c r="OPU895" s="806"/>
      <c r="OPV895" s="806"/>
      <c r="OPW895" s="806"/>
      <c r="OPX895" s="806"/>
      <c r="OPY895" s="806"/>
      <c r="OPZ895" s="806"/>
      <c r="OQA895" s="806"/>
      <c r="OQB895" s="806"/>
      <c r="OQC895" s="806"/>
      <c r="OQD895" s="806"/>
      <c r="OQE895" s="806"/>
      <c r="OQF895" s="806"/>
      <c r="OQG895" s="806"/>
      <c r="OQH895" s="806"/>
      <c r="OQI895" s="806"/>
      <c r="OQJ895" s="806"/>
      <c r="OQK895" s="806"/>
      <c r="OQL895" s="806"/>
      <c r="OQM895" s="806"/>
      <c r="OQN895" s="806"/>
      <c r="OQO895" s="806"/>
      <c r="OQP895" s="806"/>
      <c r="OQQ895" s="806"/>
      <c r="OQR895" s="806"/>
      <c r="OQS895" s="806"/>
      <c r="OQT895" s="806"/>
      <c r="OQU895" s="806"/>
      <c r="OQV895" s="806"/>
      <c r="OQW895" s="806"/>
      <c r="OQX895" s="806"/>
      <c r="OQY895" s="806"/>
      <c r="OQZ895" s="806"/>
      <c r="ORA895" s="806"/>
      <c r="ORB895" s="806"/>
      <c r="ORC895" s="806"/>
      <c r="ORD895" s="806"/>
      <c r="ORE895" s="806"/>
      <c r="ORF895" s="806"/>
      <c r="ORG895" s="806"/>
      <c r="ORH895" s="806"/>
      <c r="ORI895" s="806"/>
      <c r="ORJ895" s="806"/>
      <c r="ORK895" s="806"/>
      <c r="ORL895" s="806"/>
      <c r="ORM895" s="806"/>
      <c r="ORN895" s="806"/>
      <c r="ORO895" s="806"/>
      <c r="ORP895" s="806"/>
      <c r="ORQ895" s="806"/>
      <c r="ORR895" s="806"/>
      <c r="ORS895" s="806"/>
      <c r="ORT895" s="806"/>
      <c r="ORU895" s="806"/>
      <c r="ORV895" s="806"/>
      <c r="ORW895" s="806"/>
      <c r="ORX895" s="806"/>
      <c r="ORY895" s="806"/>
      <c r="ORZ895" s="806"/>
      <c r="OSA895" s="806"/>
      <c r="OSB895" s="806"/>
      <c r="OSC895" s="806"/>
      <c r="OSD895" s="806"/>
      <c r="OSE895" s="806"/>
      <c r="OSF895" s="806"/>
      <c r="OSG895" s="806"/>
      <c r="OSH895" s="806"/>
      <c r="OSI895" s="806"/>
      <c r="OSJ895" s="806"/>
      <c r="OSK895" s="806"/>
      <c r="OSL895" s="806"/>
      <c r="OSM895" s="806"/>
      <c r="OSN895" s="806"/>
      <c r="OSO895" s="806"/>
      <c r="OSP895" s="806"/>
      <c r="OSQ895" s="806"/>
      <c r="OSR895" s="806"/>
      <c r="OSS895" s="806"/>
      <c r="OST895" s="806"/>
      <c r="OSU895" s="806"/>
      <c r="OSV895" s="806"/>
      <c r="OSW895" s="806"/>
      <c r="OSX895" s="806"/>
      <c r="OSY895" s="806"/>
      <c r="OSZ895" s="806"/>
      <c r="OTA895" s="806"/>
      <c r="OTB895" s="806"/>
      <c r="OTC895" s="806"/>
      <c r="OTD895" s="806"/>
      <c r="OTE895" s="806"/>
      <c r="OTF895" s="806"/>
      <c r="OTG895" s="806"/>
      <c r="OTH895" s="806"/>
      <c r="OTI895" s="806"/>
      <c r="OTJ895" s="806"/>
      <c r="OTK895" s="806"/>
      <c r="OTL895" s="806"/>
      <c r="OTM895" s="806"/>
      <c r="OTN895" s="806"/>
      <c r="OTO895" s="806"/>
      <c r="OTP895" s="806"/>
      <c r="OTQ895" s="806"/>
      <c r="OTR895" s="806"/>
      <c r="OTS895" s="806"/>
      <c r="OTT895" s="806"/>
      <c r="OTU895" s="806"/>
      <c r="OTV895" s="806"/>
      <c r="OTW895" s="806"/>
      <c r="OTX895" s="806"/>
      <c r="OTY895" s="806"/>
      <c r="OTZ895" s="806"/>
      <c r="OUA895" s="806"/>
      <c r="OUB895" s="806"/>
      <c r="OUC895" s="806"/>
      <c r="OUD895" s="806"/>
      <c r="OUE895" s="806"/>
      <c r="OUF895" s="806"/>
      <c r="OUG895" s="806"/>
      <c r="OUH895" s="806"/>
      <c r="OUI895" s="806"/>
      <c r="OUJ895" s="806"/>
      <c r="OUK895" s="806"/>
      <c r="OUL895" s="806"/>
      <c r="OUM895" s="806"/>
      <c r="OUN895" s="806"/>
      <c r="OUO895" s="806"/>
      <c r="OUP895" s="806"/>
      <c r="OUQ895" s="806"/>
      <c r="OUR895" s="806"/>
      <c r="OUS895" s="806"/>
      <c r="OUT895" s="806"/>
      <c r="OUU895" s="806"/>
      <c r="OUV895" s="806"/>
      <c r="OUW895" s="806"/>
      <c r="OUX895" s="806"/>
      <c r="OUY895" s="806"/>
      <c r="OUZ895" s="806"/>
      <c r="OVA895" s="806"/>
      <c r="OVB895" s="806"/>
      <c r="OVC895" s="806"/>
      <c r="OVD895" s="806"/>
      <c r="OVE895" s="806"/>
      <c r="OVF895" s="806"/>
      <c r="OVG895" s="806"/>
      <c r="OVH895" s="806"/>
      <c r="OVI895" s="806"/>
      <c r="OVJ895" s="806"/>
      <c r="OVK895" s="806"/>
      <c r="OVL895" s="806"/>
      <c r="OVM895" s="806"/>
      <c r="OVN895" s="806"/>
      <c r="OVO895" s="806"/>
      <c r="OVP895" s="806"/>
      <c r="OVQ895" s="806"/>
      <c r="OVR895" s="806"/>
      <c r="OVS895" s="806"/>
      <c r="OVT895" s="806"/>
      <c r="OVU895" s="806"/>
      <c r="OVV895" s="806"/>
      <c r="OVW895" s="806"/>
      <c r="OVX895" s="806"/>
      <c r="OVY895" s="806"/>
      <c r="OVZ895" s="806"/>
      <c r="OWA895" s="806"/>
      <c r="OWB895" s="806"/>
      <c r="OWC895" s="806"/>
      <c r="OWD895" s="806"/>
      <c r="OWE895" s="806"/>
      <c r="OWF895" s="806"/>
      <c r="OWG895" s="806"/>
      <c r="OWH895" s="806"/>
      <c r="OWI895" s="806"/>
      <c r="OWJ895" s="806"/>
      <c r="OWK895" s="806"/>
      <c r="OWL895" s="806"/>
      <c r="OWM895" s="806"/>
      <c r="OWN895" s="806"/>
      <c r="OWO895" s="806"/>
      <c r="OWP895" s="806"/>
      <c r="OWQ895" s="806"/>
      <c r="OWR895" s="806"/>
      <c r="OWS895" s="806"/>
      <c r="OWT895" s="806"/>
      <c r="OWU895" s="806"/>
      <c r="OWV895" s="806"/>
      <c r="OWW895" s="806"/>
      <c r="OWX895" s="806"/>
      <c r="OWY895" s="806"/>
      <c r="OWZ895" s="806"/>
      <c r="OXA895" s="806"/>
      <c r="OXB895" s="806"/>
      <c r="OXC895" s="806"/>
      <c r="OXD895" s="806"/>
      <c r="OXE895" s="806"/>
      <c r="OXF895" s="806"/>
      <c r="OXG895" s="806"/>
      <c r="OXH895" s="806"/>
      <c r="OXI895" s="806"/>
      <c r="OXJ895" s="806"/>
      <c r="OXK895" s="806"/>
      <c r="OXL895" s="806"/>
      <c r="OXM895" s="806"/>
      <c r="OXN895" s="806"/>
      <c r="OXO895" s="806"/>
      <c r="OXP895" s="806"/>
      <c r="OXQ895" s="806"/>
      <c r="OXR895" s="806"/>
      <c r="OXS895" s="806"/>
      <c r="OXT895" s="806"/>
      <c r="OXU895" s="806"/>
      <c r="OXV895" s="806"/>
      <c r="OXW895" s="806"/>
      <c r="OXX895" s="806"/>
      <c r="OXY895" s="806"/>
      <c r="OXZ895" s="806"/>
      <c r="OYA895" s="806"/>
      <c r="OYB895" s="806"/>
      <c r="OYC895" s="806"/>
      <c r="OYD895" s="806"/>
      <c r="OYE895" s="806"/>
      <c r="OYF895" s="806"/>
      <c r="OYG895" s="806"/>
      <c r="OYH895" s="806"/>
      <c r="OYI895" s="806"/>
      <c r="OYJ895" s="806"/>
      <c r="OYK895" s="806"/>
      <c r="OYL895" s="806"/>
      <c r="OYM895" s="806"/>
      <c r="OYN895" s="806"/>
      <c r="OYO895" s="806"/>
      <c r="OYP895" s="806"/>
      <c r="OYQ895" s="806"/>
      <c r="OYR895" s="806"/>
      <c r="OYS895" s="806"/>
      <c r="OYT895" s="806"/>
      <c r="OYU895" s="806"/>
      <c r="OYV895" s="806"/>
      <c r="OYW895" s="806"/>
      <c r="OYX895" s="806"/>
      <c r="OYY895" s="806"/>
      <c r="OYZ895" s="806"/>
      <c r="OZA895" s="806"/>
      <c r="OZB895" s="806"/>
      <c r="OZC895" s="806"/>
      <c r="OZD895" s="806"/>
      <c r="OZE895" s="806"/>
      <c r="OZF895" s="806"/>
      <c r="OZG895" s="806"/>
      <c r="OZH895" s="806"/>
      <c r="OZI895" s="806"/>
      <c r="OZJ895" s="806"/>
      <c r="OZK895" s="806"/>
      <c r="OZL895" s="806"/>
      <c r="OZM895" s="806"/>
      <c r="OZN895" s="806"/>
      <c r="OZO895" s="806"/>
      <c r="OZP895" s="806"/>
      <c r="OZQ895" s="806"/>
      <c r="OZR895" s="806"/>
      <c r="OZS895" s="806"/>
      <c r="OZT895" s="806"/>
      <c r="OZU895" s="806"/>
      <c r="OZV895" s="806"/>
      <c r="OZW895" s="806"/>
      <c r="OZX895" s="806"/>
      <c r="OZY895" s="806"/>
      <c r="OZZ895" s="806"/>
      <c r="PAA895" s="806"/>
      <c r="PAB895" s="806"/>
      <c r="PAC895" s="806"/>
      <c r="PAD895" s="806"/>
      <c r="PAE895" s="806"/>
      <c r="PAF895" s="806"/>
      <c r="PAG895" s="806"/>
      <c r="PAH895" s="806"/>
      <c r="PAI895" s="806"/>
      <c r="PAJ895" s="806"/>
      <c r="PAK895" s="806"/>
      <c r="PAL895" s="806"/>
      <c r="PAM895" s="806"/>
      <c r="PAN895" s="806"/>
      <c r="PAO895" s="806"/>
      <c r="PAP895" s="806"/>
      <c r="PAQ895" s="806"/>
      <c r="PAR895" s="806"/>
      <c r="PAS895" s="806"/>
      <c r="PAT895" s="806"/>
      <c r="PAU895" s="806"/>
      <c r="PAV895" s="806"/>
      <c r="PAW895" s="806"/>
      <c r="PAX895" s="806"/>
      <c r="PAY895" s="806"/>
      <c r="PAZ895" s="806"/>
      <c r="PBA895" s="806"/>
      <c r="PBB895" s="806"/>
      <c r="PBC895" s="806"/>
      <c r="PBD895" s="806"/>
      <c r="PBE895" s="806"/>
      <c r="PBF895" s="806"/>
      <c r="PBG895" s="806"/>
      <c r="PBH895" s="806"/>
      <c r="PBI895" s="806"/>
      <c r="PBJ895" s="806"/>
      <c r="PBK895" s="806"/>
      <c r="PBL895" s="806"/>
      <c r="PBM895" s="806"/>
      <c r="PBN895" s="806"/>
      <c r="PBO895" s="806"/>
      <c r="PBP895" s="806"/>
      <c r="PBQ895" s="806"/>
      <c r="PBR895" s="806"/>
      <c r="PBS895" s="806"/>
      <c r="PBT895" s="806"/>
      <c r="PBU895" s="806"/>
      <c r="PBV895" s="806"/>
      <c r="PBW895" s="806"/>
      <c r="PBX895" s="806"/>
      <c r="PBY895" s="806"/>
      <c r="PBZ895" s="806"/>
      <c r="PCA895" s="806"/>
      <c r="PCB895" s="806"/>
      <c r="PCC895" s="806"/>
      <c r="PCD895" s="806"/>
      <c r="PCE895" s="806"/>
      <c r="PCF895" s="806"/>
      <c r="PCG895" s="806"/>
      <c r="PCH895" s="806"/>
      <c r="PCI895" s="806"/>
      <c r="PCJ895" s="806"/>
      <c r="PCK895" s="806"/>
      <c r="PCL895" s="806"/>
      <c r="PCM895" s="806"/>
      <c r="PCN895" s="806"/>
      <c r="PCO895" s="806"/>
      <c r="PCP895" s="806"/>
      <c r="PCQ895" s="806"/>
      <c r="PCR895" s="806"/>
      <c r="PCS895" s="806"/>
      <c r="PCT895" s="806"/>
      <c r="PCU895" s="806"/>
      <c r="PCV895" s="806"/>
      <c r="PCW895" s="806"/>
      <c r="PCX895" s="806"/>
      <c r="PCY895" s="806"/>
      <c r="PCZ895" s="806"/>
      <c r="PDA895" s="806"/>
      <c r="PDB895" s="806"/>
      <c r="PDC895" s="806"/>
      <c r="PDD895" s="806"/>
      <c r="PDE895" s="806"/>
      <c r="PDF895" s="806"/>
      <c r="PDG895" s="806"/>
      <c r="PDH895" s="806"/>
      <c r="PDI895" s="806"/>
      <c r="PDJ895" s="806"/>
      <c r="PDK895" s="806"/>
      <c r="PDL895" s="806"/>
      <c r="PDM895" s="806"/>
      <c r="PDN895" s="806"/>
      <c r="PDO895" s="806"/>
      <c r="PDP895" s="806"/>
      <c r="PDQ895" s="806"/>
      <c r="PDR895" s="806"/>
      <c r="PDS895" s="806"/>
      <c r="PDT895" s="806"/>
      <c r="PDU895" s="806"/>
      <c r="PDV895" s="806"/>
      <c r="PDW895" s="806"/>
      <c r="PDX895" s="806"/>
      <c r="PDY895" s="806"/>
      <c r="PDZ895" s="806"/>
      <c r="PEA895" s="806"/>
      <c r="PEB895" s="806"/>
      <c r="PEC895" s="806"/>
      <c r="PED895" s="806"/>
      <c r="PEE895" s="806"/>
      <c r="PEF895" s="806"/>
      <c r="PEG895" s="806"/>
      <c r="PEH895" s="806"/>
      <c r="PEI895" s="806"/>
      <c r="PEJ895" s="806"/>
      <c r="PEK895" s="806"/>
      <c r="PEL895" s="806"/>
      <c r="PEM895" s="806"/>
      <c r="PEN895" s="806"/>
      <c r="PEO895" s="806"/>
      <c r="PEP895" s="806"/>
      <c r="PEQ895" s="806"/>
      <c r="PER895" s="806"/>
      <c r="PES895" s="806"/>
      <c r="PET895" s="806"/>
      <c r="PEU895" s="806"/>
      <c r="PEV895" s="806"/>
      <c r="PEW895" s="806"/>
      <c r="PEX895" s="806"/>
      <c r="PEY895" s="806"/>
      <c r="PEZ895" s="806"/>
      <c r="PFA895" s="806"/>
      <c r="PFB895" s="806"/>
      <c r="PFC895" s="806"/>
      <c r="PFD895" s="806"/>
      <c r="PFE895" s="806"/>
      <c r="PFF895" s="806"/>
      <c r="PFG895" s="806"/>
      <c r="PFH895" s="806"/>
      <c r="PFI895" s="806"/>
      <c r="PFJ895" s="806"/>
      <c r="PFK895" s="806"/>
      <c r="PFL895" s="806"/>
      <c r="PFM895" s="806"/>
      <c r="PFN895" s="806"/>
      <c r="PFO895" s="806"/>
      <c r="PFP895" s="806"/>
      <c r="PFQ895" s="806"/>
      <c r="PFR895" s="806"/>
      <c r="PFS895" s="806"/>
      <c r="PFT895" s="806"/>
      <c r="PFU895" s="806"/>
      <c r="PFV895" s="806"/>
      <c r="PFW895" s="806"/>
      <c r="PFX895" s="806"/>
      <c r="PFY895" s="806"/>
      <c r="PFZ895" s="806"/>
      <c r="PGA895" s="806"/>
      <c r="PGB895" s="806"/>
      <c r="PGC895" s="806"/>
      <c r="PGD895" s="806"/>
      <c r="PGE895" s="806"/>
      <c r="PGF895" s="806"/>
      <c r="PGG895" s="806"/>
      <c r="PGH895" s="806"/>
      <c r="PGI895" s="806"/>
      <c r="PGJ895" s="806"/>
      <c r="PGK895" s="806"/>
      <c r="PGL895" s="806"/>
      <c r="PGM895" s="806"/>
      <c r="PGN895" s="806"/>
      <c r="PGO895" s="806"/>
      <c r="PGP895" s="806"/>
      <c r="PGQ895" s="806"/>
      <c r="PGR895" s="806"/>
      <c r="PGS895" s="806"/>
      <c r="PGT895" s="806"/>
      <c r="PGU895" s="806"/>
      <c r="PGV895" s="806"/>
      <c r="PGW895" s="806"/>
      <c r="PGX895" s="806"/>
      <c r="PGY895" s="806"/>
      <c r="PGZ895" s="806"/>
      <c r="PHA895" s="806"/>
      <c r="PHB895" s="806"/>
      <c r="PHC895" s="806"/>
      <c r="PHD895" s="806"/>
      <c r="PHE895" s="806"/>
      <c r="PHF895" s="806"/>
      <c r="PHG895" s="806"/>
      <c r="PHH895" s="806"/>
      <c r="PHI895" s="806"/>
      <c r="PHJ895" s="806"/>
      <c r="PHK895" s="806"/>
      <c r="PHL895" s="806"/>
      <c r="PHM895" s="806"/>
      <c r="PHN895" s="806"/>
      <c r="PHO895" s="806"/>
      <c r="PHP895" s="806"/>
      <c r="PHQ895" s="806"/>
      <c r="PHR895" s="806"/>
      <c r="PHS895" s="806"/>
      <c r="PHT895" s="806"/>
      <c r="PHU895" s="806"/>
      <c r="PHV895" s="806"/>
      <c r="PHW895" s="806"/>
      <c r="PHX895" s="806"/>
      <c r="PHY895" s="806"/>
      <c r="PHZ895" s="806"/>
      <c r="PIA895" s="806"/>
      <c r="PIB895" s="806"/>
      <c r="PIC895" s="806"/>
      <c r="PID895" s="806"/>
      <c r="PIE895" s="806"/>
      <c r="PIF895" s="806"/>
      <c r="PIG895" s="806"/>
      <c r="PIH895" s="806"/>
      <c r="PII895" s="806"/>
      <c r="PIJ895" s="806"/>
      <c r="PIK895" s="806"/>
      <c r="PIL895" s="806"/>
      <c r="PIM895" s="806"/>
      <c r="PIN895" s="806"/>
      <c r="PIO895" s="806"/>
      <c r="PIP895" s="806"/>
      <c r="PIQ895" s="806"/>
      <c r="PIR895" s="806"/>
      <c r="PIS895" s="806"/>
      <c r="PIT895" s="806"/>
      <c r="PIU895" s="806"/>
      <c r="PIV895" s="806"/>
      <c r="PIW895" s="806"/>
      <c r="PIX895" s="806"/>
      <c r="PIY895" s="806"/>
      <c r="PIZ895" s="806"/>
      <c r="PJA895" s="806"/>
      <c r="PJB895" s="806"/>
      <c r="PJC895" s="806"/>
      <c r="PJD895" s="806"/>
      <c r="PJE895" s="806"/>
      <c r="PJF895" s="806"/>
      <c r="PJG895" s="806"/>
      <c r="PJH895" s="806"/>
      <c r="PJI895" s="806"/>
      <c r="PJJ895" s="806"/>
      <c r="PJK895" s="806"/>
      <c r="PJL895" s="806"/>
      <c r="PJM895" s="806"/>
      <c r="PJN895" s="806"/>
      <c r="PJO895" s="806"/>
      <c r="PJP895" s="806"/>
      <c r="PJQ895" s="806"/>
      <c r="PJR895" s="806"/>
      <c r="PJS895" s="806"/>
      <c r="PJT895" s="806"/>
      <c r="PJU895" s="806"/>
      <c r="PJV895" s="806"/>
      <c r="PJW895" s="806"/>
      <c r="PJX895" s="806"/>
      <c r="PJY895" s="806"/>
      <c r="PJZ895" s="806"/>
      <c r="PKA895" s="806"/>
      <c r="PKB895" s="806"/>
      <c r="PKC895" s="806"/>
      <c r="PKD895" s="806"/>
      <c r="PKE895" s="806"/>
      <c r="PKF895" s="806"/>
      <c r="PKG895" s="806"/>
      <c r="PKH895" s="806"/>
      <c r="PKI895" s="806"/>
      <c r="PKJ895" s="806"/>
      <c r="PKK895" s="806"/>
      <c r="PKL895" s="806"/>
      <c r="PKM895" s="806"/>
      <c r="PKN895" s="806"/>
      <c r="PKO895" s="806"/>
      <c r="PKP895" s="806"/>
      <c r="PKQ895" s="806"/>
      <c r="PKR895" s="806"/>
      <c r="PKS895" s="806"/>
      <c r="PKT895" s="806"/>
      <c r="PKU895" s="806"/>
      <c r="PKV895" s="806"/>
      <c r="PKW895" s="806"/>
      <c r="PKX895" s="806"/>
      <c r="PKY895" s="806"/>
      <c r="PKZ895" s="806"/>
      <c r="PLA895" s="806"/>
      <c r="PLB895" s="806"/>
      <c r="PLC895" s="806"/>
      <c r="PLD895" s="806"/>
      <c r="PLE895" s="806"/>
      <c r="PLF895" s="806"/>
      <c r="PLG895" s="806"/>
      <c r="PLH895" s="806"/>
      <c r="PLI895" s="806"/>
      <c r="PLJ895" s="806"/>
      <c r="PLK895" s="806"/>
      <c r="PLL895" s="806"/>
      <c r="PLM895" s="806"/>
      <c r="PLN895" s="806"/>
      <c r="PLO895" s="806"/>
      <c r="PLP895" s="806"/>
      <c r="PLQ895" s="806"/>
      <c r="PLR895" s="806"/>
      <c r="PLS895" s="806"/>
      <c r="PLT895" s="806"/>
      <c r="PLU895" s="806"/>
      <c r="PLV895" s="806"/>
      <c r="PLW895" s="806"/>
      <c r="PLX895" s="806"/>
      <c r="PLY895" s="806"/>
      <c r="PLZ895" s="806"/>
      <c r="PMA895" s="806"/>
      <c r="PMB895" s="806"/>
      <c r="PMC895" s="806"/>
      <c r="PMD895" s="806"/>
      <c r="PME895" s="806"/>
      <c r="PMF895" s="806"/>
      <c r="PMG895" s="806"/>
      <c r="PMH895" s="806"/>
      <c r="PMI895" s="806"/>
      <c r="PMJ895" s="806"/>
      <c r="PMK895" s="806"/>
      <c r="PML895" s="806"/>
      <c r="PMM895" s="806"/>
      <c r="PMN895" s="806"/>
      <c r="PMO895" s="806"/>
      <c r="PMP895" s="806"/>
      <c r="PMQ895" s="806"/>
      <c r="PMR895" s="806"/>
      <c r="PMS895" s="806"/>
      <c r="PMT895" s="806"/>
      <c r="PMU895" s="806"/>
      <c r="PMV895" s="806"/>
      <c r="PMW895" s="806"/>
      <c r="PMX895" s="806"/>
      <c r="PMY895" s="806"/>
      <c r="PMZ895" s="806"/>
      <c r="PNA895" s="806"/>
      <c r="PNB895" s="806"/>
      <c r="PNC895" s="806"/>
      <c r="PND895" s="806"/>
      <c r="PNE895" s="806"/>
      <c r="PNF895" s="806"/>
      <c r="PNG895" s="806"/>
      <c r="PNH895" s="806"/>
      <c r="PNI895" s="806"/>
      <c r="PNJ895" s="806"/>
      <c r="PNK895" s="806"/>
      <c r="PNL895" s="806"/>
      <c r="PNM895" s="806"/>
      <c r="PNN895" s="806"/>
      <c r="PNO895" s="806"/>
      <c r="PNP895" s="806"/>
      <c r="PNQ895" s="806"/>
      <c r="PNR895" s="806"/>
      <c r="PNS895" s="806"/>
      <c r="PNT895" s="806"/>
      <c r="PNU895" s="806"/>
      <c r="PNV895" s="806"/>
      <c r="PNW895" s="806"/>
      <c r="PNX895" s="806"/>
      <c r="PNY895" s="806"/>
      <c r="PNZ895" s="806"/>
      <c r="POA895" s="806"/>
      <c r="POB895" s="806"/>
      <c r="POC895" s="806"/>
      <c r="POD895" s="806"/>
      <c r="POE895" s="806"/>
      <c r="POF895" s="806"/>
      <c r="POG895" s="806"/>
      <c r="POH895" s="806"/>
      <c r="POI895" s="806"/>
      <c r="POJ895" s="806"/>
      <c r="POK895" s="806"/>
      <c r="POL895" s="806"/>
      <c r="POM895" s="806"/>
      <c r="PON895" s="806"/>
      <c r="POO895" s="806"/>
      <c r="POP895" s="806"/>
      <c r="POQ895" s="806"/>
      <c r="POR895" s="806"/>
      <c r="POS895" s="806"/>
      <c r="POT895" s="806"/>
      <c r="POU895" s="806"/>
      <c r="POV895" s="806"/>
      <c r="POW895" s="806"/>
      <c r="POX895" s="806"/>
      <c r="POY895" s="806"/>
      <c r="POZ895" s="806"/>
      <c r="PPA895" s="806"/>
      <c r="PPB895" s="806"/>
      <c r="PPC895" s="806"/>
      <c r="PPD895" s="806"/>
      <c r="PPE895" s="806"/>
      <c r="PPF895" s="806"/>
      <c r="PPG895" s="806"/>
      <c r="PPH895" s="806"/>
      <c r="PPI895" s="806"/>
      <c r="PPJ895" s="806"/>
      <c r="PPK895" s="806"/>
      <c r="PPL895" s="806"/>
      <c r="PPM895" s="806"/>
      <c r="PPN895" s="806"/>
      <c r="PPO895" s="806"/>
      <c r="PPP895" s="806"/>
      <c r="PPQ895" s="806"/>
      <c r="PPR895" s="806"/>
      <c r="PPS895" s="806"/>
      <c r="PPT895" s="806"/>
      <c r="PPU895" s="806"/>
      <c r="PPV895" s="806"/>
      <c r="PPW895" s="806"/>
      <c r="PPX895" s="806"/>
      <c r="PPY895" s="806"/>
      <c r="PPZ895" s="806"/>
      <c r="PQA895" s="806"/>
      <c r="PQB895" s="806"/>
      <c r="PQC895" s="806"/>
      <c r="PQD895" s="806"/>
      <c r="PQE895" s="806"/>
      <c r="PQF895" s="806"/>
      <c r="PQG895" s="806"/>
      <c r="PQH895" s="806"/>
      <c r="PQI895" s="806"/>
      <c r="PQJ895" s="806"/>
      <c r="PQK895" s="806"/>
      <c r="PQL895" s="806"/>
      <c r="PQM895" s="806"/>
      <c r="PQN895" s="806"/>
      <c r="PQO895" s="806"/>
      <c r="PQP895" s="806"/>
      <c r="PQQ895" s="806"/>
      <c r="PQR895" s="806"/>
      <c r="PQS895" s="806"/>
      <c r="PQT895" s="806"/>
      <c r="PQU895" s="806"/>
      <c r="PQV895" s="806"/>
      <c r="PQW895" s="806"/>
      <c r="PQX895" s="806"/>
      <c r="PQY895" s="806"/>
      <c r="PQZ895" s="806"/>
      <c r="PRA895" s="806"/>
      <c r="PRB895" s="806"/>
      <c r="PRC895" s="806"/>
      <c r="PRD895" s="806"/>
      <c r="PRE895" s="806"/>
      <c r="PRF895" s="806"/>
      <c r="PRG895" s="806"/>
      <c r="PRH895" s="806"/>
      <c r="PRI895" s="806"/>
      <c r="PRJ895" s="806"/>
      <c r="PRK895" s="806"/>
      <c r="PRL895" s="806"/>
      <c r="PRM895" s="806"/>
      <c r="PRN895" s="806"/>
      <c r="PRO895" s="806"/>
      <c r="PRP895" s="806"/>
      <c r="PRQ895" s="806"/>
      <c r="PRR895" s="806"/>
      <c r="PRS895" s="806"/>
      <c r="PRT895" s="806"/>
      <c r="PRU895" s="806"/>
      <c r="PRV895" s="806"/>
      <c r="PRW895" s="806"/>
      <c r="PRX895" s="806"/>
      <c r="PRY895" s="806"/>
      <c r="PRZ895" s="806"/>
      <c r="PSA895" s="806"/>
      <c r="PSB895" s="806"/>
      <c r="PSC895" s="806"/>
      <c r="PSD895" s="806"/>
      <c r="PSE895" s="806"/>
      <c r="PSF895" s="806"/>
      <c r="PSG895" s="806"/>
      <c r="PSH895" s="806"/>
      <c r="PSI895" s="806"/>
      <c r="PSJ895" s="806"/>
      <c r="PSK895" s="806"/>
      <c r="PSL895" s="806"/>
      <c r="PSM895" s="806"/>
      <c r="PSN895" s="806"/>
      <c r="PSO895" s="806"/>
      <c r="PSP895" s="806"/>
      <c r="PSQ895" s="806"/>
      <c r="PSR895" s="806"/>
      <c r="PSS895" s="806"/>
      <c r="PST895" s="806"/>
      <c r="PSU895" s="806"/>
      <c r="PSV895" s="806"/>
      <c r="PSW895" s="806"/>
      <c r="PSX895" s="806"/>
      <c r="PSY895" s="806"/>
      <c r="PSZ895" s="806"/>
      <c r="PTA895" s="806"/>
      <c r="PTB895" s="806"/>
      <c r="PTC895" s="806"/>
      <c r="PTD895" s="806"/>
      <c r="PTE895" s="806"/>
      <c r="PTF895" s="806"/>
      <c r="PTG895" s="806"/>
      <c r="PTH895" s="806"/>
      <c r="PTI895" s="806"/>
      <c r="PTJ895" s="806"/>
      <c r="PTK895" s="806"/>
      <c r="PTL895" s="806"/>
      <c r="PTM895" s="806"/>
      <c r="PTN895" s="806"/>
      <c r="PTO895" s="806"/>
      <c r="PTP895" s="806"/>
      <c r="PTQ895" s="806"/>
      <c r="PTR895" s="806"/>
      <c r="PTS895" s="806"/>
      <c r="PTT895" s="806"/>
      <c r="PTU895" s="806"/>
      <c r="PTV895" s="806"/>
      <c r="PTW895" s="806"/>
      <c r="PTX895" s="806"/>
      <c r="PTY895" s="806"/>
      <c r="PTZ895" s="806"/>
      <c r="PUA895" s="806"/>
      <c r="PUB895" s="806"/>
      <c r="PUC895" s="806"/>
      <c r="PUD895" s="806"/>
      <c r="PUE895" s="806"/>
      <c r="PUF895" s="806"/>
      <c r="PUG895" s="806"/>
      <c r="PUH895" s="806"/>
      <c r="PUI895" s="806"/>
      <c r="PUJ895" s="806"/>
      <c r="PUK895" s="806"/>
      <c r="PUL895" s="806"/>
      <c r="PUM895" s="806"/>
      <c r="PUN895" s="806"/>
      <c r="PUO895" s="806"/>
      <c r="PUP895" s="806"/>
      <c r="PUQ895" s="806"/>
      <c r="PUR895" s="806"/>
      <c r="PUS895" s="806"/>
      <c r="PUT895" s="806"/>
      <c r="PUU895" s="806"/>
      <c r="PUV895" s="806"/>
      <c r="PUW895" s="806"/>
      <c r="PUX895" s="806"/>
      <c r="PUY895" s="806"/>
      <c r="PUZ895" s="806"/>
      <c r="PVA895" s="806"/>
      <c r="PVB895" s="806"/>
      <c r="PVC895" s="806"/>
      <c r="PVD895" s="806"/>
      <c r="PVE895" s="806"/>
      <c r="PVF895" s="806"/>
      <c r="PVG895" s="806"/>
      <c r="PVH895" s="806"/>
      <c r="PVI895" s="806"/>
      <c r="PVJ895" s="806"/>
      <c r="PVK895" s="806"/>
      <c r="PVL895" s="806"/>
      <c r="PVM895" s="806"/>
      <c r="PVN895" s="806"/>
      <c r="PVO895" s="806"/>
      <c r="PVP895" s="806"/>
      <c r="PVQ895" s="806"/>
      <c r="PVR895" s="806"/>
      <c r="PVS895" s="806"/>
      <c r="PVT895" s="806"/>
      <c r="PVU895" s="806"/>
      <c r="PVV895" s="806"/>
      <c r="PVW895" s="806"/>
      <c r="PVX895" s="806"/>
      <c r="PVY895" s="806"/>
      <c r="PVZ895" s="806"/>
      <c r="PWA895" s="806"/>
      <c r="PWB895" s="806"/>
      <c r="PWC895" s="806"/>
      <c r="PWD895" s="806"/>
      <c r="PWE895" s="806"/>
      <c r="PWF895" s="806"/>
      <c r="PWG895" s="806"/>
      <c r="PWH895" s="806"/>
      <c r="PWI895" s="806"/>
      <c r="PWJ895" s="806"/>
      <c r="PWK895" s="806"/>
      <c r="PWL895" s="806"/>
      <c r="PWM895" s="806"/>
      <c r="PWN895" s="806"/>
      <c r="PWO895" s="806"/>
      <c r="PWP895" s="806"/>
      <c r="PWQ895" s="806"/>
      <c r="PWR895" s="806"/>
      <c r="PWS895" s="806"/>
      <c r="PWT895" s="806"/>
      <c r="PWU895" s="806"/>
      <c r="PWV895" s="806"/>
      <c r="PWW895" s="806"/>
      <c r="PWX895" s="806"/>
      <c r="PWY895" s="806"/>
      <c r="PWZ895" s="806"/>
      <c r="PXA895" s="806"/>
      <c r="PXB895" s="806"/>
      <c r="PXC895" s="806"/>
      <c r="PXD895" s="806"/>
      <c r="PXE895" s="806"/>
      <c r="PXF895" s="806"/>
      <c r="PXG895" s="806"/>
      <c r="PXH895" s="806"/>
      <c r="PXI895" s="806"/>
      <c r="PXJ895" s="806"/>
      <c r="PXK895" s="806"/>
      <c r="PXL895" s="806"/>
      <c r="PXM895" s="806"/>
      <c r="PXN895" s="806"/>
      <c r="PXO895" s="806"/>
      <c r="PXP895" s="806"/>
      <c r="PXQ895" s="806"/>
      <c r="PXR895" s="806"/>
      <c r="PXS895" s="806"/>
      <c r="PXT895" s="806"/>
      <c r="PXU895" s="806"/>
      <c r="PXV895" s="806"/>
      <c r="PXW895" s="806"/>
      <c r="PXX895" s="806"/>
      <c r="PXY895" s="806"/>
      <c r="PXZ895" s="806"/>
      <c r="PYA895" s="806"/>
      <c r="PYB895" s="806"/>
      <c r="PYC895" s="806"/>
      <c r="PYD895" s="806"/>
      <c r="PYE895" s="806"/>
      <c r="PYF895" s="806"/>
      <c r="PYG895" s="806"/>
      <c r="PYH895" s="806"/>
      <c r="PYI895" s="806"/>
      <c r="PYJ895" s="806"/>
      <c r="PYK895" s="806"/>
      <c r="PYL895" s="806"/>
      <c r="PYM895" s="806"/>
      <c r="PYN895" s="806"/>
      <c r="PYO895" s="806"/>
      <c r="PYP895" s="806"/>
      <c r="PYQ895" s="806"/>
      <c r="PYR895" s="806"/>
      <c r="PYS895" s="806"/>
      <c r="PYT895" s="806"/>
      <c r="PYU895" s="806"/>
      <c r="PYV895" s="806"/>
      <c r="PYW895" s="806"/>
      <c r="PYX895" s="806"/>
      <c r="PYY895" s="806"/>
      <c r="PYZ895" s="806"/>
      <c r="PZA895" s="806"/>
      <c r="PZB895" s="806"/>
      <c r="PZC895" s="806"/>
      <c r="PZD895" s="806"/>
      <c r="PZE895" s="806"/>
      <c r="PZF895" s="806"/>
      <c r="PZG895" s="806"/>
      <c r="PZH895" s="806"/>
      <c r="PZI895" s="806"/>
      <c r="PZJ895" s="806"/>
      <c r="PZK895" s="806"/>
      <c r="PZL895" s="806"/>
      <c r="PZM895" s="806"/>
      <c r="PZN895" s="806"/>
      <c r="PZO895" s="806"/>
      <c r="PZP895" s="806"/>
      <c r="PZQ895" s="806"/>
      <c r="PZR895" s="806"/>
      <c r="PZS895" s="806"/>
      <c r="PZT895" s="806"/>
      <c r="PZU895" s="806"/>
      <c r="PZV895" s="806"/>
      <c r="PZW895" s="806"/>
      <c r="PZX895" s="806"/>
      <c r="PZY895" s="806"/>
      <c r="PZZ895" s="806"/>
      <c r="QAA895" s="806"/>
      <c r="QAB895" s="806"/>
      <c r="QAC895" s="806"/>
      <c r="QAD895" s="806"/>
      <c r="QAE895" s="806"/>
      <c r="QAF895" s="806"/>
      <c r="QAG895" s="806"/>
      <c r="QAH895" s="806"/>
      <c r="QAI895" s="806"/>
      <c r="QAJ895" s="806"/>
      <c r="QAK895" s="806"/>
      <c r="QAL895" s="806"/>
      <c r="QAM895" s="806"/>
      <c r="QAN895" s="806"/>
      <c r="QAO895" s="806"/>
      <c r="QAP895" s="806"/>
      <c r="QAQ895" s="806"/>
      <c r="QAR895" s="806"/>
      <c r="QAS895" s="806"/>
      <c r="QAT895" s="806"/>
      <c r="QAU895" s="806"/>
      <c r="QAV895" s="806"/>
      <c r="QAW895" s="806"/>
      <c r="QAX895" s="806"/>
      <c r="QAY895" s="806"/>
      <c r="QAZ895" s="806"/>
      <c r="QBA895" s="806"/>
      <c r="QBB895" s="806"/>
      <c r="QBC895" s="806"/>
      <c r="QBD895" s="806"/>
      <c r="QBE895" s="806"/>
      <c r="QBF895" s="806"/>
      <c r="QBG895" s="806"/>
      <c r="QBH895" s="806"/>
      <c r="QBI895" s="806"/>
      <c r="QBJ895" s="806"/>
      <c r="QBK895" s="806"/>
      <c r="QBL895" s="806"/>
      <c r="QBM895" s="806"/>
      <c r="QBN895" s="806"/>
      <c r="QBO895" s="806"/>
      <c r="QBP895" s="806"/>
      <c r="QBQ895" s="806"/>
      <c r="QBR895" s="806"/>
      <c r="QBS895" s="806"/>
      <c r="QBT895" s="806"/>
      <c r="QBU895" s="806"/>
      <c r="QBV895" s="806"/>
      <c r="QBW895" s="806"/>
      <c r="QBX895" s="806"/>
      <c r="QBY895" s="806"/>
      <c r="QBZ895" s="806"/>
      <c r="QCA895" s="806"/>
      <c r="QCB895" s="806"/>
      <c r="QCC895" s="806"/>
      <c r="QCD895" s="806"/>
      <c r="QCE895" s="806"/>
      <c r="QCF895" s="806"/>
      <c r="QCG895" s="806"/>
      <c r="QCH895" s="806"/>
      <c r="QCI895" s="806"/>
      <c r="QCJ895" s="806"/>
      <c r="QCK895" s="806"/>
      <c r="QCL895" s="806"/>
      <c r="QCM895" s="806"/>
      <c r="QCN895" s="806"/>
      <c r="QCO895" s="806"/>
      <c r="QCP895" s="806"/>
      <c r="QCQ895" s="806"/>
      <c r="QCR895" s="806"/>
      <c r="QCS895" s="806"/>
      <c r="QCT895" s="806"/>
      <c r="QCU895" s="806"/>
      <c r="QCV895" s="806"/>
      <c r="QCW895" s="806"/>
      <c r="QCX895" s="806"/>
      <c r="QCY895" s="806"/>
      <c r="QCZ895" s="806"/>
      <c r="QDA895" s="806"/>
      <c r="QDB895" s="806"/>
      <c r="QDC895" s="806"/>
      <c r="QDD895" s="806"/>
      <c r="QDE895" s="806"/>
      <c r="QDF895" s="806"/>
      <c r="QDG895" s="806"/>
      <c r="QDH895" s="806"/>
      <c r="QDI895" s="806"/>
      <c r="QDJ895" s="806"/>
      <c r="QDK895" s="806"/>
      <c r="QDL895" s="806"/>
      <c r="QDM895" s="806"/>
      <c r="QDN895" s="806"/>
      <c r="QDO895" s="806"/>
      <c r="QDP895" s="806"/>
      <c r="QDQ895" s="806"/>
      <c r="QDR895" s="806"/>
      <c r="QDS895" s="806"/>
      <c r="QDT895" s="806"/>
      <c r="QDU895" s="806"/>
      <c r="QDV895" s="806"/>
      <c r="QDW895" s="806"/>
      <c r="QDX895" s="806"/>
      <c r="QDY895" s="806"/>
      <c r="QDZ895" s="806"/>
      <c r="QEA895" s="806"/>
      <c r="QEB895" s="806"/>
      <c r="QEC895" s="806"/>
      <c r="QED895" s="806"/>
      <c r="QEE895" s="806"/>
      <c r="QEF895" s="806"/>
      <c r="QEG895" s="806"/>
      <c r="QEH895" s="806"/>
      <c r="QEI895" s="806"/>
      <c r="QEJ895" s="806"/>
      <c r="QEK895" s="806"/>
      <c r="QEL895" s="806"/>
      <c r="QEM895" s="806"/>
      <c r="QEN895" s="806"/>
      <c r="QEO895" s="806"/>
      <c r="QEP895" s="806"/>
      <c r="QEQ895" s="806"/>
      <c r="QER895" s="806"/>
      <c r="QES895" s="806"/>
      <c r="QET895" s="806"/>
      <c r="QEU895" s="806"/>
      <c r="QEV895" s="806"/>
      <c r="QEW895" s="806"/>
      <c r="QEX895" s="806"/>
      <c r="QEY895" s="806"/>
      <c r="QEZ895" s="806"/>
      <c r="QFA895" s="806"/>
      <c r="QFB895" s="806"/>
      <c r="QFC895" s="806"/>
      <c r="QFD895" s="806"/>
      <c r="QFE895" s="806"/>
      <c r="QFF895" s="806"/>
      <c r="QFG895" s="806"/>
      <c r="QFH895" s="806"/>
      <c r="QFI895" s="806"/>
      <c r="QFJ895" s="806"/>
      <c r="QFK895" s="806"/>
      <c r="QFL895" s="806"/>
      <c r="QFM895" s="806"/>
      <c r="QFN895" s="806"/>
      <c r="QFO895" s="806"/>
      <c r="QFP895" s="806"/>
      <c r="QFQ895" s="806"/>
      <c r="QFR895" s="806"/>
      <c r="QFS895" s="806"/>
      <c r="QFT895" s="806"/>
      <c r="QFU895" s="806"/>
      <c r="QFV895" s="806"/>
      <c r="QFW895" s="806"/>
      <c r="QFX895" s="806"/>
      <c r="QFY895" s="806"/>
      <c r="QFZ895" s="806"/>
      <c r="QGA895" s="806"/>
      <c r="QGB895" s="806"/>
      <c r="QGC895" s="806"/>
      <c r="QGD895" s="806"/>
      <c r="QGE895" s="806"/>
      <c r="QGF895" s="806"/>
      <c r="QGG895" s="806"/>
      <c r="QGH895" s="806"/>
      <c r="QGI895" s="806"/>
      <c r="QGJ895" s="806"/>
      <c r="QGK895" s="806"/>
      <c r="QGL895" s="806"/>
      <c r="QGM895" s="806"/>
      <c r="QGN895" s="806"/>
      <c r="QGO895" s="806"/>
      <c r="QGP895" s="806"/>
      <c r="QGQ895" s="806"/>
      <c r="QGR895" s="806"/>
      <c r="QGS895" s="806"/>
      <c r="QGT895" s="806"/>
      <c r="QGU895" s="806"/>
      <c r="QGV895" s="806"/>
      <c r="QGW895" s="806"/>
      <c r="QGX895" s="806"/>
      <c r="QGY895" s="806"/>
      <c r="QGZ895" s="806"/>
      <c r="QHA895" s="806"/>
      <c r="QHB895" s="806"/>
      <c r="QHC895" s="806"/>
      <c r="QHD895" s="806"/>
      <c r="QHE895" s="806"/>
      <c r="QHF895" s="806"/>
      <c r="QHG895" s="806"/>
      <c r="QHH895" s="806"/>
      <c r="QHI895" s="806"/>
      <c r="QHJ895" s="806"/>
      <c r="QHK895" s="806"/>
      <c r="QHL895" s="806"/>
      <c r="QHM895" s="806"/>
      <c r="QHN895" s="806"/>
      <c r="QHO895" s="806"/>
      <c r="QHP895" s="806"/>
      <c r="QHQ895" s="806"/>
      <c r="QHR895" s="806"/>
      <c r="QHS895" s="806"/>
      <c r="QHT895" s="806"/>
      <c r="QHU895" s="806"/>
      <c r="QHV895" s="806"/>
      <c r="QHW895" s="806"/>
      <c r="QHX895" s="806"/>
      <c r="QHY895" s="806"/>
      <c r="QHZ895" s="806"/>
      <c r="QIA895" s="806"/>
      <c r="QIB895" s="806"/>
      <c r="QIC895" s="806"/>
      <c r="QID895" s="806"/>
      <c r="QIE895" s="806"/>
      <c r="QIF895" s="806"/>
      <c r="QIG895" s="806"/>
      <c r="QIH895" s="806"/>
      <c r="QII895" s="806"/>
      <c r="QIJ895" s="806"/>
      <c r="QIK895" s="806"/>
      <c r="QIL895" s="806"/>
      <c r="QIM895" s="806"/>
      <c r="QIN895" s="806"/>
      <c r="QIO895" s="806"/>
      <c r="QIP895" s="806"/>
      <c r="QIQ895" s="806"/>
      <c r="QIR895" s="806"/>
      <c r="QIS895" s="806"/>
      <c r="QIT895" s="806"/>
      <c r="QIU895" s="806"/>
      <c r="QIV895" s="806"/>
      <c r="QIW895" s="806"/>
      <c r="QIX895" s="806"/>
      <c r="QIY895" s="806"/>
      <c r="QIZ895" s="806"/>
      <c r="QJA895" s="806"/>
      <c r="QJB895" s="806"/>
      <c r="QJC895" s="806"/>
      <c r="QJD895" s="806"/>
      <c r="QJE895" s="806"/>
      <c r="QJF895" s="806"/>
      <c r="QJG895" s="806"/>
      <c r="QJH895" s="806"/>
      <c r="QJI895" s="806"/>
      <c r="QJJ895" s="806"/>
      <c r="QJK895" s="806"/>
      <c r="QJL895" s="806"/>
      <c r="QJM895" s="806"/>
      <c r="QJN895" s="806"/>
      <c r="QJO895" s="806"/>
      <c r="QJP895" s="806"/>
      <c r="QJQ895" s="806"/>
      <c r="QJR895" s="806"/>
      <c r="QJS895" s="806"/>
      <c r="QJT895" s="806"/>
      <c r="QJU895" s="806"/>
      <c r="QJV895" s="806"/>
      <c r="QJW895" s="806"/>
      <c r="QJX895" s="806"/>
      <c r="QJY895" s="806"/>
      <c r="QJZ895" s="806"/>
      <c r="QKA895" s="806"/>
      <c r="QKB895" s="806"/>
      <c r="QKC895" s="806"/>
      <c r="QKD895" s="806"/>
      <c r="QKE895" s="806"/>
      <c r="QKF895" s="806"/>
      <c r="QKG895" s="806"/>
      <c r="QKH895" s="806"/>
      <c r="QKI895" s="806"/>
      <c r="QKJ895" s="806"/>
      <c r="QKK895" s="806"/>
      <c r="QKL895" s="806"/>
      <c r="QKM895" s="806"/>
      <c r="QKN895" s="806"/>
      <c r="QKO895" s="806"/>
      <c r="QKP895" s="806"/>
      <c r="QKQ895" s="806"/>
      <c r="QKR895" s="806"/>
      <c r="QKS895" s="806"/>
      <c r="QKT895" s="806"/>
      <c r="QKU895" s="806"/>
      <c r="QKV895" s="806"/>
      <c r="QKW895" s="806"/>
      <c r="QKX895" s="806"/>
      <c r="QKY895" s="806"/>
      <c r="QKZ895" s="806"/>
      <c r="QLA895" s="806"/>
      <c r="QLB895" s="806"/>
      <c r="QLC895" s="806"/>
      <c r="QLD895" s="806"/>
      <c r="QLE895" s="806"/>
      <c r="QLF895" s="806"/>
      <c r="QLG895" s="806"/>
      <c r="QLH895" s="806"/>
      <c r="QLI895" s="806"/>
      <c r="QLJ895" s="806"/>
      <c r="QLK895" s="806"/>
      <c r="QLL895" s="806"/>
      <c r="QLM895" s="806"/>
      <c r="QLN895" s="806"/>
      <c r="QLO895" s="806"/>
      <c r="QLP895" s="806"/>
      <c r="QLQ895" s="806"/>
      <c r="QLR895" s="806"/>
      <c r="QLS895" s="806"/>
      <c r="QLT895" s="806"/>
      <c r="QLU895" s="806"/>
      <c r="QLV895" s="806"/>
      <c r="QLW895" s="806"/>
      <c r="QLX895" s="806"/>
      <c r="QLY895" s="806"/>
      <c r="QLZ895" s="806"/>
      <c r="QMA895" s="806"/>
      <c r="QMB895" s="806"/>
      <c r="QMC895" s="806"/>
      <c r="QMD895" s="806"/>
      <c r="QME895" s="806"/>
      <c r="QMF895" s="806"/>
      <c r="QMG895" s="806"/>
      <c r="QMH895" s="806"/>
      <c r="QMI895" s="806"/>
      <c r="QMJ895" s="806"/>
      <c r="QMK895" s="806"/>
      <c r="QML895" s="806"/>
      <c r="QMM895" s="806"/>
      <c r="QMN895" s="806"/>
      <c r="QMO895" s="806"/>
      <c r="QMP895" s="806"/>
      <c r="QMQ895" s="806"/>
      <c r="QMR895" s="806"/>
      <c r="QMS895" s="806"/>
      <c r="QMT895" s="806"/>
      <c r="QMU895" s="806"/>
      <c r="QMV895" s="806"/>
      <c r="QMW895" s="806"/>
      <c r="QMX895" s="806"/>
      <c r="QMY895" s="806"/>
      <c r="QMZ895" s="806"/>
      <c r="QNA895" s="806"/>
      <c r="QNB895" s="806"/>
      <c r="QNC895" s="806"/>
      <c r="QND895" s="806"/>
      <c r="QNE895" s="806"/>
      <c r="QNF895" s="806"/>
      <c r="QNG895" s="806"/>
      <c r="QNH895" s="806"/>
      <c r="QNI895" s="806"/>
      <c r="QNJ895" s="806"/>
      <c r="QNK895" s="806"/>
      <c r="QNL895" s="806"/>
      <c r="QNM895" s="806"/>
      <c r="QNN895" s="806"/>
      <c r="QNO895" s="806"/>
      <c r="QNP895" s="806"/>
      <c r="QNQ895" s="806"/>
      <c r="QNR895" s="806"/>
      <c r="QNS895" s="806"/>
      <c r="QNT895" s="806"/>
      <c r="QNU895" s="806"/>
      <c r="QNV895" s="806"/>
      <c r="QNW895" s="806"/>
      <c r="QNX895" s="806"/>
      <c r="QNY895" s="806"/>
      <c r="QNZ895" s="806"/>
      <c r="QOA895" s="806"/>
      <c r="QOB895" s="806"/>
      <c r="QOC895" s="806"/>
      <c r="QOD895" s="806"/>
      <c r="QOE895" s="806"/>
      <c r="QOF895" s="806"/>
      <c r="QOG895" s="806"/>
      <c r="QOH895" s="806"/>
      <c r="QOI895" s="806"/>
      <c r="QOJ895" s="806"/>
      <c r="QOK895" s="806"/>
      <c r="QOL895" s="806"/>
      <c r="QOM895" s="806"/>
      <c r="QON895" s="806"/>
      <c r="QOO895" s="806"/>
      <c r="QOP895" s="806"/>
      <c r="QOQ895" s="806"/>
      <c r="QOR895" s="806"/>
      <c r="QOS895" s="806"/>
      <c r="QOT895" s="806"/>
      <c r="QOU895" s="806"/>
      <c r="QOV895" s="806"/>
      <c r="QOW895" s="806"/>
      <c r="QOX895" s="806"/>
      <c r="QOY895" s="806"/>
      <c r="QOZ895" s="806"/>
      <c r="QPA895" s="806"/>
      <c r="QPB895" s="806"/>
      <c r="QPC895" s="806"/>
      <c r="QPD895" s="806"/>
      <c r="QPE895" s="806"/>
      <c r="QPF895" s="806"/>
      <c r="QPG895" s="806"/>
      <c r="QPH895" s="806"/>
      <c r="QPI895" s="806"/>
      <c r="QPJ895" s="806"/>
      <c r="QPK895" s="806"/>
      <c r="QPL895" s="806"/>
      <c r="QPM895" s="806"/>
      <c r="QPN895" s="806"/>
      <c r="QPO895" s="806"/>
      <c r="QPP895" s="806"/>
      <c r="QPQ895" s="806"/>
      <c r="QPR895" s="806"/>
      <c r="QPS895" s="806"/>
      <c r="QPT895" s="806"/>
      <c r="QPU895" s="806"/>
      <c r="QPV895" s="806"/>
      <c r="QPW895" s="806"/>
      <c r="QPX895" s="806"/>
      <c r="QPY895" s="806"/>
      <c r="QPZ895" s="806"/>
      <c r="QQA895" s="806"/>
      <c r="QQB895" s="806"/>
      <c r="QQC895" s="806"/>
      <c r="QQD895" s="806"/>
      <c r="QQE895" s="806"/>
      <c r="QQF895" s="806"/>
      <c r="QQG895" s="806"/>
      <c r="QQH895" s="806"/>
      <c r="QQI895" s="806"/>
      <c r="QQJ895" s="806"/>
      <c r="QQK895" s="806"/>
      <c r="QQL895" s="806"/>
      <c r="QQM895" s="806"/>
      <c r="QQN895" s="806"/>
      <c r="QQO895" s="806"/>
      <c r="QQP895" s="806"/>
      <c r="QQQ895" s="806"/>
      <c r="QQR895" s="806"/>
      <c r="QQS895" s="806"/>
      <c r="QQT895" s="806"/>
      <c r="QQU895" s="806"/>
      <c r="QQV895" s="806"/>
      <c r="QQW895" s="806"/>
      <c r="QQX895" s="806"/>
      <c r="QQY895" s="806"/>
      <c r="QQZ895" s="806"/>
      <c r="QRA895" s="806"/>
      <c r="QRB895" s="806"/>
      <c r="QRC895" s="806"/>
      <c r="QRD895" s="806"/>
      <c r="QRE895" s="806"/>
      <c r="QRF895" s="806"/>
      <c r="QRG895" s="806"/>
      <c r="QRH895" s="806"/>
      <c r="QRI895" s="806"/>
      <c r="QRJ895" s="806"/>
      <c r="QRK895" s="806"/>
      <c r="QRL895" s="806"/>
      <c r="QRM895" s="806"/>
      <c r="QRN895" s="806"/>
      <c r="QRO895" s="806"/>
      <c r="QRP895" s="806"/>
      <c r="QRQ895" s="806"/>
      <c r="QRR895" s="806"/>
      <c r="QRS895" s="806"/>
      <c r="QRT895" s="806"/>
      <c r="QRU895" s="806"/>
      <c r="QRV895" s="806"/>
      <c r="QRW895" s="806"/>
      <c r="QRX895" s="806"/>
      <c r="QRY895" s="806"/>
      <c r="QRZ895" s="806"/>
      <c r="QSA895" s="806"/>
      <c r="QSB895" s="806"/>
      <c r="QSC895" s="806"/>
      <c r="QSD895" s="806"/>
      <c r="QSE895" s="806"/>
      <c r="QSF895" s="806"/>
      <c r="QSG895" s="806"/>
      <c r="QSH895" s="806"/>
      <c r="QSI895" s="806"/>
      <c r="QSJ895" s="806"/>
      <c r="QSK895" s="806"/>
      <c r="QSL895" s="806"/>
      <c r="QSM895" s="806"/>
      <c r="QSN895" s="806"/>
      <c r="QSO895" s="806"/>
      <c r="QSP895" s="806"/>
      <c r="QSQ895" s="806"/>
      <c r="QSR895" s="806"/>
      <c r="QSS895" s="806"/>
      <c r="QST895" s="806"/>
      <c r="QSU895" s="806"/>
      <c r="QSV895" s="806"/>
      <c r="QSW895" s="806"/>
      <c r="QSX895" s="806"/>
      <c r="QSY895" s="806"/>
      <c r="QSZ895" s="806"/>
      <c r="QTA895" s="806"/>
      <c r="QTB895" s="806"/>
      <c r="QTC895" s="806"/>
      <c r="QTD895" s="806"/>
      <c r="QTE895" s="806"/>
      <c r="QTF895" s="806"/>
      <c r="QTG895" s="806"/>
      <c r="QTH895" s="806"/>
      <c r="QTI895" s="806"/>
      <c r="QTJ895" s="806"/>
      <c r="QTK895" s="806"/>
      <c r="QTL895" s="806"/>
      <c r="QTM895" s="806"/>
      <c r="QTN895" s="806"/>
      <c r="QTO895" s="806"/>
      <c r="QTP895" s="806"/>
      <c r="QTQ895" s="806"/>
      <c r="QTR895" s="806"/>
      <c r="QTS895" s="806"/>
      <c r="QTT895" s="806"/>
      <c r="QTU895" s="806"/>
      <c r="QTV895" s="806"/>
      <c r="QTW895" s="806"/>
      <c r="QTX895" s="806"/>
      <c r="QTY895" s="806"/>
      <c r="QTZ895" s="806"/>
      <c r="QUA895" s="806"/>
      <c r="QUB895" s="806"/>
      <c r="QUC895" s="806"/>
      <c r="QUD895" s="806"/>
      <c r="QUE895" s="806"/>
      <c r="QUF895" s="806"/>
      <c r="QUG895" s="806"/>
      <c r="QUH895" s="806"/>
      <c r="QUI895" s="806"/>
      <c r="QUJ895" s="806"/>
      <c r="QUK895" s="806"/>
      <c r="QUL895" s="806"/>
      <c r="QUM895" s="806"/>
      <c r="QUN895" s="806"/>
      <c r="QUO895" s="806"/>
      <c r="QUP895" s="806"/>
      <c r="QUQ895" s="806"/>
      <c r="QUR895" s="806"/>
      <c r="QUS895" s="806"/>
      <c r="QUT895" s="806"/>
      <c r="QUU895" s="806"/>
      <c r="QUV895" s="806"/>
      <c r="QUW895" s="806"/>
      <c r="QUX895" s="806"/>
      <c r="QUY895" s="806"/>
      <c r="QUZ895" s="806"/>
      <c r="QVA895" s="806"/>
      <c r="QVB895" s="806"/>
      <c r="QVC895" s="806"/>
      <c r="QVD895" s="806"/>
      <c r="QVE895" s="806"/>
      <c r="QVF895" s="806"/>
      <c r="QVG895" s="806"/>
      <c r="QVH895" s="806"/>
      <c r="QVI895" s="806"/>
      <c r="QVJ895" s="806"/>
      <c r="QVK895" s="806"/>
      <c r="QVL895" s="806"/>
      <c r="QVM895" s="806"/>
      <c r="QVN895" s="806"/>
      <c r="QVO895" s="806"/>
      <c r="QVP895" s="806"/>
      <c r="QVQ895" s="806"/>
      <c r="QVR895" s="806"/>
      <c r="QVS895" s="806"/>
      <c r="QVT895" s="806"/>
      <c r="QVU895" s="806"/>
      <c r="QVV895" s="806"/>
      <c r="QVW895" s="806"/>
      <c r="QVX895" s="806"/>
      <c r="QVY895" s="806"/>
      <c r="QVZ895" s="806"/>
      <c r="QWA895" s="806"/>
      <c r="QWB895" s="806"/>
      <c r="QWC895" s="806"/>
      <c r="QWD895" s="806"/>
      <c r="QWE895" s="806"/>
      <c r="QWF895" s="806"/>
      <c r="QWG895" s="806"/>
      <c r="QWH895" s="806"/>
      <c r="QWI895" s="806"/>
      <c r="QWJ895" s="806"/>
      <c r="QWK895" s="806"/>
      <c r="QWL895" s="806"/>
      <c r="QWM895" s="806"/>
      <c r="QWN895" s="806"/>
      <c r="QWO895" s="806"/>
      <c r="QWP895" s="806"/>
      <c r="QWQ895" s="806"/>
      <c r="QWR895" s="806"/>
      <c r="QWS895" s="806"/>
      <c r="QWT895" s="806"/>
      <c r="QWU895" s="806"/>
      <c r="QWV895" s="806"/>
      <c r="QWW895" s="806"/>
      <c r="QWX895" s="806"/>
      <c r="QWY895" s="806"/>
      <c r="QWZ895" s="806"/>
      <c r="QXA895" s="806"/>
      <c r="QXB895" s="806"/>
      <c r="QXC895" s="806"/>
      <c r="QXD895" s="806"/>
      <c r="QXE895" s="806"/>
      <c r="QXF895" s="806"/>
      <c r="QXG895" s="806"/>
      <c r="QXH895" s="806"/>
      <c r="QXI895" s="806"/>
      <c r="QXJ895" s="806"/>
      <c r="QXK895" s="806"/>
      <c r="QXL895" s="806"/>
      <c r="QXM895" s="806"/>
      <c r="QXN895" s="806"/>
      <c r="QXO895" s="806"/>
      <c r="QXP895" s="806"/>
      <c r="QXQ895" s="806"/>
      <c r="QXR895" s="806"/>
      <c r="QXS895" s="806"/>
      <c r="QXT895" s="806"/>
      <c r="QXU895" s="806"/>
      <c r="QXV895" s="806"/>
      <c r="QXW895" s="806"/>
      <c r="QXX895" s="806"/>
      <c r="QXY895" s="806"/>
      <c r="QXZ895" s="806"/>
      <c r="QYA895" s="806"/>
      <c r="QYB895" s="806"/>
      <c r="QYC895" s="806"/>
      <c r="QYD895" s="806"/>
      <c r="QYE895" s="806"/>
      <c r="QYF895" s="806"/>
      <c r="QYG895" s="806"/>
      <c r="QYH895" s="806"/>
      <c r="QYI895" s="806"/>
      <c r="QYJ895" s="806"/>
      <c r="QYK895" s="806"/>
      <c r="QYL895" s="806"/>
      <c r="QYM895" s="806"/>
      <c r="QYN895" s="806"/>
      <c r="QYO895" s="806"/>
      <c r="QYP895" s="806"/>
      <c r="QYQ895" s="806"/>
      <c r="QYR895" s="806"/>
      <c r="QYS895" s="806"/>
      <c r="QYT895" s="806"/>
      <c r="QYU895" s="806"/>
      <c r="QYV895" s="806"/>
      <c r="QYW895" s="806"/>
      <c r="QYX895" s="806"/>
      <c r="QYY895" s="806"/>
      <c r="QYZ895" s="806"/>
      <c r="QZA895" s="806"/>
      <c r="QZB895" s="806"/>
      <c r="QZC895" s="806"/>
      <c r="QZD895" s="806"/>
      <c r="QZE895" s="806"/>
      <c r="QZF895" s="806"/>
      <c r="QZG895" s="806"/>
      <c r="QZH895" s="806"/>
      <c r="QZI895" s="806"/>
      <c r="QZJ895" s="806"/>
      <c r="QZK895" s="806"/>
      <c r="QZL895" s="806"/>
      <c r="QZM895" s="806"/>
      <c r="QZN895" s="806"/>
      <c r="QZO895" s="806"/>
      <c r="QZP895" s="806"/>
      <c r="QZQ895" s="806"/>
      <c r="QZR895" s="806"/>
      <c r="QZS895" s="806"/>
      <c r="QZT895" s="806"/>
      <c r="QZU895" s="806"/>
      <c r="QZV895" s="806"/>
      <c r="QZW895" s="806"/>
      <c r="QZX895" s="806"/>
      <c r="QZY895" s="806"/>
      <c r="QZZ895" s="806"/>
      <c r="RAA895" s="806"/>
      <c r="RAB895" s="806"/>
      <c r="RAC895" s="806"/>
      <c r="RAD895" s="806"/>
      <c r="RAE895" s="806"/>
      <c r="RAF895" s="806"/>
      <c r="RAG895" s="806"/>
      <c r="RAH895" s="806"/>
      <c r="RAI895" s="806"/>
      <c r="RAJ895" s="806"/>
      <c r="RAK895" s="806"/>
      <c r="RAL895" s="806"/>
      <c r="RAM895" s="806"/>
      <c r="RAN895" s="806"/>
      <c r="RAO895" s="806"/>
      <c r="RAP895" s="806"/>
      <c r="RAQ895" s="806"/>
      <c r="RAR895" s="806"/>
      <c r="RAS895" s="806"/>
      <c r="RAT895" s="806"/>
      <c r="RAU895" s="806"/>
      <c r="RAV895" s="806"/>
      <c r="RAW895" s="806"/>
      <c r="RAX895" s="806"/>
      <c r="RAY895" s="806"/>
      <c r="RAZ895" s="806"/>
      <c r="RBA895" s="806"/>
      <c r="RBB895" s="806"/>
      <c r="RBC895" s="806"/>
      <c r="RBD895" s="806"/>
      <c r="RBE895" s="806"/>
      <c r="RBF895" s="806"/>
      <c r="RBG895" s="806"/>
      <c r="RBH895" s="806"/>
      <c r="RBI895" s="806"/>
      <c r="RBJ895" s="806"/>
      <c r="RBK895" s="806"/>
      <c r="RBL895" s="806"/>
      <c r="RBM895" s="806"/>
      <c r="RBN895" s="806"/>
      <c r="RBO895" s="806"/>
      <c r="RBP895" s="806"/>
      <c r="RBQ895" s="806"/>
      <c r="RBR895" s="806"/>
      <c r="RBS895" s="806"/>
      <c r="RBT895" s="806"/>
      <c r="RBU895" s="806"/>
      <c r="RBV895" s="806"/>
      <c r="RBW895" s="806"/>
      <c r="RBX895" s="806"/>
      <c r="RBY895" s="806"/>
      <c r="RBZ895" s="806"/>
      <c r="RCA895" s="806"/>
      <c r="RCB895" s="806"/>
      <c r="RCC895" s="806"/>
      <c r="RCD895" s="806"/>
      <c r="RCE895" s="806"/>
      <c r="RCF895" s="806"/>
      <c r="RCG895" s="806"/>
      <c r="RCH895" s="806"/>
      <c r="RCI895" s="806"/>
      <c r="RCJ895" s="806"/>
      <c r="RCK895" s="806"/>
      <c r="RCL895" s="806"/>
      <c r="RCM895" s="806"/>
      <c r="RCN895" s="806"/>
      <c r="RCO895" s="806"/>
      <c r="RCP895" s="806"/>
      <c r="RCQ895" s="806"/>
      <c r="RCR895" s="806"/>
      <c r="RCS895" s="806"/>
      <c r="RCT895" s="806"/>
      <c r="RCU895" s="806"/>
      <c r="RCV895" s="806"/>
      <c r="RCW895" s="806"/>
      <c r="RCX895" s="806"/>
      <c r="RCY895" s="806"/>
      <c r="RCZ895" s="806"/>
      <c r="RDA895" s="806"/>
      <c r="RDB895" s="806"/>
      <c r="RDC895" s="806"/>
      <c r="RDD895" s="806"/>
      <c r="RDE895" s="806"/>
      <c r="RDF895" s="806"/>
      <c r="RDG895" s="806"/>
      <c r="RDH895" s="806"/>
      <c r="RDI895" s="806"/>
      <c r="RDJ895" s="806"/>
      <c r="RDK895" s="806"/>
      <c r="RDL895" s="806"/>
      <c r="RDM895" s="806"/>
      <c r="RDN895" s="806"/>
      <c r="RDO895" s="806"/>
      <c r="RDP895" s="806"/>
      <c r="RDQ895" s="806"/>
      <c r="RDR895" s="806"/>
      <c r="RDS895" s="806"/>
      <c r="RDT895" s="806"/>
      <c r="RDU895" s="806"/>
      <c r="RDV895" s="806"/>
      <c r="RDW895" s="806"/>
      <c r="RDX895" s="806"/>
      <c r="RDY895" s="806"/>
      <c r="RDZ895" s="806"/>
      <c r="REA895" s="806"/>
      <c r="REB895" s="806"/>
      <c r="REC895" s="806"/>
      <c r="RED895" s="806"/>
      <c r="REE895" s="806"/>
      <c r="REF895" s="806"/>
      <c r="REG895" s="806"/>
      <c r="REH895" s="806"/>
      <c r="REI895" s="806"/>
      <c r="REJ895" s="806"/>
      <c r="REK895" s="806"/>
      <c r="REL895" s="806"/>
      <c r="REM895" s="806"/>
      <c r="REN895" s="806"/>
      <c r="REO895" s="806"/>
      <c r="REP895" s="806"/>
      <c r="REQ895" s="806"/>
      <c r="RER895" s="806"/>
      <c r="RES895" s="806"/>
      <c r="RET895" s="806"/>
      <c r="REU895" s="806"/>
      <c r="REV895" s="806"/>
      <c r="REW895" s="806"/>
      <c r="REX895" s="806"/>
      <c r="REY895" s="806"/>
      <c r="REZ895" s="806"/>
      <c r="RFA895" s="806"/>
      <c r="RFB895" s="806"/>
      <c r="RFC895" s="806"/>
      <c r="RFD895" s="806"/>
      <c r="RFE895" s="806"/>
      <c r="RFF895" s="806"/>
      <c r="RFG895" s="806"/>
      <c r="RFH895" s="806"/>
      <c r="RFI895" s="806"/>
      <c r="RFJ895" s="806"/>
      <c r="RFK895" s="806"/>
      <c r="RFL895" s="806"/>
      <c r="RFM895" s="806"/>
      <c r="RFN895" s="806"/>
      <c r="RFO895" s="806"/>
      <c r="RFP895" s="806"/>
      <c r="RFQ895" s="806"/>
      <c r="RFR895" s="806"/>
      <c r="RFS895" s="806"/>
      <c r="RFT895" s="806"/>
      <c r="RFU895" s="806"/>
      <c r="RFV895" s="806"/>
      <c r="RFW895" s="806"/>
      <c r="RFX895" s="806"/>
      <c r="RFY895" s="806"/>
      <c r="RFZ895" s="806"/>
      <c r="RGA895" s="806"/>
      <c r="RGB895" s="806"/>
      <c r="RGC895" s="806"/>
      <c r="RGD895" s="806"/>
      <c r="RGE895" s="806"/>
      <c r="RGF895" s="806"/>
      <c r="RGG895" s="806"/>
      <c r="RGH895" s="806"/>
      <c r="RGI895" s="806"/>
      <c r="RGJ895" s="806"/>
      <c r="RGK895" s="806"/>
      <c r="RGL895" s="806"/>
      <c r="RGM895" s="806"/>
      <c r="RGN895" s="806"/>
      <c r="RGO895" s="806"/>
      <c r="RGP895" s="806"/>
      <c r="RGQ895" s="806"/>
      <c r="RGR895" s="806"/>
      <c r="RGS895" s="806"/>
      <c r="RGT895" s="806"/>
      <c r="RGU895" s="806"/>
      <c r="RGV895" s="806"/>
      <c r="RGW895" s="806"/>
      <c r="RGX895" s="806"/>
      <c r="RGY895" s="806"/>
      <c r="RGZ895" s="806"/>
      <c r="RHA895" s="806"/>
      <c r="RHB895" s="806"/>
      <c r="RHC895" s="806"/>
      <c r="RHD895" s="806"/>
      <c r="RHE895" s="806"/>
      <c r="RHF895" s="806"/>
      <c r="RHG895" s="806"/>
      <c r="RHH895" s="806"/>
      <c r="RHI895" s="806"/>
      <c r="RHJ895" s="806"/>
      <c r="RHK895" s="806"/>
      <c r="RHL895" s="806"/>
      <c r="RHM895" s="806"/>
      <c r="RHN895" s="806"/>
      <c r="RHO895" s="806"/>
      <c r="RHP895" s="806"/>
      <c r="RHQ895" s="806"/>
      <c r="RHR895" s="806"/>
      <c r="RHS895" s="806"/>
      <c r="RHT895" s="806"/>
      <c r="RHU895" s="806"/>
      <c r="RHV895" s="806"/>
      <c r="RHW895" s="806"/>
      <c r="RHX895" s="806"/>
      <c r="RHY895" s="806"/>
      <c r="RHZ895" s="806"/>
      <c r="RIA895" s="806"/>
      <c r="RIB895" s="806"/>
      <c r="RIC895" s="806"/>
      <c r="RID895" s="806"/>
      <c r="RIE895" s="806"/>
      <c r="RIF895" s="806"/>
      <c r="RIG895" s="806"/>
      <c r="RIH895" s="806"/>
      <c r="RII895" s="806"/>
      <c r="RIJ895" s="806"/>
      <c r="RIK895" s="806"/>
      <c r="RIL895" s="806"/>
      <c r="RIM895" s="806"/>
      <c r="RIN895" s="806"/>
      <c r="RIO895" s="806"/>
      <c r="RIP895" s="806"/>
      <c r="RIQ895" s="806"/>
      <c r="RIR895" s="806"/>
      <c r="RIS895" s="806"/>
      <c r="RIT895" s="806"/>
      <c r="RIU895" s="806"/>
      <c r="RIV895" s="806"/>
      <c r="RIW895" s="806"/>
      <c r="RIX895" s="806"/>
      <c r="RIY895" s="806"/>
      <c r="RIZ895" s="806"/>
      <c r="RJA895" s="806"/>
      <c r="RJB895" s="806"/>
      <c r="RJC895" s="806"/>
      <c r="RJD895" s="806"/>
      <c r="RJE895" s="806"/>
      <c r="RJF895" s="806"/>
      <c r="RJG895" s="806"/>
      <c r="RJH895" s="806"/>
      <c r="RJI895" s="806"/>
      <c r="RJJ895" s="806"/>
      <c r="RJK895" s="806"/>
      <c r="RJL895" s="806"/>
      <c r="RJM895" s="806"/>
      <c r="RJN895" s="806"/>
      <c r="RJO895" s="806"/>
      <c r="RJP895" s="806"/>
      <c r="RJQ895" s="806"/>
      <c r="RJR895" s="806"/>
      <c r="RJS895" s="806"/>
      <c r="RJT895" s="806"/>
      <c r="RJU895" s="806"/>
      <c r="RJV895" s="806"/>
      <c r="RJW895" s="806"/>
      <c r="RJX895" s="806"/>
      <c r="RJY895" s="806"/>
      <c r="RJZ895" s="806"/>
      <c r="RKA895" s="806"/>
      <c r="RKB895" s="806"/>
      <c r="RKC895" s="806"/>
      <c r="RKD895" s="806"/>
      <c r="RKE895" s="806"/>
      <c r="RKF895" s="806"/>
      <c r="RKG895" s="806"/>
      <c r="RKH895" s="806"/>
      <c r="RKI895" s="806"/>
      <c r="RKJ895" s="806"/>
      <c r="RKK895" s="806"/>
      <c r="RKL895" s="806"/>
      <c r="RKM895" s="806"/>
      <c r="RKN895" s="806"/>
      <c r="RKO895" s="806"/>
      <c r="RKP895" s="806"/>
      <c r="RKQ895" s="806"/>
      <c r="RKR895" s="806"/>
      <c r="RKS895" s="806"/>
      <c r="RKT895" s="806"/>
      <c r="RKU895" s="806"/>
      <c r="RKV895" s="806"/>
      <c r="RKW895" s="806"/>
      <c r="RKX895" s="806"/>
      <c r="RKY895" s="806"/>
      <c r="RKZ895" s="806"/>
      <c r="RLA895" s="806"/>
      <c r="RLB895" s="806"/>
      <c r="RLC895" s="806"/>
      <c r="RLD895" s="806"/>
      <c r="RLE895" s="806"/>
      <c r="RLF895" s="806"/>
      <c r="RLG895" s="806"/>
      <c r="RLH895" s="806"/>
      <c r="RLI895" s="806"/>
      <c r="RLJ895" s="806"/>
      <c r="RLK895" s="806"/>
      <c r="RLL895" s="806"/>
      <c r="RLM895" s="806"/>
      <c r="RLN895" s="806"/>
      <c r="RLO895" s="806"/>
      <c r="RLP895" s="806"/>
      <c r="RLQ895" s="806"/>
      <c r="RLR895" s="806"/>
      <c r="RLS895" s="806"/>
      <c r="RLT895" s="806"/>
      <c r="RLU895" s="806"/>
      <c r="RLV895" s="806"/>
      <c r="RLW895" s="806"/>
      <c r="RLX895" s="806"/>
      <c r="RLY895" s="806"/>
      <c r="RLZ895" s="806"/>
      <c r="RMA895" s="806"/>
      <c r="RMB895" s="806"/>
      <c r="RMC895" s="806"/>
      <c r="RMD895" s="806"/>
      <c r="RME895" s="806"/>
      <c r="RMF895" s="806"/>
      <c r="RMG895" s="806"/>
      <c r="RMH895" s="806"/>
      <c r="RMI895" s="806"/>
      <c r="RMJ895" s="806"/>
      <c r="RMK895" s="806"/>
      <c r="RML895" s="806"/>
      <c r="RMM895" s="806"/>
      <c r="RMN895" s="806"/>
      <c r="RMO895" s="806"/>
      <c r="RMP895" s="806"/>
      <c r="RMQ895" s="806"/>
      <c r="RMR895" s="806"/>
      <c r="RMS895" s="806"/>
      <c r="RMT895" s="806"/>
      <c r="RMU895" s="806"/>
      <c r="RMV895" s="806"/>
      <c r="RMW895" s="806"/>
      <c r="RMX895" s="806"/>
      <c r="RMY895" s="806"/>
      <c r="RMZ895" s="806"/>
      <c r="RNA895" s="806"/>
      <c r="RNB895" s="806"/>
      <c r="RNC895" s="806"/>
      <c r="RND895" s="806"/>
      <c r="RNE895" s="806"/>
      <c r="RNF895" s="806"/>
      <c r="RNG895" s="806"/>
      <c r="RNH895" s="806"/>
      <c r="RNI895" s="806"/>
      <c r="RNJ895" s="806"/>
      <c r="RNK895" s="806"/>
      <c r="RNL895" s="806"/>
      <c r="RNM895" s="806"/>
      <c r="RNN895" s="806"/>
      <c r="RNO895" s="806"/>
      <c r="RNP895" s="806"/>
      <c r="RNQ895" s="806"/>
      <c r="RNR895" s="806"/>
      <c r="RNS895" s="806"/>
      <c r="RNT895" s="806"/>
      <c r="RNU895" s="806"/>
      <c r="RNV895" s="806"/>
      <c r="RNW895" s="806"/>
      <c r="RNX895" s="806"/>
      <c r="RNY895" s="806"/>
      <c r="RNZ895" s="806"/>
      <c r="ROA895" s="806"/>
      <c r="ROB895" s="806"/>
      <c r="ROC895" s="806"/>
      <c r="ROD895" s="806"/>
      <c r="ROE895" s="806"/>
      <c r="ROF895" s="806"/>
      <c r="ROG895" s="806"/>
      <c r="ROH895" s="806"/>
      <c r="ROI895" s="806"/>
      <c r="ROJ895" s="806"/>
      <c r="ROK895" s="806"/>
      <c r="ROL895" s="806"/>
      <c r="ROM895" s="806"/>
      <c r="RON895" s="806"/>
      <c r="ROO895" s="806"/>
      <c r="ROP895" s="806"/>
      <c r="ROQ895" s="806"/>
      <c r="ROR895" s="806"/>
      <c r="ROS895" s="806"/>
      <c r="ROT895" s="806"/>
      <c r="ROU895" s="806"/>
      <c r="ROV895" s="806"/>
      <c r="ROW895" s="806"/>
      <c r="ROX895" s="806"/>
      <c r="ROY895" s="806"/>
      <c r="ROZ895" s="806"/>
      <c r="RPA895" s="806"/>
      <c r="RPB895" s="806"/>
      <c r="RPC895" s="806"/>
      <c r="RPD895" s="806"/>
      <c r="RPE895" s="806"/>
      <c r="RPF895" s="806"/>
      <c r="RPG895" s="806"/>
      <c r="RPH895" s="806"/>
      <c r="RPI895" s="806"/>
      <c r="RPJ895" s="806"/>
      <c r="RPK895" s="806"/>
      <c r="RPL895" s="806"/>
      <c r="RPM895" s="806"/>
      <c r="RPN895" s="806"/>
      <c r="RPO895" s="806"/>
      <c r="RPP895" s="806"/>
      <c r="RPQ895" s="806"/>
      <c r="RPR895" s="806"/>
      <c r="RPS895" s="806"/>
      <c r="RPT895" s="806"/>
      <c r="RPU895" s="806"/>
      <c r="RPV895" s="806"/>
      <c r="RPW895" s="806"/>
      <c r="RPX895" s="806"/>
      <c r="RPY895" s="806"/>
      <c r="RPZ895" s="806"/>
      <c r="RQA895" s="806"/>
      <c r="RQB895" s="806"/>
      <c r="RQC895" s="806"/>
      <c r="RQD895" s="806"/>
      <c r="RQE895" s="806"/>
      <c r="RQF895" s="806"/>
      <c r="RQG895" s="806"/>
      <c r="RQH895" s="806"/>
      <c r="RQI895" s="806"/>
      <c r="RQJ895" s="806"/>
      <c r="RQK895" s="806"/>
      <c r="RQL895" s="806"/>
      <c r="RQM895" s="806"/>
      <c r="RQN895" s="806"/>
      <c r="RQO895" s="806"/>
      <c r="RQP895" s="806"/>
      <c r="RQQ895" s="806"/>
      <c r="RQR895" s="806"/>
      <c r="RQS895" s="806"/>
      <c r="RQT895" s="806"/>
      <c r="RQU895" s="806"/>
      <c r="RQV895" s="806"/>
      <c r="RQW895" s="806"/>
      <c r="RQX895" s="806"/>
      <c r="RQY895" s="806"/>
      <c r="RQZ895" s="806"/>
      <c r="RRA895" s="806"/>
      <c r="RRB895" s="806"/>
      <c r="RRC895" s="806"/>
      <c r="RRD895" s="806"/>
      <c r="RRE895" s="806"/>
      <c r="RRF895" s="806"/>
      <c r="RRG895" s="806"/>
      <c r="RRH895" s="806"/>
      <c r="RRI895" s="806"/>
      <c r="RRJ895" s="806"/>
      <c r="RRK895" s="806"/>
      <c r="RRL895" s="806"/>
      <c r="RRM895" s="806"/>
      <c r="RRN895" s="806"/>
      <c r="RRO895" s="806"/>
      <c r="RRP895" s="806"/>
      <c r="RRQ895" s="806"/>
      <c r="RRR895" s="806"/>
      <c r="RRS895" s="806"/>
      <c r="RRT895" s="806"/>
      <c r="RRU895" s="806"/>
      <c r="RRV895" s="806"/>
      <c r="RRW895" s="806"/>
      <c r="RRX895" s="806"/>
      <c r="RRY895" s="806"/>
      <c r="RRZ895" s="806"/>
      <c r="RSA895" s="806"/>
      <c r="RSB895" s="806"/>
      <c r="RSC895" s="806"/>
      <c r="RSD895" s="806"/>
      <c r="RSE895" s="806"/>
      <c r="RSF895" s="806"/>
      <c r="RSG895" s="806"/>
      <c r="RSH895" s="806"/>
      <c r="RSI895" s="806"/>
      <c r="RSJ895" s="806"/>
      <c r="RSK895" s="806"/>
      <c r="RSL895" s="806"/>
      <c r="RSM895" s="806"/>
      <c r="RSN895" s="806"/>
      <c r="RSO895" s="806"/>
      <c r="RSP895" s="806"/>
      <c r="RSQ895" s="806"/>
      <c r="RSR895" s="806"/>
      <c r="RSS895" s="806"/>
      <c r="RST895" s="806"/>
      <c r="RSU895" s="806"/>
      <c r="RSV895" s="806"/>
      <c r="RSW895" s="806"/>
      <c r="RSX895" s="806"/>
      <c r="RSY895" s="806"/>
      <c r="RSZ895" s="806"/>
      <c r="RTA895" s="806"/>
      <c r="RTB895" s="806"/>
      <c r="RTC895" s="806"/>
      <c r="RTD895" s="806"/>
      <c r="RTE895" s="806"/>
      <c r="RTF895" s="806"/>
      <c r="RTG895" s="806"/>
      <c r="RTH895" s="806"/>
      <c r="RTI895" s="806"/>
      <c r="RTJ895" s="806"/>
      <c r="RTK895" s="806"/>
      <c r="RTL895" s="806"/>
      <c r="RTM895" s="806"/>
      <c r="RTN895" s="806"/>
      <c r="RTO895" s="806"/>
      <c r="RTP895" s="806"/>
      <c r="RTQ895" s="806"/>
      <c r="RTR895" s="806"/>
      <c r="RTS895" s="806"/>
      <c r="RTT895" s="806"/>
      <c r="RTU895" s="806"/>
      <c r="RTV895" s="806"/>
      <c r="RTW895" s="806"/>
      <c r="RTX895" s="806"/>
      <c r="RTY895" s="806"/>
      <c r="RTZ895" s="806"/>
      <c r="RUA895" s="806"/>
      <c r="RUB895" s="806"/>
      <c r="RUC895" s="806"/>
      <c r="RUD895" s="806"/>
      <c r="RUE895" s="806"/>
      <c r="RUF895" s="806"/>
      <c r="RUG895" s="806"/>
      <c r="RUH895" s="806"/>
      <c r="RUI895" s="806"/>
      <c r="RUJ895" s="806"/>
      <c r="RUK895" s="806"/>
      <c r="RUL895" s="806"/>
      <c r="RUM895" s="806"/>
      <c r="RUN895" s="806"/>
      <c r="RUO895" s="806"/>
      <c r="RUP895" s="806"/>
      <c r="RUQ895" s="806"/>
      <c r="RUR895" s="806"/>
      <c r="RUS895" s="806"/>
      <c r="RUT895" s="806"/>
      <c r="RUU895" s="806"/>
      <c r="RUV895" s="806"/>
      <c r="RUW895" s="806"/>
      <c r="RUX895" s="806"/>
      <c r="RUY895" s="806"/>
      <c r="RUZ895" s="806"/>
      <c r="RVA895" s="806"/>
      <c r="RVB895" s="806"/>
      <c r="RVC895" s="806"/>
      <c r="RVD895" s="806"/>
      <c r="RVE895" s="806"/>
      <c r="RVF895" s="806"/>
      <c r="RVG895" s="806"/>
      <c r="RVH895" s="806"/>
      <c r="RVI895" s="806"/>
      <c r="RVJ895" s="806"/>
      <c r="RVK895" s="806"/>
      <c r="RVL895" s="806"/>
      <c r="RVM895" s="806"/>
      <c r="RVN895" s="806"/>
      <c r="RVO895" s="806"/>
      <c r="RVP895" s="806"/>
      <c r="RVQ895" s="806"/>
      <c r="RVR895" s="806"/>
      <c r="RVS895" s="806"/>
      <c r="RVT895" s="806"/>
      <c r="RVU895" s="806"/>
      <c r="RVV895" s="806"/>
      <c r="RVW895" s="806"/>
      <c r="RVX895" s="806"/>
      <c r="RVY895" s="806"/>
      <c r="RVZ895" s="806"/>
      <c r="RWA895" s="806"/>
      <c r="RWB895" s="806"/>
      <c r="RWC895" s="806"/>
      <c r="RWD895" s="806"/>
      <c r="RWE895" s="806"/>
      <c r="RWF895" s="806"/>
      <c r="RWG895" s="806"/>
      <c r="RWH895" s="806"/>
      <c r="RWI895" s="806"/>
      <c r="RWJ895" s="806"/>
      <c r="RWK895" s="806"/>
      <c r="RWL895" s="806"/>
      <c r="RWM895" s="806"/>
      <c r="RWN895" s="806"/>
      <c r="RWO895" s="806"/>
      <c r="RWP895" s="806"/>
      <c r="RWQ895" s="806"/>
      <c r="RWR895" s="806"/>
      <c r="RWS895" s="806"/>
      <c r="RWT895" s="806"/>
      <c r="RWU895" s="806"/>
      <c r="RWV895" s="806"/>
      <c r="RWW895" s="806"/>
      <c r="RWX895" s="806"/>
      <c r="RWY895" s="806"/>
      <c r="RWZ895" s="806"/>
      <c r="RXA895" s="806"/>
      <c r="RXB895" s="806"/>
      <c r="RXC895" s="806"/>
      <c r="RXD895" s="806"/>
      <c r="RXE895" s="806"/>
      <c r="RXF895" s="806"/>
      <c r="RXG895" s="806"/>
      <c r="RXH895" s="806"/>
      <c r="RXI895" s="806"/>
      <c r="RXJ895" s="806"/>
      <c r="RXK895" s="806"/>
      <c r="RXL895" s="806"/>
      <c r="RXM895" s="806"/>
      <c r="RXN895" s="806"/>
      <c r="RXO895" s="806"/>
      <c r="RXP895" s="806"/>
      <c r="RXQ895" s="806"/>
      <c r="RXR895" s="806"/>
      <c r="RXS895" s="806"/>
      <c r="RXT895" s="806"/>
      <c r="RXU895" s="806"/>
      <c r="RXV895" s="806"/>
      <c r="RXW895" s="806"/>
      <c r="RXX895" s="806"/>
      <c r="RXY895" s="806"/>
      <c r="RXZ895" s="806"/>
      <c r="RYA895" s="806"/>
      <c r="RYB895" s="806"/>
      <c r="RYC895" s="806"/>
      <c r="RYD895" s="806"/>
      <c r="RYE895" s="806"/>
      <c r="RYF895" s="806"/>
      <c r="RYG895" s="806"/>
      <c r="RYH895" s="806"/>
      <c r="RYI895" s="806"/>
      <c r="RYJ895" s="806"/>
      <c r="RYK895" s="806"/>
      <c r="RYL895" s="806"/>
      <c r="RYM895" s="806"/>
      <c r="RYN895" s="806"/>
      <c r="RYO895" s="806"/>
      <c r="RYP895" s="806"/>
      <c r="RYQ895" s="806"/>
      <c r="RYR895" s="806"/>
      <c r="RYS895" s="806"/>
      <c r="RYT895" s="806"/>
      <c r="RYU895" s="806"/>
      <c r="RYV895" s="806"/>
      <c r="RYW895" s="806"/>
      <c r="RYX895" s="806"/>
      <c r="RYY895" s="806"/>
      <c r="RYZ895" s="806"/>
      <c r="RZA895" s="806"/>
      <c r="RZB895" s="806"/>
      <c r="RZC895" s="806"/>
      <c r="RZD895" s="806"/>
      <c r="RZE895" s="806"/>
      <c r="RZF895" s="806"/>
      <c r="RZG895" s="806"/>
      <c r="RZH895" s="806"/>
      <c r="RZI895" s="806"/>
      <c r="RZJ895" s="806"/>
      <c r="RZK895" s="806"/>
      <c r="RZL895" s="806"/>
      <c r="RZM895" s="806"/>
      <c r="RZN895" s="806"/>
      <c r="RZO895" s="806"/>
      <c r="RZP895" s="806"/>
      <c r="RZQ895" s="806"/>
      <c r="RZR895" s="806"/>
      <c r="RZS895" s="806"/>
      <c r="RZT895" s="806"/>
      <c r="RZU895" s="806"/>
      <c r="RZV895" s="806"/>
      <c r="RZW895" s="806"/>
      <c r="RZX895" s="806"/>
      <c r="RZY895" s="806"/>
      <c r="RZZ895" s="806"/>
      <c r="SAA895" s="806"/>
      <c r="SAB895" s="806"/>
      <c r="SAC895" s="806"/>
      <c r="SAD895" s="806"/>
      <c r="SAE895" s="806"/>
      <c r="SAF895" s="806"/>
      <c r="SAG895" s="806"/>
      <c r="SAH895" s="806"/>
      <c r="SAI895" s="806"/>
      <c r="SAJ895" s="806"/>
      <c r="SAK895" s="806"/>
      <c r="SAL895" s="806"/>
      <c r="SAM895" s="806"/>
      <c r="SAN895" s="806"/>
      <c r="SAO895" s="806"/>
      <c r="SAP895" s="806"/>
      <c r="SAQ895" s="806"/>
      <c r="SAR895" s="806"/>
      <c r="SAS895" s="806"/>
      <c r="SAT895" s="806"/>
      <c r="SAU895" s="806"/>
      <c r="SAV895" s="806"/>
      <c r="SAW895" s="806"/>
      <c r="SAX895" s="806"/>
      <c r="SAY895" s="806"/>
      <c r="SAZ895" s="806"/>
      <c r="SBA895" s="806"/>
      <c r="SBB895" s="806"/>
      <c r="SBC895" s="806"/>
      <c r="SBD895" s="806"/>
      <c r="SBE895" s="806"/>
      <c r="SBF895" s="806"/>
      <c r="SBG895" s="806"/>
      <c r="SBH895" s="806"/>
      <c r="SBI895" s="806"/>
      <c r="SBJ895" s="806"/>
      <c r="SBK895" s="806"/>
      <c r="SBL895" s="806"/>
      <c r="SBM895" s="806"/>
      <c r="SBN895" s="806"/>
      <c r="SBO895" s="806"/>
      <c r="SBP895" s="806"/>
      <c r="SBQ895" s="806"/>
      <c r="SBR895" s="806"/>
      <c r="SBS895" s="806"/>
      <c r="SBT895" s="806"/>
      <c r="SBU895" s="806"/>
      <c r="SBV895" s="806"/>
      <c r="SBW895" s="806"/>
      <c r="SBX895" s="806"/>
      <c r="SBY895" s="806"/>
      <c r="SBZ895" s="806"/>
      <c r="SCA895" s="806"/>
      <c r="SCB895" s="806"/>
      <c r="SCC895" s="806"/>
      <c r="SCD895" s="806"/>
      <c r="SCE895" s="806"/>
      <c r="SCF895" s="806"/>
      <c r="SCG895" s="806"/>
      <c r="SCH895" s="806"/>
      <c r="SCI895" s="806"/>
      <c r="SCJ895" s="806"/>
      <c r="SCK895" s="806"/>
      <c r="SCL895" s="806"/>
      <c r="SCM895" s="806"/>
      <c r="SCN895" s="806"/>
      <c r="SCO895" s="806"/>
      <c r="SCP895" s="806"/>
      <c r="SCQ895" s="806"/>
      <c r="SCR895" s="806"/>
      <c r="SCS895" s="806"/>
      <c r="SCT895" s="806"/>
      <c r="SCU895" s="806"/>
      <c r="SCV895" s="806"/>
      <c r="SCW895" s="806"/>
      <c r="SCX895" s="806"/>
      <c r="SCY895" s="806"/>
      <c r="SCZ895" s="806"/>
      <c r="SDA895" s="806"/>
      <c r="SDB895" s="806"/>
      <c r="SDC895" s="806"/>
      <c r="SDD895" s="806"/>
      <c r="SDE895" s="806"/>
      <c r="SDF895" s="806"/>
      <c r="SDG895" s="806"/>
      <c r="SDH895" s="806"/>
      <c r="SDI895" s="806"/>
      <c r="SDJ895" s="806"/>
      <c r="SDK895" s="806"/>
      <c r="SDL895" s="806"/>
      <c r="SDM895" s="806"/>
      <c r="SDN895" s="806"/>
      <c r="SDO895" s="806"/>
      <c r="SDP895" s="806"/>
      <c r="SDQ895" s="806"/>
      <c r="SDR895" s="806"/>
      <c r="SDS895" s="806"/>
      <c r="SDT895" s="806"/>
      <c r="SDU895" s="806"/>
      <c r="SDV895" s="806"/>
      <c r="SDW895" s="806"/>
      <c r="SDX895" s="806"/>
      <c r="SDY895" s="806"/>
      <c r="SDZ895" s="806"/>
      <c r="SEA895" s="806"/>
      <c r="SEB895" s="806"/>
      <c r="SEC895" s="806"/>
      <c r="SED895" s="806"/>
      <c r="SEE895" s="806"/>
      <c r="SEF895" s="806"/>
      <c r="SEG895" s="806"/>
      <c r="SEH895" s="806"/>
      <c r="SEI895" s="806"/>
      <c r="SEJ895" s="806"/>
      <c r="SEK895" s="806"/>
      <c r="SEL895" s="806"/>
      <c r="SEM895" s="806"/>
      <c r="SEN895" s="806"/>
      <c r="SEO895" s="806"/>
      <c r="SEP895" s="806"/>
      <c r="SEQ895" s="806"/>
      <c r="SER895" s="806"/>
      <c r="SES895" s="806"/>
      <c r="SET895" s="806"/>
      <c r="SEU895" s="806"/>
      <c r="SEV895" s="806"/>
      <c r="SEW895" s="806"/>
      <c r="SEX895" s="806"/>
      <c r="SEY895" s="806"/>
      <c r="SEZ895" s="806"/>
      <c r="SFA895" s="806"/>
      <c r="SFB895" s="806"/>
      <c r="SFC895" s="806"/>
      <c r="SFD895" s="806"/>
      <c r="SFE895" s="806"/>
      <c r="SFF895" s="806"/>
      <c r="SFG895" s="806"/>
      <c r="SFH895" s="806"/>
      <c r="SFI895" s="806"/>
      <c r="SFJ895" s="806"/>
      <c r="SFK895" s="806"/>
      <c r="SFL895" s="806"/>
      <c r="SFM895" s="806"/>
      <c r="SFN895" s="806"/>
      <c r="SFO895" s="806"/>
      <c r="SFP895" s="806"/>
      <c r="SFQ895" s="806"/>
      <c r="SFR895" s="806"/>
      <c r="SFS895" s="806"/>
      <c r="SFT895" s="806"/>
      <c r="SFU895" s="806"/>
      <c r="SFV895" s="806"/>
      <c r="SFW895" s="806"/>
      <c r="SFX895" s="806"/>
      <c r="SFY895" s="806"/>
      <c r="SFZ895" s="806"/>
      <c r="SGA895" s="806"/>
      <c r="SGB895" s="806"/>
      <c r="SGC895" s="806"/>
      <c r="SGD895" s="806"/>
      <c r="SGE895" s="806"/>
      <c r="SGF895" s="806"/>
      <c r="SGG895" s="806"/>
      <c r="SGH895" s="806"/>
      <c r="SGI895" s="806"/>
      <c r="SGJ895" s="806"/>
      <c r="SGK895" s="806"/>
      <c r="SGL895" s="806"/>
      <c r="SGM895" s="806"/>
      <c r="SGN895" s="806"/>
      <c r="SGO895" s="806"/>
      <c r="SGP895" s="806"/>
      <c r="SGQ895" s="806"/>
      <c r="SGR895" s="806"/>
      <c r="SGS895" s="806"/>
      <c r="SGT895" s="806"/>
      <c r="SGU895" s="806"/>
      <c r="SGV895" s="806"/>
      <c r="SGW895" s="806"/>
      <c r="SGX895" s="806"/>
      <c r="SGY895" s="806"/>
      <c r="SGZ895" s="806"/>
      <c r="SHA895" s="806"/>
      <c r="SHB895" s="806"/>
      <c r="SHC895" s="806"/>
      <c r="SHD895" s="806"/>
      <c r="SHE895" s="806"/>
      <c r="SHF895" s="806"/>
      <c r="SHG895" s="806"/>
      <c r="SHH895" s="806"/>
      <c r="SHI895" s="806"/>
      <c r="SHJ895" s="806"/>
      <c r="SHK895" s="806"/>
      <c r="SHL895" s="806"/>
      <c r="SHM895" s="806"/>
      <c r="SHN895" s="806"/>
      <c r="SHO895" s="806"/>
      <c r="SHP895" s="806"/>
      <c r="SHQ895" s="806"/>
      <c r="SHR895" s="806"/>
      <c r="SHS895" s="806"/>
      <c r="SHT895" s="806"/>
      <c r="SHU895" s="806"/>
      <c r="SHV895" s="806"/>
      <c r="SHW895" s="806"/>
      <c r="SHX895" s="806"/>
      <c r="SHY895" s="806"/>
      <c r="SHZ895" s="806"/>
      <c r="SIA895" s="806"/>
      <c r="SIB895" s="806"/>
      <c r="SIC895" s="806"/>
      <c r="SID895" s="806"/>
      <c r="SIE895" s="806"/>
      <c r="SIF895" s="806"/>
      <c r="SIG895" s="806"/>
      <c r="SIH895" s="806"/>
      <c r="SII895" s="806"/>
      <c r="SIJ895" s="806"/>
      <c r="SIK895" s="806"/>
      <c r="SIL895" s="806"/>
      <c r="SIM895" s="806"/>
      <c r="SIN895" s="806"/>
      <c r="SIO895" s="806"/>
      <c r="SIP895" s="806"/>
      <c r="SIQ895" s="806"/>
      <c r="SIR895" s="806"/>
      <c r="SIS895" s="806"/>
      <c r="SIT895" s="806"/>
      <c r="SIU895" s="806"/>
      <c r="SIV895" s="806"/>
      <c r="SIW895" s="806"/>
      <c r="SIX895" s="806"/>
      <c r="SIY895" s="806"/>
      <c r="SIZ895" s="806"/>
      <c r="SJA895" s="806"/>
      <c r="SJB895" s="806"/>
      <c r="SJC895" s="806"/>
      <c r="SJD895" s="806"/>
      <c r="SJE895" s="806"/>
      <c r="SJF895" s="806"/>
      <c r="SJG895" s="806"/>
      <c r="SJH895" s="806"/>
      <c r="SJI895" s="806"/>
      <c r="SJJ895" s="806"/>
      <c r="SJK895" s="806"/>
      <c r="SJL895" s="806"/>
      <c r="SJM895" s="806"/>
      <c r="SJN895" s="806"/>
      <c r="SJO895" s="806"/>
      <c r="SJP895" s="806"/>
      <c r="SJQ895" s="806"/>
      <c r="SJR895" s="806"/>
      <c r="SJS895" s="806"/>
      <c r="SJT895" s="806"/>
      <c r="SJU895" s="806"/>
      <c r="SJV895" s="806"/>
      <c r="SJW895" s="806"/>
      <c r="SJX895" s="806"/>
      <c r="SJY895" s="806"/>
      <c r="SJZ895" s="806"/>
      <c r="SKA895" s="806"/>
      <c r="SKB895" s="806"/>
      <c r="SKC895" s="806"/>
      <c r="SKD895" s="806"/>
      <c r="SKE895" s="806"/>
      <c r="SKF895" s="806"/>
      <c r="SKG895" s="806"/>
      <c r="SKH895" s="806"/>
      <c r="SKI895" s="806"/>
      <c r="SKJ895" s="806"/>
      <c r="SKK895" s="806"/>
      <c r="SKL895" s="806"/>
      <c r="SKM895" s="806"/>
      <c r="SKN895" s="806"/>
      <c r="SKO895" s="806"/>
      <c r="SKP895" s="806"/>
      <c r="SKQ895" s="806"/>
      <c r="SKR895" s="806"/>
      <c r="SKS895" s="806"/>
      <c r="SKT895" s="806"/>
      <c r="SKU895" s="806"/>
      <c r="SKV895" s="806"/>
      <c r="SKW895" s="806"/>
      <c r="SKX895" s="806"/>
      <c r="SKY895" s="806"/>
      <c r="SKZ895" s="806"/>
      <c r="SLA895" s="806"/>
      <c r="SLB895" s="806"/>
      <c r="SLC895" s="806"/>
      <c r="SLD895" s="806"/>
      <c r="SLE895" s="806"/>
      <c r="SLF895" s="806"/>
      <c r="SLG895" s="806"/>
      <c r="SLH895" s="806"/>
      <c r="SLI895" s="806"/>
      <c r="SLJ895" s="806"/>
      <c r="SLK895" s="806"/>
      <c r="SLL895" s="806"/>
      <c r="SLM895" s="806"/>
      <c r="SLN895" s="806"/>
      <c r="SLO895" s="806"/>
      <c r="SLP895" s="806"/>
      <c r="SLQ895" s="806"/>
      <c r="SLR895" s="806"/>
      <c r="SLS895" s="806"/>
      <c r="SLT895" s="806"/>
      <c r="SLU895" s="806"/>
      <c r="SLV895" s="806"/>
      <c r="SLW895" s="806"/>
      <c r="SLX895" s="806"/>
      <c r="SLY895" s="806"/>
      <c r="SLZ895" s="806"/>
      <c r="SMA895" s="806"/>
      <c r="SMB895" s="806"/>
      <c r="SMC895" s="806"/>
      <c r="SMD895" s="806"/>
      <c r="SME895" s="806"/>
      <c r="SMF895" s="806"/>
      <c r="SMG895" s="806"/>
      <c r="SMH895" s="806"/>
      <c r="SMI895" s="806"/>
      <c r="SMJ895" s="806"/>
      <c r="SMK895" s="806"/>
      <c r="SML895" s="806"/>
      <c r="SMM895" s="806"/>
      <c r="SMN895" s="806"/>
      <c r="SMO895" s="806"/>
      <c r="SMP895" s="806"/>
      <c r="SMQ895" s="806"/>
      <c r="SMR895" s="806"/>
      <c r="SMS895" s="806"/>
      <c r="SMT895" s="806"/>
      <c r="SMU895" s="806"/>
      <c r="SMV895" s="806"/>
      <c r="SMW895" s="806"/>
      <c r="SMX895" s="806"/>
      <c r="SMY895" s="806"/>
      <c r="SMZ895" s="806"/>
      <c r="SNA895" s="806"/>
      <c r="SNB895" s="806"/>
      <c r="SNC895" s="806"/>
      <c r="SND895" s="806"/>
      <c r="SNE895" s="806"/>
      <c r="SNF895" s="806"/>
      <c r="SNG895" s="806"/>
      <c r="SNH895" s="806"/>
      <c r="SNI895" s="806"/>
      <c r="SNJ895" s="806"/>
      <c r="SNK895" s="806"/>
      <c r="SNL895" s="806"/>
      <c r="SNM895" s="806"/>
      <c r="SNN895" s="806"/>
      <c r="SNO895" s="806"/>
      <c r="SNP895" s="806"/>
      <c r="SNQ895" s="806"/>
      <c r="SNR895" s="806"/>
      <c r="SNS895" s="806"/>
      <c r="SNT895" s="806"/>
      <c r="SNU895" s="806"/>
      <c r="SNV895" s="806"/>
      <c r="SNW895" s="806"/>
      <c r="SNX895" s="806"/>
      <c r="SNY895" s="806"/>
      <c r="SNZ895" s="806"/>
      <c r="SOA895" s="806"/>
      <c r="SOB895" s="806"/>
      <c r="SOC895" s="806"/>
      <c r="SOD895" s="806"/>
      <c r="SOE895" s="806"/>
      <c r="SOF895" s="806"/>
      <c r="SOG895" s="806"/>
      <c r="SOH895" s="806"/>
      <c r="SOI895" s="806"/>
      <c r="SOJ895" s="806"/>
      <c r="SOK895" s="806"/>
      <c r="SOL895" s="806"/>
      <c r="SOM895" s="806"/>
      <c r="SON895" s="806"/>
      <c r="SOO895" s="806"/>
      <c r="SOP895" s="806"/>
      <c r="SOQ895" s="806"/>
      <c r="SOR895" s="806"/>
      <c r="SOS895" s="806"/>
      <c r="SOT895" s="806"/>
      <c r="SOU895" s="806"/>
      <c r="SOV895" s="806"/>
      <c r="SOW895" s="806"/>
      <c r="SOX895" s="806"/>
      <c r="SOY895" s="806"/>
      <c r="SOZ895" s="806"/>
      <c r="SPA895" s="806"/>
      <c r="SPB895" s="806"/>
      <c r="SPC895" s="806"/>
      <c r="SPD895" s="806"/>
      <c r="SPE895" s="806"/>
      <c r="SPF895" s="806"/>
      <c r="SPG895" s="806"/>
      <c r="SPH895" s="806"/>
      <c r="SPI895" s="806"/>
      <c r="SPJ895" s="806"/>
      <c r="SPK895" s="806"/>
      <c r="SPL895" s="806"/>
      <c r="SPM895" s="806"/>
      <c r="SPN895" s="806"/>
      <c r="SPO895" s="806"/>
      <c r="SPP895" s="806"/>
      <c r="SPQ895" s="806"/>
      <c r="SPR895" s="806"/>
      <c r="SPS895" s="806"/>
      <c r="SPT895" s="806"/>
      <c r="SPU895" s="806"/>
      <c r="SPV895" s="806"/>
      <c r="SPW895" s="806"/>
      <c r="SPX895" s="806"/>
      <c r="SPY895" s="806"/>
      <c r="SPZ895" s="806"/>
      <c r="SQA895" s="806"/>
      <c r="SQB895" s="806"/>
      <c r="SQC895" s="806"/>
      <c r="SQD895" s="806"/>
      <c r="SQE895" s="806"/>
      <c r="SQF895" s="806"/>
      <c r="SQG895" s="806"/>
      <c r="SQH895" s="806"/>
      <c r="SQI895" s="806"/>
      <c r="SQJ895" s="806"/>
      <c r="SQK895" s="806"/>
      <c r="SQL895" s="806"/>
      <c r="SQM895" s="806"/>
      <c r="SQN895" s="806"/>
      <c r="SQO895" s="806"/>
      <c r="SQP895" s="806"/>
      <c r="SQQ895" s="806"/>
      <c r="SQR895" s="806"/>
      <c r="SQS895" s="806"/>
      <c r="SQT895" s="806"/>
      <c r="SQU895" s="806"/>
      <c r="SQV895" s="806"/>
      <c r="SQW895" s="806"/>
      <c r="SQX895" s="806"/>
      <c r="SQY895" s="806"/>
      <c r="SQZ895" s="806"/>
      <c r="SRA895" s="806"/>
      <c r="SRB895" s="806"/>
      <c r="SRC895" s="806"/>
      <c r="SRD895" s="806"/>
      <c r="SRE895" s="806"/>
      <c r="SRF895" s="806"/>
      <c r="SRG895" s="806"/>
      <c r="SRH895" s="806"/>
      <c r="SRI895" s="806"/>
      <c r="SRJ895" s="806"/>
      <c r="SRK895" s="806"/>
      <c r="SRL895" s="806"/>
      <c r="SRM895" s="806"/>
      <c r="SRN895" s="806"/>
      <c r="SRO895" s="806"/>
      <c r="SRP895" s="806"/>
      <c r="SRQ895" s="806"/>
      <c r="SRR895" s="806"/>
      <c r="SRS895" s="806"/>
      <c r="SRT895" s="806"/>
      <c r="SRU895" s="806"/>
      <c r="SRV895" s="806"/>
      <c r="SRW895" s="806"/>
      <c r="SRX895" s="806"/>
      <c r="SRY895" s="806"/>
      <c r="SRZ895" s="806"/>
      <c r="SSA895" s="806"/>
      <c r="SSB895" s="806"/>
      <c r="SSC895" s="806"/>
      <c r="SSD895" s="806"/>
      <c r="SSE895" s="806"/>
      <c r="SSF895" s="806"/>
      <c r="SSG895" s="806"/>
      <c r="SSH895" s="806"/>
      <c r="SSI895" s="806"/>
      <c r="SSJ895" s="806"/>
      <c r="SSK895" s="806"/>
      <c r="SSL895" s="806"/>
      <c r="SSM895" s="806"/>
      <c r="SSN895" s="806"/>
      <c r="SSO895" s="806"/>
      <c r="SSP895" s="806"/>
      <c r="SSQ895" s="806"/>
      <c r="SSR895" s="806"/>
      <c r="SSS895" s="806"/>
      <c r="SST895" s="806"/>
      <c r="SSU895" s="806"/>
      <c r="SSV895" s="806"/>
      <c r="SSW895" s="806"/>
      <c r="SSX895" s="806"/>
      <c r="SSY895" s="806"/>
      <c r="SSZ895" s="806"/>
      <c r="STA895" s="806"/>
      <c r="STB895" s="806"/>
      <c r="STC895" s="806"/>
      <c r="STD895" s="806"/>
      <c r="STE895" s="806"/>
      <c r="STF895" s="806"/>
      <c r="STG895" s="806"/>
      <c r="STH895" s="806"/>
      <c r="STI895" s="806"/>
      <c r="STJ895" s="806"/>
      <c r="STK895" s="806"/>
      <c r="STL895" s="806"/>
      <c r="STM895" s="806"/>
      <c r="STN895" s="806"/>
      <c r="STO895" s="806"/>
      <c r="STP895" s="806"/>
      <c r="STQ895" s="806"/>
      <c r="STR895" s="806"/>
      <c r="STS895" s="806"/>
      <c r="STT895" s="806"/>
      <c r="STU895" s="806"/>
      <c r="STV895" s="806"/>
      <c r="STW895" s="806"/>
      <c r="STX895" s="806"/>
      <c r="STY895" s="806"/>
      <c r="STZ895" s="806"/>
      <c r="SUA895" s="806"/>
      <c r="SUB895" s="806"/>
      <c r="SUC895" s="806"/>
      <c r="SUD895" s="806"/>
      <c r="SUE895" s="806"/>
      <c r="SUF895" s="806"/>
      <c r="SUG895" s="806"/>
      <c r="SUH895" s="806"/>
      <c r="SUI895" s="806"/>
      <c r="SUJ895" s="806"/>
      <c r="SUK895" s="806"/>
      <c r="SUL895" s="806"/>
      <c r="SUM895" s="806"/>
      <c r="SUN895" s="806"/>
      <c r="SUO895" s="806"/>
      <c r="SUP895" s="806"/>
      <c r="SUQ895" s="806"/>
      <c r="SUR895" s="806"/>
      <c r="SUS895" s="806"/>
      <c r="SUT895" s="806"/>
      <c r="SUU895" s="806"/>
      <c r="SUV895" s="806"/>
      <c r="SUW895" s="806"/>
      <c r="SUX895" s="806"/>
      <c r="SUY895" s="806"/>
      <c r="SUZ895" s="806"/>
      <c r="SVA895" s="806"/>
      <c r="SVB895" s="806"/>
      <c r="SVC895" s="806"/>
      <c r="SVD895" s="806"/>
      <c r="SVE895" s="806"/>
      <c r="SVF895" s="806"/>
      <c r="SVG895" s="806"/>
      <c r="SVH895" s="806"/>
      <c r="SVI895" s="806"/>
      <c r="SVJ895" s="806"/>
      <c r="SVK895" s="806"/>
      <c r="SVL895" s="806"/>
      <c r="SVM895" s="806"/>
      <c r="SVN895" s="806"/>
      <c r="SVO895" s="806"/>
      <c r="SVP895" s="806"/>
      <c r="SVQ895" s="806"/>
      <c r="SVR895" s="806"/>
      <c r="SVS895" s="806"/>
      <c r="SVT895" s="806"/>
      <c r="SVU895" s="806"/>
      <c r="SVV895" s="806"/>
      <c r="SVW895" s="806"/>
      <c r="SVX895" s="806"/>
      <c r="SVY895" s="806"/>
      <c r="SVZ895" s="806"/>
      <c r="SWA895" s="806"/>
      <c r="SWB895" s="806"/>
      <c r="SWC895" s="806"/>
      <c r="SWD895" s="806"/>
      <c r="SWE895" s="806"/>
      <c r="SWF895" s="806"/>
      <c r="SWG895" s="806"/>
      <c r="SWH895" s="806"/>
      <c r="SWI895" s="806"/>
      <c r="SWJ895" s="806"/>
      <c r="SWK895" s="806"/>
      <c r="SWL895" s="806"/>
      <c r="SWM895" s="806"/>
      <c r="SWN895" s="806"/>
      <c r="SWO895" s="806"/>
      <c r="SWP895" s="806"/>
      <c r="SWQ895" s="806"/>
      <c r="SWR895" s="806"/>
      <c r="SWS895" s="806"/>
      <c r="SWT895" s="806"/>
      <c r="SWU895" s="806"/>
      <c r="SWV895" s="806"/>
      <c r="SWW895" s="806"/>
      <c r="SWX895" s="806"/>
      <c r="SWY895" s="806"/>
      <c r="SWZ895" s="806"/>
      <c r="SXA895" s="806"/>
      <c r="SXB895" s="806"/>
      <c r="SXC895" s="806"/>
      <c r="SXD895" s="806"/>
      <c r="SXE895" s="806"/>
      <c r="SXF895" s="806"/>
      <c r="SXG895" s="806"/>
      <c r="SXH895" s="806"/>
      <c r="SXI895" s="806"/>
      <c r="SXJ895" s="806"/>
      <c r="SXK895" s="806"/>
      <c r="SXL895" s="806"/>
      <c r="SXM895" s="806"/>
      <c r="SXN895" s="806"/>
      <c r="SXO895" s="806"/>
      <c r="SXP895" s="806"/>
      <c r="SXQ895" s="806"/>
      <c r="SXR895" s="806"/>
      <c r="SXS895" s="806"/>
      <c r="SXT895" s="806"/>
      <c r="SXU895" s="806"/>
      <c r="SXV895" s="806"/>
      <c r="SXW895" s="806"/>
      <c r="SXX895" s="806"/>
      <c r="SXY895" s="806"/>
      <c r="SXZ895" s="806"/>
      <c r="SYA895" s="806"/>
      <c r="SYB895" s="806"/>
      <c r="SYC895" s="806"/>
      <c r="SYD895" s="806"/>
      <c r="SYE895" s="806"/>
      <c r="SYF895" s="806"/>
      <c r="SYG895" s="806"/>
      <c r="SYH895" s="806"/>
      <c r="SYI895" s="806"/>
      <c r="SYJ895" s="806"/>
      <c r="SYK895" s="806"/>
      <c r="SYL895" s="806"/>
      <c r="SYM895" s="806"/>
      <c r="SYN895" s="806"/>
      <c r="SYO895" s="806"/>
      <c r="SYP895" s="806"/>
      <c r="SYQ895" s="806"/>
      <c r="SYR895" s="806"/>
      <c r="SYS895" s="806"/>
      <c r="SYT895" s="806"/>
      <c r="SYU895" s="806"/>
      <c r="SYV895" s="806"/>
      <c r="SYW895" s="806"/>
      <c r="SYX895" s="806"/>
      <c r="SYY895" s="806"/>
      <c r="SYZ895" s="806"/>
      <c r="SZA895" s="806"/>
      <c r="SZB895" s="806"/>
      <c r="SZC895" s="806"/>
      <c r="SZD895" s="806"/>
      <c r="SZE895" s="806"/>
      <c r="SZF895" s="806"/>
      <c r="SZG895" s="806"/>
      <c r="SZH895" s="806"/>
      <c r="SZI895" s="806"/>
      <c r="SZJ895" s="806"/>
      <c r="SZK895" s="806"/>
      <c r="SZL895" s="806"/>
      <c r="SZM895" s="806"/>
      <c r="SZN895" s="806"/>
      <c r="SZO895" s="806"/>
      <c r="SZP895" s="806"/>
      <c r="SZQ895" s="806"/>
      <c r="SZR895" s="806"/>
      <c r="SZS895" s="806"/>
      <c r="SZT895" s="806"/>
      <c r="SZU895" s="806"/>
      <c r="SZV895" s="806"/>
      <c r="SZW895" s="806"/>
      <c r="SZX895" s="806"/>
      <c r="SZY895" s="806"/>
      <c r="SZZ895" s="806"/>
      <c r="TAA895" s="806"/>
      <c r="TAB895" s="806"/>
      <c r="TAC895" s="806"/>
      <c r="TAD895" s="806"/>
      <c r="TAE895" s="806"/>
      <c r="TAF895" s="806"/>
      <c r="TAG895" s="806"/>
      <c r="TAH895" s="806"/>
      <c r="TAI895" s="806"/>
      <c r="TAJ895" s="806"/>
      <c r="TAK895" s="806"/>
      <c r="TAL895" s="806"/>
      <c r="TAM895" s="806"/>
      <c r="TAN895" s="806"/>
      <c r="TAO895" s="806"/>
      <c r="TAP895" s="806"/>
      <c r="TAQ895" s="806"/>
      <c r="TAR895" s="806"/>
      <c r="TAS895" s="806"/>
      <c r="TAT895" s="806"/>
      <c r="TAU895" s="806"/>
      <c r="TAV895" s="806"/>
      <c r="TAW895" s="806"/>
      <c r="TAX895" s="806"/>
      <c r="TAY895" s="806"/>
      <c r="TAZ895" s="806"/>
      <c r="TBA895" s="806"/>
      <c r="TBB895" s="806"/>
      <c r="TBC895" s="806"/>
      <c r="TBD895" s="806"/>
      <c r="TBE895" s="806"/>
      <c r="TBF895" s="806"/>
      <c r="TBG895" s="806"/>
      <c r="TBH895" s="806"/>
      <c r="TBI895" s="806"/>
      <c r="TBJ895" s="806"/>
      <c r="TBK895" s="806"/>
      <c r="TBL895" s="806"/>
      <c r="TBM895" s="806"/>
      <c r="TBN895" s="806"/>
      <c r="TBO895" s="806"/>
      <c r="TBP895" s="806"/>
      <c r="TBQ895" s="806"/>
      <c r="TBR895" s="806"/>
      <c r="TBS895" s="806"/>
      <c r="TBT895" s="806"/>
      <c r="TBU895" s="806"/>
      <c r="TBV895" s="806"/>
      <c r="TBW895" s="806"/>
      <c r="TBX895" s="806"/>
      <c r="TBY895" s="806"/>
      <c r="TBZ895" s="806"/>
      <c r="TCA895" s="806"/>
      <c r="TCB895" s="806"/>
      <c r="TCC895" s="806"/>
      <c r="TCD895" s="806"/>
      <c r="TCE895" s="806"/>
      <c r="TCF895" s="806"/>
      <c r="TCG895" s="806"/>
      <c r="TCH895" s="806"/>
      <c r="TCI895" s="806"/>
      <c r="TCJ895" s="806"/>
      <c r="TCK895" s="806"/>
      <c r="TCL895" s="806"/>
      <c r="TCM895" s="806"/>
      <c r="TCN895" s="806"/>
      <c r="TCO895" s="806"/>
      <c r="TCP895" s="806"/>
      <c r="TCQ895" s="806"/>
      <c r="TCR895" s="806"/>
      <c r="TCS895" s="806"/>
      <c r="TCT895" s="806"/>
      <c r="TCU895" s="806"/>
      <c r="TCV895" s="806"/>
      <c r="TCW895" s="806"/>
      <c r="TCX895" s="806"/>
      <c r="TCY895" s="806"/>
      <c r="TCZ895" s="806"/>
      <c r="TDA895" s="806"/>
      <c r="TDB895" s="806"/>
      <c r="TDC895" s="806"/>
      <c r="TDD895" s="806"/>
      <c r="TDE895" s="806"/>
      <c r="TDF895" s="806"/>
      <c r="TDG895" s="806"/>
      <c r="TDH895" s="806"/>
      <c r="TDI895" s="806"/>
      <c r="TDJ895" s="806"/>
      <c r="TDK895" s="806"/>
      <c r="TDL895" s="806"/>
      <c r="TDM895" s="806"/>
      <c r="TDN895" s="806"/>
      <c r="TDO895" s="806"/>
      <c r="TDP895" s="806"/>
      <c r="TDQ895" s="806"/>
      <c r="TDR895" s="806"/>
      <c r="TDS895" s="806"/>
      <c r="TDT895" s="806"/>
      <c r="TDU895" s="806"/>
      <c r="TDV895" s="806"/>
      <c r="TDW895" s="806"/>
      <c r="TDX895" s="806"/>
      <c r="TDY895" s="806"/>
      <c r="TDZ895" s="806"/>
      <c r="TEA895" s="806"/>
      <c r="TEB895" s="806"/>
      <c r="TEC895" s="806"/>
      <c r="TED895" s="806"/>
      <c r="TEE895" s="806"/>
      <c r="TEF895" s="806"/>
      <c r="TEG895" s="806"/>
      <c r="TEH895" s="806"/>
      <c r="TEI895" s="806"/>
      <c r="TEJ895" s="806"/>
      <c r="TEK895" s="806"/>
      <c r="TEL895" s="806"/>
      <c r="TEM895" s="806"/>
      <c r="TEN895" s="806"/>
      <c r="TEO895" s="806"/>
      <c r="TEP895" s="806"/>
      <c r="TEQ895" s="806"/>
      <c r="TER895" s="806"/>
      <c r="TES895" s="806"/>
      <c r="TET895" s="806"/>
      <c r="TEU895" s="806"/>
      <c r="TEV895" s="806"/>
      <c r="TEW895" s="806"/>
      <c r="TEX895" s="806"/>
      <c r="TEY895" s="806"/>
      <c r="TEZ895" s="806"/>
      <c r="TFA895" s="806"/>
      <c r="TFB895" s="806"/>
      <c r="TFC895" s="806"/>
      <c r="TFD895" s="806"/>
      <c r="TFE895" s="806"/>
      <c r="TFF895" s="806"/>
      <c r="TFG895" s="806"/>
      <c r="TFH895" s="806"/>
      <c r="TFI895" s="806"/>
      <c r="TFJ895" s="806"/>
      <c r="TFK895" s="806"/>
      <c r="TFL895" s="806"/>
      <c r="TFM895" s="806"/>
      <c r="TFN895" s="806"/>
      <c r="TFO895" s="806"/>
      <c r="TFP895" s="806"/>
      <c r="TFQ895" s="806"/>
      <c r="TFR895" s="806"/>
      <c r="TFS895" s="806"/>
      <c r="TFT895" s="806"/>
      <c r="TFU895" s="806"/>
      <c r="TFV895" s="806"/>
      <c r="TFW895" s="806"/>
      <c r="TFX895" s="806"/>
      <c r="TFY895" s="806"/>
      <c r="TFZ895" s="806"/>
      <c r="TGA895" s="806"/>
      <c r="TGB895" s="806"/>
      <c r="TGC895" s="806"/>
      <c r="TGD895" s="806"/>
      <c r="TGE895" s="806"/>
      <c r="TGF895" s="806"/>
      <c r="TGG895" s="806"/>
      <c r="TGH895" s="806"/>
      <c r="TGI895" s="806"/>
      <c r="TGJ895" s="806"/>
      <c r="TGK895" s="806"/>
      <c r="TGL895" s="806"/>
      <c r="TGM895" s="806"/>
      <c r="TGN895" s="806"/>
      <c r="TGO895" s="806"/>
      <c r="TGP895" s="806"/>
      <c r="TGQ895" s="806"/>
      <c r="TGR895" s="806"/>
      <c r="TGS895" s="806"/>
      <c r="TGT895" s="806"/>
      <c r="TGU895" s="806"/>
      <c r="TGV895" s="806"/>
      <c r="TGW895" s="806"/>
      <c r="TGX895" s="806"/>
      <c r="TGY895" s="806"/>
      <c r="TGZ895" s="806"/>
      <c r="THA895" s="806"/>
      <c r="THB895" s="806"/>
      <c r="THC895" s="806"/>
      <c r="THD895" s="806"/>
      <c r="THE895" s="806"/>
      <c r="THF895" s="806"/>
      <c r="THG895" s="806"/>
      <c r="THH895" s="806"/>
      <c r="THI895" s="806"/>
      <c r="THJ895" s="806"/>
      <c r="THK895" s="806"/>
      <c r="THL895" s="806"/>
      <c r="THM895" s="806"/>
      <c r="THN895" s="806"/>
      <c r="THO895" s="806"/>
      <c r="THP895" s="806"/>
      <c r="THQ895" s="806"/>
      <c r="THR895" s="806"/>
      <c r="THS895" s="806"/>
      <c r="THT895" s="806"/>
      <c r="THU895" s="806"/>
      <c r="THV895" s="806"/>
      <c r="THW895" s="806"/>
      <c r="THX895" s="806"/>
      <c r="THY895" s="806"/>
      <c r="THZ895" s="806"/>
      <c r="TIA895" s="806"/>
      <c r="TIB895" s="806"/>
      <c r="TIC895" s="806"/>
      <c r="TID895" s="806"/>
      <c r="TIE895" s="806"/>
      <c r="TIF895" s="806"/>
      <c r="TIG895" s="806"/>
      <c r="TIH895" s="806"/>
      <c r="TII895" s="806"/>
      <c r="TIJ895" s="806"/>
      <c r="TIK895" s="806"/>
      <c r="TIL895" s="806"/>
      <c r="TIM895" s="806"/>
      <c r="TIN895" s="806"/>
      <c r="TIO895" s="806"/>
      <c r="TIP895" s="806"/>
      <c r="TIQ895" s="806"/>
      <c r="TIR895" s="806"/>
      <c r="TIS895" s="806"/>
      <c r="TIT895" s="806"/>
      <c r="TIU895" s="806"/>
      <c r="TIV895" s="806"/>
      <c r="TIW895" s="806"/>
      <c r="TIX895" s="806"/>
      <c r="TIY895" s="806"/>
      <c r="TIZ895" s="806"/>
      <c r="TJA895" s="806"/>
      <c r="TJB895" s="806"/>
      <c r="TJC895" s="806"/>
      <c r="TJD895" s="806"/>
      <c r="TJE895" s="806"/>
      <c r="TJF895" s="806"/>
      <c r="TJG895" s="806"/>
      <c r="TJH895" s="806"/>
      <c r="TJI895" s="806"/>
      <c r="TJJ895" s="806"/>
      <c r="TJK895" s="806"/>
      <c r="TJL895" s="806"/>
      <c r="TJM895" s="806"/>
      <c r="TJN895" s="806"/>
      <c r="TJO895" s="806"/>
      <c r="TJP895" s="806"/>
      <c r="TJQ895" s="806"/>
      <c r="TJR895" s="806"/>
      <c r="TJS895" s="806"/>
      <c r="TJT895" s="806"/>
      <c r="TJU895" s="806"/>
      <c r="TJV895" s="806"/>
      <c r="TJW895" s="806"/>
      <c r="TJX895" s="806"/>
      <c r="TJY895" s="806"/>
      <c r="TJZ895" s="806"/>
      <c r="TKA895" s="806"/>
      <c r="TKB895" s="806"/>
      <c r="TKC895" s="806"/>
      <c r="TKD895" s="806"/>
      <c r="TKE895" s="806"/>
      <c r="TKF895" s="806"/>
      <c r="TKG895" s="806"/>
      <c r="TKH895" s="806"/>
      <c r="TKI895" s="806"/>
      <c r="TKJ895" s="806"/>
      <c r="TKK895" s="806"/>
      <c r="TKL895" s="806"/>
      <c r="TKM895" s="806"/>
      <c r="TKN895" s="806"/>
      <c r="TKO895" s="806"/>
      <c r="TKP895" s="806"/>
      <c r="TKQ895" s="806"/>
      <c r="TKR895" s="806"/>
      <c r="TKS895" s="806"/>
      <c r="TKT895" s="806"/>
      <c r="TKU895" s="806"/>
      <c r="TKV895" s="806"/>
      <c r="TKW895" s="806"/>
      <c r="TKX895" s="806"/>
      <c r="TKY895" s="806"/>
      <c r="TKZ895" s="806"/>
      <c r="TLA895" s="806"/>
      <c r="TLB895" s="806"/>
      <c r="TLC895" s="806"/>
      <c r="TLD895" s="806"/>
      <c r="TLE895" s="806"/>
      <c r="TLF895" s="806"/>
      <c r="TLG895" s="806"/>
      <c r="TLH895" s="806"/>
      <c r="TLI895" s="806"/>
      <c r="TLJ895" s="806"/>
      <c r="TLK895" s="806"/>
      <c r="TLL895" s="806"/>
      <c r="TLM895" s="806"/>
      <c r="TLN895" s="806"/>
      <c r="TLO895" s="806"/>
      <c r="TLP895" s="806"/>
      <c r="TLQ895" s="806"/>
      <c r="TLR895" s="806"/>
      <c r="TLS895" s="806"/>
      <c r="TLT895" s="806"/>
      <c r="TLU895" s="806"/>
      <c r="TLV895" s="806"/>
      <c r="TLW895" s="806"/>
      <c r="TLX895" s="806"/>
      <c r="TLY895" s="806"/>
      <c r="TLZ895" s="806"/>
      <c r="TMA895" s="806"/>
      <c r="TMB895" s="806"/>
      <c r="TMC895" s="806"/>
      <c r="TMD895" s="806"/>
      <c r="TME895" s="806"/>
      <c r="TMF895" s="806"/>
      <c r="TMG895" s="806"/>
      <c r="TMH895" s="806"/>
      <c r="TMI895" s="806"/>
      <c r="TMJ895" s="806"/>
      <c r="TMK895" s="806"/>
      <c r="TML895" s="806"/>
      <c r="TMM895" s="806"/>
      <c r="TMN895" s="806"/>
      <c r="TMO895" s="806"/>
      <c r="TMP895" s="806"/>
      <c r="TMQ895" s="806"/>
      <c r="TMR895" s="806"/>
      <c r="TMS895" s="806"/>
      <c r="TMT895" s="806"/>
      <c r="TMU895" s="806"/>
      <c r="TMV895" s="806"/>
      <c r="TMW895" s="806"/>
      <c r="TMX895" s="806"/>
      <c r="TMY895" s="806"/>
      <c r="TMZ895" s="806"/>
      <c r="TNA895" s="806"/>
      <c r="TNB895" s="806"/>
      <c r="TNC895" s="806"/>
      <c r="TND895" s="806"/>
      <c r="TNE895" s="806"/>
      <c r="TNF895" s="806"/>
      <c r="TNG895" s="806"/>
      <c r="TNH895" s="806"/>
      <c r="TNI895" s="806"/>
      <c r="TNJ895" s="806"/>
      <c r="TNK895" s="806"/>
      <c r="TNL895" s="806"/>
      <c r="TNM895" s="806"/>
      <c r="TNN895" s="806"/>
      <c r="TNO895" s="806"/>
      <c r="TNP895" s="806"/>
      <c r="TNQ895" s="806"/>
      <c r="TNR895" s="806"/>
      <c r="TNS895" s="806"/>
      <c r="TNT895" s="806"/>
      <c r="TNU895" s="806"/>
      <c r="TNV895" s="806"/>
      <c r="TNW895" s="806"/>
      <c r="TNX895" s="806"/>
      <c r="TNY895" s="806"/>
      <c r="TNZ895" s="806"/>
      <c r="TOA895" s="806"/>
      <c r="TOB895" s="806"/>
      <c r="TOC895" s="806"/>
      <c r="TOD895" s="806"/>
      <c r="TOE895" s="806"/>
      <c r="TOF895" s="806"/>
      <c r="TOG895" s="806"/>
      <c r="TOH895" s="806"/>
      <c r="TOI895" s="806"/>
      <c r="TOJ895" s="806"/>
      <c r="TOK895" s="806"/>
      <c r="TOL895" s="806"/>
      <c r="TOM895" s="806"/>
      <c r="TON895" s="806"/>
      <c r="TOO895" s="806"/>
      <c r="TOP895" s="806"/>
      <c r="TOQ895" s="806"/>
      <c r="TOR895" s="806"/>
      <c r="TOS895" s="806"/>
      <c r="TOT895" s="806"/>
      <c r="TOU895" s="806"/>
      <c r="TOV895" s="806"/>
      <c r="TOW895" s="806"/>
      <c r="TOX895" s="806"/>
      <c r="TOY895" s="806"/>
      <c r="TOZ895" s="806"/>
      <c r="TPA895" s="806"/>
      <c r="TPB895" s="806"/>
      <c r="TPC895" s="806"/>
      <c r="TPD895" s="806"/>
      <c r="TPE895" s="806"/>
      <c r="TPF895" s="806"/>
      <c r="TPG895" s="806"/>
      <c r="TPH895" s="806"/>
      <c r="TPI895" s="806"/>
      <c r="TPJ895" s="806"/>
      <c r="TPK895" s="806"/>
      <c r="TPL895" s="806"/>
      <c r="TPM895" s="806"/>
      <c r="TPN895" s="806"/>
      <c r="TPO895" s="806"/>
      <c r="TPP895" s="806"/>
      <c r="TPQ895" s="806"/>
      <c r="TPR895" s="806"/>
      <c r="TPS895" s="806"/>
      <c r="TPT895" s="806"/>
      <c r="TPU895" s="806"/>
      <c r="TPV895" s="806"/>
      <c r="TPW895" s="806"/>
      <c r="TPX895" s="806"/>
      <c r="TPY895" s="806"/>
      <c r="TPZ895" s="806"/>
      <c r="TQA895" s="806"/>
      <c r="TQB895" s="806"/>
      <c r="TQC895" s="806"/>
      <c r="TQD895" s="806"/>
      <c r="TQE895" s="806"/>
      <c r="TQF895" s="806"/>
      <c r="TQG895" s="806"/>
      <c r="TQH895" s="806"/>
      <c r="TQI895" s="806"/>
      <c r="TQJ895" s="806"/>
      <c r="TQK895" s="806"/>
      <c r="TQL895" s="806"/>
      <c r="TQM895" s="806"/>
      <c r="TQN895" s="806"/>
      <c r="TQO895" s="806"/>
      <c r="TQP895" s="806"/>
      <c r="TQQ895" s="806"/>
      <c r="TQR895" s="806"/>
      <c r="TQS895" s="806"/>
      <c r="TQT895" s="806"/>
      <c r="TQU895" s="806"/>
      <c r="TQV895" s="806"/>
      <c r="TQW895" s="806"/>
      <c r="TQX895" s="806"/>
      <c r="TQY895" s="806"/>
      <c r="TQZ895" s="806"/>
      <c r="TRA895" s="806"/>
      <c r="TRB895" s="806"/>
      <c r="TRC895" s="806"/>
      <c r="TRD895" s="806"/>
      <c r="TRE895" s="806"/>
      <c r="TRF895" s="806"/>
      <c r="TRG895" s="806"/>
      <c r="TRH895" s="806"/>
      <c r="TRI895" s="806"/>
      <c r="TRJ895" s="806"/>
      <c r="TRK895" s="806"/>
      <c r="TRL895" s="806"/>
      <c r="TRM895" s="806"/>
      <c r="TRN895" s="806"/>
      <c r="TRO895" s="806"/>
      <c r="TRP895" s="806"/>
      <c r="TRQ895" s="806"/>
      <c r="TRR895" s="806"/>
      <c r="TRS895" s="806"/>
      <c r="TRT895" s="806"/>
      <c r="TRU895" s="806"/>
      <c r="TRV895" s="806"/>
      <c r="TRW895" s="806"/>
      <c r="TRX895" s="806"/>
      <c r="TRY895" s="806"/>
      <c r="TRZ895" s="806"/>
      <c r="TSA895" s="806"/>
      <c r="TSB895" s="806"/>
      <c r="TSC895" s="806"/>
      <c r="TSD895" s="806"/>
      <c r="TSE895" s="806"/>
      <c r="TSF895" s="806"/>
      <c r="TSG895" s="806"/>
      <c r="TSH895" s="806"/>
      <c r="TSI895" s="806"/>
      <c r="TSJ895" s="806"/>
      <c r="TSK895" s="806"/>
      <c r="TSL895" s="806"/>
      <c r="TSM895" s="806"/>
      <c r="TSN895" s="806"/>
      <c r="TSO895" s="806"/>
      <c r="TSP895" s="806"/>
      <c r="TSQ895" s="806"/>
      <c r="TSR895" s="806"/>
      <c r="TSS895" s="806"/>
      <c r="TST895" s="806"/>
      <c r="TSU895" s="806"/>
      <c r="TSV895" s="806"/>
      <c r="TSW895" s="806"/>
      <c r="TSX895" s="806"/>
      <c r="TSY895" s="806"/>
      <c r="TSZ895" s="806"/>
      <c r="TTA895" s="806"/>
      <c r="TTB895" s="806"/>
      <c r="TTC895" s="806"/>
      <c r="TTD895" s="806"/>
      <c r="TTE895" s="806"/>
      <c r="TTF895" s="806"/>
      <c r="TTG895" s="806"/>
      <c r="TTH895" s="806"/>
      <c r="TTI895" s="806"/>
      <c r="TTJ895" s="806"/>
      <c r="TTK895" s="806"/>
      <c r="TTL895" s="806"/>
      <c r="TTM895" s="806"/>
      <c r="TTN895" s="806"/>
      <c r="TTO895" s="806"/>
      <c r="TTP895" s="806"/>
      <c r="TTQ895" s="806"/>
      <c r="TTR895" s="806"/>
      <c r="TTS895" s="806"/>
      <c r="TTT895" s="806"/>
      <c r="TTU895" s="806"/>
      <c r="TTV895" s="806"/>
      <c r="TTW895" s="806"/>
      <c r="TTX895" s="806"/>
      <c r="TTY895" s="806"/>
      <c r="TTZ895" s="806"/>
      <c r="TUA895" s="806"/>
      <c r="TUB895" s="806"/>
      <c r="TUC895" s="806"/>
      <c r="TUD895" s="806"/>
      <c r="TUE895" s="806"/>
      <c r="TUF895" s="806"/>
      <c r="TUG895" s="806"/>
      <c r="TUH895" s="806"/>
      <c r="TUI895" s="806"/>
      <c r="TUJ895" s="806"/>
      <c r="TUK895" s="806"/>
      <c r="TUL895" s="806"/>
      <c r="TUM895" s="806"/>
      <c r="TUN895" s="806"/>
      <c r="TUO895" s="806"/>
      <c r="TUP895" s="806"/>
      <c r="TUQ895" s="806"/>
      <c r="TUR895" s="806"/>
      <c r="TUS895" s="806"/>
      <c r="TUT895" s="806"/>
      <c r="TUU895" s="806"/>
      <c r="TUV895" s="806"/>
      <c r="TUW895" s="806"/>
      <c r="TUX895" s="806"/>
      <c r="TUY895" s="806"/>
      <c r="TUZ895" s="806"/>
      <c r="TVA895" s="806"/>
      <c r="TVB895" s="806"/>
      <c r="TVC895" s="806"/>
      <c r="TVD895" s="806"/>
      <c r="TVE895" s="806"/>
      <c r="TVF895" s="806"/>
      <c r="TVG895" s="806"/>
      <c r="TVH895" s="806"/>
      <c r="TVI895" s="806"/>
      <c r="TVJ895" s="806"/>
      <c r="TVK895" s="806"/>
      <c r="TVL895" s="806"/>
      <c r="TVM895" s="806"/>
      <c r="TVN895" s="806"/>
      <c r="TVO895" s="806"/>
      <c r="TVP895" s="806"/>
      <c r="TVQ895" s="806"/>
      <c r="TVR895" s="806"/>
      <c r="TVS895" s="806"/>
      <c r="TVT895" s="806"/>
      <c r="TVU895" s="806"/>
      <c r="TVV895" s="806"/>
      <c r="TVW895" s="806"/>
      <c r="TVX895" s="806"/>
      <c r="TVY895" s="806"/>
      <c r="TVZ895" s="806"/>
      <c r="TWA895" s="806"/>
      <c r="TWB895" s="806"/>
      <c r="TWC895" s="806"/>
      <c r="TWD895" s="806"/>
      <c r="TWE895" s="806"/>
      <c r="TWF895" s="806"/>
      <c r="TWG895" s="806"/>
      <c r="TWH895" s="806"/>
      <c r="TWI895" s="806"/>
      <c r="TWJ895" s="806"/>
      <c r="TWK895" s="806"/>
      <c r="TWL895" s="806"/>
      <c r="TWM895" s="806"/>
      <c r="TWN895" s="806"/>
      <c r="TWO895" s="806"/>
      <c r="TWP895" s="806"/>
      <c r="TWQ895" s="806"/>
      <c r="TWR895" s="806"/>
      <c r="TWS895" s="806"/>
      <c r="TWT895" s="806"/>
      <c r="TWU895" s="806"/>
      <c r="TWV895" s="806"/>
      <c r="TWW895" s="806"/>
      <c r="TWX895" s="806"/>
      <c r="TWY895" s="806"/>
      <c r="TWZ895" s="806"/>
      <c r="TXA895" s="806"/>
      <c r="TXB895" s="806"/>
      <c r="TXC895" s="806"/>
      <c r="TXD895" s="806"/>
      <c r="TXE895" s="806"/>
      <c r="TXF895" s="806"/>
      <c r="TXG895" s="806"/>
      <c r="TXH895" s="806"/>
      <c r="TXI895" s="806"/>
      <c r="TXJ895" s="806"/>
      <c r="TXK895" s="806"/>
      <c r="TXL895" s="806"/>
      <c r="TXM895" s="806"/>
      <c r="TXN895" s="806"/>
      <c r="TXO895" s="806"/>
      <c r="TXP895" s="806"/>
      <c r="TXQ895" s="806"/>
      <c r="TXR895" s="806"/>
      <c r="TXS895" s="806"/>
      <c r="TXT895" s="806"/>
      <c r="TXU895" s="806"/>
      <c r="TXV895" s="806"/>
      <c r="TXW895" s="806"/>
      <c r="TXX895" s="806"/>
      <c r="TXY895" s="806"/>
      <c r="TXZ895" s="806"/>
      <c r="TYA895" s="806"/>
      <c r="TYB895" s="806"/>
      <c r="TYC895" s="806"/>
      <c r="TYD895" s="806"/>
      <c r="TYE895" s="806"/>
      <c r="TYF895" s="806"/>
      <c r="TYG895" s="806"/>
      <c r="TYH895" s="806"/>
      <c r="TYI895" s="806"/>
      <c r="TYJ895" s="806"/>
      <c r="TYK895" s="806"/>
      <c r="TYL895" s="806"/>
      <c r="TYM895" s="806"/>
      <c r="TYN895" s="806"/>
      <c r="TYO895" s="806"/>
      <c r="TYP895" s="806"/>
      <c r="TYQ895" s="806"/>
      <c r="TYR895" s="806"/>
      <c r="TYS895" s="806"/>
      <c r="TYT895" s="806"/>
      <c r="TYU895" s="806"/>
      <c r="TYV895" s="806"/>
      <c r="TYW895" s="806"/>
      <c r="TYX895" s="806"/>
      <c r="TYY895" s="806"/>
      <c r="TYZ895" s="806"/>
      <c r="TZA895" s="806"/>
      <c r="TZB895" s="806"/>
      <c r="TZC895" s="806"/>
      <c r="TZD895" s="806"/>
      <c r="TZE895" s="806"/>
      <c r="TZF895" s="806"/>
      <c r="TZG895" s="806"/>
      <c r="TZH895" s="806"/>
      <c r="TZI895" s="806"/>
      <c r="TZJ895" s="806"/>
      <c r="TZK895" s="806"/>
      <c r="TZL895" s="806"/>
      <c r="TZM895" s="806"/>
      <c r="TZN895" s="806"/>
      <c r="TZO895" s="806"/>
      <c r="TZP895" s="806"/>
      <c r="TZQ895" s="806"/>
      <c r="TZR895" s="806"/>
      <c r="TZS895" s="806"/>
      <c r="TZT895" s="806"/>
      <c r="TZU895" s="806"/>
      <c r="TZV895" s="806"/>
      <c r="TZW895" s="806"/>
      <c r="TZX895" s="806"/>
      <c r="TZY895" s="806"/>
      <c r="TZZ895" s="806"/>
      <c r="UAA895" s="806"/>
      <c r="UAB895" s="806"/>
      <c r="UAC895" s="806"/>
      <c r="UAD895" s="806"/>
      <c r="UAE895" s="806"/>
      <c r="UAF895" s="806"/>
      <c r="UAG895" s="806"/>
      <c r="UAH895" s="806"/>
      <c r="UAI895" s="806"/>
      <c r="UAJ895" s="806"/>
      <c r="UAK895" s="806"/>
      <c r="UAL895" s="806"/>
      <c r="UAM895" s="806"/>
      <c r="UAN895" s="806"/>
      <c r="UAO895" s="806"/>
      <c r="UAP895" s="806"/>
      <c r="UAQ895" s="806"/>
      <c r="UAR895" s="806"/>
      <c r="UAS895" s="806"/>
      <c r="UAT895" s="806"/>
      <c r="UAU895" s="806"/>
      <c r="UAV895" s="806"/>
      <c r="UAW895" s="806"/>
      <c r="UAX895" s="806"/>
      <c r="UAY895" s="806"/>
      <c r="UAZ895" s="806"/>
      <c r="UBA895" s="806"/>
      <c r="UBB895" s="806"/>
      <c r="UBC895" s="806"/>
      <c r="UBD895" s="806"/>
      <c r="UBE895" s="806"/>
      <c r="UBF895" s="806"/>
      <c r="UBG895" s="806"/>
      <c r="UBH895" s="806"/>
      <c r="UBI895" s="806"/>
      <c r="UBJ895" s="806"/>
      <c r="UBK895" s="806"/>
      <c r="UBL895" s="806"/>
      <c r="UBM895" s="806"/>
      <c r="UBN895" s="806"/>
      <c r="UBO895" s="806"/>
      <c r="UBP895" s="806"/>
      <c r="UBQ895" s="806"/>
      <c r="UBR895" s="806"/>
      <c r="UBS895" s="806"/>
      <c r="UBT895" s="806"/>
      <c r="UBU895" s="806"/>
      <c r="UBV895" s="806"/>
      <c r="UBW895" s="806"/>
      <c r="UBX895" s="806"/>
      <c r="UBY895" s="806"/>
      <c r="UBZ895" s="806"/>
      <c r="UCA895" s="806"/>
      <c r="UCB895" s="806"/>
      <c r="UCC895" s="806"/>
      <c r="UCD895" s="806"/>
      <c r="UCE895" s="806"/>
      <c r="UCF895" s="806"/>
      <c r="UCG895" s="806"/>
      <c r="UCH895" s="806"/>
      <c r="UCI895" s="806"/>
      <c r="UCJ895" s="806"/>
      <c r="UCK895" s="806"/>
      <c r="UCL895" s="806"/>
      <c r="UCM895" s="806"/>
      <c r="UCN895" s="806"/>
      <c r="UCO895" s="806"/>
      <c r="UCP895" s="806"/>
      <c r="UCQ895" s="806"/>
      <c r="UCR895" s="806"/>
      <c r="UCS895" s="806"/>
      <c r="UCT895" s="806"/>
      <c r="UCU895" s="806"/>
      <c r="UCV895" s="806"/>
      <c r="UCW895" s="806"/>
      <c r="UCX895" s="806"/>
      <c r="UCY895" s="806"/>
      <c r="UCZ895" s="806"/>
      <c r="UDA895" s="806"/>
      <c r="UDB895" s="806"/>
      <c r="UDC895" s="806"/>
      <c r="UDD895" s="806"/>
      <c r="UDE895" s="806"/>
      <c r="UDF895" s="806"/>
      <c r="UDG895" s="806"/>
      <c r="UDH895" s="806"/>
      <c r="UDI895" s="806"/>
      <c r="UDJ895" s="806"/>
      <c r="UDK895" s="806"/>
      <c r="UDL895" s="806"/>
      <c r="UDM895" s="806"/>
      <c r="UDN895" s="806"/>
      <c r="UDO895" s="806"/>
      <c r="UDP895" s="806"/>
      <c r="UDQ895" s="806"/>
      <c r="UDR895" s="806"/>
      <c r="UDS895" s="806"/>
      <c r="UDT895" s="806"/>
      <c r="UDU895" s="806"/>
      <c r="UDV895" s="806"/>
      <c r="UDW895" s="806"/>
      <c r="UDX895" s="806"/>
      <c r="UDY895" s="806"/>
      <c r="UDZ895" s="806"/>
      <c r="UEA895" s="806"/>
      <c r="UEB895" s="806"/>
      <c r="UEC895" s="806"/>
      <c r="UED895" s="806"/>
      <c r="UEE895" s="806"/>
      <c r="UEF895" s="806"/>
      <c r="UEG895" s="806"/>
      <c r="UEH895" s="806"/>
      <c r="UEI895" s="806"/>
      <c r="UEJ895" s="806"/>
      <c r="UEK895" s="806"/>
      <c r="UEL895" s="806"/>
      <c r="UEM895" s="806"/>
      <c r="UEN895" s="806"/>
      <c r="UEO895" s="806"/>
      <c r="UEP895" s="806"/>
      <c r="UEQ895" s="806"/>
      <c r="UER895" s="806"/>
      <c r="UES895" s="806"/>
      <c r="UET895" s="806"/>
      <c r="UEU895" s="806"/>
      <c r="UEV895" s="806"/>
      <c r="UEW895" s="806"/>
      <c r="UEX895" s="806"/>
      <c r="UEY895" s="806"/>
      <c r="UEZ895" s="806"/>
      <c r="UFA895" s="806"/>
      <c r="UFB895" s="806"/>
      <c r="UFC895" s="806"/>
      <c r="UFD895" s="806"/>
      <c r="UFE895" s="806"/>
      <c r="UFF895" s="806"/>
      <c r="UFG895" s="806"/>
      <c r="UFH895" s="806"/>
      <c r="UFI895" s="806"/>
      <c r="UFJ895" s="806"/>
      <c r="UFK895" s="806"/>
      <c r="UFL895" s="806"/>
      <c r="UFM895" s="806"/>
      <c r="UFN895" s="806"/>
      <c r="UFO895" s="806"/>
      <c r="UFP895" s="806"/>
      <c r="UFQ895" s="806"/>
      <c r="UFR895" s="806"/>
      <c r="UFS895" s="806"/>
      <c r="UFT895" s="806"/>
      <c r="UFU895" s="806"/>
      <c r="UFV895" s="806"/>
      <c r="UFW895" s="806"/>
      <c r="UFX895" s="806"/>
      <c r="UFY895" s="806"/>
      <c r="UFZ895" s="806"/>
      <c r="UGA895" s="806"/>
      <c r="UGB895" s="806"/>
      <c r="UGC895" s="806"/>
      <c r="UGD895" s="806"/>
      <c r="UGE895" s="806"/>
      <c r="UGF895" s="806"/>
      <c r="UGG895" s="806"/>
      <c r="UGH895" s="806"/>
      <c r="UGI895" s="806"/>
      <c r="UGJ895" s="806"/>
      <c r="UGK895" s="806"/>
      <c r="UGL895" s="806"/>
      <c r="UGM895" s="806"/>
      <c r="UGN895" s="806"/>
      <c r="UGO895" s="806"/>
      <c r="UGP895" s="806"/>
      <c r="UGQ895" s="806"/>
      <c r="UGR895" s="806"/>
      <c r="UGS895" s="806"/>
      <c r="UGT895" s="806"/>
      <c r="UGU895" s="806"/>
      <c r="UGV895" s="806"/>
      <c r="UGW895" s="806"/>
      <c r="UGX895" s="806"/>
      <c r="UGY895" s="806"/>
      <c r="UGZ895" s="806"/>
      <c r="UHA895" s="806"/>
      <c r="UHB895" s="806"/>
      <c r="UHC895" s="806"/>
      <c r="UHD895" s="806"/>
      <c r="UHE895" s="806"/>
      <c r="UHF895" s="806"/>
      <c r="UHG895" s="806"/>
      <c r="UHH895" s="806"/>
      <c r="UHI895" s="806"/>
      <c r="UHJ895" s="806"/>
      <c r="UHK895" s="806"/>
      <c r="UHL895" s="806"/>
      <c r="UHM895" s="806"/>
      <c r="UHN895" s="806"/>
      <c r="UHO895" s="806"/>
      <c r="UHP895" s="806"/>
      <c r="UHQ895" s="806"/>
      <c r="UHR895" s="806"/>
      <c r="UHS895" s="806"/>
      <c r="UHT895" s="806"/>
      <c r="UHU895" s="806"/>
      <c r="UHV895" s="806"/>
      <c r="UHW895" s="806"/>
      <c r="UHX895" s="806"/>
      <c r="UHY895" s="806"/>
      <c r="UHZ895" s="806"/>
      <c r="UIA895" s="806"/>
      <c r="UIB895" s="806"/>
      <c r="UIC895" s="806"/>
      <c r="UID895" s="806"/>
      <c r="UIE895" s="806"/>
      <c r="UIF895" s="806"/>
      <c r="UIG895" s="806"/>
      <c r="UIH895" s="806"/>
      <c r="UII895" s="806"/>
      <c r="UIJ895" s="806"/>
      <c r="UIK895" s="806"/>
      <c r="UIL895" s="806"/>
      <c r="UIM895" s="806"/>
      <c r="UIN895" s="806"/>
      <c r="UIO895" s="806"/>
      <c r="UIP895" s="806"/>
      <c r="UIQ895" s="806"/>
      <c r="UIR895" s="806"/>
      <c r="UIS895" s="806"/>
      <c r="UIT895" s="806"/>
      <c r="UIU895" s="806"/>
      <c r="UIV895" s="806"/>
      <c r="UIW895" s="806"/>
      <c r="UIX895" s="806"/>
      <c r="UIY895" s="806"/>
      <c r="UIZ895" s="806"/>
      <c r="UJA895" s="806"/>
      <c r="UJB895" s="806"/>
      <c r="UJC895" s="806"/>
      <c r="UJD895" s="806"/>
      <c r="UJE895" s="806"/>
      <c r="UJF895" s="806"/>
      <c r="UJG895" s="806"/>
      <c r="UJH895" s="806"/>
      <c r="UJI895" s="806"/>
      <c r="UJJ895" s="806"/>
      <c r="UJK895" s="806"/>
      <c r="UJL895" s="806"/>
      <c r="UJM895" s="806"/>
      <c r="UJN895" s="806"/>
      <c r="UJO895" s="806"/>
      <c r="UJP895" s="806"/>
      <c r="UJQ895" s="806"/>
      <c r="UJR895" s="806"/>
      <c r="UJS895" s="806"/>
      <c r="UJT895" s="806"/>
      <c r="UJU895" s="806"/>
      <c r="UJV895" s="806"/>
      <c r="UJW895" s="806"/>
      <c r="UJX895" s="806"/>
      <c r="UJY895" s="806"/>
      <c r="UJZ895" s="806"/>
      <c r="UKA895" s="806"/>
      <c r="UKB895" s="806"/>
      <c r="UKC895" s="806"/>
      <c r="UKD895" s="806"/>
      <c r="UKE895" s="806"/>
      <c r="UKF895" s="806"/>
      <c r="UKG895" s="806"/>
      <c r="UKH895" s="806"/>
      <c r="UKI895" s="806"/>
      <c r="UKJ895" s="806"/>
      <c r="UKK895" s="806"/>
      <c r="UKL895" s="806"/>
      <c r="UKM895" s="806"/>
      <c r="UKN895" s="806"/>
      <c r="UKO895" s="806"/>
      <c r="UKP895" s="806"/>
      <c r="UKQ895" s="806"/>
      <c r="UKR895" s="806"/>
      <c r="UKS895" s="806"/>
      <c r="UKT895" s="806"/>
      <c r="UKU895" s="806"/>
      <c r="UKV895" s="806"/>
      <c r="UKW895" s="806"/>
      <c r="UKX895" s="806"/>
      <c r="UKY895" s="806"/>
      <c r="UKZ895" s="806"/>
      <c r="ULA895" s="806"/>
      <c r="ULB895" s="806"/>
      <c r="ULC895" s="806"/>
      <c r="ULD895" s="806"/>
      <c r="ULE895" s="806"/>
      <c r="ULF895" s="806"/>
      <c r="ULG895" s="806"/>
      <c r="ULH895" s="806"/>
      <c r="ULI895" s="806"/>
      <c r="ULJ895" s="806"/>
      <c r="ULK895" s="806"/>
      <c r="ULL895" s="806"/>
      <c r="ULM895" s="806"/>
      <c r="ULN895" s="806"/>
      <c r="ULO895" s="806"/>
      <c r="ULP895" s="806"/>
      <c r="ULQ895" s="806"/>
      <c r="ULR895" s="806"/>
      <c r="ULS895" s="806"/>
      <c r="ULT895" s="806"/>
      <c r="ULU895" s="806"/>
      <c r="ULV895" s="806"/>
      <c r="ULW895" s="806"/>
      <c r="ULX895" s="806"/>
      <c r="ULY895" s="806"/>
      <c r="ULZ895" s="806"/>
      <c r="UMA895" s="806"/>
      <c r="UMB895" s="806"/>
      <c r="UMC895" s="806"/>
      <c r="UMD895" s="806"/>
      <c r="UME895" s="806"/>
      <c r="UMF895" s="806"/>
      <c r="UMG895" s="806"/>
      <c r="UMH895" s="806"/>
      <c r="UMI895" s="806"/>
      <c r="UMJ895" s="806"/>
      <c r="UMK895" s="806"/>
      <c r="UML895" s="806"/>
      <c r="UMM895" s="806"/>
      <c r="UMN895" s="806"/>
      <c r="UMO895" s="806"/>
      <c r="UMP895" s="806"/>
      <c r="UMQ895" s="806"/>
      <c r="UMR895" s="806"/>
      <c r="UMS895" s="806"/>
      <c r="UMT895" s="806"/>
      <c r="UMU895" s="806"/>
      <c r="UMV895" s="806"/>
      <c r="UMW895" s="806"/>
      <c r="UMX895" s="806"/>
      <c r="UMY895" s="806"/>
      <c r="UMZ895" s="806"/>
      <c r="UNA895" s="806"/>
      <c r="UNB895" s="806"/>
      <c r="UNC895" s="806"/>
      <c r="UND895" s="806"/>
      <c r="UNE895" s="806"/>
      <c r="UNF895" s="806"/>
      <c r="UNG895" s="806"/>
      <c r="UNH895" s="806"/>
      <c r="UNI895" s="806"/>
      <c r="UNJ895" s="806"/>
      <c r="UNK895" s="806"/>
      <c r="UNL895" s="806"/>
      <c r="UNM895" s="806"/>
      <c r="UNN895" s="806"/>
      <c r="UNO895" s="806"/>
      <c r="UNP895" s="806"/>
      <c r="UNQ895" s="806"/>
      <c r="UNR895" s="806"/>
      <c r="UNS895" s="806"/>
      <c r="UNT895" s="806"/>
      <c r="UNU895" s="806"/>
      <c r="UNV895" s="806"/>
      <c r="UNW895" s="806"/>
      <c r="UNX895" s="806"/>
      <c r="UNY895" s="806"/>
      <c r="UNZ895" s="806"/>
      <c r="UOA895" s="806"/>
      <c r="UOB895" s="806"/>
      <c r="UOC895" s="806"/>
      <c r="UOD895" s="806"/>
      <c r="UOE895" s="806"/>
      <c r="UOF895" s="806"/>
      <c r="UOG895" s="806"/>
      <c r="UOH895" s="806"/>
      <c r="UOI895" s="806"/>
      <c r="UOJ895" s="806"/>
      <c r="UOK895" s="806"/>
      <c r="UOL895" s="806"/>
      <c r="UOM895" s="806"/>
      <c r="UON895" s="806"/>
      <c r="UOO895" s="806"/>
      <c r="UOP895" s="806"/>
      <c r="UOQ895" s="806"/>
      <c r="UOR895" s="806"/>
      <c r="UOS895" s="806"/>
      <c r="UOT895" s="806"/>
      <c r="UOU895" s="806"/>
      <c r="UOV895" s="806"/>
      <c r="UOW895" s="806"/>
      <c r="UOX895" s="806"/>
      <c r="UOY895" s="806"/>
      <c r="UOZ895" s="806"/>
      <c r="UPA895" s="806"/>
      <c r="UPB895" s="806"/>
      <c r="UPC895" s="806"/>
      <c r="UPD895" s="806"/>
      <c r="UPE895" s="806"/>
      <c r="UPF895" s="806"/>
      <c r="UPG895" s="806"/>
      <c r="UPH895" s="806"/>
      <c r="UPI895" s="806"/>
      <c r="UPJ895" s="806"/>
      <c r="UPK895" s="806"/>
      <c r="UPL895" s="806"/>
      <c r="UPM895" s="806"/>
      <c r="UPN895" s="806"/>
      <c r="UPO895" s="806"/>
      <c r="UPP895" s="806"/>
      <c r="UPQ895" s="806"/>
      <c r="UPR895" s="806"/>
      <c r="UPS895" s="806"/>
      <c r="UPT895" s="806"/>
      <c r="UPU895" s="806"/>
      <c r="UPV895" s="806"/>
      <c r="UPW895" s="806"/>
      <c r="UPX895" s="806"/>
      <c r="UPY895" s="806"/>
      <c r="UPZ895" s="806"/>
      <c r="UQA895" s="806"/>
      <c r="UQB895" s="806"/>
      <c r="UQC895" s="806"/>
      <c r="UQD895" s="806"/>
      <c r="UQE895" s="806"/>
      <c r="UQF895" s="806"/>
      <c r="UQG895" s="806"/>
      <c r="UQH895" s="806"/>
      <c r="UQI895" s="806"/>
      <c r="UQJ895" s="806"/>
      <c r="UQK895" s="806"/>
      <c r="UQL895" s="806"/>
      <c r="UQM895" s="806"/>
      <c r="UQN895" s="806"/>
      <c r="UQO895" s="806"/>
      <c r="UQP895" s="806"/>
      <c r="UQQ895" s="806"/>
      <c r="UQR895" s="806"/>
      <c r="UQS895" s="806"/>
      <c r="UQT895" s="806"/>
      <c r="UQU895" s="806"/>
      <c r="UQV895" s="806"/>
      <c r="UQW895" s="806"/>
      <c r="UQX895" s="806"/>
      <c r="UQY895" s="806"/>
      <c r="UQZ895" s="806"/>
      <c r="URA895" s="806"/>
      <c r="URB895" s="806"/>
      <c r="URC895" s="806"/>
      <c r="URD895" s="806"/>
      <c r="URE895" s="806"/>
      <c r="URF895" s="806"/>
      <c r="URG895" s="806"/>
      <c r="URH895" s="806"/>
      <c r="URI895" s="806"/>
      <c r="URJ895" s="806"/>
      <c r="URK895" s="806"/>
      <c r="URL895" s="806"/>
      <c r="URM895" s="806"/>
      <c r="URN895" s="806"/>
      <c r="URO895" s="806"/>
      <c r="URP895" s="806"/>
      <c r="URQ895" s="806"/>
      <c r="URR895" s="806"/>
      <c r="URS895" s="806"/>
      <c r="URT895" s="806"/>
      <c r="URU895" s="806"/>
      <c r="URV895" s="806"/>
      <c r="URW895" s="806"/>
      <c r="URX895" s="806"/>
      <c r="URY895" s="806"/>
      <c r="URZ895" s="806"/>
      <c r="USA895" s="806"/>
      <c r="USB895" s="806"/>
      <c r="USC895" s="806"/>
      <c r="USD895" s="806"/>
      <c r="USE895" s="806"/>
      <c r="USF895" s="806"/>
      <c r="USG895" s="806"/>
      <c r="USH895" s="806"/>
      <c r="USI895" s="806"/>
      <c r="USJ895" s="806"/>
      <c r="USK895" s="806"/>
      <c r="USL895" s="806"/>
      <c r="USM895" s="806"/>
      <c r="USN895" s="806"/>
      <c r="USO895" s="806"/>
      <c r="USP895" s="806"/>
      <c r="USQ895" s="806"/>
      <c r="USR895" s="806"/>
      <c r="USS895" s="806"/>
      <c r="UST895" s="806"/>
      <c r="USU895" s="806"/>
      <c r="USV895" s="806"/>
      <c r="USW895" s="806"/>
      <c r="USX895" s="806"/>
      <c r="USY895" s="806"/>
      <c r="USZ895" s="806"/>
      <c r="UTA895" s="806"/>
      <c r="UTB895" s="806"/>
      <c r="UTC895" s="806"/>
      <c r="UTD895" s="806"/>
      <c r="UTE895" s="806"/>
      <c r="UTF895" s="806"/>
      <c r="UTG895" s="806"/>
      <c r="UTH895" s="806"/>
      <c r="UTI895" s="806"/>
      <c r="UTJ895" s="806"/>
      <c r="UTK895" s="806"/>
      <c r="UTL895" s="806"/>
      <c r="UTM895" s="806"/>
      <c r="UTN895" s="806"/>
      <c r="UTO895" s="806"/>
      <c r="UTP895" s="806"/>
      <c r="UTQ895" s="806"/>
      <c r="UTR895" s="806"/>
      <c r="UTS895" s="806"/>
      <c r="UTT895" s="806"/>
      <c r="UTU895" s="806"/>
      <c r="UTV895" s="806"/>
      <c r="UTW895" s="806"/>
      <c r="UTX895" s="806"/>
      <c r="UTY895" s="806"/>
      <c r="UTZ895" s="806"/>
      <c r="UUA895" s="806"/>
      <c r="UUB895" s="806"/>
      <c r="UUC895" s="806"/>
      <c r="UUD895" s="806"/>
      <c r="UUE895" s="806"/>
      <c r="UUF895" s="806"/>
      <c r="UUG895" s="806"/>
      <c r="UUH895" s="806"/>
      <c r="UUI895" s="806"/>
      <c r="UUJ895" s="806"/>
      <c r="UUK895" s="806"/>
      <c r="UUL895" s="806"/>
      <c r="UUM895" s="806"/>
      <c r="UUN895" s="806"/>
      <c r="UUO895" s="806"/>
      <c r="UUP895" s="806"/>
      <c r="UUQ895" s="806"/>
      <c r="UUR895" s="806"/>
      <c r="UUS895" s="806"/>
      <c r="UUT895" s="806"/>
      <c r="UUU895" s="806"/>
      <c r="UUV895" s="806"/>
      <c r="UUW895" s="806"/>
      <c r="UUX895" s="806"/>
      <c r="UUY895" s="806"/>
      <c r="UUZ895" s="806"/>
      <c r="UVA895" s="806"/>
      <c r="UVB895" s="806"/>
      <c r="UVC895" s="806"/>
      <c r="UVD895" s="806"/>
      <c r="UVE895" s="806"/>
      <c r="UVF895" s="806"/>
      <c r="UVG895" s="806"/>
      <c r="UVH895" s="806"/>
      <c r="UVI895" s="806"/>
      <c r="UVJ895" s="806"/>
      <c r="UVK895" s="806"/>
      <c r="UVL895" s="806"/>
      <c r="UVM895" s="806"/>
      <c r="UVN895" s="806"/>
      <c r="UVO895" s="806"/>
      <c r="UVP895" s="806"/>
      <c r="UVQ895" s="806"/>
      <c r="UVR895" s="806"/>
      <c r="UVS895" s="806"/>
      <c r="UVT895" s="806"/>
      <c r="UVU895" s="806"/>
      <c r="UVV895" s="806"/>
      <c r="UVW895" s="806"/>
      <c r="UVX895" s="806"/>
      <c r="UVY895" s="806"/>
      <c r="UVZ895" s="806"/>
      <c r="UWA895" s="806"/>
      <c r="UWB895" s="806"/>
      <c r="UWC895" s="806"/>
      <c r="UWD895" s="806"/>
      <c r="UWE895" s="806"/>
      <c r="UWF895" s="806"/>
      <c r="UWG895" s="806"/>
      <c r="UWH895" s="806"/>
      <c r="UWI895" s="806"/>
      <c r="UWJ895" s="806"/>
      <c r="UWK895" s="806"/>
      <c r="UWL895" s="806"/>
      <c r="UWM895" s="806"/>
      <c r="UWN895" s="806"/>
      <c r="UWO895" s="806"/>
      <c r="UWP895" s="806"/>
      <c r="UWQ895" s="806"/>
      <c r="UWR895" s="806"/>
      <c r="UWS895" s="806"/>
      <c r="UWT895" s="806"/>
      <c r="UWU895" s="806"/>
      <c r="UWV895" s="806"/>
      <c r="UWW895" s="806"/>
      <c r="UWX895" s="806"/>
      <c r="UWY895" s="806"/>
      <c r="UWZ895" s="806"/>
      <c r="UXA895" s="806"/>
      <c r="UXB895" s="806"/>
      <c r="UXC895" s="806"/>
      <c r="UXD895" s="806"/>
      <c r="UXE895" s="806"/>
      <c r="UXF895" s="806"/>
      <c r="UXG895" s="806"/>
      <c r="UXH895" s="806"/>
      <c r="UXI895" s="806"/>
      <c r="UXJ895" s="806"/>
      <c r="UXK895" s="806"/>
      <c r="UXL895" s="806"/>
      <c r="UXM895" s="806"/>
      <c r="UXN895" s="806"/>
      <c r="UXO895" s="806"/>
      <c r="UXP895" s="806"/>
      <c r="UXQ895" s="806"/>
      <c r="UXR895" s="806"/>
      <c r="UXS895" s="806"/>
      <c r="UXT895" s="806"/>
      <c r="UXU895" s="806"/>
      <c r="UXV895" s="806"/>
      <c r="UXW895" s="806"/>
      <c r="UXX895" s="806"/>
      <c r="UXY895" s="806"/>
      <c r="UXZ895" s="806"/>
      <c r="UYA895" s="806"/>
      <c r="UYB895" s="806"/>
      <c r="UYC895" s="806"/>
      <c r="UYD895" s="806"/>
      <c r="UYE895" s="806"/>
      <c r="UYF895" s="806"/>
      <c r="UYG895" s="806"/>
      <c r="UYH895" s="806"/>
      <c r="UYI895" s="806"/>
      <c r="UYJ895" s="806"/>
      <c r="UYK895" s="806"/>
      <c r="UYL895" s="806"/>
      <c r="UYM895" s="806"/>
      <c r="UYN895" s="806"/>
      <c r="UYO895" s="806"/>
      <c r="UYP895" s="806"/>
      <c r="UYQ895" s="806"/>
      <c r="UYR895" s="806"/>
      <c r="UYS895" s="806"/>
      <c r="UYT895" s="806"/>
      <c r="UYU895" s="806"/>
      <c r="UYV895" s="806"/>
      <c r="UYW895" s="806"/>
      <c r="UYX895" s="806"/>
      <c r="UYY895" s="806"/>
      <c r="UYZ895" s="806"/>
      <c r="UZA895" s="806"/>
      <c r="UZB895" s="806"/>
      <c r="UZC895" s="806"/>
      <c r="UZD895" s="806"/>
      <c r="UZE895" s="806"/>
      <c r="UZF895" s="806"/>
      <c r="UZG895" s="806"/>
      <c r="UZH895" s="806"/>
      <c r="UZI895" s="806"/>
      <c r="UZJ895" s="806"/>
      <c r="UZK895" s="806"/>
      <c r="UZL895" s="806"/>
      <c r="UZM895" s="806"/>
      <c r="UZN895" s="806"/>
      <c r="UZO895" s="806"/>
      <c r="UZP895" s="806"/>
      <c r="UZQ895" s="806"/>
      <c r="UZR895" s="806"/>
      <c r="UZS895" s="806"/>
      <c r="UZT895" s="806"/>
      <c r="UZU895" s="806"/>
      <c r="UZV895" s="806"/>
      <c r="UZW895" s="806"/>
      <c r="UZX895" s="806"/>
      <c r="UZY895" s="806"/>
      <c r="UZZ895" s="806"/>
      <c r="VAA895" s="806"/>
      <c r="VAB895" s="806"/>
      <c r="VAC895" s="806"/>
      <c r="VAD895" s="806"/>
      <c r="VAE895" s="806"/>
      <c r="VAF895" s="806"/>
      <c r="VAG895" s="806"/>
      <c r="VAH895" s="806"/>
      <c r="VAI895" s="806"/>
      <c r="VAJ895" s="806"/>
      <c r="VAK895" s="806"/>
      <c r="VAL895" s="806"/>
      <c r="VAM895" s="806"/>
      <c r="VAN895" s="806"/>
      <c r="VAO895" s="806"/>
      <c r="VAP895" s="806"/>
      <c r="VAQ895" s="806"/>
      <c r="VAR895" s="806"/>
      <c r="VAS895" s="806"/>
      <c r="VAT895" s="806"/>
      <c r="VAU895" s="806"/>
      <c r="VAV895" s="806"/>
      <c r="VAW895" s="806"/>
      <c r="VAX895" s="806"/>
      <c r="VAY895" s="806"/>
      <c r="VAZ895" s="806"/>
      <c r="VBA895" s="806"/>
      <c r="VBB895" s="806"/>
      <c r="VBC895" s="806"/>
      <c r="VBD895" s="806"/>
      <c r="VBE895" s="806"/>
      <c r="VBF895" s="806"/>
      <c r="VBG895" s="806"/>
      <c r="VBH895" s="806"/>
      <c r="VBI895" s="806"/>
      <c r="VBJ895" s="806"/>
      <c r="VBK895" s="806"/>
      <c r="VBL895" s="806"/>
      <c r="VBM895" s="806"/>
      <c r="VBN895" s="806"/>
      <c r="VBO895" s="806"/>
      <c r="VBP895" s="806"/>
      <c r="VBQ895" s="806"/>
      <c r="VBR895" s="806"/>
      <c r="VBS895" s="806"/>
      <c r="VBT895" s="806"/>
      <c r="VBU895" s="806"/>
      <c r="VBV895" s="806"/>
      <c r="VBW895" s="806"/>
      <c r="VBX895" s="806"/>
      <c r="VBY895" s="806"/>
      <c r="VBZ895" s="806"/>
      <c r="VCA895" s="806"/>
      <c r="VCB895" s="806"/>
      <c r="VCC895" s="806"/>
      <c r="VCD895" s="806"/>
      <c r="VCE895" s="806"/>
      <c r="VCF895" s="806"/>
      <c r="VCG895" s="806"/>
      <c r="VCH895" s="806"/>
      <c r="VCI895" s="806"/>
      <c r="VCJ895" s="806"/>
      <c r="VCK895" s="806"/>
      <c r="VCL895" s="806"/>
      <c r="VCM895" s="806"/>
      <c r="VCN895" s="806"/>
      <c r="VCO895" s="806"/>
      <c r="VCP895" s="806"/>
      <c r="VCQ895" s="806"/>
      <c r="VCR895" s="806"/>
      <c r="VCS895" s="806"/>
      <c r="VCT895" s="806"/>
      <c r="VCU895" s="806"/>
      <c r="VCV895" s="806"/>
      <c r="VCW895" s="806"/>
      <c r="VCX895" s="806"/>
      <c r="VCY895" s="806"/>
      <c r="VCZ895" s="806"/>
      <c r="VDA895" s="806"/>
      <c r="VDB895" s="806"/>
      <c r="VDC895" s="806"/>
      <c r="VDD895" s="806"/>
      <c r="VDE895" s="806"/>
      <c r="VDF895" s="806"/>
      <c r="VDG895" s="806"/>
      <c r="VDH895" s="806"/>
      <c r="VDI895" s="806"/>
      <c r="VDJ895" s="806"/>
      <c r="VDK895" s="806"/>
      <c r="VDL895" s="806"/>
      <c r="VDM895" s="806"/>
      <c r="VDN895" s="806"/>
      <c r="VDO895" s="806"/>
      <c r="VDP895" s="806"/>
      <c r="VDQ895" s="806"/>
      <c r="VDR895" s="806"/>
      <c r="VDS895" s="806"/>
      <c r="VDT895" s="806"/>
      <c r="VDU895" s="806"/>
      <c r="VDV895" s="806"/>
      <c r="VDW895" s="806"/>
      <c r="VDX895" s="806"/>
      <c r="VDY895" s="806"/>
      <c r="VDZ895" s="806"/>
      <c r="VEA895" s="806"/>
      <c r="VEB895" s="806"/>
      <c r="VEC895" s="806"/>
      <c r="VED895" s="806"/>
      <c r="VEE895" s="806"/>
      <c r="VEF895" s="806"/>
      <c r="VEG895" s="806"/>
      <c r="VEH895" s="806"/>
      <c r="VEI895" s="806"/>
      <c r="VEJ895" s="806"/>
      <c r="VEK895" s="806"/>
      <c r="VEL895" s="806"/>
      <c r="VEM895" s="806"/>
      <c r="VEN895" s="806"/>
      <c r="VEO895" s="806"/>
      <c r="VEP895" s="806"/>
      <c r="VEQ895" s="806"/>
      <c r="VER895" s="806"/>
      <c r="VES895" s="806"/>
      <c r="VET895" s="806"/>
      <c r="VEU895" s="806"/>
      <c r="VEV895" s="806"/>
      <c r="VEW895" s="806"/>
      <c r="VEX895" s="806"/>
      <c r="VEY895" s="806"/>
      <c r="VEZ895" s="806"/>
      <c r="VFA895" s="806"/>
      <c r="VFB895" s="806"/>
      <c r="VFC895" s="806"/>
      <c r="VFD895" s="806"/>
      <c r="VFE895" s="806"/>
      <c r="VFF895" s="806"/>
      <c r="VFG895" s="806"/>
      <c r="VFH895" s="806"/>
      <c r="VFI895" s="806"/>
      <c r="VFJ895" s="806"/>
      <c r="VFK895" s="806"/>
      <c r="VFL895" s="806"/>
      <c r="VFM895" s="806"/>
      <c r="VFN895" s="806"/>
      <c r="VFO895" s="806"/>
      <c r="VFP895" s="806"/>
      <c r="VFQ895" s="806"/>
      <c r="VFR895" s="806"/>
      <c r="VFS895" s="806"/>
      <c r="VFT895" s="806"/>
      <c r="VFU895" s="806"/>
      <c r="VFV895" s="806"/>
      <c r="VFW895" s="806"/>
      <c r="VFX895" s="806"/>
      <c r="VFY895" s="806"/>
      <c r="VFZ895" s="806"/>
      <c r="VGA895" s="806"/>
      <c r="VGB895" s="806"/>
      <c r="VGC895" s="806"/>
      <c r="VGD895" s="806"/>
      <c r="VGE895" s="806"/>
      <c r="VGF895" s="806"/>
      <c r="VGG895" s="806"/>
      <c r="VGH895" s="806"/>
      <c r="VGI895" s="806"/>
      <c r="VGJ895" s="806"/>
      <c r="VGK895" s="806"/>
      <c r="VGL895" s="806"/>
      <c r="VGM895" s="806"/>
      <c r="VGN895" s="806"/>
      <c r="VGO895" s="806"/>
      <c r="VGP895" s="806"/>
      <c r="VGQ895" s="806"/>
      <c r="VGR895" s="806"/>
      <c r="VGS895" s="806"/>
      <c r="VGT895" s="806"/>
      <c r="VGU895" s="806"/>
      <c r="VGV895" s="806"/>
      <c r="VGW895" s="806"/>
      <c r="VGX895" s="806"/>
      <c r="VGY895" s="806"/>
      <c r="VGZ895" s="806"/>
      <c r="VHA895" s="806"/>
      <c r="VHB895" s="806"/>
      <c r="VHC895" s="806"/>
      <c r="VHD895" s="806"/>
      <c r="VHE895" s="806"/>
      <c r="VHF895" s="806"/>
      <c r="VHG895" s="806"/>
      <c r="VHH895" s="806"/>
      <c r="VHI895" s="806"/>
      <c r="VHJ895" s="806"/>
      <c r="VHK895" s="806"/>
      <c r="VHL895" s="806"/>
      <c r="VHM895" s="806"/>
      <c r="VHN895" s="806"/>
      <c r="VHO895" s="806"/>
      <c r="VHP895" s="806"/>
      <c r="VHQ895" s="806"/>
      <c r="VHR895" s="806"/>
      <c r="VHS895" s="806"/>
      <c r="VHT895" s="806"/>
      <c r="VHU895" s="806"/>
      <c r="VHV895" s="806"/>
      <c r="VHW895" s="806"/>
      <c r="VHX895" s="806"/>
      <c r="VHY895" s="806"/>
      <c r="VHZ895" s="806"/>
      <c r="VIA895" s="806"/>
      <c r="VIB895" s="806"/>
      <c r="VIC895" s="806"/>
      <c r="VID895" s="806"/>
      <c r="VIE895" s="806"/>
      <c r="VIF895" s="806"/>
      <c r="VIG895" s="806"/>
      <c r="VIH895" s="806"/>
      <c r="VII895" s="806"/>
      <c r="VIJ895" s="806"/>
      <c r="VIK895" s="806"/>
      <c r="VIL895" s="806"/>
      <c r="VIM895" s="806"/>
      <c r="VIN895" s="806"/>
      <c r="VIO895" s="806"/>
      <c r="VIP895" s="806"/>
      <c r="VIQ895" s="806"/>
      <c r="VIR895" s="806"/>
      <c r="VIS895" s="806"/>
      <c r="VIT895" s="806"/>
      <c r="VIU895" s="806"/>
      <c r="VIV895" s="806"/>
      <c r="VIW895" s="806"/>
      <c r="VIX895" s="806"/>
      <c r="VIY895" s="806"/>
      <c r="VIZ895" s="806"/>
      <c r="VJA895" s="806"/>
      <c r="VJB895" s="806"/>
      <c r="VJC895" s="806"/>
      <c r="VJD895" s="806"/>
      <c r="VJE895" s="806"/>
      <c r="VJF895" s="806"/>
      <c r="VJG895" s="806"/>
      <c r="VJH895" s="806"/>
      <c r="VJI895" s="806"/>
      <c r="VJJ895" s="806"/>
      <c r="VJK895" s="806"/>
      <c r="VJL895" s="806"/>
      <c r="VJM895" s="806"/>
      <c r="VJN895" s="806"/>
      <c r="VJO895" s="806"/>
      <c r="VJP895" s="806"/>
      <c r="VJQ895" s="806"/>
      <c r="VJR895" s="806"/>
      <c r="VJS895" s="806"/>
      <c r="VJT895" s="806"/>
      <c r="VJU895" s="806"/>
      <c r="VJV895" s="806"/>
      <c r="VJW895" s="806"/>
      <c r="VJX895" s="806"/>
      <c r="VJY895" s="806"/>
      <c r="VJZ895" s="806"/>
      <c r="VKA895" s="806"/>
      <c r="VKB895" s="806"/>
      <c r="VKC895" s="806"/>
      <c r="VKD895" s="806"/>
      <c r="VKE895" s="806"/>
      <c r="VKF895" s="806"/>
      <c r="VKG895" s="806"/>
      <c r="VKH895" s="806"/>
      <c r="VKI895" s="806"/>
      <c r="VKJ895" s="806"/>
      <c r="VKK895" s="806"/>
      <c r="VKL895" s="806"/>
      <c r="VKM895" s="806"/>
      <c r="VKN895" s="806"/>
      <c r="VKO895" s="806"/>
      <c r="VKP895" s="806"/>
      <c r="VKQ895" s="806"/>
      <c r="VKR895" s="806"/>
      <c r="VKS895" s="806"/>
      <c r="VKT895" s="806"/>
      <c r="VKU895" s="806"/>
      <c r="VKV895" s="806"/>
      <c r="VKW895" s="806"/>
      <c r="VKX895" s="806"/>
      <c r="VKY895" s="806"/>
      <c r="VKZ895" s="806"/>
      <c r="VLA895" s="806"/>
      <c r="VLB895" s="806"/>
      <c r="VLC895" s="806"/>
      <c r="VLD895" s="806"/>
      <c r="VLE895" s="806"/>
      <c r="VLF895" s="806"/>
      <c r="VLG895" s="806"/>
      <c r="VLH895" s="806"/>
      <c r="VLI895" s="806"/>
      <c r="VLJ895" s="806"/>
      <c r="VLK895" s="806"/>
      <c r="VLL895" s="806"/>
      <c r="VLM895" s="806"/>
      <c r="VLN895" s="806"/>
      <c r="VLO895" s="806"/>
      <c r="VLP895" s="806"/>
      <c r="VLQ895" s="806"/>
      <c r="VLR895" s="806"/>
      <c r="VLS895" s="806"/>
      <c r="VLT895" s="806"/>
      <c r="VLU895" s="806"/>
      <c r="VLV895" s="806"/>
      <c r="VLW895" s="806"/>
      <c r="VLX895" s="806"/>
      <c r="VLY895" s="806"/>
      <c r="VLZ895" s="806"/>
      <c r="VMA895" s="806"/>
      <c r="VMB895" s="806"/>
      <c r="VMC895" s="806"/>
      <c r="VMD895" s="806"/>
      <c r="VME895" s="806"/>
      <c r="VMF895" s="806"/>
      <c r="VMG895" s="806"/>
      <c r="VMH895" s="806"/>
      <c r="VMI895" s="806"/>
      <c r="VMJ895" s="806"/>
      <c r="VMK895" s="806"/>
      <c r="VML895" s="806"/>
      <c r="VMM895" s="806"/>
      <c r="VMN895" s="806"/>
      <c r="VMO895" s="806"/>
      <c r="VMP895" s="806"/>
      <c r="VMQ895" s="806"/>
      <c r="VMR895" s="806"/>
      <c r="VMS895" s="806"/>
      <c r="VMT895" s="806"/>
      <c r="VMU895" s="806"/>
      <c r="VMV895" s="806"/>
      <c r="VMW895" s="806"/>
      <c r="VMX895" s="806"/>
      <c r="VMY895" s="806"/>
      <c r="VMZ895" s="806"/>
      <c r="VNA895" s="806"/>
      <c r="VNB895" s="806"/>
      <c r="VNC895" s="806"/>
      <c r="VND895" s="806"/>
      <c r="VNE895" s="806"/>
      <c r="VNF895" s="806"/>
      <c r="VNG895" s="806"/>
      <c r="VNH895" s="806"/>
      <c r="VNI895" s="806"/>
      <c r="VNJ895" s="806"/>
      <c r="VNK895" s="806"/>
      <c r="VNL895" s="806"/>
      <c r="VNM895" s="806"/>
      <c r="VNN895" s="806"/>
      <c r="VNO895" s="806"/>
      <c r="VNP895" s="806"/>
      <c r="VNQ895" s="806"/>
      <c r="VNR895" s="806"/>
      <c r="VNS895" s="806"/>
      <c r="VNT895" s="806"/>
      <c r="VNU895" s="806"/>
      <c r="VNV895" s="806"/>
      <c r="VNW895" s="806"/>
      <c r="VNX895" s="806"/>
      <c r="VNY895" s="806"/>
      <c r="VNZ895" s="806"/>
      <c r="VOA895" s="806"/>
      <c r="VOB895" s="806"/>
      <c r="VOC895" s="806"/>
      <c r="VOD895" s="806"/>
      <c r="VOE895" s="806"/>
      <c r="VOF895" s="806"/>
      <c r="VOG895" s="806"/>
      <c r="VOH895" s="806"/>
      <c r="VOI895" s="806"/>
      <c r="VOJ895" s="806"/>
      <c r="VOK895" s="806"/>
      <c r="VOL895" s="806"/>
      <c r="VOM895" s="806"/>
      <c r="VON895" s="806"/>
      <c r="VOO895" s="806"/>
      <c r="VOP895" s="806"/>
      <c r="VOQ895" s="806"/>
      <c r="VOR895" s="806"/>
      <c r="VOS895" s="806"/>
      <c r="VOT895" s="806"/>
      <c r="VOU895" s="806"/>
      <c r="VOV895" s="806"/>
      <c r="VOW895" s="806"/>
      <c r="VOX895" s="806"/>
      <c r="VOY895" s="806"/>
      <c r="VOZ895" s="806"/>
      <c r="VPA895" s="806"/>
      <c r="VPB895" s="806"/>
      <c r="VPC895" s="806"/>
      <c r="VPD895" s="806"/>
      <c r="VPE895" s="806"/>
      <c r="VPF895" s="806"/>
      <c r="VPG895" s="806"/>
      <c r="VPH895" s="806"/>
      <c r="VPI895" s="806"/>
      <c r="VPJ895" s="806"/>
      <c r="VPK895" s="806"/>
      <c r="VPL895" s="806"/>
      <c r="VPM895" s="806"/>
      <c r="VPN895" s="806"/>
      <c r="VPO895" s="806"/>
      <c r="VPP895" s="806"/>
      <c r="VPQ895" s="806"/>
      <c r="VPR895" s="806"/>
      <c r="VPS895" s="806"/>
      <c r="VPT895" s="806"/>
      <c r="VPU895" s="806"/>
      <c r="VPV895" s="806"/>
      <c r="VPW895" s="806"/>
      <c r="VPX895" s="806"/>
      <c r="VPY895" s="806"/>
      <c r="VPZ895" s="806"/>
      <c r="VQA895" s="806"/>
      <c r="VQB895" s="806"/>
      <c r="VQC895" s="806"/>
      <c r="VQD895" s="806"/>
      <c r="VQE895" s="806"/>
      <c r="VQF895" s="806"/>
      <c r="VQG895" s="806"/>
      <c r="VQH895" s="806"/>
      <c r="VQI895" s="806"/>
      <c r="VQJ895" s="806"/>
      <c r="VQK895" s="806"/>
      <c r="VQL895" s="806"/>
      <c r="VQM895" s="806"/>
      <c r="VQN895" s="806"/>
      <c r="VQO895" s="806"/>
      <c r="VQP895" s="806"/>
      <c r="VQQ895" s="806"/>
      <c r="VQR895" s="806"/>
      <c r="VQS895" s="806"/>
      <c r="VQT895" s="806"/>
      <c r="VQU895" s="806"/>
      <c r="VQV895" s="806"/>
      <c r="VQW895" s="806"/>
      <c r="VQX895" s="806"/>
      <c r="VQY895" s="806"/>
      <c r="VQZ895" s="806"/>
      <c r="VRA895" s="806"/>
      <c r="VRB895" s="806"/>
      <c r="VRC895" s="806"/>
      <c r="VRD895" s="806"/>
      <c r="VRE895" s="806"/>
      <c r="VRF895" s="806"/>
      <c r="VRG895" s="806"/>
      <c r="VRH895" s="806"/>
      <c r="VRI895" s="806"/>
      <c r="VRJ895" s="806"/>
      <c r="VRK895" s="806"/>
      <c r="VRL895" s="806"/>
      <c r="VRM895" s="806"/>
      <c r="VRN895" s="806"/>
      <c r="VRO895" s="806"/>
      <c r="VRP895" s="806"/>
      <c r="VRQ895" s="806"/>
      <c r="VRR895" s="806"/>
      <c r="VRS895" s="806"/>
      <c r="VRT895" s="806"/>
      <c r="VRU895" s="806"/>
      <c r="VRV895" s="806"/>
      <c r="VRW895" s="806"/>
      <c r="VRX895" s="806"/>
      <c r="VRY895" s="806"/>
      <c r="VRZ895" s="806"/>
      <c r="VSA895" s="806"/>
      <c r="VSB895" s="806"/>
      <c r="VSC895" s="806"/>
      <c r="VSD895" s="806"/>
      <c r="VSE895" s="806"/>
      <c r="VSF895" s="806"/>
      <c r="VSG895" s="806"/>
      <c r="VSH895" s="806"/>
      <c r="VSI895" s="806"/>
      <c r="VSJ895" s="806"/>
      <c r="VSK895" s="806"/>
      <c r="VSL895" s="806"/>
      <c r="VSM895" s="806"/>
      <c r="VSN895" s="806"/>
      <c r="VSO895" s="806"/>
      <c r="VSP895" s="806"/>
      <c r="VSQ895" s="806"/>
      <c r="VSR895" s="806"/>
      <c r="VSS895" s="806"/>
      <c r="VST895" s="806"/>
      <c r="VSU895" s="806"/>
      <c r="VSV895" s="806"/>
      <c r="VSW895" s="806"/>
      <c r="VSX895" s="806"/>
      <c r="VSY895" s="806"/>
      <c r="VSZ895" s="806"/>
      <c r="VTA895" s="806"/>
      <c r="VTB895" s="806"/>
      <c r="VTC895" s="806"/>
      <c r="VTD895" s="806"/>
      <c r="VTE895" s="806"/>
      <c r="VTF895" s="806"/>
      <c r="VTG895" s="806"/>
      <c r="VTH895" s="806"/>
      <c r="VTI895" s="806"/>
      <c r="VTJ895" s="806"/>
      <c r="VTK895" s="806"/>
      <c r="VTL895" s="806"/>
      <c r="VTM895" s="806"/>
      <c r="VTN895" s="806"/>
      <c r="VTO895" s="806"/>
      <c r="VTP895" s="806"/>
      <c r="VTQ895" s="806"/>
      <c r="VTR895" s="806"/>
      <c r="VTS895" s="806"/>
      <c r="VTT895" s="806"/>
      <c r="VTU895" s="806"/>
      <c r="VTV895" s="806"/>
      <c r="VTW895" s="806"/>
      <c r="VTX895" s="806"/>
      <c r="VTY895" s="806"/>
      <c r="VTZ895" s="806"/>
      <c r="VUA895" s="806"/>
      <c r="VUB895" s="806"/>
      <c r="VUC895" s="806"/>
      <c r="VUD895" s="806"/>
      <c r="VUE895" s="806"/>
      <c r="VUF895" s="806"/>
      <c r="VUG895" s="806"/>
      <c r="VUH895" s="806"/>
      <c r="VUI895" s="806"/>
      <c r="VUJ895" s="806"/>
      <c r="VUK895" s="806"/>
      <c r="VUL895" s="806"/>
      <c r="VUM895" s="806"/>
      <c r="VUN895" s="806"/>
      <c r="VUO895" s="806"/>
      <c r="VUP895" s="806"/>
      <c r="VUQ895" s="806"/>
      <c r="VUR895" s="806"/>
      <c r="VUS895" s="806"/>
      <c r="VUT895" s="806"/>
      <c r="VUU895" s="806"/>
      <c r="VUV895" s="806"/>
      <c r="VUW895" s="806"/>
      <c r="VUX895" s="806"/>
      <c r="VUY895" s="806"/>
      <c r="VUZ895" s="806"/>
      <c r="VVA895" s="806"/>
      <c r="VVB895" s="806"/>
      <c r="VVC895" s="806"/>
      <c r="VVD895" s="806"/>
      <c r="VVE895" s="806"/>
      <c r="VVF895" s="806"/>
      <c r="VVG895" s="806"/>
      <c r="VVH895" s="806"/>
      <c r="VVI895" s="806"/>
      <c r="VVJ895" s="806"/>
      <c r="VVK895" s="806"/>
      <c r="VVL895" s="806"/>
      <c r="VVM895" s="806"/>
      <c r="VVN895" s="806"/>
      <c r="VVO895" s="806"/>
      <c r="VVP895" s="806"/>
      <c r="VVQ895" s="806"/>
      <c r="VVR895" s="806"/>
      <c r="VVS895" s="806"/>
      <c r="VVT895" s="806"/>
      <c r="VVU895" s="806"/>
      <c r="VVV895" s="806"/>
      <c r="VVW895" s="806"/>
      <c r="VVX895" s="806"/>
      <c r="VVY895" s="806"/>
      <c r="VVZ895" s="806"/>
      <c r="VWA895" s="806"/>
      <c r="VWB895" s="806"/>
      <c r="VWC895" s="806"/>
      <c r="VWD895" s="806"/>
      <c r="VWE895" s="806"/>
      <c r="VWF895" s="806"/>
      <c r="VWG895" s="806"/>
      <c r="VWH895" s="806"/>
      <c r="VWI895" s="806"/>
      <c r="VWJ895" s="806"/>
      <c r="VWK895" s="806"/>
      <c r="VWL895" s="806"/>
      <c r="VWM895" s="806"/>
      <c r="VWN895" s="806"/>
      <c r="VWO895" s="806"/>
      <c r="VWP895" s="806"/>
      <c r="VWQ895" s="806"/>
      <c r="VWR895" s="806"/>
      <c r="VWS895" s="806"/>
      <c r="VWT895" s="806"/>
      <c r="VWU895" s="806"/>
      <c r="VWV895" s="806"/>
      <c r="VWW895" s="806"/>
      <c r="VWX895" s="806"/>
      <c r="VWY895" s="806"/>
      <c r="VWZ895" s="806"/>
      <c r="VXA895" s="806"/>
      <c r="VXB895" s="806"/>
      <c r="VXC895" s="806"/>
      <c r="VXD895" s="806"/>
      <c r="VXE895" s="806"/>
      <c r="VXF895" s="806"/>
      <c r="VXG895" s="806"/>
      <c r="VXH895" s="806"/>
      <c r="VXI895" s="806"/>
      <c r="VXJ895" s="806"/>
      <c r="VXK895" s="806"/>
      <c r="VXL895" s="806"/>
      <c r="VXM895" s="806"/>
      <c r="VXN895" s="806"/>
      <c r="VXO895" s="806"/>
      <c r="VXP895" s="806"/>
      <c r="VXQ895" s="806"/>
      <c r="VXR895" s="806"/>
      <c r="VXS895" s="806"/>
      <c r="VXT895" s="806"/>
      <c r="VXU895" s="806"/>
      <c r="VXV895" s="806"/>
      <c r="VXW895" s="806"/>
      <c r="VXX895" s="806"/>
      <c r="VXY895" s="806"/>
      <c r="VXZ895" s="806"/>
      <c r="VYA895" s="806"/>
      <c r="VYB895" s="806"/>
      <c r="VYC895" s="806"/>
      <c r="VYD895" s="806"/>
      <c r="VYE895" s="806"/>
      <c r="VYF895" s="806"/>
      <c r="VYG895" s="806"/>
      <c r="VYH895" s="806"/>
      <c r="VYI895" s="806"/>
      <c r="VYJ895" s="806"/>
      <c r="VYK895" s="806"/>
      <c r="VYL895" s="806"/>
      <c r="VYM895" s="806"/>
      <c r="VYN895" s="806"/>
      <c r="VYO895" s="806"/>
      <c r="VYP895" s="806"/>
      <c r="VYQ895" s="806"/>
      <c r="VYR895" s="806"/>
      <c r="VYS895" s="806"/>
      <c r="VYT895" s="806"/>
      <c r="VYU895" s="806"/>
      <c r="VYV895" s="806"/>
      <c r="VYW895" s="806"/>
      <c r="VYX895" s="806"/>
      <c r="VYY895" s="806"/>
      <c r="VYZ895" s="806"/>
      <c r="VZA895" s="806"/>
      <c r="VZB895" s="806"/>
      <c r="VZC895" s="806"/>
      <c r="VZD895" s="806"/>
      <c r="VZE895" s="806"/>
      <c r="VZF895" s="806"/>
      <c r="VZG895" s="806"/>
      <c r="VZH895" s="806"/>
      <c r="VZI895" s="806"/>
      <c r="VZJ895" s="806"/>
      <c r="VZK895" s="806"/>
      <c r="VZL895" s="806"/>
      <c r="VZM895" s="806"/>
      <c r="VZN895" s="806"/>
      <c r="VZO895" s="806"/>
      <c r="VZP895" s="806"/>
      <c r="VZQ895" s="806"/>
      <c r="VZR895" s="806"/>
      <c r="VZS895" s="806"/>
      <c r="VZT895" s="806"/>
      <c r="VZU895" s="806"/>
      <c r="VZV895" s="806"/>
      <c r="VZW895" s="806"/>
      <c r="VZX895" s="806"/>
      <c r="VZY895" s="806"/>
      <c r="VZZ895" s="806"/>
      <c r="WAA895" s="806"/>
      <c r="WAB895" s="806"/>
      <c r="WAC895" s="806"/>
      <c r="WAD895" s="806"/>
      <c r="WAE895" s="806"/>
      <c r="WAF895" s="806"/>
      <c r="WAG895" s="806"/>
      <c r="WAH895" s="806"/>
      <c r="WAI895" s="806"/>
      <c r="WAJ895" s="806"/>
      <c r="WAK895" s="806"/>
      <c r="WAL895" s="806"/>
      <c r="WAM895" s="806"/>
      <c r="WAN895" s="806"/>
      <c r="WAO895" s="806"/>
      <c r="WAP895" s="806"/>
      <c r="WAQ895" s="806"/>
      <c r="WAR895" s="806"/>
      <c r="WAS895" s="806"/>
      <c r="WAT895" s="806"/>
      <c r="WAU895" s="806"/>
      <c r="WAV895" s="806"/>
      <c r="WAW895" s="806"/>
      <c r="WAX895" s="806"/>
      <c r="WAY895" s="806"/>
      <c r="WAZ895" s="806"/>
      <c r="WBA895" s="806"/>
      <c r="WBB895" s="806"/>
      <c r="WBC895" s="806"/>
      <c r="WBD895" s="806"/>
      <c r="WBE895" s="806"/>
      <c r="WBF895" s="806"/>
      <c r="WBG895" s="806"/>
      <c r="WBH895" s="806"/>
      <c r="WBI895" s="806"/>
      <c r="WBJ895" s="806"/>
      <c r="WBK895" s="806"/>
      <c r="WBL895" s="806"/>
      <c r="WBM895" s="806"/>
      <c r="WBN895" s="806"/>
      <c r="WBO895" s="806"/>
      <c r="WBP895" s="806"/>
      <c r="WBQ895" s="806"/>
      <c r="WBR895" s="806"/>
      <c r="WBS895" s="806"/>
      <c r="WBT895" s="806"/>
      <c r="WBU895" s="806"/>
      <c r="WBV895" s="806"/>
      <c r="WBW895" s="806"/>
      <c r="WBX895" s="806"/>
      <c r="WBY895" s="806"/>
      <c r="WBZ895" s="806"/>
      <c r="WCA895" s="806"/>
      <c r="WCB895" s="806"/>
      <c r="WCC895" s="806"/>
      <c r="WCD895" s="806"/>
      <c r="WCE895" s="806"/>
      <c r="WCF895" s="806"/>
      <c r="WCG895" s="806"/>
      <c r="WCH895" s="806"/>
      <c r="WCI895" s="806"/>
      <c r="WCJ895" s="806"/>
      <c r="WCK895" s="806"/>
      <c r="WCL895" s="806"/>
      <c r="WCM895" s="806"/>
      <c r="WCN895" s="806"/>
      <c r="WCO895" s="806"/>
      <c r="WCP895" s="806"/>
      <c r="WCQ895" s="806"/>
      <c r="WCR895" s="806"/>
      <c r="WCS895" s="806"/>
      <c r="WCT895" s="806"/>
      <c r="WCU895" s="806"/>
      <c r="WCV895" s="806"/>
      <c r="WCW895" s="806"/>
      <c r="WCX895" s="806"/>
      <c r="WCY895" s="806"/>
      <c r="WCZ895" s="806"/>
      <c r="WDA895" s="806"/>
      <c r="WDB895" s="806"/>
      <c r="WDC895" s="806"/>
      <c r="WDD895" s="806"/>
      <c r="WDE895" s="806"/>
      <c r="WDF895" s="806"/>
      <c r="WDG895" s="806"/>
      <c r="WDH895" s="806"/>
      <c r="WDI895" s="806"/>
      <c r="WDJ895" s="806"/>
      <c r="WDK895" s="806"/>
      <c r="WDL895" s="806"/>
      <c r="WDM895" s="806"/>
      <c r="WDN895" s="806"/>
      <c r="WDO895" s="806"/>
      <c r="WDP895" s="806"/>
      <c r="WDQ895" s="806"/>
      <c r="WDR895" s="806"/>
      <c r="WDS895" s="806"/>
      <c r="WDT895" s="806"/>
      <c r="WDU895" s="806"/>
      <c r="WDV895" s="806"/>
      <c r="WDW895" s="806"/>
      <c r="WDX895" s="806"/>
      <c r="WDY895" s="806"/>
      <c r="WDZ895" s="806"/>
      <c r="WEA895" s="806"/>
      <c r="WEB895" s="806"/>
      <c r="WEC895" s="806"/>
      <c r="WED895" s="806"/>
      <c r="WEE895" s="806"/>
      <c r="WEF895" s="806"/>
      <c r="WEG895" s="806"/>
      <c r="WEH895" s="806"/>
      <c r="WEI895" s="806"/>
      <c r="WEJ895" s="806"/>
      <c r="WEK895" s="806"/>
      <c r="WEL895" s="806"/>
      <c r="WEM895" s="806"/>
      <c r="WEN895" s="806"/>
      <c r="WEO895" s="806"/>
      <c r="WEP895" s="806"/>
      <c r="WEQ895" s="806"/>
      <c r="WER895" s="806"/>
      <c r="WES895" s="806"/>
      <c r="WET895" s="806"/>
      <c r="WEU895" s="806"/>
      <c r="WEV895" s="806"/>
      <c r="WEW895" s="806"/>
      <c r="WEX895" s="806"/>
      <c r="WEY895" s="806"/>
      <c r="WEZ895" s="806"/>
      <c r="WFA895" s="806"/>
      <c r="WFB895" s="806"/>
      <c r="WFC895" s="806"/>
      <c r="WFD895" s="806"/>
      <c r="WFE895" s="806"/>
      <c r="WFF895" s="806"/>
      <c r="WFG895" s="806"/>
      <c r="WFH895" s="806"/>
      <c r="WFI895" s="806"/>
      <c r="WFJ895" s="806"/>
      <c r="WFK895" s="806"/>
      <c r="WFL895" s="806"/>
      <c r="WFM895" s="806"/>
      <c r="WFN895" s="806"/>
      <c r="WFO895" s="806"/>
      <c r="WFP895" s="806"/>
      <c r="WFQ895" s="806"/>
      <c r="WFR895" s="806"/>
      <c r="WFS895" s="806"/>
      <c r="WFT895" s="806"/>
      <c r="WFU895" s="806"/>
      <c r="WFV895" s="806"/>
      <c r="WFW895" s="806"/>
      <c r="WFX895" s="806"/>
      <c r="WFY895" s="806"/>
      <c r="WFZ895" s="806"/>
      <c r="WGA895" s="806"/>
      <c r="WGB895" s="806"/>
      <c r="WGC895" s="806"/>
      <c r="WGD895" s="806"/>
      <c r="WGE895" s="806"/>
      <c r="WGF895" s="806"/>
      <c r="WGG895" s="806"/>
      <c r="WGH895" s="806"/>
      <c r="WGI895" s="806"/>
      <c r="WGJ895" s="806"/>
      <c r="WGK895" s="806"/>
      <c r="WGL895" s="806"/>
      <c r="WGM895" s="806"/>
      <c r="WGN895" s="806"/>
      <c r="WGO895" s="806"/>
      <c r="WGP895" s="806"/>
      <c r="WGQ895" s="806"/>
      <c r="WGR895" s="806"/>
      <c r="WGS895" s="806"/>
      <c r="WGT895" s="806"/>
      <c r="WGU895" s="806"/>
      <c r="WGV895" s="806"/>
      <c r="WGW895" s="806"/>
      <c r="WGX895" s="806"/>
      <c r="WGY895" s="806"/>
      <c r="WGZ895" s="806"/>
      <c r="WHA895" s="806"/>
      <c r="WHB895" s="806"/>
      <c r="WHC895" s="806"/>
      <c r="WHD895" s="806"/>
      <c r="WHE895" s="806"/>
      <c r="WHF895" s="806"/>
      <c r="WHG895" s="806"/>
      <c r="WHH895" s="806"/>
      <c r="WHI895" s="806"/>
      <c r="WHJ895" s="806"/>
      <c r="WHK895" s="806"/>
      <c r="WHL895" s="806"/>
      <c r="WHM895" s="806"/>
      <c r="WHN895" s="806"/>
      <c r="WHO895" s="806"/>
      <c r="WHP895" s="806"/>
      <c r="WHQ895" s="806"/>
      <c r="WHR895" s="806"/>
      <c r="WHS895" s="806"/>
      <c r="WHT895" s="806"/>
      <c r="WHU895" s="806"/>
      <c r="WHV895" s="806"/>
      <c r="WHW895" s="806"/>
      <c r="WHX895" s="806"/>
      <c r="WHY895" s="806"/>
      <c r="WHZ895" s="806"/>
      <c r="WIA895" s="806"/>
      <c r="WIB895" s="806"/>
      <c r="WIC895" s="806"/>
      <c r="WID895" s="806"/>
      <c r="WIE895" s="806"/>
      <c r="WIF895" s="806"/>
      <c r="WIG895" s="806"/>
      <c r="WIH895" s="806"/>
      <c r="WII895" s="806"/>
      <c r="WIJ895" s="806"/>
      <c r="WIK895" s="806"/>
      <c r="WIL895" s="806"/>
      <c r="WIM895" s="806"/>
      <c r="WIN895" s="806"/>
      <c r="WIO895" s="806"/>
      <c r="WIP895" s="806"/>
      <c r="WIQ895" s="806"/>
      <c r="WIR895" s="806"/>
      <c r="WIS895" s="806"/>
      <c r="WIT895" s="806"/>
      <c r="WIU895" s="806"/>
      <c r="WIV895" s="806"/>
      <c r="WIW895" s="806"/>
      <c r="WIX895" s="806"/>
      <c r="WIY895" s="806"/>
      <c r="WIZ895" s="806"/>
      <c r="WJA895" s="806"/>
      <c r="WJB895" s="806"/>
      <c r="WJC895" s="806"/>
      <c r="WJD895" s="806"/>
      <c r="WJE895" s="806"/>
      <c r="WJF895" s="806"/>
      <c r="WJG895" s="806"/>
      <c r="WJH895" s="806"/>
      <c r="WJI895" s="806"/>
      <c r="WJJ895" s="806"/>
      <c r="WJK895" s="806"/>
      <c r="WJL895" s="806"/>
      <c r="WJM895" s="806"/>
      <c r="WJN895" s="806"/>
      <c r="WJO895" s="806"/>
      <c r="WJP895" s="806"/>
      <c r="WJQ895" s="806"/>
      <c r="WJR895" s="806"/>
      <c r="WJS895" s="806"/>
      <c r="WJT895" s="806"/>
      <c r="WJU895" s="806"/>
      <c r="WJV895" s="806"/>
      <c r="WJW895" s="806"/>
      <c r="WJX895" s="806"/>
      <c r="WJY895" s="806"/>
      <c r="WJZ895" s="806"/>
      <c r="WKA895" s="806"/>
      <c r="WKB895" s="806"/>
      <c r="WKC895" s="806"/>
      <c r="WKD895" s="806"/>
      <c r="WKE895" s="806"/>
      <c r="WKF895" s="806"/>
      <c r="WKG895" s="806"/>
      <c r="WKH895" s="806"/>
      <c r="WKI895" s="806"/>
      <c r="WKJ895" s="806"/>
      <c r="WKK895" s="806"/>
      <c r="WKL895" s="806"/>
      <c r="WKM895" s="806"/>
      <c r="WKN895" s="806"/>
      <c r="WKO895" s="806"/>
      <c r="WKP895" s="806"/>
      <c r="WKQ895" s="806"/>
      <c r="WKR895" s="806"/>
      <c r="WKS895" s="806"/>
      <c r="WKT895" s="806"/>
      <c r="WKU895" s="806"/>
      <c r="WKV895" s="806"/>
      <c r="WKW895" s="806"/>
      <c r="WKX895" s="806"/>
      <c r="WKY895" s="806"/>
      <c r="WKZ895" s="806"/>
      <c r="WLA895" s="806"/>
      <c r="WLB895" s="806"/>
      <c r="WLC895" s="806"/>
      <c r="WLD895" s="806"/>
      <c r="WLE895" s="806"/>
      <c r="WLF895" s="806"/>
      <c r="WLG895" s="806"/>
      <c r="WLH895" s="806"/>
      <c r="WLI895" s="806"/>
      <c r="WLJ895" s="806"/>
      <c r="WLK895" s="806"/>
      <c r="WLL895" s="806"/>
      <c r="WLM895" s="806"/>
      <c r="WLN895" s="806"/>
      <c r="WLO895" s="806"/>
      <c r="WLP895" s="806"/>
      <c r="WLQ895" s="806"/>
      <c r="WLR895" s="806"/>
      <c r="WLS895" s="806"/>
      <c r="WLT895" s="806"/>
      <c r="WLU895" s="806"/>
      <c r="WLV895" s="806"/>
      <c r="WLW895" s="806"/>
      <c r="WLX895" s="806"/>
      <c r="WLY895" s="806"/>
      <c r="WLZ895" s="806"/>
      <c r="WMA895" s="806"/>
      <c r="WMB895" s="806"/>
      <c r="WMC895" s="806"/>
      <c r="WMD895" s="806"/>
      <c r="WME895" s="806"/>
      <c r="WMF895" s="806"/>
      <c r="WMG895" s="806"/>
      <c r="WMH895" s="806"/>
      <c r="WMI895" s="806"/>
      <c r="WMJ895" s="806"/>
      <c r="WMK895" s="806"/>
      <c r="WML895" s="806"/>
      <c r="WMM895" s="806"/>
      <c r="WMN895" s="806"/>
      <c r="WMO895" s="806"/>
      <c r="WMP895" s="806"/>
      <c r="WMQ895" s="806"/>
      <c r="WMR895" s="806"/>
      <c r="WMS895" s="806"/>
      <c r="WMT895" s="806"/>
      <c r="WMU895" s="806"/>
      <c r="WMV895" s="806"/>
      <c r="WMW895" s="806"/>
      <c r="WMX895" s="806"/>
      <c r="WMY895" s="806"/>
      <c r="WMZ895" s="806"/>
      <c r="WNA895" s="806"/>
      <c r="WNB895" s="806"/>
      <c r="WNC895" s="806"/>
      <c r="WND895" s="806"/>
      <c r="WNE895" s="806"/>
      <c r="WNF895" s="806"/>
      <c r="WNG895" s="806"/>
      <c r="WNH895" s="806"/>
      <c r="WNI895" s="806"/>
      <c r="WNJ895" s="806"/>
      <c r="WNK895" s="806"/>
      <c r="WNL895" s="806"/>
      <c r="WNM895" s="806"/>
      <c r="WNN895" s="806"/>
      <c r="WNO895" s="806"/>
      <c r="WNP895" s="806"/>
      <c r="WNQ895" s="806"/>
      <c r="WNR895" s="806"/>
      <c r="WNS895" s="806"/>
      <c r="WNT895" s="806"/>
      <c r="WNU895" s="806"/>
      <c r="WNV895" s="806"/>
      <c r="WNW895" s="806"/>
      <c r="WNX895" s="806"/>
      <c r="WNY895" s="806"/>
      <c r="WNZ895" s="806"/>
      <c r="WOA895" s="806"/>
      <c r="WOB895" s="806"/>
      <c r="WOC895" s="806"/>
      <c r="WOD895" s="806"/>
      <c r="WOE895" s="806"/>
      <c r="WOF895" s="806"/>
      <c r="WOG895" s="806"/>
      <c r="WOH895" s="806"/>
      <c r="WOI895" s="806"/>
      <c r="WOJ895" s="806"/>
      <c r="WOK895" s="806"/>
      <c r="WOL895" s="806"/>
      <c r="WOM895" s="806"/>
      <c r="WON895" s="806"/>
      <c r="WOO895" s="806"/>
      <c r="WOP895" s="806"/>
      <c r="WOQ895" s="806"/>
      <c r="WOR895" s="806"/>
      <c r="WOS895" s="806"/>
      <c r="WOT895" s="806"/>
      <c r="WOU895" s="806"/>
      <c r="WOV895" s="806"/>
      <c r="WOW895" s="806"/>
      <c r="WOX895" s="806"/>
      <c r="WOY895" s="806"/>
      <c r="WOZ895" s="806"/>
      <c r="WPA895" s="806"/>
      <c r="WPB895" s="806"/>
      <c r="WPC895" s="806"/>
      <c r="WPD895" s="806"/>
      <c r="WPE895" s="806"/>
      <c r="WPF895" s="806"/>
      <c r="WPG895" s="806"/>
      <c r="WPH895" s="806"/>
      <c r="WPI895" s="806"/>
      <c r="WPJ895" s="806"/>
      <c r="WPK895" s="806"/>
      <c r="WPL895" s="806"/>
      <c r="WPM895" s="806"/>
      <c r="WPN895" s="806"/>
      <c r="WPO895" s="806"/>
      <c r="WPP895" s="806"/>
      <c r="WPQ895" s="806"/>
      <c r="WPR895" s="806"/>
      <c r="WPS895" s="806"/>
      <c r="WPT895" s="806"/>
      <c r="WPU895" s="806"/>
      <c r="WPV895" s="806"/>
      <c r="WPW895" s="806"/>
      <c r="WPX895" s="806"/>
      <c r="WPY895" s="806"/>
      <c r="WPZ895" s="806"/>
      <c r="WQA895" s="806"/>
      <c r="WQB895" s="806"/>
      <c r="WQC895" s="806"/>
      <c r="WQD895" s="806"/>
      <c r="WQE895" s="806"/>
      <c r="WQF895" s="806"/>
      <c r="WQG895" s="806"/>
      <c r="WQH895" s="806"/>
      <c r="WQI895" s="806"/>
      <c r="WQJ895" s="806"/>
      <c r="WQK895" s="806"/>
      <c r="WQL895" s="806"/>
      <c r="WQM895" s="806"/>
      <c r="WQN895" s="806"/>
      <c r="WQO895" s="806"/>
      <c r="WQP895" s="806"/>
      <c r="WQQ895" s="806"/>
      <c r="WQR895" s="806"/>
      <c r="WQS895" s="806"/>
      <c r="WQT895" s="806"/>
      <c r="WQU895" s="806"/>
      <c r="WQV895" s="806"/>
      <c r="WQW895" s="806"/>
      <c r="WQX895" s="806"/>
      <c r="WQY895" s="806"/>
      <c r="WQZ895" s="806"/>
      <c r="WRA895" s="806"/>
      <c r="WRB895" s="806"/>
      <c r="WRC895" s="806"/>
      <c r="WRD895" s="806"/>
      <c r="WRE895" s="806"/>
      <c r="WRF895" s="806"/>
      <c r="WRG895" s="806"/>
      <c r="WRH895" s="806"/>
      <c r="WRI895" s="806"/>
      <c r="WRJ895" s="806"/>
      <c r="WRK895" s="806"/>
      <c r="WRL895" s="806"/>
      <c r="WRM895" s="806"/>
      <c r="WRN895" s="806"/>
      <c r="WRO895" s="806"/>
      <c r="WRP895" s="806"/>
      <c r="WRQ895" s="806"/>
      <c r="WRR895" s="806"/>
      <c r="WRS895" s="806"/>
      <c r="WRT895" s="806"/>
      <c r="WRU895" s="806"/>
      <c r="WRV895" s="806"/>
      <c r="WRW895" s="806"/>
      <c r="WRX895" s="806"/>
      <c r="WRY895" s="806"/>
      <c r="WRZ895" s="806"/>
      <c r="WSA895" s="806"/>
      <c r="WSB895" s="806"/>
      <c r="WSC895" s="806"/>
      <c r="WSD895" s="806"/>
      <c r="WSE895" s="806"/>
      <c r="WSF895" s="806"/>
      <c r="WSG895" s="806"/>
      <c r="WSH895" s="806"/>
      <c r="WSI895" s="806"/>
      <c r="WSJ895" s="806"/>
      <c r="WSK895" s="806"/>
      <c r="WSL895" s="806"/>
      <c r="WSM895" s="806"/>
      <c r="WSN895" s="806"/>
      <c r="WSO895" s="806"/>
      <c r="WSP895" s="806"/>
      <c r="WSQ895" s="806"/>
      <c r="WSR895" s="806"/>
      <c r="WSS895" s="806"/>
      <c r="WST895" s="806"/>
      <c r="WSU895" s="806"/>
      <c r="WSV895" s="806"/>
      <c r="WSW895" s="806"/>
      <c r="WSX895" s="806"/>
      <c r="WSY895" s="806"/>
      <c r="WSZ895" s="806"/>
      <c r="WTA895" s="806"/>
      <c r="WTB895" s="806"/>
      <c r="WTC895" s="806"/>
      <c r="WTD895" s="806"/>
      <c r="WTE895" s="806"/>
      <c r="WTF895" s="806"/>
      <c r="WTG895" s="806"/>
      <c r="WTH895" s="806"/>
      <c r="WTI895" s="806"/>
      <c r="WTJ895" s="806"/>
      <c r="WTK895" s="806"/>
      <c r="WTL895" s="806"/>
      <c r="WTM895" s="806"/>
      <c r="WTN895" s="806"/>
      <c r="WTO895" s="806"/>
      <c r="WTP895" s="806"/>
      <c r="WTQ895" s="806"/>
      <c r="WTR895" s="806"/>
      <c r="WTS895" s="806"/>
      <c r="WTT895" s="806"/>
      <c r="WTU895" s="806"/>
      <c r="WTV895" s="806"/>
      <c r="WTW895" s="806"/>
      <c r="WTX895" s="806"/>
      <c r="WTY895" s="806"/>
      <c r="WTZ895" s="806"/>
      <c r="WUA895" s="806"/>
      <c r="WUB895" s="806"/>
      <c r="WUC895" s="806"/>
      <c r="WUD895" s="806"/>
      <c r="WUE895" s="806"/>
      <c r="WUF895" s="806"/>
      <c r="WUG895" s="806"/>
      <c r="WUH895" s="806"/>
      <c r="WUI895" s="806"/>
      <c r="WUJ895" s="806"/>
      <c r="WUK895" s="806"/>
      <c r="WUL895" s="806"/>
      <c r="WUM895" s="806"/>
      <c r="WUN895" s="806"/>
      <c r="WUO895" s="806"/>
      <c r="WUP895" s="806"/>
      <c r="WUQ895" s="806"/>
      <c r="WUR895" s="806"/>
      <c r="WUS895" s="806"/>
      <c r="WUT895" s="806"/>
      <c r="WUU895" s="806"/>
      <c r="WUV895" s="806"/>
      <c r="WUW895" s="806"/>
      <c r="WUX895" s="806"/>
      <c r="WUY895" s="806"/>
      <c r="WUZ895" s="806"/>
      <c r="WVA895" s="806"/>
      <c r="WVB895" s="806"/>
      <c r="WVC895" s="806"/>
      <c r="WVD895" s="806"/>
      <c r="WVE895" s="806"/>
      <c r="WVF895" s="806"/>
      <c r="WVG895" s="806"/>
      <c r="WVH895" s="806"/>
      <c r="WVI895" s="806"/>
      <c r="WVJ895" s="806"/>
      <c r="WVK895" s="806"/>
      <c r="WVL895" s="806"/>
      <c r="WVM895" s="806"/>
      <c r="WVN895" s="806"/>
      <c r="WVO895" s="806"/>
      <c r="WVP895" s="806"/>
      <c r="WVQ895" s="806"/>
      <c r="WVR895" s="806"/>
      <c r="WVS895" s="806"/>
      <c r="WVT895" s="806"/>
      <c r="WVU895" s="806"/>
      <c r="WVV895" s="806"/>
      <c r="WVW895" s="806"/>
      <c r="WVX895" s="806"/>
      <c r="WVY895" s="806"/>
      <c r="WVZ895" s="806"/>
      <c r="WWA895" s="806"/>
      <c r="WWB895" s="806"/>
      <c r="WWC895" s="806"/>
      <c r="WWD895" s="806"/>
      <c r="WWE895" s="806"/>
      <c r="WWF895" s="806"/>
      <c r="WWG895" s="806"/>
      <c r="WWH895" s="806"/>
      <c r="WWI895" s="806"/>
      <c r="WWJ895" s="806"/>
      <c r="WWK895" s="806"/>
      <c r="WWL895" s="806"/>
      <c r="WWM895" s="806"/>
      <c r="WWN895" s="806"/>
      <c r="WWO895" s="806"/>
      <c r="WWP895" s="806"/>
      <c r="WWQ895" s="806"/>
      <c r="WWR895" s="806"/>
      <c r="WWS895" s="806"/>
      <c r="WWT895" s="806"/>
      <c r="WWU895" s="806"/>
      <c r="WWV895" s="806"/>
      <c r="WWW895" s="806"/>
      <c r="WWX895" s="806"/>
      <c r="WWY895" s="806"/>
      <c r="WWZ895" s="806"/>
      <c r="WXA895" s="806"/>
      <c r="WXB895" s="806"/>
      <c r="WXC895" s="806"/>
      <c r="WXD895" s="806"/>
      <c r="WXE895" s="806"/>
      <c r="WXF895" s="806"/>
      <c r="WXG895" s="806"/>
      <c r="WXH895" s="806"/>
      <c r="WXI895" s="806"/>
      <c r="WXJ895" s="806"/>
      <c r="WXK895" s="806"/>
      <c r="WXL895" s="806"/>
      <c r="WXM895" s="806"/>
      <c r="WXN895" s="806"/>
      <c r="WXO895" s="806"/>
      <c r="WXP895" s="806"/>
      <c r="WXQ895" s="806"/>
      <c r="WXR895" s="806"/>
      <c r="WXS895" s="806"/>
      <c r="WXT895" s="806"/>
      <c r="WXU895" s="806"/>
      <c r="WXV895" s="806"/>
      <c r="WXW895" s="806"/>
      <c r="WXX895" s="806"/>
      <c r="WXY895" s="806"/>
      <c r="WXZ895" s="806"/>
      <c r="WYA895" s="806"/>
      <c r="WYB895" s="806"/>
      <c r="WYC895" s="806"/>
      <c r="WYD895" s="806"/>
      <c r="WYE895" s="806"/>
      <c r="WYF895" s="806"/>
      <c r="WYG895" s="806"/>
      <c r="WYH895" s="806"/>
      <c r="WYI895" s="806"/>
      <c r="WYJ895" s="806"/>
      <c r="WYK895" s="806"/>
      <c r="WYL895" s="806"/>
      <c r="WYM895" s="806"/>
      <c r="WYN895" s="806"/>
      <c r="WYO895" s="806"/>
      <c r="WYP895" s="806"/>
      <c r="WYQ895" s="806"/>
      <c r="WYR895" s="806"/>
      <c r="WYS895" s="806"/>
      <c r="WYT895" s="806"/>
      <c r="WYU895" s="806"/>
      <c r="WYV895" s="806"/>
      <c r="WYW895" s="806"/>
      <c r="WYX895" s="806"/>
      <c r="WYY895" s="806"/>
      <c r="WYZ895" s="806"/>
      <c r="WZA895" s="806"/>
      <c r="WZB895" s="806"/>
      <c r="WZC895" s="806"/>
      <c r="WZD895" s="806"/>
      <c r="WZE895" s="806"/>
      <c r="WZF895" s="806"/>
      <c r="WZG895" s="806"/>
      <c r="WZH895" s="806"/>
      <c r="WZI895" s="806"/>
      <c r="WZJ895" s="806"/>
      <c r="WZK895" s="806"/>
      <c r="WZL895" s="806"/>
      <c r="WZM895" s="806"/>
      <c r="WZN895" s="806"/>
      <c r="WZO895" s="806"/>
      <c r="WZP895" s="806"/>
      <c r="WZQ895" s="806"/>
      <c r="WZR895" s="806"/>
      <c r="WZS895" s="806"/>
      <c r="WZT895" s="806"/>
      <c r="WZU895" s="806"/>
      <c r="WZV895" s="806"/>
      <c r="WZW895" s="806"/>
      <c r="WZX895" s="806"/>
      <c r="WZY895" s="806"/>
      <c r="WZZ895" s="806"/>
      <c r="XAA895" s="806"/>
      <c r="XAB895" s="806"/>
      <c r="XAC895" s="806"/>
      <c r="XAD895" s="806"/>
      <c r="XAE895" s="806"/>
      <c r="XAF895" s="806"/>
      <c r="XAG895" s="806"/>
      <c r="XAH895" s="806"/>
      <c r="XAI895" s="806"/>
      <c r="XAJ895" s="806"/>
      <c r="XAK895" s="806"/>
      <c r="XAL895" s="806"/>
      <c r="XAM895" s="806"/>
      <c r="XAN895" s="806"/>
      <c r="XAO895" s="806"/>
      <c r="XAP895" s="806"/>
      <c r="XAQ895" s="806"/>
      <c r="XAR895" s="806"/>
      <c r="XAS895" s="806"/>
      <c r="XAT895" s="806"/>
      <c r="XAU895" s="806"/>
      <c r="XAV895" s="806"/>
      <c r="XAW895" s="806"/>
      <c r="XAX895" s="806"/>
      <c r="XAY895" s="806"/>
      <c r="XAZ895" s="806"/>
      <c r="XBA895" s="806"/>
      <c r="XBB895" s="806"/>
      <c r="XBC895" s="806"/>
      <c r="XBD895" s="806"/>
      <c r="XBE895" s="806"/>
      <c r="XBF895" s="806"/>
      <c r="XBG895" s="806"/>
      <c r="XBH895" s="806"/>
      <c r="XBI895" s="806"/>
      <c r="XBJ895" s="806"/>
      <c r="XBK895" s="806"/>
      <c r="XBL895" s="806"/>
      <c r="XBM895" s="806"/>
      <c r="XBN895" s="806"/>
      <c r="XBO895" s="806"/>
      <c r="XBP895" s="806"/>
      <c r="XBQ895" s="806"/>
      <c r="XBR895" s="806"/>
      <c r="XBS895" s="806"/>
      <c r="XBT895" s="806"/>
      <c r="XBU895" s="806"/>
      <c r="XBV895" s="806"/>
      <c r="XBW895" s="806"/>
      <c r="XBX895" s="806"/>
      <c r="XBY895" s="806"/>
      <c r="XBZ895" s="806"/>
      <c r="XCA895" s="806"/>
      <c r="XCB895" s="806"/>
      <c r="XCC895" s="806"/>
      <c r="XCD895" s="806"/>
      <c r="XCE895" s="806"/>
      <c r="XCF895" s="806"/>
      <c r="XCG895" s="806"/>
      <c r="XCH895" s="806"/>
      <c r="XCI895" s="806"/>
      <c r="XCJ895" s="806"/>
      <c r="XCK895" s="806"/>
      <c r="XCL895" s="806"/>
      <c r="XCM895" s="806"/>
      <c r="XCN895" s="806"/>
      <c r="XCO895" s="806"/>
      <c r="XCP895" s="806"/>
    </row>
    <row r="896" spans="1:16318" s="803" customFormat="1" ht="39.75" customHeight="1" x14ac:dyDescent="0.25">
      <c r="A896" s="1208"/>
      <c r="B896" s="1208"/>
      <c r="C896" s="1418"/>
      <c r="D896" s="1190"/>
      <c r="E896" s="1193"/>
      <c r="F896" s="1409"/>
      <c r="G896" s="809" t="s">
        <v>837</v>
      </c>
      <c r="H896" s="395" t="s">
        <v>492</v>
      </c>
      <c r="I896" s="395" t="s">
        <v>149</v>
      </c>
      <c r="J896" s="396">
        <v>90</v>
      </c>
      <c r="K896" s="685">
        <v>4140</v>
      </c>
      <c r="L896" s="628">
        <v>4</v>
      </c>
      <c r="M896" s="941" t="s">
        <v>150</v>
      </c>
      <c r="N896" s="598"/>
      <c r="O896" s="598"/>
      <c r="P896" s="598"/>
      <c r="Q896" s="598"/>
      <c r="R896" s="598"/>
      <c r="S896" s="598"/>
      <c r="T896" s="598"/>
      <c r="U896" s="598"/>
      <c r="V896" s="598"/>
      <c r="W896" s="598"/>
      <c r="X896" s="598"/>
      <c r="Y896" s="598"/>
      <c r="Z896" s="598"/>
      <c r="AA896" s="598"/>
      <c r="AB896" s="598"/>
      <c r="AC896" s="598"/>
      <c r="AD896" s="598"/>
      <c r="AE896" s="598"/>
      <c r="AF896" s="598"/>
      <c r="AG896" s="598"/>
      <c r="AH896" s="598"/>
      <c r="AI896" s="598"/>
      <c r="AJ896" s="598"/>
      <c r="AK896" s="598"/>
      <c r="AL896" s="598"/>
      <c r="AM896" s="598"/>
      <c r="AN896" s="598"/>
      <c r="AO896" s="598"/>
      <c r="AP896" s="598"/>
      <c r="AQ896" s="598"/>
      <c r="AR896" s="598"/>
      <c r="AS896" s="598"/>
      <c r="AT896" s="598"/>
      <c r="AU896" s="598"/>
      <c r="AV896" s="598"/>
      <c r="AW896" s="598"/>
      <c r="AX896" s="598"/>
      <c r="AY896" s="598"/>
      <c r="AZ896" s="598"/>
      <c r="BA896" s="598"/>
      <c r="BB896" s="598"/>
      <c r="BC896" s="598"/>
      <c r="BD896" s="598"/>
      <c r="BE896" s="598"/>
      <c r="BF896" s="598"/>
      <c r="BG896" s="598"/>
      <c r="BH896" s="598"/>
      <c r="BI896" s="598"/>
      <c r="BJ896" s="598"/>
      <c r="BK896" s="598"/>
      <c r="BL896" s="598"/>
      <c r="BM896" s="598"/>
      <c r="BN896" s="598"/>
      <c r="BO896" s="598"/>
      <c r="BP896" s="598"/>
      <c r="BQ896" s="598"/>
      <c r="BR896" s="598"/>
      <c r="BS896" s="598"/>
      <c r="BT896" s="598"/>
      <c r="BU896" s="598"/>
      <c r="BV896" s="805"/>
      <c r="BW896" s="806"/>
      <c r="BX896" s="806"/>
      <c r="BY896" s="806"/>
      <c r="BZ896" s="806"/>
      <c r="CA896" s="806"/>
      <c r="CB896" s="806"/>
      <c r="CC896" s="806"/>
      <c r="CD896" s="806"/>
      <c r="CE896" s="806"/>
      <c r="CF896" s="806"/>
      <c r="CG896" s="806"/>
      <c r="CH896" s="806"/>
      <c r="CI896" s="806"/>
      <c r="CJ896" s="806"/>
      <c r="CK896" s="806"/>
      <c r="CL896" s="806"/>
      <c r="CM896" s="806"/>
      <c r="CN896" s="806"/>
      <c r="CO896" s="806"/>
      <c r="CP896" s="806"/>
      <c r="CQ896" s="806"/>
      <c r="CR896" s="806"/>
      <c r="CS896" s="806"/>
      <c r="CT896" s="806"/>
      <c r="CU896" s="806"/>
      <c r="CV896" s="806"/>
      <c r="CW896" s="806"/>
      <c r="CX896" s="806"/>
      <c r="CY896" s="806"/>
      <c r="CZ896" s="806"/>
      <c r="DA896" s="806"/>
      <c r="DB896" s="806"/>
      <c r="DC896" s="806"/>
      <c r="DD896" s="806"/>
      <c r="DE896" s="806"/>
      <c r="DF896" s="806"/>
      <c r="DG896" s="806"/>
      <c r="DH896" s="806"/>
      <c r="DI896" s="806"/>
      <c r="DJ896" s="806"/>
      <c r="DK896" s="806"/>
      <c r="DL896" s="806"/>
      <c r="DM896" s="806"/>
      <c r="DN896" s="806"/>
      <c r="DO896" s="806"/>
      <c r="DP896" s="806"/>
      <c r="DQ896" s="806"/>
      <c r="DR896" s="806"/>
      <c r="DS896" s="806"/>
      <c r="DT896" s="806"/>
      <c r="DU896" s="806"/>
      <c r="DV896" s="806"/>
      <c r="DW896" s="806"/>
      <c r="DX896" s="806"/>
      <c r="DY896" s="806"/>
      <c r="DZ896" s="806"/>
      <c r="EA896" s="806"/>
      <c r="EB896" s="806"/>
      <c r="EC896" s="806"/>
      <c r="ED896" s="806"/>
      <c r="EE896" s="806"/>
      <c r="EF896" s="806"/>
      <c r="EG896" s="806"/>
      <c r="EH896" s="806"/>
      <c r="EI896" s="806"/>
      <c r="EJ896" s="806"/>
      <c r="EK896" s="806"/>
      <c r="EL896" s="806"/>
      <c r="EM896" s="806"/>
      <c r="EN896" s="806"/>
      <c r="EO896" s="806"/>
      <c r="EP896" s="806"/>
      <c r="EQ896" s="806"/>
      <c r="ER896" s="806"/>
      <c r="ES896" s="806"/>
      <c r="ET896" s="806"/>
      <c r="EU896" s="806"/>
      <c r="EV896" s="806"/>
      <c r="EW896" s="806"/>
      <c r="EX896" s="806"/>
      <c r="EY896" s="806"/>
      <c r="EZ896" s="806"/>
      <c r="FA896" s="806"/>
      <c r="FB896" s="806"/>
      <c r="FC896" s="806"/>
      <c r="FD896" s="806"/>
      <c r="FE896" s="806"/>
      <c r="FF896" s="806"/>
      <c r="FG896" s="806"/>
      <c r="FH896" s="806"/>
      <c r="FI896" s="806"/>
      <c r="FJ896" s="806"/>
      <c r="FK896" s="806"/>
      <c r="FL896" s="806"/>
      <c r="FM896" s="806"/>
      <c r="FN896" s="806"/>
      <c r="FO896" s="806"/>
      <c r="FP896" s="806"/>
      <c r="FQ896" s="806"/>
      <c r="FR896" s="806"/>
      <c r="FS896" s="806"/>
      <c r="FT896" s="806"/>
      <c r="FU896" s="806"/>
      <c r="FV896" s="806"/>
      <c r="FW896" s="806"/>
      <c r="FX896" s="806"/>
      <c r="FY896" s="806"/>
      <c r="FZ896" s="806"/>
      <c r="GA896" s="806"/>
      <c r="GB896" s="806"/>
      <c r="GC896" s="806"/>
      <c r="GD896" s="806"/>
      <c r="GE896" s="806"/>
      <c r="GF896" s="806"/>
      <c r="GG896" s="806"/>
      <c r="GH896" s="806"/>
      <c r="GI896" s="806"/>
      <c r="GJ896" s="806"/>
      <c r="GK896" s="806"/>
      <c r="GL896" s="806"/>
      <c r="GM896" s="806"/>
      <c r="GN896" s="806"/>
      <c r="GO896" s="806"/>
      <c r="GP896" s="806"/>
      <c r="GQ896" s="806"/>
      <c r="GR896" s="806"/>
      <c r="GS896" s="806"/>
      <c r="GT896" s="806"/>
      <c r="GU896" s="806"/>
      <c r="GV896" s="806"/>
      <c r="GW896" s="806"/>
      <c r="GX896" s="806"/>
      <c r="GY896" s="806"/>
      <c r="GZ896" s="806"/>
      <c r="HA896" s="806"/>
      <c r="HB896" s="806"/>
      <c r="HC896" s="806"/>
      <c r="HD896" s="806"/>
      <c r="HE896" s="806"/>
      <c r="HF896" s="806"/>
      <c r="HG896" s="806"/>
      <c r="HH896" s="806"/>
      <c r="HI896" s="806"/>
      <c r="HJ896" s="806"/>
      <c r="HK896" s="806"/>
      <c r="HL896" s="806"/>
      <c r="HM896" s="806"/>
      <c r="HN896" s="806"/>
      <c r="HO896" s="806"/>
      <c r="HP896" s="806"/>
      <c r="HQ896" s="806"/>
      <c r="HR896" s="806"/>
      <c r="HS896" s="806"/>
      <c r="HT896" s="806"/>
      <c r="HU896" s="806"/>
      <c r="HV896" s="806"/>
      <c r="HW896" s="806"/>
      <c r="HX896" s="806"/>
      <c r="HY896" s="806"/>
      <c r="HZ896" s="806"/>
      <c r="IA896" s="806"/>
      <c r="IB896" s="806"/>
      <c r="IC896" s="806"/>
      <c r="ID896" s="806"/>
      <c r="IE896" s="806"/>
      <c r="IF896" s="806"/>
      <c r="IG896" s="806"/>
      <c r="IH896" s="806"/>
      <c r="II896" s="806"/>
      <c r="IJ896" s="806"/>
      <c r="IK896" s="806"/>
      <c r="IL896" s="806"/>
      <c r="IM896" s="806"/>
      <c r="IN896" s="806"/>
      <c r="IO896" s="806"/>
      <c r="IP896" s="806"/>
      <c r="IQ896" s="806"/>
      <c r="IR896" s="806"/>
      <c r="IS896" s="806"/>
      <c r="IT896" s="806"/>
      <c r="IU896" s="806"/>
      <c r="IV896" s="806"/>
      <c r="IW896" s="806"/>
      <c r="IX896" s="806"/>
      <c r="IY896" s="806"/>
      <c r="IZ896" s="806"/>
      <c r="JA896" s="806"/>
      <c r="JB896" s="806"/>
      <c r="JC896" s="806"/>
      <c r="JD896" s="806"/>
      <c r="JE896" s="806"/>
      <c r="JF896" s="806"/>
      <c r="JG896" s="806"/>
      <c r="JH896" s="806"/>
      <c r="JI896" s="806"/>
      <c r="JJ896" s="806"/>
      <c r="JK896" s="806"/>
      <c r="JL896" s="806"/>
      <c r="JM896" s="806"/>
      <c r="JN896" s="806"/>
      <c r="JO896" s="806"/>
      <c r="JP896" s="806"/>
      <c r="JQ896" s="806"/>
      <c r="JR896" s="806"/>
      <c r="JS896" s="806"/>
      <c r="JT896" s="806"/>
      <c r="JU896" s="806"/>
      <c r="JV896" s="806"/>
      <c r="JW896" s="806"/>
      <c r="JX896" s="806"/>
      <c r="JY896" s="806"/>
      <c r="JZ896" s="806"/>
      <c r="KA896" s="806"/>
      <c r="KB896" s="806"/>
      <c r="KC896" s="806"/>
      <c r="KD896" s="806"/>
      <c r="KE896" s="806"/>
      <c r="KF896" s="806"/>
      <c r="KG896" s="806"/>
      <c r="KH896" s="806"/>
      <c r="KI896" s="806"/>
      <c r="KJ896" s="806"/>
      <c r="KK896" s="806"/>
      <c r="KL896" s="806"/>
      <c r="KM896" s="806"/>
      <c r="KN896" s="806"/>
      <c r="KO896" s="806"/>
      <c r="KP896" s="806"/>
      <c r="KQ896" s="806"/>
      <c r="KR896" s="806"/>
      <c r="KS896" s="806"/>
      <c r="KT896" s="806"/>
      <c r="KU896" s="806"/>
      <c r="KV896" s="806"/>
      <c r="KW896" s="806"/>
      <c r="KX896" s="806"/>
      <c r="KY896" s="806"/>
      <c r="KZ896" s="806"/>
      <c r="LA896" s="806"/>
      <c r="LB896" s="806"/>
      <c r="LC896" s="806"/>
      <c r="LD896" s="806"/>
      <c r="LE896" s="806"/>
      <c r="LF896" s="806"/>
      <c r="LG896" s="806"/>
      <c r="LH896" s="806"/>
      <c r="LI896" s="806"/>
      <c r="LJ896" s="806"/>
      <c r="LK896" s="806"/>
      <c r="LL896" s="806"/>
      <c r="LM896" s="806"/>
      <c r="LN896" s="806"/>
      <c r="LO896" s="806"/>
      <c r="LP896" s="806"/>
      <c r="LQ896" s="806"/>
      <c r="LR896" s="806"/>
      <c r="LS896" s="806"/>
      <c r="LT896" s="806"/>
      <c r="LU896" s="806"/>
      <c r="LV896" s="806"/>
      <c r="LW896" s="806"/>
      <c r="LX896" s="806"/>
      <c r="LY896" s="806"/>
      <c r="LZ896" s="806"/>
      <c r="MA896" s="806"/>
      <c r="MB896" s="806"/>
      <c r="MC896" s="806"/>
      <c r="MD896" s="806"/>
      <c r="ME896" s="806"/>
      <c r="MF896" s="806"/>
      <c r="MG896" s="806"/>
      <c r="MH896" s="806"/>
      <c r="MI896" s="806"/>
      <c r="MJ896" s="806"/>
      <c r="MK896" s="806"/>
      <c r="ML896" s="806"/>
      <c r="MM896" s="806"/>
      <c r="MN896" s="806"/>
      <c r="MO896" s="806"/>
      <c r="MP896" s="806"/>
      <c r="MQ896" s="806"/>
      <c r="MR896" s="806"/>
      <c r="MS896" s="806"/>
      <c r="MT896" s="806"/>
      <c r="MU896" s="806"/>
      <c r="MV896" s="806"/>
      <c r="MW896" s="806"/>
      <c r="MX896" s="806"/>
      <c r="MY896" s="806"/>
      <c r="MZ896" s="806"/>
      <c r="NA896" s="806"/>
      <c r="NB896" s="806"/>
      <c r="NC896" s="806"/>
      <c r="ND896" s="806"/>
      <c r="NE896" s="806"/>
      <c r="NF896" s="806"/>
      <c r="NG896" s="806"/>
      <c r="NH896" s="806"/>
      <c r="NI896" s="806"/>
      <c r="NJ896" s="806"/>
      <c r="NK896" s="806"/>
      <c r="NL896" s="806"/>
      <c r="NM896" s="806"/>
      <c r="NN896" s="806"/>
      <c r="NO896" s="806"/>
      <c r="NP896" s="806"/>
      <c r="NQ896" s="806"/>
      <c r="NR896" s="806"/>
      <c r="NS896" s="806"/>
      <c r="NT896" s="806"/>
      <c r="NU896" s="806"/>
      <c r="NV896" s="806"/>
      <c r="NW896" s="806"/>
      <c r="NX896" s="806"/>
      <c r="NY896" s="806"/>
      <c r="NZ896" s="806"/>
      <c r="OA896" s="806"/>
      <c r="OB896" s="806"/>
      <c r="OC896" s="806"/>
      <c r="OD896" s="806"/>
      <c r="OE896" s="806"/>
      <c r="OF896" s="806"/>
      <c r="OG896" s="806"/>
      <c r="OH896" s="806"/>
      <c r="OI896" s="806"/>
      <c r="OJ896" s="806"/>
      <c r="OK896" s="806"/>
      <c r="OL896" s="806"/>
      <c r="OM896" s="806"/>
      <c r="ON896" s="806"/>
      <c r="OO896" s="806"/>
      <c r="OP896" s="806"/>
      <c r="OQ896" s="806"/>
      <c r="OR896" s="806"/>
      <c r="OS896" s="806"/>
      <c r="OT896" s="806"/>
      <c r="OU896" s="806"/>
      <c r="OV896" s="806"/>
      <c r="OW896" s="806"/>
      <c r="OX896" s="806"/>
      <c r="OY896" s="806"/>
      <c r="OZ896" s="806"/>
      <c r="PA896" s="806"/>
      <c r="PB896" s="806"/>
      <c r="PC896" s="806"/>
      <c r="PD896" s="806"/>
      <c r="PE896" s="806"/>
      <c r="PF896" s="806"/>
      <c r="PG896" s="806"/>
      <c r="PH896" s="806"/>
      <c r="PI896" s="806"/>
      <c r="PJ896" s="806"/>
      <c r="PK896" s="806"/>
      <c r="PL896" s="806"/>
      <c r="PM896" s="806"/>
      <c r="PN896" s="806"/>
      <c r="PO896" s="806"/>
      <c r="PP896" s="806"/>
      <c r="PQ896" s="806"/>
      <c r="PR896" s="806"/>
      <c r="PS896" s="806"/>
      <c r="PT896" s="806"/>
      <c r="PU896" s="806"/>
      <c r="PV896" s="806"/>
      <c r="PW896" s="806"/>
      <c r="PX896" s="806"/>
      <c r="PY896" s="806"/>
      <c r="PZ896" s="806"/>
      <c r="QA896" s="806"/>
      <c r="QB896" s="806"/>
      <c r="QC896" s="806"/>
      <c r="QD896" s="806"/>
      <c r="QE896" s="806"/>
      <c r="QF896" s="806"/>
      <c r="QG896" s="806"/>
      <c r="QH896" s="806"/>
      <c r="QI896" s="806"/>
      <c r="QJ896" s="806"/>
      <c r="QK896" s="806"/>
      <c r="QL896" s="806"/>
      <c r="QM896" s="806"/>
      <c r="QN896" s="806"/>
      <c r="QO896" s="806"/>
      <c r="QP896" s="806"/>
      <c r="QQ896" s="806"/>
      <c r="QR896" s="806"/>
      <c r="QS896" s="806"/>
      <c r="QT896" s="806"/>
      <c r="QU896" s="806"/>
      <c r="QV896" s="806"/>
      <c r="QW896" s="806"/>
      <c r="QX896" s="806"/>
      <c r="QY896" s="806"/>
      <c r="QZ896" s="806"/>
      <c r="RA896" s="806"/>
      <c r="RB896" s="806"/>
      <c r="RC896" s="806"/>
      <c r="RD896" s="806"/>
      <c r="RE896" s="806"/>
      <c r="RF896" s="806"/>
      <c r="RG896" s="806"/>
      <c r="RH896" s="806"/>
      <c r="RI896" s="806"/>
      <c r="RJ896" s="806"/>
      <c r="RK896" s="806"/>
      <c r="RL896" s="806"/>
      <c r="RM896" s="806"/>
      <c r="RN896" s="806"/>
      <c r="RO896" s="806"/>
      <c r="RP896" s="806"/>
      <c r="RQ896" s="806"/>
      <c r="RR896" s="806"/>
      <c r="RS896" s="806"/>
      <c r="RT896" s="806"/>
      <c r="RU896" s="806"/>
      <c r="RV896" s="806"/>
      <c r="RW896" s="806"/>
      <c r="RX896" s="806"/>
      <c r="RY896" s="806"/>
      <c r="RZ896" s="806"/>
      <c r="SA896" s="806"/>
      <c r="SB896" s="806"/>
      <c r="SC896" s="806"/>
      <c r="SD896" s="806"/>
      <c r="SE896" s="806"/>
      <c r="SF896" s="806"/>
      <c r="SG896" s="806"/>
      <c r="SH896" s="806"/>
      <c r="SI896" s="806"/>
      <c r="SJ896" s="806"/>
      <c r="SK896" s="806"/>
      <c r="SL896" s="806"/>
      <c r="SM896" s="806"/>
      <c r="SN896" s="806"/>
      <c r="SO896" s="806"/>
      <c r="SP896" s="806"/>
      <c r="SQ896" s="806"/>
      <c r="SR896" s="806"/>
      <c r="SS896" s="806"/>
      <c r="ST896" s="806"/>
      <c r="SU896" s="806"/>
      <c r="SV896" s="806"/>
      <c r="SW896" s="806"/>
      <c r="SX896" s="806"/>
      <c r="SY896" s="806"/>
      <c r="SZ896" s="806"/>
      <c r="TA896" s="806"/>
      <c r="TB896" s="806"/>
      <c r="TC896" s="806"/>
      <c r="TD896" s="806"/>
      <c r="TE896" s="806"/>
      <c r="TF896" s="806"/>
      <c r="TG896" s="806"/>
      <c r="TH896" s="806"/>
      <c r="TI896" s="806"/>
      <c r="TJ896" s="806"/>
      <c r="TK896" s="806"/>
      <c r="TL896" s="806"/>
      <c r="TM896" s="806"/>
      <c r="TN896" s="806"/>
      <c r="TO896" s="806"/>
      <c r="TP896" s="806"/>
      <c r="TQ896" s="806"/>
      <c r="TR896" s="806"/>
      <c r="TS896" s="806"/>
      <c r="TT896" s="806"/>
      <c r="TU896" s="806"/>
      <c r="TV896" s="806"/>
      <c r="TW896" s="806"/>
      <c r="TX896" s="806"/>
      <c r="TY896" s="806"/>
      <c r="TZ896" s="806"/>
      <c r="UA896" s="806"/>
      <c r="UB896" s="806"/>
      <c r="UC896" s="806"/>
      <c r="UD896" s="806"/>
      <c r="UE896" s="806"/>
      <c r="UF896" s="806"/>
      <c r="UG896" s="806"/>
      <c r="UH896" s="806"/>
      <c r="UI896" s="806"/>
      <c r="UJ896" s="806"/>
      <c r="UK896" s="806"/>
      <c r="UL896" s="806"/>
      <c r="UM896" s="806"/>
      <c r="UN896" s="806"/>
      <c r="UO896" s="806"/>
      <c r="UP896" s="806"/>
      <c r="UQ896" s="806"/>
      <c r="UR896" s="806"/>
      <c r="US896" s="806"/>
      <c r="UT896" s="806"/>
      <c r="UU896" s="806"/>
      <c r="UV896" s="806"/>
      <c r="UW896" s="806"/>
      <c r="UX896" s="806"/>
      <c r="UY896" s="806"/>
      <c r="UZ896" s="806"/>
      <c r="VA896" s="806"/>
      <c r="VB896" s="806"/>
      <c r="VC896" s="806"/>
      <c r="VD896" s="806"/>
      <c r="VE896" s="806"/>
      <c r="VF896" s="806"/>
      <c r="VG896" s="806"/>
      <c r="VH896" s="806"/>
      <c r="VI896" s="806"/>
      <c r="VJ896" s="806"/>
      <c r="VK896" s="806"/>
      <c r="VL896" s="806"/>
      <c r="VM896" s="806"/>
      <c r="VN896" s="806"/>
      <c r="VO896" s="806"/>
      <c r="VP896" s="806"/>
      <c r="VQ896" s="806"/>
      <c r="VR896" s="806"/>
      <c r="VS896" s="806"/>
      <c r="VT896" s="806"/>
      <c r="VU896" s="806"/>
      <c r="VV896" s="806"/>
      <c r="VW896" s="806"/>
      <c r="VX896" s="806"/>
      <c r="VY896" s="806"/>
      <c r="VZ896" s="806"/>
      <c r="WA896" s="806"/>
      <c r="WB896" s="806"/>
      <c r="WC896" s="806"/>
      <c r="WD896" s="806"/>
      <c r="WE896" s="806"/>
      <c r="WF896" s="806"/>
      <c r="WG896" s="806"/>
      <c r="WH896" s="806"/>
      <c r="WI896" s="806"/>
      <c r="WJ896" s="806"/>
      <c r="WK896" s="806"/>
      <c r="WL896" s="806"/>
      <c r="WM896" s="806"/>
      <c r="WN896" s="806"/>
      <c r="WO896" s="806"/>
      <c r="WP896" s="806"/>
      <c r="WQ896" s="806"/>
      <c r="WR896" s="806"/>
      <c r="WS896" s="806"/>
      <c r="WT896" s="806"/>
      <c r="WU896" s="806"/>
      <c r="WV896" s="806"/>
      <c r="WW896" s="806"/>
      <c r="WX896" s="806"/>
      <c r="WY896" s="806"/>
      <c r="WZ896" s="806"/>
      <c r="XA896" s="806"/>
      <c r="XB896" s="806"/>
      <c r="XC896" s="806"/>
      <c r="XD896" s="806"/>
      <c r="XE896" s="806"/>
      <c r="XF896" s="806"/>
      <c r="XG896" s="806"/>
      <c r="XH896" s="806"/>
      <c r="XI896" s="806"/>
      <c r="XJ896" s="806"/>
      <c r="XK896" s="806"/>
      <c r="XL896" s="806"/>
      <c r="XM896" s="806"/>
      <c r="XN896" s="806"/>
      <c r="XO896" s="806"/>
      <c r="XP896" s="806"/>
      <c r="XQ896" s="806"/>
      <c r="XR896" s="806"/>
      <c r="XS896" s="806"/>
      <c r="XT896" s="806"/>
      <c r="XU896" s="806"/>
      <c r="XV896" s="806"/>
      <c r="XW896" s="806"/>
      <c r="XX896" s="806"/>
      <c r="XY896" s="806"/>
      <c r="XZ896" s="806"/>
      <c r="YA896" s="806"/>
      <c r="YB896" s="806"/>
      <c r="YC896" s="806"/>
      <c r="YD896" s="806"/>
      <c r="YE896" s="806"/>
      <c r="YF896" s="806"/>
      <c r="YG896" s="806"/>
      <c r="YH896" s="806"/>
      <c r="YI896" s="806"/>
      <c r="YJ896" s="806"/>
      <c r="YK896" s="806"/>
      <c r="YL896" s="806"/>
      <c r="YM896" s="806"/>
      <c r="YN896" s="806"/>
      <c r="YO896" s="806"/>
      <c r="YP896" s="806"/>
      <c r="YQ896" s="806"/>
      <c r="YR896" s="806"/>
      <c r="YS896" s="806"/>
      <c r="YT896" s="806"/>
      <c r="YU896" s="806"/>
      <c r="YV896" s="806"/>
      <c r="YW896" s="806"/>
      <c r="YX896" s="806"/>
      <c r="YY896" s="806"/>
      <c r="YZ896" s="806"/>
      <c r="ZA896" s="806"/>
      <c r="ZB896" s="806"/>
      <c r="ZC896" s="806"/>
      <c r="ZD896" s="806"/>
      <c r="ZE896" s="806"/>
      <c r="ZF896" s="806"/>
      <c r="ZG896" s="806"/>
      <c r="ZH896" s="806"/>
      <c r="ZI896" s="806"/>
      <c r="ZJ896" s="806"/>
      <c r="ZK896" s="806"/>
      <c r="ZL896" s="806"/>
      <c r="ZM896" s="806"/>
      <c r="ZN896" s="806"/>
      <c r="ZO896" s="806"/>
      <c r="ZP896" s="806"/>
      <c r="ZQ896" s="806"/>
      <c r="ZR896" s="806"/>
      <c r="ZS896" s="806"/>
      <c r="ZT896" s="806"/>
      <c r="ZU896" s="806"/>
      <c r="ZV896" s="806"/>
      <c r="ZW896" s="806"/>
      <c r="ZX896" s="806"/>
      <c r="ZY896" s="806"/>
      <c r="ZZ896" s="806"/>
      <c r="AAA896" s="806"/>
      <c r="AAB896" s="806"/>
      <c r="AAC896" s="806"/>
      <c r="AAD896" s="806"/>
      <c r="AAE896" s="806"/>
      <c r="AAF896" s="806"/>
      <c r="AAG896" s="806"/>
      <c r="AAH896" s="806"/>
      <c r="AAI896" s="806"/>
      <c r="AAJ896" s="806"/>
      <c r="AAK896" s="806"/>
      <c r="AAL896" s="806"/>
      <c r="AAM896" s="806"/>
      <c r="AAN896" s="806"/>
      <c r="AAO896" s="806"/>
      <c r="AAP896" s="806"/>
      <c r="AAQ896" s="806"/>
      <c r="AAR896" s="806"/>
      <c r="AAS896" s="806"/>
      <c r="AAT896" s="806"/>
      <c r="AAU896" s="806"/>
      <c r="AAV896" s="806"/>
      <c r="AAW896" s="806"/>
      <c r="AAX896" s="806"/>
      <c r="AAY896" s="806"/>
      <c r="AAZ896" s="806"/>
      <c r="ABA896" s="806"/>
      <c r="ABB896" s="806"/>
      <c r="ABC896" s="806"/>
      <c r="ABD896" s="806"/>
      <c r="ABE896" s="806"/>
      <c r="ABF896" s="806"/>
      <c r="ABG896" s="806"/>
      <c r="ABH896" s="806"/>
      <c r="ABI896" s="806"/>
      <c r="ABJ896" s="806"/>
      <c r="ABK896" s="806"/>
      <c r="ABL896" s="806"/>
      <c r="ABM896" s="806"/>
      <c r="ABN896" s="806"/>
      <c r="ABO896" s="806"/>
      <c r="ABP896" s="806"/>
      <c r="ABQ896" s="806"/>
      <c r="ABR896" s="806"/>
      <c r="ABS896" s="806"/>
      <c r="ABT896" s="806"/>
      <c r="ABU896" s="806"/>
      <c r="ABV896" s="806"/>
      <c r="ABW896" s="806"/>
      <c r="ABX896" s="806"/>
      <c r="ABY896" s="806"/>
      <c r="ABZ896" s="806"/>
      <c r="ACA896" s="806"/>
      <c r="ACB896" s="806"/>
      <c r="ACC896" s="806"/>
      <c r="ACD896" s="806"/>
      <c r="ACE896" s="806"/>
      <c r="ACF896" s="806"/>
      <c r="ACG896" s="806"/>
      <c r="ACH896" s="806"/>
      <c r="ACI896" s="806"/>
      <c r="ACJ896" s="806"/>
      <c r="ACK896" s="806"/>
      <c r="ACL896" s="806"/>
      <c r="ACM896" s="806"/>
      <c r="ACN896" s="806"/>
      <c r="ACO896" s="806"/>
      <c r="ACP896" s="806"/>
      <c r="ACQ896" s="806"/>
      <c r="ACR896" s="806"/>
      <c r="ACS896" s="806"/>
      <c r="ACT896" s="806"/>
      <c r="ACU896" s="806"/>
      <c r="ACV896" s="806"/>
      <c r="ACW896" s="806"/>
      <c r="ACX896" s="806"/>
      <c r="ACY896" s="806"/>
      <c r="ACZ896" s="806"/>
      <c r="ADA896" s="806"/>
      <c r="ADB896" s="806"/>
      <c r="ADC896" s="806"/>
      <c r="ADD896" s="806"/>
      <c r="ADE896" s="806"/>
      <c r="ADF896" s="806"/>
      <c r="ADG896" s="806"/>
      <c r="ADH896" s="806"/>
      <c r="ADI896" s="806"/>
      <c r="ADJ896" s="806"/>
      <c r="ADK896" s="806"/>
      <c r="ADL896" s="806"/>
      <c r="ADM896" s="806"/>
      <c r="ADN896" s="806"/>
      <c r="ADO896" s="806"/>
      <c r="ADP896" s="806"/>
      <c r="ADQ896" s="806"/>
      <c r="ADR896" s="806"/>
      <c r="ADS896" s="806"/>
      <c r="ADT896" s="806"/>
      <c r="ADU896" s="806"/>
      <c r="ADV896" s="806"/>
      <c r="ADW896" s="806"/>
      <c r="ADX896" s="806"/>
      <c r="ADY896" s="806"/>
      <c r="ADZ896" s="806"/>
      <c r="AEA896" s="806"/>
      <c r="AEB896" s="806"/>
      <c r="AEC896" s="806"/>
      <c r="AED896" s="806"/>
      <c r="AEE896" s="806"/>
      <c r="AEF896" s="806"/>
      <c r="AEG896" s="806"/>
      <c r="AEH896" s="806"/>
      <c r="AEI896" s="806"/>
      <c r="AEJ896" s="806"/>
      <c r="AEK896" s="806"/>
      <c r="AEL896" s="806"/>
      <c r="AEM896" s="806"/>
      <c r="AEN896" s="806"/>
      <c r="AEO896" s="806"/>
      <c r="AEP896" s="806"/>
      <c r="AEQ896" s="806"/>
      <c r="AER896" s="806"/>
      <c r="AES896" s="806"/>
      <c r="AET896" s="806"/>
      <c r="AEU896" s="806"/>
      <c r="AEV896" s="806"/>
      <c r="AEW896" s="806"/>
      <c r="AEX896" s="806"/>
      <c r="AEY896" s="806"/>
      <c r="AEZ896" s="806"/>
      <c r="AFA896" s="806"/>
      <c r="AFB896" s="806"/>
      <c r="AFC896" s="806"/>
      <c r="AFD896" s="806"/>
      <c r="AFE896" s="806"/>
      <c r="AFF896" s="806"/>
      <c r="AFG896" s="806"/>
      <c r="AFH896" s="806"/>
      <c r="AFI896" s="806"/>
      <c r="AFJ896" s="806"/>
      <c r="AFK896" s="806"/>
      <c r="AFL896" s="806"/>
      <c r="AFM896" s="806"/>
      <c r="AFN896" s="806"/>
      <c r="AFO896" s="806"/>
      <c r="AFP896" s="806"/>
      <c r="AFQ896" s="806"/>
      <c r="AFR896" s="806"/>
      <c r="AFS896" s="806"/>
      <c r="AFT896" s="806"/>
      <c r="AFU896" s="806"/>
      <c r="AFV896" s="806"/>
      <c r="AFW896" s="806"/>
      <c r="AFX896" s="806"/>
      <c r="AFY896" s="806"/>
      <c r="AFZ896" s="806"/>
      <c r="AGA896" s="806"/>
      <c r="AGB896" s="806"/>
      <c r="AGC896" s="806"/>
      <c r="AGD896" s="806"/>
      <c r="AGE896" s="806"/>
      <c r="AGF896" s="806"/>
      <c r="AGG896" s="806"/>
      <c r="AGH896" s="806"/>
      <c r="AGI896" s="806"/>
      <c r="AGJ896" s="806"/>
      <c r="AGK896" s="806"/>
      <c r="AGL896" s="806"/>
      <c r="AGM896" s="806"/>
      <c r="AGN896" s="806"/>
      <c r="AGO896" s="806"/>
      <c r="AGP896" s="806"/>
      <c r="AGQ896" s="806"/>
      <c r="AGR896" s="806"/>
      <c r="AGS896" s="806"/>
      <c r="AGT896" s="806"/>
      <c r="AGU896" s="806"/>
      <c r="AGV896" s="806"/>
      <c r="AGW896" s="806"/>
      <c r="AGX896" s="806"/>
      <c r="AGY896" s="806"/>
      <c r="AGZ896" s="806"/>
      <c r="AHA896" s="806"/>
      <c r="AHB896" s="806"/>
      <c r="AHC896" s="806"/>
      <c r="AHD896" s="806"/>
      <c r="AHE896" s="806"/>
      <c r="AHF896" s="806"/>
      <c r="AHG896" s="806"/>
      <c r="AHH896" s="806"/>
      <c r="AHI896" s="806"/>
      <c r="AHJ896" s="806"/>
      <c r="AHK896" s="806"/>
      <c r="AHL896" s="806"/>
      <c r="AHM896" s="806"/>
      <c r="AHN896" s="806"/>
      <c r="AHO896" s="806"/>
      <c r="AHP896" s="806"/>
      <c r="AHQ896" s="806"/>
      <c r="AHR896" s="806"/>
      <c r="AHS896" s="806"/>
      <c r="AHT896" s="806"/>
      <c r="AHU896" s="806"/>
      <c r="AHV896" s="806"/>
      <c r="AHW896" s="806"/>
      <c r="AHX896" s="806"/>
      <c r="AHY896" s="806"/>
      <c r="AHZ896" s="806"/>
      <c r="AIA896" s="806"/>
      <c r="AIB896" s="806"/>
      <c r="AIC896" s="806"/>
      <c r="AID896" s="806"/>
      <c r="AIE896" s="806"/>
      <c r="AIF896" s="806"/>
      <c r="AIG896" s="806"/>
      <c r="AIH896" s="806"/>
      <c r="AII896" s="806"/>
      <c r="AIJ896" s="806"/>
      <c r="AIK896" s="806"/>
      <c r="AIL896" s="806"/>
      <c r="AIM896" s="806"/>
      <c r="AIN896" s="806"/>
      <c r="AIO896" s="806"/>
      <c r="AIP896" s="806"/>
      <c r="AIQ896" s="806"/>
      <c r="AIR896" s="806"/>
      <c r="AIS896" s="806"/>
      <c r="AIT896" s="806"/>
      <c r="AIU896" s="806"/>
      <c r="AIV896" s="806"/>
      <c r="AIW896" s="806"/>
      <c r="AIX896" s="806"/>
      <c r="AIY896" s="806"/>
      <c r="AIZ896" s="806"/>
      <c r="AJA896" s="806"/>
      <c r="AJB896" s="806"/>
      <c r="AJC896" s="806"/>
      <c r="AJD896" s="806"/>
      <c r="AJE896" s="806"/>
      <c r="AJF896" s="806"/>
      <c r="AJG896" s="806"/>
      <c r="AJH896" s="806"/>
      <c r="AJI896" s="806"/>
      <c r="AJJ896" s="806"/>
      <c r="AJK896" s="806"/>
      <c r="AJL896" s="806"/>
      <c r="AJM896" s="806"/>
      <c r="AJN896" s="806"/>
      <c r="AJO896" s="806"/>
      <c r="AJP896" s="806"/>
      <c r="AJQ896" s="806"/>
      <c r="AJR896" s="806"/>
      <c r="AJS896" s="806"/>
      <c r="AJT896" s="806"/>
      <c r="AJU896" s="806"/>
      <c r="AJV896" s="806"/>
      <c r="AJW896" s="806"/>
      <c r="AJX896" s="806"/>
      <c r="AJY896" s="806"/>
      <c r="AJZ896" s="806"/>
      <c r="AKA896" s="806"/>
      <c r="AKB896" s="806"/>
      <c r="AKC896" s="806"/>
      <c r="AKD896" s="806"/>
      <c r="AKE896" s="806"/>
      <c r="AKF896" s="806"/>
      <c r="AKG896" s="806"/>
      <c r="AKH896" s="806"/>
      <c r="AKI896" s="806"/>
      <c r="AKJ896" s="806"/>
      <c r="AKK896" s="806"/>
      <c r="AKL896" s="806"/>
      <c r="AKM896" s="806"/>
      <c r="AKN896" s="806"/>
      <c r="AKO896" s="806"/>
      <c r="AKP896" s="806"/>
      <c r="AKQ896" s="806"/>
      <c r="AKR896" s="806"/>
      <c r="AKS896" s="806"/>
      <c r="AKT896" s="806"/>
      <c r="AKU896" s="806"/>
      <c r="AKV896" s="806"/>
      <c r="AKW896" s="806"/>
      <c r="AKX896" s="806"/>
      <c r="AKY896" s="806"/>
      <c r="AKZ896" s="806"/>
      <c r="ALA896" s="806"/>
      <c r="ALB896" s="806"/>
      <c r="ALC896" s="806"/>
      <c r="ALD896" s="806"/>
      <c r="ALE896" s="806"/>
      <c r="ALF896" s="806"/>
      <c r="ALG896" s="806"/>
      <c r="ALH896" s="806"/>
      <c r="ALI896" s="806"/>
      <c r="ALJ896" s="806"/>
      <c r="ALK896" s="806"/>
      <c r="ALL896" s="806"/>
      <c r="ALM896" s="806"/>
      <c r="ALN896" s="806"/>
      <c r="ALO896" s="806"/>
      <c r="ALP896" s="806"/>
      <c r="ALQ896" s="806"/>
      <c r="ALR896" s="806"/>
      <c r="ALS896" s="806"/>
      <c r="ALT896" s="806"/>
      <c r="ALU896" s="806"/>
      <c r="ALV896" s="806"/>
      <c r="ALW896" s="806"/>
      <c r="ALX896" s="806"/>
      <c r="ALY896" s="806"/>
      <c r="ALZ896" s="806"/>
      <c r="AMA896" s="806"/>
      <c r="AMB896" s="806"/>
      <c r="AMC896" s="806"/>
      <c r="AMD896" s="806"/>
      <c r="AME896" s="806"/>
      <c r="AMF896" s="806"/>
      <c r="AMG896" s="806"/>
      <c r="AMH896" s="806"/>
      <c r="AMI896" s="806"/>
      <c r="AMJ896" s="806"/>
      <c r="AMK896" s="806"/>
      <c r="AML896" s="806"/>
      <c r="AMM896" s="806"/>
      <c r="AMN896" s="806"/>
      <c r="AMO896" s="806"/>
      <c r="AMP896" s="806"/>
      <c r="AMQ896" s="806"/>
      <c r="AMR896" s="806"/>
      <c r="AMS896" s="806"/>
      <c r="AMT896" s="806"/>
      <c r="AMU896" s="806"/>
      <c r="AMV896" s="806"/>
      <c r="AMW896" s="806"/>
      <c r="AMX896" s="806"/>
      <c r="AMY896" s="806"/>
      <c r="AMZ896" s="806"/>
      <c r="ANA896" s="806"/>
      <c r="ANB896" s="806"/>
      <c r="ANC896" s="806"/>
      <c r="AND896" s="806"/>
      <c r="ANE896" s="806"/>
      <c r="ANF896" s="806"/>
      <c r="ANG896" s="806"/>
      <c r="ANH896" s="806"/>
      <c r="ANI896" s="806"/>
      <c r="ANJ896" s="806"/>
      <c r="ANK896" s="806"/>
      <c r="ANL896" s="806"/>
      <c r="ANM896" s="806"/>
      <c r="ANN896" s="806"/>
      <c r="ANO896" s="806"/>
      <c r="ANP896" s="806"/>
      <c r="ANQ896" s="806"/>
      <c r="ANR896" s="806"/>
      <c r="ANS896" s="806"/>
      <c r="ANT896" s="806"/>
      <c r="ANU896" s="806"/>
      <c r="ANV896" s="806"/>
      <c r="ANW896" s="806"/>
      <c r="ANX896" s="806"/>
      <c r="ANY896" s="806"/>
      <c r="ANZ896" s="806"/>
      <c r="AOA896" s="806"/>
      <c r="AOB896" s="806"/>
      <c r="AOC896" s="806"/>
      <c r="AOD896" s="806"/>
      <c r="AOE896" s="806"/>
      <c r="AOF896" s="806"/>
      <c r="AOG896" s="806"/>
      <c r="AOH896" s="806"/>
      <c r="AOI896" s="806"/>
      <c r="AOJ896" s="806"/>
      <c r="AOK896" s="806"/>
      <c r="AOL896" s="806"/>
      <c r="AOM896" s="806"/>
      <c r="AON896" s="806"/>
      <c r="AOO896" s="806"/>
      <c r="AOP896" s="806"/>
      <c r="AOQ896" s="806"/>
      <c r="AOR896" s="806"/>
      <c r="AOS896" s="806"/>
      <c r="AOT896" s="806"/>
      <c r="AOU896" s="806"/>
      <c r="AOV896" s="806"/>
      <c r="AOW896" s="806"/>
      <c r="AOX896" s="806"/>
      <c r="AOY896" s="806"/>
      <c r="AOZ896" s="806"/>
      <c r="APA896" s="806"/>
      <c r="APB896" s="806"/>
      <c r="APC896" s="806"/>
      <c r="APD896" s="806"/>
      <c r="APE896" s="806"/>
      <c r="APF896" s="806"/>
      <c r="APG896" s="806"/>
      <c r="APH896" s="806"/>
      <c r="API896" s="806"/>
      <c r="APJ896" s="806"/>
      <c r="APK896" s="806"/>
      <c r="APL896" s="806"/>
      <c r="APM896" s="806"/>
      <c r="APN896" s="806"/>
      <c r="APO896" s="806"/>
      <c r="APP896" s="806"/>
      <c r="APQ896" s="806"/>
      <c r="APR896" s="806"/>
      <c r="APS896" s="806"/>
      <c r="APT896" s="806"/>
      <c r="APU896" s="806"/>
      <c r="APV896" s="806"/>
      <c r="APW896" s="806"/>
      <c r="APX896" s="806"/>
      <c r="APY896" s="806"/>
      <c r="APZ896" s="806"/>
      <c r="AQA896" s="806"/>
      <c r="AQB896" s="806"/>
      <c r="AQC896" s="806"/>
      <c r="AQD896" s="806"/>
      <c r="AQE896" s="806"/>
      <c r="AQF896" s="806"/>
      <c r="AQG896" s="806"/>
      <c r="AQH896" s="806"/>
      <c r="AQI896" s="806"/>
      <c r="AQJ896" s="806"/>
      <c r="AQK896" s="806"/>
      <c r="AQL896" s="806"/>
      <c r="AQM896" s="806"/>
      <c r="AQN896" s="806"/>
      <c r="AQO896" s="806"/>
      <c r="AQP896" s="806"/>
      <c r="AQQ896" s="806"/>
      <c r="AQR896" s="806"/>
      <c r="AQS896" s="806"/>
      <c r="AQT896" s="806"/>
      <c r="AQU896" s="806"/>
      <c r="AQV896" s="806"/>
      <c r="AQW896" s="806"/>
      <c r="AQX896" s="806"/>
      <c r="AQY896" s="806"/>
      <c r="AQZ896" s="806"/>
      <c r="ARA896" s="806"/>
      <c r="ARB896" s="806"/>
      <c r="ARC896" s="806"/>
      <c r="ARD896" s="806"/>
      <c r="ARE896" s="806"/>
      <c r="ARF896" s="806"/>
      <c r="ARG896" s="806"/>
      <c r="ARH896" s="806"/>
      <c r="ARI896" s="806"/>
      <c r="ARJ896" s="806"/>
      <c r="ARK896" s="806"/>
      <c r="ARL896" s="806"/>
      <c r="ARM896" s="806"/>
      <c r="ARN896" s="806"/>
      <c r="ARO896" s="806"/>
      <c r="ARP896" s="806"/>
      <c r="ARQ896" s="806"/>
      <c r="ARR896" s="806"/>
      <c r="ARS896" s="806"/>
      <c r="ART896" s="806"/>
      <c r="ARU896" s="806"/>
      <c r="ARV896" s="806"/>
      <c r="ARW896" s="806"/>
      <c r="ARX896" s="806"/>
      <c r="ARY896" s="806"/>
      <c r="ARZ896" s="806"/>
      <c r="ASA896" s="806"/>
      <c r="ASB896" s="806"/>
      <c r="ASC896" s="806"/>
      <c r="ASD896" s="806"/>
      <c r="ASE896" s="806"/>
      <c r="ASF896" s="806"/>
      <c r="ASG896" s="806"/>
      <c r="ASH896" s="806"/>
      <c r="ASI896" s="806"/>
      <c r="ASJ896" s="806"/>
      <c r="ASK896" s="806"/>
      <c r="ASL896" s="806"/>
      <c r="ASM896" s="806"/>
      <c r="ASN896" s="806"/>
      <c r="ASO896" s="806"/>
      <c r="ASP896" s="806"/>
      <c r="ASQ896" s="806"/>
      <c r="ASR896" s="806"/>
      <c r="ASS896" s="806"/>
      <c r="AST896" s="806"/>
      <c r="ASU896" s="806"/>
      <c r="ASV896" s="806"/>
      <c r="ASW896" s="806"/>
      <c r="ASX896" s="806"/>
      <c r="ASY896" s="806"/>
      <c r="ASZ896" s="806"/>
      <c r="ATA896" s="806"/>
      <c r="ATB896" s="806"/>
      <c r="ATC896" s="806"/>
      <c r="ATD896" s="806"/>
      <c r="ATE896" s="806"/>
      <c r="ATF896" s="806"/>
      <c r="ATG896" s="806"/>
      <c r="ATH896" s="806"/>
      <c r="ATI896" s="806"/>
      <c r="ATJ896" s="806"/>
      <c r="ATK896" s="806"/>
      <c r="ATL896" s="806"/>
      <c r="ATM896" s="806"/>
      <c r="ATN896" s="806"/>
      <c r="ATO896" s="806"/>
      <c r="ATP896" s="806"/>
      <c r="ATQ896" s="806"/>
      <c r="ATR896" s="806"/>
      <c r="ATS896" s="806"/>
      <c r="ATT896" s="806"/>
      <c r="ATU896" s="806"/>
      <c r="ATV896" s="806"/>
      <c r="ATW896" s="806"/>
      <c r="ATX896" s="806"/>
      <c r="ATY896" s="806"/>
      <c r="ATZ896" s="806"/>
      <c r="AUA896" s="806"/>
      <c r="AUB896" s="806"/>
      <c r="AUC896" s="806"/>
      <c r="AUD896" s="806"/>
      <c r="AUE896" s="806"/>
      <c r="AUF896" s="806"/>
      <c r="AUG896" s="806"/>
      <c r="AUH896" s="806"/>
      <c r="AUI896" s="806"/>
      <c r="AUJ896" s="806"/>
      <c r="AUK896" s="806"/>
      <c r="AUL896" s="806"/>
      <c r="AUM896" s="806"/>
      <c r="AUN896" s="806"/>
      <c r="AUO896" s="806"/>
      <c r="AUP896" s="806"/>
      <c r="AUQ896" s="806"/>
      <c r="AUR896" s="806"/>
      <c r="AUS896" s="806"/>
      <c r="AUT896" s="806"/>
      <c r="AUU896" s="806"/>
      <c r="AUV896" s="806"/>
      <c r="AUW896" s="806"/>
      <c r="AUX896" s="806"/>
      <c r="AUY896" s="806"/>
      <c r="AUZ896" s="806"/>
      <c r="AVA896" s="806"/>
      <c r="AVB896" s="806"/>
      <c r="AVC896" s="806"/>
      <c r="AVD896" s="806"/>
      <c r="AVE896" s="806"/>
      <c r="AVF896" s="806"/>
      <c r="AVG896" s="806"/>
      <c r="AVH896" s="806"/>
      <c r="AVI896" s="806"/>
      <c r="AVJ896" s="806"/>
      <c r="AVK896" s="806"/>
      <c r="AVL896" s="806"/>
      <c r="AVM896" s="806"/>
      <c r="AVN896" s="806"/>
      <c r="AVO896" s="806"/>
      <c r="AVP896" s="806"/>
      <c r="AVQ896" s="806"/>
      <c r="AVR896" s="806"/>
      <c r="AVS896" s="806"/>
      <c r="AVT896" s="806"/>
      <c r="AVU896" s="806"/>
      <c r="AVV896" s="806"/>
      <c r="AVW896" s="806"/>
      <c r="AVX896" s="806"/>
      <c r="AVY896" s="806"/>
      <c r="AVZ896" s="806"/>
      <c r="AWA896" s="806"/>
      <c r="AWB896" s="806"/>
      <c r="AWC896" s="806"/>
      <c r="AWD896" s="806"/>
      <c r="AWE896" s="806"/>
      <c r="AWF896" s="806"/>
      <c r="AWG896" s="806"/>
      <c r="AWH896" s="806"/>
      <c r="AWI896" s="806"/>
      <c r="AWJ896" s="806"/>
      <c r="AWK896" s="806"/>
      <c r="AWL896" s="806"/>
      <c r="AWM896" s="806"/>
      <c r="AWN896" s="806"/>
      <c r="AWO896" s="806"/>
      <c r="AWP896" s="806"/>
      <c r="AWQ896" s="806"/>
      <c r="AWR896" s="806"/>
      <c r="AWS896" s="806"/>
      <c r="AWT896" s="806"/>
      <c r="AWU896" s="806"/>
      <c r="AWV896" s="806"/>
      <c r="AWW896" s="806"/>
      <c r="AWX896" s="806"/>
      <c r="AWY896" s="806"/>
      <c r="AWZ896" s="806"/>
      <c r="AXA896" s="806"/>
      <c r="AXB896" s="806"/>
      <c r="AXC896" s="806"/>
      <c r="AXD896" s="806"/>
      <c r="AXE896" s="806"/>
      <c r="AXF896" s="806"/>
      <c r="AXG896" s="806"/>
      <c r="AXH896" s="806"/>
      <c r="AXI896" s="806"/>
      <c r="AXJ896" s="806"/>
      <c r="AXK896" s="806"/>
      <c r="AXL896" s="806"/>
      <c r="AXM896" s="806"/>
      <c r="AXN896" s="806"/>
      <c r="AXO896" s="806"/>
      <c r="AXP896" s="806"/>
      <c r="AXQ896" s="806"/>
      <c r="AXR896" s="806"/>
      <c r="AXS896" s="806"/>
      <c r="AXT896" s="806"/>
      <c r="AXU896" s="806"/>
      <c r="AXV896" s="806"/>
      <c r="AXW896" s="806"/>
      <c r="AXX896" s="806"/>
      <c r="AXY896" s="806"/>
      <c r="AXZ896" s="806"/>
      <c r="AYA896" s="806"/>
      <c r="AYB896" s="806"/>
      <c r="AYC896" s="806"/>
      <c r="AYD896" s="806"/>
      <c r="AYE896" s="806"/>
      <c r="AYF896" s="806"/>
      <c r="AYG896" s="806"/>
      <c r="AYH896" s="806"/>
      <c r="AYI896" s="806"/>
      <c r="AYJ896" s="806"/>
      <c r="AYK896" s="806"/>
      <c r="AYL896" s="806"/>
      <c r="AYM896" s="806"/>
      <c r="AYN896" s="806"/>
      <c r="AYO896" s="806"/>
      <c r="AYP896" s="806"/>
      <c r="AYQ896" s="806"/>
      <c r="AYR896" s="806"/>
      <c r="AYS896" s="806"/>
      <c r="AYT896" s="806"/>
      <c r="AYU896" s="806"/>
      <c r="AYV896" s="806"/>
      <c r="AYW896" s="806"/>
      <c r="AYX896" s="806"/>
      <c r="AYY896" s="806"/>
      <c r="AYZ896" s="806"/>
      <c r="AZA896" s="806"/>
      <c r="AZB896" s="806"/>
      <c r="AZC896" s="806"/>
      <c r="AZD896" s="806"/>
      <c r="AZE896" s="806"/>
      <c r="AZF896" s="806"/>
      <c r="AZG896" s="806"/>
      <c r="AZH896" s="806"/>
      <c r="AZI896" s="806"/>
      <c r="AZJ896" s="806"/>
      <c r="AZK896" s="806"/>
      <c r="AZL896" s="806"/>
      <c r="AZM896" s="806"/>
      <c r="AZN896" s="806"/>
      <c r="AZO896" s="806"/>
      <c r="AZP896" s="806"/>
      <c r="AZQ896" s="806"/>
      <c r="AZR896" s="806"/>
      <c r="AZS896" s="806"/>
      <c r="AZT896" s="806"/>
      <c r="AZU896" s="806"/>
      <c r="AZV896" s="806"/>
      <c r="AZW896" s="806"/>
      <c r="AZX896" s="806"/>
      <c r="AZY896" s="806"/>
      <c r="AZZ896" s="806"/>
      <c r="BAA896" s="806"/>
      <c r="BAB896" s="806"/>
      <c r="BAC896" s="806"/>
      <c r="BAD896" s="806"/>
      <c r="BAE896" s="806"/>
      <c r="BAF896" s="806"/>
      <c r="BAG896" s="806"/>
      <c r="BAH896" s="806"/>
      <c r="BAI896" s="806"/>
      <c r="BAJ896" s="806"/>
      <c r="BAK896" s="806"/>
      <c r="BAL896" s="806"/>
      <c r="BAM896" s="806"/>
      <c r="BAN896" s="806"/>
      <c r="BAO896" s="806"/>
      <c r="BAP896" s="806"/>
      <c r="BAQ896" s="806"/>
      <c r="BAR896" s="806"/>
      <c r="BAS896" s="806"/>
      <c r="BAT896" s="806"/>
      <c r="BAU896" s="806"/>
      <c r="BAV896" s="806"/>
      <c r="BAW896" s="806"/>
      <c r="BAX896" s="806"/>
      <c r="BAY896" s="806"/>
      <c r="BAZ896" s="806"/>
      <c r="BBA896" s="806"/>
      <c r="BBB896" s="806"/>
      <c r="BBC896" s="806"/>
      <c r="BBD896" s="806"/>
      <c r="BBE896" s="806"/>
      <c r="BBF896" s="806"/>
      <c r="BBG896" s="806"/>
      <c r="BBH896" s="806"/>
      <c r="BBI896" s="806"/>
      <c r="BBJ896" s="806"/>
      <c r="BBK896" s="806"/>
      <c r="BBL896" s="806"/>
      <c r="BBM896" s="806"/>
      <c r="BBN896" s="806"/>
      <c r="BBO896" s="806"/>
      <c r="BBP896" s="806"/>
      <c r="BBQ896" s="806"/>
      <c r="BBR896" s="806"/>
      <c r="BBS896" s="806"/>
      <c r="BBT896" s="806"/>
      <c r="BBU896" s="806"/>
      <c r="BBV896" s="806"/>
      <c r="BBW896" s="806"/>
      <c r="BBX896" s="806"/>
      <c r="BBY896" s="806"/>
      <c r="BBZ896" s="806"/>
      <c r="BCA896" s="806"/>
      <c r="BCB896" s="806"/>
      <c r="BCC896" s="806"/>
      <c r="BCD896" s="806"/>
      <c r="BCE896" s="806"/>
      <c r="BCF896" s="806"/>
      <c r="BCG896" s="806"/>
      <c r="BCH896" s="806"/>
      <c r="BCI896" s="806"/>
      <c r="BCJ896" s="806"/>
      <c r="BCK896" s="806"/>
      <c r="BCL896" s="806"/>
      <c r="BCM896" s="806"/>
      <c r="BCN896" s="806"/>
      <c r="BCO896" s="806"/>
      <c r="BCP896" s="806"/>
      <c r="BCQ896" s="806"/>
      <c r="BCR896" s="806"/>
      <c r="BCS896" s="806"/>
      <c r="BCT896" s="806"/>
      <c r="BCU896" s="806"/>
      <c r="BCV896" s="806"/>
      <c r="BCW896" s="806"/>
      <c r="BCX896" s="806"/>
      <c r="BCY896" s="806"/>
      <c r="BCZ896" s="806"/>
      <c r="BDA896" s="806"/>
      <c r="BDB896" s="806"/>
      <c r="BDC896" s="806"/>
      <c r="BDD896" s="806"/>
      <c r="BDE896" s="806"/>
      <c r="BDF896" s="806"/>
      <c r="BDG896" s="806"/>
      <c r="BDH896" s="806"/>
      <c r="BDI896" s="806"/>
      <c r="BDJ896" s="806"/>
      <c r="BDK896" s="806"/>
      <c r="BDL896" s="806"/>
      <c r="BDM896" s="806"/>
      <c r="BDN896" s="806"/>
      <c r="BDO896" s="806"/>
      <c r="BDP896" s="806"/>
      <c r="BDQ896" s="806"/>
      <c r="BDR896" s="806"/>
      <c r="BDS896" s="806"/>
      <c r="BDT896" s="806"/>
      <c r="BDU896" s="806"/>
      <c r="BDV896" s="806"/>
      <c r="BDW896" s="806"/>
      <c r="BDX896" s="806"/>
      <c r="BDY896" s="806"/>
      <c r="BDZ896" s="806"/>
      <c r="BEA896" s="806"/>
      <c r="BEB896" s="806"/>
      <c r="BEC896" s="806"/>
      <c r="BED896" s="806"/>
      <c r="BEE896" s="806"/>
      <c r="BEF896" s="806"/>
      <c r="BEG896" s="806"/>
      <c r="BEH896" s="806"/>
      <c r="BEI896" s="806"/>
      <c r="BEJ896" s="806"/>
      <c r="BEK896" s="806"/>
      <c r="BEL896" s="806"/>
      <c r="BEM896" s="806"/>
      <c r="BEN896" s="806"/>
      <c r="BEO896" s="806"/>
      <c r="BEP896" s="806"/>
      <c r="BEQ896" s="806"/>
      <c r="BER896" s="806"/>
      <c r="BES896" s="806"/>
      <c r="BET896" s="806"/>
      <c r="BEU896" s="806"/>
      <c r="BEV896" s="806"/>
      <c r="BEW896" s="806"/>
      <c r="BEX896" s="806"/>
      <c r="BEY896" s="806"/>
      <c r="BEZ896" s="806"/>
      <c r="BFA896" s="806"/>
      <c r="BFB896" s="806"/>
      <c r="BFC896" s="806"/>
      <c r="BFD896" s="806"/>
      <c r="BFE896" s="806"/>
      <c r="BFF896" s="806"/>
      <c r="BFG896" s="806"/>
      <c r="BFH896" s="806"/>
      <c r="BFI896" s="806"/>
      <c r="BFJ896" s="806"/>
      <c r="BFK896" s="806"/>
      <c r="BFL896" s="806"/>
      <c r="BFM896" s="806"/>
      <c r="BFN896" s="806"/>
      <c r="BFO896" s="806"/>
      <c r="BFP896" s="806"/>
      <c r="BFQ896" s="806"/>
      <c r="BFR896" s="806"/>
      <c r="BFS896" s="806"/>
      <c r="BFT896" s="806"/>
      <c r="BFU896" s="806"/>
      <c r="BFV896" s="806"/>
      <c r="BFW896" s="806"/>
      <c r="BFX896" s="806"/>
      <c r="BFY896" s="806"/>
      <c r="BFZ896" s="806"/>
      <c r="BGA896" s="806"/>
      <c r="BGB896" s="806"/>
      <c r="BGC896" s="806"/>
      <c r="BGD896" s="806"/>
      <c r="BGE896" s="806"/>
      <c r="BGF896" s="806"/>
      <c r="BGG896" s="806"/>
      <c r="BGH896" s="806"/>
      <c r="BGI896" s="806"/>
      <c r="BGJ896" s="806"/>
      <c r="BGK896" s="806"/>
      <c r="BGL896" s="806"/>
      <c r="BGM896" s="806"/>
      <c r="BGN896" s="806"/>
      <c r="BGO896" s="806"/>
      <c r="BGP896" s="806"/>
      <c r="BGQ896" s="806"/>
      <c r="BGR896" s="806"/>
      <c r="BGS896" s="806"/>
      <c r="BGT896" s="806"/>
      <c r="BGU896" s="806"/>
      <c r="BGV896" s="806"/>
      <c r="BGW896" s="806"/>
      <c r="BGX896" s="806"/>
      <c r="BGY896" s="806"/>
      <c r="BGZ896" s="806"/>
      <c r="BHA896" s="806"/>
      <c r="BHB896" s="806"/>
      <c r="BHC896" s="806"/>
      <c r="BHD896" s="806"/>
      <c r="BHE896" s="806"/>
      <c r="BHF896" s="806"/>
      <c r="BHG896" s="806"/>
      <c r="BHH896" s="806"/>
      <c r="BHI896" s="806"/>
      <c r="BHJ896" s="806"/>
      <c r="BHK896" s="806"/>
      <c r="BHL896" s="806"/>
      <c r="BHM896" s="806"/>
      <c r="BHN896" s="806"/>
      <c r="BHO896" s="806"/>
      <c r="BHP896" s="806"/>
      <c r="BHQ896" s="806"/>
      <c r="BHR896" s="806"/>
      <c r="BHS896" s="806"/>
      <c r="BHT896" s="806"/>
      <c r="BHU896" s="806"/>
      <c r="BHV896" s="806"/>
      <c r="BHW896" s="806"/>
      <c r="BHX896" s="806"/>
      <c r="BHY896" s="806"/>
      <c r="BHZ896" s="806"/>
      <c r="BIA896" s="806"/>
      <c r="BIB896" s="806"/>
      <c r="BIC896" s="806"/>
      <c r="BID896" s="806"/>
      <c r="BIE896" s="806"/>
      <c r="BIF896" s="806"/>
      <c r="BIG896" s="806"/>
      <c r="BIH896" s="806"/>
      <c r="BII896" s="806"/>
      <c r="BIJ896" s="806"/>
      <c r="BIK896" s="806"/>
      <c r="BIL896" s="806"/>
      <c r="BIM896" s="806"/>
      <c r="BIN896" s="806"/>
      <c r="BIO896" s="806"/>
      <c r="BIP896" s="806"/>
      <c r="BIQ896" s="806"/>
      <c r="BIR896" s="806"/>
      <c r="BIS896" s="806"/>
      <c r="BIT896" s="806"/>
      <c r="BIU896" s="806"/>
      <c r="BIV896" s="806"/>
      <c r="BIW896" s="806"/>
      <c r="BIX896" s="806"/>
      <c r="BIY896" s="806"/>
      <c r="BIZ896" s="806"/>
      <c r="BJA896" s="806"/>
      <c r="BJB896" s="806"/>
      <c r="BJC896" s="806"/>
      <c r="BJD896" s="806"/>
      <c r="BJE896" s="806"/>
      <c r="BJF896" s="806"/>
      <c r="BJG896" s="806"/>
      <c r="BJH896" s="806"/>
      <c r="BJI896" s="806"/>
      <c r="BJJ896" s="806"/>
      <c r="BJK896" s="806"/>
      <c r="BJL896" s="806"/>
      <c r="BJM896" s="806"/>
      <c r="BJN896" s="806"/>
      <c r="BJO896" s="806"/>
      <c r="BJP896" s="806"/>
      <c r="BJQ896" s="806"/>
      <c r="BJR896" s="806"/>
      <c r="BJS896" s="806"/>
      <c r="BJT896" s="806"/>
      <c r="BJU896" s="806"/>
      <c r="BJV896" s="806"/>
      <c r="BJW896" s="806"/>
      <c r="BJX896" s="806"/>
      <c r="BJY896" s="806"/>
      <c r="BJZ896" s="806"/>
      <c r="BKA896" s="806"/>
      <c r="BKB896" s="806"/>
      <c r="BKC896" s="806"/>
      <c r="BKD896" s="806"/>
      <c r="BKE896" s="806"/>
      <c r="BKF896" s="806"/>
      <c r="BKG896" s="806"/>
      <c r="BKH896" s="806"/>
      <c r="BKI896" s="806"/>
      <c r="BKJ896" s="806"/>
      <c r="BKK896" s="806"/>
      <c r="BKL896" s="806"/>
      <c r="BKM896" s="806"/>
      <c r="BKN896" s="806"/>
      <c r="BKO896" s="806"/>
      <c r="BKP896" s="806"/>
      <c r="BKQ896" s="806"/>
      <c r="BKR896" s="806"/>
      <c r="BKS896" s="806"/>
      <c r="BKT896" s="806"/>
      <c r="BKU896" s="806"/>
      <c r="BKV896" s="806"/>
      <c r="BKW896" s="806"/>
      <c r="BKX896" s="806"/>
      <c r="BKY896" s="806"/>
      <c r="BKZ896" s="806"/>
      <c r="BLA896" s="806"/>
      <c r="BLB896" s="806"/>
      <c r="BLC896" s="806"/>
      <c r="BLD896" s="806"/>
      <c r="BLE896" s="806"/>
      <c r="BLF896" s="806"/>
      <c r="BLG896" s="806"/>
      <c r="BLH896" s="806"/>
      <c r="BLI896" s="806"/>
      <c r="BLJ896" s="806"/>
      <c r="BLK896" s="806"/>
      <c r="BLL896" s="806"/>
      <c r="BLM896" s="806"/>
      <c r="BLN896" s="806"/>
      <c r="BLO896" s="806"/>
      <c r="BLP896" s="806"/>
      <c r="BLQ896" s="806"/>
      <c r="BLR896" s="806"/>
      <c r="BLS896" s="806"/>
      <c r="BLT896" s="806"/>
      <c r="BLU896" s="806"/>
      <c r="BLV896" s="806"/>
      <c r="BLW896" s="806"/>
      <c r="BLX896" s="806"/>
      <c r="BLY896" s="806"/>
      <c r="BLZ896" s="806"/>
      <c r="BMA896" s="806"/>
      <c r="BMB896" s="806"/>
      <c r="BMC896" s="806"/>
      <c r="BMD896" s="806"/>
      <c r="BME896" s="806"/>
      <c r="BMF896" s="806"/>
      <c r="BMG896" s="806"/>
      <c r="BMH896" s="806"/>
      <c r="BMI896" s="806"/>
      <c r="BMJ896" s="806"/>
      <c r="BMK896" s="806"/>
      <c r="BML896" s="806"/>
      <c r="BMM896" s="806"/>
      <c r="BMN896" s="806"/>
      <c r="BMO896" s="806"/>
      <c r="BMP896" s="806"/>
      <c r="BMQ896" s="806"/>
      <c r="BMR896" s="806"/>
      <c r="BMS896" s="806"/>
      <c r="BMT896" s="806"/>
      <c r="BMU896" s="806"/>
      <c r="BMV896" s="806"/>
      <c r="BMW896" s="806"/>
      <c r="BMX896" s="806"/>
      <c r="BMY896" s="806"/>
      <c r="BMZ896" s="806"/>
      <c r="BNA896" s="806"/>
      <c r="BNB896" s="806"/>
      <c r="BNC896" s="806"/>
      <c r="BND896" s="806"/>
      <c r="BNE896" s="806"/>
      <c r="BNF896" s="806"/>
      <c r="BNG896" s="806"/>
      <c r="BNH896" s="806"/>
      <c r="BNI896" s="806"/>
      <c r="BNJ896" s="806"/>
      <c r="BNK896" s="806"/>
      <c r="BNL896" s="806"/>
      <c r="BNM896" s="806"/>
      <c r="BNN896" s="806"/>
      <c r="BNO896" s="806"/>
      <c r="BNP896" s="806"/>
      <c r="BNQ896" s="806"/>
      <c r="BNR896" s="806"/>
      <c r="BNS896" s="806"/>
      <c r="BNT896" s="806"/>
      <c r="BNU896" s="806"/>
      <c r="BNV896" s="806"/>
      <c r="BNW896" s="806"/>
      <c r="BNX896" s="806"/>
      <c r="BNY896" s="806"/>
      <c r="BNZ896" s="806"/>
      <c r="BOA896" s="806"/>
      <c r="BOB896" s="806"/>
      <c r="BOC896" s="806"/>
      <c r="BOD896" s="806"/>
      <c r="BOE896" s="806"/>
      <c r="BOF896" s="806"/>
      <c r="BOG896" s="806"/>
      <c r="BOH896" s="806"/>
      <c r="BOI896" s="806"/>
      <c r="BOJ896" s="806"/>
      <c r="BOK896" s="806"/>
      <c r="BOL896" s="806"/>
      <c r="BOM896" s="806"/>
      <c r="BON896" s="806"/>
      <c r="BOO896" s="806"/>
      <c r="BOP896" s="806"/>
      <c r="BOQ896" s="806"/>
      <c r="BOR896" s="806"/>
      <c r="BOS896" s="806"/>
      <c r="BOT896" s="806"/>
      <c r="BOU896" s="806"/>
      <c r="BOV896" s="806"/>
      <c r="BOW896" s="806"/>
      <c r="BOX896" s="806"/>
      <c r="BOY896" s="806"/>
      <c r="BOZ896" s="806"/>
      <c r="BPA896" s="806"/>
      <c r="BPB896" s="806"/>
      <c r="BPC896" s="806"/>
      <c r="BPD896" s="806"/>
      <c r="BPE896" s="806"/>
      <c r="BPF896" s="806"/>
      <c r="BPG896" s="806"/>
      <c r="BPH896" s="806"/>
      <c r="BPI896" s="806"/>
      <c r="BPJ896" s="806"/>
      <c r="BPK896" s="806"/>
      <c r="BPL896" s="806"/>
      <c r="BPM896" s="806"/>
      <c r="BPN896" s="806"/>
      <c r="BPO896" s="806"/>
      <c r="BPP896" s="806"/>
      <c r="BPQ896" s="806"/>
      <c r="BPR896" s="806"/>
      <c r="BPS896" s="806"/>
      <c r="BPT896" s="806"/>
      <c r="BPU896" s="806"/>
      <c r="BPV896" s="806"/>
      <c r="BPW896" s="806"/>
      <c r="BPX896" s="806"/>
      <c r="BPY896" s="806"/>
      <c r="BPZ896" s="806"/>
      <c r="BQA896" s="806"/>
      <c r="BQB896" s="806"/>
      <c r="BQC896" s="806"/>
      <c r="BQD896" s="806"/>
      <c r="BQE896" s="806"/>
      <c r="BQF896" s="806"/>
      <c r="BQG896" s="806"/>
      <c r="BQH896" s="806"/>
      <c r="BQI896" s="806"/>
      <c r="BQJ896" s="806"/>
      <c r="BQK896" s="806"/>
      <c r="BQL896" s="806"/>
      <c r="BQM896" s="806"/>
      <c r="BQN896" s="806"/>
      <c r="BQO896" s="806"/>
      <c r="BQP896" s="806"/>
      <c r="BQQ896" s="806"/>
      <c r="BQR896" s="806"/>
      <c r="BQS896" s="806"/>
      <c r="BQT896" s="806"/>
      <c r="BQU896" s="806"/>
      <c r="BQV896" s="806"/>
      <c r="BQW896" s="806"/>
      <c r="BQX896" s="806"/>
      <c r="BQY896" s="806"/>
      <c r="BQZ896" s="806"/>
      <c r="BRA896" s="806"/>
      <c r="BRB896" s="806"/>
      <c r="BRC896" s="806"/>
      <c r="BRD896" s="806"/>
      <c r="BRE896" s="806"/>
      <c r="BRF896" s="806"/>
      <c r="BRG896" s="806"/>
      <c r="BRH896" s="806"/>
      <c r="BRI896" s="806"/>
      <c r="BRJ896" s="806"/>
      <c r="BRK896" s="806"/>
      <c r="BRL896" s="806"/>
      <c r="BRM896" s="806"/>
      <c r="BRN896" s="806"/>
      <c r="BRO896" s="806"/>
      <c r="BRP896" s="806"/>
      <c r="BRQ896" s="806"/>
      <c r="BRR896" s="806"/>
      <c r="BRS896" s="806"/>
      <c r="BRT896" s="806"/>
      <c r="BRU896" s="806"/>
      <c r="BRV896" s="806"/>
      <c r="BRW896" s="806"/>
      <c r="BRX896" s="806"/>
      <c r="BRY896" s="806"/>
      <c r="BRZ896" s="806"/>
      <c r="BSA896" s="806"/>
      <c r="BSB896" s="806"/>
      <c r="BSC896" s="806"/>
      <c r="BSD896" s="806"/>
      <c r="BSE896" s="806"/>
      <c r="BSF896" s="806"/>
      <c r="BSG896" s="806"/>
      <c r="BSH896" s="806"/>
      <c r="BSI896" s="806"/>
      <c r="BSJ896" s="806"/>
      <c r="BSK896" s="806"/>
      <c r="BSL896" s="806"/>
      <c r="BSM896" s="806"/>
      <c r="BSN896" s="806"/>
      <c r="BSO896" s="806"/>
      <c r="BSP896" s="806"/>
      <c r="BSQ896" s="806"/>
      <c r="BSR896" s="806"/>
      <c r="BSS896" s="806"/>
      <c r="BST896" s="806"/>
      <c r="BSU896" s="806"/>
      <c r="BSV896" s="806"/>
      <c r="BSW896" s="806"/>
      <c r="BSX896" s="806"/>
      <c r="BSY896" s="806"/>
      <c r="BSZ896" s="806"/>
      <c r="BTA896" s="806"/>
      <c r="BTB896" s="806"/>
      <c r="BTC896" s="806"/>
      <c r="BTD896" s="806"/>
      <c r="BTE896" s="806"/>
      <c r="BTF896" s="806"/>
      <c r="BTG896" s="806"/>
      <c r="BTH896" s="806"/>
      <c r="BTI896" s="806"/>
      <c r="BTJ896" s="806"/>
      <c r="BTK896" s="806"/>
      <c r="BTL896" s="806"/>
      <c r="BTM896" s="806"/>
      <c r="BTN896" s="806"/>
      <c r="BTO896" s="806"/>
      <c r="BTP896" s="806"/>
      <c r="BTQ896" s="806"/>
      <c r="BTR896" s="806"/>
      <c r="BTS896" s="806"/>
      <c r="BTT896" s="806"/>
      <c r="BTU896" s="806"/>
      <c r="BTV896" s="806"/>
      <c r="BTW896" s="806"/>
      <c r="BTX896" s="806"/>
      <c r="BTY896" s="806"/>
      <c r="BTZ896" s="806"/>
      <c r="BUA896" s="806"/>
      <c r="BUB896" s="806"/>
      <c r="BUC896" s="806"/>
      <c r="BUD896" s="806"/>
      <c r="BUE896" s="806"/>
      <c r="BUF896" s="806"/>
      <c r="BUG896" s="806"/>
      <c r="BUH896" s="806"/>
      <c r="BUI896" s="806"/>
      <c r="BUJ896" s="806"/>
      <c r="BUK896" s="806"/>
      <c r="BUL896" s="806"/>
      <c r="BUM896" s="806"/>
      <c r="BUN896" s="806"/>
      <c r="BUO896" s="806"/>
      <c r="BUP896" s="806"/>
      <c r="BUQ896" s="806"/>
      <c r="BUR896" s="806"/>
      <c r="BUS896" s="806"/>
      <c r="BUT896" s="806"/>
      <c r="BUU896" s="806"/>
      <c r="BUV896" s="806"/>
      <c r="BUW896" s="806"/>
      <c r="BUX896" s="806"/>
      <c r="BUY896" s="806"/>
      <c r="BUZ896" s="806"/>
      <c r="BVA896" s="806"/>
      <c r="BVB896" s="806"/>
      <c r="BVC896" s="806"/>
      <c r="BVD896" s="806"/>
      <c r="BVE896" s="806"/>
      <c r="BVF896" s="806"/>
      <c r="BVG896" s="806"/>
      <c r="BVH896" s="806"/>
      <c r="BVI896" s="806"/>
      <c r="BVJ896" s="806"/>
      <c r="BVK896" s="806"/>
      <c r="BVL896" s="806"/>
      <c r="BVM896" s="806"/>
      <c r="BVN896" s="806"/>
      <c r="BVO896" s="806"/>
      <c r="BVP896" s="806"/>
      <c r="BVQ896" s="806"/>
      <c r="BVR896" s="806"/>
      <c r="BVS896" s="806"/>
      <c r="BVT896" s="806"/>
      <c r="BVU896" s="806"/>
      <c r="BVV896" s="806"/>
      <c r="BVW896" s="806"/>
      <c r="BVX896" s="806"/>
      <c r="BVY896" s="806"/>
      <c r="BVZ896" s="806"/>
      <c r="BWA896" s="806"/>
      <c r="BWB896" s="806"/>
      <c r="BWC896" s="806"/>
      <c r="BWD896" s="806"/>
      <c r="BWE896" s="806"/>
      <c r="BWF896" s="806"/>
      <c r="BWG896" s="806"/>
      <c r="BWH896" s="806"/>
      <c r="BWI896" s="806"/>
      <c r="BWJ896" s="806"/>
      <c r="BWK896" s="806"/>
      <c r="BWL896" s="806"/>
      <c r="BWM896" s="806"/>
      <c r="BWN896" s="806"/>
      <c r="BWO896" s="806"/>
      <c r="BWP896" s="806"/>
      <c r="BWQ896" s="806"/>
      <c r="BWR896" s="806"/>
      <c r="BWS896" s="806"/>
      <c r="BWT896" s="806"/>
      <c r="BWU896" s="806"/>
      <c r="BWV896" s="806"/>
      <c r="BWW896" s="806"/>
      <c r="BWX896" s="806"/>
      <c r="BWY896" s="806"/>
      <c r="BWZ896" s="806"/>
      <c r="BXA896" s="806"/>
      <c r="BXB896" s="806"/>
      <c r="BXC896" s="806"/>
      <c r="BXD896" s="806"/>
      <c r="BXE896" s="806"/>
      <c r="BXF896" s="806"/>
      <c r="BXG896" s="806"/>
      <c r="BXH896" s="806"/>
      <c r="BXI896" s="806"/>
      <c r="BXJ896" s="806"/>
      <c r="BXK896" s="806"/>
      <c r="BXL896" s="806"/>
      <c r="BXM896" s="806"/>
      <c r="BXN896" s="806"/>
      <c r="BXO896" s="806"/>
      <c r="BXP896" s="806"/>
      <c r="BXQ896" s="806"/>
      <c r="BXR896" s="806"/>
      <c r="BXS896" s="806"/>
      <c r="BXT896" s="806"/>
      <c r="BXU896" s="806"/>
      <c r="BXV896" s="806"/>
      <c r="BXW896" s="806"/>
      <c r="BXX896" s="806"/>
      <c r="BXY896" s="806"/>
      <c r="BXZ896" s="806"/>
      <c r="BYA896" s="806"/>
      <c r="BYB896" s="806"/>
      <c r="BYC896" s="806"/>
      <c r="BYD896" s="806"/>
      <c r="BYE896" s="806"/>
      <c r="BYF896" s="806"/>
      <c r="BYG896" s="806"/>
      <c r="BYH896" s="806"/>
      <c r="BYI896" s="806"/>
      <c r="BYJ896" s="806"/>
      <c r="BYK896" s="806"/>
      <c r="BYL896" s="806"/>
      <c r="BYM896" s="806"/>
      <c r="BYN896" s="806"/>
      <c r="BYO896" s="806"/>
      <c r="BYP896" s="806"/>
      <c r="BYQ896" s="806"/>
      <c r="BYR896" s="806"/>
      <c r="BYS896" s="806"/>
      <c r="BYT896" s="806"/>
      <c r="BYU896" s="806"/>
      <c r="BYV896" s="806"/>
      <c r="BYW896" s="806"/>
      <c r="BYX896" s="806"/>
      <c r="BYY896" s="806"/>
      <c r="BYZ896" s="806"/>
      <c r="BZA896" s="806"/>
      <c r="BZB896" s="806"/>
      <c r="BZC896" s="806"/>
      <c r="BZD896" s="806"/>
      <c r="BZE896" s="806"/>
      <c r="BZF896" s="806"/>
      <c r="BZG896" s="806"/>
      <c r="BZH896" s="806"/>
      <c r="BZI896" s="806"/>
      <c r="BZJ896" s="806"/>
      <c r="BZK896" s="806"/>
      <c r="BZL896" s="806"/>
      <c r="BZM896" s="806"/>
      <c r="BZN896" s="806"/>
      <c r="BZO896" s="806"/>
      <c r="BZP896" s="806"/>
      <c r="BZQ896" s="806"/>
      <c r="BZR896" s="806"/>
      <c r="BZS896" s="806"/>
      <c r="BZT896" s="806"/>
      <c r="BZU896" s="806"/>
      <c r="BZV896" s="806"/>
      <c r="BZW896" s="806"/>
      <c r="BZX896" s="806"/>
      <c r="BZY896" s="806"/>
      <c r="BZZ896" s="806"/>
      <c r="CAA896" s="806"/>
      <c r="CAB896" s="806"/>
      <c r="CAC896" s="806"/>
      <c r="CAD896" s="806"/>
      <c r="CAE896" s="806"/>
      <c r="CAF896" s="806"/>
      <c r="CAG896" s="806"/>
      <c r="CAH896" s="806"/>
      <c r="CAI896" s="806"/>
      <c r="CAJ896" s="806"/>
      <c r="CAK896" s="806"/>
      <c r="CAL896" s="806"/>
      <c r="CAM896" s="806"/>
      <c r="CAN896" s="806"/>
      <c r="CAO896" s="806"/>
      <c r="CAP896" s="806"/>
      <c r="CAQ896" s="806"/>
      <c r="CAR896" s="806"/>
      <c r="CAS896" s="806"/>
      <c r="CAT896" s="806"/>
      <c r="CAU896" s="806"/>
      <c r="CAV896" s="806"/>
      <c r="CAW896" s="806"/>
      <c r="CAX896" s="806"/>
      <c r="CAY896" s="806"/>
      <c r="CAZ896" s="806"/>
      <c r="CBA896" s="806"/>
      <c r="CBB896" s="806"/>
      <c r="CBC896" s="806"/>
      <c r="CBD896" s="806"/>
      <c r="CBE896" s="806"/>
      <c r="CBF896" s="806"/>
      <c r="CBG896" s="806"/>
      <c r="CBH896" s="806"/>
      <c r="CBI896" s="806"/>
      <c r="CBJ896" s="806"/>
      <c r="CBK896" s="806"/>
      <c r="CBL896" s="806"/>
      <c r="CBM896" s="806"/>
      <c r="CBN896" s="806"/>
      <c r="CBO896" s="806"/>
      <c r="CBP896" s="806"/>
      <c r="CBQ896" s="806"/>
      <c r="CBR896" s="806"/>
      <c r="CBS896" s="806"/>
      <c r="CBT896" s="806"/>
      <c r="CBU896" s="806"/>
      <c r="CBV896" s="806"/>
      <c r="CBW896" s="806"/>
      <c r="CBX896" s="806"/>
      <c r="CBY896" s="806"/>
      <c r="CBZ896" s="806"/>
      <c r="CCA896" s="806"/>
      <c r="CCB896" s="806"/>
      <c r="CCC896" s="806"/>
      <c r="CCD896" s="806"/>
      <c r="CCE896" s="806"/>
      <c r="CCF896" s="806"/>
      <c r="CCG896" s="806"/>
      <c r="CCH896" s="806"/>
      <c r="CCI896" s="806"/>
      <c r="CCJ896" s="806"/>
      <c r="CCK896" s="806"/>
      <c r="CCL896" s="806"/>
      <c r="CCM896" s="806"/>
      <c r="CCN896" s="806"/>
      <c r="CCO896" s="806"/>
      <c r="CCP896" s="806"/>
      <c r="CCQ896" s="806"/>
      <c r="CCR896" s="806"/>
      <c r="CCS896" s="806"/>
      <c r="CCT896" s="806"/>
      <c r="CCU896" s="806"/>
      <c r="CCV896" s="806"/>
      <c r="CCW896" s="806"/>
      <c r="CCX896" s="806"/>
      <c r="CCY896" s="806"/>
      <c r="CCZ896" s="806"/>
      <c r="CDA896" s="806"/>
      <c r="CDB896" s="806"/>
      <c r="CDC896" s="806"/>
      <c r="CDD896" s="806"/>
      <c r="CDE896" s="806"/>
      <c r="CDF896" s="806"/>
      <c r="CDG896" s="806"/>
      <c r="CDH896" s="806"/>
      <c r="CDI896" s="806"/>
      <c r="CDJ896" s="806"/>
      <c r="CDK896" s="806"/>
      <c r="CDL896" s="806"/>
      <c r="CDM896" s="806"/>
      <c r="CDN896" s="806"/>
      <c r="CDO896" s="806"/>
      <c r="CDP896" s="806"/>
      <c r="CDQ896" s="806"/>
      <c r="CDR896" s="806"/>
      <c r="CDS896" s="806"/>
      <c r="CDT896" s="806"/>
      <c r="CDU896" s="806"/>
      <c r="CDV896" s="806"/>
      <c r="CDW896" s="806"/>
      <c r="CDX896" s="806"/>
      <c r="CDY896" s="806"/>
      <c r="CDZ896" s="806"/>
      <c r="CEA896" s="806"/>
      <c r="CEB896" s="806"/>
      <c r="CEC896" s="806"/>
      <c r="CED896" s="806"/>
      <c r="CEE896" s="806"/>
      <c r="CEF896" s="806"/>
      <c r="CEG896" s="806"/>
      <c r="CEH896" s="806"/>
      <c r="CEI896" s="806"/>
      <c r="CEJ896" s="806"/>
      <c r="CEK896" s="806"/>
      <c r="CEL896" s="806"/>
      <c r="CEM896" s="806"/>
      <c r="CEN896" s="806"/>
      <c r="CEO896" s="806"/>
      <c r="CEP896" s="806"/>
      <c r="CEQ896" s="806"/>
      <c r="CER896" s="806"/>
      <c r="CES896" s="806"/>
      <c r="CET896" s="806"/>
      <c r="CEU896" s="806"/>
      <c r="CEV896" s="806"/>
      <c r="CEW896" s="806"/>
      <c r="CEX896" s="806"/>
      <c r="CEY896" s="806"/>
      <c r="CEZ896" s="806"/>
      <c r="CFA896" s="806"/>
      <c r="CFB896" s="806"/>
      <c r="CFC896" s="806"/>
      <c r="CFD896" s="806"/>
      <c r="CFE896" s="806"/>
      <c r="CFF896" s="806"/>
      <c r="CFG896" s="806"/>
      <c r="CFH896" s="806"/>
      <c r="CFI896" s="806"/>
      <c r="CFJ896" s="806"/>
      <c r="CFK896" s="806"/>
      <c r="CFL896" s="806"/>
      <c r="CFM896" s="806"/>
      <c r="CFN896" s="806"/>
      <c r="CFO896" s="806"/>
      <c r="CFP896" s="806"/>
      <c r="CFQ896" s="806"/>
      <c r="CFR896" s="806"/>
      <c r="CFS896" s="806"/>
      <c r="CFT896" s="806"/>
      <c r="CFU896" s="806"/>
      <c r="CFV896" s="806"/>
      <c r="CFW896" s="806"/>
      <c r="CFX896" s="806"/>
      <c r="CFY896" s="806"/>
      <c r="CFZ896" s="806"/>
      <c r="CGA896" s="806"/>
      <c r="CGB896" s="806"/>
      <c r="CGC896" s="806"/>
      <c r="CGD896" s="806"/>
      <c r="CGE896" s="806"/>
      <c r="CGF896" s="806"/>
      <c r="CGG896" s="806"/>
      <c r="CGH896" s="806"/>
      <c r="CGI896" s="806"/>
      <c r="CGJ896" s="806"/>
      <c r="CGK896" s="806"/>
      <c r="CGL896" s="806"/>
      <c r="CGM896" s="806"/>
      <c r="CGN896" s="806"/>
      <c r="CGO896" s="806"/>
      <c r="CGP896" s="806"/>
      <c r="CGQ896" s="806"/>
      <c r="CGR896" s="806"/>
      <c r="CGS896" s="806"/>
      <c r="CGT896" s="806"/>
      <c r="CGU896" s="806"/>
      <c r="CGV896" s="806"/>
      <c r="CGW896" s="806"/>
      <c r="CGX896" s="806"/>
      <c r="CGY896" s="806"/>
      <c r="CGZ896" s="806"/>
      <c r="CHA896" s="806"/>
      <c r="CHB896" s="806"/>
      <c r="CHC896" s="806"/>
      <c r="CHD896" s="806"/>
      <c r="CHE896" s="806"/>
      <c r="CHF896" s="806"/>
      <c r="CHG896" s="806"/>
      <c r="CHH896" s="806"/>
      <c r="CHI896" s="806"/>
      <c r="CHJ896" s="806"/>
      <c r="CHK896" s="806"/>
      <c r="CHL896" s="806"/>
      <c r="CHM896" s="806"/>
      <c r="CHN896" s="806"/>
      <c r="CHO896" s="806"/>
      <c r="CHP896" s="806"/>
      <c r="CHQ896" s="806"/>
      <c r="CHR896" s="806"/>
      <c r="CHS896" s="806"/>
      <c r="CHT896" s="806"/>
      <c r="CHU896" s="806"/>
      <c r="CHV896" s="806"/>
      <c r="CHW896" s="806"/>
      <c r="CHX896" s="806"/>
      <c r="CHY896" s="806"/>
      <c r="CHZ896" s="806"/>
      <c r="CIA896" s="806"/>
      <c r="CIB896" s="806"/>
      <c r="CIC896" s="806"/>
      <c r="CID896" s="806"/>
      <c r="CIE896" s="806"/>
      <c r="CIF896" s="806"/>
      <c r="CIG896" s="806"/>
      <c r="CIH896" s="806"/>
      <c r="CII896" s="806"/>
      <c r="CIJ896" s="806"/>
      <c r="CIK896" s="806"/>
      <c r="CIL896" s="806"/>
      <c r="CIM896" s="806"/>
      <c r="CIN896" s="806"/>
      <c r="CIO896" s="806"/>
      <c r="CIP896" s="806"/>
      <c r="CIQ896" s="806"/>
      <c r="CIR896" s="806"/>
      <c r="CIS896" s="806"/>
      <c r="CIT896" s="806"/>
      <c r="CIU896" s="806"/>
      <c r="CIV896" s="806"/>
      <c r="CIW896" s="806"/>
      <c r="CIX896" s="806"/>
      <c r="CIY896" s="806"/>
      <c r="CIZ896" s="806"/>
      <c r="CJA896" s="806"/>
      <c r="CJB896" s="806"/>
      <c r="CJC896" s="806"/>
      <c r="CJD896" s="806"/>
      <c r="CJE896" s="806"/>
      <c r="CJF896" s="806"/>
      <c r="CJG896" s="806"/>
      <c r="CJH896" s="806"/>
      <c r="CJI896" s="806"/>
      <c r="CJJ896" s="806"/>
      <c r="CJK896" s="806"/>
      <c r="CJL896" s="806"/>
      <c r="CJM896" s="806"/>
      <c r="CJN896" s="806"/>
      <c r="CJO896" s="806"/>
      <c r="CJP896" s="806"/>
      <c r="CJQ896" s="806"/>
      <c r="CJR896" s="806"/>
      <c r="CJS896" s="806"/>
      <c r="CJT896" s="806"/>
      <c r="CJU896" s="806"/>
      <c r="CJV896" s="806"/>
      <c r="CJW896" s="806"/>
      <c r="CJX896" s="806"/>
      <c r="CJY896" s="806"/>
      <c r="CJZ896" s="806"/>
      <c r="CKA896" s="806"/>
      <c r="CKB896" s="806"/>
      <c r="CKC896" s="806"/>
      <c r="CKD896" s="806"/>
      <c r="CKE896" s="806"/>
      <c r="CKF896" s="806"/>
      <c r="CKG896" s="806"/>
      <c r="CKH896" s="806"/>
      <c r="CKI896" s="806"/>
      <c r="CKJ896" s="806"/>
      <c r="CKK896" s="806"/>
      <c r="CKL896" s="806"/>
      <c r="CKM896" s="806"/>
      <c r="CKN896" s="806"/>
      <c r="CKO896" s="806"/>
      <c r="CKP896" s="806"/>
      <c r="CKQ896" s="806"/>
      <c r="CKR896" s="806"/>
      <c r="CKS896" s="806"/>
      <c r="CKT896" s="806"/>
      <c r="CKU896" s="806"/>
      <c r="CKV896" s="806"/>
      <c r="CKW896" s="806"/>
      <c r="CKX896" s="806"/>
      <c r="CKY896" s="806"/>
      <c r="CKZ896" s="806"/>
      <c r="CLA896" s="806"/>
      <c r="CLB896" s="806"/>
      <c r="CLC896" s="806"/>
      <c r="CLD896" s="806"/>
      <c r="CLE896" s="806"/>
      <c r="CLF896" s="806"/>
      <c r="CLG896" s="806"/>
      <c r="CLH896" s="806"/>
      <c r="CLI896" s="806"/>
      <c r="CLJ896" s="806"/>
      <c r="CLK896" s="806"/>
      <c r="CLL896" s="806"/>
      <c r="CLM896" s="806"/>
      <c r="CLN896" s="806"/>
      <c r="CLO896" s="806"/>
      <c r="CLP896" s="806"/>
      <c r="CLQ896" s="806"/>
      <c r="CLR896" s="806"/>
      <c r="CLS896" s="806"/>
      <c r="CLT896" s="806"/>
      <c r="CLU896" s="806"/>
      <c r="CLV896" s="806"/>
      <c r="CLW896" s="806"/>
      <c r="CLX896" s="806"/>
      <c r="CLY896" s="806"/>
      <c r="CLZ896" s="806"/>
      <c r="CMA896" s="806"/>
      <c r="CMB896" s="806"/>
      <c r="CMC896" s="806"/>
      <c r="CMD896" s="806"/>
      <c r="CME896" s="806"/>
      <c r="CMF896" s="806"/>
      <c r="CMG896" s="806"/>
      <c r="CMH896" s="806"/>
      <c r="CMI896" s="806"/>
      <c r="CMJ896" s="806"/>
      <c r="CMK896" s="806"/>
      <c r="CML896" s="806"/>
      <c r="CMM896" s="806"/>
      <c r="CMN896" s="806"/>
      <c r="CMO896" s="806"/>
      <c r="CMP896" s="806"/>
      <c r="CMQ896" s="806"/>
      <c r="CMR896" s="806"/>
      <c r="CMS896" s="806"/>
      <c r="CMT896" s="806"/>
      <c r="CMU896" s="806"/>
      <c r="CMV896" s="806"/>
      <c r="CMW896" s="806"/>
      <c r="CMX896" s="806"/>
      <c r="CMY896" s="806"/>
      <c r="CMZ896" s="806"/>
      <c r="CNA896" s="806"/>
      <c r="CNB896" s="806"/>
      <c r="CNC896" s="806"/>
      <c r="CND896" s="806"/>
      <c r="CNE896" s="806"/>
      <c r="CNF896" s="806"/>
      <c r="CNG896" s="806"/>
      <c r="CNH896" s="806"/>
      <c r="CNI896" s="806"/>
      <c r="CNJ896" s="806"/>
      <c r="CNK896" s="806"/>
      <c r="CNL896" s="806"/>
      <c r="CNM896" s="806"/>
      <c r="CNN896" s="806"/>
      <c r="CNO896" s="806"/>
      <c r="CNP896" s="806"/>
      <c r="CNQ896" s="806"/>
      <c r="CNR896" s="806"/>
      <c r="CNS896" s="806"/>
      <c r="CNT896" s="806"/>
      <c r="CNU896" s="806"/>
      <c r="CNV896" s="806"/>
      <c r="CNW896" s="806"/>
      <c r="CNX896" s="806"/>
      <c r="CNY896" s="806"/>
      <c r="CNZ896" s="806"/>
      <c r="COA896" s="806"/>
      <c r="COB896" s="806"/>
      <c r="COC896" s="806"/>
      <c r="COD896" s="806"/>
      <c r="COE896" s="806"/>
      <c r="COF896" s="806"/>
      <c r="COG896" s="806"/>
      <c r="COH896" s="806"/>
      <c r="COI896" s="806"/>
      <c r="COJ896" s="806"/>
      <c r="COK896" s="806"/>
      <c r="COL896" s="806"/>
      <c r="COM896" s="806"/>
      <c r="CON896" s="806"/>
      <c r="COO896" s="806"/>
      <c r="COP896" s="806"/>
      <c r="COQ896" s="806"/>
      <c r="COR896" s="806"/>
      <c r="COS896" s="806"/>
      <c r="COT896" s="806"/>
      <c r="COU896" s="806"/>
      <c r="COV896" s="806"/>
      <c r="COW896" s="806"/>
      <c r="COX896" s="806"/>
      <c r="COY896" s="806"/>
      <c r="COZ896" s="806"/>
      <c r="CPA896" s="806"/>
      <c r="CPB896" s="806"/>
      <c r="CPC896" s="806"/>
      <c r="CPD896" s="806"/>
      <c r="CPE896" s="806"/>
      <c r="CPF896" s="806"/>
      <c r="CPG896" s="806"/>
      <c r="CPH896" s="806"/>
      <c r="CPI896" s="806"/>
      <c r="CPJ896" s="806"/>
      <c r="CPK896" s="806"/>
      <c r="CPL896" s="806"/>
      <c r="CPM896" s="806"/>
      <c r="CPN896" s="806"/>
      <c r="CPO896" s="806"/>
      <c r="CPP896" s="806"/>
      <c r="CPQ896" s="806"/>
      <c r="CPR896" s="806"/>
      <c r="CPS896" s="806"/>
      <c r="CPT896" s="806"/>
      <c r="CPU896" s="806"/>
      <c r="CPV896" s="806"/>
      <c r="CPW896" s="806"/>
      <c r="CPX896" s="806"/>
      <c r="CPY896" s="806"/>
      <c r="CPZ896" s="806"/>
      <c r="CQA896" s="806"/>
      <c r="CQB896" s="806"/>
      <c r="CQC896" s="806"/>
      <c r="CQD896" s="806"/>
      <c r="CQE896" s="806"/>
      <c r="CQF896" s="806"/>
      <c r="CQG896" s="806"/>
      <c r="CQH896" s="806"/>
      <c r="CQI896" s="806"/>
      <c r="CQJ896" s="806"/>
      <c r="CQK896" s="806"/>
      <c r="CQL896" s="806"/>
      <c r="CQM896" s="806"/>
      <c r="CQN896" s="806"/>
      <c r="CQO896" s="806"/>
      <c r="CQP896" s="806"/>
      <c r="CQQ896" s="806"/>
      <c r="CQR896" s="806"/>
      <c r="CQS896" s="806"/>
      <c r="CQT896" s="806"/>
      <c r="CQU896" s="806"/>
      <c r="CQV896" s="806"/>
      <c r="CQW896" s="806"/>
      <c r="CQX896" s="806"/>
      <c r="CQY896" s="806"/>
      <c r="CQZ896" s="806"/>
      <c r="CRA896" s="806"/>
      <c r="CRB896" s="806"/>
      <c r="CRC896" s="806"/>
      <c r="CRD896" s="806"/>
      <c r="CRE896" s="806"/>
      <c r="CRF896" s="806"/>
      <c r="CRG896" s="806"/>
      <c r="CRH896" s="806"/>
      <c r="CRI896" s="806"/>
      <c r="CRJ896" s="806"/>
      <c r="CRK896" s="806"/>
      <c r="CRL896" s="806"/>
      <c r="CRM896" s="806"/>
      <c r="CRN896" s="806"/>
      <c r="CRO896" s="806"/>
      <c r="CRP896" s="806"/>
      <c r="CRQ896" s="806"/>
      <c r="CRR896" s="806"/>
      <c r="CRS896" s="806"/>
      <c r="CRT896" s="806"/>
      <c r="CRU896" s="806"/>
      <c r="CRV896" s="806"/>
      <c r="CRW896" s="806"/>
      <c r="CRX896" s="806"/>
      <c r="CRY896" s="806"/>
      <c r="CRZ896" s="806"/>
      <c r="CSA896" s="806"/>
      <c r="CSB896" s="806"/>
      <c r="CSC896" s="806"/>
      <c r="CSD896" s="806"/>
      <c r="CSE896" s="806"/>
      <c r="CSF896" s="806"/>
      <c r="CSG896" s="806"/>
      <c r="CSH896" s="806"/>
      <c r="CSI896" s="806"/>
      <c r="CSJ896" s="806"/>
      <c r="CSK896" s="806"/>
      <c r="CSL896" s="806"/>
      <c r="CSM896" s="806"/>
      <c r="CSN896" s="806"/>
      <c r="CSO896" s="806"/>
      <c r="CSP896" s="806"/>
      <c r="CSQ896" s="806"/>
      <c r="CSR896" s="806"/>
      <c r="CSS896" s="806"/>
      <c r="CST896" s="806"/>
      <c r="CSU896" s="806"/>
      <c r="CSV896" s="806"/>
      <c r="CSW896" s="806"/>
      <c r="CSX896" s="806"/>
      <c r="CSY896" s="806"/>
      <c r="CSZ896" s="806"/>
      <c r="CTA896" s="806"/>
      <c r="CTB896" s="806"/>
      <c r="CTC896" s="806"/>
      <c r="CTD896" s="806"/>
      <c r="CTE896" s="806"/>
      <c r="CTF896" s="806"/>
      <c r="CTG896" s="806"/>
      <c r="CTH896" s="806"/>
      <c r="CTI896" s="806"/>
      <c r="CTJ896" s="806"/>
      <c r="CTK896" s="806"/>
      <c r="CTL896" s="806"/>
      <c r="CTM896" s="806"/>
      <c r="CTN896" s="806"/>
      <c r="CTO896" s="806"/>
      <c r="CTP896" s="806"/>
      <c r="CTQ896" s="806"/>
      <c r="CTR896" s="806"/>
      <c r="CTS896" s="806"/>
      <c r="CTT896" s="806"/>
      <c r="CTU896" s="806"/>
      <c r="CTV896" s="806"/>
      <c r="CTW896" s="806"/>
      <c r="CTX896" s="806"/>
      <c r="CTY896" s="806"/>
      <c r="CTZ896" s="806"/>
      <c r="CUA896" s="806"/>
      <c r="CUB896" s="806"/>
      <c r="CUC896" s="806"/>
      <c r="CUD896" s="806"/>
      <c r="CUE896" s="806"/>
      <c r="CUF896" s="806"/>
      <c r="CUG896" s="806"/>
      <c r="CUH896" s="806"/>
      <c r="CUI896" s="806"/>
      <c r="CUJ896" s="806"/>
      <c r="CUK896" s="806"/>
      <c r="CUL896" s="806"/>
      <c r="CUM896" s="806"/>
      <c r="CUN896" s="806"/>
      <c r="CUO896" s="806"/>
      <c r="CUP896" s="806"/>
      <c r="CUQ896" s="806"/>
      <c r="CUR896" s="806"/>
      <c r="CUS896" s="806"/>
      <c r="CUT896" s="806"/>
      <c r="CUU896" s="806"/>
      <c r="CUV896" s="806"/>
      <c r="CUW896" s="806"/>
      <c r="CUX896" s="806"/>
      <c r="CUY896" s="806"/>
      <c r="CUZ896" s="806"/>
      <c r="CVA896" s="806"/>
      <c r="CVB896" s="806"/>
      <c r="CVC896" s="806"/>
      <c r="CVD896" s="806"/>
      <c r="CVE896" s="806"/>
      <c r="CVF896" s="806"/>
      <c r="CVG896" s="806"/>
      <c r="CVH896" s="806"/>
      <c r="CVI896" s="806"/>
      <c r="CVJ896" s="806"/>
      <c r="CVK896" s="806"/>
      <c r="CVL896" s="806"/>
      <c r="CVM896" s="806"/>
      <c r="CVN896" s="806"/>
      <c r="CVO896" s="806"/>
      <c r="CVP896" s="806"/>
      <c r="CVQ896" s="806"/>
      <c r="CVR896" s="806"/>
      <c r="CVS896" s="806"/>
      <c r="CVT896" s="806"/>
      <c r="CVU896" s="806"/>
      <c r="CVV896" s="806"/>
      <c r="CVW896" s="806"/>
      <c r="CVX896" s="806"/>
      <c r="CVY896" s="806"/>
      <c r="CVZ896" s="806"/>
      <c r="CWA896" s="806"/>
      <c r="CWB896" s="806"/>
      <c r="CWC896" s="806"/>
      <c r="CWD896" s="806"/>
      <c r="CWE896" s="806"/>
      <c r="CWF896" s="806"/>
      <c r="CWG896" s="806"/>
      <c r="CWH896" s="806"/>
      <c r="CWI896" s="806"/>
      <c r="CWJ896" s="806"/>
      <c r="CWK896" s="806"/>
      <c r="CWL896" s="806"/>
      <c r="CWM896" s="806"/>
      <c r="CWN896" s="806"/>
      <c r="CWO896" s="806"/>
      <c r="CWP896" s="806"/>
      <c r="CWQ896" s="806"/>
      <c r="CWR896" s="806"/>
      <c r="CWS896" s="806"/>
      <c r="CWT896" s="806"/>
      <c r="CWU896" s="806"/>
      <c r="CWV896" s="806"/>
      <c r="CWW896" s="806"/>
      <c r="CWX896" s="806"/>
      <c r="CWY896" s="806"/>
      <c r="CWZ896" s="806"/>
      <c r="CXA896" s="806"/>
      <c r="CXB896" s="806"/>
      <c r="CXC896" s="806"/>
      <c r="CXD896" s="806"/>
      <c r="CXE896" s="806"/>
      <c r="CXF896" s="806"/>
      <c r="CXG896" s="806"/>
      <c r="CXH896" s="806"/>
      <c r="CXI896" s="806"/>
      <c r="CXJ896" s="806"/>
      <c r="CXK896" s="806"/>
      <c r="CXL896" s="806"/>
      <c r="CXM896" s="806"/>
      <c r="CXN896" s="806"/>
      <c r="CXO896" s="806"/>
      <c r="CXP896" s="806"/>
      <c r="CXQ896" s="806"/>
      <c r="CXR896" s="806"/>
      <c r="CXS896" s="806"/>
      <c r="CXT896" s="806"/>
      <c r="CXU896" s="806"/>
      <c r="CXV896" s="806"/>
      <c r="CXW896" s="806"/>
      <c r="CXX896" s="806"/>
      <c r="CXY896" s="806"/>
      <c r="CXZ896" s="806"/>
      <c r="CYA896" s="806"/>
      <c r="CYB896" s="806"/>
      <c r="CYC896" s="806"/>
      <c r="CYD896" s="806"/>
      <c r="CYE896" s="806"/>
      <c r="CYF896" s="806"/>
      <c r="CYG896" s="806"/>
      <c r="CYH896" s="806"/>
      <c r="CYI896" s="806"/>
      <c r="CYJ896" s="806"/>
      <c r="CYK896" s="806"/>
      <c r="CYL896" s="806"/>
      <c r="CYM896" s="806"/>
      <c r="CYN896" s="806"/>
      <c r="CYO896" s="806"/>
      <c r="CYP896" s="806"/>
      <c r="CYQ896" s="806"/>
      <c r="CYR896" s="806"/>
      <c r="CYS896" s="806"/>
      <c r="CYT896" s="806"/>
      <c r="CYU896" s="806"/>
      <c r="CYV896" s="806"/>
      <c r="CYW896" s="806"/>
      <c r="CYX896" s="806"/>
      <c r="CYY896" s="806"/>
      <c r="CYZ896" s="806"/>
      <c r="CZA896" s="806"/>
      <c r="CZB896" s="806"/>
      <c r="CZC896" s="806"/>
      <c r="CZD896" s="806"/>
      <c r="CZE896" s="806"/>
      <c r="CZF896" s="806"/>
      <c r="CZG896" s="806"/>
      <c r="CZH896" s="806"/>
      <c r="CZI896" s="806"/>
      <c r="CZJ896" s="806"/>
      <c r="CZK896" s="806"/>
      <c r="CZL896" s="806"/>
      <c r="CZM896" s="806"/>
      <c r="CZN896" s="806"/>
      <c r="CZO896" s="806"/>
      <c r="CZP896" s="806"/>
      <c r="CZQ896" s="806"/>
      <c r="CZR896" s="806"/>
      <c r="CZS896" s="806"/>
      <c r="CZT896" s="806"/>
      <c r="CZU896" s="806"/>
      <c r="CZV896" s="806"/>
      <c r="CZW896" s="806"/>
      <c r="CZX896" s="806"/>
      <c r="CZY896" s="806"/>
      <c r="CZZ896" s="806"/>
      <c r="DAA896" s="806"/>
      <c r="DAB896" s="806"/>
      <c r="DAC896" s="806"/>
      <c r="DAD896" s="806"/>
      <c r="DAE896" s="806"/>
      <c r="DAF896" s="806"/>
      <c r="DAG896" s="806"/>
      <c r="DAH896" s="806"/>
      <c r="DAI896" s="806"/>
      <c r="DAJ896" s="806"/>
      <c r="DAK896" s="806"/>
      <c r="DAL896" s="806"/>
      <c r="DAM896" s="806"/>
      <c r="DAN896" s="806"/>
      <c r="DAO896" s="806"/>
      <c r="DAP896" s="806"/>
      <c r="DAQ896" s="806"/>
      <c r="DAR896" s="806"/>
      <c r="DAS896" s="806"/>
      <c r="DAT896" s="806"/>
      <c r="DAU896" s="806"/>
      <c r="DAV896" s="806"/>
      <c r="DAW896" s="806"/>
      <c r="DAX896" s="806"/>
      <c r="DAY896" s="806"/>
      <c r="DAZ896" s="806"/>
      <c r="DBA896" s="806"/>
      <c r="DBB896" s="806"/>
      <c r="DBC896" s="806"/>
      <c r="DBD896" s="806"/>
      <c r="DBE896" s="806"/>
      <c r="DBF896" s="806"/>
      <c r="DBG896" s="806"/>
      <c r="DBH896" s="806"/>
      <c r="DBI896" s="806"/>
      <c r="DBJ896" s="806"/>
      <c r="DBK896" s="806"/>
      <c r="DBL896" s="806"/>
      <c r="DBM896" s="806"/>
      <c r="DBN896" s="806"/>
      <c r="DBO896" s="806"/>
      <c r="DBP896" s="806"/>
      <c r="DBQ896" s="806"/>
      <c r="DBR896" s="806"/>
      <c r="DBS896" s="806"/>
      <c r="DBT896" s="806"/>
      <c r="DBU896" s="806"/>
      <c r="DBV896" s="806"/>
      <c r="DBW896" s="806"/>
      <c r="DBX896" s="806"/>
      <c r="DBY896" s="806"/>
      <c r="DBZ896" s="806"/>
      <c r="DCA896" s="806"/>
      <c r="DCB896" s="806"/>
      <c r="DCC896" s="806"/>
      <c r="DCD896" s="806"/>
      <c r="DCE896" s="806"/>
      <c r="DCF896" s="806"/>
      <c r="DCG896" s="806"/>
      <c r="DCH896" s="806"/>
      <c r="DCI896" s="806"/>
      <c r="DCJ896" s="806"/>
      <c r="DCK896" s="806"/>
      <c r="DCL896" s="806"/>
      <c r="DCM896" s="806"/>
      <c r="DCN896" s="806"/>
      <c r="DCO896" s="806"/>
      <c r="DCP896" s="806"/>
      <c r="DCQ896" s="806"/>
      <c r="DCR896" s="806"/>
      <c r="DCS896" s="806"/>
      <c r="DCT896" s="806"/>
      <c r="DCU896" s="806"/>
      <c r="DCV896" s="806"/>
      <c r="DCW896" s="806"/>
      <c r="DCX896" s="806"/>
      <c r="DCY896" s="806"/>
      <c r="DCZ896" s="806"/>
      <c r="DDA896" s="806"/>
      <c r="DDB896" s="806"/>
      <c r="DDC896" s="806"/>
      <c r="DDD896" s="806"/>
      <c r="DDE896" s="806"/>
      <c r="DDF896" s="806"/>
      <c r="DDG896" s="806"/>
      <c r="DDH896" s="806"/>
      <c r="DDI896" s="806"/>
      <c r="DDJ896" s="806"/>
      <c r="DDK896" s="806"/>
      <c r="DDL896" s="806"/>
      <c r="DDM896" s="806"/>
      <c r="DDN896" s="806"/>
      <c r="DDO896" s="806"/>
      <c r="DDP896" s="806"/>
      <c r="DDQ896" s="806"/>
      <c r="DDR896" s="806"/>
      <c r="DDS896" s="806"/>
      <c r="DDT896" s="806"/>
      <c r="DDU896" s="806"/>
      <c r="DDV896" s="806"/>
      <c r="DDW896" s="806"/>
      <c r="DDX896" s="806"/>
      <c r="DDY896" s="806"/>
      <c r="DDZ896" s="806"/>
      <c r="DEA896" s="806"/>
      <c r="DEB896" s="806"/>
      <c r="DEC896" s="806"/>
      <c r="DED896" s="806"/>
      <c r="DEE896" s="806"/>
      <c r="DEF896" s="806"/>
      <c r="DEG896" s="806"/>
      <c r="DEH896" s="806"/>
      <c r="DEI896" s="806"/>
      <c r="DEJ896" s="806"/>
      <c r="DEK896" s="806"/>
      <c r="DEL896" s="806"/>
      <c r="DEM896" s="806"/>
      <c r="DEN896" s="806"/>
      <c r="DEO896" s="806"/>
      <c r="DEP896" s="806"/>
      <c r="DEQ896" s="806"/>
      <c r="DER896" s="806"/>
      <c r="DES896" s="806"/>
      <c r="DET896" s="806"/>
      <c r="DEU896" s="806"/>
      <c r="DEV896" s="806"/>
      <c r="DEW896" s="806"/>
      <c r="DEX896" s="806"/>
      <c r="DEY896" s="806"/>
      <c r="DEZ896" s="806"/>
      <c r="DFA896" s="806"/>
      <c r="DFB896" s="806"/>
      <c r="DFC896" s="806"/>
      <c r="DFD896" s="806"/>
      <c r="DFE896" s="806"/>
      <c r="DFF896" s="806"/>
      <c r="DFG896" s="806"/>
      <c r="DFH896" s="806"/>
      <c r="DFI896" s="806"/>
      <c r="DFJ896" s="806"/>
      <c r="DFK896" s="806"/>
      <c r="DFL896" s="806"/>
      <c r="DFM896" s="806"/>
      <c r="DFN896" s="806"/>
      <c r="DFO896" s="806"/>
      <c r="DFP896" s="806"/>
      <c r="DFQ896" s="806"/>
      <c r="DFR896" s="806"/>
      <c r="DFS896" s="806"/>
      <c r="DFT896" s="806"/>
      <c r="DFU896" s="806"/>
      <c r="DFV896" s="806"/>
      <c r="DFW896" s="806"/>
      <c r="DFX896" s="806"/>
      <c r="DFY896" s="806"/>
      <c r="DFZ896" s="806"/>
      <c r="DGA896" s="806"/>
      <c r="DGB896" s="806"/>
      <c r="DGC896" s="806"/>
      <c r="DGD896" s="806"/>
      <c r="DGE896" s="806"/>
      <c r="DGF896" s="806"/>
      <c r="DGG896" s="806"/>
      <c r="DGH896" s="806"/>
      <c r="DGI896" s="806"/>
      <c r="DGJ896" s="806"/>
      <c r="DGK896" s="806"/>
      <c r="DGL896" s="806"/>
      <c r="DGM896" s="806"/>
      <c r="DGN896" s="806"/>
      <c r="DGO896" s="806"/>
      <c r="DGP896" s="806"/>
      <c r="DGQ896" s="806"/>
      <c r="DGR896" s="806"/>
      <c r="DGS896" s="806"/>
      <c r="DGT896" s="806"/>
      <c r="DGU896" s="806"/>
      <c r="DGV896" s="806"/>
      <c r="DGW896" s="806"/>
      <c r="DGX896" s="806"/>
      <c r="DGY896" s="806"/>
      <c r="DGZ896" s="806"/>
      <c r="DHA896" s="806"/>
      <c r="DHB896" s="806"/>
      <c r="DHC896" s="806"/>
      <c r="DHD896" s="806"/>
      <c r="DHE896" s="806"/>
      <c r="DHF896" s="806"/>
      <c r="DHG896" s="806"/>
      <c r="DHH896" s="806"/>
      <c r="DHI896" s="806"/>
      <c r="DHJ896" s="806"/>
      <c r="DHK896" s="806"/>
      <c r="DHL896" s="806"/>
      <c r="DHM896" s="806"/>
      <c r="DHN896" s="806"/>
      <c r="DHO896" s="806"/>
      <c r="DHP896" s="806"/>
      <c r="DHQ896" s="806"/>
      <c r="DHR896" s="806"/>
      <c r="DHS896" s="806"/>
      <c r="DHT896" s="806"/>
      <c r="DHU896" s="806"/>
      <c r="DHV896" s="806"/>
      <c r="DHW896" s="806"/>
      <c r="DHX896" s="806"/>
      <c r="DHY896" s="806"/>
      <c r="DHZ896" s="806"/>
      <c r="DIA896" s="806"/>
      <c r="DIB896" s="806"/>
      <c r="DIC896" s="806"/>
      <c r="DID896" s="806"/>
      <c r="DIE896" s="806"/>
      <c r="DIF896" s="806"/>
      <c r="DIG896" s="806"/>
      <c r="DIH896" s="806"/>
      <c r="DII896" s="806"/>
      <c r="DIJ896" s="806"/>
      <c r="DIK896" s="806"/>
      <c r="DIL896" s="806"/>
      <c r="DIM896" s="806"/>
      <c r="DIN896" s="806"/>
      <c r="DIO896" s="806"/>
      <c r="DIP896" s="806"/>
      <c r="DIQ896" s="806"/>
      <c r="DIR896" s="806"/>
      <c r="DIS896" s="806"/>
      <c r="DIT896" s="806"/>
      <c r="DIU896" s="806"/>
      <c r="DIV896" s="806"/>
      <c r="DIW896" s="806"/>
      <c r="DIX896" s="806"/>
      <c r="DIY896" s="806"/>
      <c r="DIZ896" s="806"/>
      <c r="DJA896" s="806"/>
      <c r="DJB896" s="806"/>
      <c r="DJC896" s="806"/>
      <c r="DJD896" s="806"/>
      <c r="DJE896" s="806"/>
      <c r="DJF896" s="806"/>
      <c r="DJG896" s="806"/>
      <c r="DJH896" s="806"/>
      <c r="DJI896" s="806"/>
      <c r="DJJ896" s="806"/>
      <c r="DJK896" s="806"/>
      <c r="DJL896" s="806"/>
      <c r="DJM896" s="806"/>
      <c r="DJN896" s="806"/>
      <c r="DJO896" s="806"/>
      <c r="DJP896" s="806"/>
      <c r="DJQ896" s="806"/>
      <c r="DJR896" s="806"/>
      <c r="DJS896" s="806"/>
      <c r="DJT896" s="806"/>
      <c r="DJU896" s="806"/>
      <c r="DJV896" s="806"/>
      <c r="DJW896" s="806"/>
      <c r="DJX896" s="806"/>
      <c r="DJY896" s="806"/>
      <c r="DJZ896" s="806"/>
      <c r="DKA896" s="806"/>
      <c r="DKB896" s="806"/>
      <c r="DKC896" s="806"/>
      <c r="DKD896" s="806"/>
      <c r="DKE896" s="806"/>
      <c r="DKF896" s="806"/>
      <c r="DKG896" s="806"/>
      <c r="DKH896" s="806"/>
      <c r="DKI896" s="806"/>
      <c r="DKJ896" s="806"/>
      <c r="DKK896" s="806"/>
      <c r="DKL896" s="806"/>
      <c r="DKM896" s="806"/>
      <c r="DKN896" s="806"/>
      <c r="DKO896" s="806"/>
      <c r="DKP896" s="806"/>
      <c r="DKQ896" s="806"/>
      <c r="DKR896" s="806"/>
      <c r="DKS896" s="806"/>
      <c r="DKT896" s="806"/>
      <c r="DKU896" s="806"/>
      <c r="DKV896" s="806"/>
      <c r="DKW896" s="806"/>
      <c r="DKX896" s="806"/>
      <c r="DKY896" s="806"/>
      <c r="DKZ896" s="806"/>
      <c r="DLA896" s="806"/>
      <c r="DLB896" s="806"/>
      <c r="DLC896" s="806"/>
      <c r="DLD896" s="806"/>
      <c r="DLE896" s="806"/>
      <c r="DLF896" s="806"/>
      <c r="DLG896" s="806"/>
      <c r="DLH896" s="806"/>
      <c r="DLI896" s="806"/>
      <c r="DLJ896" s="806"/>
      <c r="DLK896" s="806"/>
      <c r="DLL896" s="806"/>
      <c r="DLM896" s="806"/>
      <c r="DLN896" s="806"/>
      <c r="DLO896" s="806"/>
      <c r="DLP896" s="806"/>
      <c r="DLQ896" s="806"/>
      <c r="DLR896" s="806"/>
      <c r="DLS896" s="806"/>
      <c r="DLT896" s="806"/>
      <c r="DLU896" s="806"/>
      <c r="DLV896" s="806"/>
      <c r="DLW896" s="806"/>
      <c r="DLX896" s="806"/>
      <c r="DLY896" s="806"/>
      <c r="DLZ896" s="806"/>
      <c r="DMA896" s="806"/>
      <c r="DMB896" s="806"/>
      <c r="DMC896" s="806"/>
      <c r="DMD896" s="806"/>
      <c r="DME896" s="806"/>
      <c r="DMF896" s="806"/>
      <c r="DMG896" s="806"/>
      <c r="DMH896" s="806"/>
      <c r="DMI896" s="806"/>
      <c r="DMJ896" s="806"/>
      <c r="DMK896" s="806"/>
      <c r="DML896" s="806"/>
      <c r="DMM896" s="806"/>
      <c r="DMN896" s="806"/>
      <c r="DMO896" s="806"/>
      <c r="DMP896" s="806"/>
      <c r="DMQ896" s="806"/>
      <c r="DMR896" s="806"/>
      <c r="DMS896" s="806"/>
      <c r="DMT896" s="806"/>
      <c r="DMU896" s="806"/>
      <c r="DMV896" s="806"/>
      <c r="DMW896" s="806"/>
      <c r="DMX896" s="806"/>
      <c r="DMY896" s="806"/>
      <c r="DMZ896" s="806"/>
      <c r="DNA896" s="806"/>
      <c r="DNB896" s="806"/>
      <c r="DNC896" s="806"/>
      <c r="DND896" s="806"/>
      <c r="DNE896" s="806"/>
      <c r="DNF896" s="806"/>
      <c r="DNG896" s="806"/>
      <c r="DNH896" s="806"/>
      <c r="DNI896" s="806"/>
      <c r="DNJ896" s="806"/>
      <c r="DNK896" s="806"/>
      <c r="DNL896" s="806"/>
      <c r="DNM896" s="806"/>
      <c r="DNN896" s="806"/>
      <c r="DNO896" s="806"/>
      <c r="DNP896" s="806"/>
      <c r="DNQ896" s="806"/>
      <c r="DNR896" s="806"/>
      <c r="DNS896" s="806"/>
      <c r="DNT896" s="806"/>
      <c r="DNU896" s="806"/>
      <c r="DNV896" s="806"/>
      <c r="DNW896" s="806"/>
      <c r="DNX896" s="806"/>
      <c r="DNY896" s="806"/>
      <c r="DNZ896" s="806"/>
      <c r="DOA896" s="806"/>
      <c r="DOB896" s="806"/>
      <c r="DOC896" s="806"/>
      <c r="DOD896" s="806"/>
      <c r="DOE896" s="806"/>
      <c r="DOF896" s="806"/>
      <c r="DOG896" s="806"/>
      <c r="DOH896" s="806"/>
      <c r="DOI896" s="806"/>
      <c r="DOJ896" s="806"/>
      <c r="DOK896" s="806"/>
      <c r="DOL896" s="806"/>
      <c r="DOM896" s="806"/>
      <c r="DON896" s="806"/>
      <c r="DOO896" s="806"/>
      <c r="DOP896" s="806"/>
      <c r="DOQ896" s="806"/>
      <c r="DOR896" s="806"/>
      <c r="DOS896" s="806"/>
      <c r="DOT896" s="806"/>
      <c r="DOU896" s="806"/>
      <c r="DOV896" s="806"/>
      <c r="DOW896" s="806"/>
      <c r="DOX896" s="806"/>
      <c r="DOY896" s="806"/>
      <c r="DOZ896" s="806"/>
      <c r="DPA896" s="806"/>
      <c r="DPB896" s="806"/>
      <c r="DPC896" s="806"/>
      <c r="DPD896" s="806"/>
      <c r="DPE896" s="806"/>
      <c r="DPF896" s="806"/>
      <c r="DPG896" s="806"/>
      <c r="DPH896" s="806"/>
      <c r="DPI896" s="806"/>
      <c r="DPJ896" s="806"/>
      <c r="DPK896" s="806"/>
      <c r="DPL896" s="806"/>
      <c r="DPM896" s="806"/>
      <c r="DPN896" s="806"/>
      <c r="DPO896" s="806"/>
      <c r="DPP896" s="806"/>
      <c r="DPQ896" s="806"/>
      <c r="DPR896" s="806"/>
      <c r="DPS896" s="806"/>
      <c r="DPT896" s="806"/>
      <c r="DPU896" s="806"/>
      <c r="DPV896" s="806"/>
      <c r="DPW896" s="806"/>
      <c r="DPX896" s="806"/>
      <c r="DPY896" s="806"/>
      <c r="DPZ896" s="806"/>
      <c r="DQA896" s="806"/>
      <c r="DQB896" s="806"/>
      <c r="DQC896" s="806"/>
      <c r="DQD896" s="806"/>
      <c r="DQE896" s="806"/>
      <c r="DQF896" s="806"/>
      <c r="DQG896" s="806"/>
      <c r="DQH896" s="806"/>
      <c r="DQI896" s="806"/>
      <c r="DQJ896" s="806"/>
      <c r="DQK896" s="806"/>
      <c r="DQL896" s="806"/>
      <c r="DQM896" s="806"/>
      <c r="DQN896" s="806"/>
      <c r="DQO896" s="806"/>
      <c r="DQP896" s="806"/>
      <c r="DQQ896" s="806"/>
      <c r="DQR896" s="806"/>
      <c r="DQS896" s="806"/>
      <c r="DQT896" s="806"/>
      <c r="DQU896" s="806"/>
      <c r="DQV896" s="806"/>
      <c r="DQW896" s="806"/>
      <c r="DQX896" s="806"/>
      <c r="DQY896" s="806"/>
      <c r="DQZ896" s="806"/>
      <c r="DRA896" s="806"/>
      <c r="DRB896" s="806"/>
      <c r="DRC896" s="806"/>
      <c r="DRD896" s="806"/>
      <c r="DRE896" s="806"/>
      <c r="DRF896" s="806"/>
      <c r="DRG896" s="806"/>
      <c r="DRH896" s="806"/>
      <c r="DRI896" s="806"/>
      <c r="DRJ896" s="806"/>
      <c r="DRK896" s="806"/>
      <c r="DRL896" s="806"/>
      <c r="DRM896" s="806"/>
      <c r="DRN896" s="806"/>
      <c r="DRO896" s="806"/>
      <c r="DRP896" s="806"/>
      <c r="DRQ896" s="806"/>
      <c r="DRR896" s="806"/>
      <c r="DRS896" s="806"/>
      <c r="DRT896" s="806"/>
      <c r="DRU896" s="806"/>
      <c r="DRV896" s="806"/>
      <c r="DRW896" s="806"/>
      <c r="DRX896" s="806"/>
      <c r="DRY896" s="806"/>
      <c r="DRZ896" s="806"/>
      <c r="DSA896" s="806"/>
      <c r="DSB896" s="806"/>
      <c r="DSC896" s="806"/>
      <c r="DSD896" s="806"/>
      <c r="DSE896" s="806"/>
      <c r="DSF896" s="806"/>
      <c r="DSG896" s="806"/>
      <c r="DSH896" s="806"/>
      <c r="DSI896" s="806"/>
      <c r="DSJ896" s="806"/>
      <c r="DSK896" s="806"/>
      <c r="DSL896" s="806"/>
      <c r="DSM896" s="806"/>
      <c r="DSN896" s="806"/>
      <c r="DSO896" s="806"/>
      <c r="DSP896" s="806"/>
      <c r="DSQ896" s="806"/>
      <c r="DSR896" s="806"/>
      <c r="DSS896" s="806"/>
      <c r="DST896" s="806"/>
      <c r="DSU896" s="806"/>
      <c r="DSV896" s="806"/>
      <c r="DSW896" s="806"/>
      <c r="DSX896" s="806"/>
      <c r="DSY896" s="806"/>
      <c r="DSZ896" s="806"/>
      <c r="DTA896" s="806"/>
      <c r="DTB896" s="806"/>
      <c r="DTC896" s="806"/>
      <c r="DTD896" s="806"/>
      <c r="DTE896" s="806"/>
      <c r="DTF896" s="806"/>
      <c r="DTG896" s="806"/>
      <c r="DTH896" s="806"/>
      <c r="DTI896" s="806"/>
      <c r="DTJ896" s="806"/>
      <c r="DTK896" s="806"/>
      <c r="DTL896" s="806"/>
      <c r="DTM896" s="806"/>
      <c r="DTN896" s="806"/>
      <c r="DTO896" s="806"/>
      <c r="DTP896" s="806"/>
      <c r="DTQ896" s="806"/>
      <c r="DTR896" s="806"/>
      <c r="DTS896" s="806"/>
      <c r="DTT896" s="806"/>
      <c r="DTU896" s="806"/>
      <c r="DTV896" s="806"/>
      <c r="DTW896" s="806"/>
      <c r="DTX896" s="806"/>
      <c r="DTY896" s="806"/>
      <c r="DTZ896" s="806"/>
      <c r="DUA896" s="806"/>
      <c r="DUB896" s="806"/>
      <c r="DUC896" s="806"/>
      <c r="DUD896" s="806"/>
      <c r="DUE896" s="806"/>
      <c r="DUF896" s="806"/>
      <c r="DUG896" s="806"/>
      <c r="DUH896" s="806"/>
      <c r="DUI896" s="806"/>
      <c r="DUJ896" s="806"/>
      <c r="DUK896" s="806"/>
      <c r="DUL896" s="806"/>
      <c r="DUM896" s="806"/>
      <c r="DUN896" s="806"/>
      <c r="DUO896" s="806"/>
      <c r="DUP896" s="806"/>
      <c r="DUQ896" s="806"/>
      <c r="DUR896" s="806"/>
      <c r="DUS896" s="806"/>
      <c r="DUT896" s="806"/>
      <c r="DUU896" s="806"/>
      <c r="DUV896" s="806"/>
      <c r="DUW896" s="806"/>
      <c r="DUX896" s="806"/>
      <c r="DUY896" s="806"/>
      <c r="DUZ896" s="806"/>
      <c r="DVA896" s="806"/>
      <c r="DVB896" s="806"/>
      <c r="DVC896" s="806"/>
      <c r="DVD896" s="806"/>
      <c r="DVE896" s="806"/>
      <c r="DVF896" s="806"/>
      <c r="DVG896" s="806"/>
      <c r="DVH896" s="806"/>
      <c r="DVI896" s="806"/>
      <c r="DVJ896" s="806"/>
      <c r="DVK896" s="806"/>
      <c r="DVL896" s="806"/>
      <c r="DVM896" s="806"/>
      <c r="DVN896" s="806"/>
      <c r="DVO896" s="806"/>
      <c r="DVP896" s="806"/>
      <c r="DVQ896" s="806"/>
      <c r="DVR896" s="806"/>
      <c r="DVS896" s="806"/>
      <c r="DVT896" s="806"/>
      <c r="DVU896" s="806"/>
      <c r="DVV896" s="806"/>
      <c r="DVW896" s="806"/>
      <c r="DVX896" s="806"/>
      <c r="DVY896" s="806"/>
      <c r="DVZ896" s="806"/>
      <c r="DWA896" s="806"/>
      <c r="DWB896" s="806"/>
      <c r="DWC896" s="806"/>
      <c r="DWD896" s="806"/>
      <c r="DWE896" s="806"/>
      <c r="DWF896" s="806"/>
      <c r="DWG896" s="806"/>
      <c r="DWH896" s="806"/>
      <c r="DWI896" s="806"/>
      <c r="DWJ896" s="806"/>
      <c r="DWK896" s="806"/>
      <c r="DWL896" s="806"/>
      <c r="DWM896" s="806"/>
      <c r="DWN896" s="806"/>
      <c r="DWO896" s="806"/>
      <c r="DWP896" s="806"/>
      <c r="DWQ896" s="806"/>
      <c r="DWR896" s="806"/>
      <c r="DWS896" s="806"/>
      <c r="DWT896" s="806"/>
      <c r="DWU896" s="806"/>
      <c r="DWV896" s="806"/>
      <c r="DWW896" s="806"/>
      <c r="DWX896" s="806"/>
      <c r="DWY896" s="806"/>
      <c r="DWZ896" s="806"/>
      <c r="DXA896" s="806"/>
      <c r="DXB896" s="806"/>
      <c r="DXC896" s="806"/>
      <c r="DXD896" s="806"/>
      <c r="DXE896" s="806"/>
      <c r="DXF896" s="806"/>
      <c r="DXG896" s="806"/>
      <c r="DXH896" s="806"/>
      <c r="DXI896" s="806"/>
      <c r="DXJ896" s="806"/>
      <c r="DXK896" s="806"/>
      <c r="DXL896" s="806"/>
      <c r="DXM896" s="806"/>
      <c r="DXN896" s="806"/>
      <c r="DXO896" s="806"/>
      <c r="DXP896" s="806"/>
      <c r="DXQ896" s="806"/>
      <c r="DXR896" s="806"/>
      <c r="DXS896" s="806"/>
      <c r="DXT896" s="806"/>
      <c r="DXU896" s="806"/>
      <c r="DXV896" s="806"/>
      <c r="DXW896" s="806"/>
      <c r="DXX896" s="806"/>
      <c r="DXY896" s="806"/>
      <c r="DXZ896" s="806"/>
      <c r="DYA896" s="806"/>
      <c r="DYB896" s="806"/>
      <c r="DYC896" s="806"/>
      <c r="DYD896" s="806"/>
      <c r="DYE896" s="806"/>
      <c r="DYF896" s="806"/>
      <c r="DYG896" s="806"/>
      <c r="DYH896" s="806"/>
      <c r="DYI896" s="806"/>
      <c r="DYJ896" s="806"/>
      <c r="DYK896" s="806"/>
      <c r="DYL896" s="806"/>
      <c r="DYM896" s="806"/>
      <c r="DYN896" s="806"/>
      <c r="DYO896" s="806"/>
      <c r="DYP896" s="806"/>
      <c r="DYQ896" s="806"/>
      <c r="DYR896" s="806"/>
      <c r="DYS896" s="806"/>
      <c r="DYT896" s="806"/>
      <c r="DYU896" s="806"/>
      <c r="DYV896" s="806"/>
      <c r="DYW896" s="806"/>
      <c r="DYX896" s="806"/>
      <c r="DYY896" s="806"/>
      <c r="DYZ896" s="806"/>
      <c r="DZA896" s="806"/>
      <c r="DZB896" s="806"/>
      <c r="DZC896" s="806"/>
      <c r="DZD896" s="806"/>
      <c r="DZE896" s="806"/>
      <c r="DZF896" s="806"/>
      <c r="DZG896" s="806"/>
      <c r="DZH896" s="806"/>
      <c r="DZI896" s="806"/>
      <c r="DZJ896" s="806"/>
      <c r="DZK896" s="806"/>
      <c r="DZL896" s="806"/>
      <c r="DZM896" s="806"/>
      <c r="DZN896" s="806"/>
      <c r="DZO896" s="806"/>
      <c r="DZP896" s="806"/>
      <c r="DZQ896" s="806"/>
      <c r="DZR896" s="806"/>
      <c r="DZS896" s="806"/>
      <c r="DZT896" s="806"/>
      <c r="DZU896" s="806"/>
      <c r="DZV896" s="806"/>
      <c r="DZW896" s="806"/>
      <c r="DZX896" s="806"/>
      <c r="DZY896" s="806"/>
      <c r="DZZ896" s="806"/>
      <c r="EAA896" s="806"/>
      <c r="EAB896" s="806"/>
      <c r="EAC896" s="806"/>
      <c r="EAD896" s="806"/>
      <c r="EAE896" s="806"/>
      <c r="EAF896" s="806"/>
      <c r="EAG896" s="806"/>
      <c r="EAH896" s="806"/>
      <c r="EAI896" s="806"/>
      <c r="EAJ896" s="806"/>
      <c r="EAK896" s="806"/>
      <c r="EAL896" s="806"/>
      <c r="EAM896" s="806"/>
      <c r="EAN896" s="806"/>
      <c r="EAO896" s="806"/>
      <c r="EAP896" s="806"/>
      <c r="EAQ896" s="806"/>
      <c r="EAR896" s="806"/>
      <c r="EAS896" s="806"/>
      <c r="EAT896" s="806"/>
      <c r="EAU896" s="806"/>
      <c r="EAV896" s="806"/>
      <c r="EAW896" s="806"/>
      <c r="EAX896" s="806"/>
      <c r="EAY896" s="806"/>
      <c r="EAZ896" s="806"/>
      <c r="EBA896" s="806"/>
      <c r="EBB896" s="806"/>
      <c r="EBC896" s="806"/>
      <c r="EBD896" s="806"/>
      <c r="EBE896" s="806"/>
      <c r="EBF896" s="806"/>
      <c r="EBG896" s="806"/>
      <c r="EBH896" s="806"/>
      <c r="EBI896" s="806"/>
      <c r="EBJ896" s="806"/>
      <c r="EBK896" s="806"/>
      <c r="EBL896" s="806"/>
      <c r="EBM896" s="806"/>
      <c r="EBN896" s="806"/>
      <c r="EBO896" s="806"/>
      <c r="EBP896" s="806"/>
      <c r="EBQ896" s="806"/>
      <c r="EBR896" s="806"/>
      <c r="EBS896" s="806"/>
      <c r="EBT896" s="806"/>
      <c r="EBU896" s="806"/>
      <c r="EBV896" s="806"/>
      <c r="EBW896" s="806"/>
      <c r="EBX896" s="806"/>
      <c r="EBY896" s="806"/>
      <c r="EBZ896" s="806"/>
      <c r="ECA896" s="806"/>
      <c r="ECB896" s="806"/>
      <c r="ECC896" s="806"/>
      <c r="ECD896" s="806"/>
      <c r="ECE896" s="806"/>
      <c r="ECF896" s="806"/>
      <c r="ECG896" s="806"/>
      <c r="ECH896" s="806"/>
      <c r="ECI896" s="806"/>
      <c r="ECJ896" s="806"/>
      <c r="ECK896" s="806"/>
      <c r="ECL896" s="806"/>
      <c r="ECM896" s="806"/>
      <c r="ECN896" s="806"/>
      <c r="ECO896" s="806"/>
      <c r="ECP896" s="806"/>
      <c r="ECQ896" s="806"/>
      <c r="ECR896" s="806"/>
      <c r="ECS896" s="806"/>
      <c r="ECT896" s="806"/>
      <c r="ECU896" s="806"/>
      <c r="ECV896" s="806"/>
      <c r="ECW896" s="806"/>
      <c r="ECX896" s="806"/>
      <c r="ECY896" s="806"/>
      <c r="ECZ896" s="806"/>
      <c r="EDA896" s="806"/>
      <c r="EDB896" s="806"/>
      <c r="EDC896" s="806"/>
      <c r="EDD896" s="806"/>
      <c r="EDE896" s="806"/>
      <c r="EDF896" s="806"/>
      <c r="EDG896" s="806"/>
      <c r="EDH896" s="806"/>
      <c r="EDI896" s="806"/>
      <c r="EDJ896" s="806"/>
      <c r="EDK896" s="806"/>
      <c r="EDL896" s="806"/>
      <c r="EDM896" s="806"/>
      <c r="EDN896" s="806"/>
      <c r="EDO896" s="806"/>
      <c r="EDP896" s="806"/>
      <c r="EDQ896" s="806"/>
      <c r="EDR896" s="806"/>
      <c r="EDS896" s="806"/>
      <c r="EDT896" s="806"/>
      <c r="EDU896" s="806"/>
      <c r="EDV896" s="806"/>
      <c r="EDW896" s="806"/>
      <c r="EDX896" s="806"/>
      <c r="EDY896" s="806"/>
      <c r="EDZ896" s="806"/>
      <c r="EEA896" s="806"/>
      <c r="EEB896" s="806"/>
      <c r="EEC896" s="806"/>
      <c r="EED896" s="806"/>
      <c r="EEE896" s="806"/>
      <c r="EEF896" s="806"/>
      <c r="EEG896" s="806"/>
      <c r="EEH896" s="806"/>
      <c r="EEI896" s="806"/>
      <c r="EEJ896" s="806"/>
      <c r="EEK896" s="806"/>
      <c r="EEL896" s="806"/>
      <c r="EEM896" s="806"/>
      <c r="EEN896" s="806"/>
      <c r="EEO896" s="806"/>
      <c r="EEP896" s="806"/>
      <c r="EEQ896" s="806"/>
      <c r="EER896" s="806"/>
      <c r="EES896" s="806"/>
      <c r="EET896" s="806"/>
      <c r="EEU896" s="806"/>
      <c r="EEV896" s="806"/>
      <c r="EEW896" s="806"/>
      <c r="EEX896" s="806"/>
      <c r="EEY896" s="806"/>
      <c r="EEZ896" s="806"/>
      <c r="EFA896" s="806"/>
      <c r="EFB896" s="806"/>
      <c r="EFC896" s="806"/>
      <c r="EFD896" s="806"/>
      <c r="EFE896" s="806"/>
      <c r="EFF896" s="806"/>
      <c r="EFG896" s="806"/>
      <c r="EFH896" s="806"/>
      <c r="EFI896" s="806"/>
      <c r="EFJ896" s="806"/>
      <c r="EFK896" s="806"/>
      <c r="EFL896" s="806"/>
      <c r="EFM896" s="806"/>
      <c r="EFN896" s="806"/>
      <c r="EFO896" s="806"/>
      <c r="EFP896" s="806"/>
      <c r="EFQ896" s="806"/>
      <c r="EFR896" s="806"/>
      <c r="EFS896" s="806"/>
      <c r="EFT896" s="806"/>
      <c r="EFU896" s="806"/>
      <c r="EFV896" s="806"/>
      <c r="EFW896" s="806"/>
      <c r="EFX896" s="806"/>
      <c r="EFY896" s="806"/>
      <c r="EFZ896" s="806"/>
      <c r="EGA896" s="806"/>
      <c r="EGB896" s="806"/>
      <c r="EGC896" s="806"/>
      <c r="EGD896" s="806"/>
      <c r="EGE896" s="806"/>
      <c r="EGF896" s="806"/>
      <c r="EGG896" s="806"/>
      <c r="EGH896" s="806"/>
      <c r="EGI896" s="806"/>
      <c r="EGJ896" s="806"/>
      <c r="EGK896" s="806"/>
      <c r="EGL896" s="806"/>
      <c r="EGM896" s="806"/>
      <c r="EGN896" s="806"/>
      <c r="EGO896" s="806"/>
      <c r="EGP896" s="806"/>
      <c r="EGQ896" s="806"/>
      <c r="EGR896" s="806"/>
      <c r="EGS896" s="806"/>
      <c r="EGT896" s="806"/>
      <c r="EGU896" s="806"/>
      <c r="EGV896" s="806"/>
      <c r="EGW896" s="806"/>
      <c r="EGX896" s="806"/>
      <c r="EGY896" s="806"/>
      <c r="EGZ896" s="806"/>
      <c r="EHA896" s="806"/>
      <c r="EHB896" s="806"/>
      <c r="EHC896" s="806"/>
      <c r="EHD896" s="806"/>
      <c r="EHE896" s="806"/>
      <c r="EHF896" s="806"/>
      <c r="EHG896" s="806"/>
      <c r="EHH896" s="806"/>
      <c r="EHI896" s="806"/>
      <c r="EHJ896" s="806"/>
      <c r="EHK896" s="806"/>
      <c r="EHL896" s="806"/>
      <c r="EHM896" s="806"/>
      <c r="EHN896" s="806"/>
      <c r="EHO896" s="806"/>
      <c r="EHP896" s="806"/>
      <c r="EHQ896" s="806"/>
      <c r="EHR896" s="806"/>
      <c r="EHS896" s="806"/>
      <c r="EHT896" s="806"/>
      <c r="EHU896" s="806"/>
      <c r="EHV896" s="806"/>
      <c r="EHW896" s="806"/>
      <c r="EHX896" s="806"/>
      <c r="EHY896" s="806"/>
      <c r="EHZ896" s="806"/>
      <c r="EIA896" s="806"/>
      <c r="EIB896" s="806"/>
      <c r="EIC896" s="806"/>
      <c r="EID896" s="806"/>
      <c r="EIE896" s="806"/>
      <c r="EIF896" s="806"/>
      <c r="EIG896" s="806"/>
      <c r="EIH896" s="806"/>
      <c r="EII896" s="806"/>
      <c r="EIJ896" s="806"/>
      <c r="EIK896" s="806"/>
      <c r="EIL896" s="806"/>
      <c r="EIM896" s="806"/>
      <c r="EIN896" s="806"/>
      <c r="EIO896" s="806"/>
      <c r="EIP896" s="806"/>
      <c r="EIQ896" s="806"/>
      <c r="EIR896" s="806"/>
      <c r="EIS896" s="806"/>
      <c r="EIT896" s="806"/>
      <c r="EIU896" s="806"/>
      <c r="EIV896" s="806"/>
      <c r="EIW896" s="806"/>
      <c r="EIX896" s="806"/>
      <c r="EIY896" s="806"/>
      <c r="EIZ896" s="806"/>
      <c r="EJA896" s="806"/>
      <c r="EJB896" s="806"/>
      <c r="EJC896" s="806"/>
      <c r="EJD896" s="806"/>
      <c r="EJE896" s="806"/>
      <c r="EJF896" s="806"/>
      <c r="EJG896" s="806"/>
      <c r="EJH896" s="806"/>
      <c r="EJI896" s="806"/>
      <c r="EJJ896" s="806"/>
      <c r="EJK896" s="806"/>
      <c r="EJL896" s="806"/>
      <c r="EJM896" s="806"/>
      <c r="EJN896" s="806"/>
      <c r="EJO896" s="806"/>
      <c r="EJP896" s="806"/>
      <c r="EJQ896" s="806"/>
      <c r="EJR896" s="806"/>
      <c r="EJS896" s="806"/>
      <c r="EJT896" s="806"/>
      <c r="EJU896" s="806"/>
      <c r="EJV896" s="806"/>
      <c r="EJW896" s="806"/>
      <c r="EJX896" s="806"/>
      <c r="EJY896" s="806"/>
      <c r="EJZ896" s="806"/>
      <c r="EKA896" s="806"/>
      <c r="EKB896" s="806"/>
      <c r="EKC896" s="806"/>
      <c r="EKD896" s="806"/>
      <c r="EKE896" s="806"/>
      <c r="EKF896" s="806"/>
      <c r="EKG896" s="806"/>
      <c r="EKH896" s="806"/>
      <c r="EKI896" s="806"/>
      <c r="EKJ896" s="806"/>
      <c r="EKK896" s="806"/>
      <c r="EKL896" s="806"/>
      <c r="EKM896" s="806"/>
      <c r="EKN896" s="806"/>
      <c r="EKO896" s="806"/>
      <c r="EKP896" s="806"/>
      <c r="EKQ896" s="806"/>
      <c r="EKR896" s="806"/>
      <c r="EKS896" s="806"/>
      <c r="EKT896" s="806"/>
      <c r="EKU896" s="806"/>
      <c r="EKV896" s="806"/>
      <c r="EKW896" s="806"/>
      <c r="EKX896" s="806"/>
      <c r="EKY896" s="806"/>
      <c r="EKZ896" s="806"/>
      <c r="ELA896" s="806"/>
      <c r="ELB896" s="806"/>
      <c r="ELC896" s="806"/>
      <c r="ELD896" s="806"/>
      <c r="ELE896" s="806"/>
      <c r="ELF896" s="806"/>
      <c r="ELG896" s="806"/>
      <c r="ELH896" s="806"/>
      <c r="ELI896" s="806"/>
      <c r="ELJ896" s="806"/>
      <c r="ELK896" s="806"/>
      <c r="ELL896" s="806"/>
      <c r="ELM896" s="806"/>
      <c r="ELN896" s="806"/>
      <c r="ELO896" s="806"/>
      <c r="ELP896" s="806"/>
      <c r="ELQ896" s="806"/>
      <c r="ELR896" s="806"/>
      <c r="ELS896" s="806"/>
      <c r="ELT896" s="806"/>
      <c r="ELU896" s="806"/>
      <c r="ELV896" s="806"/>
      <c r="ELW896" s="806"/>
      <c r="ELX896" s="806"/>
      <c r="ELY896" s="806"/>
      <c r="ELZ896" s="806"/>
      <c r="EMA896" s="806"/>
      <c r="EMB896" s="806"/>
      <c r="EMC896" s="806"/>
      <c r="EMD896" s="806"/>
      <c r="EME896" s="806"/>
      <c r="EMF896" s="806"/>
      <c r="EMG896" s="806"/>
      <c r="EMH896" s="806"/>
      <c r="EMI896" s="806"/>
      <c r="EMJ896" s="806"/>
      <c r="EMK896" s="806"/>
      <c r="EML896" s="806"/>
      <c r="EMM896" s="806"/>
      <c r="EMN896" s="806"/>
      <c r="EMO896" s="806"/>
      <c r="EMP896" s="806"/>
      <c r="EMQ896" s="806"/>
      <c r="EMR896" s="806"/>
      <c r="EMS896" s="806"/>
      <c r="EMT896" s="806"/>
      <c r="EMU896" s="806"/>
      <c r="EMV896" s="806"/>
      <c r="EMW896" s="806"/>
      <c r="EMX896" s="806"/>
      <c r="EMY896" s="806"/>
      <c r="EMZ896" s="806"/>
      <c r="ENA896" s="806"/>
      <c r="ENB896" s="806"/>
      <c r="ENC896" s="806"/>
      <c r="END896" s="806"/>
      <c r="ENE896" s="806"/>
      <c r="ENF896" s="806"/>
      <c r="ENG896" s="806"/>
      <c r="ENH896" s="806"/>
      <c r="ENI896" s="806"/>
      <c r="ENJ896" s="806"/>
      <c r="ENK896" s="806"/>
      <c r="ENL896" s="806"/>
      <c r="ENM896" s="806"/>
      <c r="ENN896" s="806"/>
      <c r="ENO896" s="806"/>
      <c r="ENP896" s="806"/>
      <c r="ENQ896" s="806"/>
      <c r="ENR896" s="806"/>
      <c r="ENS896" s="806"/>
      <c r="ENT896" s="806"/>
      <c r="ENU896" s="806"/>
      <c r="ENV896" s="806"/>
      <c r="ENW896" s="806"/>
      <c r="ENX896" s="806"/>
      <c r="ENY896" s="806"/>
      <c r="ENZ896" s="806"/>
      <c r="EOA896" s="806"/>
      <c r="EOB896" s="806"/>
      <c r="EOC896" s="806"/>
      <c r="EOD896" s="806"/>
      <c r="EOE896" s="806"/>
      <c r="EOF896" s="806"/>
      <c r="EOG896" s="806"/>
      <c r="EOH896" s="806"/>
      <c r="EOI896" s="806"/>
      <c r="EOJ896" s="806"/>
      <c r="EOK896" s="806"/>
      <c r="EOL896" s="806"/>
      <c r="EOM896" s="806"/>
      <c r="EON896" s="806"/>
      <c r="EOO896" s="806"/>
      <c r="EOP896" s="806"/>
      <c r="EOQ896" s="806"/>
      <c r="EOR896" s="806"/>
      <c r="EOS896" s="806"/>
      <c r="EOT896" s="806"/>
      <c r="EOU896" s="806"/>
      <c r="EOV896" s="806"/>
      <c r="EOW896" s="806"/>
      <c r="EOX896" s="806"/>
      <c r="EOY896" s="806"/>
      <c r="EOZ896" s="806"/>
      <c r="EPA896" s="806"/>
      <c r="EPB896" s="806"/>
      <c r="EPC896" s="806"/>
      <c r="EPD896" s="806"/>
      <c r="EPE896" s="806"/>
      <c r="EPF896" s="806"/>
      <c r="EPG896" s="806"/>
      <c r="EPH896" s="806"/>
      <c r="EPI896" s="806"/>
      <c r="EPJ896" s="806"/>
      <c r="EPK896" s="806"/>
      <c r="EPL896" s="806"/>
      <c r="EPM896" s="806"/>
      <c r="EPN896" s="806"/>
      <c r="EPO896" s="806"/>
      <c r="EPP896" s="806"/>
      <c r="EPQ896" s="806"/>
      <c r="EPR896" s="806"/>
      <c r="EPS896" s="806"/>
      <c r="EPT896" s="806"/>
      <c r="EPU896" s="806"/>
      <c r="EPV896" s="806"/>
      <c r="EPW896" s="806"/>
      <c r="EPX896" s="806"/>
      <c r="EPY896" s="806"/>
      <c r="EPZ896" s="806"/>
      <c r="EQA896" s="806"/>
      <c r="EQB896" s="806"/>
      <c r="EQC896" s="806"/>
      <c r="EQD896" s="806"/>
      <c r="EQE896" s="806"/>
      <c r="EQF896" s="806"/>
      <c r="EQG896" s="806"/>
      <c r="EQH896" s="806"/>
      <c r="EQI896" s="806"/>
      <c r="EQJ896" s="806"/>
      <c r="EQK896" s="806"/>
      <c r="EQL896" s="806"/>
      <c r="EQM896" s="806"/>
      <c r="EQN896" s="806"/>
      <c r="EQO896" s="806"/>
      <c r="EQP896" s="806"/>
      <c r="EQQ896" s="806"/>
      <c r="EQR896" s="806"/>
      <c r="EQS896" s="806"/>
      <c r="EQT896" s="806"/>
      <c r="EQU896" s="806"/>
      <c r="EQV896" s="806"/>
      <c r="EQW896" s="806"/>
      <c r="EQX896" s="806"/>
      <c r="EQY896" s="806"/>
      <c r="EQZ896" s="806"/>
      <c r="ERA896" s="806"/>
      <c r="ERB896" s="806"/>
      <c r="ERC896" s="806"/>
      <c r="ERD896" s="806"/>
      <c r="ERE896" s="806"/>
      <c r="ERF896" s="806"/>
      <c r="ERG896" s="806"/>
      <c r="ERH896" s="806"/>
      <c r="ERI896" s="806"/>
      <c r="ERJ896" s="806"/>
      <c r="ERK896" s="806"/>
      <c r="ERL896" s="806"/>
      <c r="ERM896" s="806"/>
      <c r="ERN896" s="806"/>
      <c r="ERO896" s="806"/>
      <c r="ERP896" s="806"/>
      <c r="ERQ896" s="806"/>
      <c r="ERR896" s="806"/>
      <c r="ERS896" s="806"/>
      <c r="ERT896" s="806"/>
      <c r="ERU896" s="806"/>
      <c r="ERV896" s="806"/>
      <c r="ERW896" s="806"/>
      <c r="ERX896" s="806"/>
      <c r="ERY896" s="806"/>
      <c r="ERZ896" s="806"/>
      <c r="ESA896" s="806"/>
      <c r="ESB896" s="806"/>
      <c r="ESC896" s="806"/>
      <c r="ESD896" s="806"/>
      <c r="ESE896" s="806"/>
      <c r="ESF896" s="806"/>
      <c r="ESG896" s="806"/>
      <c r="ESH896" s="806"/>
      <c r="ESI896" s="806"/>
      <c r="ESJ896" s="806"/>
      <c r="ESK896" s="806"/>
      <c r="ESL896" s="806"/>
      <c r="ESM896" s="806"/>
      <c r="ESN896" s="806"/>
      <c r="ESO896" s="806"/>
      <c r="ESP896" s="806"/>
      <c r="ESQ896" s="806"/>
      <c r="ESR896" s="806"/>
      <c r="ESS896" s="806"/>
      <c r="EST896" s="806"/>
      <c r="ESU896" s="806"/>
      <c r="ESV896" s="806"/>
      <c r="ESW896" s="806"/>
      <c r="ESX896" s="806"/>
      <c r="ESY896" s="806"/>
      <c r="ESZ896" s="806"/>
      <c r="ETA896" s="806"/>
      <c r="ETB896" s="806"/>
      <c r="ETC896" s="806"/>
      <c r="ETD896" s="806"/>
      <c r="ETE896" s="806"/>
      <c r="ETF896" s="806"/>
      <c r="ETG896" s="806"/>
      <c r="ETH896" s="806"/>
      <c r="ETI896" s="806"/>
      <c r="ETJ896" s="806"/>
      <c r="ETK896" s="806"/>
      <c r="ETL896" s="806"/>
      <c r="ETM896" s="806"/>
      <c r="ETN896" s="806"/>
      <c r="ETO896" s="806"/>
      <c r="ETP896" s="806"/>
      <c r="ETQ896" s="806"/>
      <c r="ETR896" s="806"/>
      <c r="ETS896" s="806"/>
      <c r="ETT896" s="806"/>
      <c r="ETU896" s="806"/>
      <c r="ETV896" s="806"/>
      <c r="ETW896" s="806"/>
      <c r="ETX896" s="806"/>
      <c r="ETY896" s="806"/>
      <c r="ETZ896" s="806"/>
      <c r="EUA896" s="806"/>
      <c r="EUB896" s="806"/>
      <c r="EUC896" s="806"/>
      <c r="EUD896" s="806"/>
      <c r="EUE896" s="806"/>
      <c r="EUF896" s="806"/>
      <c r="EUG896" s="806"/>
      <c r="EUH896" s="806"/>
      <c r="EUI896" s="806"/>
      <c r="EUJ896" s="806"/>
      <c r="EUK896" s="806"/>
      <c r="EUL896" s="806"/>
      <c r="EUM896" s="806"/>
      <c r="EUN896" s="806"/>
      <c r="EUO896" s="806"/>
      <c r="EUP896" s="806"/>
      <c r="EUQ896" s="806"/>
      <c r="EUR896" s="806"/>
      <c r="EUS896" s="806"/>
      <c r="EUT896" s="806"/>
      <c r="EUU896" s="806"/>
      <c r="EUV896" s="806"/>
      <c r="EUW896" s="806"/>
      <c r="EUX896" s="806"/>
      <c r="EUY896" s="806"/>
      <c r="EUZ896" s="806"/>
      <c r="EVA896" s="806"/>
      <c r="EVB896" s="806"/>
      <c r="EVC896" s="806"/>
      <c r="EVD896" s="806"/>
      <c r="EVE896" s="806"/>
      <c r="EVF896" s="806"/>
      <c r="EVG896" s="806"/>
      <c r="EVH896" s="806"/>
      <c r="EVI896" s="806"/>
      <c r="EVJ896" s="806"/>
      <c r="EVK896" s="806"/>
      <c r="EVL896" s="806"/>
      <c r="EVM896" s="806"/>
      <c r="EVN896" s="806"/>
      <c r="EVO896" s="806"/>
      <c r="EVP896" s="806"/>
      <c r="EVQ896" s="806"/>
      <c r="EVR896" s="806"/>
      <c r="EVS896" s="806"/>
      <c r="EVT896" s="806"/>
      <c r="EVU896" s="806"/>
      <c r="EVV896" s="806"/>
      <c r="EVW896" s="806"/>
      <c r="EVX896" s="806"/>
      <c r="EVY896" s="806"/>
      <c r="EVZ896" s="806"/>
      <c r="EWA896" s="806"/>
      <c r="EWB896" s="806"/>
      <c r="EWC896" s="806"/>
      <c r="EWD896" s="806"/>
      <c r="EWE896" s="806"/>
      <c r="EWF896" s="806"/>
      <c r="EWG896" s="806"/>
      <c r="EWH896" s="806"/>
      <c r="EWI896" s="806"/>
      <c r="EWJ896" s="806"/>
      <c r="EWK896" s="806"/>
      <c r="EWL896" s="806"/>
      <c r="EWM896" s="806"/>
      <c r="EWN896" s="806"/>
      <c r="EWO896" s="806"/>
      <c r="EWP896" s="806"/>
      <c r="EWQ896" s="806"/>
      <c r="EWR896" s="806"/>
      <c r="EWS896" s="806"/>
      <c r="EWT896" s="806"/>
      <c r="EWU896" s="806"/>
      <c r="EWV896" s="806"/>
      <c r="EWW896" s="806"/>
      <c r="EWX896" s="806"/>
      <c r="EWY896" s="806"/>
      <c r="EWZ896" s="806"/>
      <c r="EXA896" s="806"/>
      <c r="EXB896" s="806"/>
      <c r="EXC896" s="806"/>
      <c r="EXD896" s="806"/>
      <c r="EXE896" s="806"/>
      <c r="EXF896" s="806"/>
      <c r="EXG896" s="806"/>
      <c r="EXH896" s="806"/>
      <c r="EXI896" s="806"/>
      <c r="EXJ896" s="806"/>
      <c r="EXK896" s="806"/>
      <c r="EXL896" s="806"/>
      <c r="EXM896" s="806"/>
      <c r="EXN896" s="806"/>
      <c r="EXO896" s="806"/>
      <c r="EXP896" s="806"/>
      <c r="EXQ896" s="806"/>
      <c r="EXR896" s="806"/>
      <c r="EXS896" s="806"/>
      <c r="EXT896" s="806"/>
      <c r="EXU896" s="806"/>
      <c r="EXV896" s="806"/>
      <c r="EXW896" s="806"/>
      <c r="EXX896" s="806"/>
      <c r="EXY896" s="806"/>
      <c r="EXZ896" s="806"/>
      <c r="EYA896" s="806"/>
      <c r="EYB896" s="806"/>
      <c r="EYC896" s="806"/>
      <c r="EYD896" s="806"/>
      <c r="EYE896" s="806"/>
      <c r="EYF896" s="806"/>
      <c r="EYG896" s="806"/>
      <c r="EYH896" s="806"/>
      <c r="EYI896" s="806"/>
      <c r="EYJ896" s="806"/>
      <c r="EYK896" s="806"/>
      <c r="EYL896" s="806"/>
      <c r="EYM896" s="806"/>
      <c r="EYN896" s="806"/>
      <c r="EYO896" s="806"/>
      <c r="EYP896" s="806"/>
      <c r="EYQ896" s="806"/>
      <c r="EYR896" s="806"/>
      <c r="EYS896" s="806"/>
      <c r="EYT896" s="806"/>
      <c r="EYU896" s="806"/>
      <c r="EYV896" s="806"/>
      <c r="EYW896" s="806"/>
      <c r="EYX896" s="806"/>
      <c r="EYY896" s="806"/>
      <c r="EYZ896" s="806"/>
      <c r="EZA896" s="806"/>
      <c r="EZB896" s="806"/>
      <c r="EZC896" s="806"/>
      <c r="EZD896" s="806"/>
      <c r="EZE896" s="806"/>
      <c r="EZF896" s="806"/>
      <c r="EZG896" s="806"/>
      <c r="EZH896" s="806"/>
      <c r="EZI896" s="806"/>
      <c r="EZJ896" s="806"/>
      <c r="EZK896" s="806"/>
      <c r="EZL896" s="806"/>
      <c r="EZM896" s="806"/>
      <c r="EZN896" s="806"/>
      <c r="EZO896" s="806"/>
      <c r="EZP896" s="806"/>
      <c r="EZQ896" s="806"/>
      <c r="EZR896" s="806"/>
      <c r="EZS896" s="806"/>
      <c r="EZT896" s="806"/>
      <c r="EZU896" s="806"/>
      <c r="EZV896" s="806"/>
      <c r="EZW896" s="806"/>
      <c r="EZX896" s="806"/>
      <c r="EZY896" s="806"/>
      <c r="EZZ896" s="806"/>
      <c r="FAA896" s="806"/>
      <c r="FAB896" s="806"/>
      <c r="FAC896" s="806"/>
      <c r="FAD896" s="806"/>
      <c r="FAE896" s="806"/>
      <c r="FAF896" s="806"/>
      <c r="FAG896" s="806"/>
      <c r="FAH896" s="806"/>
      <c r="FAI896" s="806"/>
      <c r="FAJ896" s="806"/>
      <c r="FAK896" s="806"/>
      <c r="FAL896" s="806"/>
      <c r="FAM896" s="806"/>
      <c r="FAN896" s="806"/>
      <c r="FAO896" s="806"/>
      <c r="FAP896" s="806"/>
      <c r="FAQ896" s="806"/>
      <c r="FAR896" s="806"/>
      <c r="FAS896" s="806"/>
      <c r="FAT896" s="806"/>
      <c r="FAU896" s="806"/>
      <c r="FAV896" s="806"/>
      <c r="FAW896" s="806"/>
      <c r="FAX896" s="806"/>
      <c r="FAY896" s="806"/>
      <c r="FAZ896" s="806"/>
      <c r="FBA896" s="806"/>
      <c r="FBB896" s="806"/>
      <c r="FBC896" s="806"/>
      <c r="FBD896" s="806"/>
      <c r="FBE896" s="806"/>
      <c r="FBF896" s="806"/>
      <c r="FBG896" s="806"/>
      <c r="FBH896" s="806"/>
      <c r="FBI896" s="806"/>
      <c r="FBJ896" s="806"/>
      <c r="FBK896" s="806"/>
      <c r="FBL896" s="806"/>
      <c r="FBM896" s="806"/>
      <c r="FBN896" s="806"/>
      <c r="FBO896" s="806"/>
      <c r="FBP896" s="806"/>
      <c r="FBQ896" s="806"/>
      <c r="FBR896" s="806"/>
      <c r="FBS896" s="806"/>
      <c r="FBT896" s="806"/>
      <c r="FBU896" s="806"/>
      <c r="FBV896" s="806"/>
      <c r="FBW896" s="806"/>
      <c r="FBX896" s="806"/>
      <c r="FBY896" s="806"/>
      <c r="FBZ896" s="806"/>
      <c r="FCA896" s="806"/>
      <c r="FCB896" s="806"/>
      <c r="FCC896" s="806"/>
      <c r="FCD896" s="806"/>
      <c r="FCE896" s="806"/>
      <c r="FCF896" s="806"/>
      <c r="FCG896" s="806"/>
      <c r="FCH896" s="806"/>
      <c r="FCI896" s="806"/>
      <c r="FCJ896" s="806"/>
      <c r="FCK896" s="806"/>
      <c r="FCL896" s="806"/>
      <c r="FCM896" s="806"/>
      <c r="FCN896" s="806"/>
      <c r="FCO896" s="806"/>
      <c r="FCP896" s="806"/>
      <c r="FCQ896" s="806"/>
      <c r="FCR896" s="806"/>
      <c r="FCS896" s="806"/>
      <c r="FCT896" s="806"/>
      <c r="FCU896" s="806"/>
      <c r="FCV896" s="806"/>
      <c r="FCW896" s="806"/>
      <c r="FCX896" s="806"/>
      <c r="FCY896" s="806"/>
      <c r="FCZ896" s="806"/>
      <c r="FDA896" s="806"/>
      <c r="FDB896" s="806"/>
      <c r="FDC896" s="806"/>
      <c r="FDD896" s="806"/>
      <c r="FDE896" s="806"/>
      <c r="FDF896" s="806"/>
      <c r="FDG896" s="806"/>
      <c r="FDH896" s="806"/>
      <c r="FDI896" s="806"/>
      <c r="FDJ896" s="806"/>
      <c r="FDK896" s="806"/>
      <c r="FDL896" s="806"/>
      <c r="FDM896" s="806"/>
      <c r="FDN896" s="806"/>
      <c r="FDO896" s="806"/>
      <c r="FDP896" s="806"/>
      <c r="FDQ896" s="806"/>
      <c r="FDR896" s="806"/>
      <c r="FDS896" s="806"/>
      <c r="FDT896" s="806"/>
      <c r="FDU896" s="806"/>
      <c r="FDV896" s="806"/>
      <c r="FDW896" s="806"/>
      <c r="FDX896" s="806"/>
      <c r="FDY896" s="806"/>
      <c r="FDZ896" s="806"/>
      <c r="FEA896" s="806"/>
      <c r="FEB896" s="806"/>
      <c r="FEC896" s="806"/>
      <c r="FED896" s="806"/>
      <c r="FEE896" s="806"/>
      <c r="FEF896" s="806"/>
      <c r="FEG896" s="806"/>
      <c r="FEH896" s="806"/>
      <c r="FEI896" s="806"/>
      <c r="FEJ896" s="806"/>
      <c r="FEK896" s="806"/>
      <c r="FEL896" s="806"/>
      <c r="FEM896" s="806"/>
      <c r="FEN896" s="806"/>
      <c r="FEO896" s="806"/>
      <c r="FEP896" s="806"/>
      <c r="FEQ896" s="806"/>
      <c r="FER896" s="806"/>
      <c r="FES896" s="806"/>
      <c r="FET896" s="806"/>
      <c r="FEU896" s="806"/>
      <c r="FEV896" s="806"/>
      <c r="FEW896" s="806"/>
      <c r="FEX896" s="806"/>
      <c r="FEY896" s="806"/>
      <c r="FEZ896" s="806"/>
      <c r="FFA896" s="806"/>
      <c r="FFB896" s="806"/>
      <c r="FFC896" s="806"/>
      <c r="FFD896" s="806"/>
      <c r="FFE896" s="806"/>
      <c r="FFF896" s="806"/>
      <c r="FFG896" s="806"/>
      <c r="FFH896" s="806"/>
      <c r="FFI896" s="806"/>
      <c r="FFJ896" s="806"/>
      <c r="FFK896" s="806"/>
      <c r="FFL896" s="806"/>
      <c r="FFM896" s="806"/>
      <c r="FFN896" s="806"/>
      <c r="FFO896" s="806"/>
      <c r="FFP896" s="806"/>
      <c r="FFQ896" s="806"/>
      <c r="FFR896" s="806"/>
      <c r="FFS896" s="806"/>
      <c r="FFT896" s="806"/>
      <c r="FFU896" s="806"/>
      <c r="FFV896" s="806"/>
      <c r="FFW896" s="806"/>
      <c r="FFX896" s="806"/>
      <c r="FFY896" s="806"/>
      <c r="FFZ896" s="806"/>
      <c r="FGA896" s="806"/>
      <c r="FGB896" s="806"/>
      <c r="FGC896" s="806"/>
      <c r="FGD896" s="806"/>
      <c r="FGE896" s="806"/>
      <c r="FGF896" s="806"/>
      <c r="FGG896" s="806"/>
      <c r="FGH896" s="806"/>
      <c r="FGI896" s="806"/>
      <c r="FGJ896" s="806"/>
      <c r="FGK896" s="806"/>
      <c r="FGL896" s="806"/>
      <c r="FGM896" s="806"/>
      <c r="FGN896" s="806"/>
      <c r="FGO896" s="806"/>
      <c r="FGP896" s="806"/>
      <c r="FGQ896" s="806"/>
      <c r="FGR896" s="806"/>
      <c r="FGS896" s="806"/>
      <c r="FGT896" s="806"/>
      <c r="FGU896" s="806"/>
      <c r="FGV896" s="806"/>
      <c r="FGW896" s="806"/>
      <c r="FGX896" s="806"/>
      <c r="FGY896" s="806"/>
      <c r="FGZ896" s="806"/>
      <c r="FHA896" s="806"/>
      <c r="FHB896" s="806"/>
      <c r="FHC896" s="806"/>
      <c r="FHD896" s="806"/>
      <c r="FHE896" s="806"/>
      <c r="FHF896" s="806"/>
      <c r="FHG896" s="806"/>
      <c r="FHH896" s="806"/>
      <c r="FHI896" s="806"/>
      <c r="FHJ896" s="806"/>
      <c r="FHK896" s="806"/>
      <c r="FHL896" s="806"/>
      <c r="FHM896" s="806"/>
      <c r="FHN896" s="806"/>
      <c r="FHO896" s="806"/>
      <c r="FHP896" s="806"/>
      <c r="FHQ896" s="806"/>
      <c r="FHR896" s="806"/>
      <c r="FHS896" s="806"/>
      <c r="FHT896" s="806"/>
      <c r="FHU896" s="806"/>
      <c r="FHV896" s="806"/>
      <c r="FHW896" s="806"/>
      <c r="FHX896" s="806"/>
      <c r="FHY896" s="806"/>
      <c r="FHZ896" s="806"/>
      <c r="FIA896" s="806"/>
      <c r="FIB896" s="806"/>
      <c r="FIC896" s="806"/>
      <c r="FID896" s="806"/>
      <c r="FIE896" s="806"/>
      <c r="FIF896" s="806"/>
      <c r="FIG896" s="806"/>
      <c r="FIH896" s="806"/>
      <c r="FII896" s="806"/>
      <c r="FIJ896" s="806"/>
      <c r="FIK896" s="806"/>
      <c r="FIL896" s="806"/>
      <c r="FIM896" s="806"/>
      <c r="FIN896" s="806"/>
      <c r="FIO896" s="806"/>
      <c r="FIP896" s="806"/>
      <c r="FIQ896" s="806"/>
      <c r="FIR896" s="806"/>
      <c r="FIS896" s="806"/>
      <c r="FIT896" s="806"/>
      <c r="FIU896" s="806"/>
      <c r="FIV896" s="806"/>
      <c r="FIW896" s="806"/>
      <c r="FIX896" s="806"/>
      <c r="FIY896" s="806"/>
      <c r="FIZ896" s="806"/>
      <c r="FJA896" s="806"/>
      <c r="FJB896" s="806"/>
      <c r="FJC896" s="806"/>
      <c r="FJD896" s="806"/>
      <c r="FJE896" s="806"/>
      <c r="FJF896" s="806"/>
      <c r="FJG896" s="806"/>
      <c r="FJH896" s="806"/>
      <c r="FJI896" s="806"/>
      <c r="FJJ896" s="806"/>
      <c r="FJK896" s="806"/>
      <c r="FJL896" s="806"/>
      <c r="FJM896" s="806"/>
      <c r="FJN896" s="806"/>
      <c r="FJO896" s="806"/>
      <c r="FJP896" s="806"/>
      <c r="FJQ896" s="806"/>
      <c r="FJR896" s="806"/>
      <c r="FJS896" s="806"/>
      <c r="FJT896" s="806"/>
      <c r="FJU896" s="806"/>
      <c r="FJV896" s="806"/>
      <c r="FJW896" s="806"/>
      <c r="FJX896" s="806"/>
      <c r="FJY896" s="806"/>
      <c r="FJZ896" s="806"/>
      <c r="FKA896" s="806"/>
      <c r="FKB896" s="806"/>
      <c r="FKC896" s="806"/>
      <c r="FKD896" s="806"/>
      <c r="FKE896" s="806"/>
      <c r="FKF896" s="806"/>
      <c r="FKG896" s="806"/>
      <c r="FKH896" s="806"/>
      <c r="FKI896" s="806"/>
      <c r="FKJ896" s="806"/>
      <c r="FKK896" s="806"/>
      <c r="FKL896" s="806"/>
      <c r="FKM896" s="806"/>
      <c r="FKN896" s="806"/>
      <c r="FKO896" s="806"/>
      <c r="FKP896" s="806"/>
      <c r="FKQ896" s="806"/>
      <c r="FKR896" s="806"/>
      <c r="FKS896" s="806"/>
      <c r="FKT896" s="806"/>
      <c r="FKU896" s="806"/>
      <c r="FKV896" s="806"/>
      <c r="FKW896" s="806"/>
      <c r="FKX896" s="806"/>
      <c r="FKY896" s="806"/>
      <c r="FKZ896" s="806"/>
      <c r="FLA896" s="806"/>
      <c r="FLB896" s="806"/>
      <c r="FLC896" s="806"/>
      <c r="FLD896" s="806"/>
      <c r="FLE896" s="806"/>
      <c r="FLF896" s="806"/>
      <c r="FLG896" s="806"/>
      <c r="FLH896" s="806"/>
      <c r="FLI896" s="806"/>
      <c r="FLJ896" s="806"/>
      <c r="FLK896" s="806"/>
      <c r="FLL896" s="806"/>
      <c r="FLM896" s="806"/>
      <c r="FLN896" s="806"/>
      <c r="FLO896" s="806"/>
      <c r="FLP896" s="806"/>
      <c r="FLQ896" s="806"/>
      <c r="FLR896" s="806"/>
      <c r="FLS896" s="806"/>
      <c r="FLT896" s="806"/>
      <c r="FLU896" s="806"/>
      <c r="FLV896" s="806"/>
      <c r="FLW896" s="806"/>
      <c r="FLX896" s="806"/>
      <c r="FLY896" s="806"/>
      <c r="FLZ896" s="806"/>
      <c r="FMA896" s="806"/>
      <c r="FMB896" s="806"/>
      <c r="FMC896" s="806"/>
      <c r="FMD896" s="806"/>
      <c r="FME896" s="806"/>
      <c r="FMF896" s="806"/>
      <c r="FMG896" s="806"/>
      <c r="FMH896" s="806"/>
      <c r="FMI896" s="806"/>
      <c r="FMJ896" s="806"/>
      <c r="FMK896" s="806"/>
      <c r="FML896" s="806"/>
      <c r="FMM896" s="806"/>
      <c r="FMN896" s="806"/>
      <c r="FMO896" s="806"/>
      <c r="FMP896" s="806"/>
      <c r="FMQ896" s="806"/>
      <c r="FMR896" s="806"/>
      <c r="FMS896" s="806"/>
      <c r="FMT896" s="806"/>
      <c r="FMU896" s="806"/>
      <c r="FMV896" s="806"/>
      <c r="FMW896" s="806"/>
      <c r="FMX896" s="806"/>
      <c r="FMY896" s="806"/>
      <c r="FMZ896" s="806"/>
      <c r="FNA896" s="806"/>
      <c r="FNB896" s="806"/>
      <c r="FNC896" s="806"/>
      <c r="FND896" s="806"/>
      <c r="FNE896" s="806"/>
      <c r="FNF896" s="806"/>
      <c r="FNG896" s="806"/>
      <c r="FNH896" s="806"/>
      <c r="FNI896" s="806"/>
      <c r="FNJ896" s="806"/>
      <c r="FNK896" s="806"/>
      <c r="FNL896" s="806"/>
      <c r="FNM896" s="806"/>
      <c r="FNN896" s="806"/>
      <c r="FNO896" s="806"/>
      <c r="FNP896" s="806"/>
      <c r="FNQ896" s="806"/>
      <c r="FNR896" s="806"/>
      <c r="FNS896" s="806"/>
      <c r="FNT896" s="806"/>
      <c r="FNU896" s="806"/>
      <c r="FNV896" s="806"/>
      <c r="FNW896" s="806"/>
      <c r="FNX896" s="806"/>
      <c r="FNY896" s="806"/>
      <c r="FNZ896" s="806"/>
      <c r="FOA896" s="806"/>
      <c r="FOB896" s="806"/>
      <c r="FOC896" s="806"/>
      <c r="FOD896" s="806"/>
      <c r="FOE896" s="806"/>
      <c r="FOF896" s="806"/>
      <c r="FOG896" s="806"/>
      <c r="FOH896" s="806"/>
      <c r="FOI896" s="806"/>
      <c r="FOJ896" s="806"/>
      <c r="FOK896" s="806"/>
      <c r="FOL896" s="806"/>
      <c r="FOM896" s="806"/>
      <c r="FON896" s="806"/>
      <c r="FOO896" s="806"/>
      <c r="FOP896" s="806"/>
      <c r="FOQ896" s="806"/>
      <c r="FOR896" s="806"/>
      <c r="FOS896" s="806"/>
      <c r="FOT896" s="806"/>
      <c r="FOU896" s="806"/>
      <c r="FOV896" s="806"/>
      <c r="FOW896" s="806"/>
      <c r="FOX896" s="806"/>
      <c r="FOY896" s="806"/>
      <c r="FOZ896" s="806"/>
      <c r="FPA896" s="806"/>
      <c r="FPB896" s="806"/>
      <c r="FPC896" s="806"/>
      <c r="FPD896" s="806"/>
      <c r="FPE896" s="806"/>
      <c r="FPF896" s="806"/>
      <c r="FPG896" s="806"/>
      <c r="FPH896" s="806"/>
      <c r="FPI896" s="806"/>
      <c r="FPJ896" s="806"/>
      <c r="FPK896" s="806"/>
      <c r="FPL896" s="806"/>
      <c r="FPM896" s="806"/>
      <c r="FPN896" s="806"/>
      <c r="FPO896" s="806"/>
      <c r="FPP896" s="806"/>
      <c r="FPQ896" s="806"/>
      <c r="FPR896" s="806"/>
      <c r="FPS896" s="806"/>
      <c r="FPT896" s="806"/>
      <c r="FPU896" s="806"/>
      <c r="FPV896" s="806"/>
      <c r="FPW896" s="806"/>
      <c r="FPX896" s="806"/>
      <c r="FPY896" s="806"/>
      <c r="FPZ896" s="806"/>
      <c r="FQA896" s="806"/>
      <c r="FQB896" s="806"/>
      <c r="FQC896" s="806"/>
      <c r="FQD896" s="806"/>
      <c r="FQE896" s="806"/>
      <c r="FQF896" s="806"/>
      <c r="FQG896" s="806"/>
      <c r="FQH896" s="806"/>
      <c r="FQI896" s="806"/>
      <c r="FQJ896" s="806"/>
      <c r="FQK896" s="806"/>
      <c r="FQL896" s="806"/>
      <c r="FQM896" s="806"/>
      <c r="FQN896" s="806"/>
      <c r="FQO896" s="806"/>
      <c r="FQP896" s="806"/>
      <c r="FQQ896" s="806"/>
      <c r="FQR896" s="806"/>
      <c r="FQS896" s="806"/>
      <c r="FQT896" s="806"/>
      <c r="FQU896" s="806"/>
      <c r="FQV896" s="806"/>
      <c r="FQW896" s="806"/>
      <c r="FQX896" s="806"/>
      <c r="FQY896" s="806"/>
      <c r="FQZ896" s="806"/>
      <c r="FRA896" s="806"/>
      <c r="FRB896" s="806"/>
      <c r="FRC896" s="806"/>
      <c r="FRD896" s="806"/>
      <c r="FRE896" s="806"/>
      <c r="FRF896" s="806"/>
      <c r="FRG896" s="806"/>
      <c r="FRH896" s="806"/>
      <c r="FRI896" s="806"/>
      <c r="FRJ896" s="806"/>
      <c r="FRK896" s="806"/>
      <c r="FRL896" s="806"/>
      <c r="FRM896" s="806"/>
      <c r="FRN896" s="806"/>
      <c r="FRO896" s="806"/>
      <c r="FRP896" s="806"/>
      <c r="FRQ896" s="806"/>
      <c r="FRR896" s="806"/>
      <c r="FRS896" s="806"/>
      <c r="FRT896" s="806"/>
      <c r="FRU896" s="806"/>
      <c r="FRV896" s="806"/>
      <c r="FRW896" s="806"/>
      <c r="FRX896" s="806"/>
      <c r="FRY896" s="806"/>
      <c r="FRZ896" s="806"/>
      <c r="FSA896" s="806"/>
      <c r="FSB896" s="806"/>
      <c r="FSC896" s="806"/>
      <c r="FSD896" s="806"/>
      <c r="FSE896" s="806"/>
      <c r="FSF896" s="806"/>
      <c r="FSG896" s="806"/>
      <c r="FSH896" s="806"/>
      <c r="FSI896" s="806"/>
      <c r="FSJ896" s="806"/>
      <c r="FSK896" s="806"/>
      <c r="FSL896" s="806"/>
      <c r="FSM896" s="806"/>
      <c r="FSN896" s="806"/>
      <c r="FSO896" s="806"/>
      <c r="FSP896" s="806"/>
      <c r="FSQ896" s="806"/>
      <c r="FSR896" s="806"/>
      <c r="FSS896" s="806"/>
      <c r="FST896" s="806"/>
      <c r="FSU896" s="806"/>
      <c r="FSV896" s="806"/>
      <c r="FSW896" s="806"/>
      <c r="FSX896" s="806"/>
      <c r="FSY896" s="806"/>
      <c r="FSZ896" s="806"/>
      <c r="FTA896" s="806"/>
      <c r="FTB896" s="806"/>
      <c r="FTC896" s="806"/>
      <c r="FTD896" s="806"/>
      <c r="FTE896" s="806"/>
      <c r="FTF896" s="806"/>
      <c r="FTG896" s="806"/>
      <c r="FTH896" s="806"/>
      <c r="FTI896" s="806"/>
      <c r="FTJ896" s="806"/>
      <c r="FTK896" s="806"/>
      <c r="FTL896" s="806"/>
      <c r="FTM896" s="806"/>
      <c r="FTN896" s="806"/>
      <c r="FTO896" s="806"/>
      <c r="FTP896" s="806"/>
      <c r="FTQ896" s="806"/>
      <c r="FTR896" s="806"/>
      <c r="FTS896" s="806"/>
      <c r="FTT896" s="806"/>
      <c r="FTU896" s="806"/>
      <c r="FTV896" s="806"/>
      <c r="FTW896" s="806"/>
      <c r="FTX896" s="806"/>
      <c r="FTY896" s="806"/>
      <c r="FTZ896" s="806"/>
      <c r="FUA896" s="806"/>
      <c r="FUB896" s="806"/>
      <c r="FUC896" s="806"/>
      <c r="FUD896" s="806"/>
      <c r="FUE896" s="806"/>
      <c r="FUF896" s="806"/>
      <c r="FUG896" s="806"/>
      <c r="FUH896" s="806"/>
      <c r="FUI896" s="806"/>
      <c r="FUJ896" s="806"/>
      <c r="FUK896" s="806"/>
      <c r="FUL896" s="806"/>
      <c r="FUM896" s="806"/>
      <c r="FUN896" s="806"/>
      <c r="FUO896" s="806"/>
      <c r="FUP896" s="806"/>
      <c r="FUQ896" s="806"/>
      <c r="FUR896" s="806"/>
      <c r="FUS896" s="806"/>
      <c r="FUT896" s="806"/>
      <c r="FUU896" s="806"/>
      <c r="FUV896" s="806"/>
      <c r="FUW896" s="806"/>
      <c r="FUX896" s="806"/>
      <c r="FUY896" s="806"/>
      <c r="FUZ896" s="806"/>
      <c r="FVA896" s="806"/>
      <c r="FVB896" s="806"/>
      <c r="FVC896" s="806"/>
      <c r="FVD896" s="806"/>
      <c r="FVE896" s="806"/>
      <c r="FVF896" s="806"/>
      <c r="FVG896" s="806"/>
      <c r="FVH896" s="806"/>
      <c r="FVI896" s="806"/>
      <c r="FVJ896" s="806"/>
      <c r="FVK896" s="806"/>
      <c r="FVL896" s="806"/>
      <c r="FVM896" s="806"/>
      <c r="FVN896" s="806"/>
      <c r="FVO896" s="806"/>
      <c r="FVP896" s="806"/>
      <c r="FVQ896" s="806"/>
      <c r="FVR896" s="806"/>
      <c r="FVS896" s="806"/>
      <c r="FVT896" s="806"/>
      <c r="FVU896" s="806"/>
      <c r="FVV896" s="806"/>
      <c r="FVW896" s="806"/>
      <c r="FVX896" s="806"/>
      <c r="FVY896" s="806"/>
      <c r="FVZ896" s="806"/>
      <c r="FWA896" s="806"/>
      <c r="FWB896" s="806"/>
      <c r="FWC896" s="806"/>
      <c r="FWD896" s="806"/>
      <c r="FWE896" s="806"/>
      <c r="FWF896" s="806"/>
      <c r="FWG896" s="806"/>
      <c r="FWH896" s="806"/>
      <c r="FWI896" s="806"/>
      <c r="FWJ896" s="806"/>
      <c r="FWK896" s="806"/>
      <c r="FWL896" s="806"/>
      <c r="FWM896" s="806"/>
      <c r="FWN896" s="806"/>
      <c r="FWO896" s="806"/>
      <c r="FWP896" s="806"/>
      <c r="FWQ896" s="806"/>
      <c r="FWR896" s="806"/>
      <c r="FWS896" s="806"/>
      <c r="FWT896" s="806"/>
      <c r="FWU896" s="806"/>
      <c r="FWV896" s="806"/>
      <c r="FWW896" s="806"/>
      <c r="FWX896" s="806"/>
      <c r="FWY896" s="806"/>
      <c r="FWZ896" s="806"/>
      <c r="FXA896" s="806"/>
      <c r="FXB896" s="806"/>
      <c r="FXC896" s="806"/>
      <c r="FXD896" s="806"/>
      <c r="FXE896" s="806"/>
      <c r="FXF896" s="806"/>
      <c r="FXG896" s="806"/>
      <c r="FXH896" s="806"/>
      <c r="FXI896" s="806"/>
      <c r="FXJ896" s="806"/>
      <c r="FXK896" s="806"/>
      <c r="FXL896" s="806"/>
      <c r="FXM896" s="806"/>
      <c r="FXN896" s="806"/>
      <c r="FXO896" s="806"/>
      <c r="FXP896" s="806"/>
      <c r="FXQ896" s="806"/>
      <c r="FXR896" s="806"/>
      <c r="FXS896" s="806"/>
      <c r="FXT896" s="806"/>
      <c r="FXU896" s="806"/>
      <c r="FXV896" s="806"/>
      <c r="FXW896" s="806"/>
      <c r="FXX896" s="806"/>
      <c r="FXY896" s="806"/>
      <c r="FXZ896" s="806"/>
      <c r="FYA896" s="806"/>
      <c r="FYB896" s="806"/>
      <c r="FYC896" s="806"/>
      <c r="FYD896" s="806"/>
      <c r="FYE896" s="806"/>
      <c r="FYF896" s="806"/>
      <c r="FYG896" s="806"/>
      <c r="FYH896" s="806"/>
      <c r="FYI896" s="806"/>
      <c r="FYJ896" s="806"/>
      <c r="FYK896" s="806"/>
      <c r="FYL896" s="806"/>
      <c r="FYM896" s="806"/>
      <c r="FYN896" s="806"/>
      <c r="FYO896" s="806"/>
      <c r="FYP896" s="806"/>
      <c r="FYQ896" s="806"/>
      <c r="FYR896" s="806"/>
      <c r="FYS896" s="806"/>
      <c r="FYT896" s="806"/>
      <c r="FYU896" s="806"/>
      <c r="FYV896" s="806"/>
      <c r="FYW896" s="806"/>
      <c r="FYX896" s="806"/>
      <c r="FYY896" s="806"/>
      <c r="FYZ896" s="806"/>
      <c r="FZA896" s="806"/>
      <c r="FZB896" s="806"/>
      <c r="FZC896" s="806"/>
      <c r="FZD896" s="806"/>
      <c r="FZE896" s="806"/>
      <c r="FZF896" s="806"/>
      <c r="FZG896" s="806"/>
      <c r="FZH896" s="806"/>
      <c r="FZI896" s="806"/>
      <c r="FZJ896" s="806"/>
      <c r="FZK896" s="806"/>
      <c r="FZL896" s="806"/>
      <c r="FZM896" s="806"/>
      <c r="FZN896" s="806"/>
      <c r="FZO896" s="806"/>
      <c r="FZP896" s="806"/>
      <c r="FZQ896" s="806"/>
      <c r="FZR896" s="806"/>
      <c r="FZS896" s="806"/>
      <c r="FZT896" s="806"/>
      <c r="FZU896" s="806"/>
      <c r="FZV896" s="806"/>
      <c r="FZW896" s="806"/>
      <c r="FZX896" s="806"/>
      <c r="FZY896" s="806"/>
      <c r="FZZ896" s="806"/>
      <c r="GAA896" s="806"/>
      <c r="GAB896" s="806"/>
      <c r="GAC896" s="806"/>
      <c r="GAD896" s="806"/>
      <c r="GAE896" s="806"/>
      <c r="GAF896" s="806"/>
      <c r="GAG896" s="806"/>
      <c r="GAH896" s="806"/>
      <c r="GAI896" s="806"/>
      <c r="GAJ896" s="806"/>
      <c r="GAK896" s="806"/>
      <c r="GAL896" s="806"/>
      <c r="GAM896" s="806"/>
      <c r="GAN896" s="806"/>
      <c r="GAO896" s="806"/>
      <c r="GAP896" s="806"/>
      <c r="GAQ896" s="806"/>
      <c r="GAR896" s="806"/>
      <c r="GAS896" s="806"/>
      <c r="GAT896" s="806"/>
      <c r="GAU896" s="806"/>
      <c r="GAV896" s="806"/>
      <c r="GAW896" s="806"/>
      <c r="GAX896" s="806"/>
      <c r="GAY896" s="806"/>
      <c r="GAZ896" s="806"/>
      <c r="GBA896" s="806"/>
      <c r="GBB896" s="806"/>
      <c r="GBC896" s="806"/>
      <c r="GBD896" s="806"/>
      <c r="GBE896" s="806"/>
      <c r="GBF896" s="806"/>
      <c r="GBG896" s="806"/>
      <c r="GBH896" s="806"/>
      <c r="GBI896" s="806"/>
      <c r="GBJ896" s="806"/>
      <c r="GBK896" s="806"/>
      <c r="GBL896" s="806"/>
      <c r="GBM896" s="806"/>
      <c r="GBN896" s="806"/>
      <c r="GBO896" s="806"/>
      <c r="GBP896" s="806"/>
      <c r="GBQ896" s="806"/>
      <c r="GBR896" s="806"/>
      <c r="GBS896" s="806"/>
      <c r="GBT896" s="806"/>
      <c r="GBU896" s="806"/>
      <c r="GBV896" s="806"/>
      <c r="GBW896" s="806"/>
      <c r="GBX896" s="806"/>
      <c r="GBY896" s="806"/>
      <c r="GBZ896" s="806"/>
      <c r="GCA896" s="806"/>
      <c r="GCB896" s="806"/>
      <c r="GCC896" s="806"/>
      <c r="GCD896" s="806"/>
      <c r="GCE896" s="806"/>
      <c r="GCF896" s="806"/>
      <c r="GCG896" s="806"/>
      <c r="GCH896" s="806"/>
      <c r="GCI896" s="806"/>
      <c r="GCJ896" s="806"/>
      <c r="GCK896" s="806"/>
      <c r="GCL896" s="806"/>
      <c r="GCM896" s="806"/>
      <c r="GCN896" s="806"/>
      <c r="GCO896" s="806"/>
      <c r="GCP896" s="806"/>
      <c r="GCQ896" s="806"/>
      <c r="GCR896" s="806"/>
      <c r="GCS896" s="806"/>
      <c r="GCT896" s="806"/>
      <c r="GCU896" s="806"/>
      <c r="GCV896" s="806"/>
      <c r="GCW896" s="806"/>
      <c r="GCX896" s="806"/>
      <c r="GCY896" s="806"/>
      <c r="GCZ896" s="806"/>
      <c r="GDA896" s="806"/>
      <c r="GDB896" s="806"/>
      <c r="GDC896" s="806"/>
      <c r="GDD896" s="806"/>
      <c r="GDE896" s="806"/>
      <c r="GDF896" s="806"/>
      <c r="GDG896" s="806"/>
      <c r="GDH896" s="806"/>
      <c r="GDI896" s="806"/>
      <c r="GDJ896" s="806"/>
      <c r="GDK896" s="806"/>
      <c r="GDL896" s="806"/>
      <c r="GDM896" s="806"/>
      <c r="GDN896" s="806"/>
      <c r="GDO896" s="806"/>
      <c r="GDP896" s="806"/>
      <c r="GDQ896" s="806"/>
      <c r="GDR896" s="806"/>
      <c r="GDS896" s="806"/>
      <c r="GDT896" s="806"/>
      <c r="GDU896" s="806"/>
      <c r="GDV896" s="806"/>
      <c r="GDW896" s="806"/>
      <c r="GDX896" s="806"/>
      <c r="GDY896" s="806"/>
      <c r="GDZ896" s="806"/>
      <c r="GEA896" s="806"/>
      <c r="GEB896" s="806"/>
      <c r="GEC896" s="806"/>
      <c r="GED896" s="806"/>
      <c r="GEE896" s="806"/>
      <c r="GEF896" s="806"/>
      <c r="GEG896" s="806"/>
      <c r="GEH896" s="806"/>
      <c r="GEI896" s="806"/>
      <c r="GEJ896" s="806"/>
      <c r="GEK896" s="806"/>
      <c r="GEL896" s="806"/>
      <c r="GEM896" s="806"/>
      <c r="GEN896" s="806"/>
      <c r="GEO896" s="806"/>
      <c r="GEP896" s="806"/>
      <c r="GEQ896" s="806"/>
      <c r="GER896" s="806"/>
      <c r="GES896" s="806"/>
      <c r="GET896" s="806"/>
      <c r="GEU896" s="806"/>
      <c r="GEV896" s="806"/>
      <c r="GEW896" s="806"/>
      <c r="GEX896" s="806"/>
      <c r="GEY896" s="806"/>
      <c r="GEZ896" s="806"/>
      <c r="GFA896" s="806"/>
      <c r="GFB896" s="806"/>
      <c r="GFC896" s="806"/>
      <c r="GFD896" s="806"/>
      <c r="GFE896" s="806"/>
      <c r="GFF896" s="806"/>
      <c r="GFG896" s="806"/>
      <c r="GFH896" s="806"/>
      <c r="GFI896" s="806"/>
      <c r="GFJ896" s="806"/>
      <c r="GFK896" s="806"/>
      <c r="GFL896" s="806"/>
      <c r="GFM896" s="806"/>
      <c r="GFN896" s="806"/>
      <c r="GFO896" s="806"/>
      <c r="GFP896" s="806"/>
      <c r="GFQ896" s="806"/>
      <c r="GFR896" s="806"/>
      <c r="GFS896" s="806"/>
      <c r="GFT896" s="806"/>
      <c r="GFU896" s="806"/>
      <c r="GFV896" s="806"/>
      <c r="GFW896" s="806"/>
      <c r="GFX896" s="806"/>
      <c r="GFY896" s="806"/>
      <c r="GFZ896" s="806"/>
      <c r="GGA896" s="806"/>
      <c r="GGB896" s="806"/>
      <c r="GGC896" s="806"/>
      <c r="GGD896" s="806"/>
      <c r="GGE896" s="806"/>
      <c r="GGF896" s="806"/>
      <c r="GGG896" s="806"/>
      <c r="GGH896" s="806"/>
      <c r="GGI896" s="806"/>
      <c r="GGJ896" s="806"/>
      <c r="GGK896" s="806"/>
      <c r="GGL896" s="806"/>
      <c r="GGM896" s="806"/>
      <c r="GGN896" s="806"/>
      <c r="GGO896" s="806"/>
      <c r="GGP896" s="806"/>
      <c r="GGQ896" s="806"/>
      <c r="GGR896" s="806"/>
      <c r="GGS896" s="806"/>
      <c r="GGT896" s="806"/>
      <c r="GGU896" s="806"/>
      <c r="GGV896" s="806"/>
      <c r="GGW896" s="806"/>
      <c r="GGX896" s="806"/>
      <c r="GGY896" s="806"/>
      <c r="GGZ896" s="806"/>
      <c r="GHA896" s="806"/>
      <c r="GHB896" s="806"/>
      <c r="GHC896" s="806"/>
      <c r="GHD896" s="806"/>
      <c r="GHE896" s="806"/>
      <c r="GHF896" s="806"/>
      <c r="GHG896" s="806"/>
      <c r="GHH896" s="806"/>
      <c r="GHI896" s="806"/>
      <c r="GHJ896" s="806"/>
      <c r="GHK896" s="806"/>
      <c r="GHL896" s="806"/>
      <c r="GHM896" s="806"/>
      <c r="GHN896" s="806"/>
      <c r="GHO896" s="806"/>
      <c r="GHP896" s="806"/>
      <c r="GHQ896" s="806"/>
      <c r="GHR896" s="806"/>
      <c r="GHS896" s="806"/>
      <c r="GHT896" s="806"/>
      <c r="GHU896" s="806"/>
      <c r="GHV896" s="806"/>
      <c r="GHW896" s="806"/>
      <c r="GHX896" s="806"/>
      <c r="GHY896" s="806"/>
      <c r="GHZ896" s="806"/>
      <c r="GIA896" s="806"/>
      <c r="GIB896" s="806"/>
      <c r="GIC896" s="806"/>
      <c r="GID896" s="806"/>
      <c r="GIE896" s="806"/>
      <c r="GIF896" s="806"/>
      <c r="GIG896" s="806"/>
      <c r="GIH896" s="806"/>
      <c r="GII896" s="806"/>
      <c r="GIJ896" s="806"/>
      <c r="GIK896" s="806"/>
      <c r="GIL896" s="806"/>
      <c r="GIM896" s="806"/>
      <c r="GIN896" s="806"/>
      <c r="GIO896" s="806"/>
      <c r="GIP896" s="806"/>
      <c r="GIQ896" s="806"/>
      <c r="GIR896" s="806"/>
      <c r="GIS896" s="806"/>
      <c r="GIT896" s="806"/>
      <c r="GIU896" s="806"/>
      <c r="GIV896" s="806"/>
      <c r="GIW896" s="806"/>
      <c r="GIX896" s="806"/>
      <c r="GIY896" s="806"/>
      <c r="GIZ896" s="806"/>
      <c r="GJA896" s="806"/>
      <c r="GJB896" s="806"/>
      <c r="GJC896" s="806"/>
      <c r="GJD896" s="806"/>
      <c r="GJE896" s="806"/>
      <c r="GJF896" s="806"/>
      <c r="GJG896" s="806"/>
      <c r="GJH896" s="806"/>
      <c r="GJI896" s="806"/>
      <c r="GJJ896" s="806"/>
      <c r="GJK896" s="806"/>
      <c r="GJL896" s="806"/>
      <c r="GJM896" s="806"/>
      <c r="GJN896" s="806"/>
      <c r="GJO896" s="806"/>
      <c r="GJP896" s="806"/>
      <c r="GJQ896" s="806"/>
      <c r="GJR896" s="806"/>
      <c r="GJS896" s="806"/>
      <c r="GJT896" s="806"/>
      <c r="GJU896" s="806"/>
      <c r="GJV896" s="806"/>
      <c r="GJW896" s="806"/>
      <c r="GJX896" s="806"/>
      <c r="GJY896" s="806"/>
      <c r="GJZ896" s="806"/>
      <c r="GKA896" s="806"/>
      <c r="GKB896" s="806"/>
      <c r="GKC896" s="806"/>
      <c r="GKD896" s="806"/>
      <c r="GKE896" s="806"/>
      <c r="GKF896" s="806"/>
      <c r="GKG896" s="806"/>
      <c r="GKH896" s="806"/>
      <c r="GKI896" s="806"/>
      <c r="GKJ896" s="806"/>
      <c r="GKK896" s="806"/>
      <c r="GKL896" s="806"/>
      <c r="GKM896" s="806"/>
      <c r="GKN896" s="806"/>
      <c r="GKO896" s="806"/>
      <c r="GKP896" s="806"/>
      <c r="GKQ896" s="806"/>
      <c r="GKR896" s="806"/>
      <c r="GKS896" s="806"/>
      <c r="GKT896" s="806"/>
      <c r="GKU896" s="806"/>
      <c r="GKV896" s="806"/>
      <c r="GKW896" s="806"/>
      <c r="GKX896" s="806"/>
      <c r="GKY896" s="806"/>
      <c r="GKZ896" s="806"/>
      <c r="GLA896" s="806"/>
      <c r="GLB896" s="806"/>
      <c r="GLC896" s="806"/>
      <c r="GLD896" s="806"/>
      <c r="GLE896" s="806"/>
      <c r="GLF896" s="806"/>
      <c r="GLG896" s="806"/>
      <c r="GLH896" s="806"/>
      <c r="GLI896" s="806"/>
      <c r="GLJ896" s="806"/>
      <c r="GLK896" s="806"/>
      <c r="GLL896" s="806"/>
      <c r="GLM896" s="806"/>
      <c r="GLN896" s="806"/>
      <c r="GLO896" s="806"/>
      <c r="GLP896" s="806"/>
      <c r="GLQ896" s="806"/>
      <c r="GLR896" s="806"/>
      <c r="GLS896" s="806"/>
      <c r="GLT896" s="806"/>
      <c r="GLU896" s="806"/>
      <c r="GLV896" s="806"/>
      <c r="GLW896" s="806"/>
      <c r="GLX896" s="806"/>
      <c r="GLY896" s="806"/>
      <c r="GLZ896" s="806"/>
      <c r="GMA896" s="806"/>
      <c r="GMB896" s="806"/>
      <c r="GMC896" s="806"/>
      <c r="GMD896" s="806"/>
      <c r="GME896" s="806"/>
      <c r="GMF896" s="806"/>
      <c r="GMG896" s="806"/>
      <c r="GMH896" s="806"/>
      <c r="GMI896" s="806"/>
      <c r="GMJ896" s="806"/>
      <c r="GMK896" s="806"/>
      <c r="GML896" s="806"/>
      <c r="GMM896" s="806"/>
      <c r="GMN896" s="806"/>
      <c r="GMO896" s="806"/>
      <c r="GMP896" s="806"/>
      <c r="GMQ896" s="806"/>
      <c r="GMR896" s="806"/>
      <c r="GMS896" s="806"/>
      <c r="GMT896" s="806"/>
      <c r="GMU896" s="806"/>
      <c r="GMV896" s="806"/>
      <c r="GMW896" s="806"/>
      <c r="GMX896" s="806"/>
      <c r="GMY896" s="806"/>
      <c r="GMZ896" s="806"/>
      <c r="GNA896" s="806"/>
      <c r="GNB896" s="806"/>
      <c r="GNC896" s="806"/>
      <c r="GND896" s="806"/>
      <c r="GNE896" s="806"/>
      <c r="GNF896" s="806"/>
      <c r="GNG896" s="806"/>
      <c r="GNH896" s="806"/>
      <c r="GNI896" s="806"/>
      <c r="GNJ896" s="806"/>
      <c r="GNK896" s="806"/>
      <c r="GNL896" s="806"/>
      <c r="GNM896" s="806"/>
      <c r="GNN896" s="806"/>
      <c r="GNO896" s="806"/>
      <c r="GNP896" s="806"/>
      <c r="GNQ896" s="806"/>
      <c r="GNR896" s="806"/>
      <c r="GNS896" s="806"/>
      <c r="GNT896" s="806"/>
      <c r="GNU896" s="806"/>
      <c r="GNV896" s="806"/>
      <c r="GNW896" s="806"/>
      <c r="GNX896" s="806"/>
      <c r="GNY896" s="806"/>
      <c r="GNZ896" s="806"/>
      <c r="GOA896" s="806"/>
      <c r="GOB896" s="806"/>
      <c r="GOC896" s="806"/>
      <c r="GOD896" s="806"/>
      <c r="GOE896" s="806"/>
      <c r="GOF896" s="806"/>
      <c r="GOG896" s="806"/>
      <c r="GOH896" s="806"/>
      <c r="GOI896" s="806"/>
      <c r="GOJ896" s="806"/>
      <c r="GOK896" s="806"/>
      <c r="GOL896" s="806"/>
      <c r="GOM896" s="806"/>
      <c r="GON896" s="806"/>
      <c r="GOO896" s="806"/>
      <c r="GOP896" s="806"/>
      <c r="GOQ896" s="806"/>
      <c r="GOR896" s="806"/>
      <c r="GOS896" s="806"/>
      <c r="GOT896" s="806"/>
      <c r="GOU896" s="806"/>
      <c r="GOV896" s="806"/>
      <c r="GOW896" s="806"/>
      <c r="GOX896" s="806"/>
      <c r="GOY896" s="806"/>
      <c r="GOZ896" s="806"/>
      <c r="GPA896" s="806"/>
      <c r="GPB896" s="806"/>
      <c r="GPC896" s="806"/>
      <c r="GPD896" s="806"/>
      <c r="GPE896" s="806"/>
      <c r="GPF896" s="806"/>
      <c r="GPG896" s="806"/>
      <c r="GPH896" s="806"/>
      <c r="GPI896" s="806"/>
      <c r="GPJ896" s="806"/>
      <c r="GPK896" s="806"/>
      <c r="GPL896" s="806"/>
      <c r="GPM896" s="806"/>
      <c r="GPN896" s="806"/>
      <c r="GPO896" s="806"/>
      <c r="GPP896" s="806"/>
      <c r="GPQ896" s="806"/>
      <c r="GPR896" s="806"/>
      <c r="GPS896" s="806"/>
      <c r="GPT896" s="806"/>
      <c r="GPU896" s="806"/>
      <c r="GPV896" s="806"/>
      <c r="GPW896" s="806"/>
      <c r="GPX896" s="806"/>
      <c r="GPY896" s="806"/>
      <c r="GPZ896" s="806"/>
      <c r="GQA896" s="806"/>
      <c r="GQB896" s="806"/>
      <c r="GQC896" s="806"/>
      <c r="GQD896" s="806"/>
      <c r="GQE896" s="806"/>
      <c r="GQF896" s="806"/>
      <c r="GQG896" s="806"/>
      <c r="GQH896" s="806"/>
      <c r="GQI896" s="806"/>
      <c r="GQJ896" s="806"/>
      <c r="GQK896" s="806"/>
      <c r="GQL896" s="806"/>
      <c r="GQM896" s="806"/>
      <c r="GQN896" s="806"/>
      <c r="GQO896" s="806"/>
      <c r="GQP896" s="806"/>
      <c r="GQQ896" s="806"/>
      <c r="GQR896" s="806"/>
      <c r="GQS896" s="806"/>
      <c r="GQT896" s="806"/>
      <c r="GQU896" s="806"/>
      <c r="GQV896" s="806"/>
      <c r="GQW896" s="806"/>
      <c r="GQX896" s="806"/>
      <c r="GQY896" s="806"/>
      <c r="GQZ896" s="806"/>
      <c r="GRA896" s="806"/>
      <c r="GRB896" s="806"/>
      <c r="GRC896" s="806"/>
      <c r="GRD896" s="806"/>
      <c r="GRE896" s="806"/>
      <c r="GRF896" s="806"/>
      <c r="GRG896" s="806"/>
      <c r="GRH896" s="806"/>
      <c r="GRI896" s="806"/>
      <c r="GRJ896" s="806"/>
      <c r="GRK896" s="806"/>
      <c r="GRL896" s="806"/>
      <c r="GRM896" s="806"/>
      <c r="GRN896" s="806"/>
      <c r="GRO896" s="806"/>
      <c r="GRP896" s="806"/>
      <c r="GRQ896" s="806"/>
      <c r="GRR896" s="806"/>
      <c r="GRS896" s="806"/>
      <c r="GRT896" s="806"/>
      <c r="GRU896" s="806"/>
      <c r="GRV896" s="806"/>
      <c r="GRW896" s="806"/>
      <c r="GRX896" s="806"/>
      <c r="GRY896" s="806"/>
      <c r="GRZ896" s="806"/>
      <c r="GSA896" s="806"/>
      <c r="GSB896" s="806"/>
      <c r="GSC896" s="806"/>
      <c r="GSD896" s="806"/>
      <c r="GSE896" s="806"/>
      <c r="GSF896" s="806"/>
      <c r="GSG896" s="806"/>
      <c r="GSH896" s="806"/>
      <c r="GSI896" s="806"/>
      <c r="GSJ896" s="806"/>
      <c r="GSK896" s="806"/>
      <c r="GSL896" s="806"/>
      <c r="GSM896" s="806"/>
      <c r="GSN896" s="806"/>
      <c r="GSO896" s="806"/>
      <c r="GSP896" s="806"/>
      <c r="GSQ896" s="806"/>
      <c r="GSR896" s="806"/>
      <c r="GSS896" s="806"/>
      <c r="GST896" s="806"/>
      <c r="GSU896" s="806"/>
      <c r="GSV896" s="806"/>
      <c r="GSW896" s="806"/>
      <c r="GSX896" s="806"/>
      <c r="GSY896" s="806"/>
      <c r="GSZ896" s="806"/>
      <c r="GTA896" s="806"/>
      <c r="GTB896" s="806"/>
      <c r="GTC896" s="806"/>
      <c r="GTD896" s="806"/>
      <c r="GTE896" s="806"/>
      <c r="GTF896" s="806"/>
      <c r="GTG896" s="806"/>
      <c r="GTH896" s="806"/>
      <c r="GTI896" s="806"/>
      <c r="GTJ896" s="806"/>
      <c r="GTK896" s="806"/>
      <c r="GTL896" s="806"/>
      <c r="GTM896" s="806"/>
      <c r="GTN896" s="806"/>
      <c r="GTO896" s="806"/>
      <c r="GTP896" s="806"/>
      <c r="GTQ896" s="806"/>
      <c r="GTR896" s="806"/>
      <c r="GTS896" s="806"/>
      <c r="GTT896" s="806"/>
      <c r="GTU896" s="806"/>
      <c r="GTV896" s="806"/>
      <c r="GTW896" s="806"/>
      <c r="GTX896" s="806"/>
      <c r="GTY896" s="806"/>
      <c r="GTZ896" s="806"/>
      <c r="GUA896" s="806"/>
      <c r="GUB896" s="806"/>
      <c r="GUC896" s="806"/>
      <c r="GUD896" s="806"/>
      <c r="GUE896" s="806"/>
      <c r="GUF896" s="806"/>
      <c r="GUG896" s="806"/>
      <c r="GUH896" s="806"/>
      <c r="GUI896" s="806"/>
      <c r="GUJ896" s="806"/>
      <c r="GUK896" s="806"/>
      <c r="GUL896" s="806"/>
      <c r="GUM896" s="806"/>
      <c r="GUN896" s="806"/>
      <c r="GUO896" s="806"/>
      <c r="GUP896" s="806"/>
      <c r="GUQ896" s="806"/>
      <c r="GUR896" s="806"/>
      <c r="GUS896" s="806"/>
      <c r="GUT896" s="806"/>
      <c r="GUU896" s="806"/>
      <c r="GUV896" s="806"/>
      <c r="GUW896" s="806"/>
      <c r="GUX896" s="806"/>
      <c r="GUY896" s="806"/>
      <c r="GUZ896" s="806"/>
      <c r="GVA896" s="806"/>
      <c r="GVB896" s="806"/>
      <c r="GVC896" s="806"/>
      <c r="GVD896" s="806"/>
      <c r="GVE896" s="806"/>
      <c r="GVF896" s="806"/>
      <c r="GVG896" s="806"/>
      <c r="GVH896" s="806"/>
      <c r="GVI896" s="806"/>
      <c r="GVJ896" s="806"/>
      <c r="GVK896" s="806"/>
      <c r="GVL896" s="806"/>
      <c r="GVM896" s="806"/>
      <c r="GVN896" s="806"/>
      <c r="GVO896" s="806"/>
      <c r="GVP896" s="806"/>
      <c r="GVQ896" s="806"/>
      <c r="GVR896" s="806"/>
      <c r="GVS896" s="806"/>
      <c r="GVT896" s="806"/>
      <c r="GVU896" s="806"/>
      <c r="GVV896" s="806"/>
      <c r="GVW896" s="806"/>
      <c r="GVX896" s="806"/>
      <c r="GVY896" s="806"/>
      <c r="GVZ896" s="806"/>
      <c r="GWA896" s="806"/>
      <c r="GWB896" s="806"/>
      <c r="GWC896" s="806"/>
      <c r="GWD896" s="806"/>
      <c r="GWE896" s="806"/>
      <c r="GWF896" s="806"/>
      <c r="GWG896" s="806"/>
      <c r="GWH896" s="806"/>
      <c r="GWI896" s="806"/>
      <c r="GWJ896" s="806"/>
      <c r="GWK896" s="806"/>
      <c r="GWL896" s="806"/>
      <c r="GWM896" s="806"/>
      <c r="GWN896" s="806"/>
      <c r="GWO896" s="806"/>
      <c r="GWP896" s="806"/>
      <c r="GWQ896" s="806"/>
      <c r="GWR896" s="806"/>
      <c r="GWS896" s="806"/>
      <c r="GWT896" s="806"/>
      <c r="GWU896" s="806"/>
      <c r="GWV896" s="806"/>
      <c r="GWW896" s="806"/>
      <c r="GWX896" s="806"/>
      <c r="GWY896" s="806"/>
      <c r="GWZ896" s="806"/>
      <c r="GXA896" s="806"/>
      <c r="GXB896" s="806"/>
      <c r="GXC896" s="806"/>
      <c r="GXD896" s="806"/>
      <c r="GXE896" s="806"/>
      <c r="GXF896" s="806"/>
      <c r="GXG896" s="806"/>
      <c r="GXH896" s="806"/>
      <c r="GXI896" s="806"/>
      <c r="GXJ896" s="806"/>
      <c r="GXK896" s="806"/>
      <c r="GXL896" s="806"/>
      <c r="GXM896" s="806"/>
      <c r="GXN896" s="806"/>
      <c r="GXO896" s="806"/>
      <c r="GXP896" s="806"/>
      <c r="GXQ896" s="806"/>
      <c r="GXR896" s="806"/>
      <c r="GXS896" s="806"/>
      <c r="GXT896" s="806"/>
      <c r="GXU896" s="806"/>
      <c r="GXV896" s="806"/>
      <c r="GXW896" s="806"/>
      <c r="GXX896" s="806"/>
      <c r="GXY896" s="806"/>
      <c r="GXZ896" s="806"/>
      <c r="GYA896" s="806"/>
      <c r="GYB896" s="806"/>
      <c r="GYC896" s="806"/>
      <c r="GYD896" s="806"/>
      <c r="GYE896" s="806"/>
      <c r="GYF896" s="806"/>
      <c r="GYG896" s="806"/>
      <c r="GYH896" s="806"/>
      <c r="GYI896" s="806"/>
      <c r="GYJ896" s="806"/>
      <c r="GYK896" s="806"/>
      <c r="GYL896" s="806"/>
      <c r="GYM896" s="806"/>
      <c r="GYN896" s="806"/>
      <c r="GYO896" s="806"/>
      <c r="GYP896" s="806"/>
      <c r="GYQ896" s="806"/>
      <c r="GYR896" s="806"/>
      <c r="GYS896" s="806"/>
      <c r="GYT896" s="806"/>
      <c r="GYU896" s="806"/>
      <c r="GYV896" s="806"/>
      <c r="GYW896" s="806"/>
      <c r="GYX896" s="806"/>
      <c r="GYY896" s="806"/>
      <c r="GYZ896" s="806"/>
      <c r="GZA896" s="806"/>
      <c r="GZB896" s="806"/>
      <c r="GZC896" s="806"/>
      <c r="GZD896" s="806"/>
      <c r="GZE896" s="806"/>
      <c r="GZF896" s="806"/>
      <c r="GZG896" s="806"/>
      <c r="GZH896" s="806"/>
      <c r="GZI896" s="806"/>
      <c r="GZJ896" s="806"/>
      <c r="GZK896" s="806"/>
      <c r="GZL896" s="806"/>
      <c r="GZM896" s="806"/>
      <c r="GZN896" s="806"/>
      <c r="GZO896" s="806"/>
      <c r="GZP896" s="806"/>
      <c r="GZQ896" s="806"/>
      <c r="GZR896" s="806"/>
      <c r="GZS896" s="806"/>
      <c r="GZT896" s="806"/>
      <c r="GZU896" s="806"/>
      <c r="GZV896" s="806"/>
      <c r="GZW896" s="806"/>
      <c r="GZX896" s="806"/>
      <c r="GZY896" s="806"/>
      <c r="GZZ896" s="806"/>
      <c r="HAA896" s="806"/>
      <c r="HAB896" s="806"/>
      <c r="HAC896" s="806"/>
      <c r="HAD896" s="806"/>
      <c r="HAE896" s="806"/>
      <c r="HAF896" s="806"/>
      <c r="HAG896" s="806"/>
      <c r="HAH896" s="806"/>
      <c r="HAI896" s="806"/>
      <c r="HAJ896" s="806"/>
      <c r="HAK896" s="806"/>
      <c r="HAL896" s="806"/>
      <c r="HAM896" s="806"/>
      <c r="HAN896" s="806"/>
      <c r="HAO896" s="806"/>
      <c r="HAP896" s="806"/>
      <c r="HAQ896" s="806"/>
      <c r="HAR896" s="806"/>
      <c r="HAS896" s="806"/>
      <c r="HAT896" s="806"/>
      <c r="HAU896" s="806"/>
      <c r="HAV896" s="806"/>
      <c r="HAW896" s="806"/>
      <c r="HAX896" s="806"/>
      <c r="HAY896" s="806"/>
      <c r="HAZ896" s="806"/>
      <c r="HBA896" s="806"/>
      <c r="HBB896" s="806"/>
      <c r="HBC896" s="806"/>
      <c r="HBD896" s="806"/>
      <c r="HBE896" s="806"/>
      <c r="HBF896" s="806"/>
      <c r="HBG896" s="806"/>
      <c r="HBH896" s="806"/>
      <c r="HBI896" s="806"/>
      <c r="HBJ896" s="806"/>
      <c r="HBK896" s="806"/>
      <c r="HBL896" s="806"/>
      <c r="HBM896" s="806"/>
      <c r="HBN896" s="806"/>
      <c r="HBO896" s="806"/>
      <c r="HBP896" s="806"/>
      <c r="HBQ896" s="806"/>
      <c r="HBR896" s="806"/>
      <c r="HBS896" s="806"/>
      <c r="HBT896" s="806"/>
      <c r="HBU896" s="806"/>
      <c r="HBV896" s="806"/>
      <c r="HBW896" s="806"/>
      <c r="HBX896" s="806"/>
      <c r="HBY896" s="806"/>
      <c r="HBZ896" s="806"/>
      <c r="HCA896" s="806"/>
      <c r="HCB896" s="806"/>
      <c r="HCC896" s="806"/>
      <c r="HCD896" s="806"/>
      <c r="HCE896" s="806"/>
      <c r="HCF896" s="806"/>
      <c r="HCG896" s="806"/>
      <c r="HCH896" s="806"/>
      <c r="HCI896" s="806"/>
      <c r="HCJ896" s="806"/>
      <c r="HCK896" s="806"/>
      <c r="HCL896" s="806"/>
      <c r="HCM896" s="806"/>
      <c r="HCN896" s="806"/>
      <c r="HCO896" s="806"/>
      <c r="HCP896" s="806"/>
      <c r="HCQ896" s="806"/>
      <c r="HCR896" s="806"/>
      <c r="HCS896" s="806"/>
      <c r="HCT896" s="806"/>
      <c r="HCU896" s="806"/>
      <c r="HCV896" s="806"/>
      <c r="HCW896" s="806"/>
      <c r="HCX896" s="806"/>
      <c r="HCY896" s="806"/>
      <c r="HCZ896" s="806"/>
      <c r="HDA896" s="806"/>
      <c r="HDB896" s="806"/>
      <c r="HDC896" s="806"/>
      <c r="HDD896" s="806"/>
      <c r="HDE896" s="806"/>
      <c r="HDF896" s="806"/>
      <c r="HDG896" s="806"/>
      <c r="HDH896" s="806"/>
      <c r="HDI896" s="806"/>
      <c r="HDJ896" s="806"/>
      <c r="HDK896" s="806"/>
      <c r="HDL896" s="806"/>
      <c r="HDM896" s="806"/>
      <c r="HDN896" s="806"/>
      <c r="HDO896" s="806"/>
      <c r="HDP896" s="806"/>
      <c r="HDQ896" s="806"/>
      <c r="HDR896" s="806"/>
      <c r="HDS896" s="806"/>
      <c r="HDT896" s="806"/>
      <c r="HDU896" s="806"/>
      <c r="HDV896" s="806"/>
      <c r="HDW896" s="806"/>
      <c r="HDX896" s="806"/>
      <c r="HDY896" s="806"/>
      <c r="HDZ896" s="806"/>
      <c r="HEA896" s="806"/>
      <c r="HEB896" s="806"/>
      <c r="HEC896" s="806"/>
      <c r="HED896" s="806"/>
      <c r="HEE896" s="806"/>
      <c r="HEF896" s="806"/>
      <c r="HEG896" s="806"/>
      <c r="HEH896" s="806"/>
      <c r="HEI896" s="806"/>
      <c r="HEJ896" s="806"/>
      <c r="HEK896" s="806"/>
      <c r="HEL896" s="806"/>
      <c r="HEM896" s="806"/>
      <c r="HEN896" s="806"/>
      <c r="HEO896" s="806"/>
      <c r="HEP896" s="806"/>
      <c r="HEQ896" s="806"/>
      <c r="HER896" s="806"/>
      <c r="HES896" s="806"/>
      <c r="HET896" s="806"/>
      <c r="HEU896" s="806"/>
      <c r="HEV896" s="806"/>
      <c r="HEW896" s="806"/>
      <c r="HEX896" s="806"/>
      <c r="HEY896" s="806"/>
      <c r="HEZ896" s="806"/>
      <c r="HFA896" s="806"/>
      <c r="HFB896" s="806"/>
      <c r="HFC896" s="806"/>
      <c r="HFD896" s="806"/>
      <c r="HFE896" s="806"/>
      <c r="HFF896" s="806"/>
      <c r="HFG896" s="806"/>
      <c r="HFH896" s="806"/>
      <c r="HFI896" s="806"/>
      <c r="HFJ896" s="806"/>
      <c r="HFK896" s="806"/>
      <c r="HFL896" s="806"/>
      <c r="HFM896" s="806"/>
      <c r="HFN896" s="806"/>
      <c r="HFO896" s="806"/>
      <c r="HFP896" s="806"/>
      <c r="HFQ896" s="806"/>
      <c r="HFR896" s="806"/>
      <c r="HFS896" s="806"/>
      <c r="HFT896" s="806"/>
      <c r="HFU896" s="806"/>
      <c r="HFV896" s="806"/>
      <c r="HFW896" s="806"/>
      <c r="HFX896" s="806"/>
      <c r="HFY896" s="806"/>
      <c r="HFZ896" s="806"/>
      <c r="HGA896" s="806"/>
      <c r="HGB896" s="806"/>
      <c r="HGC896" s="806"/>
      <c r="HGD896" s="806"/>
      <c r="HGE896" s="806"/>
      <c r="HGF896" s="806"/>
      <c r="HGG896" s="806"/>
      <c r="HGH896" s="806"/>
      <c r="HGI896" s="806"/>
      <c r="HGJ896" s="806"/>
      <c r="HGK896" s="806"/>
      <c r="HGL896" s="806"/>
      <c r="HGM896" s="806"/>
      <c r="HGN896" s="806"/>
      <c r="HGO896" s="806"/>
      <c r="HGP896" s="806"/>
      <c r="HGQ896" s="806"/>
      <c r="HGR896" s="806"/>
      <c r="HGS896" s="806"/>
      <c r="HGT896" s="806"/>
      <c r="HGU896" s="806"/>
      <c r="HGV896" s="806"/>
      <c r="HGW896" s="806"/>
      <c r="HGX896" s="806"/>
      <c r="HGY896" s="806"/>
      <c r="HGZ896" s="806"/>
      <c r="HHA896" s="806"/>
      <c r="HHB896" s="806"/>
      <c r="HHC896" s="806"/>
      <c r="HHD896" s="806"/>
      <c r="HHE896" s="806"/>
      <c r="HHF896" s="806"/>
      <c r="HHG896" s="806"/>
      <c r="HHH896" s="806"/>
      <c r="HHI896" s="806"/>
      <c r="HHJ896" s="806"/>
      <c r="HHK896" s="806"/>
      <c r="HHL896" s="806"/>
      <c r="HHM896" s="806"/>
      <c r="HHN896" s="806"/>
      <c r="HHO896" s="806"/>
      <c r="HHP896" s="806"/>
      <c r="HHQ896" s="806"/>
      <c r="HHR896" s="806"/>
      <c r="HHS896" s="806"/>
      <c r="HHT896" s="806"/>
      <c r="HHU896" s="806"/>
      <c r="HHV896" s="806"/>
      <c r="HHW896" s="806"/>
      <c r="HHX896" s="806"/>
      <c r="HHY896" s="806"/>
      <c r="HHZ896" s="806"/>
      <c r="HIA896" s="806"/>
      <c r="HIB896" s="806"/>
      <c r="HIC896" s="806"/>
      <c r="HID896" s="806"/>
      <c r="HIE896" s="806"/>
      <c r="HIF896" s="806"/>
      <c r="HIG896" s="806"/>
      <c r="HIH896" s="806"/>
      <c r="HII896" s="806"/>
      <c r="HIJ896" s="806"/>
      <c r="HIK896" s="806"/>
      <c r="HIL896" s="806"/>
      <c r="HIM896" s="806"/>
      <c r="HIN896" s="806"/>
      <c r="HIO896" s="806"/>
      <c r="HIP896" s="806"/>
      <c r="HIQ896" s="806"/>
      <c r="HIR896" s="806"/>
      <c r="HIS896" s="806"/>
      <c r="HIT896" s="806"/>
      <c r="HIU896" s="806"/>
      <c r="HIV896" s="806"/>
      <c r="HIW896" s="806"/>
      <c r="HIX896" s="806"/>
      <c r="HIY896" s="806"/>
      <c r="HIZ896" s="806"/>
      <c r="HJA896" s="806"/>
      <c r="HJB896" s="806"/>
      <c r="HJC896" s="806"/>
      <c r="HJD896" s="806"/>
      <c r="HJE896" s="806"/>
      <c r="HJF896" s="806"/>
      <c r="HJG896" s="806"/>
      <c r="HJH896" s="806"/>
      <c r="HJI896" s="806"/>
      <c r="HJJ896" s="806"/>
      <c r="HJK896" s="806"/>
      <c r="HJL896" s="806"/>
      <c r="HJM896" s="806"/>
      <c r="HJN896" s="806"/>
      <c r="HJO896" s="806"/>
      <c r="HJP896" s="806"/>
      <c r="HJQ896" s="806"/>
      <c r="HJR896" s="806"/>
      <c r="HJS896" s="806"/>
      <c r="HJT896" s="806"/>
      <c r="HJU896" s="806"/>
      <c r="HJV896" s="806"/>
      <c r="HJW896" s="806"/>
      <c r="HJX896" s="806"/>
      <c r="HJY896" s="806"/>
      <c r="HJZ896" s="806"/>
      <c r="HKA896" s="806"/>
      <c r="HKB896" s="806"/>
      <c r="HKC896" s="806"/>
      <c r="HKD896" s="806"/>
      <c r="HKE896" s="806"/>
      <c r="HKF896" s="806"/>
      <c r="HKG896" s="806"/>
      <c r="HKH896" s="806"/>
      <c r="HKI896" s="806"/>
      <c r="HKJ896" s="806"/>
      <c r="HKK896" s="806"/>
      <c r="HKL896" s="806"/>
      <c r="HKM896" s="806"/>
      <c r="HKN896" s="806"/>
      <c r="HKO896" s="806"/>
      <c r="HKP896" s="806"/>
      <c r="HKQ896" s="806"/>
      <c r="HKR896" s="806"/>
      <c r="HKS896" s="806"/>
      <c r="HKT896" s="806"/>
      <c r="HKU896" s="806"/>
      <c r="HKV896" s="806"/>
      <c r="HKW896" s="806"/>
      <c r="HKX896" s="806"/>
      <c r="HKY896" s="806"/>
      <c r="HKZ896" s="806"/>
      <c r="HLA896" s="806"/>
      <c r="HLB896" s="806"/>
      <c r="HLC896" s="806"/>
      <c r="HLD896" s="806"/>
      <c r="HLE896" s="806"/>
      <c r="HLF896" s="806"/>
      <c r="HLG896" s="806"/>
      <c r="HLH896" s="806"/>
      <c r="HLI896" s="806"/>
      <c r="HLJ896" s="806"/>
      <c r="HLK896" s="806"/>
      <c r="HLL896" s="806"/>
      <c r="HLM896" s="806"/>
      <c r="HLN896" s="806"/>
      <c r="HLO896" s="806"/>
      <c r="HLP896" s="806"/>
      <c r="HLQ896" s="806"/>
      <c r="HLR896" s="806"/>
      <c r="HLS896" s="806"/>
      <c r="HLT896" s="806"/>
      <c r="HLU896" s="806"/>
      <c r="HLV896" s="806"/>
      <c r="HLW896" s="806"/>
      <c r="HLX896" s="806"/>
      <c r="HLY896" s="806"/>
      <c r="HLZ896" s="806"/>
      <c r="HMA896" s="806"/>
      <c r="HMB896" s="806"/>
      <c r="HMC896" s="806"/>
      <c r="HMD896" s="806"/>
      <c r="HME896" s="806"/>
      <c r="HMF896" s="806"/>
      <c r="HMG896" s="806"/>
      <c r="HMH896" s="806"/>
      <c r="HMI896" s="806"/>
      <c r="HMJ896" s="806"/>
      <c r="HMK896" s="806"/>
      <c r="HML896" s="806"/>
      <c r="HMM896" s="806"/>
      <c r="HMN896" s="806"/>
      <c r="HMO896" s="806"/>
      <c r="HMP896" s="806"/>
      <c r="HMQ896" s="806"/>
      <c r="HMR896" s="806"/>
      <c r="HMS896" s="806"/>
      <c r="HMT896" s="806"/>
      <c r="HMU896" s="806"/>
      <c r="HMV896" s="806"/>
      <c r="HMW896" s="806"/>
      <c r="HMX896" s="806"/>
      <c r="HMY896" s="806"/>
      <c r="HMZ896" s="806"/>
      <c r="HNA896" s="806"/>
      <c r="HNB896" s="806"/>
      <c r="HNC896" s="806"/>
      <c r="HND896" s="806"/>
      <c r="HNE896" s="806"/>
      <c r="HNF896" s="806"/>
      <c r="HNG896" s="806"/>
      <c r="HNH896" s="806"/>
      <c r="HNI896" s="806"/>
      <c r="HNJ896" s="806"/>
      <c r="HNK896" s="806"/>
      <c r="HNL896" s="806"/>
      <c r="HNM896" s="806"/>
      <c r="HNN896" s="806"/>
      <c r="HNO896" s="806"/>
      <c r="HNP896" s="806"/>
      <c r="HNQ896" s="806"/>
      <c r="HNR896" s="806"/>
      <c r="HNS896" s="806"/>
      <c r="HNT896" s="806"/>
      <c r="HNU896" s="806"/>
      <c r="HNV896" s="806"/>
      <c r="HNW896" s="806"/>
      <c r="HNX896" s="806"/>
      <c r="HNY896" s="806"/>
      <c r="HNZ896" s="806"/>
      <c r="HOA896" s="806"/>
      <c r="HOB896" s="806"/>
      <c r="HOC896" s="806"/>
      <c r="HOD896" s="806"/>
      <c r="HOE896" s="806"/>
      <c r="HOF896" s="806"/>
      <c r="HOG896" s="806"/>
      <c r="HOH896" s="806"/>
      <c r="HOI896" s="806"/>
      <c r="HOJ896" s="806"/>
      <c r="HOK896" s="806"/>
      <c r="HOL896" s="806"/>
      <c r="HOM896" s="806"/>
      <c r="HON896" s="806"/>
      <c r="HOO896" s="806"/>
      <c r="HOP896" s="806"/>
      <c r="HOQ896" s="806"/>
      <c r="HOR896" s="806"/>
      <c r="HOS896" s="806"/>
      <c r="HOT896" s="806"/>
      <c r="HOU896" s="806"/>
      <c r="HOV896" s="806"/>
      <c r="HOW896" s="806"/>
      <c r="HOX896" s="806"/>
      <c r="HOY896" s="806"/>
      <c r="HOZ896" s="806"/>
      <c r="HPA896" s="806"/>
      <c r="HPB896" s="806"/>
      <c r="HPC896" s="806"/>
      <c r="HPD896" s="806"/>
      <c r="HPE896" s="806"/>
      <c r="HPF896" s="806"/>
      <c r="HPG896" s="806"/>
      <c r="HPH896" s="806"/>
      <c r="HPI896" s="806"/>
      <c r="HPJ896" s="806"/>
      <c r="HPK896" s="806"/>
      <c r="HPL896" s="806"/>
      <c r="HPM896" s="806"/>
      <c r="HPN896" s="806"/>
      <c r="HPO896" s="806"/>
      <c r="HPP896" s="806"/>
      <c r="HPQ896" s="806"/>
      <c r="HPR896" s="806"/>
      <c r="HPS896" s="806"/>
      <c r="HPT896" s="806"/>
      <c r="HPU896" s="806"/>
      <c r="HPV896" s="806"/>
      <c r="HPW896" s="806"/>
      <c r="HPX896" s="806"/>
      <c r="HPY896" s="806"/>
      <c r="HPZ896" s="806"/>
      <c r="HQA896" s="806"/>
      <c r="HQB896" s="806"/>
      <c r="HQC896" s="806"/>
      <c r="HQD896" s="806"/>
      <c r="HQE896" s="806"/>
      <c r="HQF896" s="806"/>
      <c r="HQG896" s="806"/>
      <c r="HQH896" s="806"/>
      <c r="HQI896" s="806"/>
      <c r="HQJ896" s="806"/>
      <c r="HQK896" s="806"/>
      <c r="HQL896" s="806"/>
      <c r="HQM896" s="806"/>
      <c r="HQN896" s="806"/>
      <c r="HQO896" s="806"/>
      <c r="HQP896" s="806"/>
      <c r="HQQ896" s="806"/>
      <c r="HQR896" s="806"/>
      <c r="HQS896" s="806"/>
      <c r="HQT896" s="806"/>
      <c r="HQU896" s="806"/>
      <c r="HQV896" s="806"/>
      <c r="HQW896" s="806"/>
      <c r="HQX896" s="806"/>
      <c r="HQY896" s="806"/>
      <c r="HQZ896" s="806"/>
      <c r="HRA896" s="806"/>
      <c r="HRB896" s="806"/>
      <c r="HRC896" s="806"/>
      <c r="HRD896" s="806"/>
      <c r="HRE896" s="806"/>
      <c r="HRF896" s="806"/>
      <c r="HRG896" s="806"/>
      <c r="HRH896" s="806"/>
      <c r="HRI896" s="806"/>
      <c r="HRJ896" s="806"/>
      <c r="HRK896" s="806"/>
      <c r="HRL896" s="806"/>
      <c r="HRM896" s="806"/>
      <c r="HRN896" s="806"/>
      <c r="HRO896" s="806"/>
      <c r="HRP896" s="806"/>
      <c r="HRQ896" s="806"/>
      <c r="HRR896" s="806"/>
      <c r="HRS896" s="806"/>
      <c r="HRT896" s="806"/>
      <c r="HRU896" s="806"/>
      <c r="HRV896" s="806"/>
      <c r="HRW896" s="806"/>
      <c r="HRX896" s="806"/>
      <c r="HRY896" s="806"/>
      <c r="HRZ896" s="806"/>
      <c r="HSA896" s="806"/>
      <c r="HSB896" s="806"/>
      <c r="HSC896" s="806"/>
      <c r="HSD896" s="806"/>
      <c r="HSE896" s="806"/>
      <c r="HSF896" s="806"/>
      <c r="HSG896" s="806"/>
      <c r="HSH896" s="806"/>
      <c r="HSI896" s="806"/>
      <c r="HSJ896" s="806"/>
      <c r="HSK896" s="806"/>
      <c r="HSL896" s="806"/>
      <c r="HSM896" s="806"/>
      <c r="HSN896" s="806"/>
      <c r="HSO896" s="806"/>
      <c r="HSP896" s="806"/>
      <c r="HSQ896" s="806"/>
      <c r="HSR896" s="806"/>
      <c r="HSS896" s="806"/>
      <c r="HST896" s="806"/>
      <c r="HSU896" s="806"/>
      <c r="HSV896" s="806"/>
      <c r="HSW896" s="806"/>
      <c r="HSX896" s="806"/>
      <c r="HSY896" s="806"/>
      <c r="HSZ896" s="806"/>
      <c r="HTA896" s="806"/>
      <c r="HTB896" s="806"/>
      <c r="HTC896" s="806"/>
      <c r="HTD896" s="806"/>
      <c r="HTE896" s="806"/>
      <c r="HTF896" s="806"/>
      <c r="HTG896" s="806"/>
      <c r="HTH896" s="806"/>
      <c r="HTI896" s="806"/>
      <c r="HTJ896" s="806"/>
      <c r="HTK896" s="806"/>
      <c r="HTL896" s="806"/>
      <c r="HTM896" s="806"/>
      <c r="HTN896" s="806"/>
      <c r="HTO896" s="806"/>
      <c r="HTP896" s="806"/>
      <c r="HTQ896" s="806"/>
      <c r="HTR896" s="806"/>
      <c r="HTS896" s="806"/>
      <c r="HTT896" s="806"/>
      <c r="HTU896" s="806"/>
      <c r="HTV896" s="806"/>
      <c r="HTW896" s="806"/>
      <c r="HTX896" s="806"/>
      <c r="HTY896" s="806"/>
      <c r="HTZ896" s="806"/>
      <c r="HUA896" s="806"/>
      <c r="HUB896" s="806"/>
      <c r="HUC896" s="806"/>
      <c r="HUD896" s="806"/>
      <c r="HUE896" s="806"/>
      <c r="HUF896" s="806"/>
      <c r="HUG896" s="806"/>
      <c r="HUH896" s="806"/>
      <c r="HUI896" s="806"/>
      <c r="HUJ896" s="806"/>
      <c r="HUK896" s="806"/>
      <c r="HUL896" s="806"/>
      <c r="HUM896" s="806"/>
      <c r="HUN896" s="806"/>
      <c r="HUO896" s="806"/>
      <c r="HUP896" s="806"/>
      <c r="HUQ896" s="806"/>
      <c r="HUR896" s="806"/>
      <c r="HUS896" s="806"/>
      <c r="HUT896" s="806"/>
      <c r="HUU896" s="806"/>
      <c r="HUV896" s="806"/>
      <c r="HUW896" s="806"/>
      <c r="HUX896" s="806"/>
      <c r="HUY896" s="806"/>
      <c r="HUZ896" s="806"/>
      <c r="HVA896" s="806"/>
      <c r="HVB896" s="806"/>
      <c r="HVC896" s="806"/>
      <c r="HVD896" s="806"/>
      <c r="HVE896" s="806"/>
      <c r="HVF896" s="806"/>
      <c r="HVG896" s="806"/>
      <c r="HVH896" s="806"/>
      <c r="HVI896" s="806"/>
      <c r="HVJ896" s="806"/>
      <c r="HVK896" s="806"/>
      <c r="HVL896" s="806"/>
      <c r="HVM896" s="806"/>
      <c r="HVN896" s="806"/>
      <c r="HVO896" s="806"/>
      <c r="HVP896" s="806"/>
      <c r="HVQ896" s="806"/>
      <c r="HVR896" s="806"/>
      <c r="HVS896" s="806"/>
      <c r="HVT896" s="806"/>
      <c r="HVU896" s="806"/>
      <c r="HVV896" s="806"/>
      <c r="HVW896" s="806"/>
      <c r="HVX896" s="806"/>
      <c r="HVY896" s="806"/>
      <c r="HVZ896" s="806"/>
      <c r="HWA896" s="806"/>
      <c r="HWB896" s="806"/>
      <c r="HWC896" s="806"/>
      <c r="HWD896" s="806"/>
      <c r="HWE896" s="806"/>
      <c r="HWF896" s="806"/>
      <c r="HWG896" s="806"/>
      <c r="HWH896" s="806"/>
      <c r="HWI896" s="806"/>
      <c r="HWJ896" s="806"/>
      <c r="HWK896" s="806"/>
      <c r="HWL896" s="806"/>
      <c r="HWM896" s="806"/>
      <c r="HWN896" s="806"/>
      <c r="HWO896" s="806"/>
      <c r="HWP896" s="806"/>
      <c r="HWQ896" s="806"/>
      <c r="HWR896" s="806"/>
      <c r="HWS896" s="806"/>
      <c r="HWT896" s="806"/>
      <c r="HWU896" s="806"/>
      <c r="HWV896" s="806"/>
      <c r="HWW896" s="806"/>
      <c r="HWX896" s="806"/>
      <c r="HWY896" s="806"/>
      <c r="HWZ896" s="806"/>
      <c r="HXA896" s="806"/>
      <c r="HXB896" s="806"/>
      <c r="HXC896" s="806"/>
      <c r="HXD896" s="806"/>
      <c r="HXE896" s="806"/>
      <c r="HXF896" s="806"/>
      <c r="HXG896" s="806"/>
      <c r="HXH896" s="806"/>
      <c r="HXI896" s="806"/>
      <c r="HXJ896" s="806"/>
      <c r="HXK896" s="806"/>
      <c r="HXL896" s="806"/>
      <c r="HXM896" s="806"/>
      <c r="HXN896" s="806"/>
      <c r="HXO896" s="806"/>
      <c r="HXP896" s="806"/>
      <c r="HXQ896" s="806"/>
      <c r="HXR896" s="806"/>
      <c r="HXS896" s="806"/>
      <c r="HXT896" s="806"/>
      <c r="HXU896" s="806"/>
      <c r="HXV896" s="806"/>
      <c r="HXW896" s="806"/>
      <c r="HXX896" s="806"/>
      <c r="HXY896" s="806"/>
      <c r="HXZ896" s="806"/>
      <c r="HYA896" s="806"/>
      <c r="HYB896" s="806"/>
      <c r="HYC896" s="806"/>
      <c r="HYD896" s="806"/>
      <c r="HYE896" s="806"/>
      <c r="HYF896" s="806"/>
      <c r="HYG896" s="806"/>
      <c r="HYH896" s="806"/>
      <c r="HYI896" s="806"/>
      <c r="HYJ896" s="806"/>
      <c r="HYK896" s="806"/>
      <c r="HYL896" s="806"/>
      <c r="HYM896" s="806"/>
      <c r="HYN896" s="806"/>
      <c r="HYO896" s="806"/>
      <c r="HYP896" s="806"/>
      <c r="HYQ896" s="806"/>
      <c r="HYR896" s="806"/>
      <c r="HYS896" s="806"/>
      <c r="HYT896" s="806"/>
      <c r="HYU896" s="806"/>
      <c r="HYV896" s="806"/>
      <c r="HYW896" s="806"/>
      <c r="HYX896" s="806"/>
      <c r="HYY896" s="806"/>
      <c r="HYZ896" s="806"/>
      <c r="HZA896" s="806"/>
      <c r="HZB896" s="806"/>
      <c r="HZC896" s="806"/>
      <c r="HZD896" s="806"/>
      <c r="HZE896" s="806"/>
      <c r="HZF896" s="806"/>
      <c r="HZG896" s="806"/>
      <c r="HZH896" s="806"/>
      <c r="HZI896" s="806"/>
      <c r="HZJ896" s="806"/>
      <c r="HZK896" s="806"/>
      <c r="HZL896" s="806"/>
      <c r="HZM896" s="806"/>
      <c r="HZN896" s="806"/>
      <c r="HZO896" s="806"/>
      <c r="HZP896" s="806"/>
      <c r="HZQ896" s="806"/>
      <c r="HZR896" s="806"/>
      <c r="HZS896" s="806"/>
      <c r="HZT896" s="806"/>
      <c r="HZU896" s="806"/>
      <c r="HZV896" s="806"/>
      <c r="HZW896" s="806"/>
      <c r="HZX896" s="806"/>
      <c r="HZY896" s="806"/>
      <c r="HZZ896" s="806"/>
      <c r="IAA896" s="806"/>
      <c r="IAB896" s="806"/>
      <c r="IAC896" s="806"/>
      <c r="IAD896" s="806"/>
      <c r="IAE896" s="806"/>
      <c r="IAF896" s="806"/>
      <c r="IAG896" s="806"/>
      <c r="IAH896" s="806"/>
      <c r="IAI896" s="806"/>
      <c r="IAJ896" s="806"/>
      <c r="IAK896" s="806"/>
      <c r="IAL896" s="806"/>
      <c r="IAM896" s="806"/>
      <c r="IAN896" s="806"/>
      <c r="IAO896" s="806"/>
      <c r="IAP896" s="806"/>
      <c r="IAQ896" s="806"/>
      <c r="IAR896" s="806"/>
      <c r="IAS896" s="806"/>
      <c r="IAT896" s="806"/>
      <c r="IAU896" s="806"/>
      <c r="IAV896" s="806"/>
      <c r="IAW896" s="806"/>
      <c r="IAX896" s="806"/>
      <c r="IAY896" s="806"/>
      <c r="IAZ896" s="806"/>
      <c r="IBA896" s="806"/>
      <c r="IBB896" s="806"/>
      <c r="IBC896" s="806"/>
      <c r="IBD896" s="806"/>
      <c r="IBE896" s="806"/>
      <c r="IBF896" s="806"/>
      <c r="IBG896" s="806"/>
      <c r="IBH896" s="806"/>
      <c r="IBI896" s="806"/>
      <c r="IBJ896" s="806"/>
      <c r="IBK896" s="806"/>
      <c r="IBL896" s="806"/>
      <c r="IBM896" s="806"/>
      <c r="IBN896" s="806"/>
      <c r="IBO896" s="806"/>
      <c r="IBP896" s="806"/>
      <c r="IBQ896" s="806"/>
      <c r="IBR896" s="806"/>
      <c r="IBS896" s="806"/>
      <c r="IBT896" s="806"/>
      <c r="IBU896" s="806"/>
      <c r="IBV896" s="806"/>
      <c r="IBW896" s="806"/>
      <c r="IBX896" s="806"/>
      <c r="IBY896" s="806"/>
      <c r="IBZ896" s="806"/>
      <c r="ICA896" s="806"/>
      <c r="ICB896" s="806"/>
      <c r="ICC896" s="806"/>
      <c r="ICD896" s="806"/>
      <c r="ICE896" s="806"/>
      <c r="ICF896" s="806"/>
      <c r="ICG896" s="806"/>
      <c r="ICH896" s="806"/>
      <c r="ICI896" s="806"/>
      <c r="ICJ896" s="806"/>
      <c r="ICK896" s="806"/>
      <c r="ICL896" s="806"/>
      <c r="ICM896" s="806"/>
      <c r="ICN896" s="806"/>
      <c r="ICO896" s="806"/>
      <c r="ICP896" s="806"/>
      <c r="ICQ896" s="806"/>
      <c r="ICR896" s="806"/>
      <c r="ICS896" s="806"/>
      <c r="ICT896" s="806"/>
      <c r="ICU896" s="806"/>
      <c r="ICV896" s="806"/>
      <c r="ICW896" s="806"/>
      <c r="ICX896" s="806"/>
      <c r="ICY896" s="806"/>
      <c r="ICZ896" s="806"/>
      <c r="IDA896" s="806"/>
      <c r="IDB896" s="806"/>
      <c r="IDC896" s="806"/>
      <c r="IDD896" s="806"/>
      <c r="IDE896" s="806"/>
      <c r="IDF896" s="806"/>
      <c r="IDG896" s="806"/>
      <c r="IDH896" s="806"/>
      <c r="IDI896" s="806"/>
      <c r="IDJ896" s="806"/>
      <c r="IDK896" s="806"/>
      <c r="IDL896" s="806"/>
      <c r="IDM896" s="806"/>
      <c r="IDN896" s="806"/>
      <c r="IDO896" s="806"/>
      <c r="IDP896" s="806"/>
      <c r="IDQ896" s="806"/>
      <c r="IDR896" s="806"/>
      <c r="IDS896" s="806"/>
      <c r="IDT896" s="806"/>
      <c r="IDU896" s="806"/>
      <c r="IDV896" s="806"/>
      <c r="IDW896" s="806"/>
      <c r="IDX896" s="806"/>
      <c r="IDY896" s="806"/>
      <c r="IDZ896" s="806"/>
      <c r="IEA896" s="806"/>
      <c r="IEB896" s="806"/>
      <c r="IEC896" s="806"/>
      <c r="IED896" s="806"/>
      <c r="IEE896" s="806"/>
      <c r="IEF896" s="806"/>
      <c r="IEG896" s="806"/>
      <c r="IEH896" s="806"/>
      <c r="IEI896" s="806"/>
      <c r="IEJ896" s="806"/>
      <c r="IEK896" s="806"/>
      <c r="IEL896" s="806"/>
      <c r="IEM896" s="806"/>
      <c r="IEN896" s="806"/>
      <c r="IEO896" s="806"/>
      <c r="IEP896" s="806"/>
      <c r="IEQ896" s="806"/>
      <c r="IER896" s="806"/>
      <c r="IES896" s="806"/>
      <c r="IET896" s="806"/>
      <c r="IEU896" s="806"/>
      <c r="IEV896" s="806"/>
      <c r="IEW896" s="806"/>
      <c r="IEX896" s="806"/>
      <c r="IEY896" s="806"/>
      <c r="IEZ896" s="806"/>
      <c r="IFA896" s="806"/>
      <c r="IFB896" s="806"/>
      <c r="IFC896" s="806"/>
      <c r="IFD896" s="806"/>
      <c r="IFE896" s="806"/>
      <c r="IFF896" s="806"/>
      <c r="IFG896" s="806"/>
      <c r="IFH896" s="806"/>
      <c r="IFI896" s="806"/>
      <c r="IFJ896" s="806"/>
      <c r="IFK896" s="806"/>
      <c r="IFL896" s="806"/>
      <c r="IFM896" s="806"/>
      <c r="IFN896" s="806"/>
      <c r="IFO896" s="806"/>
      <c r="IFP896" s="806"/>
      <c r="IFQ896" s="806"/>
      <c r="IFR896" s="806"/>
      <c r="IFS896" s="806"/>
      <c r="IFT896" s="806"/>
      <c r="IFU896" s="806"/>
      <c r="IFV896" s="806"/>
      <c r="IFW896" s="806"/>
      <c r="IFX896" s="806"/>
      <c r="IFY896" s="806"/>
      <c r="IFZ896" s="806"/>
      <c r="IGA896" s="806"/>
      <c r="IGB896" s="806"/>
      <c r="IGC896" s="806"/>
      <c r="IGD896" s="806"/>
      <c r="IGE896" s="806"/>
      <c r="IGF896" s="806"/>
      <c r="IGG896" s="806"/>
      <c r="IGH896" s="806"/>
      <c r="IGI896" s="806"/>
      <c r="IGJ896" s="806"/>
      <c r="IGK896" s="806"/>
      <c r="IGL896" s="806"/>
      <c r="IGM896" s="806"/>
      <c r="IGN896" s="806"/>
      <c r="IGO896" s="806"/>
      <c r="IGP896" s="806"/>
      <c r="IGQ896" s="806"/>
      <c r="IGR896" s="806"/>
      <c r="IGS896" s="806"/>
      <c r="IGT896" s="806"/>
      <c r="IGU896" s="806"/>
      <c r="IGV896" s="806"/>
      <c r="IGW896" s="806"/>
      <c r="IGX896" s="806"/>
      <c r="IGY896" s="806"/>
      <c r="IGZ896" s="806"/>
      <c r="IHA896" s="806"/>
      <c r="IHB896" s="806"/>
      <c r="IHC896" s="806"/>
      <c r="IHD896" s="806"/>
      <c r="IHE896" s="806"/>
      <c r="IHF896" s="806"/>
      <c r="IHG896" s="806"/>
      <c r="IHH896" s="806"/>
      <c r="IHI896" s="806"/>
      <c r="IHJ896" s="806"/>
      <c r="IHK896" s="806"/>
      <c r="IHL896" s="806"/>
      <c r="IHM896" s="806"/>
      <c r="IHN896" s="806"/>
      <c r="IHO896" s="806"/>
      <c r="IHP896" s="806"/>
      <c r="IHQ896" s="806"/>
      <c r="IHR896" s="806"/>
      <c r="IHS896" s="806"/>
      <c r="IHT896" s="806"/>
      <c r="IHU896" s="806"/>
      <c r="IHV896" s="806"/>
      <c r="IHW896" s="806"/>
      <c r="IHX896" s="806"/>
      <c r="IHY896" s="806"/>
      <c r="IHZ896" s="806"/>
      <c r="IIA896" s="806"/>
      <c r="IIB896" s="806"/>
      <c r="IIC896" s="806"/>
      <c r="IID896" s="806"/>
      <c r="IIE896" s="806"/>
      <c r="IIF896" s="806"/>
      <c r="IIG896" s="806"/>
      <c r="IIH896" s="806"/>
      <c r="III896" s="806"/>
      <c r="IIJ896" s="806"/>
      <c r="IIK896" s="806"/>
      <c r="IIL896" s="806"/>
      <c r="IIM896" s="806"/>
      <c r="IIN896" s="806"/>
      <c r="IIO896" s="806"/>
      <c r="IIP896" s="806"/>
      <c r="IIQ896" s="806"/>
      <c r="IIR896" s="806"/>
      <c r="IIS896" s="806"/>
      <c r="IIT896" s="806"/>
      <c r="IIU896" s="806"/>
      <c r="IIV896" s="806"/>
      <c r="IIW896" s="806"/>
      <c r="IIX896" s="806"/>
      <c r="IIY896" s="806"/>
      <c r="IIZ896" s="806"/>
      <c r="IJA896" s="806"/>
      <c r="IJB896" s="806"/>
      <c r="IJC896" s="806"/>
      <c r="IJD896" s="806"/>
      <c r="IJE896" s="806"/>
      <c r="IJF896" s="806"/>
      <c r="IJG896" s="806"/>
      <c r="IJH896" s="806"/>
      <c r="IJI896" s="806"/>
      <c r="IJJ896" s="806"/>
      <c r="IJK896" s="806"/>
      <c r="IJL896" s="806"/>
      <c r="IJM896" s="806"/>
      <c r="IJN896" s="806"/>
      <c r="IJO896" s="806"/>
      <c r="IJP896" s="806"/>
      <c r="IJQ896" s="806"/>
      <c r="IJR896" s="806"/>
      <c r="IJS896" s="806"/>
      <c r="IJT896" s="806"/>
      <c r="IJU896" s="806"/>
      <c r="IJV896" s="806"/>
      <c r="IJW896" s="806"/>
      <c r="IJX896" s="806"/>
      <c r="IJY896" s="806"/>
      <c r="IJZ896" s="806"/>
      <c r="IKA896" s="806"/>
      <c r="IKB896" s="806"/>
      <c r="IKC896" s="806"/>
      <c r="IKD896" s="806"/>
      <c r="IKE896" s="806"/>
      <c r="IKF896" s="806"/>
      <c r="IKG896" s="806"/>
      <c r="IKH896" s="806"/>
      <c r="IKI896" s="806"/>
      <c r="IKJ896" s="806"/>
      <c r="IKK896" s="806"/>
      <c r="IKL896" s="806"/>
      <c r="IKM896" s="806"/>
      <c r="IKN896" s="806"/>
      <c r="IKO896" s="806"/>
      <c r="IKP896" s="806"/>
      <c r="IKQ896" s="806"/>
      <c r="IKR896" s="806"/>
      <c r="IKS896" s="806"/>
      <c r="IKT896" s="806"/>
      <c r="IKU896" s="806"/>
      <c r="IKV896" s="806"/>
      <c r="IKW896" s="806"/>
      <c r="IKX896" s="806"/>
      <c r="IKY896" s="806"/>
      <c r="IKZ896" s="806"/>
      <c r="ILA896" s="806"/>
      <c r="ILB896" s="806"/>
      <c r="ILC896" s="806"/>
      <c r="ILD896" s="806"/>
      <c r="ILE896" s="806"/>
      <c r="ILF896" s="806"/>
      <c r="ILG896" s="806"/>
      <c r="ILH896" s="806"/>
      <c r="ILI896" s="806"/>
      <c r="ILJ896" s="806"/>
      <c r="ILK896" s="806"/>
      <c r="ILL896" s="806"/>
      <c r="ILM896" s="806"/>
      <c r="ILN896" s="806"/>
      <c r="ILO896" s="806"/>
      <c r="ILP896" s="806"/>
      <c r="ILQ896" s="806"/>
      <c r="ILR896" s="806"/>
      <c r="ILS896" s="806"/>
      <c r="ILT896" s="806"/>
      <c r="ILU896" s="806"/>
      <c r="ILV896" s="806"/>
      <c r="ILW896" s="806"/>
      <c r="ILX896" s="806"/>
      <c r="ILY896" s="806"/>
      <c r="ILZ896" s="806"/>
      <c r="IMA896" s="806"/>
      <c r="IMB896" s="806"/>
      <c r="IMC896" s="806"/>
      <c r="IMD896" s="806"/>
      <c r="IME896" s="806"/>
      <c r="IMF896" s="806"/>
      <c r="IMG896" s="806"/>
      <c r="IMH896" s="806"/>
      <c r="IMI896" s="806"/>
      <c r="IMJ896" s="806"/>
      <c r="IMK896" s="806"/>
      <c r="IML896" s="806"/>
      <c r="IMM896" s="806"/>
      <c r="IMN896" s="806"/>
      <c r="IMO896" s="806"/>
      <c r="IMP896" s="806"/>
      <c r="IMQ896" s="806"/>
      <c r="IMR896" s="806"/>
      <c r="IMS896" s="806"/>
      <c r="IMT896" s="806"/>
      <c r="IMU896" s="806"/>
      <c r="IMV896" s="806"/>
      <c r="IMW896" s="806"/>
      <c r="IMX896" s="806"/>
      <c r="IMY896" s="806"/>
      <c r="IMZ896" s="806"/>
      <c r="INA896" s="806"/>
      <c r="INB896" s="806"/>
      <c r="INC896" s="806"/>
      <c r="IND896" s="806"/>
      <c r="INE896" s="806"/>
      <c r="INF896" s="806"/>
      <c r="ING896" s="806"/>
      <c r="INH896" s="806"/>
      <c r="INI896" s="806"/>
      <c r="INJ896" s="806"/>
      <c r="INK896" s="806"/>
      <c r="INL896" s="806"/>
      <c r="INM896" s="806"/>
      <c r="INN896" s="806"/>
      <c r="INO896" s="806"/>
      <c r="INP896" s="806"/>
      <c r="INQ896" s="806"/>
      <c r="INR896" s="806"/>
      <c r="INS896" s="806"/>
      <c r="INT896" s="806"/>
      <c r="INU896" s="806"/>
      <c r="INV896" s="806"/>
      <c r="INW896" s="806"/>
      <c r="INX896" s="806"/>
      <c r="INY896" s="806"/>
      <c r="INZ896" s="806"/>
      <c r="IOA896" s="806"/>
      <c r="IOB896" s="806"/>
      <c r="IOC896" s="806"/>
      <c r="IOD896" s="806"/>
      <c r="IOE896" s="806"/>
      <c r="IOF896" s="806"/>
      <c r="IOG896" s="806"/>
      <c r="IOH896" s="806"/>
      <c r="IOI896" s="806"/>
      <c r="IOJ896" s="806"/>
      <c r="IOK896" s="806"/>
      <c r="IOL896" s="806"/>
      <c r="IOM896" s="806"/>
      <c r="ION896" s="806"/>
      <c r="IOO896" s="806"/>
      <c r="IOP896" s="806"/>
      <c r="IOQ896" s="806"/>
      <c r="IOR896" s="806"/>
      <c r="IOS896" s="806"/>
      <c r="IOT896" s="806"/>
      <c r="IOU896" s="806"/>
      <c r="IOV896" s="806"/>
      <c r="IOW896" s="806"/>
      <c r="IOX896" s="806"/>
      <c r="IOY896" s="806"/>
      <c r="IOZ896" s="806"/>
      <c r="IPA896" s="806"/>
      <c r="IPB896" s="806"/>
      <c r="IPC896" s="806"/>
      <c r="IPD896" s="806"/>
      <c r="IPE896" s="806"/>
      <c r="IPF896" s="806"/>
      <c r="IPG896" s="806"/>
      <c r="IPH896" s="806"/>
      <c r="IPI896" s="806"/>
      <c r="IPJ896" s="806"/>
      <c r="IPK896" s="806"/>
      <c r="IPL896" s="806"/>
      <c r="IPM896" s="806"/>
      <c r="IPN896" s="806"/>
      <c r="IPO896" s="806"/>
      <c r="IPP896" s="806"/>
      <c r="IPQ896" s="806"/>
      <c r="IPR896" s="806"/>
      <c r="IPS896" s="806"/>
      <c r="IPT896" s="806"/>
      <c r="IPU896" s="806"/>
      <c r="IPV896" s="806"/>
      <c r="IPW896" s="806"/>
      <c r="IPX896" s="806"/>
      <c r="IPY896" s="806"/>
      <c r="IPZ896" s="806"/>
      <c r="IQA896" s="806"/>
      <c r="IQB896" s="806"/>
      <c r="IQC896" s="806"/>
      <c r="IQD896" s="806"/>
      <c r="IQE896" s="806"/>
      <c r="IQF896" s="806"/>
      <c r="IQG896" s="806"/>
      <c r="IQH896" s="806"/>
      <c r="IQI896" s="806"/>
      <c r="IQJ896" s="806"/>
      <c r="IQK896" s="806"/>
      <c r="IQL896" s="806"/>
      <c r="IQM896" s="806"/>
      <c r="IQN896" s="806"/>
      <c r="IQO896" s="806"/>
      <c r="IQP896" s="806"/>
      <c r="IQQ896" s="806"/>
      <c r="IQR896" s="806"/>
      <c r="IQS896" s="806"/>
      <c r="IQT896" s="806"/>
      <c r="IQU896" s="806"/>
      <c r="IQV896" s="806"/>
      <c r="IQW896" s="806"/>
      <c r="IQX896" s="806"/>
      <c r="IQY896" s="806"/>
      <c r="IQZ896" s="806"/>
      <c r="IRA896" s="806"/>
      <c r="IRB896" s="806"/>
      <c r="IRC896" s="806"/>
      <c r="IRD896" s="806"/>
      <c r="IRE896" s="806"/>
      <c r="IRF896" s="806"/>
      <c r="IRG896" s="806"/>
      <c r="IRH896" s="806"/>
      <c r="IRI896" s="806"/>
      <c r="IRJ896" s="806"/>
      <c r="IRK896" s="806"/>
      <c r="IRL896" s="806"/>
      <c r="IRM896" s="806"/>
      <c r="IRN896" s="806"/>
      <c r="IRO896" s="806"/>
      <c r="IRP896" s="806"/>
      <c r="IRQ896" s="806"/>
      <c r="IRR896" s="806"/>
      <c r="IRS896" s="806"/>
      <c r="IRT896" s="806"/>
      <c r="IRU896" s="806"/>
      <c r="IRV896" s="806"/>
      <c r="IRW896" s="806"/>
      <c r="IRX896" s="806"/>
      <c r="IRY896" s="806"/>
      <c r="IRZ896" s="806"/>
      <c r="ISA896" s="806"/>
      <c r="ISB896" s="806"/>
      <c r="ISC896" s="806"/>
      <c r="ISD896" s="806"/>
      <c r="ISE896" s="806"/>
      <c r="ISF896" s="806"/>
      <c r="ISG896" s="806"/>
      <c r="ISH896" s="806"/>
      <c r="ISI896" s="806"/>
      <c r="ISJ896" s="806"/>
      <c r="ISK896" s="806"/>
      <c r="ISL896" s="806"/>
      <c r="ISM896" s="806"/>
      <c r="ISN896" s="806"/>
      <c r="ISO896" s="806"/>
      <c r="ISP896" s="806"/>
      <c r="ISQ896" s="806"/>
      <c r="ISR896" s="806"/>
      <c r="ISS896" s="806"/>
      <c r="IST896" s="806"/>
      <c r="ISU896" s="806"/>
      <c r="ISV896" s="806"/>
      <c r="ISW896" s="806"/>
      <c r="ISX896" s="806"/>
      <c r="ISY896" s="806"/>
      <c r="ISZ896" s="806"/>
      <c r="ITA896" s="806"/>
      <c r="ITB896" s="806"/>
      <c r="ITC896" s="806"/>
      <c r="ITD896" s="806"/>
      <c r="ITE896" s="806"/>
      <c r="ITF896" s="806"/>
      <c r="ITG896" s="806"/>
      <c r="ITH896" s="806"/>
      <c r="ITI896" s="806"/>
      <c r="ITJ896" s="806"/>
      <c r="ITK896" s="806"/>
      <c r="ITL896" s="806"/>
      <c r="ITM896" s="806"/>
      <c r="ITN896" s="806"/>
      <c r="ITO896" s="806"/>
      <c r="ITP896" s="806"/>
      <c r="ITQ896" s="806"/>
      <c r="ITR896" s="806"/>
      <c r="ITS896" s="806"/>
      <c r="ITT896" s="806"/>
      <c r="ITU896" s="806"/>
      <c r="ITV896" s="806"/>
      <c r="ITW896" s="806"/>
      <c r="ITX896" s="806"/>
      <c r="ITY896" s="806"/>
      <c r="ITZ896" s="806"/>
      <c r="IUA896" s="806"/>
      <c r="IUB896" s="806"/>
      <c r="IUC896" s="806"/>
      <c r="IUD896" s="806"/>
      <c r="IUE896" s="806"/>
      <c r="IUF896" s="806"/>
      <c r="IUG896" s="806"/>
      <c r="IUH896" s="806"/>
      <c r="IUI896" s="806"/>
      <c r="IUJ896" s="806"/>
      <c r="IUK896" s="806"/>
      <c r="IUL896" s="806"/>
      <c r="IUM896" s="806"/>
      <c r="IUN896" s="806"/>
      <c r="IUO896" s="806"/>
      <c r="IUP896" s="806"/>
      <c r="IUQ896" s="806"/>
      <c r="IUR896" s="806"/>
      <c r="IUS896" s="806"/>
      <c r="IUT896" s="806"/>
      <c r="IUU896" s="806"/>
      <c r="IUV896" s="806"/>
      <c r="IUW896" s="806"/>
      <c r="IUX896" s="806"/>
      <c r="IUY896" s="806"/>
      <c r="IUZ896" s="806"/>
      <c r="IVA896" s="806"/>
      <c r="IVB896" s="806"/>
      <c r="IVC896" s="806"/>
      <c r="IVD896" s="806"/>
      <c r="IVE896" s="806"/>
      <c r="IVF896" s="806"/>
      <c r="IVG896" s="806"/>
      <c r="IVH896" s="806"/>
      <c r="IVI896" s="806"/>
      <c r="IVJ896" s="806"/>
      <c r="IVK896" s="806"/>
      <c r="IVL896" s="806"/>
      <c r="IVM896" s="806"/>
      <c r="IVN896" s="806"/>
      <c r="IVO896" s="806"/>
      <c r="IVP896" s="806"/>
      <c r="IVQ896" s="806"/>
      <c r="IVR896" s="806"/>
      <c r="IVS896" s="806"/>
      <c r="IVT896" s="806"/>
      <c r="IVU896" s="806"/>
      <c r="IVV896" s="806"/>
      <c r="IVW896" s="806"/>
      <c r="IVX896" s="806"/>
      <c r="IVY896" s="806"/>
      <c r="IVZ896" s="806"/>
      <c r="IWA896" s="806"/>
      <c r="IWB896" s="806"/>
      <c r="IWC896" s="806"/>
      <c r="IWD896" s="806"/>
      <c r="IWE896" s="806"/>
      <c r="IWF896" s="806"/>
      <c r="IWG896" s="806"/>
      <c r="IWH896" s="806"/>
      <c r="IWI896" s="806"/>
      <c r="IWJ896" s="806"/>
      <c r="IWK896" s="806"/>
      <c r="IWL896" s="806"/>
      <c r="IWM896" s="806"/>
      <c r="IWN896" s="806"/>
      <c r="IWO896" s="806"/>
      <c r="IWP896" s="806"/>
      <c r="IWQ896" s="806"/>
      <c r="IWR896" s="806"/>
      <c r="IWS896" s="806"/>
      <c r="IWT896" s="806"/>
      <c r="IWU896" s="806"/>
      <c r="IWV896" s="806"/>
      <c r="IWW896" s="806"/>
      <c r="IWX896" s="806"/>
      <c r="IWY896" s="806"/>
      <c r="IWZ896" s="806"/>
      <c r="IXA896" s="806"/>
      <c r="IXB896" s="806"/>
      <c r="IXC896" s="806"/>
      <c r="IXD896" s="806"/>
      <c r="IXE896" s="806"/>
      <c r="IXF896" s="806"/>
      <c r="IXG896" s="806"/>
      <c r="IXH896" s="806"/>
      <c r="IXI896" s="806"/>
      <c r="IXJ896" s="806"/>
      <c r="IXK896" s="806"/>
      <c r="IXL896" s="806"/>
      <c r="IXM896" s="806"/>
      <c r="IXN896" s="806"/>
      <c r="IXO896" s="806"/>
      <c r="IXP896" s="806"/>
      <c r="IXQ896" s="806"/>
      <c r="IXR896" s="806"/>
      <c r="IXS896" s="806"/>
      <c r="IXT896" s="806"/>
      <c r="IXU896" s="806"/>
      <c r="IXV896" s="806"/>
      <c r="IXW896" s="806"/>
      <c r="IXX896" s="806"/>
      <c r="IXY896" s="806"/>
      <c r="IXZ896" s="806"/>
      <c r="IYA896" s="806"/>
      <c r="IYB896" s="806"/>
      <c r="IYC896" s="806"/>
      <c r="IYD896" s="806"/>
      <c r="IYE896" s="806"/>
      <c r="IYF896" s="806"/>
      <c r="IYG896" s="806"/>
      <c r="IYH896" s="806"/>
      <c r="IYI896" s="806"/>
      <c r="IYJ896" s="806"/>
      <c r="IYK896" s="806"/>
      <c r="IYL896" s="806"/>
      <c r="IYM896" s="806"/>
      <c r="IYN896" s="806"/>
      <c r="IYO896" s="806"/>
      <c r="IYP896" s="806"/>
      <c r="IYQ896" s="806"/>
      <c r="IYR896" s="806"/>
      <c r="IYS896" s="806"/>
      <c r="IYT896" s="806"/>
      <c r="IYU896" s="806"/>
      <c r="IYV896" s="806"/>
      <c r="IYW896" s="806"/>
      <c r="IYX896" s="806"/>
      <c r="IYY896" s="806"/>
      <c r="IYZ896" s="806"/>
      <c r="IZA896" s="806"/>
      <c r="IZB896" s="806"/>
      <c r="IZC896" s="806"/>
      <c r="IZD896" s="806"/>
      <c r="IZE896" s="806"/>
      <c r="IZF896" s="806"/>
      <c r="IZG896" s="806"/>
      <c r="IZH896" s="806"/>
      <c r="IZI896" s="806"/>
      <c r="IZJ896" s="806"/>
      <c r="IZK896" s="806"/>
      <c r="IZL896" s="806"/>
      <c r="IZM896" s="806"/>
      <c r="IZN896" s="806"/>
      <c r="IZO896" s="806"/>
      <c r="IZP896" s="806"/>
      <c r="IZQ896" s="806"/>
      <c r="IZR896" s="806"/>
      <c r="IZS896" s="806"/>
      <c r="IZT896" s="806"/>
      <c r="IZU896" s="806"/>
      <c r="IZV896" s="806"/>
      <c r="IZW896" s="806"/>
      <c r="IZX896" s="806"/>
      <c r="IZY896" s="806"/>
      <c r="IZZ896" s="806"/>
      <c r="JAA896" s="806"/>
      <c r="JAB896" s="806"/>
      <c r="JAC896" s="806"/>
      <c r="JAD896" s="806"/>
      <c r="JAE896" s="806"/>
      <c r="JAF896" s="806"/>
      <c r="JAG896" s="806"/>
      <c r="JAH896" s="806"/>
      <c r="JAI896" s="806"/>
      <c r="JAJ896" s="806"/>
      <c r="JAK896" s="806"/>
      <c r="JAL896" s="806"/>
      <c r="JAM896" s="806"/>
      <c r="JAN896" s="806"/>
      <c r="JAO896" s="806"/>
      <c r="JAP896" s="806"/>
      <c r="JAQ896" s="806"/>
      <c r="JAR896" s="806"/>
      <c r="JAS896" s="806"/>
      <c r="JAT896" s="806"/>
      <c r="JAU896" s="806"/>
      <c r="JAV896" s="806"/>
      <c r="JAW896" s="806"/>
      <c r="JAX896" s="806"/>
      <c r="JAY896" s="806"/>
      <c r="JAZ896" s="806"/>
      <c r="JBA896" s="806"/>
      <c r="JBB896" s="806"/>
      <c r="JBC896" s="806"/>
      <c r="JBD896" s="806"/>
      <c r="JBE896" s="806"/>
      <c r="JBF896" s="806"/>
      <c r="JBG896" s="806"/>
      <c r="JBH896" s="806"/>
      <c r="JBI896" s="806"/>
      <c r="JBJ896" s="806"/>
      <c r="JBK896" s="806"/>
      <c r="JBL896" s="806"/>
      <c r="JBM896" s="806"/>
      <c r="JBN896" s="806"/>
      <c r="JBO896" s="806"/>
      <c r="JBP896" s="806"/>
      <c r="JBQ896" s="806"/>
      <c r="JBR896" s="806"/>
      <c r="JBS896" s="806"/>
      <c r="JBT896" s="806"/>
      <c r="JBU896" s="806"/>
      <c r="JBV896" s="806"/>
      <c r="JBW896" s="806"/>
      <c r="JBX896" s="806"/>
      <c r="JBY896" s="806"/>
      <c r="JBZ896" s="806"/>
      <c r="JCA896" s="806"/>
      <c r="JCB896" s="806"/>
      <c r="JCC896" s="806"/>
      <c r="JCD896" s="806"/>
      <c r="JCE896" s="806"/>
      <c r="JCF896" s="806"/>
      <c r="JCG896" s="806"/>
      <c r="JCH896" s="806"/>
      <c r="JCI896" s="806"/>
      <c r="JCJ896" s="806"/>
      <c r="JCK896" s="806"/>
      <c r="JCL896" s="806"/>
      <c r="JCM896" s="806"/>
      <c r="JCN896" s="806"/>
      <c r="JCO896" s="806"/>
      <c r="JCP896" s="806"/>
      <c r="JCQ896" s="806"/>
      <c r="JCR896" s="806"/>
      <c r="JCS896" s="806"/>
      <c r="JCT896" s="806"/>
      <c r="JCU896" s="806"/>
      <c r="JCV896" s="806"/>
      <c r="JCW896" s="806"/>
      <c r="JCX896" s="806"/>
      <c r="JCY896" s="806"/>
      <c r="JCZ896" s="806"/>
      <c r="JDA896" s="806"/>
      <c r="JDB896" s="806"/>
      <c r="JDC896" s="806"/>
      <c r="JDD896" s="806"/>
      <c r="JDE896" s="806"/>
      <c r="JDF896" s="806"/>
      <c r="JDG896" s="806"/>
      <c r="JDH896" s="806"/>
      <c r="JDI896" s="806"/>
      <c r="JDJ896" s="806"/>
      <c r="JDK896" s="806"/>
      <c r="JDL896" s="806"/>
      <c r="JDM896" s="806"/>
      <c r="JDN896" s="806"/>
      <c r="JDO896" s="806"/>
      <c r="JDP896" s="806"/>
      <c r="JDQ896" s="806"/>
      <c r="JDR896" s="806"/>
      <c r="JDS896" s="806"/>
      <c r="JDT896" s="806"/>
      <c r="JDU896" s="806"/>
      <c r="JDV896" s="806"/>
      <c r="JDW896" s="806"/>
      <c r="JDX896" s="806"/>
      <c r="JDY896" s="806"/>
      <c r="JDZ896" s="806"/>
      <c r="JEA896" s="806"/>
      <c r="JEB896" s="806"/>
      <c r="JEC896" s="806"/>
      <c r="JED896" s="806"/>
      <c r="JEE896" s="806"/>
      <c r="JEF896" s="806"/>
      <c r="JEG896" s="806"/>
      <c r="JEH896" s="806"/>
      <c r="JEI896" s="806"/>
      <c r="JEJ896" s="806"/>
      <c r="JEK896" s="806"/>
      <c r="JEL896" s="806"/>
      <c r="JEM896" s="806"/>
      <c r="JEN896" s="806"/>
      <c r="JEO896" s="806"/>
      <c r="JEP896" s="806"/>
      <c r="JEQ896" s="806"/>
      <c r="JER896" s="806"/>
      <c r="JES896" s="806"/>
      <c r="JET896" s="806"/>
      <c r="JEU896" s="806"/>
      <c r="JEV896" s="806"/>
      <c r="JEW896" s="806"/>
      <c r="JEX896" s="806"/>
      <c r="JEY896" s="806"/>
      <c r="JEZ896" s="806"/>
      <c r="JFA896" s="806"/>
      <c r="JFB896" s="806"/>
      <c r="JFC896" s="806"/>
      <c r="JFD896" s="806"/>
      <c r="JFE896" s="806"/>
      <c r="JFF896" s="806"/>
      <c r="JFG896" s="806"/>
      <c r="JFH896" s="806"/>
      <c r="JFI896" s="806"/>
      <c r="JFJ896" s="806"/>
      <c r="JFK896" s="806"/>
      <c r="JFL896" s="806"/>
      <c r="JFM896" s="806"/>
      <c r="JFN896" s="806"/>
      <c r="JFO896" s="806"/>
      <c r="JFP896" s="806"/>
      <c r="JFQ896" s="806"/>
      <c r="JFR896" s="806"/>
      <c r="JFS896" s="806"/>
      <c r="JFT896" s="806"/>
      <c r="JFU896" s="806"/>
      <c r="JFV896" s="806"/>
      <c r="JFW896" s="806"/>
      <c r="JFX896" s="806"/>
      <c r="JFY896" s="806"/>
      <c r="JFZ896" s="806"/>
      <c r="JGA896" s="806"/>
      <c r="JGB896" s="806"/>
      <c r="JGC896" s="806"/>
      <c r="JGD896" s="806"/>
      <c r="JGE896" s="806"/>
      <c r="JGF896" s="806"/>
      <c r="JGG896" s="806"/>
      <c r="JGH896" s="806"/>
      <c r="JGI896" s="806"/>
      <c r="JGJ896" s="806"/>
      <c r="JGK896" s="806"/>
      <c r="JGL896" s="806"/>
      <c r="JGM896" s="806"/>
      <c r="JGN896" s="806"/>
      <c r="JGO896" s="806"/>
      <c r="JGP896" s="806"/>
      <c r="JGQ896" s="806"/>
      <c r="JGR896" s="806"/>
      <c r="JGS896" s="806"/>
      <c r="JGT896" s="806"/>
      <c r="JGU896" s="806"/>
      <c r="JGV896" s="806"/>
      <c r="JGW896" s="806"/>
      <c r="JGX896" s="806"/>
      <c r="JGY896" s="806"/>
      <c r="JGZ896" s="806"/>
      <c r="JHA896" s="806"/>
      <c r="JHB896" s="806"/>
      <c r="JHC896" s="806"/>
      <c r="JHD896" s="806"/>
      <c r="JHE896" s="806"/>
      <c r="JHF896" s="806"/>
      <c r="JHG896" s="806"/>
      <c r="JHH896" s="806"/>
      <c r="JHI896" s="806"/>
      <c r="JHJ896" s="806"/>
      <c r="JHK896" s="806"/>
      <c r="JHL896" s="806"/>
      <c r="JHM896" s="806"/>
      <c r="JHN896" s="806"/>
      <c r="JHO896" s="806"/>
      <c r="JHP896" s="806"/>
      <c r="JHQ896" s="806"/>
      <c r="JHR896" s="806"/>
      <c r="JHS896" s="806"/>
      <c r="JHT896" s="806"/>
      <c r="JHU896" s="806"/>
      <c r="JHV896" s="806"/>
      <c r="JHW896" s="806"/>
      <c r="JHX896" s="806"/>
      <c r="JHY896" s="806"/>
      <c r="JHZ896" s="806"/>
      <c r="JIA896" s="806"/>
      <c r="JIB896" s="806"/>
      <c r="JIC896" s="806"/>
      <c r="JID896" s="806"/>
      <c r="JIE896" s="806"/>
      <c r="JIF896" s="806"/>
      <c r="JIG896" s="806"/>
      <c r="JIH896" s="806"/>
      <c r="JII896" s="806"/>
      <c r="JIJ896" s="806"/>
      <c r="JIK896" s="806"/>
      <c r="JIL896" s="806"/>
      <c r="JIM896" s="806"/>
      <c r="JIN896" s="806"/>
      <c r="JIO896" s="806"/>
      <c r="JIP896" s="806"/>
      <c r="JIQ896" s="806"/>
      <c r="JIR896" s="806"/>
      <c r="JIS896" s="806"/>
      <c r="JIT896" s="806"/>
      <c r="JIU896" s="806"/>
      <c r="JIV896" s="806"/>
      <c r="JIW896" s="806"/>
      <c r="JIX896" s="806"/>
      <c r="JIY896" s="806"/>
      <c r="JIZ896" s="806"/>
      <c r="JJA896" s="806"/>
      <c r="JJB896" s="806"/>
      <c r="JJC896" s="806"/>
      <c r="JJD896" s="806"/>
      <c r="JJE896" s="806"/>
      <c r="JJF896" s="806"/>
      <c r="JJG896" s="806"/>
      <c r="JJH896" s="806"/>
      <c r="JJI896" s="806"/>
      <c r="JJJ896" s="806"/>
      <c r="JJK896" s="806"/>
      <c r="JJL896" s="806"/>
      <c r="JJM896" s="806"/>
      <c r="JJN896" s="806"/>
      <c r="JJO896" s="806"/>
      <c r="JJP896" s="806"/>
      <c r="JJQ896" s="806"/>
      <c r="JJR896" s="806"/>
      <c r="JJS896" s="806"/>
      <c r="JJT896" s="806"/>
      <c r="JJU896" s="806"/>
      <c r="JJV896" s="806"/>
      <c r="JJW896" s="806"/>
      <c r="JJX896" s="806"/>
      <c r="JJY896" s="806"/>
      <c r="JJZ896" s="806"/>
      <c r="JKA896" s="806"/>
      <c r="JKB896" s="806"/>
      <c r="JKC896" s="806"/>
      <c r="JKD896" s="806"/>
      <c r="JKE896" s="806"/>
      <c r="JKF896" s="806"/>
      <c r="JKG896" s="806"/>
      <c r="JKH896" s="806"/>
      <c r="JKI896" s="806"/>
      <c r="JKJ896" s="806"/>
      <c r="JKK896" s="806"/>
      <c r="JKL896" s="806"/>
      <c r="JKM896" s="806"/>
      <c r="JKN896" s="806"/>
      <c r="JKO896" s="806"/>
      <c r="JKP896" s="806"/>
      <c r="JKQ896" s="806"/>
      <c r="JKR896" s="806"/>
      <c r="JKS896" s="806"/>
      <c r="JKT896" s="806"/>
      <c r="JKU896" s="806"/>
      <c r="JKV896" s="806"/>
      <c r="JKW896" s="806"/>
      <c r="JKX896" s="806"/>
      <c r="JKY896" s="806"/>
      <c r="JKZ896" s="806"/>
      <c r="JLA896" s="806"/>
      <c r="JLB896" s="806"/>
      <c r="JLC896" s="806"/>
      <c r="JLD896" s="806"/>
      <c r="JLE896" s="806"/>
      <c r="JLF896" s="806"/>
      <c r="JLG896" s="806"/>
      <c r="JLH896" s="806"/>
      <c r="JLI896" s="806"/>
      <c r="JLJ896" s="806"/>
      <c r="JLK896" s="806"/>
      <c r="JLL896" s="806"/>
      <c r="JLM896" s="806"/>
      <c r="JLN896" s="806"/>
      <c r="JLO896" s="806"/>
      <c r="JLP896" s="806"/>
      <c r="JLQ896" s="806"/>
      <c r="JLR896" s="806"/>
      <c r="JLS896" s="806"/>
      <c r="JLT896" s="806"/>
      <c r="JLU896" s="806"/>
      <c r="JLV896" s="806"/>
      <c r="JLW896" s="806"/>
      <c r="JLX896" s="806"/>
      <c r="JLY896" s="806"/>
      <c r="JLZ896" s="806"/>
      <c r="JMA896" s="806"/>
      <c r="JMB896" s="806"/>
      <c r="JMC896" s="806"/>
      <c r="JMD896" s="806"/>
      <c r="JME896" s="806"/>
      <c r="JMF896" s="806"/>
      <c r="JMG896" s="806"/>
      <c r="JMH896" s="806"/>
      <c r="JMI896" s="806"/>
      <c r="JMJ896" s="806"/>
      <c r="JMK896" s="806"/>
      <c r="JML896" s="806"/>
      <c r="JMM896" s="806"/>
      <c r="JMN896" s="806"/>
      <c r="JMO896" s="806"/>
      <c r="JMP896" s="806"/>
      <c r="JMQ896" s="806"/>
      <c r="JMR896" s="806"/>
      <c r="JMS896" s="806"/>
      <c r="JMT896" s="806"/>
      <c r="JMU896" s="806"/>
      <c r="JMV896" s="806"/>
      <c r="JMW896" s="806"/>
      <c r="JMX896" s="806"/>
      <c r="JMY896" s="806"/>
      <c r="JMZ896" s="806"/>
      <c r="JNA896" s="806"/>
      <c r="JNB896" s="806"/>
      <c r="JNC896" s="806"/>
      <c r="JND896" s="806"/>
      <c r="JNE896" s="806"/>
      <c r="JNF896" s="806"/>
      <c r="JNG896" s="806"/>
      <c r="JNH896" s="806"/>
      <c r="JNI896" s="806"/>
      <c r="JNJ896" s="806"/>
      <c r="JNK896" s="806"/>
      <c r="JNL896" s="806"/>
      <c r="JNM896" s="806"/>
      <c r="JNN896" s="806"/>
      <c r="JNO896" s="806"/>
      <c r="JNP896" s="806"/>
      <c r="JNQ896" s="806"/>
      <c r="JNR896" s="806"/>
      <c r="JNS896" s="806"/>
      <c r="JNT896" s="806"/>
      <c r="JNU896" s="806"/>
      <c r="JNV896" s="806"/>
      <c r="JNW896" s="806"/>
      <c r="JNX896" s="806"/>
      <c r="JNY896" s="806"/>
      <c r="JNZ896" s="806"/>
      <c r="JOA896" s="806"/>
      <c r="JOB896" s="806"/>
      <c r="JOC896" s="806"/>
      <c r="JOD896" s="806"/>
      <c r="JOE896" s="806"/>
      <c r="JOF896" s="806"/>
      <c r="JOG896" s="806"/>
      <c r="JOH896" s="806"/>
      <c r="JOI896" s="806"/>
      <c r="JOJ896" s="806"/>
      <c r="JOK896" s="806"/>
      <c r="JOL896" s="806"/>
      <c r="JOM896" s="806"/>
      <c r="JON896" s="806"/>
      <c r="JOO896" s="806"/>
      <c r="JOP896" s="806"/>
      <c r="JOQ896" s="806"/>
      <c r="JOR896" s="806"/>
      <c r="JOS896" s="806"/>
      <c r="JOT896" s="806"/>
      <c r="JOU896" s="806"/>
      <c r="JOV896" s="806"/>
      <c r="JOW896" s="806"/>
      <c r="JOX896" s="806"/>
      <c r="JOY896" s="806"/>
      <c r="JOZ896" s="806"/>
      <c r="JPA896" s="806"/>
      <c r="JPB896" s="806"/>
      <c r="JPC896" s="806"/>
      <c r="JPD896" s="806"/>
      <c r="JPE896" s="806"/>
      <c r="JPF896" s="806"/>
      <c r="JPG896" s="806"/>
      <c r="JPH896" s="806"/>
      <c r="JPI896" s="806"/>
      <c r="JPJ896" s="806"/>
      <c r="JPK896" s="806"/>
      <c r="JPL896" s="806"/>
      <c r="JPM896" s="806"/>
      <c r="JPN896" s="806"/>
      <c r="JPO896" s="806"/>
      <c r="JPP896" s="806"/>
      <c r="JPQ896" s="806"/>
      <c r="JPR896" s="806"/>
      <c r="JPS896" s="806"/>
      <c r="JPT896" s="806"/>
      <c r="JPU896" s="806"/>
      <c r="JPV896" s="806"/>
      <c r="JPW896" s="806"/>
      <c r="JPX896" s="806"/>
      <c r="JPY896" s="806"/>
      <c r="JPZ896" s="806"/>
      <c r="JQA896" s="806"/>
      <c r="JQB896" s="806"/>
      <c r="JQC896" s="806"/>
      <c r="JQD896" s="806"/>
      <c r="JQE896" s="806"/>
      <c r="JQF896" s="806"/>
      <c r="JQG896" s="806"/>
      <c r="JQH896" s="806"/>
      <c r="JQI896" s="806"/>
      <c r="JQJ896" s="806"/>
      <c r="JQK896" s="806"/>
      <c r="JQL896" s="806"/>
      <c r="JQM896" s="806"/>
      <c r="JQN896" s="806"/>
      <c r="JQO896" s="806"/>
      <c r="JQP896" s="806"/>
      <c r="JQQ896" s="806"/>
      <c r="JQR896" s="806"/>
      <c r="JQS896" s="806"/>
      <c r="JQT896" s="806"/>
      <c r="JQU896" s="806"/>
      <c r="JQV896" s="806"/>
      <c r="JQW896" s="806"/>
      <c r="JQX896" s="806"/>
      <c r="JQY896" s="806"/>
      <c r="JQZ896" s="806"/>
      <c r="JRA896" s="806"/>
      <c r="JRB896" s="806"/>
      <c r="JRC896" s="806"/>
      <c r="JRD896" s="806"/>
      <c r="JRE896" s="806"/>
      <c r="JRF896" s="806"/>
      <c r="JRG896" s="806"/>
      <c r="JRH896" s="806"/>
      <c r="JRI896" s="806"/>
      <c r="JRJ896" s="806"/>
      <c r="JRK896" s="806"/>
      <c r="JRL896" s="806"/>
      <c r="JRM896" s="806"/>
      <c r="JRN896" s="806"/>
      <c r="JRO896" s="806"/>
      <c r="JRP896" s="806"/>
      <c r="JRQ896" s="806"/>
      <c r="JRR896" s="806"/>
      <c r="JRS896" s="806"/>
      <c r="JRT896" s="806"/>
      <c r="JRU896" s="806"/>
      <c r="JRV896" s="806"/>
      <c r="JRW896" s="806"/>
      <c r="JRX896" s="806"/>
      <c r="JRY896" s="806"/>
      <c r="JRZ896" s="806"/>
      <c r="JSA896" s="806"/>
      <c r="JSB896" s="806"/>
      <c r="JSC896" s="806"/>
      <c r="JSD896" s="806"/>
      <c r="JSE896" s="806"/>
      <c r="JSF896" s="806"/>
      <c r="JSG896" s="806"/>
      <c r="JSH896" s="806"/>
      <c r="JSI896" s="806"/>
      <c r="JSJ896" s="806"/>
      <c r="JSK896" s="806"/>
      <c r="JSL896" s="806"/>
      <c r="JSM896" s="806"/>
      <c r="JSN896" s="806"/>
      <c r="JSO896" s="806"/>
      <c r="JSP896" s="806"/>
      <c r="JSQ896" s="806"/>
      <c r="JSR896" s="806"/>
      <c r="JSS896" s="806"/>
      <c r="JST896" s="806"/>
      <c r="JSU896" s="806"/>
      <c r="JSV896" s="806"/>
      <c r="JSW896" s="806"/>
      <c r="JSX896" s="806"/>
      <c r="JSY896" s="806"/>
      <c r="JSZ896" s="806"/>
      <c r="JTA896" s="806"/>
      <c r="JTB896" s="806"/>
      <c r="JTC896" s="806"/>
      <c r="JTD896" s="806"/>
      <c r="JTE896" s="806"/>
      <c r="JTF896" s="806"/>
      <c r="JTG896" s="806"/>
      <c r="JTH896" s="806"/>
      <c r="JTI896" s="806"/>
      <c r="JTJ896" s="806"/>
      <c r="JTK896" s="806"/>
      <c r="JTL896" s="806"/>
      <c r="JTM896" s="806"/>
      <c r="JTN896" s="806"/>
      <c r="JTO896" s="806"/>
      <c r="JTP896" s="806"/>
      <c r="JTQ896" s="806"/>
      <c r="JTR896" s="806"/>
      <c r="JTS896" s="806"/>
      <c r="JTT896" s="806"/>
      <c r="JTU896" s="806"/>
      <c r="JTV896" s="806"/>
      <c r="JTW896" s="806"/>
      <c r="JTX896" s="806"/>
      <c r="JTY896" s="806"/>
      <c r="JTZ896" s="806"/>
      <c r="JUA896" s="806"/>
      <c r="JUB896" s="806"/>
      <c r="JUC896" s="806"/>
      <c r="JUD896" s="806"/>
      <c r="JUE896" s="806"/>
      <c r="JUF896" s="806"/>
      <c r="JUG896" s="806"/>
      <c r="JUH896" s="806"/>
      <c r="JUI896" s="806"/>
      <c r="JUJ896" s="806"/>
      <c r="JUK896" s="806"/>
      <c r="JUL896" s="806"/>
      <c r="JUM896" s="806"/>
      <c r="JUN896" s="806"/>
      <c r="JUO896" s="806"/>
      <c r="JUP896" s="806"/>
      <c r="JUQ896" s="806"/>
      <c r="JUR896" s="806"/>
      <c r="JUS896" s="806"/>
      <c r="JUT896" s="806"/>
      <c r="JUU896" s="806"/>
      <c r="JUV896" s="806"/>
      <c r="JUW896" s="806"/>
      <c r="JUX896" s="806"/>
      <c r="JUY896" s="806"/>
      <c r="JUZ896" s="806"/>
      <c r="JVA896" s="806"/>
      <c r="JVB896" s="806"/>
      <c r="JVC896" s="806"/>
      <c r="JVD896" s="806"/>
      <c r="JVE896" s="806"/>
      <c r="JVF896" s="806"/>
      <c r="JVG896" s="806"/>
      <c r="JVH896" s="806"/>
      <c r="JVI896" s="806"/>
      <c r="JVJ896" s="806"/>
      <c r="JVK896" s="806"/>
      <c r="JVL896" s="806"/>
      <c r="JVM896" s="806"/>
      <c r="JVN896" s="806"/>
      <c r="JVO896" s="806"/>
      <c r="JVP896" s="806"/>
      <c r="JVQ896" s="806"/>
      <c r="JVR896" s="806"/>
      <c r="JVS896" s="806"/>
      <c r="JVT896" s="806"/>
      <c r="JVU896" s="806"/>
      <c r="JVV896" s="806"/>
      <c r="JVW896" s="806"/>
      <c r="JVX896" s="806"/>
      <c r="JVY896" s="806"/>
      <c r="JVZ896" s="806"/>
      <c r="JWA896" s="806"/>
      <c r="JWB896" s="806"/>
      <c r="JWC896" s="806"/>
      <c r="JWD896" s="806"/>
      <c r="JWE896" s="806"/>
      <c r="JWF896" s="806"/>
      <c r="JWG896" s="806"/>
      <c r="JWH896" s="806"/>
      <c r="JWI896" s="806"/>
      <c r="JWJ896" s="806"/>
      <c r="JWK896" s="806"/>
      <c r="JWL896" s="806"/>
      <c r="JWM896" s="806"/>
      <c r="JWN896" s="806"/>
      <c r="JWO896" s="806"/>
      <c r="JWP896" s="806"/>
      <c r="JWQ896" s="806"/>
      <c r="JWR896" s="806"/>
      <c r="JWS896" s="806"/>
      <c r="JWT896" s="806"/>
      <c r="JWU896" s="806"/>
      <c r="JWV896" s="806"/>
      <c r="JWW896" s="806"/>
      <c r="JWX896" s="806"/>
      <c r="JWY896" s="806"/>
      <c r="JWZ896" s="806"/>
      <c r="JXA896" s="806"/>
      <c r="JXB896" s="806"/>
      <c r="JXC896" s="806"/>
      <c r="JXD896" s="806"/>
      <c r="JXE896" s="806"/>
      <c r="JXF896" s="806"/>
      <c r="JXG896" s="806"/>
      <c r="JXH896" s="806"/>
      <c r="JXI896" s="806"/>
      <c r="JXJ896" s="806"/>
      <c r="JXK896" s="806"/>
      <c r="JXL896" s="806"/>
      <c r="JXM896" s="806"/>
      <c r="JXN896" s="806"/>
      <c r="JXO896" s="806"/>
      <c r="JXP896" s="806"/>
      <c r="JXQ896" s="806"/>
      <c r="JXR896" s="806"/>
      <c r="JXS896" s="806"/>
      <c r="JXT896" s="806"/>
      <c r="JXU896" s="806"/>
      <c r="JXV896" s="806"/>
      <c r="JXW896" s="806"/>
      <c r="JXX896" s="806"/>
      <c r="JXY896" s="806"/>
      <c r="JXZ896" s="806"/>
      <c r="JYA896" s="806"/>
      <c r="JYB896" s="806"/>
      <c r="JYC896" s="806"/>
      <c r="JYD896" s="806"/>
      <c r="JYE896" s="806"/>
      <c r="JYF896" s="806"/>
      <c r="JYG896" s="806"/>
      <c r="JYH896" s="806"/>
      <c r="JYI896" s="806"/>
      <c r="JYJ896" s="806"/>
      <c r="JYK896" s="806"/>
      <c r="JYL896" s="806"/>
      <c r="JYM896" s="806"/>
      <c r="JYN896" s="806"/>
      <c r="JYO896" s="806"/>
      <c r="JYP896" s="806"/>
      <c r="JYQ896" s="806"/>
      <c r="JYR896" s="806"/>
      <c r="JYS896" s="806"/>
      <c r="JYT896" s="806"/>
      <c r="JYU896" s="806"/>
      <c r="JYV896" s="806"/>
      <c r="JYW896" s="806"/>
      <c r="JYX896" s="806"/>
      <c r="JYY896" s="806"/>
      <c r="JYZ896" s="806"/>
      <c r="JZA896" s="806"/>
      <c r="JZB896" s="806"/>
      <c r="JZC896" s="806"/>
      <c r="JZD896" s="806"/>
      <c r="JZE896" s="806"/>
      <c r="JZF896" s="806"/>
      <c r="JZG896" s="806"/>
      <c r="JZH896" s="806"/>
      <c r="JZI896" s="806"/>
      <c r="JZJ896" s="806"/>
      <c r="JZK896" s="806"/>
      <c r="JZL896" s="806"/>
      <c r="JZM896" s="806"/>
      <c r="JZN896" s="806"/>
      <c r="JZO896" s="806"/>
      <c r="JZP896" s="806"/>
      <c r="JZQ896" s="806"/>
      <c r="JZR896" s="806"/>
      <c r="JZS896" s="806"/>
      <c r="JZT896" s="806"/>
      <c r="JZU896" s="806"/>
      <c r="JZV896" s="806"/>
      <c r="JZW896" s="806"/>
      <c r="JZX896" s="806"/>
      <c r="JZY896" s="806"/>
      <c r="JZZ896" s="806"/>
      <c r="KAA896" s="806"/>
      <c r="KAB896" s="806"/>
      <c r="KAC896" s="806"/>
      <c r="KAD896" s="806"/>
      <c r="KAE896" s="806"/>
      <c r="KAF896" s="806"/>
      <c r="KAG896" s="806"/>
      <c r="KAH896" s="806"/>
      <c r="KAI896" s="806"/>
      <c r="KAJ896" s="806"/>
      <c r="KAK896" s="806"/>
      <c r="KAL896" s="806"/>
      <c r="KAM896" s="806"/>
      <c r="KAN896" s="806"/>
      <c r="KAO896" s="806"/>
      <c r="KAP896" s="806"/>
      <c r="KAQ896" s="806"/>
      <c r="KAR896" s="806"/>
      <c r="KAS896" s="806"/>
      <c r="KAT896" s="806"/>
      <c r="KAU896" s="806"/>
      <c r="KAV896" s="806"/>
      <c r="KAW896" s="806"/>
      <c r="KAX896" s="806"/>
      <c r="KAY896" s="806"/>
      <c r="KAZ896" s="806"/>
      <c r="KBA896" s="806"/>
      <c r="KBB896" s="806"/>
      <c r="KBC896" s="806"/>
      <c r="KBD896" s="806"/>
      <c r="KBE896" s="806"/>
      <c r="KBF896" s="806"/>
      <c r="KBG896" s="806"/>
      <c r="KBH896" s="806"/>
      <c r="KBI896" s="806"/>
      <c r="KBJ896" s="806"/>
      <c r="KBK896" s="806"/>
      <c r="KBL896" s="806"/>
      <c r="KBM896" s="806"/>
      <c r="KBN896" s="806"/>
      <c r="KBO896" s="806"/>
      <c r="KBP896" s="806"/>
      <c r="KBQ896" s="806"/>
      <c r="KBR896" s="806"/>
      <c r="KBS896" s="806"/>
      <c r="KBT896" s="806"/>
      <c r="KBU896" s="806"/>
      <c r="KBV896" s="806"/>
      <c r="KBW896" s="806"/>
      <c r="KBX896" s="806"/>
      <c r="KBY896" s="806"/>
      <c r="KBZ896" s="806"/>
      <c r="KCA896" s="806"/>
      <c r="KCB896" s="806"/>
      <c r="KCC896" s="806"/>
      <c r="KCD896" s="806"/>
      <c r="KCE896" s="806"/>
      <c r="KCF896" s="806"/>
      <c r="KCG896" s="806"/>
      <c r="KCH896" s="806"/>
      <c r="KCI896" s="806"/>
      <c r="KCJ896" s="806"/>
      <c r="KCK896" s="806"/>
      <c r="KCL896" s="806"/>
      <c r="KCM896" s="806"/>
      <c r="KCN896" s="806"/>
      <c r="KCO896" s="806"/>
      <c r="KCP896" s="806"/>
      <c r="KCQ896" s="806"/>
      <c r="KCR896" s="806"/>
      <c r="KCS896" s="806"/>
      <c r="KCT896" s="806"/>
      <c r="KCU896" s="806"/>
      <c r="KCV896" s="806"/>
      <c r="KCW896" s="806"/>
      <c r="KCX896" s="806"/>
      <c r="KCY896" s="806"/>
      <c r="KCZ896" s="806"/>
      <c r="KDA896" s="806"/>
      <c r="KDB896" s="806"/>
      <c r="KDC896" s="806"/>
      <c r="KDD896" s="806"/>
      <c r="KDE896" s="806"/>
      <c r="KDF896" s="806"/>
      <c r="KDG896" s="806"/>
      <c r="KDH896" s="806"/>
      <c r="KDI896" s="806"/>
      <c r="KDJ896" s="806"/>
      <c r="KDK896" s="806"/>
      <c r="KDL896" s="806"/>
      <c r="KDM896" s="806"/>
      <c r="KDN896" s="806"/>
      <c r="KDO896" s="806"/>
      <c r="KDP896" s="806"/>
      <c r="KDQ896" s="806"/>
      <c r="KDR896" s="806"/>
      <c r="KDS896" s="806"/>
      <c r="KDT896" s="806"/>
      <c r="KDU896" s="806"/>
      <c r="KDV896" s="806"/>
      <c r="KDW896" s="806"/>
      <c r="KDX896" s="806"/>
      <c r="KDY896" s="806"/>
      <c r="KDZ896" s="806"/>
      <c r="KEA896" s="806"/>
      <c r="KEB896" s="806"/>
      <c r="KEC896" s="806"/>
      <c r="KED896" s="806"/>
      <c r="KEE896" s="806"/>
      <c r="KEF896" s="806"/>
      <c r="KEG896" s="806"/>
      <c r="KEH896" s="806"/>
      <c r="KEI896" s="806"/>
      <c r="KEJ896" s="806"/>
      <c r="KEK896" s="806"/>
      <c r="KEL896" s="806"/>
      <c r="KEM896" s="806"/>
      <c r="KEN896" s="806"/>
      <c r="KEO896" s="806"/>
      <c r="KEP896" s="806"/>
      <c r="KEQ896" s="806"/>
      <c r="KER896" s="806"/>
      <c r="KES896" s="806"/>
      <c r="KET896" s="806"/>
      <c r="KEU896" s="806"/>
      <c r="KEV896" s="806"/>
      <c r="KEW896" s="806"/>
      <c r="KEX896" s="806"/>
      <c r="KEY896" s="806"/>
      <c r="KEZ896" s="806"/>
      <c r="KFA896" s="806"/>
      <c r="KFB896" s="806"/>
      <c r="KFC896" s="806"/>
      <c r="KFD896" s="806"/>
      <c r="KFE896" s="806"/>
      <c r="KFF896" s="806"/>
      <c r="KFG896" s="806"/>
      <c r="KFH896" s="806"/>
      <c r="KFI896" s="806"/>
      <c r="KFJ896" s="806"/>
      <c r="KFK896" s="806"/>
      <c r="KFL896" s="806"/>
      <c r="KFM896" s="806"/>
      <c r="KFN896" s="806"/>
      <c r="KFO896" s="806"/>
      <c r="KFP896" s="806"/>
      <c r="KFQ896" s="806"/>
      <c r="KFR896" s="806"/>
      <c r="KFS896" s="806"/>
      <c r="KFT896" s="806"/>
      <c r="KFU896" s="806"/>
      <c r="KFV896" s="806"/>
      <c r="KFW896" s="806"/>
      <c r="KFX896" s="806"/>
      <c r="KFY896" s="806"/>
      <c r="KFZ896" s="806"/>
      <c r="KGA896" s="806"/>
      <c r="KGB896" s="806"/>
      <c r="KGC896" s="806"/>
      <c r="KGD896" s="806"/>
      <c r="KGE896" s="806"/>
      <c r="KGF896" s="806"/>
      <c r="KGG896" s="806"/>
      <c r="KGH896" s="806"/>
      <c r="KGI896" s="806"/>
      <c r="KGJ896" s="806"/>
      <c r="KGK896" s="806"/>
      <c r="KGL896" s="806"/>
      <c r="KGM896" s="806"/>
      <c r="KGN896" s="806"/>
      <c r="KGO896" s="806"/>
      <c r="KGP896" s="806"/>
      <c r="KGQ896" s="806"/>
      <c r="KGR896" s="806"/>
      <c r="KGS896" s="806"/>
      <c r="KGT896" s="806"/>
      <c r="KGU896" s="806"/>
      <c r="KGV896" s="806"/>
      <c r="KGW896" s="806"/>
      <c r="KGX896" s="806"/>
      <c r="KGY896" s="806"/>
      <c r="KGZ896" s="806"/>
      <c r="KHA896" s="806"/>
      <c r="KHB896" s="806"/>
      <c r="KHC896" s="806"/>
      <c r="KHD896" s="806"/>
      <c r="KHE896" s="806"/>
      <c r="KHF896" s="806"/>
      <c r="KHG896" s="806"/>
      <c r="KHH896" s="806"/>
      <c r="KHI896" s="806"/>
      <c r="KHJ896" s="806"/>
      <c r="KHK896" s="806"/>
      <c r="KHL896" s="806"/>
      <c r="KHM896" s="806"/>
      <c r="KHN896" s="806"/>
      <c r="KHO896" s="806"/>
      <c r="KHP896" s="806"/>
      <c r="KHQ896" s="806"/>
      <c r="KHR896" s="806"/>
      <c r="KHS896" s="806"/>
      <c r="KHT896" s="806"/>
      <c r="KHU896" s="806"/>
      <c r="KHV896" s="806"/>
      <c r="KHW896" s="806"/>
      <c r="KHX896" s="806"/>
      <c r="KHY896" s="806"/>
      <c r="KHZ896" s="806"/>
      <c r="KIA896" s="806"/>
      <c r="KIB896" s="806"/>
      <c r="KIC896" s="806"/>
      <c r="KID896" s="806"/>
      <c r="KIE896" s="806"/>
      <c r="KIF896" s="806"/>
      <c r="KIG896" s="806"/>
      <c r="KIH896" s="806"/>
      <c r="KII896" s="806"/>
      <c r="KIJ896" s="806"/>
      <c r="KIK896" s="806"/>
      <c r="KIL896" s="806"/>
      <c r="KIM896" s="806"/>
      <c r="KIN896" s="806"/>
      <c r="KIO896" s="806"/>
      <c r="KIP896" s="806"/>
      <c r="KIQ896" s="806"/>
      <c r="KIR896" s="806"/>
      <c r="KIS896" s="806"/>
      <c r="KIT896" s="806"/>
      <c r="KIU896" s="806"/>
      <c r="KIV896" s="806"/>
      <c r="KIW896" s="806"/>
      <c r="KIX896" s="806"/>
      <c r="KIY896" s="806"/>
      <c r="KIZ896" s="806"/>
      <c r="KJA896" s="806"/>
      <c r="KJB896" s="806"/>
      <c r="KJC896" s="806"/>
      <c r="KJD896" s="806"/>
      <c r="KJE896" s="806"/>
      <c r="KJF896" s="806"/>
      <c r="KJG896" s="806"/>
      <c r="KJH896" s="806"/>
      <c r="KJI896" s="806"/>
      <c r="KJJ896" s="806"/>
      <c r="KJK896" s="806"/>
      <c r="KJL896" s="806"/>
      <c r="KJM896" s="806"/>
      <c r="KJN896" s="806"/>
      <c r="KJO896" s="806"/>
      <c r="KJP896" s="806"/>
      <c r="KJQ896" s="806"/>
      <c r="KJR896" s="806"/>
      <c r="KJS896" s="806"/>
      <c r="KJT896" s="806"/>
      <c r="KJU896" s="806"/>
      <c r="KJV896" s="806"/>
      <c r="KJW896" s="806"/>
      <c r="KJX896" s="806"/>
      <c r="KJY896" s="806"/>
      <c r="KJZ896" s="806"/>
      <c r="KKA896" s="806"/>
      <c r="KKB896" s="806"/>
      <c r="KKC896" s="806"/>
      <c r="KKD896" s="806"/>
      <c r="KKE896" s="806"/>
      <c r="KKF896" s="806"/>
      <c r="KKG896" s="806"/>
      <c r="KKH896" s="806"/>
      <c r="KKI896" s="806"/>
      <c r="KKJ896" s="806"/>
      <c r="KKK896" s="806"/>
      <c r="KKL896" s="806"/>
      <c r="KKM896" s="806"/>
      <c r="KKN896" s="806"/>
      <c r="KKO896" s="806"/>
      <c r="KKP896" s="806"/>
      <c r="KKQ896" s="806"/>
      <c r="KKR896" s="806"/>
      <c r="KKS896" s="806"/>
      <c r="KKT896" s="806"/>
      <c r="KKU896" s="806"/>
      <c r="KKV896" s="806"/>
      <c r="KKW896" s="806"/>
      <c r="KKX896" s="806"/>
      <c r="KKY896" s="806"/>
      <c r="KKZ896" s="806"/>
      <c r="KLA896" s="806"/>
      <c r="KLB896" s="806"/>
      <c r="KLC896" s="806"/>
      <c r="KLD896" s="806"/>
      <c r="KLE896" s="806"/>
      <c r="KLF896" s="806"/>
      <c r="KLG896" s="806"/>
      <c r="KLH896" s="806"/>
      <c r="KLI896" s="806"/>
      <c r="KLJ896" s="806"/>
      <c r="KLK896" s="806"/>
      <c r="KLL896" s="806"/>
      <c r="KLM896" s="806"/>
      <c r="KLN896" s="806"/>
      <c r="KLO896" s="806"/>
      <c r="KLP896" s="806"/>
      <c r="KLQ896" s="806"/>
      <c r="KLR896" s="806"/>
      <c r="KLS896" s="806"/>
      <c r="KLT896" s="806"/>
      <c r="KLU896" s="806"/>
      <c r="KLV896" s="806"/>
      <c r="KLW896" s="806"/>
      <c r="KLX896" s="806"/>
      <c r="KLY896" s="806"/>
      <c r="KLZ896" s="806"/>
      <c r="KMA896" s="806"/>
      <c r="KMB896" s="806"/>
      <c r="KMC896" s="806"/>
      <c r="KMD896" s="806"/>
      <c r="KME896" s="806"/>
      <c r="KMF896" s="806"/>
      <c r="KMG896" s="806"/>
      <c r="KMH896" s="806"/>
      <c r="KMI896" s="806"/>
      <c r="KMJ896" s="806"/>
      <c r="KMK896" s="806"/>
      <c r="KML896" s="806"/>
      <c r="KMM896" s="806"/>
      <c r="KMN896" s="806"/>
      <c r="KMO896" s="806"/>
      <c r="KMP896" s="806"/>
      <c r="KMQ896" s="806"/>
      <c r="KMR896" s="806"/>
      <c r="KMS896" s="806"/>
      <c r="KMT896" s="806"/>
      <c r="KMU896" s="806"/>
      <c r="KMV896" s="806"/>
      <c r="KMW896" s="806"/>
      <c r="KMX896" s="806"/>
      <c r="KMY896" s="806"/>
      <c r="KMZ896" s="806"/>
      <c r="KNA896" s="806"/>
      <c r="KNB896" s="806"/>
      <c r="KNC896" s="806"/>
      <c r="KND896" s="806"/>
      <c r="KNE896" s="806"/>
      <c r="KNF896" s="806"/>
      <c r="KNG896" s="806"/>
      <c r="KNH896" s="806"/>
      <c r="KNI896" s="806"/>
      <c r="KNJ896" s="806"/>
      <c r="KNK896" s="806"/>
      <c r="KNL896" s="806"/>
      <c r="KNM896" s="806"/>
      <c r="KNN896" s="806"/>
      <c r="KNO896" s="806"/>
      <c r="KNP896" s="806"/>
      <c r="KNQ896" s="806"/>
      <c r="KNR896" s="806"/>
      <c r="KNS896" s="806"/>
      <c r="KNT896" s="806"/>
      <c r="KNU896" s="806"/>
      <c r="KNV896" s="806"/>
      <c r="KNW896" s="806"/>
      <c r="KNX896" s="806"/>
      <c r="KNY896" s="806"/>
      <c r="KNZ896" s="806"/>
      <c r="KOA896" s="806"/>
      <c r="KOB896" s="806"/>
      <c r="KOC896" s="806"/>
      <c r="KOD896" s="806"/>
      <c r="KOE896" s="806"/>
      <c r="KOF896" s="806"/>
      <c r="KOG896" s="806"/>
      <c r="KOH896" s="806"/>
      <c r="KOI896" s="806"/>
      <c r="KOJ896" s="806"/>
      <c r="KOK896" s="806"/>
      <c r="KOL896" s="806"/>
      <c r="KOM896" s="806"/>
      <c r="KON896" s="806"/>
      <c r="KOO896" s="806"/>
      <c r="KOP896" s="806"/>
      <c r="KOQ896" s="806"/>
      <c r="KOR896" s="806"/>
      <c r="KOS896" s="806"/>
      <c r="KOT896" s="806"/>
      <c r="KOU896" s="806"/>
      <c r="KOV896" s="806"/>
      <c r="KOW896" s="806"/>
      <c r="KOX896" s="806"/>
      <c r="KOY896" s="806"/>
      <c r="KOZ896" s="806"/>
      <c r="KPA896" s="806"/>
      <c r="KPB896" s="806"/>
      <c r="KPC896" s="806"/>
      <c r="KPD896" s="806"/>
      <c r="KPE896" s="806"/>
      <c r="KPF896" s="806"/>
      <c r="KPG896" s="806"/>
      <c r="KPH896" s="806"/>
      <c r="KPI896" s="806"/>
      <c r="KPJ896" s="806"/>
      <c r="KPK896" s="806"/>
      <c r="KPL896" s="806"/>
      <c r="KPM896" s="806"/>
      <c r="KPN896" s="806"/>
      <c r="KPO896" s="806"/>
      <c r="KPP896" s="806"/>
      <c r="KPQ896" s="806"/>
      <c r="KPR896" s="806"/>
      <c r="KPS896" s="806"/>
      <c r="KPT896" s="806"/>
      <c r="KPU896" s="806"/>
      <c r="KPV896" s="806"/>
      <c r="KPW896" s="806"/>
      <c r="KPX896" s="806"/>
      <c r="KPY896" s="806"/>
      <c r="KPZ896" s="806"/>
      <c r="KQA896" s="806"/>
      <c r="KQB896" s="806"/>
      <c r="KQC896" s="806"/>
      <c r="KQD896" s="806"/>
      <c r="KQE896" s="806"/>
      <c r="KQF896" s="806"/>
      <c r="KQG896" s="806"/>
      <c r="KQH896" s="806"/>
      <c r="KQI896" s="806"/>
      <c r="KQJ896" s="806"/>
      <c r="KQK896" s="806"/>
      <c r="KQL896" s="806"/>
      <c r="KQM896" s="806"/>
      <c r="KQN896" s="806"/>
      <c r="KQO896" s="806"/>
      <c r="KQP896" s="806"/>
      <c r="KQQ896" s="806"/>
      <c r="KQR896" s="806"/>
      <c r="KQS896" s="806"/>
      <c r="KQT896" s="806"/>
      <c r="KQU896" s="806"/>
      <c r="KQV896" s="806"/>
      <c r="KQW896" s="806"/>
      <c r="KQX896" s="806"/>
      <c r="KQY896" s="806"/>
      <c r="KQZ896" s="806"/>
      <c r="KRA896" s="806"/>
      <c r="KRB896" s="806"/>
      <c r="KRC896" s="806"/>
      <c r="KRD896" s="806"/>
      <c r="KRE896" s="806"/>
      <c r="KRF896" s="806"/>
      <c r="KRG896" s="806"/>
      <c r="KRH896" s="806"/>
      <c r="KRI896" s="806"/>
      <c r="KRJ896" s="806"/>
      <c r="KRK896" s="806"/>
      <c r="KRL896" s="806"/>
      <c r="KRM896" s="806"/>
      <c r="KRN896" s="806"/>
      <c r="KRO896" s="806"/>
      <c r="KRP896" s="806"/>
      <c r="KRQ896" s="806"/>
      <c r="KRR896" s="806"/>
      <c r="KRS896" s="806"/>
      <c r="KRT896" s="806"/>
      <c r="KRU896" s="806"/>
      <c r="KRV896" s="806"/>
      <c r="KRW896" s="806"/>
      <c r="KRX896" s="806"/>
      <c r="KRY896" s="806"/>
      <c r="KRZ896" s="806"/>
      <c r="KSA896" s="806"/>
      <c r="KSB896" s="806"/>
      <c r="KSC896" s="806"/>
      <c r="KSD896" s="806"/>
      <c r="KSE896" s="806"/>
      <c r="KSF896" s="806"/>
      <c r="KSG896" s="806"/>
      <c r="KSH896" s="806"/>
      <c r="KSI896" s="806"/>
      <c r="KSJ896" s="806"/>
      <c r="KSK896" s="806"/>
      <c r="KSL896" s="806"/>
      <c r="KSM896" s="806"/>
      <c r="KSN896" s="806"/>
      <c r="KSO896" s="806"/>
      <c r="KSP896" s="806"/>
      <c r="KSQ896" s="806"/>
      <c r="KSR896" s="806"/>
      <c r="KSS896" s="806"/>
      <c r="KST896" s="806"/>
      <c r="KSU896" s="806"/>
      <c r="KSV896" s="806"/>
      <c r="KSW896" s="806"/>
      <c r="KSX896" s="806"/>
      <c r="KSY896" s="806"/>
      <c r="KSZ896" s="806"/>
      <c r="KTA896" s="806"/>
      <c r="KTB896" s="806"/>
      <c r="KTC896" s="806"/>
      <c r="KTD896" s="806"/>
      <c r="KTE896" s="806"/>
      <c r="KTF896" s="806"/>
      <c r="KTG896" s="806"/>
      <c r="KTH896" s="806"/>
      <c r="KTI896" s="806"/>
      <c r="KTJ896" s="806"/>
      <c r="KTK896" s="806"/>
      <c r="KTL896" s="806"/>
      <c r="KTM896" s="806"/>
      <c r="KTN896" s="806"/>
      <c r="KTO896" s="806"/>
      <c r="KTP896" s="806"/>
      <c r="KTQ896" s="806"/>
      <c r="KTR896" s="806"/>
      <c r="KTS896" s="806"/>
      <c r="KTT896" s="806"/>
      <c r="KTU896" s="806"/>
      <c r="KTV896" s="806"/>
      <c r="KTW896" s="806"/>
      <c r="KTX896" s="806"/>
      <c r="KTY896" s="806"/>
      <c r="KTZ896" s="806"/>
      <c r="KUA896" s="806"/>
      <c r="KUB896" s="806"/>
      <c r="KUC896" s="806"/>
      <c r="KUD896" s="806"/>
      <c r="KUE896" s="806"/>
      <c r="KUF896" s="806"/>
      <c r="KUG896" s="806"/>
      <c r="KUH896" s="806"/>
      <c r="KUI896" s="806"/>
      <c r="KUJ896" s="806"/>
      <c r="KUK896" s="806"/>
      <c r="KUL896" s="806"/>
      <c r="KUM896" s="806"/>
      <c r="KUN896" s="806"/>
      <c r="KUO896" s="806"/>
      <c r="KUP896" s="806"/>
      <c r="KUQ896" s="806"/>
      <c r="KUR896" s="806"/>
      <c r="KUS896" s="806"/>
      <c r="KUT896" s="806"/>
      <c r="KUU896" s="806"/>
      <c r="KUV896" s="806"/>
      <c r="KUW896" s="806"/>
      <c r="KUX896" s="806"/>
      <c r="KUY896" s="806"/>
      <c r="KUZ896" s="806"/>
      <c r="KVA896" s="806"/>
      <c r="KVB896" s="806"/>
      <c r="KVC896" s="806"/>
      <c r="KVD896" s="806"/>
      <c r="KVE896" s="806"/>
      <c r="KVF896" s="806"/>
      <c r="KVG896" s="806"/>
      <c r="KVH896" s="806"/>
      <c r="KVI896" s="806"/>
      <c r="KVJ896" s="806"/>
      <c r="KVK896" s="806"/>
      <c r="KVL896" s="806"/>
      <c r="KVM896" s="806"/>
      <c r="KVN896" s="806"/>
      <c r="KVO896" s="806"/>
      <c r="KVP896" s="806"/>
      <c r="KVQ896" s="806"/>
      <c r="KVR896" s="806"/>
      <c r="KVS896" s="806"/>
      <c r="KVT896" s="806"/>
      <c r="KVU896" s="806"/>
      <c r="KVV896" s="806"/>
      <c r="KVW896" s="806"/>
      <c r="KVX896" s="806"/>
      <c r="KVY896" s="806"/>
      <c r="KVZ896" s="806"/>
      <c r="KWA896" s="806"/>
      <c r="KWB896" s="806"/>
      <c r="KWC896" s="806"/>
      <c r="KWD896" s="806"/>
      <c r="KWE896" s="806"/>
      <c r="KWF896" s="806"/>
      <c r="KWG896" s="806"/>
      <c r="KWH896" s="806"/>
      <c r="KWI896" s="806"/>
      <c r="KWJ896" s="806"/>
      <c r="KWK896" s="806"/>
      <c r="KWL896" s="806"/>
      <c r="KWM896" s="806"/>
      <c r="KWN896" s="806"/>
      <c r="KWO896" s="806"/>
      <c r="KWP896" s="806"/>
      <c r="KWQ896" s="806"/>
      <c r="KWR896" s="806"/>
      <c r="KWS896" s="806"/>
      <c r="KWT896" s="806"/>
      <c r="KWU896" s="806"/>
      <c r="KWV896" s="806"/>
      <c r="KWW896" s="806"/>
      <c r="KWX896" s="806"/>
      <c r="KWY896" s="806"/>
      <c r="KWZ896" s="806"/>
      <c r="KXA896" s="806"/>
      <c r="KXB896" s="806"/>
      <c r="KXC896" s="806"/>
      <c r="KXD896" s="806"/>
      <c r="KXE896" s="806"/>
      <c r="KXF896" s="806"/>
      <c r="KXG896" s="806"/>
      <c r="KXH896" s="806"/>
      <c r="KXI896" s="806"/>
      <c r="KXJ896" s="806"/>
      <c r="KXK896" s="806"/>
      <c r="KXL896" s="806"/>
      <c r="KXM896" s="806"/>
      <c r="KXN896" s="806"/>
      <c r="KXO896" s="806"/>
      <c r="KXP896" s="806"/>
      <c r="KXQ896" s="806"/>
      <c r="KXR896" s="806"/>
      <c r="KXS896" s="806"/>
      <c r="KXT896" s="806"/>
      <c r="KXU896" s="806"/>
      <c r="KXV896" s="806"/>
      <c r="KXW896" s="806"/>
      <c r="KXX896" s="806"/>
      <c r="KXY896" s="806"/>
      <c r="KXZ896" s="806"/>
      <c r="KYA896" s="806"/>
      <c r="KYB896" s="806"/>
      <c r="KYC896" s="806"/>
      <c r="KYD896" s="806"/>
      <c r="KYE896" s="806"/>
      <c r="KYF896" s="806"/>
      <c r="KYG896" s="806"/>
      <c r="KYH896" s="806"/>
      <c r="KYI896" s="806"/>
      <c r="KYJ896" s="806"/>
      <c r="KYK896" s="806"/>
      <c r="KYL896" s="806"/>
      <c r="KYM896" s="806"/>
      <c r="KYN896" s="806"/>
      <c r="KYO896" s="806"/>
      <c r="KYP896" s="806"/>
      <c r="KYQ896" s="806"/>
      <c r="KYR896" s="806"/>
      <c r="KYS896" s="806"/>
      <c r="KYT896" s="806"/>
      <c r="KYU896" s="806"/>
      <c r="KYV896" s="806"/>
      <c r="KYW896" s="806"/>
      <c r="KYX896" s="806"/>
      <c r="KYY896" s="806"/>
      <c r="KYZ896" s="806"/>
      <c r="KZA896" s="806"/>
      <c r="KZB896" s="806"/>
      <c r="KZC896" s="806"/>
      <c r="KZD896" s="806"/>
      <c r="KZE896" s="806"/>
      <c r="KZF896" s="806"/>
      <c r="KZG896" s="806"/>
      <c r="KZH896" s="806"/>
      <c r="KZI896" s="806"/>
      <c r="KZJ896" s="806"/>
      <c r="KZK896" s="806"/>
      <c r="KZL896" s="806"/>
      <c r="KZM896" s="806"/>
      <c r="KZN896" s="806"/>
      <c r="KZO896" s="806"/>
      <c r="KZP896" s="806"/>
      <c r="KZQ896" s="806"/>
      <c r="KZR896" s="806"/>
      <c r="KZS896" s="806"/>
      <c r="KZT896" s="806"/>
      <c r="KZU896" s="806"/>
      <c r="KZV896" s="806"/>
      <c r="KZW896" s="806"/>
      <c r="KZX896" s="806"/>
      <c r="KZY896" s="806"/>
      <c r="KZZ896" s="806"/>
      <c r="LAA896" s="806"/>
      <c r="LAB896" s="806"/>
      <c r="LAC896" s="806"/>
      <c r="LAD896" s="806"/>
      <c r="LAE896" s="806"/>
      <c r="LAF896" s="806"/>
      <c r="LAG896" s="806"/>
      <c r="LAH896" s="806"/>
      <c r="LAI896" s="806"/>
      <c r="LAJ896" s="806"/>
      <c r="LAK896" s="806"/>
      <c r="LAL896" s="806"/>
      <c r="LAM896" s="806"/>
      <c r="LAN896" s="806"/>
      <c r="LAO896" s="806"/>
      <c r="LAP896" s="806"/>
      <c r="LAQ896" s="806"/>
      <c r="LAR896" s="806"/>
      <c r="LAS896" s="806"/>
      <c r="LAT896" s="806"/>
      <c r="LAU896" s="806"/>
      <c r="LAV896" s="806"/>
      <c r="LAW896" s="806"/>
      <c r="LAX896" s="806"/>
      <c r="LAY896" s="806"/>
      <c r="LAZ896" s="806"/>
      <c r="LBA896" s="806"/>
      <c r="LBB896" s="806"/>
      <c r="LBC896" s="806"/>
      <c r="LBD896" s="806"/>
      <c r="LBE896" s="806"/>
      <c r="LBF896" s="806"/>
      <c r="LBG896" s="806"/>
      <c r="LBH896" s="806"/>
      <c r="LBI896" s="806"/>
      <c r="LBJ896" s="806"/>
      <c r="LBK896" s="806"/>
      <c r="LBL896" s="806"/>
      <c r="LBM896" s="806"/>
      <c r="LBN896" s="806"/>
      <c r="LBO896" s="806"/>
      <c r="LBP896" s="806"/>
      <c r="LBQ896" s="806"/>
      <c r="LBR896" s="806"/>
      <c r="LBS896" s="806"/>
      <c r="LBT896" s="806"/>
      <c r="LBU896" s="806"/>
      <c r="LBV896" s="806"/>
      <c r="LBW896" s="806"/>
      <c r="LBX896" s="806"/>
      <c r="LBY896" s="806"/>
      <c r="LBZ896" s="806"/>
      <c r="LCA896" s="806"/>
      <c r="LCB896" s="806"/>
      <c r="LCC896" s="806"/>
      <c r="LCD896" s="806"/>
      <c r="LCE896" s="806"/>
      <c r="LCF896" s="806"/>
      <c r="LCG896" s="806"/>
      <c r="LCH896" s="806"/>
      <c r="LCI896" s="806"/>
      <c r="LCJ896" s="806"/>
      <c r="LCK896" s="806"/>
      <c r="LCL896" s="806"/>
      <c r="LCM896" s="806"/>
      <c r="LCN896" s="806"/>
      <c r="LCO896" s="806"/>
      <c r="LCP896" s="806"/>
      <c r="LCQ896" s="806"/>
      <c r="LCR896" s="806"/>
      <c r="LCS896" s="806"/>
      <c r="LCT896" s="806"/>
      <c r="LCU896" s="806"/>
      <c r="LCV896" s="806"/>
      <c r="LCW896" s="806"/>
      <c r="LCX896" s="806"/>
      <c r="LCY896" s="806"/>
      <c r="LCZ896" s="806"/>
      <c r="LDA896" s="806"/>
      <c r="LDB896" s="806"/>
      <c r="LDC896" s="806"/>
      <c r="LDD896" s="806"/>
      <c r="LDE896" s="806"/>
      <c r="LDF896" s="806"/>
      <c r="LDG896" s="806"/>
      <c r="LDH896" s="806"/>
      <c r="LDI896" s="806"/>
      <c r="LDJ896" s="806"/>
      <c r="LDK896" s="806"/>
      <c r="LDL896" s="806"/>
      <c r="LDM896" s="806"/>
      <c r="LDN896" s="806"/>
      <c r="LDO896" s="806"/>
      <c r="LDP896" s="806"/>
      <c r="LDQ896" s="806"/>
      <c r="LDR896" s="806"/>
      <c r="LDS896" s="806"/>
      <c r="LDT896" s="806"/>
      <c r="LDU896" s="806"/>
      <c r="LDV896" s="806"/>
      <c r="LDW896" s="806"/>
      <c r="LDX896" s="806"/>
      <c r="LDY896" s="806"/>
      <c r="LDZ896" s="806"/>
      <c r="LEA896" s="806"/>
      <c r="LEB896" s="806"/>
      <c r="LEC896" s="806"/>
      <c r="LED896" s="806"/>
      <c r="LEE896" s="806"/>
      <c r="LEF896" s="806"/>
      <c r="LEG896" s="806"/>
      <c r="LEH896" s="806"/>
      <c r="LEI896" s="806"/>
      <c r="LEJ896" s="806"/>
      <c r="LEK896" s="806"/>
      <c r="LEL896" s="806"/>
      <c r="LEM896" s="806"/>
      <c r="LEN896" s="806"/>
      <c r="LEO896" s="806"/>
      <c r="LEP896" s="806"/>
      <c r="LEQ896" s="806"/>
      <c r="LER896" s="806"/>
      <c r="LES896" s="806"/>
      <c r="LET896" s="806"/>
      <c r="LEU896" s="806"/>
      <c r="LEV896" s="806"/>
      <c r="LEW896" s="806"/>
      <c r="LEX896" s="806"/>
      <c r="LEY896" s="806"/>
      <c r="LEZ896" s="806"/>
      <c r="LFA896" s="806"/>
      <c r="LFB896" s="806"/>
      <c r="LFC896" s="806"/>
      <c r="LFD896" s="806"/>
      <c r="LFE896" s="806"/>
      <c r="LFF896" s="806"/>
      <c r="LFG896" s="806"/>
      <c r="LFH896" s="806"/>
      <c r="LFI896" s="806"/>
      <c r="LFJ896" s="806"/>
      <c r="LFK896" s="806"/>
      <c r="LFL896" s="806"/>
      <c r="LFM896" s="806"/>
      <c r="LFN896" s="806"/>
      <c r="LFO896" s="806"/>
      <c r="LFP896" s="806"/>
      <c r="LFQ896" s="806"/>
      <c r="LFR896" s="806"/>
      <c r="LFS896" s="806"/>
      <c r="LFT896" s="806"/>
      <c r="LFU896" s="806"/>
      <c r="LFV896" s="806"/>
      <c r="LFW896" s="806"/>
      <c r="LFX896" s="806"/>
      <c r="LFY896" s="806"/>
      <c r="LFZ896" s="806"/>
      <c r="LGA896" s="806"/>
      <c r="LGB896" s="806"/>
      <c r="LGC896" s="806"/>
      <c r="LGD896" s="806"/>
      <c r="LGE896" s="806"/>
      <c r="LGF896" s="806"/>
      <c r="LGG896" s="806"/>
      <c r="LGH896" s="806"/>
      <c r="LGI896" s="806"/>
      <c r="LGJ896" s="806"/>
      <c r="LGK896" s="806"/>
      <c r="LGL896" s="806"/>
      <c r="LGM896" s="806"/>
      <c r="LGN896" s="806"/>
      <c r="LGO896" s="806"/>
      <c r="LGP896" s="806"/>
      <c r="LGQ896" s="806"/>
      <c r="LGR896" s="806"/>
      <c r="LGS896" s="806"/>
      <c r="LGT896" s="806"/>
      <c r="LGU896" s="806"/>
      <c r="LGV896" s="806"/>
      <c r="LGW896" s="806"/>
      <c r="LGX896" s="806"/>
      <c r="LGY896" s="806"/>
      <c r="LGZ896" s="806"/>
      <c r="LHA896" s="806"/>
      <c r="LHB896" s="806"/>
      <c r="LHC896" s="806"/>
      <c r="LHD896" s="806"/>
      <c r="LHE896" s="806"/>
      <c r="LHF896" s="806"/>
      <c r="LHG896" s="806"/>
      <c r="LHH896" s="806"/>
      <c r="LHI896" s="806"/>
      <c r="LHJ896" s="806"/>
      <c r="LHK896" s="806"/>
      <c r="LHL896" s="806"/>
      <c r="LHM896" s="806"/>
      <c r="LHN896" s="806"/>
      <c r="LHO896" s="806"/>
      <c r="LHP896" s="806"/>
      <c r="LHQ896" s="806"/>
      <c r="LHR896" s="806"/>
      <c r="LHS896" s="806"/>
      <c r="LHT896" s="806"/>
      <c r="LHU896" s="806"/>
      <c r="LHV896" s="806"/>
      <c r="LHW896" s="806"/>
      <c r="LHX896" s="806"/>
      <c r="LHY896" s="806"/>
      <c r="LHZ896" s="806"/>
      <c r="LIA896" s="806"/>
      <c r="LIB896" s="806"/>
      <c r="LIC896" s="806"/>
      <c r="LID896" s="806"/>
      <c r="LIE896" s="806"/>
      <c r="LIF896" s="806"/>
      <c r="LIG896" s="806"/>
      <c r="LIH896" s="806"/>
      <c r="LII896" s="806"/>
      <c r="LIJ896" s="806"/>
      <c r="LIK896" s="806"/>
      <c r="LIL896" s="806"/>
      <c r="LIM896" s="806"/>
      <c r="LIN896" s="806"/>
      <c r="LIO896" s="806"/>
      <c r="LIP896" s="806"/>
      <c r="LIQ896" s="806"/>
      <c r="LIR896" s="806"/>
      <c r="LIS896" s="806"/>
      <c r="LIT896" s="806"/>
      <c r="LIU896" s="806"/>
      <c r="LIV896" s="806"/>
      <c r="LIW896" s="806"/>
      <c r="LIX896" s="806"/>
      <c r="LIY896" s="806"/>
      <c r="LIZ896" s="806"/>
      <c r="LJA896" s="806"/>
      <c r="LJB896" s="806"/>
      <c r="LJC896" s="806"/>
      <c r="LJD896" s="806"/>
      <c r="LJE896" s="806"/>
      <c r="LJF896" s="806"/>
      <c r="LJG896" s="806"/>
      <c r="LJH896" s="806"/>
      <c r="LJI896" s="806"/>
      <c r="LJJ896" s="806"/>
      <c r="LJK896" s="806"/>
      <c r="LJL896" s="806"/>
      <c r="LJM896" s="806"/>
      <c r="LJN896" s="806"/>
      <c r="LJO896" s="806"/>
      <c r="LJP896" s="806"/>
      <c r="LJQ896" s="806"/>
      <c r="LJR896" s="806"/>
      <c r="LJS896" s="806"/>
      <c r="LJT896" s="806"/>
      <c r="LJU896" s="806"/>
      <c r="LJV896" s="806"/>
      <c r="LJW896" s="806"/>
      <c r="LJX896" s="806"/>
      <c r="LJY896" s="806"/>
      <c r="LJZ896" s="806"/>
      <c r="LKA896" s="806"/>
      <c r="LKB896" s="806"/>
      <c r="LKC896" s="806"/>
      <c r="LKD896" s="806"/>
      <c r="LKE896" s="806"/>
      <c r="LKF896" s="806"/>
      <c r="LKG896" s="806"/>
      <c r="LKH896" s="806"/>
      <c r="LKI896" s="806"/>
      <c r="LKJ896" s="806"/>
      <c r="LKK896" s="806"/>
      <c r="LKL896" s="806"/>
      <c r="LKM896" s="806"/>
      <c r="LKN896" s="806"/>
      <c r="LKO896" s="806"/>
      <c r="LKP896" s="806"/>
      <c r="LKQ896" s="806"/>
      <c r="LKR896" s="806"/>
      <c r="LKS896" s="806"/>
      <c r="LKT896" s="806"/>
      <c r="LKU896" s="806"/>
      <c r="LKV896" s="806"/>
      <c r="LKW896" s="806"/>
      <c r="LKX896" s="806"/>
      <c r="LKY896" s="806"/>
      <c r="LKZ896" s="806"/>
      <c r="LLA896" s="806"/>
      <c r="LLB896" s="806"/>
      <c r="LLC896" s="806"/>
      <c r="LLD896" s="806"/>
      <c r="LLE896" s="806"/>
      <c r="LLF896" s="806"/>
      <c r="LLG896" s="806"/>
      <c r="LLH896" s="806"/>
      <c r="LLI896" s="806"/>
      <c r="LLJ896" s="806"/>
      <c r="LLK896" s="806"/>
      <c r="LLL896" s="806"/>
      <c r="LLM896" s="806"/>
      <c r="LLN896" s="806"/>
      <c r="LLO896" s="806"/>
      <c r="LLP896" s="806"/>
      <c r="LLQ896" s="806"/>
      <c r="LLR896" s="806"/>
      <c r="LLS896" s="806"/>
      <c r="LLT896" s="806"/>
      <c r="LLU896" s="806"/>
      <c r="LLV896" s="806"/>
      <c r="LLW896" s="806"/>
      <c r="LLX896" s="806"/>
      <c r="LLY896" s="806"/>
      <c r="LLZ896" s="806"/>
      <c r="LMA896" s="806"/>
      <c r="LMB896" s="806"/>
      <c r="LMC896" s="806"/>
      <c r="LMD896" s="806"/>
      <c r="LME896" s="806"/>
      <c r="LMF896" s="806"/>
      <c r="LMG896" s="806"/>
      <c r="LMH896" s="806"/>
      <c r="LMI896" s="806"/>
      <c r="LMJ896" s="806"/>
      <c r="LMK896" s="806"/>
      <c r="LML896" s="806"/>
      <c r="LMM896" s="806"/>
      <c r="LMN896" s="806"/>
      <c r="LMO896" s="806"/>
      <c r="LMP896" s="806"/>
      <c r="LMQ896" s="806"/>
      <c r="LMR896" s="806"/>
      <c r="LMS896" s="806"/>
      <c r="LMT896" s="806"/>
      <c r="LMU896" s="806"/>
      <c r="LMV896" s="806"/>
      <c r="LMW896" s="806"/>
      <c r="LMX896" s="806"/>
      <c r="LMY896" s="806"/>
      <c r="LMZ896" s="806"/>
      <c r="LNA896" s="806"/>
      <c r="LNB896" s="806"/>
      <c r="LNC896" s="806"/>
      <c r="LND896" s="806"/>
      <c r="LNE896" s="806"/>
      <c r="LNF896" s="806"/>
      <c r="LNG896" s="806"/>
      <c r="LNH896" s="806"/>
      <c r="LNI896" s="806"/>
      <c r="LNJ896" s="806"/>
      <c r="LNK896" s="806"/>
      <c r="LNL896" s="806"/>
      <c r="LNM896" s="806"/>
      <c r="LNN896" s="806"/>
      <c r="LNO896" s="806"/>
      <c r="LNP896" s="806"/>
      <c r="LNQ896" s="806"/>
      <c r="LNR896" s="806"/>
      <c r="LNS896" s="806"/>
      <c r="LNT896" s="806"/>
      <c r="LNU896" s="806"/>
      <c r="LNV896" s="806"/>
      <c r="LNW896" s="806"/>
      <c r="LNX896" s="806"/>
      <c r="LNY896" s="806"/>
      <c r="LNZ896" s="806"/>
      <c r="LOA896" s="806"/>
      <c r="LOB896" s="806"/>
      <c r="LOC896" s="806"/>
      <c r="LOD896" s="806"/>
      <c r="LOE896" s="806"/>
      <c r="LOF896" s="806"/>
      <c r="LOG896" s="806"/>
      <c r="LOH896" s="806"/>
      <c r="LOI896" s="806"/>
      <c r="LOJ896" s="806"/>
      <c r="LOK896" s="806"/>
      <c r="LOL896" s="806"/>
      <c r="LOM896" s="806"/>
      <c r="LON896" s="806"/>
      <c r="LOO896" s="806"/>
      <c r="LOP896" s="806"/>
      <c r="LOQ896" s="806"/>
      <c r="LOR896" s="806"/>
      <c r="LOS896" s="806"/>
      <c r="LOT896" s="806"/>
      <c r="LOU896" s="806"/>
      <c r="LOV896" s="806"/>
      <c r="LOW896" s="806"/>
      <c r="LOX896" s="806"/>
      <c r="LOY896" s="806"/>
      <c r="LOZ896" s="806"/>
      <c r="LPA896" s="806"/>
      <c r="LPB896" s="806"/>
      <c r="LPC896" s="806"/>
      <c r="LPD896" s="806"/>
      <c r="LPE896" s="806"/>
      <c r="LPF896" s="806"/>
      <c r="LPG896" s="806"/>
      <c r="LPH896" s="806"/>
      <c r="LPI896" s="806"/>
      <c r="LPJ896" s="806"/>
      <c r="LPK896" s="806"/>
      <c r="LPL896" s="806"/>
      <c r="LPM896" s="806"/>
      <c r="LPN896" s="806"/>
      <c r="LPO896" s="806"/>
      <c r="LPP896" s="806"/>
      <c r="LPQ896" s="806"/>
      <c r="LPR896" s="806"/>
      <c r="LPS896" s="806"/>
      <c r="LPT896" s="806"/>
      <c r="LPU896" s="806"/>
      <c r="LPV896" s="806"/>
      <c r="LPW896" s="806"/>
      <c r="LPX896" s="806"/>
      <c r="LPY896" s="806"/>
      <c r="LPZ896" s="806"/>
      <c r="LQA896" s="806"/>
      <c r="LQB896" s="806"/>
      <c r="LQC896" s="806"/>
      <c r="LQD896" s="806"/>
      <c r="LQE896" s="806"/>
      <c r="LQF896" s="806"/>
      <c r="LQG896" s="806"/>
      <c r="LQH896" s="806"/>
      <c r="LQI896" s="806"/>
      <c r="LQJ896" s="806"/>
      <c r="LQK896" s="806"/>
      <c r="LQL896" s="806"/>
      <c r="LQM896" s="806"/>
      <c r="LQN896" s="806"/>
      <c r="LQO896" s="806"/>
      <c r="LQP896" s="806"/>
      <c r="LQQ896" s="806"/>
      <c r="LQR896" s="806"/>
      <c r="LQS896" s="806"/>
      <c r="LQT896" s="806"/>
      <c r="LQU896" s="806"/>
      <c r="LQV896" s="806"/>
      <c r="LQW896" s="806"/>
      <c r="LQX896" s="806"/>
      <c r="LQY896" s="806"/>
      <c r="LQZ896" s="806"/>
      <c r="LRA896" s="806"/>
      <c r="LRB896" s="806"/>
      <c r="LRC896" s="806"/>
      <c r="LRD896" s="806"/>
      <c r="LRE896" s="806"/>
      <c r="LRF896" s="806"/>
      <c r="LRG896" s="806"/>
      <c r="LRH896" s="806"/>
      <c r="LRI896" s="806"/>
      <c r="LRJ896" s="806"/>
      <c r="LRK896" s="806"/>
      <c r="LRL896" s="806"/>
      <c r="LRM896" s="806"/>
      <c r="LRN896" s="806"/>
      <c r="LRO896" s="806"/>
      <c r="LRP896" s="806"/>
      <c r="LRQ896" s="806"/>
      <c r="LRR896" s="806"/>
      <c r="LRS896" s="806"/>
      <c r="LRT896" s="806"/>
      <c r="LRU896" s="806"/>
      <c r="LRV896" s="806"/>
      <c r="LRW896" s="806"/>
      <c r="LRX896" s="806"/>
      <c r="LRY896" s="806"/>
      <c r="LRZ896" s="806"/>
      <c r="LSA896" s="806"/>
      <c r="LSB896" s="806"/>
      <c r="LSC896" s="806"/>
      <c r="LSD896" s="806"/>
      <c r="LSE896" s="806"/>
      <c r="LSF896" s="806"/>
      <c r="LSG896" s="806"/>
      <c r="LSH896" s="806"/>
      <c r="LSI896" s="806"/>
      <c r="LSJ896" s="806"/>
      <c r="LSK896" s="806"/>
      <c r="LSL896" s="806"/>
      <c r="LSM896" s="806"/>
      <c r="LSN896" s="806"/>
      <c r="LSO896" s="806"/>
      <c r="LSP896" s="806"/>
      <c r="LSQ896" s="806"/>
      <c r="LSR896" s="806"/>
      <c r="LSS896" s="806"/>
      <c r="LST896" s="806"/>
      <c r="LSU896" s="806"/>
      <c r="LSV896" s="806"/>
      <c r="LSW896" s="806"/>
      <c r="LSX896" s="806"/>
      <c r="LSY896" s="806"/>
      <c r="LSZ896" s="806"/>
      <c r="LTA896" s="806"/>
      <c r="LTB896" s="806"/>
      <c r="LTC896" s="806"/>
      <c r="LTD896" s="806"/>
      <c r="LTE896" s="806"/>
      <c r="LTF896" s="806"/>
      <c r="LTG896" s="806"/>
      <c r="LTH896" s="806"/>
      <c r="LTI896" s="806"/>
      <c r="LTJ896" s="806"/>
      <c r="LTK896" s="806"/>
      <c r="LTL896" s="806"/>
      <c r="LTM896" s="806"/>
      <c r="LTN896" s="806"/>
      <c r="LTO896" s="806"/>
      <c r="LTP896" s="806"/>
      <c r="LTQ896" s="806"/>
      <c r="LTR896" s="806"/>
      <c r="LTS896" s="806"/>
      <c r="LTT896" s="806"/>
      <c r="LTU896" s="806"/>
      <c r="LTV896" s="806"/>
      <c r="LTW896" s="806"/>
      <c r="LTX896" s="806"/>
      <c r="LTY896" s="806"/>
      <c r="LTZ896" s="806"/>
      <c r="LUA896" s="806"/>
      <c r="LUB896" s="806"/>
      <c r="LUC896" s="806"/>
      <c r="LUD896" s="806"/>
      <c r="LUE896" s="806"/>
      <c r="LUF896" s="806"/>
      <c r="LUG896" s="806"/>
      <c r="LUH896" s="806"/>
      <c r="LUI896" s="806"/>
      <c r="LUJ896" s="806"/>
      <c r="LUK896" s="806"/>
      <c r="LUL896" s="806"/>
      <c r="LUM896" s="806"/>
      <c r="LUN896" s="806"/>
      <c r="LUO896" s="806"/>
      <c r="LUP896" s="806"/>
      <c r="LUQ896" s="806"/>
      <c r="LUR896" s="806"/>
      <c r="LUS896" s="806"/>
      <c r="LUT896" s="806"/>
      <c r="LUU896" s="806"/>
      <c r="LUV896" s="806"/>
      <c r="LUW896" s="806"/>
      <c r="LUX896" s="806"/>
      <c r="LUY896" s="806"/>
      <c r="LUZ896" s="806"/>
      <c r="LVA896" s="806"/>
      <c r="LVB896" s="806"/>
      <c r="LVC896" s="806"/>
      <c r="LVD896" s="806"/>
      <c r="LVE896" s="806"/>
      <c r="LVF896" s="806"/>
      <c r="LVG896" s="806"/>
      <c r="LVH896" s="806"/>
      <c r="LVI896" s="806"/>
      <c r="LVJ896" s="806"/>
      <c r="LVK896" s="806"/>
      <c r="LVL896" s="806"/>
      <c r="LVM896" s="806"/>
      <c r="LVN896" s="806"/>
      <c r="LVO896" s="806"/>
      <c r="LVP896" s="806"/>
      <c r="LVQ896" s="806"/>
      <c r="LVR896" s="806"/>
      <c r="LVS896" s="806"/>
      <c r="LVT896" s="806"/>
      <c r="LVU896" s="806"/>
      <c r="LVV896" s="806"/>
      <c r="LVW896" s="806"/>
      <c r="LVX896" s="806"/>
      <c r="LVY896" s="806"/>
      <c r="LVZ896" s="806"/>
      <c r="LWA896" s="806"/>
      <c r="LWB896" s="806"/>
      <c r="LWC896" s="806"/>
      <c r="LWD896" s="806"/>
      <c r="LWE896" s="806"/>
      <c r="LWF896" s="806"/>
      <c r="LWG896" s="806"/>
      <c r="LWH896" s="806"/>
      <c r="LWI896" s="806"/>
      <c r="LWJ896" s="806"/>
      <c r="LWK896" s="806"/>
      <c r="LWL896" s="806"/>
      <c r="LWM896" s="806"/>
      <c r="LWN896" s="806"/>
      <c r="LWO896" s="806"/>
      <c r="LWP896" s="806"/>
      <c r="LWQ896" s="806"/>
      <c r="LWR896" s="806"/>
      <c r="LWS896" s="806"/>
      <c r="LWT896" s="806"/>
      <c r="LWU896" s="806"/>
      <c r="LWV896" s="806"/>
      <c r="LWW896" s="806"/>
      <c r="LWX896" s="806"/>
      <c r="LWY896" s="806"/>
      <c r="LWZ896" s="806"/>
      <c r="LXA896" s="806"/>
      <c r="LXB896" s="806"/>
      <c r="LXC896" s="806"/>
      <c r="LXD896" s="806"/>
      <c r="LXE896" s="806"/>
      <c r="LXF896" s="806"/>
      <c r="LXG896" s="806"/>
      <c r="LXH896" s="806"/>
      <c r="LXI896" s="806"/>
      <c r="LXJ896" s="806"/>
      <c r="LXK896" s="806"/>
      <c r="LXL896" s="806"/>
      <c r="LXM896" s="806"/>
      <c r="LXN896" s="806"/>
      <c r="LXO896" s="806"/>
      <c r="LXP896" s="806"/>
      <c r="LXQ896" s="806"/>
      <c r="LXR896" s="806"/>
      <c r="LXS896" s="806"/>
      <c r="LXT896" s="806"/>
      <c r="LXU896" s="806"/>
      <c r="LXV896" s="806"/>
      <c r="LXW896" s="806"/>
      <c r="LXX896" s="806"/>
      <c r="LXY896" s="806"/>
      <c r="LXZ896" s="806"/>
      <c r="LYA896" s="806"/>
      <c r="LYB896" s="806"/>
      <c r="LYC896" s="806"/>
      <c r="LYD896" s="806"/>
      <c r="LYE896" s="806"/>
      <c r="LYF896" s="806"/>
      <c r="LYG896" s="806"/>
      <c r="LYH896" s="806"/>
      <c r="LYI896" s="806"/>
      <c r="LYJ896" s="806"/>
      <c r="LYK896" s="806"/>
      <c r="LYL896" s="806"/>
      <c r="LYM896" s="806"/>
      <c r="LYN896" s="806"/>
      <c r="LYO896" s="806"/>
      <c r="LYP896" s="806"/>
      <c r="LYQ896" s="806"/>
      <c r="LYR896" s="806"/>
      <c r="LYS896" s="806"/>
      <c r="LYT896" s="806"/>
      <c r="LYU896" s="806"/>
      <c r="LYV896" s="806"/>
      <c r="LYW896" s="806"/>
      <c r="LYX896" s="806"/>
      <c r="LYY896" s="806"/>
      <c r="LYZ896" s="806"/>
      <c r="LZA896" s="806"/>
      <c r="LZB896" s="806"/>
      <c r="LZC896" s="806"/>
      <c r="LZD896" s="806"/>
      <c r="LZE896" s="806"/>
      <c r="LZF896" s="806"/>
      <c r="LZG896" s="806"/>
      <c r="LZH896" s="806"/>
      <c r="LZI896" s="806"/>
      <c r="LZJ896" s="806"/>
      <c r="LZK896" s="806"/>
      <c r="LZL896" s="806"/>
      <c r="LZM896" s="806"/>
      <c r="LZN896" s="806"/>
      <c r="LZO896" s="806"/>
      <c r="LZP896" s="806"/>
      <c r="LZQ896" s="806"/>
      <c r="LZR896" s="806"/>
      <c r="LZS896" s="806"/>
      <c r="LZT896" s="806"/>
      <c r="LZU896" s="806"/>
      <c r="LZV896" s="806"/>
      <c r="LZW896" s="806"/>
      <c r="LZX896" s="806"/>
      <c r="LZY896" s="806"/>
      <c r="LZZ896" s="806"/>
      <c r="MAA896" s="806"/>
      <c r="MAB896" s="806"/>
      <c r="MAC896" s="806"/>
      <c r="MAD896" s="806"/>
      <c r="MAE896" s="806"/>
      <c r="MAF896" s="806"/>
      <c r="MAG896" s="806"/>
      <c r="MAH896" s="806"/>
      <c r="MAI896" s="806"/>
      <c r="MAJ896" s="806"/>
      <c r="MAK896" s="806"/>
      <c r="MAL896" s="806"/>
      <c r="MAM896" s="806"/>
      <c r="MAN896" s="806"/>
      <c r="MAO896" s="806"/>
      <c r="MAP896" s="806"/>
      <c r="MAQ896" s="806"/>
      <c r="MAR896" s="806"/>
      <c r="MAS896" s="806"/>
      <c r="MAT896" s="806"/>
      <c r="MAU896" s="806"/>
      <c r="MAV896" s="806"/>
      <c r="MAW896" s="806"/>
      <c r="MAX896" s="806"/>
      <c r="MAY896" s="806"/>
      <c r="MAZ896" s="806"/>
      <c r="MBA896" s="806"/>
      <c r="MBB896" s="806"/>
      <c r="MBC896" s="806"/>
      <c r="MBD896" s="806"/>
      <c r="MBE896" s="806"/>
      <c r="MBF896" s="806"/>
      <c r="MBG896" s="806"/>
      <c r="MBH896" s="806"/>
      <c r="MBI896" s="806"/>
      <c r="MBJ896" s="806"/>
      <c r="MBK896" s="806"/>
      <c r="MBL896" s="806"/>
      <c r="MBM896" s="806"/>
      <c r="MBN896" s="806"/>
      <c r="MBO896" s="806"/>
      <c r="MBP896" s="806"/>
      <c r="MBQ896" s="806"/>
      <c r="MBR896" s="806"/>
      <c r="MBS896" s="806"/>
      <c r="MBT896" s="806"/>
      <c r="MBU896" s="806"/>
      <c r="MBV896" s="806"/>
      <c r="MBW896" s="806"/>
      <c r="MBX896" s="806"/>
      <c r="MBY896" s="806"/>
      <c r="MBZ896" s="806"/>
      <c r="MCA896" s="806"/>
      <c r="MCB896" s="806"/>
      <c r="MCC896" s="806"/>
      <c r="MCD896" s="806"/>
      <c r="MCE896" s="806"/>
      <c r="MCF896" s="806"/>
      <c r="MCG896" s="806"/>
      <c r="MCH896" s="806"/>
      <c r="MCI896" s="806"/>
      <c r="MCJ896" s="806"/>
      <c r="MCK896" s="806"/>
      <c r="MCL896" s="806"/>
      <c r="MCM896" s="806"/>
      <c r="MCN896" s="806"/>
      <c r="MCO896" s="806"/>
      <c r="MCP896" s="806"/>
      <c r="MCQ896" s="806"/>
      <c r="MCR896" s="806"/>
      <c r="MCS896" s="806"/>
      <c r="MCT896" s="806"/>
      <c r="MCU896" s="806"/>
      <c r="MCV896" s="806"/>
      <c r="MCW896" s="806"/>
      <c r="MCX896" s="806"/>
      <c r="MCY896" s="806"/>
      <c r="MCZ896" s="806"/>
      <c r="MDA896" s="806"/>
      <c r="MDB896" s="806"/>
      <c r="MDC896" s="806"/>
      <c r="MDD896" s="806"/>
      <c r="MDE896" s="806"/>
      <c r="MDF896" s="806"/>
      <c r="MDG896" s="806"/>
      <c r="MDH896" s="806"/>
      <c r="MDI896" s="806"/>
      <c r="MDJ896" s="806"/>
      <c r="MDK896" s="806"/>
      <c r="MDL896" s="806"/>
      <c r="MDM896" s="806"/>
      <c r="MDN896" s="806"/>
      <c r="MDO896" s="806"/>
      <c r="MDP896" s="806"/>
      <c r="MDQ896" s="806"/>
      <c r="MDR896" s="806"/>
      <c r="MDS896" s="806"/>
      <c r="MDT896" s="806"/>
      <c r="MDU896" s="806"/>
      <c r="MDV896" s="806"/>
      <c r="MDW896" s="806"/>
      <c r="MDX896" s="806"/>
      <c r="MDY896" s="806"/>
      <c r="MDZ896" s="806"/>
      <c r="MEA896" s="806"/>
      <c r="MEB896" s="806"/>
      <c r="MEC896" s="806"/>
      <c r="MED896" s="806"/>
      <c r="MEE896" s="806"/>
      <c r="MEF896" s="806"/>
      <c r="MEG896" s="806"/>
      <c r="MEH896" s="806"/>
      <c r="MEI896" s="806"/>
      <c r="MEJ896" s="806"/>
      <c r="MEK896" s="806"/>
      <c r="MEL896" s="806"/>
      <c r="MEM896" s="806"/>
      <c r="MEN896" s="806"/>
      <c r="MEO896" s="806"/>
      <c r="MEP896" s="806"/>
      <c r="MEQ896" s="806"/>
      <c r="MER896" s="806"/>
      <c r="MES896" s="806"/>
      <c r="MET896" s="806"/>
      <c r="MEU896" s="806"/>
      <c r="MEV896" s="806"/>
      <c r="MEW896" s="806"/>
      <c r="MEX896" s="806"/>
      <c r="MEY896" s="806"/>
      <c r="MEZ896" s="806"/>
      <c r="MFA896" s="806"/>
      <c r="MFB896" s="806"/>
      <c r="MFC896" s="806"/>
      <c r="MFD896" s="806"/>
      <c r="MFE896" s="806"/>
      <c r="MFF896" s="806"/>
      <c r="MFG896" s="806"/>
      <c r="MFH896" s="806"/>
      <c r="MFI896" s="806"/>
      <c r="MFJ896" s="806"/>
      <c r="MFK896" s="806"/>
      <c r="MFL896" s="806"/>
      <c r="MFM896" s="806"/>
      <c r="MFN896" s="806"/>
      <c r="MFO896" s="806"/>
      <c r="MFP896" s="806"/>
      <c r="MFQ896" s="806"/>
      <c r="MFR896" s="806"/>
      <c r="MFS896" s="806"/>
      <c r="MFT896" s="806"/>
      <c r="MFU896" s="806"/>
      <c r="MFV896" s="806"/>
      <c r="MFW896" s="806"/>
      <c r="MFX896" s="806"/>
      <c r="MFY896" s="806"/>
      <c r="MFZ896" s="806"/>
      <c r="MGA896" s="806"/>
      <c r="MGB896" s="806"/>
      <c r="MGC896" s="806"/>
      <c r="MGD896" s="806"/>
      <c r="MGE896" s="806"/>
      <c r="MGF896" s="806"/>
      <c r="MGG896" s="806"/>
      <c r="MGH896" s="806"/>
      <c r="MGI896" s="806"/>
      <c r="MGJ896" s="806"/>
      <c r="MGK896" s="806"/>
      <c r="MGL896" s="806"/>
      <c r="MGM896" s="806"/>
      <c r="MGN896" s="806"/>
      <c r="MGO896" s="806"/>
      <c r="MGP896" s="806"/>
      <c r="MGQ896" s="806"/>
      <c r="MGR896" s="806"/>
      <c r="MGS896" s="806"/>
      <c r="MGT896" s="806"/>
      <c r="MGU896" s="806"/>
      <c r="MGV896" s="806"/>
      <c r="MGW896" s="806"/>
      <c r="MGX896" s="806"/>
      <c r="MGY896" s="806"/>
      <c r="MGZ896" s="806"/>
      <c r="MHA896" s="806"/>
      <c r="MHB896" s="806"/>
      <c r="MHC896" s="806"/>
      <c r="MHD896" s="806"/>
      <c r="MHE896" s="806"/>
      <c r="MHF896" s="806"/>
      <c r="MHG896" s="806"/>
      <c r="MHH896" s="806"/>
      <c r="MHI896" s="806"/>
      <c r="MHJ896" s="806"/>
      <c r="MHK896" s="806"/>
      <c r="MHL896" s="806"/>
      <c r="MHM896" s="806"/>
      <c r="MHN896" s="806"/>
      <c r="MHO896" s="806"/>
      <c r="MHP896" s="806"/>
      <c r="MHQ896" s="806"/>
      <c r="MHR896" s="806"/>
      <c r="MHS896" s="806"/>
      <c r="MHT896" s="806"/>
      <c r="MHU896" s="806"/>
      <c r="MHV896" s="806"/>
      <c r="MHW896" s="806"/>
      <c r="MHX896" s="806"/>
      <c r="MHY896" s="806"/>
      <c r="MHZ896" s="806"/>
      <c r="MIA896" s="806"/>
      <c r="MIB896" s="806"/>
      <c r="MIC896" s="806"/>
      <c r="MID896" s="806"/>
      <c r="MIE896" s="806"/>
      <c r="MIF896" s="806"/>
      <c r="MIG896" s="806"/>
      <c r="MIH896" s="806"/>
      <c r="MII896" s="806"/>
      <c r="MIJ896" s="806"/>
      <c r="MIK896" s="806"/>
      <c r="MIL896" s="806"/>
      <c r="MIM896" s="806"/>
      <c r="MIN896" s="806"/>
      <c r="MIO896" s="806"/>
      <c r="MIP896" s="806"/>
      <c r="MIQ896" s="806"/>
      <c r="MIR896" s="806"/>
      <c r="MIS896" s="806"/>
      <c r="MIT896" s="806"/>
      <c r="MIU896" s="806"/>
      <c r="MIV896" s="806"/>
      <c r="MIW896" s="806"/>
      <c r="MIX896" s="806"/>
      <c r="MIY896" s="806"/>
      <c r="MIZ896" s="806"/>
      <c r="MJA896" s="806"/>
      <c r="MJB896" s="806"/>
      <c r="MJC896" s="806"/>
      <c r="MJD896" s="806"/>
      <c r="MJE896" s="806"/>
      <c r="MJF896" s="806"/>
      <c r="MJG896" s="806"/>
      <c r="MJH896" s="806"/>
      <c r="MJI896" s="806"/>
      <c r="MJJ896" s="806"/>
      <c r="MJK896" s="806"/>
      <c r="MJL896" s="806"/>
      <c r="MJM896" s="806"/>
      <c r="MJN896" s="806"/>
      <c r="MJO896" s="806"/>
      <c r="MJP896" s="806"/>
      <c r="MJQ896" s="806"/>
      <c r="MJR896" s="806"/>
      <c r="MJS896" s="806"/>
      <c r="MJT896" s="806"/>
      <c r="MJU896" s="806"/>
      <c r="MJV896" s="806"/>
      <c r="MJW896" s="806"/>
      <c r="MJX896" s="806"/>
      <c r="MJY896" s="806"/>
      <c r="MJZ896" s="806"/>
      <c r="MKA896" s="806"/>
      <c r="MKB896" s="806"/>
      <c r="MKC896" s="806"/>
      <c r="MKD896" s="806"/>
      <c r="MKE896" s="806"/>
      <c r="MKF896" s="806"/>
      <c r="MKG896" s="806"/>
      <c r="MKH896" s="806"/>
      <c r="MKI896" s="806"/>
      <c r="MKJ896" s="806"/>
      <c r="MKK896" s="806"/>
      <c r="MKL896" s="806"/>
      <c r="MKM896" s="806"/>
      <c r="MKN896" s="806"/>
      <c r="MKO896" s="806"/>
      <c r="MKP896" s="806"/>
      <c r="MKQ896" s="806"/>
      <c r="MKR896" s="806"/>
      <c r="MKS896" s="806"/>
      <c r="MKT896" s="806"/>
      <c r="MKU896" s="806"/>
      <c r="MKV896" s="806"/>
      <c r="MKW896" s="806"/>
      <c r="MKX896" s="806"/>
      <c r="MKY896" s="806"/>
      <c r="MKZ896" s="806"/>
      <c r="MLA896" s="806"/>
      <c r="MLB896" s="806"/>
      <c r="MLC896" s="806"/>
      <c r="MLD896" s="806"/>
      <c r="MLE896" s="806"/>
      <c r="MLF896" s="806"/>
      <c r="MLG896" s="806"/>
      <c r="MLH896" s="806"/>
      <c r="MLI896" s="806"/>
      <c r="MLJ896" s="806"/>
      <c r="MLK896" s="806"/>
      <c r="MLL896" s="806"/>
      <c r="MLM896" s="806"/>
      <c r="MLN896" s="806"/>
      <c r="MLO896" s="806"/>
      <c r="MLP896" s="806"/>
      <c r="MLQ896" s="806"/>
      <c r="MLR896" s="806"/>
      <c r="MLS896" s="806"/>
      <c r="MLT896" s="806"/>
      <c r="MLU896" s="806"/>
      <c r="MLV896" s="806"/>
      <c r="MLW896" s="806"/>
      <c r="MLX896" s="806"/>
      <c r="MLY896" s="806"/>
      <c r="MLZ896" s="806"/>
      <c r="MMA896" s="806"/>
      <c r="MMB896" s="806"/>
      <c r="MMC896" s="806"/>
      <c r="MMD896" s="806"/>
      <c r="MME896" s="806"/>
      <c r="MMF896" s="806"/>
      <c r="MMG896" s="806"/>
      <c r="MMH896" s="806"/>
      <c r="MMI896" s="806"/>
      <c r="MMJ896" s="806"/>
      <c r="MMK896" s="806"/>
      <c r="MML896" s="806"/>
      <c r="MMM896" s="806"/>
      <c r="MMN896" s="806"/>
      <c r="MMO896" s="806"/>
      <c r="MMP896" s="806"/>
      <c r="MMQ896" s="806"/>
      <c r="MMR896" s="806"/>
      <c r="MMS896" s="806"/>
      <c r="MMT896" s="806"/>
      <c r="MMU896" s="806"/>
      <c r="MMV896" s="806"/>
      <c r="MMW896" s="806"/>
      <c r="MMX896" s="806"/>
      <c r="MMY896" s="806"/>
      <c r="MMZ896" s="806"/>
      <c r="MNA896" s="806"/>
      <c r="MNB896" s="806"/>
      <c r="MNC896" s="806"/>
      <c r="MND896" s="806"/>
      <c r="MNE896" s="806"/>
      <c r="MNF896" s="806"/>
      <c r="MNG896" s="806"/>
      <c r="MNH896" s="806"/>
      <c r="MNI896" s="806"/>
      <c r="MNJ896" s="806"/>
      <c r="MNK896" s="806"/>
      <c r="MNL896" s="806"/>
      <c r="MNM896" s="806"/>
      <c r="MNN896" s="806"/>
      <c r="MNO896" s="806"/>
      <c r="MNP896" s="806"/>
      <c r="MNQ896" s="806"/>
      <c r="MNR896" s="806"/>
      <c r="MNS896" s="806"/>
      <c r="MNT896" s="806"/>
      <c r="MNU896" s="806"/>
      <c r="MNV896" s="806"/>
      <c r="MNW896" s="806"/>
      <c r="MNX896" s="806"/>
      <c r="MNY896" s="806"/>
      <c r="MNZ896" s="806"/>
      <c r="MOA896" s="806"/>
      <c r="MOB896" s="806"/>
      <c r="MOC896" s="806"/>
      <c r="MOD896" s="806"/>
      <c r="MOE896" s="806"/>
      <c r="MOF896" s="806"/>
      <c r="MOG896" s="806"/>
      <c r="MOH896" s="806"/>
      <c r="MOI896" s="806"/>
      <c r="MOJ896" s="806"/>
      <c r="MOK896" s="806"/>
      <c r="MOL896" s="806"/>
      <c r="MOM896" s="806"/>
      <c r="MON896" s="806"/>
      <c r="MOO896" s="806"/>
      <c r="MOP896" s="806"/>
      <c r="MOQ896" s="806"/>
      <c r="MOR896" s="806"/>
      <c r="MOS896" s="806"/>
      <c r="MOT896" s="806"/>
      <c r="MOU896" s="806"/>
      <c r="MOV896" s="806"/>
      <c r="MOW896" s="806"/>
      <c r="MOX896" s="806"/>
      <c r="MOY896" s="806"/>
      <c r="MOZ896" s="806"/>
      <c r="MPA896" s="806"/>
      <c r="MPB896" s="806"/>
      <c r="MPC896" s="806"/>
      <c r="MPD896" s="806"/>
      <c r="MPE896" s="806"/>
      <c r="MPF896" s="806"/>
      <c r="MPG896" s="806"/>
      <c r="MPH896" s="806"/>
      <c r="MPI896" s="806"/>
      <c r="MPJ896" s="806"/>
      <c r="MPK896" s="806"/>
      <c r="MPL896" s="806"/>
      <c r="MPM896" s="806"/>
      <c r="MPN896" s="806"/>
      <c r="MPO896" s="806"/>
      <c r="MPP896" s="806"/>
      <c r="MPQ896" s="806"/>
      <c r="MPR896" s="806"/>
      <c r="MPS896" s="806"/>
      <c r="MPT896" s="806"/>
      <c r="MPU896" s="806"/>
      <c r="MPV896" s="806"/>
      <c r="MPW896" s="806"/>
      <c r="MPX896" s="806"/>
      <c r="MPY896" s="806"/>
      <c r="MPZ896" s="806"/>
      <c r="MQA896" s="806"/>
      <c r="MQB896" s="806"/>
      <c r="MQC896" s="806"/>
      <c r="MQD896" s="806"/>
      <c r="MQE896" s="806"/>
      <c r="MQF896" s="806"/>
      <c r="MQG896" s="806"/>
      <c r="MQH896" s="806"/>
      <c r="MQI896" s="806"/>
      <c r="MQJ896" s="806"/>
      <c r="MQK896" s="806"/>
      <c r="MQL896" s="806"/>
      <c r="MQM896" s="806"/>
      <c r="MQN896" s="806"/>
      <c r="MQO896" s="806"/>
      <c r="MQP896" s="806"/>
      <c r="MQQ896" s="806"/>
      <c r="MQR896" s="806"/>
      <c r="MQS896" s="806"/>
      <c r="MQT896" s="806"/>
      <c r="MQU896" s="806"/>
      <c r="MQV896" s="806"/>
      <c r="MQW896" s="806"/>
      <c r="MQX896" s="806"/>
      <c r="MQY896" s="806"/>
      <c r="MQZ896" s="806"/>
      <c r="MRA896" s="806"/>
      <c r="MRB896" s="806"/>
      <c r="MRC896" s="806"/>
      <c r="MRD896" s="806"/>
      <c r="MRE896" s="806"/>
      <c r="MRF896" s="806"/>
      <c r="MRG896" s="806"/>
      <c r="MRH896" s="806"/>
      <c r="MRI896" s="806"/>
      <c r="MRJ896" s="806"/>
      <c r="MRK896" s="806"/>
      <c r="MRL896" s="806"/>
      <c r="MRM896" s="806"/>
      <c r="MRN896" s="806"/>
      <c r="MRO896" s="806"/>
      <c r="MRP896" s="806"/>
      <c r="MRQ896" s="806"/>
      <c r="MRR896" s="806"/>
      <c r="MRS896" s="806"/>
      <c r="MRT896" s="806"/>
      <c r="MRU896" s="806"/>
      <c r="MRV896" s="806"/>
      <c r="MRW896" s="806"/>
      <c r="MRX896" s="806"/>
      <c r="MRY896" s="806"/>
      <c r="MRZ896" s="806"/>
      <c r="MSA896" s="806"/>
      <c r="MSB896" s="806"/>
      <c r="MSC896" s="806"/>
      <c r="MSD896" s="806"/>
      <c r="MSE896" s="806"/>
      <c r="MSF896" s="806"/>
      <c r="MSG896" s="806"/>
      <c r="MSH896" s="806"/>
      <c r="MSI896" s="806"/>
      <c r="MSJ896" s="806"/>
      <c r="MSK896" s="806"/>
      <c r="MSL896" s="806"/>
      <c r="MSM896" s="806"/>
      <c r="MSN896" s="806"/>
      <c r="MSO896" s="806"/>
      <c r="MSP896" s="806"/>
      <c r="MSQ896" s="806"/>
      <c r="MSR896" s="806"/>
      <c r="MSS896" s="806"/>
      <c r="MST896" s="806"/>
      <c r="MSU896" s="806"/>
      <c r="MSV896" s="806"/>
      <c r="MSW896" s="806"/>
      <c r="MSX896" s="806"/>
      <c r="MSY896" s="806"/>
      <c r="MSZ896" s="806"/>
      <c r="MTA896" s="806"/>
      <c r="MTB896" s="806"/>
      <c r="MTC896" s="806"/>
      <c r="MTD896" s="806"/>
      <c r="MTE896" s="806"/>
      <c r="MTF896" s="806"/>
      <c r="MTG896" s="806"/>
      <c r="MTH896" s="806"/>
      <c r="MTI896" s="806"/>
      <c r="MTJ896" s="806"/>
      <c r="MTK896" s="806"/>
      <c r="MTL896" s="806"/>
      <c r="MTM896" s="806"/>
      <c r="MTN896" s="806"/>
      <c r="MTO896" s="806"/>
      <c r="MTP896" s="806"/>
      <c r="MTQ896" s="806"/>
      <c r="MTR896" s="806"/>
      <c r="MTS896" s="806"/>
      <c r="MTT896" s="806"/>
      <c r="MTU896" s="806"/>
      <c r="MTV896" s="806"/>
      <c r="MTW896" s="806"/>
      <c r="MTX896" s="806"/>
      <c r="MTY896" s="806"/>
      <c r="MTZ896" s="806"/>
      <c r="MUA896" s="806"/>
      <c r="MUB896" s="806"/>
      <c r="MUC896" s="806"/>
      <c r="MUD896" s="806"/>
      <c r="MUE896" s="806"/>
      <c r="MUF896" s="806"/>
      <c r="MUG896" s="806"/>
      <c r="MUH896" s="806"/>
      <c r="MUI896" s="806"/>
      <c r="MUJ896" s="806"/>
      <c r="MUK896" s="806"/>
      <c r="MUL896" s="806"/>
      <c r="MUM896" s="806"/>
      <c r="MUN896" s="806"/>
      <c r="MUO896" s="806"/>
      <c r="MUP896" s="806"/>
      <c r="MUQ896" s="806"/>
      <c r="MUR896" s="806"/>
      <c r="MUS896" s="806"/>
      <c r="MUT896" s="806"/>
      <c r="MUU896" s="806"/>
      <c r="MUV896" s="806"/>
      <c r="MUW896" s="806"/>
      <c r="MUX896" s="806"/>
      <c r="MUY896" s="806"/>
      <c r="MUZ896" s="806"/>
      <c r="MVA896" s="806"/>
      <c r="MVB896" s="806"/>
      <c r="MVC896" s="806"/>
      <c r="MVD896" s="806"/>
      <c r="MVE896" s="806"/>
      <c r="MVF896" s="806"/>
      <c r="MVG896" s="806"/>
      <c r="MVH896" s="806"/>
      <c r="MVI896" s="806"/>
      <c r="MVJ896" s="806"/>
      <c r="MVK896" s="806"/>
      <c r="MVL896" s="806"/>
      <c r="MVM896" s="806"/>
      <c r="MVN896" s="806"/>
      <c r="MVO896" s="806"/>
      <c r="MVP896" s="806"/>
      <c r="MVQ896" s="806"/>
      <c r="MVR896" s="806"/>
      <c r="MVS896" s="806"/>
      <c r="MVT896" s="806"/>
      <c r="MVU896" s="806"/>
      <c r="MVV896" s="806"/>
      <c r="MVW896" s="806"/>
      <c r="MVX896" s="806"/>
      <c r="MVY896" s="806"/>
      <c r="MVZ896" s="806"/>
      <c r="MWA896" s="806"/>
      <c r="MWB896" s="806"/>
      <c r="MWC896" s="806"/>
      <c r="MWD896" s="806"/>
      <c r="MWE896" s="806"/>
      <c r="MWF896" s="806"/>
      <c r="MWG896" s="806"/>
      <c r="MWH896" s="806"/>
      <c r="MWI896" s="806"/>
      <c r="MWJ896" s="806"/>
      <c r="MWK896" s="806"/>
      <c r="MWL896" s="806"/>
      <c r="MWM896" s="806"/>
      <c r="MWN896" s="806"/>
      <c r="MWO896" s="806"/>
      <c r="MWP896" s="806"/>
      <c r="MWQ896" s="806"/>
      <c r="MWR896" s="806"/>
      <c r="MWS896" s="806"/>
      <c r="MWT896" s="806"/>
      <c r="MWU896" s="806"/>
      <c r="MWV896" s="806"/>
      <c r="MWW896" s="806"/>
      <c r="MWX896" s="806"/>
      <c r="MWY896" s="806"/>
      <c r="MWZ896" s="806"/>
      <c r="MXA896" s="806"/>
      <c r="MXB896" s="806"/>
      <c r="MXC896" s="806"/>
      <c r="MXD896" s="806"/>
      <c r="MXE896" s="806"/>
      <c r="MXF896" s="806"/>
      <c r="MXG896" s="806"/>
      <c r="MXH896" s="806"/>
      <c r="MXI896" s="806"/>
      <c r="MXJ896" s="806"/>
      <c r="MXK896" s="806"/>
      <c r="MXL896" s="806"/>
      <c r="MXM896" s="806"/>
      <c r="MXN896" s="806"/>
      <c r="MXO896" s="806"/>
      <c r="MXP896" s="806"/>
      <c r="MXQ896" s="806"/>
      <c r="MXR896" s="806"/>
      <c r="MXS896" s="806"/>
      <c r="MXT896" s="806"/>
      <c r="MXU896" s="806"/>
      <c r="MXV896" s="806"/>
      <c r="MXW896" s="806"/>
      <c r="MXX896" s="806"/>
      <c r="MXY896" s="806"/>
      <c r="MXZ896" s="806"/>
      <c r="MYA896" s="806"/>
      <c r="MYB896" s="806"/>
      <c r="MYC896" s="806"/>
      <c r="MYD896" s="806"/>
      <c r="MYE896" s="806"/>
      <c r="MYF896" s="806"/>
      <c r="MYG896" s="806"/>
      <c r="MYH896" s="806"/>
      <c r="MYI896" s="806"/>
      <c r="MYJ896" s="806"/>
      <c r="MYK896" s="806"/>
      <c r="MYL896" s="806"/>
      <c r="MYM896" s="806"/>
      <c r="MYN896" s="806"/>
      <c r="MYO896" s="806"/>
      <c r="MYP896" s="806"/>
      <c r="MYQ896" s="806"/>
      <c r="MYR896" s="806"/>
      <c r="MYS896" s="806"/>
      <c r="MYT896" s="806"/>
      <c r="MYU896" s="806"/>
      <c r="MYV896" s="806"/>
      <c r="MYW896" s="806"/>
      <c r="MYX896" s="806"/>
      <c r="MYY896" s="806"/>
      <c r="MYZ896" s="806"/>
      <c r="MZA896" s="806"/>
      <c r="MZB896" s="806"/>
      <c r="MZC896" s="806"/>
      <c r="MZD896" s="806"/>
      <c r="MZE896" s="806"/>
      <c r="MZF896" s="806"/>
      <c r="MZG896" s="806"/>
      <c r="MZH896" s="806"/>
      <c r="MZI896" s="806"/>
      <c r="MZJ896" s="806"/>
      <c r="MZK896" s="806"/>
      <c r="MZL896" s="806"/>
      <c r="MZM896" s="806"/>
      <c r="MZN896" s="806"/>
      <c r="MZO896" s="806"/>
      <c r="MZP896" s="806"/>
      <c r="MZQ896" s="806"/>
      <c r="MZR896" s="806"/>
      <c r="MZS896" s="806"/>
      <c r="MZT896" s="806"/>
      <c r="MZU896" s="806"/>
      <c r="MZV896" s="806"/>
      <c r="MZW896" s="806"/>
      <c r="MZX896" s="806"/>
      <c r="MZY896" s="806"/>
      <c r="MZZ896" s="806"/>
      <c r="NAA896" s="806"/>
      <c r="NAB896" s="806"/>
      <c r="NAC896" s="806"/>
      <c r="NAD896" s="806"/>
      <c r="NAE896" s="806"/>
      <c r="NAF896" s="806"/>
      <c r="NAG896" s="806"/>
      <c r="NAH896" s="806"/>
      <c r="NAI896" s="806"/>
      <c r="NAJ896" s="806"/>
      <c r="NAK896" s="806"/>
      <c r="NAL896" s="806"/>
      <c r="NAM896" s="806"/>
      <c r="NAN896" s="806"/>
      <c r="NAO896" s="806"/>
      <c r="NAP896" s="806"/>
      <c r="NAQ896" s="806"/>
      <c r="NAR896" s="806"/>
      <c r="NAS896" s="806"/>
      <c r="NAT896" s="806"/>
      <c r="NAU896" s="806"/>
      <c r="NAV896" s="806"/>
      <c r="NAW896" s="806"/>
      <c r="NAX896" s="806"/>
      <c r="NAY896" s="806"/>
      <c r="NAZ896" s="806"/>
      <c r="NBA896" s="806"/>
      <c r="NBB896" s="806"/>
      <c r="NBC896" s="806"/>
      <c r="NBD896" s="806"/>
      <c r="NBE896" s="806"/>
      <c r="NBF896" s="806"/>
      <c r="NBG896" s="806"/>
      <c r="NBH896" s="806"/>
      <c r="NBI896" s="806"/>
      <c r="NBJ896" s="806"/>
      <c r="NBK896" s="806"/>
      <c r="NBL896" s="806"/>
      <c r="NBM896" s="806"/>
      <c r="NBN896" s="806"/>
      <c r="NBO896" s="806"/>
      <c r="NBP896" s="806"/>
      <c r="NBQ896" s="806"/>
      <c r="NBR896" s="806"/>
      <c r="NBS896" s="806"/>
      <c r="NBT896" s="806"/>
      <c r="NBU896" s="806"/>
      <c r="NBV896" s="806"/>
      <c r="NBW896" s="806"/>
      <c r="NBX896" s="806"/>
      <c r="NBY896" s="806"/>
      <c r="NBZ896" s="806"/>
      <c r="NCA896" s="806"/>
      <c r="NCB896" s="806"/>
      <c r="NCC896" s="806"/>
      <c r="NCD896" s="806"/>
      <c r="NCE896" s="806"/>
      <c r="NCF896" s="806"/>
      <c r="NCG896" s="806"/>
      <c r="NCH896" s="806"/>
      <c r="NCI896" s="806"/>
      <c r="NCJ896" s="806"/>
      <c r="NCK896" s="806"/>
      <c r="NCL896" s="806"/>
      <c r="NCM896" s="806"/>
      <c r="NCN896" s="806"/>
      <c r="NCO896" s="806"/>
      <c r="NCP896" s="806"/>
      <c r="NCQ896" s="806"/>
      <c r="NCR896" s="806"/>
      <c r="NCS896" s="806"/>
      <c r="NCT896" s="806"/>
      <c r="NCU896" s="806"/>
      <c r="NCV896" s="806"/>
      <c r="NCW896" s="806"/>
      <c r="NCX896" s="806"/>
      <c r="NCY896" s="806"/>
      <c r="NCZ896" s="806"/>
      <c r="NDA896" s="806"/>
      <c r="NDB896" s="806"/>
      <c r="NDC896" s="806"/>
      <c r="NDD896" s="806"/>
      <c r="NDE896" s="806"/>
      <c r="NDF896" s="806"/>
      <c r="NDG896" s="806"/>
      <c r="NDH896" s="806"/>
      <c r="NDI896" s="806"/>
      <c r="NDJ896" s="806"/>
      <c r="NDK896" s="806"/>
      <c r="NDL896" s="806"/>
      <c r="NDM896" s="806"/>
      <c r="NDN896" s="806"/>
      <c r="NDO896" s="806"/>
      <c r="NDP896" s="806"/>
      <c r="NDQ896" s="806"/>
      <c r="NDR896" s="806"/>
      <c r="NDS896" s="806"/>
      <c r="NDT896" s="806"/>
      <c r="NDU896" s="806"/>
      <c r="NDV896" s="806"/>
      <c r="NDW896" s="806"/>
      <c r="NDX896" s="806"/>
      <c r="NDY896" s="806"/>
      <c r="NDZ896" s="806"/>
      <c r="NEA896" s="806"/>
      <c r="NEB896" s="806"/>
      <c r="NEC896" s="806"/>
      <c r="NED896" s="806"/>
      <c r="NEE896" s="806"/>
      <c r="NEF896" s="806"/>
      <c r="NEG896" s="806"/>
      <c r="NEH896" s="806"/>
      <c r="NEI896" s="806"/>
      <c r="NEJ896" s="806"/>
      <c r="NEK896" s="806"/>
      <c r="NEL896" s="806"/>
      <c r="NEM896" s="806"/>
      <c r="NEN896" s="806"/>
      <c r="NEO896" s="806"/>
      <c r="NEP896" s="806"/>
      <c r="NEQ896" s="806"/>
      <c r="NER896" s="806"/>
      <c r="NES896" s="806"/>
      <c r="NET896" s="806"/>
      <c r="NEU896" s="806"/>
      <c r="NEV896" s="806"/>
      <c r="NEW896" s="806"/>
      <c r="NEX896" s="806"/>
      <c r="NEY896" s="806"/>
      <c r="NEZ896" s="806"/>
      <c r="NFA896" s="806"/>
      <c r="NFB896" s="806"/>
      <c r="NFC896" s="806"/>
      <c r="NFD896" s="806"/>
      <c r="NFE896" s="806"/>
      <c r="NFF896" s="806"/>
      <c r="NFG896" s="806"/>
      <c r="NFH896" s="806"/>
      <c r="NFI896" s="806"/>
      <c r="NFJ896" s="806"/>
      <c r="NFK896" s="806"/>
      <c r="NFL896" s="806"/>
      <c r="NFM896" s="806"/>
      <c r="NFN896" s="806"/>
      <c r="NFO896" s="806"/>
      <c r="NFP896" s="806"/>
      <c r="NFQ896" s="806"/>
      <c r="NFR896" s="806"/>
      <c r="NFS896" s="806"/>
      <c r="NFT896" s="806"/>
      <c r="NFU896" s="806"/>
      <c r="NFV896" s="806"/>
      <c r="NFW896" s="806"/>
      <c r="NFX896" s="806"/>
      <c r="NFY896" s="806"/>
      <c r="NFZ896" s="806"/>
      <c r="NGA896" s="806"/>
      <c r="NGB896" s="806"/>
      <c r="NGC896" s="806"/>
      <c r="NGD896" s="806"/>
      <c r="NGE896" s="806"/>
      <c r="NGF896" s="806"/>
      <c r="NGG896" s="806"/>
      <c r="NGH896" s="806"/>
      <c r="NGI896" s="806"/>
      <c r="NGJ896" s="806"/>
      <c r="NGK896" s="806"/>
      <c r="NGL896" s="806"/>
      <c r="NGM896" s="806"/>
      <c r="NGN896" s="806"/>
      <c r="NGO896" s="806"/>
      <c r="NGP896" s="806"/>
      <c r="NGQ896" s="806"/>
      <c r="NGR896" s="806"/>
      <c r="NGS896" s="806"/>
      <c r="NGT896" s="806"/>
      <c r="NGU896" s="806"/>
      <c r="NGV896" s="806"/>
      <c r="NGW896" s="806"/>
      <c r="NGX896" s="806"/>
      <c r="NGY896" s="806"/>
      <c r="NGZ896" s="806"/>
      <c r="NHA896" s="806"/>
      <c r="NHB896" s="806"/>
      <c r="NHC896" s="806"/>
      <c r="NHD896" s="806"/>
      <c r="NHE896" s="806"/>
      <c r="NHF896" s="806"/>
      <c r="NHG896" s="806"/>
      <c r="NHH896" s="806"/>
      <c r="NHI896" s="806"/>
      <c r="NHJ896" s="806"/>
      <c r="NHK896" s="806"/>
      <c r="NHL896" s="806"/>
      <c r="NHM896" s="806"/>
      <c r="NHN896" s="806"/>
      <c r="NHO896" s="806"/>
      <c r="NHP896" s="806"/>
      <c r="NHQ896" s="806"/>
      <c r="NHR896" s="806"/>
      <c r="NHS896" s="806"/>
      <c r="NHT896" s="806"/>
      <c r="NHU896" s="806"/>
      <c r="NHV896" s="806"/>
      <c r="NHW896" s="806"/>
      <c r="NHX896" s="806"/>
      <c r="NHY896" s="806"/>
      <c r="NHZ896" s="806"/>
      <c r="NIA896" s="806"/>
      <c r="NIB896" s="806"/>
      <c r="NIC896" s="806"/>
      <c r="NID896" s="806"/>
      <c r="NIE896" s="806"/>
      <c r="NIF896" s="806"/>
      <c r="NIG896" s="806"/>
      <c r="NIH896" s="806"/>
      <c r="NII896" s="806"/>
      <c r="NIJ896" s="806"/>
      <c r="NIK896" s="806"/>
      <c r="NIL896" s="806"/>
      <c r="NIM896" s="806"/>
      <c r="NIN896" s="806"/>
      <c r="NIO896" s="806"/>
      <c r="NIP896" s="806"/>
      <c r="NIQ896" s="806"/>
      <c r="NIR896" s="806"/>
      <c r="NIS896" s="806"/>
      <c r="NIT896" s="806"/>
      <c r="NIU896" s="806"/>
      <c r="NIV896" s="806"/>
      <c r="NIW896" s="806"/>
      <c r="NIX896" s="806"/>
      <c r="NIY896" s="806"/>
      <c r="NIZ896" s="806"/>
      <c r="NJA896" s="806"/>
      <c r="NJB896" s="806"/>
      <c r="NJC896" s="806"/>
      <c r="NJD896" s="806"/>
      <c r="NJE896" s="806"/>
      <c r="NJF896" s="806"/>
      <c r="NJG896" s="806"/>
      <c r="NJH896" s="806"/>
      <c r="NJI896" s="806"/>
      <c r="NJJ896" s="806"/>
      <c r="NJK896" s="806"/>
      <c r="NJL896" s="806"/>
      <c r="NJM896" s="806"/>
      <c r="NJN896" s="806"/>
      <c r="NJO896" s="806"/>
      <c r="NJP896" s="806"/>
      <c r="NJQ896" s="806"/>
      <c r="NJR896" s="806"/>
      <c r="NJS896" s="806"/>
      <c r="NJT896" s="806"/>
      <c r="NJU896" s="806"/>
      <c r="NJV896" s="806"/>
      <c r="NJW896" s="806"/>
      <c r="NJX896" s="806"/>
      <c r="NJY896" s="806"/>
      <c r="NJZ896" s="806"/>
      <c r="NKA896" s="806"/>
      <c r="NKB896" s="806"/>
      <c r="NKC896" s="806"/>
      <c r="NKD896" s="806"/>
      <c r="NKE896" s="806"/>
      <c r="NKF896" s="806"/>
      <c r="NKG896" s="806"/>
      <c r="NKH896" s="806"/>
      <c r="NKI896" s="806"/>
      <c r="NKJ896" s="806"/>
      <c r="NKK896" s="806"/>
      <c r="NKL896" s="806"/>
      <c r="NKM896" s="806"/>
      <c r="NKN896" s="806"/>
      <c r="NKO896" s="806"/>
      <c r="NKP896" s="806"/>
      <c r="NKQ896" s="806"/>
      <c r="NKR896" s="806"/>
      <c r="NKS896" s="806"/>
      <c r="NKT896" s="806"/>
      <c r="NKU896" s="806"/>
      <c r="NKV896" s="806"/>
      <c r="NKW896" s="806"/>
      <c r="NKX896" s="806"/>
      <c r="NKY896" s="806"/>
      <c r="NKZ896" s="806"/>
      <c r="NLA896" s="806"/>
      <c r="NLB896" s="806"/>
      <c r="NLC896" s="806"/>
      <c r="NLD896" s="806"/>
      <c r="NLE896" s="806"/>
      <c r="NLF896" s="806"/>
      <c r="NLG896" s="806"/>
      <c r="NLH896" s="806"/>
      <c r="NLI896" s="806"/>
      <c r="NLJ896" s="806"/>
      <c r="NLK896" s="806"/>
      <c r="NLL896" s="806"/>
      <c r="NLM896" s="806"/>
      <c r="NLN896" s="806"/>
      <c r="NLO896" s="806"/>
      <c r="NLP896" s="806"/>
      <c r="NLQ896" s="806"/>
      <c r="NLR896" s="806"/>
      <c r="NLS896" s="806"/>
      <c r="NLT896" s="806"/>
      <c r="NLU896" s="806"/>
      <c r="NLV896" s="806"/>
      <c r="NLW896" s="806"/>
      <c r="NLX896" s="806"/>
      <c r="NLY896" s="806"/>
      <c r="NLZ896" s="806"/>
      <c r="NMA896" s="806"/>
      <c r="NMB896" s="806"/>
      <c r="NMC896" s="806"/>
      <c r="NMD896" s="806"/>
      <c r="NME896" s="806"/>
      <c r="NMF896" s="806"/>
      <c r="NMG896" s="806"/>
      <c r="NMH896" s="806"/>
      <c r="NMI896" s="806"/>
      <c r="NMJ896" s="806"/>
      <c r="NMK896" s="806"/>
      <c r="NML896" s="806"/>
      <c r="NMM896" s="806"/>
      <c r="NMN896" s="806"/>
      <c r="NMO896" s="806"/>
      <c r="NMP896" s="806"/>
      <c r="NMQ896" s="806"/>
      <c r="NMR896" s="806"/>
      <c r="NMS896" s="806"/>
      <c r="NMT896" s="806"/>
      <c r="NMU896" s="806"/>
      <c r="NMV896" s="806"/>
      <c r="NMW896" s="806"/>
      <c r="NMX896" s="806"/>
      <c r="NMY896" s="806"/>
      <c r="NMZ896" s="806"/>
      <c r="NNA896" s="806"/>
      <c r="NNB896" s="806"/>
      <c r="NNC896" s="806"/>
      <c r="NND896" s="806"/>
      <c r="NNE896" s="806"/>
      <c r="NNF896" s="806"/>
      <c r="NNG896" s="806"/>
      <c r="NNH896" s="806"/>
      <c r="NNI896" s="806"/>
      <c r="NNJ896" s="806"/>
      <c r="NNK896" s="806"/>
      <c r="NNL896" s="806"/>
      <c r="NNM896" s="806"/>
      <c r="NNN896" s="806"/>
      <c r="NNO896" s="806"/>
      <c r="NNP896" s="806"/>
      <c r="NNQ896" s="806"/>
      <c r="NNR896" s="806"/>
      <c r="NNS896" s="806"/>
      <c r="NNT896" s="806"/>
      <c r="NNU896" s="806"/>
      <c r="NNV896" s="806"/>
      <c r="NNW896" s="806"/>
      <c r="NNX896" s="806"/>
      <c r="NNY896" s="806"/>
      <c r="NNZ896" s="806"/>
      <c r="NOA896" s="806"/>
      <c r="NOB896" s="806"/>
      <c r="NOC896" s="806"/>
      <c r="NOD896" s="806"/>
      <c r="NOE896" s="806"/>
      <c r="NOF896" s="806"/>
      <c r="NOG896" s="806"/>
      <c r="NOH896" s="806"/>
      <c r="NOI896" s="806"/>
      <c r="NOJ896" s="806"/>
      <c r="NOK896" s="806"/>
      <c r="NOL896" s="806"/>
      <c r="NOM896" s="806"/>
      <c r="NON896" s="806"/>
      <c r="NOO896" s="806"/>
      <c r="NOP896" s="806"/>
      <c r="NOQ896" s="806"/>
      <c r="NOR896" s="806"/>
      <c r="NOS896" s="806"/>
      <c r="NOT896" s="806"/>
      <c r="NOU896" s="806"/>
      <c r="NOV896" s="806"/>
      <c r="NOW896" s="806"/>
      <c r="NOX896" s="806"/>
      <c r="NOY896" s="806"/>
      <c r="NOZ896" s="806"/>
      <c r="NPA896" s="806"/>
      <c r="NPB896" s="806"/>
      <c r="NPC896" s="806"/>
      <c r="NPD896" s="806"/>
      <c r="NPE896" s="806"/>
      <c r="NPF896" s="806"/>
      <c r="NPG896" s="806"/>
      <c r="NPH896" s="806"/>
      <c r="NPI896" s="806"/>
      <c r="NPJ896" s="806"/>
      <c r="NPK896" s="806"/>
      <c r="NPL896" s="806"/>
      <c r="NPM896" s="806"/>
      <c r="NPN896" s="806"/>
      <c r="NPO896" s="806"/>
      <c r="NPP896" s="806"/>
      <c r="NPQ896" s="806"/>
      <c r="NPR896" s="806"/>
      <c r="NPS896" s="806"/>
      <c r="NPT896" s="806"/>
      <c r="NPU896" s="806"/>
      <c r="NPV896" s="806"/>
      <c r="NPW896" s="806"/>
      <c r="NPX896" s="806"/>
      <c r="NPY896" s="806"/>
      <c r="NPZ896" s="806"/>
      <c r="NQA896" s="806"/>
      <c r="NQB896" s="806"/>
      <c r="NQC896" s="806"/>
      <c r="NQD896" s="806"/>
      <c r="NQE896" s="806"/>
      <c r="NQF896" s="806"/>
      <c r="NQG896" s="806"/>
      <c r="NQH896" s="806"/>
      <c r="NQI896" s="806"/>
      <c r="NQJ896" s="806"/>
      <c r="NQK896" s="806"/>
      <c r="NQL896" s="806"/>
      <c r="NQM896" s="806"/>
      <c r="NQN896" s="806"/>
      <c r="NQO896" s="806"/>
      <c r="NQP896" s="806"/>
      <c r="NQQ896" s="806"/>
      <c r="NQR896" s="806"/>
      <c r="NQS896" s="806"/>
      <c r="NQT896" s="806"/>
      <c r="NQU896" s="806"/>
      <c r="NQV896" s="806"/>
      <c r="NQW896" s="806"/>
      <c r="NQX896" s="806"/>
      <c r="NQY896" s="806"/>
      <c r="NQZ896" s="806"/>
      <c r="NRA896" s="806"/>
      <c r="NRB896" s="806"/>
      <c r="NRC896" s="806"/>
      <c r="NRD896" s="806"/>
      <c r="NRE896" s="806"/>
      <c r="NRF896" s="806"/>
      <c r="NRG896" s="806"/>
      <c r="NRH896" s="806"/>
      <c r="NRI896" s="806"/>
      <c r="NRJ896" s="806"/>
      <c r="NRK896" s="806"/>
      <c r="NRL896" s="806"/>
      <c r="NRM896" s="806"/>
      <c r="NRN896" s="806"/>
      <c r="NRO896" s="806"/>
      <c r="NRP896" s="806"/>
      <c r="NRQ896" s="806"/>
      <c r="NRR896" s="806"/>
      <c r="NRS896" s="806"/>
      <c r="NRT896" s="806"/>
      <c r="NRU896" s="806"/>
      <c r="NRV896" s="806"/>
      <c r="NRW896" s="806"/>
      <c r="NRX896" s="806"/>
      <c r="NRY896" s="806"/>
      <c r="NRZ896" s="806"/>
      <c r="NSA896" s="806"/>
      <c r="NSB896" s="806"/>
      <c r="NSC896" s="806"/>
      <c r="NSD896" s="806"/>
      <c r="NSE896" s="806"/>
      <c r="NSF896" s="806"/>
      <c r="NSG896" s="806"/>
      <c r="NSH896" s="806"/>
      <c r="NSI896" s="806"/>
      <c r="NSJ896" s="806"/>
      <c r="NSK896" s="806"/>
      <c r="NSL896" s="806"/>
      <c r="NSM896" s="806"/>
      <c r="NSN896" s="806"/>
      <c r="NSO896" s="806"/>
      <c r="NSP896" s="806"/>
      <c r="NSQ896" s="806"/>
      <c r="NSR896" s="806"/>
      <c r="NSS896" s="806"/>
      <c r="NST896" s="806"/>
      <c r="NSU896" s="806"/>
      <c r="NSV896" s="806"/>
      <c r="NSW896" s="806"/>
      <c r="NSX896" s="806"/>
      <c r="NSY896" s="806"/>
      <c r="NSZ896" s="806"/>
      <c r="NTA896" s="806"/>
      <c r="NTB896" s="806"/>
      <c r="NTC896" s="806"/>
      <c r="NTD896" s="806"/>
      <c r="NTE896" s="806"/>
      <c r="NTF896" s="806"/>
      <c r="NTG896" s="806"/>
      <c r="NTH896" s="806"/>
      <c r="NTI896" s="806"/>
      <c r="NTJ896" s="806"/>
      <c r="NTK896" s="806"/>
      <c r="NTL896" s="806"/>
      <c r="NTM896" s="806"/>
      <c r="NTN896" s="806"/>
      <c r="NTO896" s="806"/>
      <c r="NTP896" s="806"/>
      <c r="NTQ896" s="806"/>
      <c r="NTR896" s="806"/>
      <c r="NTS896" s="806"/>
      <c r="NTT896" s="806"/>
      <c r="NTU896" s="806"/>
      <c r="NTV896" s="806"/>
      <c r="NTW896" s="806"/>
      <c r="NTX896" s="806"/>
      <c r="NTY896" s="806"/>
      <c r="NTZ896" s="806"/>
      <c r="NUA896" s="806"/>
      <c r="NUB896" s="806"/>
      <c r="NUC896" s="806"/>
      <c r="NUD896" s="806"/>
      <c r="NUE896" s="806"/>
      <c r="NUF896" s="806"/>
      <c r="NUG896" s="806"/>
      <c r="NUH896" s="806"/>
      <c r="NUI896" s="806"/>
      <c r="NUJ896" s="806"/>
      <c r="NUK896" s="806"/>
      <c r="NUL896" s="806"/>
      <c r="NUM896" s="806"/>
      <c r="NUN896" s="806"/>
      <c r="NUO896" s="806"/>
      <c r="NUP896" s="806"/>
      <c r="NUQ896" s="806"/>
      <c r="NUR896" s="806"/>
      <c r="NUS896" s="806"/>
      <c r="NUT896" s="806"/>
      <c r="NUU896" s="806"/>
      <c r="NUV896" s="806"/>
      <c r="NUW896" s="806"/>
      <c r="NUX896" s="806"/>
      <c r="NUY896" s="806"/>
      <c r="NUZ896" s="806"/>
      <c r="NVA896" s="806"/>
      <c r="NVB896" s="806"/>
      <c r="NVC896" s="806"/>
      <c r="NVD896" s="806"/>
      <c r="NVE896" s="806"/>
      <c r="NVF896" s="806"/>
      <c r="NVG896" s="806"/>
      <c r="NVH896" s="806"/>
      <c r="NVI896" s="806"/>
      <c r="NVJ896" s="806"/>
      <c r="NVK896" s="806"/>
      <c r="NVL896" s="806"/>
      <c r="NVM896" s="806"/>
      <c r="NVN896" s="806"/>
      <c r="NVO896" s="806"/>
      <c r="NVP896" s="806"/>
      <c r="NVQ896" s="806"/>
      <c r="NVR896" s="806"/>
      <c r="NVS896" s="806"/>
      <c r="NVT896" s="806"/>
      <c r="NVU896" s="806"/>
      <c r="NVV896" s="806"/>
      <c r="NVW896" s="806"/>
      <c r="NVX896" s="806"/>
      <c r="NVY896" s="806"/>
      <c r="NVZ896" s="806"/>
      <c r="NWA896" s="806"/>
      <c r="NWB896" s="806"/>
      <c r="NWC896" s="806"/>
      <c r="NWD896" s="806"/>
      <c r="NWE896" s="806"/>
      <c r="NWF896" s="806"/>
      <c r="NWG896" s="806"/>
      <c r="NWH896" s="806"/>
      <c r="NWI896" s="806"/>
      <c r="NWJ896" s="806"/>
      <c r="NWK896" s="806"/>
      <c r="NWL896" s="806"/>
      <c r="NWM896" s="806"/>
      <c r="NWN896" s="806"/>
      <c r="NWO896" s="806"/>
      <c r="NWP896" s="806"/>
      <c r="NWQ896" s="806"/>
      <c r="NWR896" s="806"/>
      <c r="NWS896" s="806"/>
      <c r="NWT896" s="806"/>
      <c r="NWU896" s="806"/>
      <c r="NWV896" s="806"/>
      <c r="NWW896" s="806"/>
      <c r="NWX896" s="806"/>
      <c r="NWY896" s="806"/>
      <c r="NWZ896" s="806"/>
      <c r="NXA896" s="806"/>
      <c r="NXB896" s="806"/>
      <c r="NXC896" s="806"/>
      <c r="NXD896" s="806"/>
      <c r="NXE896" s="806"/>
      <c r="NXF896" s="806"/>
      <c r="NXG896" s="806"/>
      <c r="NXH896" s="806"/>
      <c r="NXI896" s="806"/>
      <c r="NXJ896" s="806"/>
      <c r="NXK896" s="806"/>
      <c r="NXL896" s="806"/>
      <c r="NXM896" s="806"/>
      <c r="NXN896" s="806"/>
      <c r="NXO896" s="806"/>
      <c r="NXP896" s="806"/>
      <c r="NXQ896" s="806"/>
      <c r="NXR896" s="806"/>
      <c r="NXS896" s="806"/>
      <c r="NXT896" s="806"/>
      <c r="NXU896" s="806"/>
      <c r="NXV896" s="806"/>
      <c r="NXW896" s="806"/>
      <c r="NXX896" s="806"/>
      <c r="NXY896" s="806"/>
      <c r="NXZ896" s="806"/>
      <c r="NYA896" s="806"/>
      <c r="NYB896" s="806"/>
      <c r="NYC896" s="806"/>
      <c r="NYD896" s="806"/>
      <c r="NYE896" s="806"/>
      <c r="NYF896" s="806"/>
      <c r="NYG896" s="806"/>
      <c r="NYH896" s="806"/>
      <c r="NYI896" s="806"/>
      <c r="NYJ896" s="806"/>
      <c r="NYK896" s="806"/>
      <c r="NYL896" s="806"/>
      <c r="NYM896" s="806"/>
      <c r="NYN896" s="806"/>
      <c r="NYO896" s="806"/>
      <c r="NYP896" s="806"/>
      <c r="NYQ896" s="806"/>
      <c r="NYR896" s="806"/>
      <c r="NYS896" s="806"/>
      <c r="NYT896" s="806"/>
      <c r="NYU896" s="806"/>
      <c r="NYV896" s="806"/>
      <c r="NYW896" s="806"/>
      <c r="NYX896" s="806"/>
      <c r="NYY896" s="806"/>
      <c r="NYZ896" s="806"/>
      <c r="NZA896" s="806"/>
      <c r="NZB896" s="806"/>
      <c r="NZC896" s="806"/>
      <c r="NZD896" s="806"/>
      <c r="NZE896" s="806"/>
      <c r="NZF896" s="806"/>
      <c r="NZG896" s="806"/>
      <c r="NZH896" s="806"/>
      <c r="NZI896" s="806"/>
      <c r="NZJ896" s="806"/>
      <c r="NZK896" s="806"/>
      <c r="NZL896" s="806"/>
      <c r="NZM896" s="806"/>
      <c r="NZN896" s="806"/>
      <c r="NZO896" s="806"/>
      <c r="NZP896" s="806"/>
      <c r="NZQ896" s="806"/>
      <c r="NZR896" s="806"/>
      <c r="NZS896" s="806"/>
      <c r="NZT896" s="806"/>
      <c r="NZU896" s="806"/>
      <c r="NZV896" s="806"/>
      <c r="NZW896" s="806"/>
      <c r="NZX896" s="806"/>
      <c r="NZY896" s="806"/>
      <c r="NZZ896" s="806"/>
      <c r="OAA896" s="806"/>
      <c r="OAB896" s="806"/>
      <c r="OAC896" s="806"/>
      <c r="OAD896" s="806"/>
      <c r="OAE896" s="806"/>
      <c r="OAF896" s="806"/>
      <c r="OAG896" s="806"/>
      <c r="OAH896" s="806"/>
      <c r="OAI896" s="806"/>
      <c r="OAJ896" s="806"/>
      <c r="OAK896" s="806"/>
      <c r="OAL896" s="806"/>
      <c r="OAM896" s="806"/>
      <c r="OAN896" s="806"/>
      <c r="OAO896" s="806"/>
      <c r="OAP896" s="806"/>
      <c r="OAQ896" s="806"/>
      <c r="OAR896" s="806"/>
      <c r="OAS896" s="806"/>
      <c r="OAT896" s="806"/>
      <c r="OAU896" s="806"/>
      <c r="OAV896" s="806"/>
      <c r="OAW896" s="806"/>
      <c r="OAX896" s="806"/>
      <c r="OAY896" s="806"/>
      <c r="OAZ896" s="806"/>
      <c r="OBA896" s="806"/>
      <c r="OBB896" s="806"/>
      <c r="OBC896" s="806"/>
      <c r="OBD896" s="806"/>
      <c r="OBE896" s="806"/>
      <c r="OBF896" s="806"/>
      <c r="OBG896" s="806"/>
      <c r="OBH896" s="806"/>
      <c r="OBI896" s="806"/>
      <c r="OBJ896" s="806"/>
      <c r="OBK896" s="806"/>
      <c r="OBL896" s="806"/>
      <c r="OBM896" s="806"/>
      <c r="OBN896" s="806"/>
      <c r="OBO896" s="806"/>
      <c r="OBP896" s="806"/>
      <c r="OBQ896" s="806"/>
      <c r="OBR896" s="806"/>
      <c r="OBS896" s="806"/>
      <c r="OBT896" s="806"/>
      <c r="OBU896" s="806"/>
      <c r="OBV896" s="806"/>
      <c r="OBW896" s="806"/>
      <c r="OBX896" s="806"/>
      <c r="OBY896" s="806"/>
      <c r="OBZ896" s="806"/>
      <c r="OCA896" s="806"/>
      <c r="OCB896" s="806"/>
      <c r="OCC896" s="806"/>
      <c r="OCD896" s="806"/>
      <c r="OCE896" s="806"/>
      <c r="OCF896" s="806"/>
      <c r="OCG896" s="806"/>
      <c r="OCH896" s="806"/>
      <c r="OCI896" s="806"/>
      <c r="OCJ896" s="806"/>
      <c r="OCK896" s="806"/>
      <c r="OCL896" s="806"/>
      <c r="OCM896" s="806"/>
      <c r="OCN896" s="806"/>
      <c r="OCO896" s="806"/>
      <c r="OCP896" s="806"/>
      <c r="OCQ896" s="806"/>
      <c r="OCR896" s="806"/>
      <c r="OCS896" s="806"/>
      <c r="OCT896" s="806"/>
      <c r="OCU896" s="806"/>
      <c r="OCV896" s="806"/>
      <c r="OCW896" s="806"/>
      <c r="OCX896" s="806"/>
      <c r="OCY896" s="806"/>
      <c r="OCZ896" s="806"/>
      <c r="ODA896" s="806"/>
      <c r="ODB896" s="806"/>
      <c r="ODC896" s="806"/>
      <c r="ODD896" s="806"/>
      <c r="ODE896" s="806"/>
      <c r="ODF896" s="806"/>
      <c r="ODG896" s="806"/>
      <c r="ODH896" s="806"/>
      <c r="ODI896" s="806"/>
      <c r="ODJ896" s="806"/>
      <c r="ODK896" s="806"/>
      <c r="ODL896" s="806"/>
      <c r="ODM896" s="806"/>
      <c r="ODN896" s="806"/>
      <c r="ODO896" s="806"/>
      <c r="ODP896" s="806"/>
      <c r="ODQ896" s="806"/>
      <c r="ODR896" s="806"/>
      <c r="ODS896" s="806"/>
      <c r="ODT896" s="806"/>
      <c r="ODU896" s="806"/>
      <c r="ODV896" s="806"/>
      <c r="ODW896" s="806"/>
      <c r="ODX896" s="806"/>
      <c r="ODY896" s="806"/>
      <c r="ODZ896" s="806"/>
      <c r="OEA896" s="806"/>
      <c r="OEB896" s="806"/>
      <c r="OEC896" s="806"/>
      <c r="OED896" s="806"/>
      <c r="OEE896" s="806"/>
      <c r="OEF896" s="806"/>
      <c r="OEG896" s="806"/>
      <c r="OEH896" s="806"/>
      <c r="OEI896" s="806"/>
      <c r="OEJ896" s="806"/>
      <c r="OEK896" s="806"/>
      <c r="OEL896" s="806"/>
      <c r="OEM896" s="806"/>
      <c r="OEN896" s="806"/>
      <c r="OEO896" s="806"/>
      <c r="OEP896" s="806"/>
      <c r="OEQ896" s="806"/>
      <c r="OER896" s="806"/>
      <c r="OES896" s="806"/>
      <c r="OET896" s="806"/>
      <c r="OEU896" s="806"/>
      <c r="OEV896" s="806"/>
      <c r="OEW896" s="806"/>
      <c r="OEX896" s="806"/>
      <c r="OEY896" s="806"/>
      <c r="OEZ896" s="806"/>
      <c r="OFA896" s="806"/>
      <c r="OFB896" s="806"/>
      <c r="OFC896" s="806"/>
      <c r="OFD896" s="806"/>
      <c r="OFE896" s="806"/>
      <c r="OFF896" s="806"/>
      <c r="OFG896" s="806"/>
      <c r="OFH896" s="806"/>
      <c r="OFI896" s="806"/>
      <c r="OFJ896" s="806"/>
      <c r="OFK896" s="806"/>
      <c r="OFL896" s="806"/>
      <c r="OFM896" s="806"/>
      <c r="OFN896" s="806"/>
      <c r="OFO896" s="806"/>
      <c r="OFP896" s="806"/>
      <c r="OFQ896" s="806"/>
      <c r="OFR896" s="806"/>
      <c r="OFS896" s="806"/>
      <c r="OFT896" s="806"/>
      <c r="OFU896" s="806"/>
      <c r="OFV896" s="806"/>
      <c r="OFW896" s="806"/>
      <c r="OFX896" s="806"/>
      <c r="OFY896" s="806"/>
      <c r="OFZ896" s="806"/>
      <c r="OGA896" s="806"/>
      <c r="OGB896" s="806"/>
      <c r="OGC896" s="806"/>
      <c r="OGD896" s="806"/>
      <c r="OGE896" s="806"/>
      <c r="OGF896" s="806"/>
      <c r="OGG896" s="806"/>
      <c r="OGH896" s="806"/>
      <c r="OGI896" s="806"/>
      <c r="OGJ896" s="806"/>
      <c r="OGK896" s="806"/>
      <c r="OGL896" s="806"/>
      <c r="OGM896" s="806"/>
      <c r="OGN896" s="806"/>
      <c r="OGO896" s="806"/>
      <c r="OGP896" s="806"/>
      <c r="OGQ896" s="806"/>
      <c r="OGR896" s="806"/>
      <c r="OGS896" s="806"/>
      <c r="OGT896" s="806"/>
      <c r="OGU896" s="806"/>
      <c r="OGV896" s="806"/>
      <c r="OGW896" s="806"/>
      <c r="OGX896" s="806"/>
      <c r="OGY896" s="806"/>
      <c r="OGZ896" s="806"/>
      <c r="OHA896" s="806"/>
      <c r="OHB896" s="806"/>
      <c r="OHC896" s="806"/>
      <c r="OHD896" s="806"/>
      <c r="OHE896" s="806"/>
      <c r="OHF896" s="806"/>
      <c r="OHG896" s="806"/>
      <c r="OHH896" s="806"/>
      <c r="OHI896" s="806"/>
      <c r="OHJ896" s="806"/>
      <c r="OHK896" s="806"/>
      <c r="OHL896" s="806"/>
      <c r="OHM896" s="806"/>
      <c r="OHN896" s="806"/>
      <c r="OHO896" s="806"/>
      <c r="OHP896" s="806"/>
      <c r="OHQ896" s="806"/>
      <c r="OHR896" s="806"/>
      <c r="OHS896" s="806"/>
      <c r="OHT896" s="806"/>
      <c r="OHU896" s="806"/>
      <c r="OHV896" s="806"/>
      <c r="OHW896" s="806"/>
      <c r="OHX896" s="806"/>
      <c r="OHY896" s="806"/>
      <c r="OHZ896" s="806"/>
      <c r="OIA896" s="806"/>
      <c r="OIB896" s="806"/>
      <c r="OIC896" s="806"/>
      <c r="OID896" s="806"/>
      <c r="OIE896" s="806"/>
      <c r="OIF896" s="806"/>
      <c r="OIG896" s="806"/>
      <c r="OIH896" s="806"/>
      <c r="OII896" s="806"/>
      <c r="OIJ896" s="806"/>
      <c r="OIK896" s="806"/>
      <c r="OIL896" s="806"/>
      <c r="OIM896" s="806"/>
      <c r="OIN896" s="806"/>
      <c r="OIO896" s="806"/>
      <c r="OIP896" s="806"/>
      <c r="OIQ896" s="806"/>
      <c r="OIR896" s="806"/>
      <c r="OIS896" s="806"/>
      <c r="OIT896" s="806"/>
      <c r="OIU896" s="806"/>
      <c r="OIV896" s="806"/>
      <c r="OIW896" s="806"/>
      <c r="OIX896" s="806"/>
      <c r="OIY896" s="806"/>
      <c r="OIZ896" s="806"/>
      <c r="OJA896" s="806"/>
      <c r="OJB896" s="806"/>
      <c r="OJC896" s="806"/>
      <c r="OJD896" s="806"/>
      <c r="OJE896" s="806"/>
      <c r="OJF896" s="806"/>
      <c r="OJG896" s="806"/>
      <c r="OJH896" s="806"/>
      <c r="OJI896" s="806"/>
      <c r="OJJ896" s="806"/>
      <c r="OJK896" s="806"/>
      <c r="OJL896" s="806"/>
      <c r="OJM896" s="806"/>
      <c r="OJN896" s="806"/>
      <c r="OJO896" s="806"/>
      <c r="OJP896" s="806"/>
      <c r="OJQ896" s="806"/>
      <c r="OJR896" s="806"/>
      <c r="OJS896" s="806"/>
      <c r="OJT896" s="806"/>
      <c r="OJU896" s="806"/>
      <c r="OJV896" s="806"/>
      <c r="OJW896" s="806"/>
      <c r="OJX896" s="806"/>
      <c r="OJY896" s="806"/>
      <c r="OJZ896" s="806"/>
      <c r="OKA896" s="806"/>
      <c r="OKB896" s="806"/>
      <c r="OKC896" s="806"/>
      <c r="OKD896" s="806"/>
      <c r="OKE896" s="806"/>
      <c r="OKF896" s="806"/>
      <c r="OKG896" s="806"/>
      <c r="OKH896" s="806"/>
      <c r="OKI896" s="806"/>
      <c r="OKJ896" s="806"/>
      <c r="OKK896" s="806"/>
      <c r="OKL896" s="806"/>
      <c r="OKM896" s="806"/>
      <c r="OKN896" s="806"/>
      <c r="OKO896" s="806"/>
      <c r="OKP896" s="806"/>
      <c r="OKQ896" s="806"/>
      <c r="OKR896" s="806"/>
      <c r="OKS896" s="806"/>
      <c r="OKT896" s="806"/>
      <c r="OKU896" s="806"/>
      <c r="OKV896" s="806"/>
      <c r="OKW896" s="806"/>
      <c r="OKX896" s="806"/>
      <c r="OKY896" s="806"/>
      <c r="OKZ896" s="806"/>
      <c r="OLA896" s="806"/>
      <c r="OLB896" s="806"/>
      <c r="OLC896" s="806"/>
      <c r="OLD896" s="806"/>
      <c r="OLE896" s="806"/>
      <c r="OLF896" s="806"/>
      <c r="OLG896" s="806"/>
      <c r="OLH896" s="806"/>
      <c r="OLI896" s="806"/>
      <c r="OLJ896" s="806"/>
      <c r="OLK896" s="806"/>
      <c r="OLL896" s="806"/>
      <c r="OLM896" s="806"/>
      <c r="OLN896" s="806"/>
      <c r="OLO896" s="806"/>
      <c r="OLP896" s="806"/>
      <c r="OLQ896" s="806"/>
      <c r="OLR896" s="806"/>
      <c r="OLS896" s="806"/>
      <c r="OLT896" s="806"/>
      <c r="OLU896" s="806"/>
      <c r="OLV896" s="806"/>
      <c r="OLW896" s="806"/>
      <c r="OLX896" s="806"/>
      <c r="OLY896" s="806"/>
      <c r="OLZ896" s="806"/>
      <c r="OMA896" s="806"/>
      <c r="OMB896" s="806"/>
      <c r="OMC896" s="806"/>
      <c r="OMD896" s="806"/>
      <c r="OME896" s="806"/>
      <c r="OMF896" s="806"/>
      <c r="OMG896" s="806"/>
      <c r="OMH896" s="806"/>
      <c r="OMI896" s="806"/>
      <c r="OMJ896" s="806"/>
      <c r="OMK896" s="806"/>
      <c r="OML896" s="806"/>
      <c r="OMM896" s="806"/>
      <c r="OMN896" s="806"/>
      <c r="OMO896" s="806"/>
      <c r="OMP896" s="806"/>
      <c r="OMQ896" s="806"/>
      <c r="OMR896" s="806"/>
      <c r="OMS896" s="806"/>
      <c r="OMT896" s="806"/>
      <c r="OMU896" s="806"/>
      <c r="OMV896" s="806"/>
      <c r="OMW896" s="806"/>
      <c r="OMX896" s="806"/>
      <c r="OMY896" s="806"/>
      <c r="OMZ896" s="806"/>
      <c r="ONA896" s="806"/>
      <c r="ONB896" s="806"/>
      <c r="ONC896" s="806"/>
      <c r="OND896" s="806"/>
      <c r="ONE896" s="806"/>
      <c r="ONF896" s="806"/>
      <c r="ONG896" s="806"/>
      <c r="ONH896" s="806"/>
      <c r="ONI896" s="806"/>
      <c r="ONJ896" s="806"/>
      <c r="ONK896" s="806"/>
      <c r="ONL896" s="806"/>
      <c r="ONM896" s="806"/>
      <c r="ONN896" s="806"/>
      <c r="ONO896" s="806"/>
      <c r="ONP896" s="806"/>
      <c r="ONQ896" s="806"/>
      <c r="ONR896" s="806"/>
      <c r="ONS896" s="806"/>
      <c r="ONT896" s="806"/>
      <c r="ONU896" s="806"/>
      <c r="ONV896" s="806"/>
      <c r="ONW896" s="806"/>
      <c r="ONX896" s="806"/>
      <c r="ONY896" s="806"/>
      <c r="ONZ896" s="806"/>
      <c r="OOA896" s="806"/>
      <c r="OOB896" s="806"/>
      <c r="OOC896" s="806"/>
      <c r="OOD896" s="806"/>
      <c r="OOE896" s="806"/>
      <c r="OOF896" s="806"/>
      <c r="OOG896" s="806"/>
      <c r="OOH896" s="806"/>
      <c r="OOI896" s="806"/>
      <c r="OOJ896" s="806"/>
      <c r="OOK896" s="806"/>
      <c r="OOL896" s="806"/>
      <c r="OOM896" s="806"/>
      <c r="OON896" s="806"/>
      <c r="OOO896" s="806"/>
      <c r="OOP896" s="806"/>
      <c r="OOQ896" s="806"/>
      <c r="OOR896" s="806"/>
      <c r="OOS896" s="806"/>
      <c r="OOT896" s="806"/>
      <c r="OOU896" s="806"/>
      <c r="OOV896" s="806"/>
      <c r="OOW896" s="806"/>
      <c r="OOX896" s="806"/>
      <c r="OOY896" s="806"/>
      <c r="OOZ896" s="806"/>
      <c r="OPA896" s="806"/>
      <c r="OPB896" s="806"/>
      <c r="OPC896" s="806"/>
      <c r="OPD896" s="806"/>
      <c r="OPE896" s="806"/>
      <c r="OPF896" s="806"/>
      <c r="OPG896" s="806"/>
      <c r="OPH896" s="806"/>
      <c r="OPI896" s="806"/>
      <c r="OPJ896" s="806"/>
      <c r="OPK896" s="806"/>
      <c r="OPL896" s="806"/>
      <c r="OPM896" s="806"/>
      <c r="OPN896" s="806"/>
      <c r="OPO896" s="806"/>
      <c r="OPP896" s="806"/>
      <c r="OPQ896" s="806"/>
      <c r="OPR896" s="806"/>
      <c r="OPS896" s="806"/>
      <c r="OPT896" s="806"/>
      <c r="OPU896" s="806"/>
      <c r="OPV896" s="806"/>
      <c r="OPW896" s="806"/>
      <c r="OPX896" s="806"/>
      <c r="OPY896" s="806"/>
      <c r="OPZ896" s="806"/>
      <c r="OQA896" s="806"/>
      <c r="OQB896" s="806"/>
      <c r="OQC896" s="806"/>
      <c r="OQD896" s="806"/>
      <c r="OQE896" s="806"/>
      <c r="OQF896" s="806"/>
      <c r="OQG896" s="806"/>
      <c r="OQH896" s="806"/>
      <c r="OQI896" s="806"/>
      <c r="OQJ896" s="806"/>
      <c r="OQK896" s="806"/>
      <c r="OQL896" s="806"/>
      <c r="OQM896" s="806"/>
      <c r="OQN896" s="806"/>
      <c r="OQO896" s="806"/>
      <c r="OQP896" s="806"/>
      <c r="OQQ896" s="806"/>
      <c r="OQR896" s="806"/>
      <c r="OQS896" s="806"/>
      <c r="OQT896" s="806"/>
      <c r="OQU896" s="806"/>
      <c r="OQV896" s="806"/>
      <c r="OQW896" s="806"/>
      <c r="OQX896" s="806"/>
      <c r="OQY896" s="806"/>
      <c r="OQZ896" s="806"/>
      <c r="ORA896" s="806"/>
      <c r="ORB896" s="806"/>
      <c r="ORC896" s="806"/>
      <c r="ORD896" s="806"/>
      <c r="ORE896" s="806"/>
      <c r="ORF896" s="806"/>
      <c r="ORG896" s="806"/>
      <c r="ORH896" s="806"/>
      <c r="ORI896" s="806"/>
      <c r="ORJ896" s="806"/>
      <c r="ORK896" s="806"/>
      <c r="ORL896" s="806"/>
      <c r="ORM896" s="806"/>
      <c r="ORN896" s="806"/>
      <c r="ORO896" s="806"/>
      <c r="ORP896" s="806"/>
      <c r="ORQ896" s="806"/>
      <c r="ORR896" s="806"/>
      <c r="ORS896" s="806"/>
      <c r="ORT896" s="806"/>
      <c r="ORU896" s="806"/>
      <c r="ORV896" s="806"/>
      <c r="ORW896" s="806"/>
      <c r="ORX896" s="806"/>
      <c r="ORY896" s="806"/>
      <c r="ORZ896" s="806"/>
      <c r="OSA896" s="806"/>
      <c r="OSB896" s="806"/>
      <c r="OSC896" s="806"/>
      <c r="OSD896" s="806"/>
      <c r="OSE896" s="806"/>
      <c r="OSF896" s="806"/>
      <c r="OSG896" s="806"/>
      <c r="OSH896" s="806"/>
      <c r="OSI896" s="806"/>
      <c r="OSJ896" s="806"/>
      <c r="OSK896" s="806"/>
      <c r="OSL896" s="806"/>
      <c r="OSM896" s="806"/>
      <c r="OSN896" s="806"/>
      <c r="OSO896" s="806"/>
      <c r="OSP896" s="806"/>
      <c r="OSQ896" s="806"/>
      <c r="OSR896" s="806"/>
      <c r="OSS896" s="806"/>
      <c r="OST896" s="806"/>
      <c r="OSU896" s="806"/>
      <c r="OSV896" s="806"/>
      <c r="OSW896" s="806"/>
      <c r="OSX896" s="806"/>
      <c r="OSY896" s="806"/>
      <c r="OSZ896" s="806"/>
      <c r="OTA896" s="806"/>
      <c r="OTB896" s="806"/>
      <c r="OTC896" s="806"/>
      <c r="OTD896" s="806"/>
      <c r="OTE896" s="806"/>
      <c r="OTF896" s="806"/>
      <c r="OTG896" s="806"/>
      <c r="OTH896" s="806"/>
      <c r="OTI896" s="806"/>
      <c r="OTJ896" s="806"/>
      <c r="OTK896" s="806"/>
      <c r="OTL896" s="806"/>
      <c r="OTM896" s="806"/>
      <c r="OTN896" s="806"/>
      <c r="OTO896" s="806"/>
      <c r="OTP896" s="806"/>
      <c r="OTQ896" s="806"/>
      <c r="OTR896" s="806"/>
      <c r="OTS896" s="806"/>
      <c r="OTT896" s="806"/>
      <c r="OTU896" s="806"/>
      <c r="OTV896" s="806"/>
      <c r="OTW896" s="806"/>
      <c r="OTX896" s="806"/>
      <c r="OTY896" s="806"/>
      <c r="OTZ896" s="806"/>
      <c r="OUA896" s="806"/>
      <c r="OUB896" s="806"/>
      <c r="OUC896" s="806"/>
      <c r="OUD896" s="806"/>
      <c r="OUE896" s="806"/>
      <c r="OUF896" s="806"/>
      <c r="OUG896" s="806"/>
      <c r="OUH896" s="806"/>
      <c r="OUI896" s="806"/>
      <c r="OUJ896" s="806"/>
      <c r="OUK896" s="806"/>
      <c r="OUL896" s="806"/>
      <c r="OUM896" s="806"/>
      <c r="OUN896" s="806"/>
      <c r="OUO896" s="806"/>
      <c r="OUP896" s="806"/>
      <c r="OUQ896" s="806"/>
      <c r="OUR896" s="806"/>
      <c r="OUS896" s="806"/>
      <c r="OUT896" s="806"/>
      <c r="OUU896" s="806"/>
      <c r="OUV896" s="806"/>
      <c r="OUW896" s="806"/>
      <c r="OUX896" s="806"/>
      <c r="OUY896" s="806"/>
      <c r="OUZ896" s="806"/>
      <c r="OVA896" s="806"/>
      <c r="OVB896" s="806"/>
      <c r="OVC896" s="806"/>
      <c r="OVD896" s="806"/>
      <c r="OVE896" s="806"/>
      <c r="OVF896" s="806"/>
      <c r="OVG896" s="806"/>
      <c r="OVH896" s="806"/>
      <c r="OVI896" s="806"/>
      <c r="OVJ896" s="806"/>
      <c r="OVK896" s="806"/>
      <c r="OVL896" s="806"/>
      <c r="OVM896" s="806"/>
      <c r="OVN896" s="806"/>
      <c r="OVO896" s="806"/>
      <c r="OVP896" s="806"/>
      <c r="OVQ896" s="806"/>
      <c r="OVR896" s="806"/>
      <c r="OVS896" s="806"/>
      <c r="OVT896" s="806"/>
      <c r="OVU896" s="806"/>
      <c r="OVV896" s="806"/>
      <c r="OVW896" s="806"/>
      <c r="OVX896" s="806"/>
      <c r="OVY896" s="806"/>
      <c r="OVZ896" s="806"/>
      <c r="OWA896" s="806"/>
      <c r="OWB896" s="806"/>
      <c r="OWC896" s="806"/>
      <c r="OWD896" s="806"/>
      <c r="OWE896" s="806"/>
      <c r="OWF896" s="806"/>
      <c r="OWG896" s="806"/>
      <c r="OWH896" s="806"/>
      <c r="OWI896" s="806"/>
      <c r="OWJ896" s="806"/>
      <c r="OWK896" s="806"/>
      <c r="OWL896" s="806"/>
      <c r="OWM896" s="806"/>
      <c r="OWN896" s="806"/>
      <c r="OWO896" s="806"/>
      <c r="OWP896" s="806"/>
      <c r="OWQ896" s="806"/>
      <c r="OWR896" s="806"/>
      <c r="OWS896" s="806"/>
      <c r="OWT896" s="806"/>
      <c r="OWU896" s="806"/>
      <c r="OWV896" s="806"/>
      <c r="OWW896" s="806"/>
      <c r="OWX896" s="806"/>
      <c r="OWY896" s="806"/>
      <c r="OWZ896" s="806"/>
      <c r="OXA896" s="806"/>
      <c r="OXB896" s="806"/>
      <c r="OXC896" s="806"/>
      <c r="OXD896" s="806"/>
      <c r="OXE896" s="806"/>
      <c r="OXF896" s="806"/>
      <c r="OXG896" s="806"/>
      <c r="OXH896" s="806"/>
      <c r="OXI896" s="806"/>
      <c r="OXJ896" s="806"/>
      <c r="OXK896" s="806"/>
      <c r="OXL896" s="806"/>
      <c r="OXM896" s="806"/>
      <c r="OXN896" s="806"/>
      <c r="OXO896" s="806"/>
      <c r="OXP896" s="806"/>
      <c r="OXQ896" s="806"/>
      <c r="OXR896" s="806"/>
      <c r="OXS896" s="806"/>
      <c r="OXT896" s="806"/>
      <c r="OXU896" s="806"/>
      <c r="OXV896" s="806"/>
      <c r="OXW896" s="806"/>
      <c r="OXX896" s="806"/>
      <c r="OXY896" s="806"/>
      <c r="OXZ896" s="806"/>
      <c r="OYA896" s="806"/>
      <c r="OYB896" s="806"/>
      <c r="OYC896" s="806"/>
      <c r="OYD896" s="806"/>
      <c r="OYE896" s="806"/>
      <c r="OYF896" s="806"/>
      <c r="OYG896" s="806"/>
      <c r="OYH896" s="806"/>
      <c r="OYI896" s="806"/>
      <c r="OYJ896" s="806"/>
      <c r="OYK896" s="806"/>
      <c r="OYL896" s="806"/>
      <c r="OYM896" s="806"/>
      <c r="OYN896" s="806"/>
      <c r="OYO896" s="806"/>
      <c r="OYP896" s="806"/>
      <c r="OYQ896" s="806"/>
      <c r="OYR896" s="806"/>
      <c r="OYS896" s="806"/>
      <c r="OYT896" s="806"/>
      <c r="OYU896" s="806"/>
      <c r="OYV896" s="806"/>
      <c r="OYW896" s="806"/>
      <c r="OYX896" s="806"/>
      <c r="OYY896" s="806"/>
      <c r="OYZ896" s="806"/>
      <c r="OZA896" s="806"/>
      <c r="OZB896" s="806"/>
      <c r="OZC896" s="806"/>
      <c r="OZD896" s="806"/>
      <c r="OZE896" s="806"/>
      <c r="OZF896" s="806"/>
      <c r="OZG896" s="806"/>
      <c r="OZH896" s="806"/>
      <c r="OZI896" s="806"/>
      <c r="OZJ896" s="806"/>
      <c r="OZK896" s="806"/>
      <c r="OZL896" s="806"/>
      <c r="OZM896" s="806"/>
      <c r="OZN896" s="806"/>
      <c r="OZO896" s="806"/>
      <c r="OZP896" s="806"/>
      <c r="OZQ896" s="806"/>
      <c r="OZR896" s="806"/>
      <c r="OZS896" s="806"/>
      <c r="OZT896" s="806"/>
      <c r="OZU896" s="806"/>
      <c r="OZV896" s="806"/>
      <c r="OZW896" s="806"/>
      <c r="OZX896" s="806"/>
      <c r="OZY896" s="806"/>
      <c r="OZZ896" s="806"/>
      <c r="PAA896" s="806"/>
      <c r="PAB896" s="806"/>
      <c r="PAC896" s="806"/>
      <c r="PAD896" s="806"/>
      <c r="PAE896" s="806"/>
      <c r="PAF896" s="806"/>
      <c r="PAG896" s="806"/>
      <c r="PAH896" s="806"/>
      <c r="PAI896" s="806"/>
      <c r="PAJ896" s="806"/>
      <c r="PAK896" s="806"/>
      <c r="PAL896" s="806"/>
      <c r="PAM896" s="806"/>
      <c r="PAN896" s="806"/>
      <c r="PAO896" s="806"/>
      <c r="PAP896" s="806"/>
      <c r="PAQ896" s="806"/>
      <c r="PAR896" s="806"/>
      <c r="PAS896" s="806"/>
      <c r="PAT896" s="806"/>
      <c r="PAU896" s="806"/>
      <c r="PAV896" s="806"/>
      <c r="PAW896" s="806"/>
      <c r="PAX896" s="806"/>
      <c r="PAY896" s="806"/>
      <c r="PAZ896" s="806"/>
      <c r="PBA896" s="806"/>
      <c r="PBB896" s="806"/>
      <c r="PBC896" s="806"/>
      <c r="PBD896" s="806"/>
      <c r="PBE896" s="806"/>
      <c r="PBF896" s="806"/>
      <c r="PBG896" s="806"/>
      <c r="PBH896" s="806"/>
      <c r="PBI896" s="806"/>
      <c r="PBJ896" s="806"/>
      <c r="PBK896" s="806"/>
      <c r="PBL896" s="806"/>
      <c r="PBM896" s="806"/>
      <c r="PBN896" s="806"/>
      <c r="PBO896" s="806"/>
      <c r="PBP896" s="806"/>
      <c r="PBQ896" s="806"/>
      <c r="PBR896" s="806"/>
      <c r="PBS896" s="806"/>
      <c r="PBT896" s="806"/>
      <c r="PBU896" s="806"/>
      <c r="PBV896" s="806"/>
      <c r="PBW896" s="806"/>
      <c r="PBX896" s="806"/>
      <c r="PBY896" s="806"/>
      <c r="PBZ896" s="806"/>
      <c r="PCA896" s="806"/>
      <c r="PCB896" s="806"/>
      <c r="PCC896" s="806"/>
      <c r="PCD896" s="806"/>
      <c r="PCE896" s="806"/>
      <c r="PCF896" s="806"/>
      <c r="PCG896" s="806"/>
      <c r="PCH896" s="806"/>
      <c r="PCI896" s="806"/>
      <c r="PCJ896" s="806"/>
      <c r="PCK896" s="806"/>
      <c r="PCL896" s="806"/>
      <c r="PCM896" s="806"/>
      <c r="PCN896" s="806"/>
      <c r="PCO896" s="806"/>
      <c r="PCP896" s="806"/>
      <c r="PCQ896" s="806"/>
      <c r="PCR896" s="806"/>
      <c r="PCS896" s="806"/>
      <c r="PCT896" s="806"/>
      <c r="PCU896" s="806"/>
      <c r="PCV896" s="806"/>
      <c r="PCW896" s="806"/>
      <c r="PCX896" s="806"/>
      <c r="PCY896" s="806"/>
      <c r="PCZ896" s="806"/>
      <c r="PDA896" s="806"/>
      <c r="PDB896" s="806"/>
      <c r="PDC896" s="806"/>
      <c r="PDD896" s="806"/>
      <c r="PDE896" s="806"/>
      <c r="PDF896" s="806"/>
      <c r="PDG896" s="806"/>
      <c r="PDH896" s="806"/>
      <c r="PDI896" s="806"/>
      <c r="PDJ896" s="806"/>
      <c r="PDK896" s="806"/>
      <c r="PDL896" s="806"/>
      <c r="PDM896" s="806"/>
      <c r="PDN896" s="806"/>
      <c r="PDO896" s="806"/>
      <c r="PDP896" s="806"/>
      <c r="PDQ896" s="806"/>
      <c r="PDR896" s="806"/>
      <c r="PDS896" s="806"/>
      <c r="PDT896" s="806"/>
      <c r="PDU896" s="806"/>
      <c r="PDV896" s="806"/>
      <c r="PDW896" s="806"/>
      <c r="PDX896" s="806"/>
      <c r="PDY896" s="806"/>
      <c r="PDZ896" s="806"/>
      <c r="PEA896" s="806"/>
      <c r="PEB896" s="806"/>
      <c r="PEC896" s="806"/>
      <c r="PED896" s="806"/>
      <c r="PEE896" s="806"/>
      <c r="PEF896" s="806"/>
      <c r="PEG896" s="806"/>
      <c r="PEH896" s="806"/>
      <c r="PEI896" s="806"/>
      <c r="PEJ896" s="806"/>
      <c r="PEK896" s="806"/>
      <c r="PEL896" s="806"/>
      <c r="PEM896" s="806"/>
      <c r="PEN896" s="806"/>
      <c r="PEO896" s="806"/>
      <c r="PEP896" s="806"/>
      <c r="PEQ896" s="806"/>
      <c r="PER896" s="806"/>
      <c r="PES896" s="806"/>
      <c r="PET896" s="806"/>
      <c r="PEU896" s="806"/>
      <c r="PEV896" s="806"/>
      <c r="PEW896" s="806"/>
      <c r="PEX896" s="806"/>
      <c r="PEY896" s="806"/>
      <c r="PEZ896" s="806"/>
      <c r="PFA896" s="806"/>
      <c r="PFB896" s="806"/>
      <c r="PFC896" s="806"/>
      <c r="PFD896" s="806"/>
      <c r="PFE896" s="806"/>
      <c r="PFF896" s="806"/>
      <c r="PFG896" s="806"/>
      <c r="PFH896" s="806"/>
      <c r="PFI896" s="806"/>
      <c r="PFJ896" s="806"/>
      <c r="PFK896" s="806"/>
      <c r="PFL896" s="806"/>
      <c r="PFM896" s="806"/>
      <c r="PFN896" s="806"/>
      <c r="PFO896" s="806"/>
      <c r="PFP896" s="806"/>
      <c r="PFQ896" s="806"/>
      <c r="PFR896" s="806"/>
      <c r="PFS896" s="806"/>
      <c r="PFT896" s="806"/>
      <c r="PFU896" s="806"/>
      <c r="PFV896" s="806"/>
      <c r="PFW896" s="806"/>
      <c r="PFX896" s="806"/>
      <c r="PFY896" s="806"/>
      <c r="PFZ896" s="806"/>
      <c r="PGA896" s="806"/>
      <c r="PGB896" s="806"/>
      <c r="PGC896" s="806"/>
      <c r="PGD896" s="806"/>
      <c r="PGE896" s="806"/>
      <c r="PGF896" s="806"/>
      <c r="PGG896" s="806"/>
      <c r="PGH896" s="806"/>
      <c r="PGI896" s="806"/>
      <c r="PGJ896" s="806"/>
      <c r="PGK896" s="806"/>
      <c r="PGL896" s="806"/>
      <c r="PGM896" s="806"/>
      <c r="PGN896" s="806"/>
      <c r="PGO896" s="806"/>
      <c r="PGP896" s="806"/>
      <c r="PGQ896" s="806"/>
      <c r="PGR896" s="806"/>
      <c r="PGS896" s="806"/>
      <c r="PGT896" s="806"/>
      <c r="PGU896" s="806"/>
      <c r="PGV896" s="806"/>
      <c r="PGW896" s="806"/>
      <c r="PGX896" s="806"/>
      <c r="PGY896" s="806"/>
      <c r="PGZ896" s="806"/>
      <c r="PHA896" s="806"/>
      <c r="PHB896" s="806"/>
      <c r="PHC896" s="806"/>
      <c r="PHD896" s="806"/>
      <c r="PHE896" s="806"/>
      <c r="PHF896" s="806"/>
      <c r="PHG896" s="806"/>
      <c r="PHH896" s="806"/>
      <c r="PHI896" s="806"/>
      <c r="PHJ896" s="806"/>
      <c r="PHK896" s="806"/>
      <c r="PHL896" s="806"/>
      <c r="PHM896" s="806"/>
      <c r="PHN896" s="806"/>
      <c r="PHO896" s="806"/>
      <c r="PHP896" s="806"/>
      <c r="PHQ896" s="806"/>
      <c r="PHR896" s="806"/>
      <c r="PHS896" s="806"/>
      <c r="PHT896" s="806"/>
      <c r="PHU896" s="806"/>
      <c r="PHV896" s="806"/>
      <c r="PHW896" s="806"/>
      <c r="PHX896" s="806"/>
      <c r="PHY896" s="806"/>
      <c r="PHZ896" s="806"/>
      <c r="PIA896" s="806"/>
      <c r="PIB896" s="806"/>
      <c r="PIC896" s="806"/>
      <c r="PID896" s="806"/>
      <c r="PIE896" s="806"/>
      <c r="PIF896" s="806"/>
      <c r="PIG896" s="806"/>
      <c r="PIH896" s="806"/>
      <c r="PII896" s="806"/>
      <c r="PIJ896" s="806"/>
      <c r="PIK896" s="806"/>
      <c r="PIL896" s="806"/>
      <c r="PIM896" s="806"/>
      <c r="PIN896" s="806"/>
      <c r="PIO896" s="806"/>
      <c r="PIP896" s="806"/>
      <c r="PIQ896" s="806"/>
      <c r="PIR896" s="806"/>
      <c r="PIS896" s="806"/>
      <c r="PIT896" s="806"/>
      <c r="PIU896" s="806"/>
      <c r="PIV896" s="806"/>
      <c r="PIW896" s="806"/>
      <c r="PIX896" s="806"/>
      <c r="PIY896" s="806"/>
      <c r="PIZ896" s="806"/>
      <c r="PJA896" s="806"/>
      <c r="PJB896" s="806"/>
      <c r="PJC896" s="806"/>
      <c r="PJD896" s="806"/>
      <c r="PJE896" s="806"/>
      <c r="PJF896" s="806"/>
      <c r="PJG896" s="806"/>
      <c r="PJH896" s="806"/>
      <c r="PJI896" s="806"/>
      <c r="PJJ896" s="806"/>
      <c r="PJK896" s="806"/>
      <c r="PJL896" s="806"/>
      <c r="PJM896" s="806"/>
      <c r="PJN896" s="806"/>
      <c r="PJO896" s="806"/>
      <c r="PJP896" s="806"/>
      <c r="PJQ896" s="806"/>
      <c r="PJR896" s="806"/>
      <c r="PJS896" s="806"/>
      <c r="PJT896" s="806"/>
      <c r="PJU896" s="806"/>
      <c r="PJV896" s="806"/>
      <c r="PJW896" s="806"/>
      <c r="PJX896" s="806"/>
      <c r="PJY896" s="806"/>
      <c r="PJZ896" s="806"/>
      <c r="PKA896" s="806"/>
      <c r="PKB896" s="806"/>
      <c r="PKC896" s="806"/>
      <c r="PKD896" s="806"/>
      <c r="PKE896" s="806"/>
      <c r="PKF896" s="806"/>
      <c r="PKG896" s="806"/>
      <c r="PKH896" s="806"/>
      <c r="PKI896" s="806"/>
      <c r="PKJ896" s="806"/>
      <c r="PKK896" s="806"/>
      <c r="PKL896" s="806"/>
      <c r="PKM896" s="806"/>
      <c r="PKN896" s="806"/>
      <c r="PKO896" s="806"/>
      <c r="PKP896" s="806"/>
      <c r="PKQ896" s="806"/>
      <c r="PKR896" s="806"/>
      <c r="PKS896" s="806"/>
      <c r="PKT896" s="806"/>
      <c r="PKU896" s="806"/>
      <c r="PKV896" s="806"/>
      <c r="PKW896" s="806"/>
      <c r="PKX896" s="806"/>
      <c r="PKY896" s="806"/>
      <c r="PKZ896" s="806"/>
      <c r="PLA896" s="806"/>
      <c r="PLB896" s="806"/>
      <c r="PLC896" s="806"/>
      <c r="PLD896" s="806"/>
      <c r="PLE896" s="806"/>
      <c r="PLF896" s="806"/>
      <c r="PLG896" s="806"/>
      <c r="PLH896" s="806"/>
      <c r="PLI896" s="806"/>
      <c r="PLJ896" s="806"/>
      <c r="PLK896" s="806"/>
      <c r="PLL896" s="806"/>
      <c r="PLM896" s="806"/>
      <c r="PLN896" s="806"/>
      <c r="PLO896" s="806"/>
      <c r="PLP896" s="806"/>
      <c r="PLQ896" s="806"/>
      <c r="PLR896" s="806"/>
      <c r="PLS896" s="806"/>
      <c r="PLT896" s="806"/>
      <c r="PLU896" s="806"/>
      <c r="PLV896" s="806"/>
      <c r="PLW896" s="806"/>
      <c r="PLX896" s="806"/>
      <c r="PLY896" s="806"/>
      <c r="PLZ896" s="806"/>
      <c r="PMA896" s="806"/>
      <c r="PMB896" s="806"/>
      <c r="PMC896" s="806"/>
      <c r="PMD896" s="806"/>
      <c r="PME896" s="806"/>
      <c r="PMF896" s="806"/>
      <c r="PMG896" s="806"/>
      <c r="PMH896" s="806"/>
      <c r="PMI896" s="806"/>
      <c r="PMJ896" s="806"/>
      <c r="PMK896" s="806"/>
      <c r="PML896" s="806"/>
      <c r="PMM896" s="806"/>
      <c r="PMN896" s="806"/>
      <c r="PMO896" s="806"/>
      <c r="PMP896" s="806"/>
      <c r="PMQ896" s="806"/>
      <c r="PMR896" s="806"/>
      <c r="PMS896" s="806"/>
      <c r="PMT896" s="806"/>
      <c r="PMU896" s="806"/>
      <c r="PMV896" s="806"/>
      <c r="PMW896" s="806"/>
      <c r="PMX896" s="806"/>
      <c r="PMY896" s="806"/>
      <c r="PMZ896" s="806"/>
      <c r="PNA896" s="806"/>
      <c r="PNB896" s="806"/>
      <c r="PNC896" s="806"/>
      <c r="PND896" s="806"/>
      <c r="PNE896" s="806"/>
      <c r="PNF896" s="806"/>
      <c r="PNG896" s="806"/>
      <c r="PNH896" s="806"/>
      <c r="PNI896" s="806"/>
      <c r="PNJ896" s="806"/>
      <c r="PNK896" s="806"/>
      <c r="PNL896" s="806"/>
      <c r="PNM896" s="806"/>
      <c r="PNN896" s="806"/>
      <c r="PNO896" s="806"/>
      <c r="PNP896" s="806"/>
      <c r="PNQ896" s="806"/>
      <c r="PNR896" s="806"/>
      <c r="PNS896" s="806"/>
      <c r="PNT896" s="806"/>
      <c r="PNU896" s="806"/>
      <c r="PNV896" s="806"/>
      <c r="PNW896" s="806"/>
      <c r="PNX896" s="806"/>
      <c r="PNY896" s="806"/>
      <c r="PNZ896" s="806"/>
      <c r="POA896" s="806"/>
      <c r="POB896" s="806"/>
      <c r="POC896" s="806"/>
      <c r="POD896" s="806"/>
      <c r="POE896" s="806"/>
      <c r="POF896" s="806"/>
      <c r="POG896" s="806"/>
      <c r="POH896" s="806"/>
      <c r="POI896" s="806"/>
      <c r="POJ896" s="806"/>
      <c r="POK896" s="806"/>
      <c r="POL896" s="806"/>
      <c r="POM896" s="806"/>
      <c r="PON896" s="806"/>
      <c r="POO896" s="806"/>
      <c r="POP896" s="806"/>
      <c r="POQ896" s="806"/>
      <c r="POR896" s="806"/>
      <c r="POS896" s="806"/>
      <c r="POT896" s="806"/>
      <c r="POU896" s="806"/>
      <c r="POV896" s="806"/>
      <c r="POW896" s="806"/>
      <c r="POX896" s="806"/>
      <c r="POY896" s="806"/>
      <c r="POZ896" s="806"/>
      <c r="PPA896" s="806"/>
      <c r="PPB896" s="806"/>
      <c r="PPC896" s="806"/>
      <c r="PPD896" s="806"/>
      <c r="PPE896" s="806"/>
      <c r="PPF896" s="806"/>
      <c r="PPG896" s="806"/>
      <c r="PPH896" s="806"/>
      <c r="PPI896" s="806"/>
      <c r="PPJ896" s="806"/>
      <c r="PPK896" s="806"/>
      <c r="PPL896" s="806"/>
      <c r="PPM896" s="806"/>
      <c r="PPN896" s="806"/>
      <c r="PPO896" s="806"/>
      <c r="PPP896" s="806"/>
      <c r="PPQ896" s="806"/>
      <c r="PPR896" s="806"/>
      <c r="PPS896" s="806"/>
      <c r="PPT896" s="806"/>
      <c r="PPU896" s="806"/>
      <c r="PPV896" s="806"/>
      <c r="PPW896" s="806"/>
      <c r="PPX896" s="806"/>
      <c r="PPY896" s="806"/>
      <c r="PPZ896" s="806"/>
      <c r="PQA896" s="806"/>
      <c r="PQB896" s="806"/>
      <c r="PQC896" s="806"/>
      <c r="PQD896" s="806"/>
      <c r="PQE896" s="806"/>
      <c r="PQF896" s="806"/>
      <c r="PQG896" s="806"/>
      <c r="PQH896" s="806"/>
      <c r="PQI896" s="806"/>
      <c r="PQJ896" s="806"/>
      <c r="PQK896" s="806"/>
      <c r="PQL896" s="806"/>
      <c r="PQM896" s="806"/>
      <c r="PQN896" s="806"/>
      <c r="PQO896" s="806"/>
      <c r="PQP896" s="806"/>
      <c r="PQQ896" s="806"/>
      <c r="PQR896" s="806"/>
      <c r="PQS896" s="806"/>
      <c r="PQT896" s="806"/>
      <c r="PQU896" s="806"/>
      <c r="PQV896" s="806"/>
      <c r="PQW896" s="806"/>
      <c r="PQX896" s="806"/>
      <c r="PQY896" s="806"/>
      <c r="PQZ896" s="806"/>
      <c r="PRA896" s="806"/>
      <c r="PRB896" s="806"/>
      <c r="PRC896" s="806"/>
      <c r="PRD896" s="806"/>
      <c r="PRE896" s="806"/>
      <c r="PRF896" s="806"/>
      <c r="PRG896" s="806"/>
      <c r="PRH896" s="806"/>
      <c r="PRI896" s="806"/>
      <c r="PRJ896" s="806"/>
      <c r="PRK896" s="806"/>
      <c r="PRL896" s="806"/>
      <c r="PRM896" s="806"/>
      <c r="PRN896" s="806"/>
      <c r="PRO896" s="806"/>
      <c r="PRP896" s="806"/>
      <c r="PRQ896" s="806"/>
      <c r="PRR896" s="806"/>
      <c r="PRS896" s="806"/>
      <c r="PRT896" s="806"/>
      <c r="PRU896" s="806"/>
      <c r="PRV896" s="806"/>
      <c r="PRW896" s="806"/>
      <c r="PRX896" s="806"/>
      <c r="PRY896" s="806"/>
      <c r="PRZ896" s="806"/>
      <c r="PSA896" s="806"/>
      <c r="PSB896" s="806"/>
      <c r="PSC896" s="806"/>
      <c r="PSD896" s="806"/>
      <c r="PSE896" s="806"/>
      <c r="PSF896" s="806"/>
      <c r="PSG896" s="806"/>
      <c r="PSH896" s="806"/>
      <c r="PSI896" s="806"/>
      <c r="PSJ896" s="806"/>
      <c r="PSK896" s="806"/>
      <c r="PSL896" s="806"/>
      <c r="PSM896" s="806"/>
      <c r="PSN896" s="806"/>
      <c r="PSO896" s="806"/>
      <c r="PSP896" s="806"/>
      <c r="PSQ896" s="806"/>
      <c r="PSR896" s="806"/>
      <c r="PSS896" s="806"/>
      <c r="PST896" s="806"/>
      <c r="PSU896" s="806"/>
      <c r="PSV896" s="806"/>
      <c r="PSW896" s="806"/>
      <c r="PSX896" s="806"/>
      <c r="PSY896" s="806"/>
      <c r="PSZ896" s="806"/>
      <c r="PTA896" s="806"/>
      <c r="PTB896" s="806"/>
      <c r="PTC896" s="806"/>
      <c r="PTD896" s="806"/>
      <c r="PTE896" s="806"/>
      <c r="PTF896" s="806"/>
      <c r="PTG896" s="806"/>
      <c r="PTH896" s="806"/>
      <c r="PTI896" s="806"/>
      <c r="PTJ896" s="806"/>
      <c r="PTK896" s="806"/>
      <c r="PTL896" s="806"/>
      <c r="PTM896" s="806"/>
      <c r="PTN896" s="806"/>
      <c r="PTO896" s="806"/>
      <c r="PTP896" s="806"/>
      <c r="PTQ896" s="806"/>
      <c r="PTR896" s="806"/>
      <c r="PTS896" s="806"/>
      <c r="PTT896" s="806"/>
      <c r="PTU896" s="806"/>
      <c r="PTV896" s="806"/>
      <c r="PTW896" s="806"/>
      <c r="PTX896" s="806"/>
      <c r="PTY896" s="806"/>
      <c r="PTZ896" s="806"/>
      <c r="PUA896" s="806"/>
      <c r="PUB896" s="806"/>
      <c r="PUC896" s="806"/>
      <c r="PUD896" s="806"/>
      <c r="PUE896" s="806"/>
      <c r="PUF896" s="806"/>
      <c r="PUG896" s="806"/>
      <c r="PUH896" s="806"/>
      <c r="PUI896" s="806"/>
      <c r="PUJ896" s="806"/>
      <c r="PUK896" s="806"/>
      <c r="PUL896" s="806"/>
      <c r="PUM896" s="806"/>
      <c r="PUN896" s="806"/>
      <c r="PUO896" s="806"/>
      <c r="PUP896" s="806"/>
      <c r="PUQ896" s="806"/>
      <c r="PUR896" s="806"/>
      <c r="PUS896" s="806"/>
      <c r="PUT896" s="806"/>
      <c r="PUU896" s="806"/>
      <c r="PUV896" s="806"/>
      <c r="PUW896" s="806"/>
      <c r="PUX896" s="806"/>
      <c r="PUY896" s="806"/>
      <c r="PUZ896" s="806"/>
      <c r="PVA896" s="806"/>
      <c r="PVB896" s="806"/>
      <c r="PVC896" s="806"/>
      <c r="PVD896" s="806"/>
      <c r="PVE896" s="806"/>
      <c r="PVF896" s="806"/>
      <c r="PVG896" s="806"/>
      <c r="PVH896" s="806"/>
      <c r="PVI896" s="806"/>
      <c r="PVJ896" s="806"/>
      <c r="PVK896" s="806"/>
      <c r="PVL896" s="806"/>
      <c r="PVM896" s="806"/>
      <c r="PVN896" s="806"/>
      <c r="PVO896" s="806"/>
      <c r="PVP896" s="806"/>
      <c r="PVQ896" s="806"/>
      <c r="PVR896" s="806"/>
      <c r="PVS896" s="806"/>
      <c r="PVT896" s="806"/>
      <c r="PVU896" s="806"/>
      <c r="PVV896" s="806"/>
      <c r="PVW896" s="806"/>
      <c r="PVX896" s="806"/>
      <c r="PVY896" s="806"/>
      <c r="PVZ896" s="806"/>
      <c r="PWA896" s="806"/>
      <c r="PWB896" s="806"/>
      <c r="PWC896" s="806"/>
      <c r="PWD896" s="806"/>
      <c r="PWE896" s="806"/>
      <c r="PWF896" s="806"/>
      <c r="PWG896" s="806"/>
      <c r="PWH896" s="806"/>
      <c r="PWI896" s="806"/>
      <c r="PWJ896" s="806"/>
      <c r="PWK896" s="806"/>
      <c r="PWL896" s="806"/>
      <c r="PWM896" s="806"/>
      <c r="PWN896" s="806"/>
      <c r="PWO896" s="806"/>
      <c r="PWP896" s="806"/>
      <c r="PWQ896" s="806"/>
      <c r="PWR896" s="806"/>
      <c r="PWS896" s="806"/>
      <c r="PWT896" s="806"/>
      <c r="PWU896" s="806"/>
      <c r="PWV896" s="806"/>
      <c r="PWW896" s="806"/>
      <c r="PWX896" s="806"/>
      <c r="PWY896" s="806"/>
      <c r="PWZ896" s="806"/>
      <c r="PXA896" s="806"/>
      <c r="PXB896" s="806"/>
      <c r="PXC896" s="806"/>
      <c r="PXD896" s="806"/>
      <c r="PXE896" s="806"/>
      <c r="PXF896" s="806"/>
      <c r="PXG896" s="806"/>
      <c r="PXH896" s="806"/>
      <c r="PXI896" s="806"/>
      <c r="PXJ896" s="806"/>
      <c r="PXK896" s="806"/>
      <c r="PXL896" s="806"/>
      <c r="PXM896" s="806"/>
      <c r="PXN896" s="806"/>
      <c r="PXO896" s="806"/>
      <c r="PXP896" s="806"/>
      <c r="PXQ896" s="806"/>
      <c r="PXR896" s="806"/>
      <c r="PXS896" s="806"/>
      <c r="PXT896" s="806"/>
      <c r="PXU896" s="806"/>
      <c r="PXV896" s="806"/>
      <c r="PXW896" s="806"/>
      <c r="PXX896" s="806"/>
      <c r="PXY896" s="806"/>
      <c r="PXZ896" s="806"/>
      <c r="PYA896" s="806"/>
      <c r="PYB896" s="806"/>
      <c r="PYC896" s="806"/>
      <c r="PYD896" s="806"/>
      <c r="PYE896" s="806"/>
      <c r="PYF896" s="806"/>
      <c r="PYG896" s="806"/>
      <c r="PYH896" s="806"/>
      <c r="PYI896" s="806"/>
      <c r="PYJ896" s="806"/>
      <c r="PYK896" s="806"/>
      <c r="PYL896" s="806"/>
      <c r="PYM896" s="806"/>
      <c r="PYN896" s="806"/>
      <c r="PYO896" s="806"/>
      <c r="PYP896" s="806"/>
      <c r="PYQ896" s="806"/>
      <c r="PYR896" s="806"/>
      <c r="PYS896" s="806"/>
      <c r="PYT896" s="806"/>
      <c r="PYU896" s="806"/>
      <c r="PYV896" s="806"/>
      <c r="PYW896" s="806"/>
      <c r="PYX896" s="806"/>
      <c r="PYY896" s="806"/>
      <c r="PYZ896" s="806"/>
      <c r="PZA896" s="806"/>
      <c r="PZB896" s="806"/>
      <c r="PZC896" s="806"/>
      <c r="PZD896" s="806"/>
      <c r="PZE896" s="806"/>
      <c r="PZF896" s="806"/>
      <c r="PZG896" s="806"/>
      <c r="PZH896" s="806"/>
      <c r="PZI896" s="806"/>
      <c r="PZJ896" s="806"/>
      <c r="PZK896" s="806"/>
      <c r="PZL896" s="806"/>
      <c r="PZM896" s="806"/>
      <c r="PZN896" s="806"/>
      <c r="PZO896" s="806"/>
      <c r="PZP896" s="806"/>
      <c r="PZQ896" s="806"/>
      <c r="PZR896" s="806"/>
      <c r="PZS896" s="806"/>
      <c r="PZT896" s="806"/>
      <c r="PZU896" s="806"/>
      <c r="PZV896" s="806"/>
      <c r="PZW896" s="806"/>
      <c r="PZX896" s="806"/>
      <c r="PZY896" s="806"/>
      <c r="PZZ896" s="806"/>
      <c r="QAA896" s="806"/>
      <c r="QAB896" s="806"/>
      <c r="QAC896" s="806"/>
      <c r="QAD896" s="806"/>
      <c r="QAE896" s="806"/>
      <c r="QAF896" s="806"/>
      <c r="QAG896" s="806"/>
      <c r="QAH896" s="806"/>
      <c r="QAI896" s="806"/>
      <c r="QAJ896" s="806"/>
      <c r="QAK896" s="806"/>
      <c r="QAL896" s="806"/>
      <c r="QAM896" s="806"/>
      <c r="QAN896" s="806"/>
      <c r="QAO896" s="806"/>
      <c r="QAP896" s="806"/>
      <c r="QAQ896" s="806"/>
      <c r="QAR896" s="806"/>
      <c r="QAS896" s="806"/>
      <c r="QAT896" s="806"/>
      <c r="QAU896" s="806"/>
      <c r="QAV896" s="806"/>
      <c r="QAW896" s="806"/>
      <c r="QAX896" s="806"/>
      <c r="QAY896" s="806"/>
      <c r="QAZ896" s="806"/>
      <c r="QBA896" s="806"/>
      <c r="QBB896" s="806"/>
      <c r="QBC896" s="806"/>
      <c r="QBD896" s="806"/>
      <c r="QBE896" s="806"/>
      <c r="QBF896" s="806"/>
      <c r="QBG896" s="806"/>
      <c r="QBH896" s="806"/>
      <c r="QBI896" s="806"/>
      <c r="QBJ896" s="806"/>
      <c r="QBK896" s="806"/>
      <c r="QBL896" s="806"/>
      <c r="QBM896" s="806"/>
      <c r="QBN896" s="806"/>
      <c r="QBO896" s="806"/>
      <c r="QBP896" s="806"/>
      <c r="QBQ896" s="806"/>
      <c r="QBR896" s="806"/>
      <c r="QBS896" s="806"/>
      <c r="QBT896" s="806"/>
      <c r="QBU896" s="806"/>
      <c r="QBV896" s="806"/>
      <c r="QBW896" s="806"/>
      <c r="QBX896" s="806"/>
      <c r="QBY896" s="806"/>
      <c r="QBZ896" s="806"/>
      <c r="QCA896" s="806"/>
      <c r="QCB896" s="806"/>
      <c r="QCC896" s="806"/>
      <c r="QCD896" s="806"/>
      <c r="QCE896" s="806"/>
      <c r="QCF896" s="806"/>
      <c r="QCG896" s="806"/>
      <c r="QCH896" s="806"/>
      <c r="QCI896" s="806"/>
      <c r="QCJ896" s="806"/>
      <c r="QCK896" s="806"/>
      <c r="QCL896" s="806"/>
      <c r="QCM896" s="806"/>
      <c r="QCN896" s="806"/>
      <c r="QCO896" s="806"/>
      <c r="QCP896" s="806"/>
      <c r="QCQ896" s="806"/>
      <c r="QCR896" s="806"/>
      <c r="QCS896" s="806"/>
      <c r="QCT896" s="806"/>
      <c r="QCU896" s="806"/>
      <c r="QCV896" s="806"/>
      <c r="QCW896" s="806"/>
      <c r="QCX896" s="806"/>
      <c r="QCY896" s="806"/>
      <c r="QCZ896" s="806"/>
      <c r="QDA896" s="806"/>
      <c r="QDB896" s="806"/>
      <c r="QDC896" s="806"/>
      <c r="QDD896" s="806"/>
      <c r="QDE896" s="806"/>
      <c r="QDF896" s="806"/>
      <c r="QDG896" s="806"/>
      <c r="QDH896" s="806"/>
      <c r="QDI896" s="806"/>
      <c r="QDJ896" s="806"/>
      <c r="QDK896" s="806"/>
      <c r="QDL896" s="806"/>
      <c r="QDM896" s="806"/>
      <c r="QDN896" s="806"/>
      <c r="QDO896" s="806"/>
      <c r="QDP896" s="806"/>
      <c r="QDQ896" s="806"/>
      <c r="QDR896" s="806"/>
      <c r="QDS896" s="806"/>
      <c r="QDT896" s="806"/>
      <c r="QDU896" s="806"/>
      <c r="QDV896" s="806"/>
      <c r="QDW896" s="806"/>
      <c r="QDX896" s="806"/>
      <c r="QDY896" s="806"/>
      <c r="QDZ896" s="806"/>
      <c r="QEA896" s="806"/>
      <c r="QEB896" s="806"/>
      <c r="QEC896" s="806"/>
      <c r="QED896" s="806"/>
      <c r="QEE896" s="806"/>
      <c r="QEF896" s="806"/>
      <c r="QEG896" s="806"/>
      <c r="QEH896" s="806"/>
      <c r="QEI896" s="806"/>
      <c r="QEJ896" s="806"/>
      <c r="QEK896" s="806"/>
      <c r="QEL896" s="806"/>
      <c r="QEM896" s="806"/>
      <c r="QEN896" s="806"/>
      <c r="QEO896" s="806"/>
      <c r="QEP896" s="806"/>
      <c r="QEQ896" s="806"/>
      <c r="QER896" s="806"/>
      <c r="QES896" s="806"/>
      <c r="QET896" s="806"/>
      <c r="QEU896" s="806"/>
      <c r="QEV896" s="806"/>
      <c r="QEW896" s="806"/>
      <c r="QEX896" s="806"/>
      <c r="QEY896" s="806"/>
      <c r="QEZ896" s="806"/>
      <c r="QFA896" s="806"/>
      <c r="QFB896" s="806"/>
      <c r="QFC896" s="806"/>
      <c r="QFD896" s="806"/>
      <c r="QFE896" s="806"/>
      <c r="QFF896" s="806"/>
      <c r="QFG896" s="806"/>
      <c r="QFH896" s="806"/>
      <c r="QFI896" s="806"/>
      <c r="QFJ896" s="806"/>
      <c r="QFK896" s="806"/>
      <c r="QFL896" s="806"/>
      <c r="QFM896" s="806"/>
      <c r="QFN896" s="806"/>
      <c r="QFO896" s="806"/>
      <c r="QFP896" s="806"/>
      <c r="QFQ896" s="806"/>
      <c r="QFR896" s="806"/>
      <c r="QFS896" s="806"/>
      <c r="QFT896" s="806"/>
      <c r="QFU896" s="806"/>
      <c r="QFV896" s="806"/>
      <c r="QFW896" s="806"/>
      <c r="QFX896" s="806"/>
      <c r="QFY896" s="806"/>
      <c r="QFZ896" s="806"/>
      <c r="QGA896" s="806"/>
      <c r="QGB896" s="806"/>
      <c r="QGC896" s="806"/>
      <c r="QGD896" s="806"/>
      <c r="QGE896" s="806"/>
      <c r="QGF896" s="806"/>
      <c r="QGG896" s="806"/>
      <c r="QGH896" s="806"/>
      <c r="QGI896" s="806"/>
      <c r="QGJ896" s="806"/>
      <c r="QGK896" s="806"/>
      <c r="QGL896" s="806"/>
      <c r="QGM896" s="806"/>
      <c r="QGN896" s="806"/>
      <c r="QGO896" s="806"/>
      <c r="QGP896" s="806"/>
      <c r="QGQ896" s="806"/>
      <c r="QGR896" s="806"/>
      <c r="QGS896" s="806"/>
      <c r="QGT896" s="806"/>
      <c r="QGU896" s="806"/>
      <c r="QGV896" s="806"/>
      <c r="QGW896" s="806"/>
      <c r="QGX896" s="806"/>
      <c r="QGY896" s="806"/>
      <c r="QGZ896" s="806"/>
      <c r="QHA896" s="806"/>
      <c r="QHB896" s="806"/>
      <c r="QHC896" s="806"/>
      <c r="QHD896" s="806"/>
      <c r="QHE896" s="806"/>
      <c r="QHF896" s="806"/>
      <c r="QHG896" s="806"/>
      <c r="QHH896" s="806"/>
      <c r="QHI896" s="806"/>
      <c r="QHJ896" s="806"/>
      <c r="QHK896" s="806"/>
      <c r="QHL896" s="806"/>
      <c r="QHM896" s="806"/>
      <c r="QHN896" s="806"/>
      <c r="QHO896" s="806"/>
      <c r="QHP896" s="806"/>
      <c r="QHQ896" s="806"/>
      <c r="QHR896" s="806"/>
      <c r="QHS896" s="806"/>
      <c r="QHT896" s="806"/>
      <c r="QHU896" s="806"/>
      <c r="QHV896" s="806"/>
      <c r="QHW896" s="806"/>
      <c r="QHX896" s="806"/>
      <c r="QHY896" s="806"/>
      <c r="QHZ896" s="806"/>
      <c r="QIA896" s="806"/>
      <c r="QIB896" s="806"/>
      <c r="QIC896" s="806"/>
      <c r="QID896" s="806"/>
      <c r="QIE896" s="806"/>
      <c r="QIF896" s="806"/>
      <c r="QIG896" s="806"/>
      <c r="QIH896" s="806"/>
      <c r="QII896" s="806"/>
      <c r="QIJ896" s="806"/>
      <c r="QIK896" s="806"/>
      <c r="QIL896" s="806"/>
      <c r="QIM896" s="806"/>
      <c r="QIN896" s="806"/>
      <c r="QIO896" s="806"/>
      <c r="QIP896" s="806"/>
      <c r="QIQ896" s="806"/>
      <c r="QIR896" s="806"/>
      <c r="QIS896" s="806"/>
      <c r="QIT896" s="806"/>
      <c r="QIU896" s="806"/>
      <c r="QIV896" s="806"/>
      <c r="QIW896" s="806"/>
      <c r="QIX896" s="806"/>
      <c r="QIY896" s="806"/>
      <c r="QIZ896" s="806"/>
      <c r="QJA896" s="806"/>
      <c r="QJB896" s="806"/>
      <c r="QJC896" s="806"/>
      <c r="QJD896" s="806"/>
      <c r="QJE896" s="806"/>
      <c r="QJF896" s="806"/>
      <c r="QJG896" s="806"/>
      <c r="QJH896" s="806"/>
      <c r="QJI896" s="806"/>
      <c r="QJJ896" s="806"/>
      <c r="QJK896" s="806"/>
      <c r="QJL896" s="806"/>
      <c r="QJM896" s="806"/>
      <c r="QJN896" s="806"/>
      <c r="QJO896" s="806"/>
      <c r="QJP896" s="806"/>
      <c r="QJQ896" s="806"/>
      <c r="QJR896" s="806"/>
      <c r="QJS896" s="806"/>
      <c r="QJT896" s="806"/>
      <c r="QJU896" s="806"/>
      <c r="QJV896" s="806"/>
      <c r="QJW896" s="806"/>
      <c r="QJX896" s="806"/>
      <c r="QJY896" s="806"/>
      <c r="QJZ896" s="806"/>
      <c r="QKA896" s="806"/>
      <c r="QKB896" s="806"/>
      <c r="QKC896" s="806"/>
      <c r="QKD896" s="806"/>
      <c r="QKE896" s="806"/>
      <c r="QKF896" s="806"/>
      <c r="QKG896" s="806"/>
      <c r="QKH896" s="806"/>
      <c r="QKI896" s="806"/>
      <c r="QKJ896" s="806"/>
      <c r="QKK896" s="806"/>
      <c r="QKL896" s="806"/>
      <c r="QKM896" s="806"/>
      <c r="QKN896" s="806"/>
      <c r="QKO896" s="806"/>
      <c r="QKP896" s="806"/>
      <c r="QKQ896" s="806"/>
      <c r="QKR896" s="806"/>
      <c r="QKS896" s="806"/>
      <c r="QKT896" s="806"/>
      <c r="QKU896" s="806"/>
      <c r="QKV896" s="806"/>
      <c r="QKW896" s="806"/>
      <c r="QKX896" s="806"/>
      <c r="QKY896" s="806"/>
      <c r="QKZ896" s="806"/>
      <c r="QLA896" s="806"/>
      <c r="QLB896" s="806"/>
      <c r="QLC896" s="806"/>
      <c r="QLD896" s="806"/>
      <c r="QLE896" s="806"/>
      <c r="QLF896" s="806"/>
      <c r="QLG896" s="806"/>
      <c r="QLH896" s="806"/>
      <c r="QLI896" s="806"/>
      <c r="QLJ896" s="806"/>
      <c r="QLK896" s="806"/>
      <c r="QLL896" s="806"/>
      <c r="QLM896" s="806"/>
      <c r="QLN896" s="806"/>
      <c r="QLO896" s="806"/>
      <c r="QLP896" s="806"/>
      <c r="QLQ896" s="806"/>
      <c r="QLR896" s="806"/>
      <c r="QLS896" s="806"/>
      <c r="QLT896" s="806"/>
      <c r="QLU896" s="806"/>
      <c r="QLV896" s="806"/>
      <c r="QLW896" s="806"/>
      <c r="QLX896" s="806"/>
      <c r="QLY896" s="806"/>
      <c r="QLZ896" s="806"/>
      <c r="QMA896" s="806"/>
      <c r="QMB896" s="806"/>
      <c r="QMC896" s="806"/>
      <c r="QMD896" s="806"/>
      <c r="QME896" s="806"/>
      <c r="QMF896" s="806"/>
      <c r="QMG896" s="806"/>
      <c r="QMH896" s="806"/>
      <c r="QMI896" s="806"/>
      <c r="QMJ896" s="806"/>
      <c r="QMK896" s="806"/>
      <c r="QML896" s="806"/>
      <c r="QMM896" s="806"/>
      <c r="QMN896" s="806"/>
      <c r="QMO896" s="806"/>
      <c r="QMP896" s="806"/>
      <c r="QMQ896" s="806"/>
      <c r="QMR896" s="806"/>
      <c r="QMS896" s="806"/>
      <c r="QMT896" s="806"/>
      <c r="QMU896" s="806"/>
      <c r="QMV896" s="806"/>
      <c r="QMW896" s="806"/>
      <c r="QMX896" s="806"/>
      <c r="QMY896" s="806"/>
      <c r="QMZ896" s="806"/>
      <c r="QNA896" s="806"/>
      <c r="QNB896" s="806"/>
      <c r="QNC896" s="806"/>
      <c r="QND896" s="806"/>
      <c r="QNE896" s="806"/>
      <c r="QNF896" s="806"/>
      <c r="QNG896" s="806"/>
      <c r="QNH896" s="806"/>
      <c r="QNI896" s="806"/>
      <c r="QNJ896" s="806"/>
      <c r="QNK896" s="806"/>
      <c r="QNL896" s="806"/>
      <c r="QNM896" s="806"/>
      <c r="QNN896" s="806"/>
      <c r="QNO896" s="806"/>
      <c r="QNP896" s="806"/>
      <c r="QNQ896" s="806"/>
      <c r="QNR896" s="806"/>
      <c r="QNS896" s="806"/>
      <c r="QNT896" s="806"/>
      <c r="QNU896" s="806"/>
      <c r="QNV896" s="806"/>
      <c r="QNW896" s="806"/>
      <c r="QNX896" s="806"/>
      <c r="QNY896" s="806"/>
      <c r="QNZ896" s="806"/>
      <c r="QOA896" s="806"/>
      <c r="QOB896" s="806"/>
      <c r="QOC896" s="806"/>
      <c r="QOD896" s="806"/>
      <c r="QOE896" s="806"/>
      <c r="QOF896" s="806"/>
      <c r="QOG896" s="806"/>
      <c r="QOH896" s="806"/>
      <c r="QOI896" s="806"/>
      <c r="QOJ896" s="806"/>
      <c r="QOK896" s="806"/>
      <c r="QOL896" s="806"/>
      <c r="QOM896" s="806"/>
      <c r="QON896" s="806"/>
      <c r="QOO896" s="806"/>
      <c r="QOP896" s="806"/>
      <c r="QOQ896" s="806"/>
      <c r="QOR896" s="806"/>
      <c r="QOS896" s="806"/>
      <c r="QOT896" s="806"/>
      <c r="QOU896" s="806"/>
      <c r="QOV896" s="806"/>
      <c r="QOW896" s="806"/>
      <c r="QOX896" s="806"/>
      <c r="QOY896" s="806"/>
      <c r="QOZ896" s="806"/>
      <c r="QPA896" s="806"/>
      <c r="QPB896" s="806"/>
      <c r="QPC896" s="806"/>
      <c r="QPD896" s="806"/>
      <c r="QPE896" s="806"/>
      <c r="QPF896" s="806"/>
      <c r="QPG896" s="806"/>
      <c r="QPH896" s="806"/>
      <c r="QPI896" s="806"/>
      <c r="QPJ896" s="806"/>
      <c r="QPK896" s="806"/>
      <c r="QPL896" s="806"/>
      <c r="QPM896" s="806"/>
      <c r="QPN896" s="806"/>
      <c r="QPO896" s="806"/>
      <c r="QPP896" s="806"/>
      <c r="QPQ896" s="806"/>
      <c r="QPR896" s="806"/>
      <c r="QPS896" s="806"/>
      <c r="QPT896" s="806"/>
      <c r="QPU896" s="806"/>
      <c r="QPV896" s="806"/>
      <c r="QPW896" s="806"/>
      <c r="QPX896" s="806"/>
      <c r="QPY896" s="806"/>
      <c r="QPZ896" s="806"/>
      <c r="QQA896" s="806"/>
      <c r="QQB896" s="806"/>
      <c r="QQC896" s="806"/>
      <c r="QQD896" s="806"/>
      <c r="QQE896" s="806"/>
      <c r="QQF896" s="806"/>
      <c r="QQG896" s="806"/>
      <c r="QQH896" s="806"/>
      <c r="QQI896" s="806"/>
      <c r="QQJ896" s="806"/>
      <c r="QQK896" s="806"/>
      <c r="QQL896" s="806"/>
      <c r="QQM896" s="806"/>
      <c r="QQN896" s="806"/>
      <c r="QQO896" s="806"/>
      <c r="QQP896" s="806"/>
      <c r="QQQ896" s="806"/>
      <c r="QQR896" s="806"/>
      <c r="QQS896" s="806"/>
      <c r="QQT896" s="806"/>
      <c r="QQU896" s="806"/>
      <c r="QQV896" s="806"/>
      <c r="QQW896" s="806"/>
      <c r="QQX896" s="806"/>
      <c r="QQY896" s="806"/>
      <c r="QQZ896" s="806"/>
      <c r="QRA896" s="806"/>
      <c r="QRB896" s="806"/>
      <c r="QRC896" s="806"/>
      <c r="QRD896" s="806"/>
      <c r="QRE896" s="806"/>
      <c r="QRF896" s="806"/>
      <c r="QRG896" s="806"/>
      <c r="QRH896" s="806"/>
      <c r="QRI896" s="806"/>
      <c r="QRJ896" s="806"/>
      <c r="QRK896" s="806"/>
      <c r="QRL896" s="806"/>
      <c r="QRM896" s="806"/>
      <c r="QRN896" s="806"/>
      <c r="QRO896" s="806"/>
      <c r="QRP896" s="806"/>
      <c r="QRQ896" s="806"/>
      <c r="QRR896" s="806"/>
      <c r="QRS896" s="806"/>
      <c r="QRT896" s="806"/>
      <c r="QRU896" s="806"/>
      <c r="QRV896" s="806"/>
      <c r="QRW896" s="806"/>
      <c r="QRX896" s="806"/>
      <c r="QRY896" s="806"/>
      <c r="QRZ896" s="806"/>
      <c r="QSA896" s="806"/>
      <c r="QSB896" s="806"/>
      <c r="QSC896" s="806"/>
      <c r="QSD896" s="806"/>
      <c r="QSE896" s="806"/>
      <c r="QSF896" s="806"/>
      <c r="QSG896" s="806"/>
      <c r="QSH896" s="806"/>
      <c r="QSI896" s="806"/>
      <c r="QSJ896" s="806"/>
      <c r="QSK896" s="806"/>
      <c r="QSL896" s="806"/>
      <c r="QSM896" s="806"/>
      <c r="QSN896" s="806"/>
      <c r="QSO896" s="806"/>
      <c r="QSP896" s="806"/>
      <c r="QSQ896" s="806"/>
      <c r="QSR896" s="806"/>
      <c r="QSS896" s="806"/>
      <c r="QST896" s="806"/>
      <c r="QSU896" s="806"/>
      <c r="QSV896" s="806"/>
      <c r="QSW896" s="806"/>
      <c r="QSX896" s="806"/>
      <c r="QSY896" s="806"/>
      <c r="QSZ896" s="806"/>
      <c r="QTA896" s="806"/>
      <c r="QTB896" s="806"/>
      <c r="QTC896" s="806"/>
      <c r="QTD896" s="806"/>
      <c r="QTE896" s="806"/>
      <c r="QTF896" s="806"/>
      <c r="QTG896" s="806"/>
      <c r="QTH896" s="806"/>
      <c r="QTI896" s="806"/>
      <c r="QTJ896" s="806"/>
      <c r="QTK896" s="806"/>
      <c r="QTL896" s="806"/>
      <c r="QTM896" s="806"/>
      <c r="QTN896" s="806"/>
      <c r="QTO896" s="806"/>
      <c r="QTP896" s="806"/>
      <c r="QTQ896" s="806"/>
      <c r="QTR896" s="806"/>
      <c r="QTS896" s="806"/>
      <c r="QTT896" s="806"/>
      <c r="QTU896" s="806"/>
      <c r="QTV896" s="806"/>
      <c r="QTW896" s="806"/>
      <c r="QTX896" s="806"/>
      <c r="QTY896" s="806"/>
      <c r="QTZ896" s="806"/>
      <c r="QUA896" s="806"/>
      <c r="QUB896" s="806"/>
      <c r="QUC896" s="806"/>
      <c r="QUD896" s="806"/>
      <c r="QUE896" s="806"/>
      <c r="QUF896" s="806"/>
      <c r="QUG896" s="806"/>
      <c r="QUH896" s="806"/>
      <c r="QUI896" s="806"/>
      <c r="QUJ896" s="806"/>
      <c r="QUK896" s="806"/>
      <c r="QUL896" s="806"/>
      <c r="QUM896" s="806"/>
      <c r="QUN896" s="806"/>
      <c r="QUO896" s="806"/>
      <c r="QUP896" s="806"/>
      <c r="QUQ896" s="806"/>
      <c r="QUR896" s="806"/>
      <c r="QUS896" s="806"/>
      <c r="QUT896" s="806"/>
      <c r="QUU896" s="806"/>
      <c r="QUV896" s="806"/>
      <c r="QUW896" s="806"/>
      <c r="QUX896" s="806"/>
      <c r="QUY896" s="806"/>
      <c r="QUZ896" s="806"/>
      <c r="QVA896" s="806"/>
      <c r="QVB896" s="806"/>
      <c r="QVC896" s="806"/>
      <c r="QVD896" s="806"/>
      <c r="QVE896" s="806"/>
      <c r="QVF896" s="806"/>
      <c r="QVG896" s="806"/>
      <c r="QVH896" s="806"/>
      <c r="QVI896" s="806"/>
      <c r="QVJ896" s="806"/>
      <c r="QVK896" s="806"/>
      <c r="QVL896" s="806"/>
      <c r="QVM896" s="806"/>
      <c r="QVN896" s="806"/>
      <c r="QVO896" s="806"/>
      <c r="QVP896" s="806"/>
      <c r="QVQ896" s="806"/>
      <c r="QVR896" s="806"/>
      <c r="QVS896" s="806"/>
      <c r="QVT896" s="806"/>
      <c r="QVU896" s="806"/>
      <c r="QVV896" s="806"/>
      <c r="QVW896" s="806"/>
      <c r="QVX896" s="806"/>
      <c r="QVY896" s="806"/>
      <c r="QVZ896" s="806"/>
      <c r="QWA896" s="806"/>
      <c r="QWB896" s="806"/>
      <c r="QWC896" s="806"/>
      <c r="QWD896" s="806"/>
      <c r="QWE896" s="806"/>
      <c r="QWF896" s="806"/>
      <c r="QWG896" s="806"/>
      <c r="QWH896" s="806"/>
      <c r="QWI896" s="806"/>
      <c r="QWJ896" s="806"/>
      <c r="QWK896" s="806"/>
      <c r="QWL896" s="806"/>
      <c r="QWM896" s="806"/>
      <c r="QWN896" s="806"/>
      <c r="QWO896" s="806"/>
      <c r="QWP896" s="806"/>
      <c r="QWQ896" s="806"/>
      <c r="QWR896" s="806"/>
      <c r="QWS896" s="806"/>
      <c r="QWT896" s="806"/>
      <c r="QWU896" s="806"/>
      <c r="QWV896" s="806"/>
      <c r="QWW896" s="806"/>
      <c r="QWX896" s="806"/>
      <c r="QWY896" s="806"/>
      <c r="QWZ896" s="806"/>
      <c r="QXA896" s="806"/>
      <c r="QXB896" s="806"/>
      <c r="QXC896" s="806"/>
      <c r="QXD896" s="806"/>
      <c r="QXE896" s="806"/>
      <c r="QXF896" s="806"/>
      <c r="QXG896" s="806"/>
      <c r="QXH896" s="806"/>
      <c r="QXI896" s="806"/>
      <c r="QXJ896" s="806"/>
      <c r="QXK896" s="806"/>
      <c r="QXL896" s="806"/>
      <c r="QXM896" s="806"/>
      <c r="QXN896" s="806"/>
      <c r="QXO896" s="806"/>
      <c r="QXP896" s="806"/>
      <c r="QXQ896" s="806"/>
      <c r="QXR896" s="806"/>
      <c r="QXS896" s="806"/>
      <c r="QXT896" s="806"/>
      <c r="QXU896" s="806"/>
      <c r="QXV896" s="806"/>
      <c r="QXW896" s="806"/>
      <c r="QXX896" s="806"/>
      <c r="QXY896" s="806"/>
      <c r="QXZ896" s="806"/>
      <c r="QYA896" s="806"/>
      <c r="QYB896" s="806"/>
      <c r="QYC896" s="806"/>
      <c r="QYD896" s="806"/>
      <c r="QYE896" s="806"/>
      <c r="QYF896" s="806"/>
      <c r="QYG896" s="806"/>
      <c r="QYH896" s="806"/>
      <c r="QYI896" s="806"/>
      <c r="QYJ896" s="806"/>
      <c r="QYK896" s="806"/>
      <c r="QYL896" s="806"/>
      <c r="QYM896" s="806"/>
      <c r="QYN896" s="806"/>
      <c r="QYO896" s="806"/>
      <c r="QYP896" s="806"/>
      <c r="QYQ896" s="806"/>
      <c r="QYR896" s="806"/>
      <c r="QYS896" s="806"/>
      <c r="QYT896" s="806"/>
      <c r="QYU896" s="806"/>
      <c r="QYV896" s="806"/>
      <c r="QYW896" s="806"/>
      <c r="QYX896" s="806"/>
      <c r="QYY896" s="806"/>
      <c r="QYZ896" s="806"/>
      <c r="QZA896" s="806"/>
      <c r="QZB896" s="806"/>
      <c r="QZC896" s="806"/>
      <c r="QZD896" s="806"/>
      <c r="QZE896" s="806"/>
      <c r="QZF896" s="806"/>
      <c r="QZG896" s="806"/>
      <c r="QZH896" s="806"/>
      <c r="QZI896" s="806"/>
      <c r="QZJ896" s="806"/>
      <c r="QZK896" s="806"/>
      <c r="QZL896" s="806"/>
      <c r="QZM896" s="806"/>
      <c r="QZN896" s="806"/>
      <c r="QZO896" s="806"/>
      <c r="QZP896" s="806"/>
      <c r="QZQ896" s="806"/>
      <c r="QZR896" s="806"/>
      <c r="QZS896" s="806"/>
      <c r="QZT896" s="806"/>
      <c r="QZU896" s="806"/>
      <c r="QZV896" s="806"/>
      <c r="QZW896" s="806"/>
      <c r="QZX896" s="806"/>
      <c r="QZY896" s="806"/>
      <c r="QZZ896" s="806"/>
      <c r="RAA896" s="806"/>
      <c r="RAB896" s="806"/>
      <c r="RAC896" s="806"/>
      <c r="RAD896" s="806"/>
      <c r="RAE896" s="806"/>
      <c r="RAF896" s="806"/>
      <c r="RAG896" s="806"/>
      <c r="RAH896" s="806"/>
      <c r="RAI896" s="806"/>
      <c r="RAJ896" s="806"/>
      <c r="RAK896" s="806"/>
      <c r="RAL896" s="806"/>
      <c r="RAM896" s="806"/>
      <c r="RAN896" s="806"/>
      <c r="RAO896" s="806"/>
      <c r="RAP896" s="806"/>
      <c r="RAQ896" s="806"/>
      <c r="RAR896" s="806"/>
      <c r="RAS896" s="806"/>
      <c r="RAT896" s="806"/>
      <c r="RAU896" s="806"/>
      <c r="RAV896" s="806"/>
      <c r="RAW896" s="806"/>
      <c r="RAX896" s="806"/>
      <c r="RAY896" s="806"/>
      <c r="RAZ896" s="806"/>
      <c r="RBA896" s="806"/>
      <c r="RBB896" s="806"/>
      <c r="RBC896" s="806"/>
      <c r="RBD896" s="806"/>
      <c r="RBE896" s="806"/>
      <c r="RBF896" s="806"/>
      <c r="RBG896" s="806"/>
      <c r="RBH896" s="806"/>
      <c r="RBI896" s="806"/>
      <c r="RBJ896" s="806"/>
      <c r="RBK896" s="806"/>
      <c r="RBL896" s="806"/>
      <c r="RBM896" s="806"/>
      <c r="RBN896" s="806"/>
      <c r="RBO896" s="806"/>
      <c r="RBP896" s="806"/>
      <c r="RBQ896" s="806"/>
      <c r="RBR896" s="806"/>
      <c r="RBS896" s="806"/>
      <c r="RBT896" s="806"/>
      <c r="RBU896" s="806"/>
      <c r="RBV896" s="806"/>
      <c r="RBW896" s="806"/>
      <c r="RBX896" s="806"/>
      <c r="RBY896" s="806"/>
      <c r="RBZ896" s="806"/>
      <c r="RCA896" s="806"/>
      <c r="RCB896" s="806"/>
      <c r="RCC896" s="806"/>
      <c r="RCD896" s="806"/>
      <c r="RCE896" s="806"/>
      <c r="RCF896" s="806"/>
      <c r="RCG896" s="806"/>
      <c r="RCH896" s="806"/>
      <c r="RCI896" s="806"/>
      <c r="RCJ896" s="806"/>
      <c r="RCK896" s="806"/>
      <c r="RCL896" s="806"/>
      <c r="RCM896" s="806"/>
      <c r="RCN896" s="806"/>
      <c r="RCO896" s="806"/>
      <c r="RCP896" s="806"/>
      <c r="RCQ896" s="806"/>
      <c r="RCR896" s="806"/>
      <c r="RCS896" s="806"/>
      <c r="RCT896" s="806"/>
      <c r="RCU896" s="806"/>
      <c r="RCV896" s="806"/>
      <c r="RCW896" s="806"/>
      <c r="RCX896" s="806"/>
      <c r="RCY896" s="806"/>
      <c r="RCZ896" s="806"/>
      <c r="RDA896" s="806"/>
      <c r="RDB896" s="806"/>
      <c r="RDC896" s="806"/>
      <c r="RDD896" s="806"/>
      <c r="RDE896" s="806"/>
      <c r="RDF896" s="806"/>
      <c r="RDG896" s="806"/>
      <c r="RDH896" s="806"/>
      <c r="RDI896" s="806"/>
      <c r="RDJ896" s="806"/>
      <c r="RDK896" s="806"/>
      <c r="RDL896" s="806"/>
      <c r="RDM896" s="806"/>
      <c r="RDN896" s="806"/>
      <c r="RDO896" s="806"/>
      <c r="RDP896" s="806"/>
      <c r="RDQ896" s="806"/>
      <c r="RDR896" s="806"/>
      <c r="RDS896" s="806"/>
      <c r="RDT896" s="806"/>
      <c r="RDU896" s="806"/>
      <c r="RDV896" s="806"/>
      <c r="RDW896" s="806"/>
      <c r="RDX896" s="806"/>
      <c r="RDY896" s="806"/>
      <c r="RDZ896" s="806"/>
      <c r="REA896" s="806"/>
      <c r="REB896" s="806"/>
      <c r="REC896" s="806"/>
      <c r="RED896" s="806"/>
      <c r="REE896" s="806"/>
      <c r="REF896" s="806"/>
      <c r="REG896" s="806"/>
      <c r="REH896" s="806"/>
      <c r="REI896" s="806"/>
      <c r="REJ896" s="806"/>
      <c r="REK896" s="806"/>
      <c r="REL896" s="806"/>
      <c r="REM896" s="806"/>
      <c r="REN896" s="806"/>
      <c r="REO896" s="806"/>
      <c r="REP896" s="806"/>
      <c r="REQ896" s="806"/>
      <c r="RER896" s="806"/>
      <c r="RES896" s="806"/>
      <c r="RET896" s="806"/>
      <c r="REU896" s="806"/>
      <c r="REV896" s="806"/>
      <c r="REW896" s="806"/>
      <c r="REX896" s="806"/>
      <c r="REY896" s="806"/>
      <c r="REZ896" s="806"/>
      <c r="RFA896" s="806"/>
      <c r="RFB896" s="806"/>
      <c r="RFC896" s="806"/>
      <c r="RFD896" s="806"/>
      <c r="RFE896" s="806"/>
      <c r="RFF896" s="806"/>
      <c r="RFG896" s="806"/>
      <c r="RFH896" s="806"/>
      <c r="RFI896" s="806"/>
      <c r="RFJ896" s="806"/>
      <c r="RFK896" s="806"/>
      <c r="RFL896" s="806"/>
      <c r="RFM896" s="806"/>
      <c r="RFN896" s="806"/>
      <c r="RFO896" s="806"/>
      <c r="RFP896" s="806"/>
      <c r="RFQ896" s="806"/>
      <c r="RFR896" s="806"/>
      <c r="RFS896" s="806"/>
      <c r="RFT896" s="806"/>
      <c r="RFU896" s="806"/>
      <c r="RFV896" s="806"/>
      <c r="RFW896" s="806"/>
      <c r="RFX896" s="806"/>
      <c r="RFY896" s="806"/>
      <c r="RFZ896" s="806"/>
      <c r="RGA896" s="806"/>
      <c r="RGB896" s="806"/>
      <c r="RGC896" s="806"/>
      <c r="RGD896" s="806"/>
      <c r="RGE896" s="806"/>
      <c r="RGF896" s="806"/>
      <c r="RGG896" s="806"/>
      <c r="RGH896" s="806"/>
      <c r="RGI896" s="806"/>
      <c r="RGJ896" s="806"/>
      <c r="RGK896" s="806"/>
      <c r="RGL896" s="806"/>
      <c r="RGM896" s="806"/>
      <c r="RGN896" s="806"/>
      <c r="RGO896" s="806"/>
      <c r="RGP896" s="806"/>
      <c r="RGQ896" s="806"/>
      <c r="RGR896" s="806"/>
      <c r="RGS896" s="806"/>
      <c r="RGT896" s="806"/>
      <c r="RGU896" s="806"/>
      <c r="RGV896" s="806"/>
      <c r="RGW896" s="806"/>
      <c r="RGX896" s="806"/>
      <c r="RGY896" s="806"/>
      <c r="RGZ896" s="806"/>
      <c r="RHA896" s="806"/>
      <c r="RHB896" s="806"/>
      <c r="RHC896" s="806"/>
      <c r="RHD896" s="806"/>
      <c r="RHE896" s="806"/>
      <c r="RHF896" s="806"/>
      <c r="RHG896" s="806"/>
      <c r="RHH896" s="806"/>
      <c r="RHI896" s="806"/>
      <c r="RHJ896" s="806"/>
      <c r="RHK896" s="806"/>
      <c r="RHL896" s="806"/>
      <c r="RHM896" s="806"/>
      <c r="RHN896" s="806"/>
      <c r="RHO896" s="806"/>
      <c r="RHP896" s="806"/>
      <c r="RHQ896" s="806"/>
      <c r="RHR896" s="806"/>
      <c r="RHS896" s="806"/>
      <c r="RHT896" s="806"/>
      <c r="RHU896" s="806"/>
      <c r="RHV896" s="806"/>
      <c r="RHW896" s="806"/>
      <c r="RHX896" s="806"/>
      <c r="RHY896" s="806"/>
      <c r="RHZ896" s="806"/>
      <c r="RIA896" s="806"/>
      <c r="RIB896" s="806"/>
      <c r="RIC896" s="806"/>
      <c r="RID896" s="806"/>
      <c r="RIE896" s="806"/>
      <c r="RIF896" s="806"/>
      <c r="RIG896" s="806"/>
      <c r="RIH896" s="806"/>
      <c r="RII896" s="806"/>
      <c r="RIJ896" s="806"/>
      <c r="RIK896" s="806"/>
      <c r="RIL896" s="806"/>
      <c r="RIM896" s="806"/>
      <c r="RIN896" s="806"/>
      <c r="RIO896" s="806"/>
      <c r="RIP896" s="806"/>
      <c r="RIQ896" s="806"/>
      <c r="RIR896" s="806"/>
      <c r="RIS896" s="806"/>
      <c r="RIT896" s="806"/>
      <c r="RIU896" s="806"/>
      <c r="RIV896" s="806"/>
      <c r="RIW896" s="806"/>
      <c r="RIX896" s="806"/>
      <c r="RIY896" s="806"/>
      <c r="RIZ896" s="806"/>
      <c r="RJA896" s="806"/>
      <c r="RJB896" s="806"/>
      <c r="RJC896" s="806"/>
      <c r="RJD896" s="806"/>
      <c r="RJE896" s="806"/>
      <c r="RJF896" s="806"/>
      <c r="RJG896" s="806"/>
      <c r="RJH896" s="806"/>
      <c r="RJI896" s="806"/>
      <c r="RJJ896" s="806"/>
      <c r="RJK896" s="806"/>
      <c r="RJL896" s="806"/>
      <c r="RJM896" s="806"/>
      <c r="RJN896" s="806"/>
      <c r="RJO896" s="806"/>
      <c r="RJP896" s="806"/>
      <c r="RJQ896" s="806"/>
      <c r="RJR896" s="806"/>
      <c r="RJS896" s="806"/>
      <c r="RJT896" s="806"/>
      <c r="RJU896" s="806"/>
      <c r="RJV896" s="806"/>
      <c r="RJW896" s="806"/>
      <c r="RJX896" s="806"/>
      <c r="RJY896" s="806"/>
      <c r="RJZ896" s="806"/>
      <c r="RKA896" s="806"/>
      <c r="RKB896" s="806"/>
      <c r="RKC896" s="806"/>
      <c r="RKD896" s="806"/>
      <c r="RKE896" s="806"/>
      <c r="RKF896" s="806"/>
      <c r="RKG896" s="806"/>
      <c r="RKH896" s="806"/>
      <c r="RKI896" s="806"/>
      <c r="RKJ896" s="806"/>
      <c r="RKK896" s="806"/>
      <c r="RKL896" s="806"/>
      <c r="RKM896" s="806"/>
      <c r="RKN896" s="806"/>
      <c r="RKO896" s="806"/>
      <c r="RKP896" s="806"/>
      <c r="RKQ896" s="806"/>
      <c r="RKR896" s="806"/>
      <c r="RKS896" s="806"/>
      <c r="RKT896" s="806"/>
      <c r="RKU896" s="806"/>
      <c r="RKV896" s="806"/>
      <c r="RKW896" s="806"/>
      <c r="RKX896" s="806"/>
      <c r="RKY896" s="806"/>
      <c r="RKZ896" s="806"/>
      <c r="RLA896" s="806"/>
      <c r="RLB896" s="806"/>
      <c r="RLC896" s="806"/>
      <c r="RLD896" s="806"/>
      <c r="RLE896" s="806"/>
      <c r="RLF896" s="806"/>
      <c r="RLG896" s="806"/>
      <c r="RLH896" s="806"/>
      <c r="RLI896" s="806"/>
      <c r="RLJ896" s="806"/>
      <c r="RLK896" s="806"/>
      <c r="RLL896" s="806"/>
      <c r="RLM896" s="806"/>
      <c r="RLN896" s="806"/>
      <c r="RLO896" s="806"/>
      <c r="RLP896" s="806"/>
      <c r="RLQ896" s="806"/>
      <c r="RLR896" s="806"/>
      <c r="RLS896" s="806"/>
      <c r="RLT896" s="806"/>
      <c r="RLU896" s="806"/>
      <c r="RLV896" s="806"/>
      <c r="RLW896" s="806"/>
      <c r="RLX896" s="806"/>
      <c r="RLY896" s="806"/>
      <c r="RLZ896" s="806"/>
      <c r="RMA896" s="806"/>
      <c r="RMB896" s="806"/>
      <c r="RMC896" s="806"/>
      <c r="RMD896" s="806"/>
      <c r="RME896" s="806"/>
      <c r="RMF896" s="806"/>
      <c r="RMG896" s="806"/>
      <c r="RMH896" s="806"/>
      <c r="RMI896" s="806"/>
      <c r="RMJ896" s="806"/>
      <c r="RMK896" s="806"/>
      <c r="RML896" s="806"/>
      <c r="RMM896" s="806"/>
      <c r="RMN896" s="806"/>
      <c r="RMO896" s="806"/>
      <c r="RMP896" s="806"/>
      <c r="RMQ896" s="806"/>
      <c r="RMR896" s="806"/>
      <c r="RMS896" s="806"/>
      <c r="RMT896" s="806"/>
      <c r="RMU896" s="806"/>
      <c r="RMV896" s="806"/>
      <c r="RMW896" s="806"/>
      <c r="RMX896" s="806"/>
      <c r="RMY896" s="806"/>
      <c r="RMZ896" s="806"/>
      <c r="RNA896" s="806"/>
      <c r="RNB896" s="806"/>
      <c r="RNC896" s="806"/>
      <c r="RND896" s="806"/>
      <c r="RNE896" s="806"/>
      <c r="RNF896" s="806"/>
      <c r="RNG896" s="806"/>
      <c r="RNH896" s="806"/>
      <c r="RNI896" s="806"/>
      <c r="RNJ896" s="806"/>
      <c r="RNK896" s="806"/>
      <c r="RNL896" s="806"/>
      <c r="RNM896" s="806"/>
      <c r="RNN896" s="806"/>
      <c r="RNO896" s="806"/>
      <c r="RNP896" s="806"/>
      <c r="RNQ896" s="806"/>
      <c r="RNR896" s="806"/>
      <c r="RNS896" s="806"/>
      <c r="RNT896" s="806"/>
      <c r="RNU896" s="806"/>
      <c r="RNV896" s="806"/>
      <c r="RNW896" s="806"/>
      <c r="RNX896" s="806"/>
      <c r="RNY896" s="806"/>
      <c r="RNZ896" s="806"/>
      <c r="ROA896" s="806"/>
      <c r="ROB896" s="806"/>
      <c r="ROC896" s="806"/>
      <c r="ROD896" s="806"/>
      <c r="ROE896" s="806"/>
      <c r="ROF896" s="806"/>
      <c r="ROG896" s="806"/>
      <c r="ROH896" s="806"/>
      <c r="ROI896" s="806"/>
      <c r="ROJ896" s="806"/>
      <c r="ROK896" s="806"/>
      <c r="ROL896" s="806"/>
      <c r="ROM896" s="806"/>
      <c r="RON896" s="806"/>
      <c r="ROO896" s="806"/>
      <c r="ROP896" s="806"/>
      <c r="ROQ896" s="806"/>
      <c r="ROR896" s="806"/>
      <c r="ROS896" s="806"/>
      <c r="ROT896" s="806"/>
      <c r="ROU896" s="806"/>
      <c r="ROV896" s="806"/>
      <c r="ROW896" s="806"/>
      <c r="ROX896" s="806"/>
      <c r="ROY896" s="806"/>
      <c r="ROZ896" s="806"/>
      <c r="RPA896" s="806"/>
      <c r="RPB896" s="806"/>
      <c r="RPC896" s="806"/>
      <c r="RPD896" s="806"/>
      <c r="RPE896" s="806"/>
      <c r="RPF896" s="806"/>
      <c r="RPG896" s="806"/>
      <c r="RPH896" s="806"/>
      <c r="RPI896" s="806"/>
      <c r="RPJ896" s="806"/>
      <c r="RPK896" s="806"/>
      <c r="RPL896" s="806"/>
      <c r="RPM896" s="806"/>
      <c r="RPN896" s="806"/>
      <c r="RPO896" s="806"/>
      <c r="RPP896" s="806"/>
      <c r="RPQ896" s="806"/>
      <c r="RPR896" s="806"/>
      <c r="RPS896" s="806"/>
      <c r="RPT896" s="806"/>
      <c r="RPU896" s="806"/>
      <c r="RPV896" s="806"/>
      <c r="RPW896" s="806"/>
      <c r="RPX896" s="806"/>
      <c r="RPY896" s="806"/>
      <c r="RPZ896" s="806"/>
      <c r="RQA896" s="806"/>
      <c r="RQB896" s="806"/>
      <c r="RQC896" s="806"/>
      <c r="RQD896" s="806"/>
      <c r="RQE896" s="806"/>
      <c r="RQF896" s="806"/>
      <c r="RQG896" s="806"/>
      <c r="RQH896" s="806"/>
      <c r="RQI896" s="806"/>
      <c r="RQJ896" s="806"/>
      <c r="RQK896" s="806"/>
      <c r="RQL896" s="806"/>
      <c r="RQM896" s="806"/>
      <c r="RQN896" s="806"/>
      <c r="RQO896" s="806"/>
      <c r="RQP896" s="806"/>
      <c r="RQQ896" s="806"/>
      <c r="RQR896" s="806"/>
      <c r="RQS896" s="806"/>
      <c r="RQT896" s="806"/>
      <c r="RQU896" s="806"/>
      <c r="RQV896" s="806"/>
      <c r="RQW896" s="806"/>
      <c r="RQX896" s="806"/>
      <c r="RQY896" s="806"/>
      <c r="RQZ896" s="806"/>
      <c r="RRA896" s="806"/>
      <c r="RRB896" s="806"/>
      <c r="RRC896" s="806"/>
      <c r="RRD896" s="806"/>
      <c r="RRE896" s="806"/>
      <c r="RRF896" s="806"/>
      <c r="RRG896" s="806"/>
      <c r="RRH896" s="806"/>
      <c r="RRI896" s="806"/>
      <c r="RRJ896" s="806"/>
      <c r="RRK896" s="806"/>
      <c r="RRL896" s="806"/>
      <c r="RRM896" s="806"/>
      <c r="RRN896" s="806"/>
      <c r="RRO896" s="806"/>
      <c r="RRP896" s="806"/>
      <c r="RRQ896" s="806"/>
      <c r="RRR896" s="806"/>
      <c r="RRS896" s="806"/>
      <c r="RRT896" s="806"/>
      <c r="RRU896" s="806"/>
      <c r="RRV896" s="806"/>
      <c r="RRW896" s="806"/>
      <c r="RRX896" s="806"/>
      <c r="RRY896" s="806"/>
      <c r="RRZ896" s="806"/>
      <c r="RSA896" s="806"/>
      <c r="RSB896" s="806"/>
      <c r="RSC896" s="806"/>
      <c r="RSD896" s="806"/>
      <c r="RSE896" s="806"/>
      <c r="RSF896" s="806"/>
      <c r="RSG896" s="806"/>
      <c r="RSH896" s="806"/>
      <c r="RSI896" s="806"/>
      <c r="RSJ896" s="806"/>
      <c r="RSK896" s="806"/>
      <c r="RSL896" s="806"/>
      <c r="RSM896" s="806"/>
      <c r="RSN896" s="806"/>
      <c r="RSO896" s="806"/>
      <c r="RSP896" s="806"/>
      <c r="RSQ896" s="806"/>
      <c r="RSR896" s="806"/>
      <c r="RSS896" s="806"/>
      <c r="RST896" s="806"/>
      <c r="RSU896" s="806"/>
      <c r="RSV896" s="806"/>
      <c r="RSW896" s="806"/>
      <c r="RSX896" s="806"/>
      <c r="RSY896" s="806"/>
      <c r="RSZ896" s="806"/>
      <c r="RTA896" s="806"/>
      <c r="RTB896" s="806"/>
      <c r="RTC896" s="806"/>
      <c r="RTD896" s="806"/>
      <c r="RTE896" s="806"/>
      <c r="RTF896" s="806"/>
      <c r="RTG896" s="806"/>
      <c r="RTH896" s="806"/>
      <c r="RTI896" s="806"/>
      <c r="RTJ896" s="806"/>
      <c r="RTK896" s="806"/>
      <c r="RTL896" s="806"/>
      <c r="RTM896" s="806"/>
      <c r="RTN896" s="806"/>
      <c r="RTO896" s="806"/>
      <c r="RTP896" s="806"/>
      <c r="RTQ896" s="806"/>
      <c r="RTR896" s="806"/>
      <c r="RTS896" s="806"/>
      <c r="RTT896" s="806"/>
      <c r="RTU896" s="806"/>
      <c r="RTV896" s="806"/>
      <c r="RTW896" s="806"/>
      <c r="RTX896" s="806"/>
      <c r="RTY896" s="806"/>
      <c r="RTZ896" s="806"/>
      <c r="RUA896" s="806"/>
      <c r="RUB896" s="806"/>
      <c r="RUC896" s="806"/>
      <c r="RUD896" s="806"/>
      <c r="RUE896" s="806"/>
      <c r="RUF896" s="806"/>
      <c r="RUG896" s="806"/>
      <c r="RUH896" s="806"/>
      <c r="RUI896" s="806"/>
      <c r="RUJ896" s="806"/>
      <c r="RUK896" s="806"/>
      <c r="RUL896" s="806"/>
      <c r="RUM896" s="806"/>
      <c r="RUN896" s="806"/>
      <c r="RUO896" s="806"/>
      <c r="RUP896" s="806"/>
      <c r="RUQ896" s="806"/>
      <c r="RUR896" s="806"/>
      <c r="RUS896" s="806"/>
      <c r="RUT896" s="806"/>
      <c r="RUU896" s="806"/>
      <c r="RUV896" s="806"/>
      <c r="RUW896" s="806"/>
      <c r="RUX896" s="806"/>
      <c r="RUY896" s="806"/>
      <c r="RUZ896" s="806"/>
      <c r="RVA896" s="806"/>
      <c r="RVB896" s="806"/>
      <c r="RVC896" s="806"/>
      <c r="RVD896" s="806"/>
      <c r="RVE896" s="806"/>
      <c r="RVF896" s="806"/>
      <c r="RVG896" s="806"/>
      <c r="RVH896" s="806"/>
      <c r="RVI896" s="806"/>
      <c r="RVJ896" s="806"/>
      <c r="RVK896" s="806"/>
      <c r="RVL896" s="806"/>
      <c r="RVM896" s="806"/>
      <c r="RVN896" s="806"/>
      <c r="RVO896" s="806"/>
      <c r="RVP896" s="806"/>
      <c r="RVQ896" s="806"/>
      <c r="RVR896" s="806"/>
      <c r="RVS896" s="806"/>
      <c r="RVT896" s="806"/>
      <c r="RVU896" s="806"/>
      <c r="RVV896" s="806"/>
      <c r="RVW896" s="806"/>
      <c r="RVX896" s="806"/>
      <c r="RVY896" s="806"/>
      <c r="RVZ896" s="806"/>
      <c r="RWA896" s="806"/>
      <c r="RWB896" s="806"/>
      <c r="RWC896" s="806"/>
      <c r="RWD896" s="806"/>
      <c r="RWE896" s="806"/>
      <c r="RWF896" s="806"/>
      <c r="RWG896" s="806"/>
      <c r="RWH896" s="806"/>
      <c r="RWI896" s="806"/>
      <c r="RWJ896" s="806"/>
      <c r="RWK896" s="806"/>
      <c r="RWL896" s="806"/>
      <c r="RWM896" s="806"/>
      <c r="RWN896" s="806"/>
      <c r="RWO896" s="806"/>
      <c r="RWP896" s="806"/>
      <c r="RWQ896" s="806"/>
      <c r="RWR896" s="806"/>
      <c r="RWS896" s="806"/>
      <c r="RWT896" s="806"/>
      <c r="RWU896" s="806"/>
      <c r="RWV896" s="806"/>
      <c r="RWW896" s="806"/>
      <c r="RWX896" s="806"/>
      <c r="RWY896" s="806"/>
      <c r="RWZ896" s="806"/>
      <c r="RXA896" s="806"/>
      <c r="RXB896" s="806"/>
      <c r="RXC896" s="806"/>
      <c r="RXD896" s="806"/>
      <c r="RXE896" s="806"/>
      <c r="RXF896" s="806"/>
      <c r="RXG896" s="806"/>
      <c r="RXH896" s="806"/>
      <c r="RXI896" s="806"/>
      <c r="RXJ896" s="806"/>
      <c r="RXK896" s="806"/>
      <c r="RXL896" s="806"/>
      <c r="RXM896" s="806"/>
      <c r="RXN896" s="806"/>
      <c r="RXO896" s="806"/>
      <c r="RXP896" s="806"/>
      <c r="RXQ896" s="806"/>
      <c r="RXR896" s="806"/>
      <c r="RXS896" s="806"/>
      <c r="RXT896" s="806"/>
      <c r="RXU896" s="806"/>
      <c r="RXV896" s="806"/>
      <c r="RXW896" s="806"/>
      <c r="RXX896" s="806"/>
      <c r="RXY896" s="806"/>
      <c r="RXZ896" s="806"/>
      <c r="RYA896" s="806"/>
      <c r="RYB896" s="806"/>
      <c r="RYC896" s="806"/>
      <c r="RYD896" s="806"/>
      <c r="RYE896" s="806"/>
      <c r="RYF896" s="806"/>
      <c r="RYG896" s="806"/>
      <c r="RYH896" s="806"/>
      <c r="RYI896" s="806"/>
      <c r="RYJ896" s="806"/>
      <c r="RYK896" s="806"/>
      <c r="RYL896" s="806"/>
      <c r="RYM896" s="806"/>
      <c r="RYN896" s="806"/>
      <c r="RYO896" s="806"/>
      <c r="RYP896" s="806"/>
      <c r="RYQ896" s="806"/>
      <c r="RYR896" s="806"/>
      <c r="RYS896" s="806"/>
      <c r="RYT896" s="806"/>
      <c r="RYU896" s="806"/>
      <c r="RYV896" s="806"/>
      <c r="RYW896" s="806"/>
      <c r="RYX896" s="806"/>
      <c r="RYY896" s="806"/>
      <c r="RYZ896" s="806"/>
      <c r="RZA896" s="806"/>
      <c r="RZB896" s="806"/>
      <c r="RZC896" s="806"/>
      <c r="RZD896" s="806"/>
      <c r="RZE896" s="806"/>
      <c r="RZF896" s="806"/>
      <c r="RZG896" s="806"/>
      <c r="RZH896" s="806"/>
      <c r="RZI896" s="806"/>
      <c r="RZJ896" s="806"/>
      <c r="RZK896" s="806"/>
      <c r="RZL896" s="806"/>
      <c r="RZM896" s="806"/>
      <c r="RZN896" s="806"/>
      <c r="RZO896" s="806"/>
      <c r="RZP896" s="806"/>
      <c r="RZQ896" s="806"/>
      <c r="RZR896" s="806"/>
      <c r="RZS896" s="806"/>
      <c r="RZT896" s="806"/>
      <c r="RZU896" s="806"/>
      <c r="RZV896" s="806"/>
      <c r="RZW896" s="806"/>
      <c r="RZX896" s="806"/>
      <c r="RZY896" s="806"/>
      <c r="RZZ896" s="806"/>
      <c r="SAA896" s="806"/>
      <c r="SAB896" s="806"/>
      <c r="SAC896" s="806"/>
      <c r="SAD896" s="806"/>
      <c r="SAE896" s="806"/>
      <c r="SAF896" s="806"/>
      <c r="SAG896" s="806"/>
      <c r="SAH896" s="806"/>
      <c r="SAI896" s="806"/>
      <c r="SAJ896" s="806"/>
      <c r="SAK896" s="806"/>
      <c r="SAL896" s="806"/>
      <c r="SAM896" s="806"/>
      <c r="SAN896" s="806"/>
      <c r="SAO896" s="806"/>
      <c r="SAP896" s="806"/>
      <c r="SAQ896" s="806"/>
      <c r="SAR896" s="806"/>
      <c r="SAS896" s="806"/>
      <c r="SAT896" s="806"/>
      <c r="SAU896" s="806"/>
      <c r="SAV896" s="806"/>
      <c r="SAW896" s="806"/>
      <c r="SAX896" s="806"/>
      <c r="SAY896" s="806"/>
      <c r="SAZ896" s="806"/>
      <c r="SBA896" s="806"/>
      <c r="SBB896" s="806"/>
      <c r="SBC896" s="806"/>
      <c r="SBD896" s="806"/>
      <c r="SBE896" s="806"/>
      <c r="SBF896" s="806"/>
      <c r="SBG896" s="806"/>
      <c r="SBH896" s="806"/>
      <c r="SBI896" s="806"/>
      <c r="SBJ896" s="806"/>
      <c r="SBK896" s="806"/>
      <c r="SBL896" s="806"/>
      <c r="SBM896" s="806"/>
      <c r="SBN896" s="806"/>
      <c r="SBO896" s="806"/>
      <c r="SBP896" s="806"/>
      <c r="SBQ896" s="806"/>
      <c r="SBR896" s="806"/>
      <c r="SBS896" s="806"/>
      <c r="SBT896" s="806"/>
      <c r="SBU896" s="806"/>
      <c r="SBV896" s="806"/>
      <c r="SBW896" s="806"/>
      <c r="SBX896" s="806"/>
      <c r="SBY896" s="806"/>
      <c r="SBZ896" s="806"/>
      <c r="SCA896" s="806"/>
      <c r="SCB896" s="806"/>
      <c r="SCC896" s="806"/>
      <c r="SCD896" s="806"/>
      <c r="SCE896" s="806"/>
      <c r="SCF896" s="806"/>
      <c r="SCG896" s="806"/>
      <c r="SCH896" s="806"/>
      <c r="SCI896" s="806"/>
      <c r="SCJ896" s="806"/>
      <c r="SCK896" s="806"/>
      <c r="SCL896" s="806"/>
      <c r="SCM896" s="806"/>
      <c r="SCN896" s="806"/>
      <c r="SCO896" s="806"/>
      <c r="SCP896" s="806"/>
      <c r="SCQ896" s="806"/>
      <c r="SCR896" s="806"/>
      <c r="SCS896" s="806"/>
      <c r="SCT896" s="806"/>
      <c r="SCU896" s="806"/>
      <c r="SCV896" s="806"/>
      <c r="SCW896" s="806"/>
      <c r="SCX896" s="806"/>
      <c r="SCY896" s="806"/>
      <c r="SCZ896" s="806"/>
      <c r="SDA896" s="806"/>
      <c r="SDB896" s="806"/>
      <c r="SDC896" s="806"/>
      <c r="SDD896" s="806"/>
      <c r="SDE896" s="806"/>
      <c r="SDF896" s="806"/>
      <c r="SDG896" s="806"/>
      <c r="SDH896" s="806"/>
      <c r="SDI896" s="806"/>
      <c r="SDJ896" s="806"/>
      <c r="SDK896" s="806"/>
      <c r="SDL896" s="806"/>
      <c r="SDM896" s="806"/>
      <c r="SDN896" s="806"/>
      <c r="SDO896" s="806"/>
      <c r="SDP896" s="806"/>
      <c r="SDQ896" s="806"/>
      <c r="SDR896" s="806"/>
      <c r="SDS896" s="806"/>
      <c r="SDT896" s="806"/>
      <c r="SDU896" s="806"/>
      <c r="SDV896" s="806"/>
      <c r="SDW896" s="806"/>
      <c r="SDX896" s="806"/>
      <c r="SDY896" s="806"/>
      <c r="SDZ896" s="806"/>
      <c r="SEA896" s="806"/>
      <c r="SEB896" s="806"/>
      <c r="SEC896" s="806"/>
      <c r="SED896" s="806"/>
      <c r="SEE896" s="806"/>
      <c r="SEF896" s="806"/>
      <c r="SEG896" s="806"/>
      <c r="SEH896" s="806"/>
      <c r="SEI896" s="806"/>
      <c r="SEJ896" s="806"/>
      <c r="SEK896" s="806"/>
      <c r="SEL896" s="806"/>
      <c r="SEM896" s="806"/>
      <c r="SEN896" s="806"/>
      <c r="SEO896" s="806"/>
      <c r="SEP896" s="806"/>
      <c r="SEQ896" s="806"/>
      <c r="SER896" s="806"/>
      <c r="SES896" s="806"/>
      <c r="SET896" s="806"/>
      <c r="SEU896" s="806"/>
      <c r="SEV896" s="806"/>
      <c r="SEW896" s="806"/>
      <c r="SEX896" s="806"/>
      <c r="SEY896" s="806"/>
      <c r="SEZ896" s="806"/>
      <c r="SFA896" s="806"/>
      <c r="SFB896" s="806"/>
      <c r="SFC896" s="806"/>
      <c r="SFD896" s="806"/>
      <c r="SFE896" s="806"/>
      <c r="SFF896" s="806"/>
      <c r="SFG896" s="806"/>
      <c r="SFH896" s="806"/>
      <c r="SFI896" s="806"/>
      <c r="SFJ896" s="806"/>
      <c r="SFK896" s="806"/>
      <c r="SFL896" s="806"/>
      <c r="SFM896" s="806"/>
      <c r="SFN896" s="806"/>
      <c r="SFO896" s="806"/>
      <c r="SFP896" s="806"/>
      <c r="SFQ896" s="806"/>
      <c r="SFR896" s="806"/>
      <c r="SFS896" s="806"/>
      <c r="SFT896" s="806"/>
      <c r="SFU896" s="806"/>
      <c r="SFV896" s="806"/>
      <c r="SFW896" s="806"/>
      <c r="SFX896" s="806"/>
      <c r="SFY896" s="806"/>
      <c r="SFZ896" s="806"/>
      <c r="SGA896" s="806"/>
      <c r="SGB896" s="806"/>
      <c r="SGC896" s="806"/>
      <c r="SGD896" s="806"/>
      <c r="SGE896" s="806"/>
      <c r="SGF896" s="806"/>
      <c r="SGG896" s="806"/>
      <c r="SGH896" s="806"/>
      <c r="SGI896" s="806"/>
      <c r="SGJ896" s="806"/>
      <c r="SGK896" s="806"/>
      <c r="SGL896" s="806"/>
      <c r="SGM896" s="806"/>
      <c r="SGN896" s="806"/>
      <c r="SGO896" s="806"/>
      <c r="SGP896" s="806"/>
      <c r="SGQ896" s="806"/>
      <c r="SGR896" s="806"/>
      <c r="SGS896" s="806"/>
      <c r="SGT896" s="806"/>
      <c r="SGU896" s="806"/>
      <c r="SGV896" s="806"/>
      <c r="SGW896" s="806"/>
      <c r="SGX896" s="806"/>
      <c r="SGY896" s="806"/>
      <c r="SGZ896" s="806"/>
      <c r="SHA896" s="806"/>
      <c r="SHB896" s="806"/>
      <c r="SHC896" s="806"/>
      <c r="SHD896" s="806"/>
      <c r="SHE896" s="806"/>
      <c r="SHF896" s="806"/>
      <c r="SHG896" s="806"/>
      <c r="SHH896" s="806"/>
      <c r="SHI896" s="806"/>
      <c r="SHJ896" s="806"/>
      <c r="SHK896" s="806"/>
      <c r="SHL896" s="806"/>
      <c r="SHM896" s="806"/>
      <c r="SHN896" s="806"/>
      <c r="SHO896" s="806"/>
      <c r="SHP896" s="806"/>
      <c r="SHQ896" s="806"/>
      <c r="SHR896" s="806"/>
      <c r="SHS896" s="806"/>
      <c r="SHT896" s="806"/>
      <c r="SHU896" s="806"/>
      <c r="SHV896" s="806"/>
      <c r="SHW896" s="806"/>
      <c r="SHX896" s="806"/>
      <c r="SHY896" s="806"/>
      <c r="SHZ896" s="806"/>
      <c r="SIA896" s="806"/>
      <c r="SIB896" s="806"/>
      <c r="SIC896" s="806"/>
      <c r="SID896" s="806"/>
      <c r="SIE896" s="806"/>
      <c r="SIF896" s="806"/>
      <c r="SIG896" s="806"/>
      <c r="SIH896" s="806"/>
      <c r="SII896" s="806"/>
      <c r="SIJ896" s="806"/>
      <c r="SIK896" s="806"/>
      <c r="SIL896" s="806"/>
      <c r="SIM896" s="806"/>
      <c r="SIN896" s="806"/>
      <c r="SIO896" s="806"/>
      <c r="SIP896" s="806"/>
      <c r="SIQ896" s="806"/>
      <c r="SIR896" s="806"/>
      <c r="SIS896" s="806"/>
      <c r="SIT896" s="806"/>
      <c r="SIU896" s="806"/>
      <c r="SIV896" s="806"/>
      <c r="SIW896" s="806"/>
      <c r="SIX896" s="806"/>
      <c r="SIY896" s="806"/>
      <c r="SIZ896" s="806"/>
      <c r="SJA896" s="806"/>
      <c r="SJB896" s="806"/>
      <c r="SJC896" s="806"/>
      <c r="SJD896" s="806"/>
      <c r="SJE896" s="806"/>
      <c r="SJF896" s="806"/>
      <c r="SJG896" s="806"/>
      <c r="SJH896" s="806"/>
      <c r="SJI896" s="806"/>
      <c r="SJJ896" s="806"/>
      <c r="SJK896" s="806"/>
      <c r="SJL896" s="806"/>
      <c r="SJM896" s="806"/>
      <c r="SJN896" s="806"/>
      <c r="SJO896" s="806"/>
      <c r="SJP896" s="806"/>
      <c r="SJQ896" s="806"/>
      <c r="SJR896" s="806"/>
      <c r="SJS896" s="806"/>
      <c r="SJT896" s="806"/>
      <c r="SJU896" s="806"/>
      <c r="SJV896" s="806"/>
      <c r="SJW896" s="806"/>
      <c r="SJX896" s="806"/>
      <c r="SJY896" s="806"/>
      <c r="SJZ896" s="806"/>
      <c r="SKA896" s="806"/>
      <c r="SKB896" s="806"/>
      <c r="SKC896" s="806"/>
      <c r="SKD896" s="806"/>
      <c r="SKE896" s="806"/>
      <c r="SKF896" s="806"/>
      <c r="SKG896" s="806"/>
      <c r="SKH896" s="806"/>
      <c r="SKI896" s="806"/>
      <c r="SKJ896" s="806"/>
      <c r="SKK896" s="806"/>
      <c r="SKL896" s="806"/>
      <c r="SKM896" s="806"/>
      <c r="SKN896" s="806"/>
      <c r="SKO896" s="806"/>
      <c r="SKP896" s="806"/>
      <c r="SKQ896" s="806"/>
      <c r="SKR896" s="806"/>
      <c r="SKS896" s="806"/>
      <c r="SKT896" s="806"/>
      <c r="SKU896" s="806"/>
      <c r="SKV896" s="806"/>
      <c r="SKW896" s="806"/>
      <c r="SKX896" s="806"/>
      <c r="SKY896" s="806"/>
      <c r="SKZ896" s="806"/>
      <c r="SLA896" s="806"/>
      <c r="SLB896" s="806"/>
      <c r="SLC896" s="806"/>
      <c r="SLD896" s="806"/>
      <c r="SLE896" s="806"/>
      <c r="SLF896" s="806"/>
      <c r="SLG896" s="806"/>
      <c r="SLH896" s="806"/>
      <c r="SLI896" s="806"/>
      <c r="SLJ896" s="806"/>
      <c r="SLK896" s="806"/>
      <c r="SLL896" s="806"/>
      <c r="SLM896" s="806"/>
      <c r="SLN896" s="806"/>
      <c r="SLO896" s="806"/>
      <c r="SLP896" s="806"/>
      <c r="SLQ896" s="806"/>
      <c r="SLR896" s="806"/>
      <c r="SLS896" s="806"/>
      <c r="SLT896" s="806"/>
      <c r="SLU896" s="806"/>
      <c r="SLV896" s="806"/>
      <c r="SLW896" s="806"/>
      <c r="SLX896" s="806"/>
      <c r="SLY896" s="806"/>
      <c r="SLZ896" s="806"/>
      <c r="SMA896" s="806"/>
      <c r="SMB896" s="806"/>
      <c r="SMC896" s="806"/>
      <c r="SMD896" s="806"/>
      <c r="SME896" s="806"/>
      <c r="SMF896" s="806"/>
      <c r="SMG896" s="806"/>
      <c r="SMH896" s="806"/>
      <c r="SMI896" s="806"/>
      <c r="SMJ896" s="806"/>
      <c r="SMK896" s="806"/>
      <c r="SML896" s="806"/>
      <c r="SMM896" s="806"/>
      <c r="SMN896" s="806"/>
      <c r="SMO896" s="806"/>
      <c r="SMP896" s="806"/>
      <c r="SMQ896" s="806"/>
      <c r="SMR896" s="806"/>
      <c r="SMS896" s="806"/>
      <c r="SMT896" s="806"/>
      <c r="SMU896" s="806"/>
      <c r="SMV896" s="806"/>
      <c r="SMW896" s="806"/>
      <c r="SMX896" s="806"/>
      <c r="SMY896" s="806"/>
      <c r="SMZ896" s="806"/>
      <c r="SNA896" s="806"/>
      <c r="SNB896" s="806"/>
      <c r="SNC896" s="806"/>
      <c r="SND896" s="806"/>
      <c r="SNE896" s="806"/>
      <c r="SNF896" s="806"/>
      <c r="SNG896" s="806"/>
      <c r="SNH896" s="806"/>
      <c r="SNI896" s="806"/>
      <c r="SNJ896" s="806"/>
      <c r="SNK896" s="806"/>
      <c r="SNL896" s="806"/>
      <c r="SNM896" s="806"/>
      <c r="SNN896" s="806"/>
      <c r="SNO896" s="806"/>
      <c r="SNP896" s="806"/>
      <c r="SNQ896" s="806"/>
      <c r="SNR896" s="806"/>
      <c r="SNS896" s="806"/>
      <c r="SNT896" s="806"/>
      <c r="SNU896" s="806"/>
      <c r="SNV896" s="806"/>
      <c r="SNW896" s="806"/>
      <c r="SNX896" s="806"/>
      <c r="SNY896" s="806"/>
      <c r="SNZ896" s="806"/>
      <c r="SOA896" s="806"/>
      <c r="SOB896" s="806"/>
      <c r="SOC896" s="806"/>
      <c r="SOD896" s="806"/>
      <c r="SOE896" s="806"/>
      <c r="SOF896" s="806"/>
      <c r="SOG896" s="806"/>
      <c r="SOH896" s="806"/>
      <c r="SOI896" s="806"/>
      <c r="SOJ896" s="806"/>
      <c r="SOK896" s="806"/>
      <c r="SOL896" s="806"/>
      <c r="SOM896" s="806"/>
      <c r="SON896" s="806"/>
      <c r="SOO896" s="806"/>
      <c r="SOP896" s="806"/>
      <c r="SOQ896" s="806"/>
      <c r="SOR896" s="806"/>
      <c r="SOS896" s="806"/>
      <c r="SOT896" s="806"/>
      <c r="SOU896" s="806"/>
      <c r="SOV896" s="806"/>
      <c r="SOW896" s="806"/>
      <c r="SOX896" s="806"/>
      <c r="SOY896" s="806"/>
      <c r="SOZ896" s="806"/>
      <c r="SPA896" s="806"/>
      <c r="SPB896" s="806"/>
      <c r="SPC896" s="806"/>
      <c r="SPD896" s="806"/>
      <c r="SPE896" s="806"/>
      <c r="SPF896" s="806"/>
      <c r="SPG896" s="806"/>
      <c r="SPH896" s="806"/>
      <c r="SPI896" s="806"/>
      <c r="SPJ896" s="806"/>
      <c r="SPK896" s="806"/>
      <c r="SPL896" s="806"/>
      <c r="SPM896" s="806"/>
      <c r="SPN896" s="806"/>
      <c r="SPO896" s="806"/>
      <c r="SPP896" s="806"/>
      <c r="SPQ896" s="806"/>
      <c r="SPR896" s="806"/>
      <c r="SPS896" s="806"/>
      <c r="SPT896" s="806"/>
      <c r="SPU896" s="806"/>
      <c r="SPV896" s="806"/>
      <c r="SPW896" s="806"/>
      <c r="SPX896" s="806"/>
      <c r="SPY896" s="806"/>
      <c r="SPZ896" s="806"/>
      <c r="SQA896" s="806"/>
      <c r="SQB896" s="806"/>
      <c r="SQC896" s="806"/>
      <c r="SQD896" s="806"/>
      <c r="SQE896" s="806"/>
      <c r="SQF896" s="806"/>
      <c r="SQG896" s="806"/>
      <c r="SQH896" s="806"/>
      <c r="SQI896" s="806"/>
      <c r="SQJ896" s="806"/>
      <c r="SQK896" s="806"/>
      <c r="SQL896" s="806"/>
      <c r="SQM896" s="806"/>
      <c r="SQN896" s="806"/>
      <c r="SQO896" s="806"/>
      <c r="SQP896" s="806"/>
      <c r="SQQ896" s="806"/>
      <c r="SQR896" s="806"/>
      <c r="SQS896" s="806"/>
      <c r="SQT896" s="806"/>
      <c r="SQU896" s="806"/>
      <c r="SQV896" s="806"/>
      <c r="SQW896" s="806"/>
      <c r="SQX896" s="806"/>
      <c r="SQY896" s="806"/>
      <c r="SQZ896" s="806"/>
      <c r="SRA896" s="806"/>
      <c r="SRB896" s="806"/>
      <c r="SRC896" s="806"/>
      <c r="SRD896" s="806"/>
      <c r="SRE896" s="806"/>
      <c r="SRF896" s="806"/>
      <c r="SRG896" s="806"/>
      <c r="SRH896" s="806"/>
      <c r="SRI896" s="806"/>
      <c r="SRJ896" s="806"/>
      <c r="SRK896" s="806"/>
      <c r="SRL896" s="806"/>
      <c r="SRM896" s="806"/>
      <c r="SRN896" s="806"/>
      <c r="SRO896" s="806"/>
      <c r="SRP896" s="806"/>
      <c r="SRQ896" s="806"/>
      <c r="SRR896" s="806"/>
      <c r="SRS896" s="806"/>
      <c r="SRT896" s="806"/>
      <c r="SRU896" s="806"/>
      <c r="SRV896" s="806"/>
      <c r="SRW896" s="806"/>
      <c r="SRX896" s="806"/>
      <c r="SRY896" s="806"/>
      <c r="SRZ896" s="806"/>
      <c r="SSA896" s="806"/>
      <c r="SSB896" s="806"/>
      <c r="SSC896" s="806"/>
      <c r="SSD896" s="806"/>
      <c r="SSE896" s="806"/>
      <c r="SSF896" s="806"/>
      <c r="SSG896" s="806"/>
      <c r="SSH896" s="806"/>
      <c r="SSI896" s="806"/>
      <c r="SSJ896" s="806"/>
      <c r="SSK896" s="806"/>
      <c r="SSL896" s="806"/>
      <c r="SSM896" s="806"/>
      <c r="SSN896" s="806"/>
      <c r="SSO896" s="806"/>
      <c r="SSP896" s="806"/>
      <c r="SSQ896" s="806"/>
      <c r="SSR896" s="806"/>
      <c r="SSS896" s="806"/>
      <c r="SST896" s="806"/>
      <c r="SSU896" s="806"/>
      <c r="SSV896" s="806"/>
      <c r="SSW896" s="806"/>
      <c r="SSX896" s="806"/>
      <c r="SSY896" s="806"/>
      <c r="SSZ896" s="806"/>
      <c r="STA896" s="806"/>
      <c r="STB896" s="806"/>
      <c r="STC896" s="806"/>
      <c r="STD896" s="806"/>
      <c r="STE896" s="806"/>
      <c r="STF896" s="806"/>
      <c r="STG896" s="806"/>
      <c r="STH896" s="806"/>
      <c r="STI896" s="806"/>
      <c r="STJ896" s="806"/>
      <c r="STK896" s="806"/>
      <c r="STL896" s="806"/>
      <c r="STM896" s="806"/>
      <c r="STN896" s="806"/>
      <c r="STO896" s="806"/>
      <c r="STP896" s="806"/>
      <c r="STQ896" s="806"/>
      <c r="STR896" s="806"/>
      <c r="STS896" s="806"/>
      <c r="STT896" s="806"/>
      <c r="STU896" s="806"/>
      <c r="STV896" s="806"/>
      <c r="STW896" s="806"/>
      <c r="STX896" s="806"/>
      <c r="STY896" s="806"/>
      <c r="STZ896" s="806"/>
      <c r="SUA896" s="806"/>
      <c r="SUB896" s="806"/>
      <c r="SUC896" s="806"/>
      <c r="SUD896" s="806"/>
      <c r="SUE896" s="806"/>
      <c r="SUF896" s="806"/>
      <c r="SUG896" s="806"/>
      <c r="SUH896" s="806"/>
      <c r="SUI896" s="806"/>
      <c r="SUJ896" s="806"/>
      <c r="SUK896" s="806"/>
      <c r="SUL896" s="806"/>
      <c r="SUM896" s="806"/>
      <c r="SUN896" s="806"/>
      <c r="SUO896" s="806"/>
      <c r="SUP896" s="806"/>
      <c r="SUQ896" s="806"/>
      <c r="SUR896" s="806"/>
      <c r="SUS896" s="806"/>
      <c r="SUT896" s="806"/>
      <c r="SUU896" s="806"/>
      <c r="SUV896" s="806"/>
      <c r="SUW896" s="806"/>
      <c r="SUX896" s="806"/>
      <c r="SUY896" s="806"/>
      <c r="SUZ896" s="806"/>
      <c r="SVA896" s="806"/>
      <c r="SVB896" s="806"/>
      <c r="SVC896" s="806"/>
      <c r="SVD896" s="806"/>
      <c r="SVE896" s="806"/>
      <c r="SVF896" s="806"/>
      <c r="SVG896" s="806"/>
      <c r="SVH896" s="806"/>
      <c r="SVI896" s="806"/>
      <c r="SVJ896" s="806"/>
      <c r="SVK896" s="806"/>
      <c r="SVL896" s="806"/>
      <c r="SVM896" s="806"/>
      <c r="SVN896" s="806"/>
      <c r="SVO896" s="806"/>
      <c r="SVP896" s="806"/>
      <c r="SVQ896" s="806"/>
      <c r="SVR896" s="806"/>
      <c r="SVS896" s="806"/>
      <c r="SVT896" s="806"/>
      <c r="SVU896" s="806"/>
      <c r="SVV896" s="806"/>
      <c r="SVW896" s="806"/>
      <c r="SVX896" s="806"/>
      <c r="SVY896" s="806"/>
      <c r="SVZ896" s="806"/>
      <c r="SWA896" s="806"/>
      <c r="SWB896" s="806"/>
      <c r="SWC896" s="806"/>
      <c r="SWD896" s="806"/>
      <c r="SWE896" s="806"/>
      <c r="SWF896" s="806"/>
      <c r="SWG896" s="806"/>
      <c r="SWH896" s="806"/>
      <c r="SWI896" s="806"/>
      <c r="SWJ896" s="806"/>
      <c r="SWK896" s="806"/>
      <c r="SWL896" s="806"/>
      <c r="SWM896" s="806"/>
      <c r="SWN896" s="806"/>
      <c r="SWO896" s="806"/>
      <c r="SWP896" s="806"/>
      <c r="SWQ896" s="806"/>
      <c r="SWR896" s="806"/>
      <c r="SWS896" s="806"/>
      <c r="SWT896" s="806"/>
      <c r="SWU896" s="806"/>
      <c r="SWV896" s="806"/>
      <c r="SWW896" s="806"/>
      <c r="SWX896" s="806"/>
      <c r="SWY896" s="806"/>
      <c r="SWZ896" s="806"/>
      <c r="SXA896" s="806"/>
      <c r="SXB896" s="806"/>
      <c r="SXC896" s="806"/>
      <c r="SXD896" s="806"/>
      <c r="SXE896" s="806"/>
      <c r="SXF896" s="806"/>
      <c r="SXG896" s="806"/>
      <c r="SXH896" s="806"/>
      <c r="SXI896" s="806"/>
      <c r="SXJ896" s="806"/>
      <c r="SXK896" s="806"/>
      <c r="SXL896" s="806"/>
      <c r="SXM896" s="806"/>
      <c r="SXN896" s="806"/>
      <c r="SXO896" s="806"/>
      <c r="SXP896" s="806"/>
      <c r="SXQ896" s="806"/>
      <c r="SXR896" s="806"/>
      <c r="SXS896" s="806"/>
      <c r="SXT896" s="806"/>
      <c r="SXU896" s="806"/>
      <c r="SXV896" s="806"/>
      <c r="SXW896" s="806"/>
      <c r="SXX896" s="806"/>
      <c r="SXY896" s="806"/>
      <c r="SXZ896" s="806"/>
      <c r="SYA896" s="806"/>
      <c r="SYB896" s="806"/>
      <c r="SYC896" s="806"/>
      <c r="SYD896" s="806"/>
      <c r="SYE896" s="806"/>
      <c r="SYF896" s="806"/>
      <c r="SYG896" s="806"/>
      <c r="SYH896" s="806"/>
      <c r="SYI896" s="806"/>
      <c r="SYJ896" s="806"/>
      <c r="SYK896" s="806"/>
      <c r="SYL896" s="806"/>
      <c r="SYM896" s="806"/>
      <c r="SYN896" s="806"/>
      <c r="SYO896" s="806"/>
      <c r="SYP896" s="806"/>
      <c r="SYQ896" s="806"/>
      <c r="SYR896" s="806"/>
      <c r="SYS896" s="806"/>
      <c r="SYT896" s="806"/>
      <c r="SYU896" s="806"/>
      <c r="SYV896" s="806"/>
      <c r="SYW896" s="806"/>
      <c r="SYX896" s="806"/>
      <c r="SYY896" s="806"/>
      <c r="SYZ896" s="806"/>
      <c r="SZA896" s="806"/>
      <c r="SZB896" s="806"/>
      <c r="SZC896" s="806"/>
      <c r="SZD896" s="806"/>
      <c r="SZE896" s="806"/>
      <c r="SZF896" s="806"/>
      <c r="SZG896" s="806"/>
      <c r="SZH896" s="806"/>
      <c r="SZI896" s="806"/>
      <c r="SZJ896" s="806"/>
      <c r="SZK896" s="806"/>
      <c r="SZL896" s="806"/>
      <c r="SZM896" s="806"/>
      <c r="SZN896" s="806"/>
      <c r="SZO896" s="806"/>
      <c r="SZP896" s="806"/>
      <c r="SZQ896" s="806"/>
      <c r="SZR896" s="806"/>
      <c r="SZS896" s="806"/>
      <c r="SZT896" s="806"/>
      <c r="SZU896" s="806"/>
      <c r="SZV896" s="806"/>
      <c r="SZW896" s="806"/>
      <c r="SZX896" s="806"/>
      <c r="SZY896" s="806"/>
      <c r="SZZ896" s="806"/>
      <c r="TAA896" s="806"/>
      <c r="TAB896" s="806"/>
      <c r="TAC896" s="806"/>
      <c r="TAD896" s="806"/>
      <c r="TAE896" s="806"/>
      <c r="TAF896" s="806"/>
      <c r="TAG896" s="806"/>
      <c r="TAH896" s="806"/>
      <c r="TAI896" s="806"/>
      <c r="TAJ896" s="806"/>
      <c r="TAK896" s="806"/>
      <c r="TAL896" s="806"/>
      <c r="TAM896" s="806"/>
      <c r="TAN896" s="806"/>
      <c r="TAO896" s="806"/>
      <c r="TAP896" s="806"/>
      <c r="TAQ896" s="806"/>
      <c r="TAR896" s="806"/>
      <c r="TAS896" s="806"/>
      <c r="TAT896" s="806"/>
      <c r="TAU896" s="806"/>
      <c r="TAV896" s="806"/>
      <c r="TAW896" s="806"/>
      <c r="TAX896" s="806"/>
      <c r="TAY896" s="806"/>
      <c r="TAZ896" s="806"/>
      <c r="TBA896" s="806"/>
      <c r="TBB896" s="806"/>
      <c r="TBC896" s="806"/>
      <c r="TBD896" s="806"/>
      <c r="TBE896" s="806"/>
      <c r="TBF896" s="806"/>
      <c r="TBG896" s="806"/>
      <c r="TBH896" s="806"/>
      <c r="TBI896" s="806"/>
      <c r="TBJ896" s="806"/>
      <c r="TBK896" s="806"/>
      <c r="TBL896" s="806"/>
      <c r="TBM896" s="806"/>
      <c r="TBN896" s="806"/>
      <c r="TBO896" s="806"/>
      <c r="TBP896" s="806"/>
      <c r="TBQ896" s="806"/>
      <c r="TBR896" s="806"/>
      <c r="TBS896" s="806"/>
      <c r="TBT896" s="806"/>
      <c r="TBU896" s="806"/>
      <c r="TBV896" s="806"/>
      <c r="TBW896" s="806"/>
      <c r="TBX896" s="806"/>
      <c r="TBY896" s="806"/>
      <c r="TBZ896" s="806"/>
      <c r="TCA896" s="806"/>
      <c r="TCB896" s="806"/>
      <c r="TCC896" s="806"/>
      <c r="TCD896" s="806"/>
      <c r="TCE896" s="806"/>
      <c r="TCF896" s="806"/>
      <c r="TCG896" s="806"/>
      <c r="TCH896" s="806"/>
      <c r="TCI896" s="806"/>
      <c r="TCJ896" s="806"/>
      <c r="TCK896" s="806"/>
      <c r="TCL896" s="806"/>
      <c r="TCM896" s="806"/>
      <c r="TCN896" s="806"/>
      <c r="TCO896" s="806"/>
      <c r="TCP896" s="806"/>
      <c r="TCQ896" s="806"/>
      <c r="TCR896" s="806"/>
      <c r="TCS896" s="806"/>
      <c r="TCT896" s="806"/>
      <c r="TCU896" s="806"/>
      <c r="TCV896" s="806"/>
      <c r="TCW896" s="806"/>
      <c r="TCX896" s="806"/>
      <c r="TCY896" s="806"/>
      <c r="TCZ896" s="806"/>
      <c r="TDA896" s="806"/>
      <c r="TDB896" s="806"/>
      <c r="TDC896" s="806"/>
      <c r="TDD896" s="806"/>
      <c r="TDE896" s="806"/>
      <c r="TDF896" s="806"/>
      <c r="TDG896" s="806"/>
      <c r="TDH896" s="806"/>
      <c r="TDI896" s="806"/>
      <c r="TDJ896" s="806"/>
      <c r="TDK896" s="806"/>
      <c r="TDL896" s="806"/>
      <c r="TDM896" s="806"/>
      <c r="TDN896" s="806"/>
      <c r="TDO896" s="806"/>
      <c r="TDP896" s="806"/>
      <c r="TDQ896" s="806"/>
      <c r="TDR896" s="806"/>
      <c r="TDS896" s="806"/>
      <c r="TDT896" s="806"/>
      <c r="TDU896" s="806"/>
      <c r="TDV896" s="806"/>
      <c r="TDW896" s="806"/>
      <c r="TDX896" s="806"/>
      <c r="TDY896" s="806"/>
      <c r="TDZ896" s="806"/>
      <c r="TEA896" s="806"/>
      <c r="TEB896" s="806"/>
      <c r="TEC896" s="806"/>
      <c r="TED896" s="806"/>
      <c r="TEE896" s="806"/>
      <c r="TEF896" s="806"/>
      <c r="TEG896" s="806"/>
      <c r="TEH896" s="806"/>
      <c r="TEI896" s="806"/>
      <c r="TEJ896" s="806"/>
      <c r="TEK896" s="806"/>
      <c r="TEL896" s="806"/>
      <c r="TEM896" s="806"/>
      <c r="TEN896" s="806"/>
      <c r="TEO896" s="806"/>
      <c r="TEP896" s="806"/>
      <c r="TEQ896" s="806"/>
      <c r="TER896" s="806"/>
      <c r="TES896" s="806"/>
      <c r="TET896" s="806"/>
      <c r="TEU896" s="806"/>
      <c r="TEV896" s="806"/>
      <c r="TEW896" s="806"/>
      <c r="TEX896" s="806"/>
      <c r="TEY896" s="806"/>
      <c r="TEZ896" s="806"/>
      <c r="TFA896" s="806"/>
      <c r="TFB896" s="806"/>
      <c r="TFC896" s="806"/>
      <c r="TFD896" s="806"/>
      <c r="TFE896" s="806"/>
      <c r="TFF896" s="806"/>
      <c r="TFG896" s="806"/>
      <c r="TFH896" s="806"/>
      <c r="TFI896" s="806"/>
      <c r="TFJ896" s="806"/>
      <c r="TFK896" s="806"/>
      <c r="TFL896" s="806"/>
      <c r="TFM896" s="806"/>
      <c r="TFN896" s="806"/>
      <c r="TFO896" s="806"/>
      <c r="TFP896" s="806"/>
      <c r="TFQ896" s="806"/>
      <c r="TFR896" s="806"/>
      <c r="TFS896" s="806"/>
      <c r="TFT896" s="806"/>
      <c r="TFU896" s="806"/>
      <c r="TFV896" s="806"/>
      <c r="TFW896" s="806"/>
      <c r="TFX896" s="806"/>
      <c r="TFY896" s="806"/>
      <c r="TFZ896" s="806"/>
      <c r="TGA896" s="806"/>
      <c r="TGB896" s="806"/>
      <c r="TGC896" s="806"/>
      <c r="TGD896" s="806"/>
      <c r="TGE896" s="806"/>
      <c r="TGF896" s="806"/>
      <c r="TGG896" s="806"/>
      <c r="TGH896" s="806"/>
      <c r="TGI896" s="806"/>
      <c r="TGJ896" s="806"/>
      <c r="TGK896" s="806"/>
      <c r="TGL896" s="806"/>
      <c r="TGM896" s="806"/>
      <c r="TGN896" s="806"/>
      <c r="TGO896" s="806"/>
      <c r="TGP896" s="806"/>
      <c r="TGQ896" s="806"/>
      <c r="TGR896" s="806"/>
      <c r="TGS896" s="806"/>
      <c r="TGT896" s="806"/>
      <c r="TGU896" s="806"/>
      <c r="TGV896" s="806"/>
      <c r="TGW896" s="806"/>
      <c r="TGX896" s="806"/>
      <c r="TGY896" s="806"/>
      <c r="TGZ896" s="806"/>
      <c r="THA896" s="806"/>
      <c r="THB896" s="806"/>
      <c r="THC896" s="806"/>
      <c r="THD896" s="806"/>
      <c r="THE896" s="806"/>
      <c r="THF896" s="806"/>
      <c r="THG896" s="806"/>
      <c r="THH896" s="806"/>
      <c r="THI896" s="806"/>
      <c r="THJ896" s="806"/>
      <c r="THK896" s="806"/>
      <c r="THL896" s="806"/>
      <c r="THM896" s="806"/>
      <c r="THN896" s="806"/>
      <c r="THO896" s="806"/>
      <c r="THP896" s="806"/>
      <c r="THQ896" s="806"/>
      <c r="THR896" s="806"/>
      <c r="THS896" s="806"/>
      <c r="THT896" s="806"/>
      <c r="THU896" s="806"/>
      <c r="THV896" s="806"/>
      <c r="THW896" s="806"/>
      <c r="THX896" s="806"/>
      <c r="THY896" s="806"/>
      <c r="THZ896" s="806"/>
      <c r="TIA896" s="806"/>
      <c r="TIB896" s="806"/>
      <c r="TIC896" s="806"/>
      <c r="TID896" s="806"/>
      <c r="TIE896" s="806"/>
      <c r="TIF896" s="806"/>
      <c r="TIG896" s="806"/>
      <c r="TIH896" s="806"/>
      <c r="TII896" s="806"/>
      <c r="TIJ896" s="806"/>
      <c r="TIK896" s="806"/>
      <c r="TIL896" s="806"/>
      <c r="TIM896" s="806"/>
      <c r="TIN896" s="806"/>
      <c r="TIO896" s="806"/>
      <c r="TIP896" s="806"/>
      <c r="TIQ896" s="806"/>
      <c r="TIR896" s="806"/>
      <c r="TIS896" s="806"/>
      <c r="TIT896" s="806"/>
      <c r="TIU896" s="806"/>
      <c r="TIV896" s="806"/>
      <c r="TIW896" s="806"/>
      <c r="TIX896" s="806"/>
      <c r="TIY896" s="806"/>
      <c r="TIZ896" s="806"/>
      <c r="TJA896" s="806"/>
      <c r="TJB896" s="806"/>
      <c r="TJC896" s="806"/>
      <c r="TJD896" s="806"/>
      <c r="TJE896" s="806"/>
      <c r="TJF896" s="806"/>
      <c r="TJG896" s="806"/>
      <c r="TJH896" s="806"/>
      <c r="TJI896" s="806"/>
      <c r="TJJ896" s="806"/>
      <c r="TJK896" s="806"/>
      <c r="TJL896" s="806"/>
      <c r="TJM896" s="806"/>
      <c r="TJN896" s="806"/>
      <c r="TJO896" s="806"/>
      <c r="TJP896" s="806"/>
      <c r="TJQ896" s="806"/>
      <c r="TJR896" s="806"/>
      <c r="TJS896" s="806"/>
      <c r="TJT896" s="806"/>
      <c r="TJU896" s="806"/>
      <c r="TJV896" s="806"/>
      <c r="TJW896" s="806"/>
      <c r="TJX896" s="806"/>
      <c r="TJY896" s="806"/>
      <c r="TJZ896" s="806"/>
      <c r="TKA896" s="806"/>
      <c r="TKB896" s="806"/>
      <c r="TKC896" s="806"/>
      <c r="TKD896" s="806"/>
      <c r="TKE896" s="806"/>
      <c r="TKF896" s="806"/>
      <c r="TKG896" s="806"/>
      <c r="TKH896" s="806"/>
      <c r="TKI896" s="806"/>
      <c r="TKJ896" s="806"/>
      <c r="TKK896" s="806"/>
      <c r="TKL896" s="806"/>
      <c r="TKM896" s="806"/>
      <c r="TKN896" s="806"/>
      <c r="TKO896" s="806"/>
      <c r="TKP896" s="806"/>
      <c r="TKQ896" s="806"/>
      <c r="TKR896" s="806"/>
      <c r="TKS896" s="806"/>
      <c r="TKT896" s="806"/>
      <c r="TKU896" s="806"/>
      <c r="TKV896" s="806"/>
      <c r="TKW896" s="806"/>
      <c r="TKX896" s="806"/>
      <c r="TKY896" s="806"/>
      <c r="TKZ896" s="806"/>
      <c r="TLA896" s="806"/>
      <c r="TLB896" s="806"/>
      <c r="TLC896" s="806"/>
      <c r="TLD896" s="806"/>
      <c r="TLE896" s="806"/>
      <c r="TLF896" s="806"/>
      <c r="TLG896" s="806"/>
      <c r="TLH896" s="806"/>
      <c r="TLI896" s="806"/>
      <c r="TLJ896" s="806"/>
      <c r="TLK896" s="806"/>
      <c r="TLL896" s="806"/>
      <c r="TLM896" s="806"/>
      <c r="TLN896" s="806"/>
      <c r="TLO896" s="806"/>
      <c r="TLP896" s="806"/>
      <c r="TLQ896" s="806"/>
      <c r="TLR896" s="806"/>
      <c r="TLS896" s="806"/>
      <c r="TLT896" s="806"/>
      <c r="TLU896" s="806"/>
      <c r="TLV896" s="806"/>
      <c r="TLW896" s="806"/>
      <c r="TLX896" s="806"/>
      <c r="TLY896" s="806"/>
      <c r="TLZ896" s="806"/>
      <c r="TMA896" s="806"/>
      <c r="TMB896" s="806"/>
      <c r="TMC896" s="806"/>
      <c r="TMD896" s="806"/>
      <c r="TME896" s="806"/>
      <c r="TMF896" s="806"/>
      <c r="TMG896" s="806"/>
      <c r="TMH896" s="806"/>
      <c r="TMI896" s="806"/>
      <c r="TMJ896" s="806"/>
      <c r="TMK896" s="806"/>
      <c r="TML896" s="806"/>
      <c r="TMM896" s="806"/>
      <c r="TMN896" s="806"/>
      <c r="TMO896" s="806"/>
      <c r="TMP896" s="806"/>
      <c r="TMQ896" s="806"/>
      <c r="TMR896" s="806"/>
      <c r="TMS896" s="806"/>
      <c r="TMT896" s="806"/>
      <c r="TMU896" s="806"/>
      <c r="TMV896" s="806"/>
      <c r="TMW896" s="806"/>
      <c r="TMX896" s="806"/>
      <c r="TMY896" s="806"/>
      <c r="TMZ896" s="806"/>
      <c r="TNA896" s="806"/>
      <c r="TNB896" s="806"/>
      <c r="TNC896" s="806"/>
      <c r="TND896" s="806"/>
      <c r="TNE896" s="806"/>
      <c r="TNF896" s="806"/>
      <c r="TNG896" s="806"/>
      <c r="TNH896" s="806"/>
      <c r="TNI896" s="806"/>
      <c r="TNJ896" s="806"/>
      <c r="TNK896" s="806"/>
      <c r="TNL896" s="806"/>
      <c r="TNM896" s="806"/>
      <c r="TNN896" s="806"/>
      <c r="TNO896" s="806"/>
      <c r="TNP896" s="806"/>
      <c r="TNQ896" s="806"/>
      <c r="TNR896" s="806"/>
      <c r="TNS896" s="806"/>
      <c r="TNT896" s="806"/>
      <c r="TNU896" s="806"/>
      <c r="TNV896" s="806"/>
      <c r="TNW896" s="806"/>
      <c r="TNX896" s="806"/>
      <c r="TNY896" s="806"/>
      <c r="TNZ896" s="806"/>
      <c r="TOA896" s="806"/>
      <c r="TOB896" s="806"/>
      <c r="TOC896" s="806"/>
      <c r="TOD896" s="806"/>
      <c r="TOE896" s="806"/>
      <c r="TOF896" s="806"/>
      <c r="TOG896" s="806"/>
      <c r="TOH896" s="806"/>
      <c r="TOI896" s="806"/>
      <c r="TOJ896" s="806"/>
      <c r="TOK896" s="806"/>
      <c r="TOL896" s="806"/>
      <c r="TOM896" s="806"/>
      <c r="TON896" s="806"/>
      <c r="TOO896" s="806"/>
      <c r="TOP896" s="806"/>
      <c r="TOQ896" s="806"/>
      <c r="TOR896" s="806"/>
      <c r="TOS896" s="806"/>
      <c r="TOT896" s="806"/>
      <c r="TOU896" s="806"/>
      <c r="TOV896" s="806"/>
      <c r="TOW896" s="806"/>
      <c r="TOX896" s="806"/>
      <c r="TOY896" s="806"/>
      <c r="TOZ896" s="806"/>
      <c r="TPA896" s="806"/>
      <c r="TPB896" s="806"/>
      <c r="TPC896" s="806"/>
      <c r="TPD896" s="806"/>
      <c r="TPE896" s="806"/>
      <c r="TPF896" s="806"/>
      <c r="TPG896" s="806"/>
      <c r="TPH896" s="806"/>
      <c r="TPI896" s="806"/>
      <c r="TPJ896" s="806"/>
      <c r="TPK896" s="806"/>
      <c r="TPL896" s="806"/>
      <c r="TPM896" s="806"/>
      <c r="TPN896" s="806"/>
      <c r="TPO896" s="806"/>
      <c r="TPP896" s="806"/>
      <c r="TPQ896" s="806"/>
      <c r="TPR896" s="806"/>
      <c r="TPS896" s="806"/>
      <c r="TPT896" s="806"/>
      <c r="TPU896" s="806"/>
      <c r="TPV896" s="806"/>
      <c r="TPW896" s="806"/>
      <c r="TPX896" s="806"/>
      <c r="TPY896" s="806"/>
      <c r="TPZ896" s="806"/>
      <c r="TQA896" s="806"/>
      <c r="TQB896" s="806"/>
      <c r="TQC896" s="806"/>
      <c r="TQD896" s="806"/>
      <c r="TQE896" s="806"/>
      <c r="TQF896" s="806"/>
      <c r="TQG896" s="806"/>
      <c r="TQH896" s="806"/>
      <c r="TQI896" s="806"/>
      <c r="TQJ896" s="806"/>
      <c r="TQK896" s="806"/>
      <c r="TQL896" s="806"/>
      <c r="TQM896" s="806"/>
      <c r="TQN896" s="806"/>
      <c r="TQO896" s="806"/>
      <c r="TQP896" s="806"/>
      <c r="TQQ896" s="806"/>
      <c r="TQR896" s="806"/>
      <c r="TQS896" s="806"/>
      <c r="TQT896" s="806"/>
      <c r="TQU896" s="806"/>
      <c r="TQV896" s="806"/>
      <c r="TQW896" s="806"/>
      <c r="TQX896" s="806"/>
      <c r="TQY896" s="806"/>
      <c r="TQZ896" s="806"/>
      <c r="TRA896" s="806"/>
      <c r="TRB896" s="806"/>
      <c r="TRC896" s="806"/>
      <c r="TRD896" s="806"/>
      <c r="TRE896" s="806"/>
      <c r="TRF896" s="806"/>
      <c r="TRG896" s="806"/>
      <c r="TRH896" s="806"/>
      <c r="TRI896" s="806"/>
      <c r="TRJ896" s="806"/>
      <c r="TRK896" s="806"/>
      <c r="TRL896" s="806"/>
      <c r="TRM896" s="806"/>
      <c r="TRN896" s="806"/>
      <c r="TRO896" s="806"/>
      <c r="TRP896" s="806"/>
      <c r="TRQ896" s="806"/>
      <c r="TRR896" s="806"/>
      <c r="TRS896" s="806"/>
      <c r="TRT896" s="806"/>
      <c r="TRU896" s="806"/>
      <c r="TRV896" s="806"/>
      <c r="TRW896" s="806"/>
      <c r="TRX896" s="806"/>
      <c r="TRY896" s="806"/>
      <c r="TRZ896" s="806"/>
      <c r="TSA896" s="806"/>
      <c r="TSB896" s="806"/>
      <c r="TSC896" s="806"/>
      <c r="TSD896" s="806"/>
      <c r="TSE896" s="806"/>
      <c r="TSF896" s="806"/>
      <c r="TSG896" s="806"/>
      <c r="TSH896" s="806"/>
      <c r="TSI896" s="806"/>
      <c r="TSJ896" s="806"/>
      <c r="TSK896" s="806"/>
      <c r="TSL896" s="806"/>
      <c r="TSM896" s="806"/>
      <c r="TSN896" s="806"/>
      <c r="TSO896" s="806"/>
      <c r="TSP896" s="806"/>
      <c r="TSQ896" s="806"/>
      <c r="TSR896" s="806"/>
      <c r="TSS896" s="806"/>
      <c r="TST896" s="806"/>
      <c r="TSU896" s="806"/>
      <c r="TSV896" s="806"/>
      <c r="TSW896" s="806"/>
      <c r="TSX896" s="806"/>
      <c r="TSY896" s="806"/>
      <c r="TSZ896" s="806"/>
      <c r="TTA896" s="806"/>
      <c r="TTB896" s="806"/>
      <c r="TTC896" s="806"/>
      <c r="TTD896" s="806"/>
      <c r="TTE896" s="806"/>
      <c r="TTF896" s="806"/>
      <c r="TTG896" s="806"/>
      <c r="TTH896" s="806"/>
      <c r="TTI896" s="806"/>
      <c r="TTJ896" s="806"/>
      <c r="TTK896" s="806"/>
      <c r="TTL896" s="806"/>
      <c r="TTM896" s="806"/>
      <c r="TTN896" s="806"/>
      <c r="TTO896" s="806"/>
      <c r="TTP896" s="806"/>
      <c r="TTQ896" s="806"/>
      <c r="TTR896" s="806"/>
      <c r="TTS896" s="806"/>
      <c r="TTT896" s="806"/>
      <c r="TTU896" s="806"/>
      <c r="TTV896" s="806"/>
      <c r="TTW896" s="806"/>
      <c r="TTX896" s="806"/>
      <c r="TTY896" s="806"/>
      <c r="TTZ896" s="806"/>
      <c r="TUA896" s="806"/>
      <c r="TUB896" s="806"/>
      <c r="TUC896" s="806"/>
      <c r="TUD896" s="806"/>
      <c r="TUE896" s="806"/>
      <c r="TUF896" s="806"/>
      <c r="TUG896" s="806"/>
      <c r="TUH896" s="806"/>
      <c r="TUI896" s="806"/>
      <c r="TUJ896" s="806"/>
      <c r="TUK896" s="806"/>
      <c r="TUL896" s="806"/>
      <c r="TUM896" s="806"/>
      <c r="TUN896" s="806"/>
      <c r="TUO896" s="806"/>
      <c r="TUP896" s="806"/>
      <c r="TUQ896" s="806"/>
      <c r="TUR896" s="806"/>
      <c r="TUS896" s="806"/>
      <c r="TUT896" s="806"/>
      <c r="TUU896" s="806"/>
      <c r="TUV896" s="806"/>
      <c r="TUW896" s="806"/>
      <c r="TUX896" s="806"/>
      <c r="TUY896" s="806"/>
      <c r="TUZ896" s="806"/>
      <c r="TVA896" s="806"/>
      <c r="TVB896" s="806"/>
      <c r="TVC896" s="806"/>
      <c r="TVD896" s="806"/>
      <c r="TVE896" s="806"/>
      <c r="TVF896" s="806"/>
      <c r="TVG896" s="806"/>
      <c r="TVH896" s="806"/>
      <c r="TVI896" s="806"/>
      <c r="TVJ896" s="806"/>
      <c r="TVK896" s="806"/>
      <c r="TVL896" s="806"/>
      <c r="TVM896" s="806"/>
      <c r="TVN896" s="806"/>
      <c r="TVO896" s="806"/>
      <c r="TVP896" s="806"/>
      <c r="TVQ896" s="806"/>
      <c r="TVR896" s="806"/>
      <c r="TVS896" s="806"/>
      <c r="TVT896" s="806"/>
      <c r="TVU896" s="806"/>
      <c r="TVV896" s="806"/>
      <c r="TVW896" s="806"/>
      <c r="TVX896" s="806"/>
      <c r="TVY896" s="806"/>
      <c r="TVZ896" s="806"/>
      <c r="TWA896" s="806"/>
      <c r="TWB896" s="806"/>
      <c r="TWC896" s="806"/>
      <c r="TWD896" s="806"/>
      <c r="TWE896" s="806"/>
      <c r="TWF896" s="806"/>
      <c r="TWG896" s="806"/>
      <c r="TWH896" s="806"/>
      <c r="TWI896" s="806"/>
      <c r="TWJ896" s="806"/>
      <c r="TWK896" s="806"/>
      <c r="TWL896" s="806"/>
      <c r="TWM896" s="806"/>
      <c r="TWN896" s="806"/>
      <c r="TWO896" s="806"/>
      <c r="TWP896" s="806"/>
      <c r="TWQ896" s="806"/>
      <c r="TWR896" s="806"/>
      <c r="TWS896" s="806"/>
      <c r="TWT896" s="806"/>
      <c r="TWU896" s="806"/>
      <c r="TWV896" s="806"/>
      <c r="TWW896" s="806"/>
      <c r="TWX896" s="806"/>
      <c r="TWY896" s="806"/>
      <c r="TWZ896" s="806"/>
      <c r="TXA896" s="806"/>
      <c r="TXB896" s="806"/>
      <c r="TXC896" s="806"/>
      <c r="TXD896" s="806"/>
      <c r="TXE896" s="806"/>
      <c r="TXF896" s="806"/>
      <c r="TXG896" s="806"/>
      <c r="TXH896" s="806"/>
      <c r="TXI896" s="806"/>
      <c r="TXJ896" s="806"/>
      <c r="TXK896" s="806"/>
      <c r="TXL896" s="806"/>
      <c r="TXM896" s="806"/>
      <c r="TXN896" s="806"/>
      <c r="TXO896" s="806"/>
      <c r="TXP896" s="806"/>
      <c r="TXQ896" s="806"/>
      <c r="TXR896" s="806"/>
      <c r="TXS896" s="806"/>
      <c r="TXT896" s="806"/>
      <c r="TXU896" s="806"/>
      <c r="TXV896" s="806"/>
      <c r="TXW896" s="806"/>
      <c r="TXX896" s="806"/>
      <c r="TXY896" s="806"/>
      <c r="TXZ896" s="806"/>
      <c r="TYA896" s="806"/>
      <c r="TYB896" s="806"/>
      <c r="TYC896" s="806"/>
      <c r="TYD896" s="806"/>
      <c r="TYE896" s="806"/>
      <c r="TYF896" s="806"/>
      <c r="TYG896" s="806"/>
      <c r="TYH896" s="806"/>
      <c r="TYI896" s="806"/>
      <c r="TYJ896" s="806"/>
      <c r="TYK896" s="806"/>
      <c r="TYL896" s="806"/>
      <c r="TYM896" s="806"/>
      <c r="TYN896" s="806"/>
      <c r="TYO896" s="806"/>
      <c r="TYP896" s="806"/>
      <c r="TYQ896" s="806"/>
      <c r="TYR896" s="806"/>
      <c r="TYS896" s="806"/>
      <c r="TYT896" s="806"/>
      <c r="TYU896" s="806"/>
      <c r="TYV896" s="806"/>
      <c r="TYW896" s="806"/>
      <c r="TYX896" s="806"/>
      <c r="TYY896" s="806"/>
      <c r="TYZ896" s="806"/>
      <c r="TZA896" s="806"/>
      <c r="TZB896" s="806"/>
      <c r="TZC896" s="806"/>
      <c r="TZD896" s="806"/>
      <c r="TZE896" s="806"/>
      <c r="TZF896" s="806"/>
      <c r="TZG896" s="806"/>
      <c r="TZH896" s="806"/>
      <c r="TZI896" s="806"/>
      <c r="TZJ896" s="806"/>
      <c r="TZK896" s="806"/>
      <c r="TZL896" s="806"/>
      <c r="TZM896" s="806"/>
      <c r="TZN896" s="806"/>
      <c r="TZO896" s="806"/>
      <c r="TZP896" s="806"/>
      <c r="TZQ896" s="806"/>
      <c r="TZR896" s="806"/>
      <c r="TZS896" s="806"/>
      <c r="TZT896" s="806"/>
      <c r="TZU896" s="806"/>
      <c r="TZV896" s="806"/>
      <c r="TZW896" s="806"/>
      <c r="TZX896" s="806"/>
      <c r="TZY896" s="806"/>
      <c r="TZZ896" s="806"/>
      <c r="UAA896" s="806"/>
      <c r="UAB896" s="806"/>
      <c r="UAC896" s="806"/>
      <c r="UAD896" s="806"/>
      <c r="UAE896" s="806"/>
      <c r="UAF896" s="806"/>
      <c r="UAG896" s="806"/>
      <c r="UAH896" s="806"/>
      <c r="UAI896" s="806"/>
      <c r="UAJ896" s="806"/>
      <c r="UAK896" s="806"/>
      <c r="UAL896" s="806"/>
      <c r="UAM896" s="806"/>
      <c r="UAN896" s="806"/>
      <c r="UAO896" s="806"/>
      <c r="UAP896" s="806"/>
      <c r="UAQ896" s="806"/>
      <c r="UAR896" s="806"/>
      <c r="UAS896" s="806"/>
      <c r="UAT896" s="806"/>
      <c r="UAU896" s="806"/>
      <c r="UAV896" s="806"/>
      <c r="UAW896" s="806"/>
      <c r="UAX896" s="806"/>
      <c r="UAY896" s="806"/>
      <c r="UAZ896" s="806"/>
      <c r="UBA896" s="806"/>
      <c r="UBB896" s="806"/>
      <c r="UBC896" s="806"/>
      <c r="UBD896" s="806"/>
      <c r="UBE896" s="806"/>
      <c r="UBF896" s="806"/>
      <c r="UBG896" s="806"/>
      <c r="UBH896" s="806"/>
      <c r="UBI896" s="806"/>
      <c r="UBJ896" s="806"/>
      <c r="UBK896" s="806"/>
      <c r="UBL896" s="806"/>
      <c r="UBM896" s="806"/>
      <c r="UBN896" s="806"/>
      <c r="UBO896" s="806"/>
      <c r="UBP896" s="806"/>
      <c r="UBQ896" s="806"/>
      <c r="UBR896" s="806"/>
      <c r="UBS896" s="806"/>
      <c r="UBT896" s="806"/>
      <c r="UBU896" s="806"/>
      <c r="UBV896" s="806"/>
      <c r="UBW896" s="806"/>
      <c r="UBX896" s="806"/>
      <c r="UBY896" s="806"/>
      <c r="UBZ896" s="806"/>
      <c r="UCA896" s="806"/>
      <c r="UCB896" s="806"/>
      <c r="UCC896" s="806"/>
      <c r="UCD896" s="806"/>
      <c r="UCE896" s="806"/>
      <c r="UCF896" s="806"/>
      <c r="UCG896" s="806"/>
      <c r="UCH896" s="806"/>
      <c r="UCI896" s="806"/>
      <c r="UCJ896" s="806"/>
      <c r="UCK896" s="806"/>
      <c r="UCL896" s="806"/>
      <c r="UCM896" s="806"/>
      <c r="UCN896" s="806"/>
      <c r="UCO896" s="806"/>
      <c r="UCP896" s="806"/>
      <c r="UCQ896" s="806"/>
      <c r="UCR896" s="806"/>
      <c r="UCS896" s="806"/>
      <c r="UCT896" s="806"/>
      <c r="UCU896" s="806"/>
      <c r="UCV896" s="806"/>
      <c r="UCW896" s="806"/>
      <c r="UCX896" s="806"/>
      <c r="UCY896" s="806"/>
      <c r="UCZ896" s="806"/>
      <c r="UDA896" s="806"/>
      <c r="UDB896" s="806"/>
      <c r="UDC896" s="806"/>
      <c r="UDD896" s="806"/>
      <c r="UDE896" s="806"/>
      <c r="UDF896" s="806"/>
      <c r="UDG896" s="806"/>
      <c r="UDH896" s="806"/>
      <c r="UDI896" s="806"/>
      <c r="UDJ896" s="806"/>
      <c r="UDK896" s="806"/>
      <c r="UDL896" s="806"/>
      <c r="UDM896" s="806"/>
      <c r="UDN896" s="806"/>
      <c r="UDO896" s="806"/>
      <c r="UDP896" s="806"/>
      <c r="UDQ896" s="806"/>
      <c r="UDR896" s="806"/>
      <c r="UDS896" s="806"/>
      <c r="UDT896" s="806"/>
      <c r="UDU896" s="806"/>
      <c r="UDV896" s="806"/>
      <c r="UDW896" s="806"/>
      <c r="UDX896" s="806"/>
      <c r="UDY896" s="806"/>
      <c r="UDZ896" s="806"/>
      <c r="UEA896" s="806"/>
      <c r="UEB896" s="806"/>
      <c r="UEC896" s="806"/>
      <c r="UED896" s="806"/>
      <c r="UEE896" s="806"/>
      <c r="UEF896" s="806"/>
      <c r="UEG896" s="806"/>
      <c r="UEH896" s="806"/>
      <c r="UEI896" s="806"/>
      <c r="UEJ896" s="806"/>
      <c r="UEK896" s="806"/>
      <c r="UEL896" s="806"/>
      <c r="UEM896" s="806"/>
      <c r="UEN896" s="806"/>
      <c r="UEO896" s="806"/>
      <c r="UEP896" s="806"/>
      <c r="UEQ896" s="806"/>
      <c r="UER896" s="806"/>
      <c r="UES896" s="806"/>
      <c r="UET896" s="806"/>
      <c r="UEU896" s="806"/>
      <c r="UEV896" s="806"/>
      <c r="UEW896" s="806"/>
      <c r="UEX896" s="806"/>
      <c r="UEY896" s="806"/>
      <c r="UEZ896" s="806"/>
      <c r="UFA896" s="806"/>
      <c r="UFB896" s="806"/>
      <c r="UFC896" s="806"/>
      <c r="UFD896" s="806"/>
      <c r="UFE896" s="806"/>
      <c r="UFF896" s="806"/>
      <c r="UFG896" s="806"/>
      <c r="UFH896" s="806"/>
      <c r="UFI896" s="806"/>
      <c r="UFJ896" s="806"/>
      <c r="UFK896" s="806"/>
      <c r="UFL896" s="806"/>
      <c r="UFM896" s="806"/>
      <c r="UFN896" s="806"/>
      <c r="UFO896" s="806"/>
      <c r="UFP896" s="806"/>
      <c r="UFQ896" s="806"/>
      <c r="UFR896" s="806"/>
      <c r="UFS896" s="806"/>
      <c r="UFT896" s="806"/>
      <c r="UFU896" s="806"/>
      <c r="UFV896" s="806"/>
      <c r="UFW896" s="806"/>
      <c r="UFX896" s="806"/>
      <c r="UFY896" s="806"/>
      <c r="UFZ896" s="806"/>
      <c r="UGA896" s="806"/>
      <c r="UGB896" s="806"/>
      <c r="UGC896" s="806"/>
      <c r="UGD896" s="806"/>
      <c r="UGE896" s="806"/>
      <c r="UGF896" s="806"/>
      <c r="UGG896" s="806"/>
      <c r="UGH896" s="806"/>
      <c r="UGI896" s="806"/>
      <c r="UGJ896" s="806"/>
      <c r="UGK896" s="806"/>
      <c r="UGL896" s="806"/>
      <c r="UGM896" s="806"/>
      <c r="UGN896" s="806"/>
      <c r="UGO896" s="806"/>
      <c r="UGP896" s="806"/>
      <c r="UGQ896" s="806"/>
      <c r="UGR896" s="806"/>
      <c r="UGS896" s="806"/>
      <c r="UGT896" s="806"/>
      <c r="UGU896" s="806"/>
      <c r="UGV896" s="806"/>
      <c r="UGW896" s="806"/>
      <c r="UGX896" s="806"/>
      <c r="UGY896" s="806"/>
      <c r="UGZ896" s="806"/>
      <c r="UHA896" s="806"/>
      <c r="UHB896" s="806"/>
      <c r="UHC896" s="806"/>
      <c r="UHD896" s="806"/>
      <c r="UHE896" s="806"/>
      <c r="UHF896" s="806"/>
      <c r="UHG896" s="806"/>
      <c r="UHH896" s="806"/>
      <c r="UHI896" s="806"/>
      <c r="UHJ896" s="806"/>
      <c r="UHK896" s="806"/>
      <c r="UHL896" s="806"/>
      <c r="UHM896" s="806"/>
      <c r="UHN896" s="806"/>
      <c r="UHO896" s="806"/>
      <c r="UHP896" s="806"/>
      <c r="UHQ896" s="806"/>
      <c r="UHR896" s="806"/>
      <c r="UHS896" s="806"/>
      <c r="UHT896" s="806"/>
      <c r="UHU896" s="806"/>
      <c r="UHV896" s="806"/>
      <c r="UHW896" s="806"/>
      <c r="UHX896" s="806"/>
      <c r="UHY896" s="806"/>
      <c r="UHZ896" s="806"/>
      <c r="UIA896" s="806"/>
      <c r="UIB896" s="806"/>
      <c r="UIC896" s="806"/>
      <c r="UID896" s="806"/>
      <c r="UIE896" s="806"/>
      <c r="UIF896" s="806"/>
      <c r="UIG896" s="806"/>
      <c r="UIH896" s="806"/>
      <c r="UII896" s="806"/>
      <c r="UIJ896" s="806"/>
      <c r="UIK896" s="806"/>
      <c r="UIL896" s="806"/>
      <c r="UIM896" s="806"/>
      <c r="UIN896" s="806"/>
      <c r="UIO896" s="806"/>
      <c r="UIP896" s="806"/>
      <c r="UIQ896" s="806"/>
      <c r="UIR896" s="806"/>
      <c r="UIS896" s="806"/>
      <c r="UIT896" s="806"/>
      <c r="UIU896" s="806"/>
      <c r="UIV896" s="806"/>
      <c r="UIW896" s="806"/>
      <c r="UIX896" s="806"/>
      <c r="UIY896" s="806"/>
      <c r="UIZ896" s="806"/>
      <c r="UJA896" s="806"/>
      <c r="UJB896" s="806"/>
      <c r="UJC896" s="806"/>
      <c r="UJD896" s="806"/>
      <c r="UJE896" s="806"/>
      <c r="UJF896" s="806"/>
      <c r="UJG896" s="806"/>
      <c r="UJH896" s="806"/>
      <c r="UJI896" s="806"/>
      <c r="UJJ896" s="806"/>
      <c r="UJK896" s="806"/>
      <c r="UJL896" s="806"/>
      <c r="UJM896" s="806"/>
      <c r="UJN896" s="806"/>
      <c r="UJO896" s="806"/>
      <c r="UJP896" s="806"/>
      <c r="UJQ896" s="806"/>
      <c r="UJR896" s="806"/>
      <c r="UJS896" s="806"/>
      <c r="UJT896" s="806"/>
      <c r="UJU896" s="806"/>
      <c r="UJV896" s="806"/>
      <c r="UJW896" s="806"/>
      <c r="UJX896" s="806"/>
      <c r="UJY896" s="806"/>
      <c r="UJZ896" s="806"/>
      <c r="UKA896" s="806"/>
      <c r="UKB896" s="806"/>
      <c r="UKC896" s="806"/>
      <c r="UKD896" s="806"/>
      <c r="UKE896" s="806"/>
      <c r="UKF896" s="806"/>
      <c r="UKG896" s="806"/>
      <c r="UKH896" s="806"/>
      <c r="UKI896" s="806"/>
      <c r="UKJ896" s="806"/>
      <c r="UKK896" s="806"/>
      <c r="UKL896" s="806"/>
      <c r="UKM896" s="806"/>
      <c r="UKN896" s="806"/>
      <c r="UKO896" s="806"/>
      <c r="UKP896" s="806"/>
      <c r="UKQ896" s="806"/>
      <c r="UKR896" s="806"/>
      <c r="UKS896" s="806"/>
      <c r="UKT896" s="806"/>
      <c r="UKU896" s="806"/>
      <c r="UKV896" s="806"/>
      <c r="UKW896" s="806"/>
      <c r="UKX896" s="806"/>
      <c r="UKY896" s="806"/>
      <c r="UKZ896" s="806"/>
      <c r="ULA896" s="806"/>
      <c r="ULB896" s="806"/>
      <c r="ULC896" s="806"/>
      <c r="ULD896" s="806"/>
      <c r="ULE896" s="806"/>
      <c r="ULF896" s="806"/>
      <c r="ULG896" s="806"/>
      <c r="ULH896" s="806"/>
      <c r="ULI896" s="806"/>
      <c r="ULJ896" s="806"/>
      <c r="ULK896" s="806"/>
      <c r="ULL896" s="806"/>
      <c r="ULM896" s="806"/>
      <c r="ULN896" s="806"/>
      <c r="ULO896" s="806"/>
      <c r="ULP896" s="806"/>
      <c r="ULQ896" s="806"/>
      <c r="ULR896" s="806"/>
      <c r="ULS896" s="806"/>
      <c r="ULT896" s="806"/>
      <c r="ULU896" s="806"/>
      <c r="ULV896" s="806"/>
      <c r="ULW896" s="806"/>
      <c r="ULX896" s="806"/>
      <c r="ULY896" s="806"/>
      <c r="ULZ896" s="806"/>
      <c r="UMA896" s="806"/>
      <c r="UMB896" s="806"/>
      <c r="UMC896" s="806"/>
      <c r="UMD896" s="806"/>
      <c r="UME896" s="806"/>
      <c r="UMF896" s="806"/>
      <c r="UMG896" s="806"/>
      <c r="UMH896" s="806"/>
      <c r="UMI896" s="806"/>
      <c r="UMJ896" s="806"/>
      <c r="UMK896" s="806"/>
      <c r="UML896" s="806"/>
      <c r="UMM896" s="806"/>
      <c r="UMN896" s="806"/>
      <c r="UMO896" s="806"/>
      <c r="UMP896" s="806"/>
      <c r="UMQ896" s="806"/>
      <c r="UMR896" s="806"/>
      <c r="UMS896" s="806"/>
      <c r="UMT896" s="806"/>
      <c r="UMU896" s="806"/>
      <c r="UMV896" s="806"/>
      <c r="UMW896" s="806"/>
      <c r="UMX896" s="806"/>
      <c r="UMY896" s="806"/>
      <c r="UMZ896" s="806"/>
      <c r="UNA896" s="806"/>
      <c r="UNB896" s="806"/>
      <c r="UNC896" s="806"/>
      <c r="UND896" s="806"/>
      <c r="UNE896" s="806"/>
      <c r="UNF896" s="806"/>
      <c r="UNG896" s="806"/>
      <c r="UNH896" s="806"/>
      <c r="UNI896" s="806"/>
      <c r="UNJ896" s="806"/>
      <c r="UNK896" s="806"/>
      <c r="UNL896" s="806"/>
      <c r="UNM896" s="806"/>
      <c r="UNN896" s="806"/>
      <c r="UNO896" s="806"/>
      <c r="UNP896" s="806"/>
      <c r="UNQ896" s="806"/>
      <c r="UNR896" s="806"/>
      <c r="UNS896" s="806"/>
      <c r="UNT896" s="806"/>
      <c r="UNU896" s="806"/>
      <c r="UNV896" s="806"/>
      <c r="UNW896" s="806"/>
      <c r="UNX896" s="806"/>
      <c r="UNY896" s="806"/>
      <c r="UNZ896" s="806"/>
      <c r="UOA896" s="806"/>
      <c r="UOB896" s="806"/>
      <c r="UOC896" s="806"/>
      <c r="UOD896" s="806"/>
      <c r="UOE896" s="806"/>
      <c r="UOF896" s="806"/>
      <c r="UOG896" s="806"/>
      <c r="UOH896" s="806"/>
      <c r="UOI896" s="806"/>
      <c r="UOJ896" s="806"/>
      <c r="UOK896" s="806"/>
      <c r="UOL896" s="806"/>
      <c r="UOM896" s="806"/>
      <c r="UON896" s="806"/>
      <c r="UOO896" s="806"/>
      <c r="UOP896" s="806"/>
      <c r="UOQ896" s="806"/>
      <c r="UOR896" s="806"/>
      <c r="UOS896" s="806"/>
      <c r="UOT896" s="806"/>
      <c r="UOU896" s="806"/>
      <c r="UOV896" s="806"/>
      <c r="UOW896" s="806"/>
      <c r="UOX896" s="806"/>
      <c r="UOY896" s="806"/>
      <c r="UOZ896" s="806"/>
      <c r="UPA896" s="806"/>
      <c r="UPB896" s="806"/>
      <c r="UPC896" s="806"/>
      <c r="UPD896" s="806"/>
      <c r="UPE896" s="806"/>
      <c r="UPF896" s="806"/>
      <c r="UPG896" s="806"/>
      <c r="UPH896" s="806"/>
      <c r="UPI896" s="806"/>
      <c r="UPJ896" s="806"/>
      <c r="UPK896" s="806"/>
      <c r="UPL896" s="806"/>
      <c r="UPM896" s="806"/>
      <c r="UPN896" s="806"/>
      <c r="UPO896" s="806"/>
      <c r="UPP896" s="806"/>
      <c r="UPQ896" s="806"/>
      <c r="UPR896" s="806"/>
      <c r="UPS896" s="806"/>
      <c r="UPT896" s="806"/>
      <c r="UPU896" s="806"/>
      <c r="UPV896" s="806"/>
      <c r="UPW896" s="806"/>
      <c r="UPX896" s="806"/>
      <c r="UPY896" s="806"/>
      <c r="UPZ896" s="806"/>
      <c r="UQA896" s="806"/>
      <c r="UQB896" s="806"/>
      <c r="UQC896" s="806"/>
      <c r="UQD896" s="806"/>
      <c r="UQE896" s="806"/>
      <c r="UQF896" s="806"/>
      <c r="UQG896" s="806"/>
      <c r="UQH896" s="806"/>
      <c r="UQI896" s="806"/>
      <c r="UQJ896" s="806"/>
      <c r="UQK896" s="806"/>
      <c r="UQL896" s="806"/>
      <c r="UQM896" s="806"/>
      <c r="UQN896" s="806"/>
      <c r="UQO896" s="806"/>
      <c r="UQP896" s="806"/>
      <c r="UQQ896" s="806"/>
      <c r="UQR896" s="806"/>
      <c r="UQS896" s="806"/>
      <c r="UQT896" s="806"/>
      <c r="UQU896" s="806"/>
      <c r="UQV896" s="806"/>
      <c r="UQW896" s="806"/>
      <c r="UQX896" s="806"/>
      <c r="UQY896" s="806"/>
      <c r="UQZ896" s="806"/>
      <c r="URA896" s="806"/>
      <c r="URB896" s="806"/>
      <c r="URC896" s="806"/>
      <c r="URD896" s="806"/>
      <c r="URE896" s="806"/>
      <c r="URF896" s="806"/>
      <c r="URG896" s="806"/>
      <c r="URH896" s="806"/>
      <c r="URI896" s="806"/>
      <c r="URJ896" s="806"/>
      <c r="URK896" s="806"/>
      <c r="URL896" s="806"/>
      <c r="URM896" s="806"/>
      <c r="URN896" s="806"/>
      <c r="URO896" s="806"/>
      <c r="URP896" s="806"/>
      <c r="URQ896" s="806"/>
      <c r="URR896" s="806"/>
      <c r="URS896" s="806"/>
      <c r="URT896" s="806"/>
      <c r="URU896" s="806"/>
      <c r="URV896" s="806"/>
      <c r="URW896" s="806"/>
      <c r="URX896" s="806"/>
      <c r="URY896" s="806"/>
      <c r="URZ896" s="806"/>
      <c r="USA896" s="806"/>
      <c r="USB896" s="806"/>
      <c r="USC896" s="806"/>
      <c r="USD896" s="806"/>
      <c r="USE896" s="806"/>
      <c r="USF896" s="806"/>
      <c r="USG896" s="806"/>
      <c r="USH896" s="806"/>
      <c r="USI896" s="806"/>
      <c r="USJ896" s="806"/>
      <c r="USK896" s="806"/>
      <c r="USL896" s="806"/>
      <c r="USM896" s="806"/>
      <c r="USN896" s="806"/>
      <c r="USO896" s="806"/>
      <c r="USP896" s="806"/>
      <c r="USQ896" s="806"/>
      <c r="USR896" s="806"/>
      <c r="USS896" s="806"/>
      <c r="UST896" s="806"/>
      <c r="USU896" s="806"/>
      <c r="USV896" s="806"/>
      <c r="USW896" s="806"/>
      <c r="USX896" s="806"/>
      <c r="USY896" s="806"/>
      <c r="USZ896" s="806"/>
      <c r="UTA896" s="806"/>
      <c r="UTB896" s="806"/>
      <c r="UTC896" s="806"/>
      <c r="UTD896" s="806"/>
      <c r="UTE896" s="806"/>
      <c r="UTF896" s="806"/>
      <c r="UTG896" s="806"/>
      <c r="UTH896" s="806"/>
      <c r="UTI896" s="806"/>
      <c r="UTJ896" s="806"/>
      <c r="UTK896" s="806"/>
      <c r="UTL896" s="806"/>
      <c r="UTM896" s="806"/>
      <c r="UTN896" s="806"/>
      <c r="UTO896" s="806"/>
      <c r="UTP896" s="806"/>
      <c r="UTQ896" s="806"/>
      <c r="UTR896" s="806"/>
      <c r="UTS896" s="806"/>
      <c r="UTT896" s="806"/>
      <c r="UTU896" s="806"/>
      <c r="UTV896" s="806"/>
      <c r="UTW896" s="806"/>
      <c r="UTX896" s="806"/>
      <c r="UTY896" s="806"/>
      <c r="UTZ896" s="806"/>
      <c r="UUA896" s="806"/>
      <c r="UUB896" s="806"/>
      <c r="UUC896" s="806"/>
      <c r="UUD896" s="806"/>
      <c r="UUE896" s="806"/>
      <c r="UUF896" s="806"/>
      <c r="UUG896" s="806"/>
      <c r="UUH896" s="806"/>
      <c r="UUI896" s="806"/>
      <c r="UUJ896" s="806"/>
      <c r="UUK896" s="806"/>
      <c r="UUL896" s="806"/>
      <c r="UUM896" s="806"/>
      <c r="UUN896" s="806"/>
      <c r="UUO896" s="806"/>
      <c r="UUP896" s="806"/>
      <c r="UUQ896" s="806"/>
      <c r="UUR896" s="806"/>
      <c r="UUS896" s="806"/>
      <c r="UUT896" s="806"/>
      <c r="UUU896" s="806"/>
      <c r="UUV896" s="806"/>
      <c r="UUW896" s="806"/>
      <c r="UUX896" s="806"/>
      <c r="UUY896" s="806"/>
      <c r="UUZ896" s="806"/>
      <c r="UVA896" s="806"/>
      <c r="UVB896" s="806"/>
      <c r="UVC896" s="806"/>
      <c r="UVD896" s="806"/>
      <c r="UVE896" s="806"/>
      <c r="UVF896" s="806"/>
      <c r="UVG896" s="806"/>
      <c r="UVH896" s="806"/>
      <c r="UVI896" s="806"/>
      <c r="UVJ896" s="806"/>
      <c r="UVK896" s="806"/>
      <c r="UVL896" s="806"/>
      <c r="UVM896" s="806"/>
      <c r="UVN896" s="806"/>
      <c r="UVO896" s="806"/>
      <c r="UVP896" s="806"/>
      <c r="UVQ896" s="806"/>
      <c r="UVR896" s="806"/>
      <c r="UVS896" s="806"/>
      <c r="UVT896" s="806"/>
      <c r="UVU896" s="806"/>
      <c r="UVV896" s="806"/>
      <c r="UVW896" s="806"/>
      <c r="UVX896" s="806"/>
      <c r="UVY896" s="806"/>
      <c r="UVZ896" s="806"/>
      <c r="UWA896" s="806"/>
      <c r="UWB896" s="806"/>
      <c r="UWC896" s="806"/>
      <c r="UWD896" s="806"/>
      <c r="UWE896" s="806"/>
      <c r="UWF896" s="806"/>
      <c r="UWG896" s="806"/>
      <c r="UWH896" s="806"/>
      <c r="UWI896" s="806"/>
      <c r="UWJ896" s="806"/>
      <c r="UWK896" s="806"/>
      <c r="UWL896" s="806"/>
      <c r="UWM896" s="806"/>
      <c r="UWN896" s="806"/>
      <c r="UWO896" s="806"/>
      <c r="UWP896" s="806"/>
      <c r="UWQ896" s="806"/>
      <c r="UWR896" s="806"/>
      <c r="UWS896" s="806"/>
      <c r="UWT896" s="806"/>
      <c r="UWU896" s="806"/>
      <c r="UWV896" s="806"/>
      <c r="UWW896" s="806"/>
      <c r="UWX896" s="806"/>
      <c r="UWY896" s="806"/>
      <c r="UWZ896" s="806"/>
      <c r="UXA896" s="806"/>
      <c r="UXB896" s="806"/>
      <c r="UXC896" s="806"/>
      <c r="UXD896" s="806"/>
      <c r="UXE896" s="806"/>
      <c r="UXF896" s="806"/>
      <c r="UXG896" s="806"/>
      <c r="UXH896" s="806"/>
      <c r="UXI896" s="806"/>
      <c r="UXJ896" s="806"/>
      <c r="UXK896" s="806"/>
      <c r="UXL896" s="806"/>
      <c r="UXM896" s="806"/>
      <c r="UXN896" s="806"/>
      <c r="UXO896" s="806"/>
      <c r="UXP896" s="806"/>
      <c r="UXQ896" s="806"/>
      <c r="UXR896" s="806"/>
      <c r="UXS896" s="806"/>
      <c r="UXT896" s="806"/>
      <c r="UXU896" s="806"/>
      <c r="UXV896" s="806"/>
      <c r="UXW896" s="806"/>
      <c r="UXX896" s="806"/>
      <c r="UXY896" s="806"/>
      <c r="UXZ896" s="806"/>
      <c r="UYA896" s="806"/>
      <c r="UYB896" s="806"/>
      <c r="UYC896" s="806"/>
      <c r="UYD896" s="806"/>
      <c r="UYE896" s="806"/>
      <c r="UYF896" s="806"/>
      <c r="UYG896" s="806"/>
      <c r="UYH896" s="806"/>
      <c r="UYI896" s="806"/>
      <c r="UYJ896" s="806"/>
      <c r="UYK896" s="806"/>
      <c r="UYL896" s="806"/>
      <c r="UYM896" s="806"/>
      <c r="UYN896" s="806"/>
      <c r="UYO896" s="806"/>
      <c r="UYP896" s="806"/>
      <c r="UYQ896" s="806"/>
      <c r="UYR896" s="806"/>
      <c r="UYS896" s="806"/>
      <c r="UYT896" s="806"/>
      <c r="UYU896" s="806"/>
      <c r="UYV896" s="806"/>
      <c r="UYW896" s="806"/>
      <c r="UYX896" s="806"/>
      <c r="UYY896" s="806"/>
      <c r="UYZ896" s="806"/>
      <c r="UZA896" s="806"/>
      <c r="UZB896" s="806"/>
      <c r="UZC896" s="806"/>
      <c r="UZD896" s="806"/>
      <c r="UZE896" s="806"/>
      <c r="UZF896" s="806"/>
      <c r="UZG896" s="806"/>
      <c r="UZH896" s="806"/>
      <c r="UZI896" s="806"/>
      <c r="UZJ896" s="806"/>
      <c r="UZK896" s="806"/>
      <c r="UZL896" s="806"/>
      <c r="UZM896" s="806"/>
      <c r="UZN896" s="806"/>
      <c r="UZO896" s="806"/>
      <c r="UZP896" s="806"/>
      <c r="UZQ896" s="806"/>
      <c r="UZR896" s="806"/>
      <c r="UZS896" s="806"/>
      <c r="UZT896" s="806"/>
      <c r="UZU896" s="806"/>
      <c r="UZV896" s="806"/>
      <c r="UZW896" s="806"/>
      <c r="UZX896" s="806"/>
      <c r="UZY896" s="806"/>
      <c r="UZZ896" s="806"/>
      <c r="VAA896" s="806"/>
      <c r="VAB896" s="806"/>
      <c r="VAC896" s="806"/>
      <c r="VAD896" s="806"/>
      <c r="VAE896" s="806"/>
      <c r="VAF896" s="806"/>
      <c r="VAG896" s="806"/>
      <c r="VAH896" s="806"/>
      <c r="VAI896" s="806"/>
      <c r="VAJ896" s="806"/>
      <c r="VAK896" s="806"/>
      <c r="VAL896" s="806"/>
      <c r="VAM896" s="806"/>
      <c r="VAN896" s="806"/>
      <c r="VAO896" s="806"/>
      <c r="VAP896" s="806"/>
      <c r="VAQ896" s="806"/>
      <c r="VAR896" s="806"/>
      <c r="VAS896" s="806"/>
      <c r="VAT896" s="806"/>
      <c r="VAU896" s="806"/>
      <c r="VAV896" s="806"/>
      <c r="VAW896" s="806"/>
      <c r="VAX896" s="806"/>
      <c r="VAY896" s="806"/>
      <c r="VAZ896" s="806"/>
      <c r="VBA896" s="806"/>
      <c r="VBB896" s="806"/>
      <c r="VBC896" s="806"/>
      <c r="VBD896" s="806"/>
      <c r="VBE896" s="806"/>
      <c r="VBF896" s="806"/>
      <c r="VBG896" s="806"/>
      <c r="VBH896" s="806"/>
      <c r="VBI896" s="806"/>
      <c r="VBJ896" s="806"/>
      <c r="VBK896" s="806"/>
      <c r="VBL896" s="806"/>
      <c r="VBM896" s="806"/>
      <c r="VBN896" s="806"/>
      <c r="VBO896" s="806"/>
      <c r="VBP896" s="806"/>
      <c r="VBQ896" s="806"/>
      <c r="VBR896" s="806"/>
      <c r="VBS896" s="806"/>
      <c r="VBT896" s="806"/>
      <c r="VBU896" s="806"/>
      <c r="VBV896" s="806"/>
      <c r="VBW896" s="806"/>
      <c r="VBX896" s="806"/>
      <c r="VBY896" s="806"/>
      <c r="VBZ896" s="806"/>
      <c r="VCA896" s="806"/>
      <c r="VCB896" s="806"/>
      <c r="VCC896" s="806"/>
      <c r="VCD896" s="806"/>
      <c r="VCE896" s="806"/>
      <c r="VCF896" s="806"/>
      <c r="VCG896" s="806"/>
      <c r="VCH896" s="806"/>
      <c r="VCI896" s="806"/>
      <c r="VCJ896" s="806"/>
      <c r="VCK896" s="806"/>
      <c r="VCL896" s="806"/>
      <c r="VCM896" s="806"/>
      <c r="VCN896" s="806"/>
      <c r="VCO896" s="806"/>
      <c r="VCP896" s="806"/>
      <c r="VCQ896" s="806"/>
      <c r="VCR896" s="806"/>
      <c r="VCS896" s="806"/>
      <c r="VCT896" s="806"/>
      <c r="VCU896" s="806"/>
      <c r="VCV896" s="806"/>
      <c r="VCW896" s="806"/>
      <c r="VCX896" s="806"/>
      <c r="VCY896" s="806"/>
      <c r="VCZ896" s="806"/>
      <c r="VDA896" s="806"/>
      <c r="VDB896" s="806"/>
      <c r="VDC896" s="806"/>
      <c r="VDD896" s="806"/>
      <c r="VDE896" s="806"/>
      <c r="VDF896" s="806"/>
      <c r="VDG896" s="806"/>
      <c r="VDH896" s="806"/>
      <c r="VDI896" s="806"/>
      <c r="VDJ896" s="806"/>
      <c r="VDK896" s="806"/>
      <c r="VDL896" s="806"/>
      <c r="VDM896" s="806"/>
      <c r="VDN896" s="806"/>
      <c r="VDO896" s="806"/>
      <c r="VDP896" s="806"/>
      <c r="VDQ896" s="806"/>
      <c r="VDR896" s="806"/>
      <c r="VDS896" s="806"/>
      <c r="VDT896" s="806"/>
      <c r="VDU896" s="806"/>
      <c r="VDV896" s="806"/>
      <c r="VDW896" s="806"/>
      <c r="VDX896" s="806"/>
      <c r="VDY896" s="806"/>
      <c r="VDZ896" s="806"/>
      <c r="VEA896" s="806"/>
      <c r="VEB896" s="806"/>
      <c r="VEC896" s="806"/>
      <c r="VED896" s="806"/>
      <c r="VEE896" s="806"/>
      <c r="VEF896" s="806"/>
      <c r="VEG896" s="806"/>
      <c r="VEH896" s="806"/>
      <c r="VEI896" s="806"/>
      <c r="VEJ896" s="806"/>
      <c r="VEK896" s="806"/>
      <c r="VEL896" s="806"/>
      <c r="VEM896" s="806"/>
      <c r="VEN896" s="806"/>
      <c r="VEO896" s="806"/>
      <c r="VEP896" s="806"/>
      <c r="VEQ896" s="806"/>
      <c r="VER896" s="806"/>
      <c r="VES896" s="806"/>
      <c r="VET896" s="806"/>
      <c r="VEU896" s="806"/>
      <c r="VEV896" s="806"/>
      <c r="VEW896" s="806"/>
      <c r="VEX896" s="806"/>
      <c r="VEY896" s="806"/>
      <c r="VEZ896" s="806"/>
      <c r="VFA896" s="806"/>
      <c r="VFB896" s="806"/>
      <c r="VFC896" s="806"/>
      <c r="VFD896" s="806"/>
      <c r="VFE896" s="806"/>
      <c r="VFF896" s="806"/>
      <c r="VFG896" s="806"/>
      <c r="VFH896" s="806"/>
      <c r="VFI896" s="806"/>
      <c r="VFJ896" s="806"/>
      <c r="VFK896" s="806"/>
      <c r="VFL896" s="806"/>
      <c r="VFM896" s="806"/>
      <c r="VFN896" s="806"/>
      <c r="VFO896" s="806"/>
      <c r="VFP896" s="806"/>
      <c r="VFQ896" s="806"/>
      <c r="VFR896" s="806"/>
      <c r="VFS896" s="806"/>
      <c r="VFT896" s="806"/>
      <c r="VFU896" s="806"/>
      <c r="VFV896" s="806"/>
      <c r="VFW896" s="806"/>
      <c r="VFX896" s="806"/>
      <c r="VFY896" s="806"/>
      <c r="VFZ896" s="806"/>
      <c r="VGA896" s="806"/>
      <c r="VGB896" s="806"/>
      <c r="VGC896" s="806"/>
      <c r="VGD896" s="806"/>
      <c r="VGE896" s="806"/>
      <c r="VGF896" s="806"/>
      <c r="VGG896" s="806"/>
      <c r="VGH896" s="806"/>
      <c r="VGI896" s="806"/>
      <c r="VGJ896" s="806"/>
      <c r="VGK896" s="806"/>
      <c r="VGL896" s="806"/>
      <c r="VGM896" s="806"/>
      <c r="VGN896" s="806"/>
      <c r="VGO896" s="806"/>
      <c r="VGP896" s="806"/>
      <c r="VGQ896" s="806"/>
      <c r="VGR896" s="806"/>
      <c r="VGS896" s="806"/>
      <c r="VGT896" s="806"/>
      <c r="VGU896" s="806"/>
      <c r="VGV896" s="806"/>
      <c r="VGW896" s="806"/>
      <c r="VGX896" s="806"/>
      <c r="VGY896" s="806"/>
      <c r="VGZ896" s="806"/>
      <c r="VHA896" s="806"/>
      <c r="VHB896" s="806"/>
      <c r="VHC896" s="806"/>
      <c r="VHD896" s="806"/>
      <c r="VHE896" s="806"/>
      <c r="VHF896" s="806"/>
      <c r="VHG896" s="806"/>
      <c r="VHH896" s="806"/>
      <c r="VHI896" s="806"/>
      <c r="VHJ896" s="806"/>
      <c r="VHK896" s="806"/>
      <c r="VHL896" s="806"/>
      <c r="VHM896" s="806"/>
      <c r="VHN896" s="806"/>
      <c r="VHO896" s="806"/>
      <c r="VHP896" s="806"/>
      <c r="VHQ896" s="806"/>
      <c r="VHR896" s="806"/>
      <c r="VHS896" s="806"/>
      <c r="VHT896" s="806"/>
      <c r="VHU896" s="806"/>
      <c r="VHV896" s="806"/>
      <c r="VHW896" s="806"/>
      <c r="VHX896" s="806"/>
      <c r="VHY896" s="806"/>
      <c r="VHZ896" s="806"/>
      <c r="VIA896" s="806"/>
      <c r="VIB896" s="806"/>
      <c r="VIC896" s="806"/>
      <c r="VID896" s="806"/>
      <c r="VIE896" s="806"/>
      <c r="VIF896" s="806"/>
      <c r="VIG896" s="806"/>
      <c r="VIH896" s="806"/>
      <c r="VII896" s="806"/>
      <c r="VIJ896" s="806"/>
      <c r="VIK896" s="806"/>
      <c r="VIL896" s="806"/>
      <c r="VIM896" s="806"/>
      <c r="VIN896" s="806"/>
      <c r="VIO896" s="806"/>
      <c r="VIP896" s="806"/>
      <c r="VIQ896" s="806"/>
      <c r="VIR896" s="806"/>
      <c r="VIS896" s="806"/>
      <c r="VIT896" s="806"/>
      <c r="VIU896" s="806"/>
      <c r="VIV896" s="806"/>
      <c r="VIW896" s="806"/>
      <c r="VIX896" s="806"/>
      <c r="VIY896" s="806"/>
      <c r="VIZ896" s="806"/>
      <c r="VJA896" s="806"/>
      <c r="VJB896" s="806"/>
      <c r="VJC896" s="806"/>
      <c r="VJD896" s="806"/>
      <c r="VJE896" s="806"/>
      <c r="VJF896" s="806"/>
      <c r="VJG896" s="806"/>
      <c r="VJH896" s="806"/>
      <c r="VJI896" s="806"/>
      <c r="VJJ896" s="806"/>
      <c r="VJK896" s="806"/>
      <c r="VJL896" s="806"/>
      <c r="VJM896" s="806"/>
      <c r="VJN896" s="806"/>
      <c r="VJO896" s="806"/>
      <c r="VJP896" s="806"/>
      <c r="VJQ896" s="806"/>
      <c r="VJR896" s="806"/>
      <c r="VJS896" s="806"/>
      <c r="VJT896" s="806"/>
      <c r="VJU896" s="806"/>
      <c r="VJV896" s="806"/>
      <c r="VJW896" s="806"/>
      <c r="VJX896" s="806"/>
      <c r="VJY896" s="806"/>
      <c r="VJZ896" s="806"/>
      <c r="VKA896" s="806"/>
      <c r="VKB896" s="806"/>
      <c r="VKC896" s="806"/>
      <c r="VKD896" s="806"/>
      <c r="VKE896" s="806"/>
      <c r="VKF896" s="806"/>
      <c r="VKG896" s="806"/>
      <c r="VKH896" s="806"/>
      <c r="VKI896" s="806"/>
      <c r="VKJ896" s="806"/>
      <c r="VKK896" s="806"/>
      <c r="VKL896" s="806"/>
      <c r="VKM896" s="806"/>
      <c r="VKN896" s="806"/>
      <c r="VKO896" s="806"/>
      <c r="VKP896" s="806"/>
      <c r="VKQ896" s="806"/>
      <c r="VKR896" s="806"/>
      <c r="VKS896" s="806"/>
      <c r="VKT896" s="806"/>
      <c r="VKU896" s="806"/>
      <c r="VKV896" s="806"/>
      <c r="VKW896" s="806"/>
      <c r="VKX896" s="806"/>
      <c r="VKY896" s="806"/>
      <c r="VKZ896" s="806"/>
      <c r="VLA896" s="806"/>
      <c r="VLB896" s="806"/>
      <c r="VLC896" s="806"/>
      <c r="VLD896" s="806"/>
      <c r="VLE896" s="806"/>
      <c r="VLF896" s="806"/>
      <c r="VLG896" s="806"/>
      <c r="VLH896" s="806"/>
      <c r="VLI896" s="806"/>
      <c r="VLJ896" s="806"/>
      <c r="VLK896" s="806"/>
      <c r="VLL896" s="806"/>
      <c r="VLM896" s="806"/>
      <c r="VLN896" s="806"/>
      <c r="VLO896" s="806"/>
      <c r="VLP896" s="806"/>
      <c r="VLQ896" s="806"/>
      <c r="VLR896" s="806"/>
      <c r="VLS896" s="806"/>
      <c r="VLT896" s="806"/>
      <c r="VLU896" s="806"/>
      <c r="VLV896" s="806"/>
      <c r="VLW896" s="806"/>
      <c r="VLX896" s="806"/>
      <c r="VLY896" s="806"/>
      <c r="VLZ896" s="806"/>
      <c r="VMA896" s="806"/>
      <c r="VMB896" s="806"/>
      <c r="VMC896" s="806"/>
      <c r="VMD896" s="806"/>
      <c r="VME896" s="806"/>
      <c r="VMF896" s="806"/>
      <c r="VMG896" s="806"/>
      <c r="VMH896" s="806"/>
      <c r="VMI896" s="806"/>
      <c r="VMJ896" s="806"/>
      <c r="VMK896" s="806"/>
      <c r="VML896" s="806"/>
      <c r="VMM896" s="806"/>
      <c r="VMN896" s="806"/>
      <c r="VMO896" s="806"/>
      <c r="VMP896" s="806"/>
      <c r="VMQ896" s="806"/>
      <c r="VMR896" s="806"/>
      <c r="VMS896" s="806"/>
      <c r="VMT896" s="806"/>
      <c r="VMU896" s="806"/>
      <c r="VMV896" s="806"/>
      <c r="VMW896" s="806"/>
      <c r="VMX896" s="806"/>
      <c r="VMY896" s="806"/>
      <c r="VMZ896" s="806"/>
      <c r="VNA896" s="806"/>
      <c r="VNB896" s="806"/>
      <c r="VNC896" s="806"/>
      <c r="VND896" s="806"/>
      <c r="VNE896" s="806"/>
      <c r="VNF896" s="806"/>
      <c r="VNG896" s="806"/>
      <c r="VNH896" s="806"/>
      <c r="VNI896" s="806"/>
      <c r="VNJ896" s="806"/>
      <c r="VNK896" s="806"/>
      <c r="VNL896" s="806"/>
      <c r="VNM896" s="806"/>
      <c r="VNN896" s="806"/>
      <c r="VNO896" s="806"/>
      <c r="VNP896" s="806"/>
      <c r="VNQ896" s="806"/>
      <c r="VNR896" s="806"/>
      <c r="VNS896" s="806"/>
      <c r="VNT896" s="806"/>
      <c r="VNU896" s="806"/>
      <c r="VNV896" s="806"/>
      <c r="VNW896" s="806"/>
      <c r="VNX896" s="806"/>
      <c r="VNY896" s="806"/>
      <c r="VNZ896" s="806"/>
      <c r="VOA896" s="806"/>
      <c r="VOB896" s="806"/>
      <c r="VOC896" s="806"/>
      <c r="VOD896" s="806"/>
      <c r="VOE896" s="806"/>
      <c r="VOF896" s="806"/>
      <c r="VOG896" s="806"/>
      <c r="VOH896" s="806"/>
      <c r="VOI896" s="806"/>
      <c r="VOJ896" s="806"/>
      <c r="VOK896" s="806"/>
      <c r="VOL896" s="806"/>
      <c r="VOM896" s="806"/>
      <c r="VON896" s="806"/>
      <c r="VOO896" s="806"/>
      <c r="VOP896" s="806"/>
      <c r="VOQ896" s="806"/>
      <c r="VOR896" s="806"/>
      <c r="VOS896" s="806"/>
      <c r="VOT896" s="806"/>
      <c r="VOU896" s="806"/>
      <c r="VOV896" s="806"/>
      <c r="VOW896" s="806"/>
      <c r="VOX896" s="806"/>
      <c r="VOY896" s="806"/>
      <c r="VOZ896" s="806"/>
      <c r="VPA896" s="806"/>
      <c r="VPB896" s="806"/>
      <c r="VPC896" s="806"/>
      <c r="VPD896" s="806"/>
      <c r="VPE896" s="806"/>
      <c r="VPF896" s="806"/>
      <c r="VPG896" s="806"/>
      <c r="VPH896" s="806"/>
      <c r="VPI896" s="806"/>
      <c r="VPJ896" s="806"/>
      <c r="VPK896" s="806"/>
      <c r="VPL896" s="806"/>
      <c r="VPM896" s="806"/>
      <c r="VPN896" s="806"/>
      <c r="VPO896" s="806"/>
      <c r="VPP896" s="806"/>
      <c r="VPQ896" s="806"/>
      <c r="VPR896" s="806"/>
      <c r="VPS896" s="806"/>
      <c r="VPT896" s="806"/>
      <c r="VPU896" s="806"/>
      <c r="VPV896" s="806"/>
      <c r="VPW896" s="806"/>
      <c r="VPX896" s="806"/>
      <c r="VPY896" s="806"/>
      <c r="VPZ896" s="806"/>
      <c r="VQA896" s="806"/>
      <c r="VQB896" s="806"/>
      <c r="VQC896" s="806"/>
      <c r="VQD896" s="806"/>
      <c r="VQE896" s="806"/>
      <c r="VQF896" s="806"/>
      <c r="VQG896" s="806"/>
      <c r="VQH896" s="806"/>
      <c r="VQI896" s="806"/>
      <c r="VQJ896" s="806"/>
      <c r="VQK896" s="806"/>
      <c r="VQL896" s="806"/>
      <c r="VQM896" s="806"/>
      <c r="VQN896" s="806"/>
      <c r="VQO896" s="806"/>
      <c r="VQP896" s="806"/>
      <c r="VQQ896" s="806"/>
      <c r="VQR896" s="806"/>
      <c r="VQS896" s="806"/>
      <c r="VQT896" s="806"/>
      <c r="VQU896" s="806"/>
      <c r="VQV896" s="806"/>
      <c r="VQW896" s="806"/>
      <c r="VQX896" s="806"/>
      <c r="VQY896" s="806"/>
      <c r="VQZ896" s="806"/>
      <c r="VRA896" s="806"/>
      <c r="VRB896" s="806"/>
      <c r="VRC896" s="806"/>
      <c r="VRD896" s="806"/>
      <c r="VRE896" s="806"/>
      <c r="VRF896" s="806"/>
      <c r="VRG896" s="806"/>
      <c r="VRH896" s="806"/>
      <c r="VRI896" s="806"/>
      <c r="VRJ896" s="806"/>
      <c r="VRK896" s="806"/>
      <c r="VRL896" s="806"/>
      <c r="VRM896" s="806"/>
      <c r="VRN896" s="806"/>
      <c r="VRO896" s="806"/>
      <c r="VRP896" s="806"/>
      <c r="VRQ896" s="806"/>
      <c r="VRR896" s="806"/>
      <c r="VRS896" s="806"/>
      <c r="VRT896" s="806"/>
      <c r="VRU896" s="806"/>
      <c r="VRV896" s="806"/>
      <c r="VRW896" s="806"/>
      <c r="VRX896" s="806"/>
      <c r="VRY896" s="806"/>
      <c r="VRZ896" s="806"/>
      <c r="VSA896" s="806"/>
      <c r="VSB896" s="806"/>
      <c r="VSC896" s="806"/>
      <c r="VSD896" s="806"/>
      <c r="VSE896" s="806"/>
      <c r="VSF896" s="806"/>
      <c r="VSG896" s="806"/>
      <c r="VSH896" s="806"/>
      <c r="VSI896" s="806"/>
      <c r="VSJ896" s="806"/>
      <c r="VSK896" s="806"/>
      <c r="VSL896" s="806"/>
      <c r="VSM896" s="806"/>
      <c r="VSN896" s="806"/>
      <c r="VSO896" s="806"/>
      <c r="VSP896" s="806"/>
      <c r="VSQ896" s="806"/>
      <c r="VSR896" s="806"/>
      <c r="VSS896" s="806"/>
      <c r="VST896" s="806"/>
      <c r="VSU896" s="806"/>
      <c r="VSV896" s="806"/>
      <c r="VSW896" s="806"/>
      <c r="VSX896" s="806"/>
      <c r="VSY896" s="806"/>
      <c r="VSZ896" s="806"/>
      <c r="VTA896" s="806"/>
      <c r="VTB896" s="806"/>
      <c r="VTC896" s="806"/>
      <c r="VTD896" s="806"/>
      <c r="VTE896" s="806"/>
      <c r="VTF896" s="806"/>
      <c r="VTG896" s="806"/>
      <c r="VTH896" s="806"/>
      <c r="VTI896" s="806"/>
      <c r="VTJ896" s="806"/>
      <c r="VTK896" s="806"/>
      <c r="VTL896" s="806"/>
      <c r="VTM896" s="806"/>
      <c r="VTN896" s="806"/>
      <c r="VTO896" s="806"/>
      <c r="VTP896" s="806"/>
      <c r="VTQ896" s="806"/>
      <c r="VTR896" s="806"/>
      <c r="VTS896" s="806"/>
      <c r="VTT896" s="806"/>
      <c r="VTU896" s="806"/>
      <c r="VTV896" s="806"/>
      <c r="VTW896" s="806"/>
      <c r="VTX896" s="806"/>
      <c r="VTY896" s="806"/>
      <c r="VTZ896" s="806"/>
      <c r="VUA896" s="806"/>
      <c r="VUB896" s="806"/>
      <c r="VUC896" s="806"/>
      <c r="VUD896" s="806"/>
      <c r="VUE896" s="806"/>
      <c r="VUF896" s="806"/>
      <c r="VUG896" s="806"/>
      <c r="VUH896" s="806"/>
      <c r="VUI896" s="806"/>
      <c r="VUJ896" s="806"/>
      <c r="VUK896" s="806"/>
      <c r="VUL896" s="806"/>
      <c r="VUM896" s="806"/>
      <c r="VUN896" s="806"/>
      <c r="VUO896" s="806"/>
      <c r="VUP896" s="806"/>
      <c r="VUQ896" s="806"/>
      <c r="VUR896" s="806"/>
      <c r="VUS896" s="806"/>
      <c r="VUT896" s="806"/>
      <c r="VUU896" s="806"/>
      <c r="VUV896" s="806"/>
      <c r="VUW896" s="806"/>
      <c r="VUX896" s="806"/>
      <c r="VUY896" s="806"/>
      <c r="VUZ896" s="806"/>
      <c r="VVA896" s="806"/>
      <c r="VVB896" s="806"/>
      <c r="VVC896" s="806"/>
      <c r="VVD896" s="806"/>
      <c r="VVE896" s="806"/>
      <c r="VVF896" s="806"/>
      <c r="VVG896" s="806"/>
      <c r="VVH896" s="806"/>
      <c r="VVI896" s="806"/>
      <c r="VVJ896" s="806"/>
      <c r="VVK896" s="806"/>
      <c r="VVL896" s="806"/>
      <c r="VVM896" s="806"/>
      <c r="VVN896" s="806"/>
      <c r="VVO896" s="806"/>
      <c r="VVP896" s="806"/>
      <c r="VVQ896" s="806"/>
      <c r="VVR896" s="806"/>
      <c r="VVS896" s="806"/>
      <c r="VVT896" s="806"/>
      <c r="VVU896" s="806"/>
      <c r="VVV896" s="806"/>
      <c r="VVW896" s="806"/>
      <c r="VVX896" s="806"/>
      <c r="VVY896" s="806"/>
      <c r="VVZ896" s="806"/>
      <c r="VWA896" s="806"/>
      <c r="VWB896" s="806"/>
      <c r="VWC896" s="806"/>
      <c r="VWD896" s="806"/>
      <c r="VWE896" s="806"/>
      <c r="VWF896" s="806"/>
      <c r="VWG896" s="806"/>
      <c r="VWH896" s="806"/>
      <c r="VWI896" s="806"/>
      <c r="VWJ896" s="806"/>
      <c r="VWK896" s="806"/>
      <c r="VWL896" s="806"/>
      <c r="VWM896" s="806"/>
      <c r="VWN896" s="806"/>
      <c r="VWO896" s="806"/>
      <c r="VWP896" s="806"/>
      <c r="VWQ896" s="806"/>
      <c r="VWR896" s="806"/>
      <c r="VWS896" s="806"/>
      <c r="VWT896" s="806"/>
      <c r="VWU896" s="806"/>
      <c r="VWV896" s="806"/>
      <c r="VWW896" s="806"/>
      <c r="VWX896" s="806"/>
      <c r="VWY896" s="806"/>
      <c r="VWZ896" s="806"/>
      <c r="VXA896" s="806"/>
      <c r="VXB896" s="806"/>
      <c r="VXC896" s="806"/>
      <c r="VXD896" s="806"/>
      <c r="VXE896" s="806"/>
      <c r="VXF896" s="806"/>
      <c r="VXG896" s="806"/>
      <c r="VXH896" s="806"/>
      <c r="VXI896" s="806"/>
      <c r="VXJ896" s="806"/>
      <c r="VXK896" s="806"/>
      <c r="VXL896" s="806"/>
      <c r="VXM896" s="806"/>
      <c r="VXN896" s="806"/>
      <c r="VXO896" s="806"/>
      <c r="VXP896" s="806"/>
      <c r="VXQ896" s="806"/>
      <c r="VXR896" s="806"/>
      <c r="VXS896" s="806"/>
      <c r="VXT896" s="806"/>
      <c r="VXU896" s="806"/>
      <c r="VXV896" s="806"/>
      <c r="VXW896" s="806"/>
      <c r="VXX896" s="806"/>
      <c r="VXY896" s="806"/>
      <c r="VXZ896" s="806"/>
      <c r="VYA896" s="806"/>
      <c r="VYB896" s="806"/>
      <c r="VYC896" s="806"/>
      <c r="VYD896" s="806"/>
      <c r="VYE896" s="806"/>
      <c r="VYF896" s="806"/>
      <c r="VYG896" s="806"/>
      <c r="VYH896" s="806"/>
      <c r="VYI896" s="806"/>
      <c r="VYJ896" s="806"/>
      <c r="VYK896" s="806"/>
      <c r="VYL896" s="806"/>
      <c r="VYM896" s="806"/>
      <c r="VYN896" s="806"/>
      <c r="VYO896" s="806"/>
      <c r="VYP896" s="806"/>
      <c r="VYQ896" s="806"/>
      <c r="VYR896" s="806"/>
      <c r="VYS896" s="806"/>
      <c r="VYT896" s="806"/>
      <c r="VYU896" s="806"/>
      <c r="VYV896" s="806"/>
      <c r="VYW896" s="806"/>
      <c r="VYX896" s="806"/>
      <c r="VYY896" s="806"/>
      <c r="VYZ896" s="806"/>
      <c r="VZA896" s="806"/>
      <c r="VZB896" s="806"/>
      <c r="VZC896" s="806"/>
      <c r="VZD896" s="806"/>
      <c r="VZE896" s="806"/>
      <c r="VZF896" s="806"/>
      <c r="VZG896" s="806"/>
      <c r="VZH896" s="806"/>
      <c r="VZI896" s="806"/>
      <c r="VZJ896" s="806"/>
      <c r="VZK896" s="806"/>
      <c r="VZL896" s="806"/>
      <c r="VZM896" s="806"/>
      <c r="VZN896" s="806"/>
      <c r="VZO896" s="806"/>
      <c r="VZP896" s="806"/>
      <c r="VZQ896" s="806"/>
      <c r="VZR896" s="806"/>
      <c r="VZS896" s="806"/>
      <c r="VZT896" s="806"/>
      <c r="VZU896" s="806"/>
      <c r="VZV896" s="806"/>
      <c r="VZW896" s="806"/>
      <c r="VZX896" s="806"/>
      <c r="VZY896" s="806"/>
      <c r="VZZ896" s="806"/>
      <c r="WAA896" s="806"/>
      <c r="WAB896" s="806"/>
      <c r="WAC896" s="806"/>
      <c r="WAD896" s="806"/>
      <c r="WAE896" s="806"/>
      <c r="WAF896" s="806"/>
      <c r="WAG896" s="806"/>
      <c r="WAH896" s="806"/>
      <c r="WAI896" s="806"/>
      <c r="WAJ896" s="806"/>
      <c r="WAK896" s="806"/>
      <c r="WAL896" s="806"/>
      <c r="WAM896" s="806"/>
      <c r="WAN896" s="806"/>
      <c r="WAO896" s="806"/>
      <c r="WAP896" s="806"/>
      <c r="WAQ896" s="806"/>
      <c r="WAR896" s="806"/>
      <c r="WAS896" s="806"/>
      <c r="WAT896" s="806"/>
      <c r="WAU896" s="806"/>
      <c r="WAV896" s="806"/>
      <c r="WAW896" s="806"/>
      <c r="WAX896" s="806"/>
      <c r="WAY896" s="806"/>
      <c r="WAZ896" s="806"/>
      <c r="WBA896" s="806"/>
      <c r="WBB896" s="806"/>
      <c r="WBC896" s="806"/>
      <c r="WBD896" s="806"/>
      <c r="WBE896" s="806"/>
      <c r="WBF896" s="806"/>
      <c r="WBG896" s="806"/>
      <c r="WBH896" s="806"/>
      <c r="WBI896" s="806"/>
      <c r="WBJ896" s="806"/>
      <c r="WBK896" s="806"/>
      <c r="WBL896" s="806"/>
      <c r="WBM896" s="806"/>
      <c r="WBN896" s="806"/>
      <c r="WBO896" s="806"/>
      <c r="WBP896" s="806"/>
      <c r="WBQ896" s="806"/>
      <c r="WBR896" s="806"/>
      <c r="WBS896" s="806"/>
      <c r="WBT896" s="806"/>
      <c r="WBU896" s="806"/>
      <c r="WBV896" s="806"/>
      <c r="WBW896" s="806"/>
      <c r="WBX896" s="806"/>
      <c r="WBY896" s="806"/>
      <c r="WBZ896" s="806"/>
      <c r="WCA896" s="806"/>
      <c r="WCB896" s="806"/>
      <c r="WCC896" s="806"/>
      <c r="WCD896" s="806"/>
      <c r="WCE896" s="806"/>
      <c r="WCF896" s="806"/>
      <c r="WCG896" s="806"/>
      <c r="WCH896" s="806"/>
      <c r="WCI896" s="806"/>
      <c r="WCJ896" s="806"/>
      <c r="WCK896" s="806"/>
      <c r="WCL896" s="806"/>
      <c r="WCM896" s="806"/>
      <c r="WCN896" s="806"/>
      <c r="WCO896" s="806"/>
      <c r="WCP896" s="806"/>
      <c r="WCQ896" s="806"/>
      <c r="WCR896" s="806"/>
      <c r="WCS896" s="806"/>
      <c r="WCT896" s="806"/>
      <c r="WCU896" s="806"/>
      <c r="WCV896" s="806"/>
      <c r="WCW896" s="806"/>
      <c r="WCX896" s="806"/>
      <c r="WCY896" s="806"/>
      <c r="WCZ896" s="806"/>
      <c r="WDA896" s="806"/>
      <c r="WDB896" s="806"/>
      <c r="WDC896" s="806"/>
      <c r="WDD896" s="806"/>
      <c r="WDE896" s="806"/>
      <c r="WDF896" s="806"/>
      <c r="WDG896" s="806"/>
      <c r="WDH896" s="806"/>
      <c r="WDI896" s="806"/>
      <c r="WDJ896" s="806"/>
      <c r="WDK896" s="806"/>
      <c r="WDL896" s="806"/>
      <c r="WDM896" s="806"/>
      <c r="WDN896" s="806"/>
      <c r="WDO896" s="806"/>
      <c r="WDP896" s="806"/>
      <c r="WDQ896" s="806"/>
      <c r="WDR896" s="806"/>
      <c r="WDS896" s="806"/>
      <c r="WDT896" s="806"/>
      <c r="WDU896" s="806"/>
      <c r="WDV896" s="806"/>
      <c r="WDW896" s="806"/>
      <c r="WDX896" s="806"/>
      <c r="WDY896" s="806"/>
      <c r="WDZ896" s="806"/>
      <c r="WEA896" s="806"/>
      <c r="WEB896" s="806"/>
      <c r="WEC896" s="806"/>
      <c r="WED896" s="806"/>
      <c r="WEE896" s="806"/>
      <c r="WEF896" s="806"/>
      <c r="WEG896" s="806"/>
      <c r="WEH896" s="806"/>
      <c r="WEI896" s="806"/>
      <c r="WEJ896" s="806"/>
      <c r="WEK896" s="806"/>
      <c r="WEL896" s="806"/>
      <c r="WEM896" s="806"/>
      <c r="WEN896" s="806"/>
      <c r="WEO896" s="806"/>
      <c r="WEP896" s="806"/>
      <c r="WEQ896" s="806"/>
      <c r="WER896" s="806"/>
      <c r="WES896" s="806"/>
      <c r="WET896" s="806"/>
      <c r="WEU896" s="806"/>
      <c r="WEV896" s="806"/>
      <c r="WEW896" s="806"/>
      <c r="WEX896" s="806"/>
      <c r="WEY896" s="806"/>
      <c r="WEZ896" s="806"/>
      <c r="WFA896" s="806"/>
      <c r="WFB896" s="806"/>
      <c r="WFC896" s="806"/>
      <c r="WFD896" s="806"/>
      <c r="WFE896" s="806"/>
      <c r="WFF896" s="806"/>
      <c r="WFG896" s="806"/>
      <c r="WFH896" s="806"/>
      <c r="WFI896" s="806"/>
      <c r="WFJ896" s="806"/>
      <c r="WFK896" s="806"/>
      <c r="WFL896" s="806"/>
      <c r="WFM896" s="806"/>
      <c r="WFN896" s="806"/>
      <c r="WFO896" s="806"/>
      <c r="WFP896" s="806"/>
      <c r="WFQ896" s="806"/>
      <c r="WFR896" s="806"/>
      <c r="WFS896" s="806"/>
      <c r="WFT896" s="806"/>
      <c r="WFU896" s="806"/>
      <c r="WFV896" s="806"/>
      <c r="WFW896" s="806"/>
      <c r="WFX896" s="806"/>
      <c r="WFY896" s="806"/>
      <c r="WFZ896" s="806"/>
      <c r="WGA896" s="806"/>
      <c r="WGB896" s="806"/>
      <c r="WGC896" s="806"/>
      <c r="WGD896" s="806"/>
      <c r="WGE896" s="806"/>
      <c r="WGF896" s="806"/>
      <c r="WGG896" s="806"/>
      <c r="WGH896" s="806"/>
      <c r="WGI896" s="806"/>
      <c r="WGJ896" s="806"/>
      <c r="WGK896" s="806"/>
      <c r="WGL896" s="806"/>
      <c r="WGM896" s="806"/>
      <c r="WGN896" s="806"/>
      <c r="WGO896" s="806"/>
      <c r="WGP896" s="806"/>
      <c r="WGQ896" s="806"/>
      <c r="WGR896" s="806"/>
      <c r="WGS896" s="806"/>
      <c r="WGT896" s="806"/>
      <c r="WGU896" s="806"/>
      <c r="WGV896" s="806"/>
      <c r="WGW896" s="806"/>
      <c r="WGX896" s="806"/>
      <c r="WGY896" s="806"/>
      <c r="WGZ896" s="806"/>
      <c r="WHA896" s="806"/>
      <c r="WHB896" s="806"/>
      <c r="WHC896" s="806"/>
      <c r="WHD896" s="806"/>
      <c r="WHE896" s="806"/>
      <c r="WHF896" s="806"/>
      <c r="WHG896" s="806"/>
      <c r="WHH896" s="806"/>
      <c r="WHI896" s="806"/>
      <c r="WHJ896" s="806"/>
      <c r="WHK896" s="806"/>
      <c r="WHL896" s="806"/>
      <c r="WHM896" s="806"/>
      <c r="WHN896" s="806"/>
      <c r="WHO896" s="806"/>
      <c r="WHP896" s="806"/>
      <c r="WHQ896" s="806"/>
      <c r="WHR896" s="806"/>
      <c r="WHS896" s="806"/>
      <c r="WHT896" s="806"/>
      <c r="WHU896" s="806"/>
      <c r="WHV896" s="806"/>
      <c r="WHW896" s="806"/>
      <c r="WHX896" s="806"/>
      <c r="WHY896" s="806"/>
      <c r="WHZ896" s="806"/>
      <c r="WIA896" s="806"/>
      <c r="WIB896" s="806"/>
      <c r="WIC896" s="806"/>
      <c r="WID896" s="806"/>
      <c r="WIE896" s="806"/>
      <c r="WIF896" s="806"/>
      <c r="WIG896" s="806"/>
      <c r="WIH896" s="806"/>
      <c r="WII896" s="806"/>
      <c r="WIJ896" s="806"/>
      <c r="WIK896" s="806"/>
      <c r="WIL896" s="806"/>
      <c r="WIM896" s="806"/>
      <c r="WIN896" s="806"/>
      <c r="WIO896" s="806"/>
      <c r="WIP896" s="806"/>
      <c r="WIQ896" s="806"/>
      <c r="WIR896" s="806"/>
      <c r="WIS896" s="806"/>
      <c r="WIT896" s="806"/>
      <c r="WIU896" s="806"/>
      <c r="WIV896" s="806"/>
      <c r="WIW896" s="806"/>
      <c r="WIX896" s="806"/>
      <c r="WIY896" s="806"/>
      <c r="WIZ896" s="806"/>
      <c r="WJA896" s="806"/>
      <c r="WJB896" s="806"/>
      <c r="WJC896" s="806"/>
      <c r="WJD896" s="806"/>
      <c r="WJE896" s="806"/>
      <c r="WJF896" s="806"/>
      <c r="WJG896" s="806"/>
      <c r="WJH896" s="806"/>
      <c r="WJI896" s="806"/>
      <c r="WJJ896" s="806"/>
      <c r="WJK896" s="806"/>
      <c r="WJL896" s="806"/>
      <c r="WJM896" s="806"/>
      <c r="WJN896" s="806"/>
      <c r="WJO896" s="806"/>
      <c r="WJP896" s="806"/>
      <c r="WJQ896" s="806"/>
      <c r="WJR896" s="806"/>
      <c r="WJS896" s="806"/>
      <c r="WJT896" s="806"/>
      <c r="WJU896" s="806"/>
      <c r="WJV896" s="806"/>
      <c r="WJW896" s="806"/>
      <c r="WJX896" s="806"/>
      <c r="WJY896" s="806"/>
      <c r="WJZ896" s="806"/>
      <c r="WKA896" s="806"/>
      <c r="WKB896" s="806"/>
      <c r="WKC896" s="806"/>
      <c r="WKD896" s="806"/>
      <c r="WKE896" s="806"/>
      <c r="WKF896" s="806"/>
      <c r="WKG896" s="806"/>
      <c r="WKH896" s="806"/>
      <c r="WKI896" s="806"/>
      <c r="WKJ896" s="806"/>
      <c r="WKK896" s="806"/>
      <c r="WKL896" s="806"/>
      <c r="WKM896" s="806"/>
      <c r="WKN896" s="806"/>
      <c r="WKO896" s="806"/>
      <c r="WKP896" s="806"/>
      <c r="WKQ896" s="806"/>
      <c r="WKR896" s="806"/>
      <c r="WKS896" s="806"/>
      <c r="WKT896" s="806"/>
      <c r="WKU896" s="806"/>
      <c r="WKV896" s="806"/>
      <c r="WKW896" s="806"/>
      <c r="WKX896" s="806"/>
      <c r="WKY896" s="806"/>
      <c r="WKZ896" s="806"/>
      <c r="WLA896" s="806"/>
      <c r="WLB896" s="806"/>
      <c r="WLC896" s="806"/>
      <c r="WLD896" s="806"/>
      <c r="WLE896" s="806"/>
      <c r="WLF896" s="806"/>
      <c r="WLG896" s="806"/>
      <c r="WLH896" s="806"/>
      <c r="WLI896" s="806"/>
      <c r="WLJ896" s="806"/>
      <c r="WLK896" s="806"/>
      <c r="WLL896" s="806"/>
      <c r="WLM896" s="806"/>
      <c r="WLN896" s="806"/>
      <c r="WLO896" s="806"/>
      <c r="WLP896" s="806"/>
      <c r="WLQ896" s="806"/>
      <c r="WLR896" s="806"/>
      <c r="WLS896" s="806"/>
      <c r="WLT896" s="806"/>
      <c r="WLU896" s="806"/>
      <c r="WLV896" s="806"/>
      <c r="WLW896" s="806"/>
      <c r="WLX896" s="806"/>
      <c r="WLY896" s="806"/>
      <c r="WLZ896" s="806"/>
      <c r="WMA896" s="806"/>
      <c r="WMB896" s="806"/>
      <c r="WMC896" s="806"/>
      <c r="WMD896" s="806"/>
      <c r="WME896" s="806"/>
      <c r="WMF896" s="806"/>
      <c r="WMG896" s="806"/>
      <c r="WMH896" s="806"/>
      <c r="WMI896" s="806"/>
      <c r="WMJ896" s="806"/>
      <c r="WMK896" s="806"/>
      <c r="WML896" s="806"/>
      <c r="WMM896" s="806"/>
      <c r="WMN896" s="806"/>
      <c r="WMO896" s="806"/>
      <c r="WMP896" s="806"/>
      <c r="WMQ896" s="806"/>
      <c r="WMR896" s="806"/>
      <c r="WMS896" s="806"/>
      <c r="WMT896" s="806"/>
      <c r="WMU896" s="806"/>
      <c r="WMV896" s="806"/>
      <c r="WMW896" s="806"/>
      <c r="WMX896" s="806"/>
      <c r="WMY896" s="806"/>
      <c r="WMZ896" s="806"/>
      <c r="WNA896" s="806"/>
      <c r="WNB896" s="806"/>
      <c r="WNC896" s="806"/>
      <c r="WND896" s="806"/>
      <c r="WNE896" s="806"/>
      <c r="WNF896" s="806"/>
      <c r="WNG896" s="806"/>
      <c r="WNH896" s="806"/>
      <c r="WNI896" s="806"/>
      <c r="WNJ896" s="806"/>
      <c r="WNK896" s="806"/>
      <c r="WNL896" s="806"/>
      <c r="WNM896" s="806"/>
      <c r="WNN896" s="806"/>
      <c r="WNO896" s="806"/>
      <c r="WNP896" s="806"/>
      <c r="WNQ896" s="806"/>
      <c r="WNR896" s="806"/>
      <c r="WNS896" s="806"/>
      <c r="WNT896" s="806"/>
      <c r="WNU896" s="806"/>
      <c r="WNV896" s="806"/>
      <c r="WNW896" s="806"/>
      <c r="WNX896" s="806"/>
      <c r="WNY896" s="806"/>
      <c r="WNZ896" s="806"/>
      <c r="WOA896" s="806"/>
      <c r="WOB896" s="806"/>
      <c r="WOC896" s="806"/>
      <c r="WOD896" s="806"/>
      <c r="WOE896" s="806"/>
      <c r="WOF896" s="806"/>
      <c r="WOG896" s="806"/>
      <c r="WOH896" s="806"/>
      <c r="WOI896" s="806"/>
      <c r="WOJ896" s="806"/>
      <c r="WOK896" s="806"/>
      <c r="WOL896" s="806"/>
      <c r="WOM896" s="806"/>
      <c r="WON896" s="806"/>
      <c r="WOO896" s="806"/>
      <c r="WOP896" s="806"/>
      <c r="WOQ896" s="806"/>
      <c r="WOR896" s="806"/>
      <c r="WOS896" s="806"/>
      <c r="WOT896" s="806"/>
      <c r="WOU896" s="806"/>
      <c r="WOV896" s="806"/>
      <c r="WOW896" s="806"/>
      <c r="WOX896" s="806"/>
      <c r="WOY896" s="806"/>
      <c r="WOZ896" s="806"/>
      <c r="WPA896" s="806"/>
      <c r="WPB896" s="806"/>
      <c r="WPC896" s="806"/>
      <c r="WPD896" s="806"/>
      <c r="WPE896" s="806"/>
      <c r="WPF896" s="806"/>
      <c r="WPG896" s="806"/>
      <c r="WPH896" s="806"/>
      <c r="WPI896" s="806"/>
      <c r="WPJ896" s="806"/>
      <c r="WPK896" s="806"/>
      <c r="WPL896" s="806"/>
      <c r="WPM896" s="806"/>
      <c r="WPN896" s="806"/>
      <c r="WPO896" s="806"/>
      <c r="WPP896" s="806"/>
      <c r="WPQ896" s="806"/>
      <c r="WPR896" s="806"/>
      <c r="WPS896" s="806"/>
      <c r="WPT896" s="806"/>
      <c r="WPU896" s="806"/>
      <c r="WPV896" s="806"/>
      <c r="WPW896" s="806"/>
      <c r="WPX896" s="806"/>
      <c r="WPY896" s="806"/>
      <c r="WPZ896" s="806"/>
      <c r="WQA896" s="806"/>
      <c r="WQB896" s="806"/>
      <c r="WQC896" s="806"/>
      <c r="WQD896" s="806"/>
      <c r="WQE896" s="806"/>
      <c r="WQF896" s="806"/>
      <c r="WQG896" s="806"/>
      <c r="WQH896" s="806"/>
      <c r="WQI896" s="806"/>
      <c r="WQJ896" s="806"/>
      <c r="WQK896" s="806"/>
      <c r="WQL896" s="806"/>
      <c r="WQM896" s="806"/>
      <c r="WQN896" s="806"/>
      <c r="WQO896" s="806"/>
      <c r="WQP896" s="806"/>
      <c r="WQQ896" s="806"/>
      <c r="WQR896" s="806"/>
      <c r="WQS896" s="806"/>
      <c r="WQT896" s="806"/>
      <c r="WQU896" s="806"/>
      <c r="WQV896" s="806"/>
      <c r="WQW896" s="806"/>
      <c r="WQX896" s="806"/>
      <c r="WQY896" s="806"/>
      <c r="WQZ896" s="806"/>
      <c r="WRA896" s="806"/>
      <c r="WRB896" s="806"/>
      <c r="WRC896" s="806"/>
      <c r="WRD896" s="806"/>
      <c r="WRE896" s="806"/>
      <c r="WRF896" s="806"/>
      <c r="WRG896" s="806"/>
      <c r="WRH896" s="806"/>
      <c r="WRI896" s="806"/>
      <c r="WRJ896" s="806"/>
      <c r="WRK896" s="806"/>
      <c r="WRL896" s="806"/>
      <c r="WRM896" s="806"/>
      <c r="WRN896" s="806"/>
      <c r="WRO896" s="806"/>
      <c r="WRP896" s="806"/>
      <c r="WRQ896" s="806"/>
      <c r="WRR896" s="806"/>
      <c r="WRS896" s="806"/>
      <c r="WRT896" s="806"/>
      <c r="WRU896" s="806"/>
      <c r="WRV896" s="806"/>
      <c r="WRW896" s="806"/>
      <c r="WRX896" s="806"/>
      <c r="WRY896" s="806"/>
      <c r="WRZ896" s="806"/>
      <c r="WSA896" s="806"/>
      <c r="WSB896" s="806"/>
      <c r="WSC896" s="806"/>
      <c r="WSD896" s="806"/>
      <c r="WSE896" s="806"/>
      <c r="WSF896" s="806"/>
      <c r="WSG896" s="806"/>
      <c r="WSH896" s="806"/>
      <c r="WSI896" s="806"/>
      <c r="WSJ896" s="806"/>
      <c r="WSK896" s="806"/>
      <c r="WSL896" s="806"/>
      <c r="WSM896" s="806"/>
      <c r="WSN896" s="806"/>
      <c r="WSO896" s="806"/>
      <c r="WSP896" s="806"/>
      <c r="WSQ896" s="806"/>
      <c r="WSR896" s="806"/>
      <c r="WSS896" s="806"/>
      <c r="WST896" s="806"/>
      <c r="WSU896" s="806"/>
      <c r="WSV896" s="806"/>
      <c r="WSW896" s="806"/>
      <c r="WSX896" s="806"/>
      <c r="WSY896" s="806"/>
      <c r="WSZ896" s="806"/>
      <c r="WTA896" s="806"/>
      <c r="WTB896" s="806"/>
      <c r="WTC896" s="806"/>
      <c r="WTD896" s="806"/>
      <c r="WTE896" s="806"/>
      <c r="WTF896" s="806"/>
      <c r="WTG896" s="806"/>
      <c r="WTH896" s="806"/>
      <c r="WTI896" s="806"/>
      <c r="WTJ896" s="806"/>
      <c r="WTK896" s="806"/>
      <c r="WTL896" s="806"/>
      <c r="WTM896" s="806"/>
      <c r="WTN896" s="806"/>
      <c r="WTO896" s="806"/>
      <c r="WTP896" s="806"/>
      <c r="WTQ896" s="806"/>
      <c r="WTR896" s="806"/>
      <c r="WTS896" s="806"/>
      <c r="WTT896" s="806"/>
      <c r="WTU896" s="806"/>
      <c r="WTV896" s="806"/>
      <c r="WTW896" s="806"/>
      <c r="WTX896" s="806"/>
      <c r="WTY896" s="806"/>
      <c r="WTZ896" s="806"/>
      <c r="WUA896" s="806"/>
      <c r="WUB896" s="806"/>
      <c r="WUC896" s="806"/>
      <c r="WUD896" s="806"/>
      <c r="WUE896" s="806"/>
      <c r="WUF896" s="806"/>
      <c r="WUG896" s="806"/>
      <c r="WUH896" s="806"/>
      <c r="WUI896" s="806"/>
      <c r="WUJ896" s="806"/>
      <c r="WUK896" s="806"/>
      <c r="WUL896" s="806"/>
      <c r="WUM896" s="806"/>
      <c r="WUN896" s="806"/>
      <c r="WUO896" s="806"/>
      <c r="WUP896" s="806"/>
      <c r="WUQ896" s="806"/>
      <c r="WUR896" s="806"/>
      <c r="WUS896" s="806"/>
      <c r="WUT896" s="806"/>
      <c r="WUU896" s="806"/>
      <c r="WUV896" s="806"/>
      <c r="WUW896" s="806"/>
      <c r="WUX896" s="806"/>
      <c r="WUY896" s="806"/>
      <c r="WUZ896" s="806"/>
      <c r="WVA896" s="806"/>
      <c r="WVB896" s="806"/>
      <c r="WVC896" s="806"/>
      <c r="WVD896" s="806"/>
      <c r="WVE896" s="806"/>
      <c r="WVF896" s="806"/>
      <c r="WVG896" s="806"/>
      <c r="WVH896" s="806"/>
      <c r="WVI896" s="806"/>
      <c r="WVJ896" s="806"/>
      <c r="WVK896" s="806"/>
      <c r="WVL896" s="806"/>
      <c r="WVM896" s="806"/>
      <c r="WVN896" s="806"/>
      <c r="WVO896" s="806"/>
      <c r="WVP896" s="806"/>
      <c r="WVQ896" s="806"/>
      <c r="WVR896" s="806"/>
      <c r="WVS896" s="806"/>
      <c r="WVT896" s="806"/>
      <c r="WVU896" s="806"/>
      <c r="WVV896" s="806"/>
      <c r="WVW896" s="806"/>
      <c r="WVX896" s="806"/>
      <c r="WVY896" s="806"/>
      <c r="WVZ896" s="806"/>
      <c r="WWA896" s="806"/>
      <c r="WWB896" s="806"/>
      <c r="WWC896" s="806"/>
      <c r="WWD896" s="806"/>
      <c r="WWE896" s="806"/>
      <c r="WWF896" s="806"/>
      <c r="WWG896" s="806"/>
      <c r="WWH896" s="806"/>
      <c r="WWI896" s="806"/>
      <c r="WWJ896" s="806"/>
      <c r="WWK896" s="806"/>
      <c r="WWL896" s="806"/>
      <c r="WWM896" s="806"/>
      <c r="WWN896" s="806"/>
      <c r="WWO896" s="806"/>
      <c r="WWP896" s="806"/>
      <c r="WWQ896" s="806"/>
      <c r="WWR896" s="806"/>
      <c r="WWS896" s="806"/>
      <c r="WWT896" s="806"/>
      <c r="WWU896" s="806"/>
      <c r="WWV896" s="806"/>
      <c r="WWW896" s="806"/>
      <c r="WWX896" s="806"/>
      <c r="WWY896" s="806"/>
      <c r="WWZ896" s="806"/>
      <c r="WXA896" s="806"/>
      <c r="WXB896" s="806"/>
      <c r="WXC896" s="806"/>
      <c r="WXD896" s="806"/>
      <c r="WXE896" s="806"/>
      <c r="WXF896" s="806"/>
      <c r="WXG896" s="806"/>
      <c r="WXH896" s="806"/>
      <c r="WXI896" s="806"/>
      <c r="WXJ896" s="806"/>
      <c r="WXK896" s="806"/>
      <c r="WXL896" s="806"/>
      <c r="WXM896" s="806"/>
      <c r="WXN896" s="806"/>
      <c r="WXO896" s="806"/>
      <c r="WXP896" s="806"/>
      <c r="WXQ896" s="806"/>
      <c r="WXR896" s="806"/>
      <c r="WXS896" s="806"/>
      <c r="WXT896" s="806"/>
      <c r="WXU896" s="806"/>
      <c r="WXV896" s="806"/>
      <c r="WXW896" s="806"/>
      <c r="WXX896" s="806"/>
      <c r="WXY896" s="806"/>
      <c r="WXZ896" s="806"/>
      <c r="WYA896" s="806"/>
      <c r="WYB896" s="806"/>
      <c r="WYC896" s="806"/>
      <c r="WYD896" s="806"/>
      <c r="WYE896" s="806"/>
      <c r="WYF896" s="806"/>
      <c r="WYG896" s="806"/>
      <c r="WYH896" s="806"/>
      <c r="WYI896" s="806"/>
      <c r="WYJ896" s="806"/>
      <c r="WYK896" s="806"/>
      <c r="WYL896" s="806"/>
      <c r="WYM896" s="806"/>
      <c r="WYN896" s="806"/>
      <c r="WYO896" s="806"/>
      <c r="WYP896" s="806"/>
      <c r="WYQ896" s="806"/>
      <c r="WYR896" s="806"/>
      <c r="WYS896" s="806"/>
      <c r="WYT896" s="806"/>
      <c r="WYU896" s="806"/>
      <c r="WYV896" s="806"/>
      <c r="WYW896" s="806"/>
      <c r="WYX896" s="806"/>
      <c r="WYY896" s="806"/>
      <c r="WYZ896" s="806"/>
      <c r="WZA896" s="806"/>
      <c r="WZB896" s="806"/>
      <c r="WZC896" s="806"/>
      <c r="WZD896" s="806"/>
      <c r="WZE896" s="806"/>
      <c r="WZF896" s="806"/>
      <c r="WZG896" s="806"/>
      <c r="WZH896" s="806"/>
      <c r="WZI896" s="806"/>
      <c r="WZJ896" s="806"/>
      <c r="WZK896" s="806"/>
      <c r="WZL896" s="806"/>
      <c r="WZM896" s="806"/>
      <c r="WZN896" s="806"/>
      <c r="WZO896" s="806"/>
      <c r="WZP896" s="806"/>
      <c r="WZQ896" s="806"/>
      <c r="WZR896" s="806"/>
      <c r="WZS896" s="806"/>
      <c r="WZT896" s="806"/>
      <c r="WZU896" s="806"/>
      <c r="WZV896" s="806"/>
      <c r="WZW896" s="806"/>
      <c r="WZX896" s="806"/>
      <c r="WZY896" s="806"/>
      <c r="WZZ896" s="806"/>
      <c r="XAA896" s="806"/>
      <c r="XAB896" s="806"/>
      <c r="XAC896" s="806"/>
      <c r="XAD896" s="806"/>
      <c r="XAE896" s="806"/>
      <c r="XAF896" s="806"/>
      <c r="XAG896" s="806"/>
      <c r="XAH896" s="806"/>
      <c r="XAI896" s="806"/>
      <c r="XAJ896" s="806"/>
      <c r="XAK896" s="806"/>
      <c r="XAL896" s="806"/>
      <c r="XAM896" s="806"/>
      <c r="XAN896" s="806"/>
      <c r="XAO896" s="806"/>
      <c r="XAP896" s="806"/>
      <c r="XAQ896" s="806"/>
      <c r="XAR896" s="806"/>
      <c r="XAS896" s="806"/>
      <c r="XAT896" s="806"/>
      <c r="XAU896" s="806"/>
      <c r="XAV896" s="806"/>
      <c r="XAW896" s="806"/>
      <c r="XAX896" s="806"/>
      <c r="XAY896" s="806"/>
      <c r="XAZ896" s="806"/>
      <c r="XBA896" s="806"/>
      <c r="XBB896" s="806"/>
      <c r="XBC896" s="806"/>
      <c r="XBD896" s="806"/>
      <c r="XBE896" s="806"/>
      <c r="XBF896" s="806"/>
      <c r="XBG896" s="806"/>
      <c r="XBH896" s="806"/>
      <c r="XBI896" s="806"/>
      <c r="XBJ896" s="806"/>
      <c r="XBK896" s="806"/>
      <c r="XBL896" s="806"/>
      <c r="XBM896" s="806"/>
      <c r="XBN896" s="806"/>
      <c r="XBO896" s="806"/>
      <c r="XBP896" s="806"/>
      <c r="XBQ896" s="806"/>
      <c r="XBR896" s="806"/>
      <c r="XBS896" s="806"/>
      <c r="XBT896" s="806"/>
      <c r="XBU896" s="806"/>
      <c r="XBV896" s="806"/>
      <c r="XBW896" s="806"/>
      <c r="XBX896" s="806"/>
      <c r="XBY896" s="806"/>
      <c r="XBZ896" s="806"/>
      <c r="XCA896" s="806"/>
      <c r="XCB896" s="806"/>
      <c r="XCC896" s="806"/>
      <c r="XCD896" s="806"/>
      <c r="XCE896" s="806"/>
      <c r="XCF896" s="806"/>
      <c r="XCG896" s="806"/>
      <c r="XCH896" s="806"/>
      <c r="XCI896" s="806"/>
      <c r="XCJ896" s="806"/>
      <c r="XCK896" s="806"/>
      <c r="XCL896" s="806"/>
      <c r="XCM896" s="806"/>
      <c r="XCN896" s="806"/>
      <c r="XCO896" s="806"/>
      <c r="XCP896" s="806"/>
    </row>
    <row r="897" spans="1:16318" s="803" customFormat="1" ht="39.75" customHeight="1" x14ac:dyDescent="0.25">
      <c r="A897" s="1208"/>
      <c r="B897" s="1208"/>
      <c r="C897" s="1418"/>
      <c r="D897" s="1191"/>
      <c r="E897" s="1194"/>
      <c r="F897" s="1401"/>
      <c r="G897" s="809" t="s">
        <v>810</v>
      </c>
      <c r="H897" s="395" t="s">
        <v>492</v>
      </c>
      <c r="I897" s="395" t="s">
        <v>25</v>
      </c>
      <c r="J897" s="395">
        <v>1</v>
      </c>
      <c r="K897" s="396">
        <v>350</v>
      </c>
      <c r="L897" s="628">
        <v>5</v>
      </c>
      <c r="M897" s="941" t="s">
        <v>493</v>
      </c>
      <c r="N897" s="598"/>
      <c r="O897" s="598"/>
      <c r="P897" s="598"/>
      <c r="Q897" s="598"/>
      <c r="R897" s="598"/>
      <c r="S897" s="598"/>
      <c r="T897" s="598"/>
      <c r="U897" s="598"/>
      <c r="V897" s="598"/>
      <c r="W897" s="598"/>
      <c r="X897" s="598"/>
      <c r="Y897" s="598"/>
      <c r="Z897" s="598"/>
      <c r="AA897" s="598"/>
      <c r="AB897" s="598"/>
      <c r="AC897" s="598"/>
      <c r="AD897" s="598"/>
      <c r="AE897" s="598"/>
      <c r="AF897" s="598"/>
      <c r="AG897" s="598"/>
      <c r="AH897" s="598"/>
      <c r="AI897" s="598"/>
      <c r="AJ897" s="598"/>
      <c r="AK897" s="598"/>
      <c r="AL897" s="598"/>
      <c r="AM897" s="598"/>
      <c r="AN897" s="598"/>
      <c r="AO897" s="598"/>
      <c r="AP897" s="598"/>
      <c r="AQ897" s="598"/>
      <c r="AR897" s="598"/>
      <c r="AS897" s="598"/>
      <c r="AT897" s="598"/>
      <c r="AU897" s="598"/>
      <c r="AV897" s="598"/>
      <c r="AW897" s="598"/>
      <c r="AX897" s="598"/>
      <c r="AY897" s="598"/>
      <c r="AZ897" s="598"/>
      <c r="BA897" s="598"/>
      <c r="BB897" s="598"/>
      <c r="BC897" s="598"/>
      <c r="BD897" s="598"/>
      <c r="BE897" s="598"/>
      <c r="BF897" s="598"/>
      <c r="BG897" s="598"/>
      <c r="BH897" s="598"/>
      <c r="BI897" s="598"/>
      <c r="BJ897" s="598"/>
      <c r="BK897" s="598"/>
      <c r="BL897" s="598"/>
      <c r="BM897" s="598"/>
      <c r="BN897" s="598"/>
      <c r="BO897" s="598"/>
      <c r="BP897" s="598"/>
      <c r="BQ897" s="598"/>
      <c r="BR897" s="598"/>
      <c r="BS897" s="598"/>
      <c r="BT897" s="598"/>
      <c r="BU897" s="598"/>
      <c r="BV897" s="805"/>
      <c r="BW897" s="806"/>
      <c r="BX897" s="806"/>
      <c r="BY897" s="806"/>
      <c r="BZ897" s="806"/>
      <c r="CA897" s="806"/>
      <c r="CB897" s="806"/>
      <c r="CC897" s="806"/>
      <c r="CD897" s="806"/>
      <c r="CE897" s="806"/>
      <c r="CF897" s="806"/>
      <c r="CG897" s="806"/>
      <c r="CH897" s="806"/>
      <c r="CI897" s="806"/>
      <c r="CJ897" s="806"/>
      <c r="CK897" s="806"/>
      <c r="CL897" s="806"/>
      <c r="CM897" s="806"/>
      <c r="CN897" s="806"/>
      <c r="CO897" s="806"/>
      <c r="CP897" s="806"/>
      <c r="CQ897" s="806"/>
      <c r="CR897" s="806"/>
      <c r="CS897" s="806"/>
      <c r="CT897" s="806"/>
      <c r="CU897" s="806"/>
      <c r="CV897" s="806"/>
      <c r="CW897" s="806"/>
      <c r="CX897" s="806"/>
      <c r="CY897" s="806"/>
      <c r="CZ897" s="806"/>
      <c r="DA897" s="806"/>
      <c r="DB897" s="806"/>
      <c r="DC897" s="806"/>
      <c r="DD897" s="806"/>
      <c r="DE897" s="806"/>
      <c r="DF897" s="806"/>
      <c r="DG897" s="806"/>
      <c r="DH897" s="806"/>
      <c r="DI897" s="806"/>
      <c r="DJ897" s="806"/>
      <c r="DK897" s="806"/>
      <c r="DL897" s="806"/>
      <c r="DM897" s="806"/>
      <c r="DN897" s="806"/>
      <c r="DO897" s="806"/>
      <c r="DP897" s="806"/>
      <c r="DQ897" s="806"/>
      <c r="DR897" s="806"/>
      <c r="DS897" s="806"/>
      <c r="DT897" s="806"/>
      <c r="DU897" s="806"/>
      <c r="DV897" s="806"/>
      <c r="DW897" s="806"/>
      <c r="DX897" s="806"/>
      <c r="DY897" s="806"/>
      <c r="DZ897" s="806"/>
      <c r="EA897" s="806"/>
      <c r="EB897" s="806"/>
      <c r="EC897" s="806"/>
      <c r="ED897" s="806"/>
      <c r="EE897" s="806"/>
      <c r="EF897" s="806"/>
      <c r="EG897" s="806"/>
      <c r="EH897" s="806"/>
      <c r="EI897" s="806"/>
      <c r="EJ897" s="806"/>
      <c r="EK897" s="806"/>
      <c r="EL897" s="806"/>
      <c r="EM897" s="806"/>
      <c r="EN897" s="806"/>
      <c r="EO897" s="806"/>
      <c r="EP897" s="806"/>
      <c r="EQ897" s="806"/>
      <c r="ER897" s="806"/>
      <c r="ES897" s="806"/>
      <c r="ET897" s="806"/>
      <c r="EU897" s="806"/>
      <c r="EV897" s="806"/>
      <c r="EW897" s="806"/>
      <c r="EX897" s="806"/>
      <c r="EY897" s="806"/>
      <c r="EZ897" s="806"/>
      <c r="FA897" s="806"/>
      <c r="FB897" s="806"/>
      <c r="FC897" s="806"/>
      <c r="FD897" s="806"/>
      <c r="FE897" s="806"/>
      <c r="FF897" s="806"/>
      <c r="FG897" s="806"/>
      <c r="FH897" s="806"/>
      <c r="FI897" s="806"/>
      <c r="FJ897" s="806"/>
      <c r="FK897" s="806"/>
      <c r="FL897" s="806"/>
      <c r="FM897" s="806"/>
      <c r="FN897" s="806"/>
      <c r="FO897" s="806"/>
      <c r="FP897" s="806"/>
      <c r="FQ897" s="806"/>
      <c r="FR897" s="806"/>
      <c r="FS897" s="806"/>
      <c r="FT897" s="806"/>
      <c r="FU897" s="806"/>
      <c r="FV897" s="806"/>
      <c r="FW897" s="806"/>
      <c r="FX897" s="806"/>
      <c r="FY897" s="806"/>
      <c r="FZ897" s="806"/>
      <c r="GA897" s="806"/>
      <c r="GB897" s="806"/>
      <c r="GC897" s="806"/>
      <c r="GD897" s="806"/>
      <c r="GE897" s="806"/>
      <c r="GF897" s="806"/>
      <c r="GG897" s="806"/>
      <c r="GH897" s="806"/>
      <c r="GI897" s="806"/>
      <c r="GJ897" s="806"/>
      <c r="GK897" s="806"/>
      <c r="GL897" s="806"/>
      <c r="GM897" s="806"/>
      <c r="GN897" s="806"/>
      <c r="GO897" s="806"/>
      <c r="GP897" s="806"/>
      <c r="GQ897" s="806"/>
      <c r="GR897" s="806"/>
      <c r="GS897" s="806"/>
      <c r="GT897" s="806"/>
      <c r="GU897" s="806"/>
      <c r="GV897" s="806"/>
      <c r="GW897" s="806"/>
      <c r="GX897" s="806"/>
      <c r="GY897" s="806"/>
      <c r="GZ897" s="806"/>
      <c r="HA897" s="806"/>
      <c r="HB897" s="806"/>
      <c r="HC897" s="806"/>
      <c r="HD897" s="806"/>
      <c r="HE897" s="806"/>
      <c r="HF897" s="806"/>
      <c r="HG897" s="806"/>
      <c r="HH897" s="806"/>
      <c r="HI897" s="806"/>
      <c r="HJ897" s="806"/>
      <c r="HK897" s="806"/>
      <c r="HL897" s="806"/>
      <c r="HM897" s="806"/>
      <c r="HN897" s="806"/>
      <c r="HO897" s="806"/>
      <c r="HP897" s="806"/>
      <c r="HQ897" s="806"/>
      <c r="HR897" s="806"/>
      <c r="HS897" s="806"/>
      <c r="HT897" s="806"/>
      <c r="HU897" s="806"/>
      <c r="HV897" s="806"/>
      <c r="HW897" s="806"/>
      <c r="HX897" s="806"/>
      <c r="HY897" s="806"/>
      <c r="HZ897" s="806"/>
      <c r="IA897" s="806"/>
      <c r="IB897" s="806"/>
      <c r="IC897" s="806"/>
      <c r="ID897" s="806"/>
      <c r="IE897" s="806"/>
      <c r="IF897" s="806"/>
      <c r="IG897" s="806"/>
      <c r="IH897" s="806"/>
      <c r="II897" s="806"/>
      <c r="IJ897" s="806"/>
      <c r="IK897" s="806"/>
      <c r="IL897" s="806"/>
      <c r="IM897" s="806"/>
      <c r="IN897" s="806"/>
      <c r="IO897" s="806"/>
      <c r="IP897" s="806"/>
      <c r="IQ897" s="806"/>
      <c r="IR897" s="806"/>
      <c r="IS897" s="806"/>
      <c r="IT897" s="806"/>
      <c r="IU897" s="806"/>
      <c r="IV897" s="806"/>
      <c r="IW897" s="806"/>
      <c r="IX897" s="806"/>
      <c r="IY897" s="806"/>
      <c r="IZ897" s="806"/>
      <c r="JA897" s="806"/>
      <c r="JB897" s="806"/>
      <c r="JC897" s="806"/>
      <c r="JD897" s="806"/>
      <c r="JE897" s="806"/>
      <c r="JF897" s="806"/>
      <c r="JG897" s="806"/>
      <c r="JH897" s="806"/>
      <c r="JI897" s="806"/>
      <c r="JJ897" s="806"/>
      <c r="JK897" s="806"/>
      <c r="JL897" s="806"/>
      <c r="JM897" s="806"/>
      <c r="JN897" s="806"/>
      <c r="JO897" s="806"/>
      <c r="JP897" s="806"/>
      <c r="JQ897" s="806"/>
      <c r="JR897" s="806"/>
      <c r="JS897" s="806"/>
      <c r="JT897" s="806"/>
      <c r="JU897" s="806"/>
      <c r="JV897" s="806"/>
      <c r="JW897" s="806"/>
      <c r="JX897" s="806"/>
      <c r="JY897" s="806"/>
      <c r="JZ897" s="806"/>
      <c r="KA897" s="806"/>
      <c r="KB897" s="806"/>
      <c r="KC897" s="806"/>
      <c r="KD897" s="806"/>
      <c r="KE897" s="806"/>
      <c r="KF897" s="806"/>
      <c r="KG897" s="806"/>
      <c r="KH897" s="806"/>
      <c r="KI897" s="806"/>
      <c r="KJ897" s="806"/>
      <c r="KK897" s="806"/>
      <c r="KL897" s="806"/>
      <c r="KM897" s="806"/>
      <c r="KN897" s="806"/>
      <c r="KO897" s="806"/>
      <c r="KP897" s="806"/>
      <c r="KQ897" s="806"/>
      <c r="KR897" s="806"/>
      <c r="KS897" s="806"/>
      <c r="KT897" s="806"/>
      <c r="KU897" s="806"/>
      <c r="KV897" s="806"/>
      <c r="KW897" s="806"/>
      <c r="KX897" s="806"/>
      <c r="KY897" s="806"/>
      <c r="KZ897" s="806"/>
      <c r="LA897" s="806"/>
      <c r="LB897" s="806"/>
      <c r="LC897" s="806"/>
      <c r="LD897" s="806"/>
      <c r="LE897" s="806"/>
      <c r="LF897" s="806"/>
      <c r="LG897" s="806"/>
      <c r="LH897" s="806"/>
      <c r="LI897" s="806"/>
      <c r="LJ897" s="806"/>
      <c r="LK897" s="806"/>
      <c r="LL897" s="806"/>
      <c r="LM897" s="806"/>
      <c r="LN897" s="806"/>
      <c r="LO897" s="806"/>
      <c r="LP897" s="806"/>
      <c r="LQ897" s="806"/>
      <c r="LR897" s="806"/>
      <c r="LS897" s="806"/>
      <c r="LT897" s="806"/>
      <c r="LU897" s="806"/>
      <c r="LV897" s="806"/>
      <c r="LW897" s="806"/>
      <c r="LX897" s="806"/>
      <c r="LY897" s="806"/>
      <c r="LZ897" s="806"/>
      <c r="MA897" s="806"/>
      <c r="MB897" s="806"/>
      <c r="MC897" s="806"/>
      <c r="MD897" s="806"/>
      <c r="ME897" s="806"/>
      <c r="MF897" s="806"/>
      <c r="MG897" s="806"/>
      <c r="MH897" s="806"/>
      <c r="MI897" s="806"/>
      <c r="MJ897" s="806"/>
      <c r="MK897" s="806"/>
      <c r="ML897" s="806"/>
      <c r="MM897" s="806"/>
      <c r="MN897" s="806"/>
      <c r="MO897" s="806"/>
      <c r="MP897" s="806"/>
      <c r="MQ897" s="806"/>
      <c r="MR897" s="806"/>
      <c r="MS897" s="806"/>
      <c r="MT897" s="806"/>
      <c r="MU897" s="806"/>
      <c r="MV897" s="806"/>
      <c r="MW897" s="806"/>
      <c r="MX897" s="806"/>
      <c r="MY897" s="806"/>
      <c r="MZ897" s="806"/>
      <c r="NA897" s="806"/>
      <c r="NB897" s="806"/>
      <c r="NC897" s="806"/>
      <c r="ND897" s="806"/>
      <c r="NE897" s="806"/>
      <c r="NF897" s="806"/>
      <c r="NG897" s="806"/>
      <c r="NH897" s="806"/>
      <c r="NI897" s="806"/>
      <c r="NJ897" s="806"/>
      <c r="NK897" s="806"/>
      <c r="NL897" s="806"/>
      <c r="NM897" s="806"/>
      <c r="NN897" s="806"/>
      <c r="NO897" s="806"/>
      <c r="NP897" s="806"/>
      <c r="NQ897" s="806"/>
      <c r="NR897" s="806"/>
      <c r="NS897" s="806"/>
      <c r="NT897" s="806"/>
      <c r="NU897" s="806"/>
      <c r="NV897" s="806"/>
      <c r="NW897" s="806"/>
      <c r="NX897" s="806"/>
      <c r="NY897" s="806"/>
      <c r="NZ897" s="806"/>
      <c r="OA897" s="806"/>
      <c r="OB897" s="806"/>
      <c r="OC897" s="806"/>
      <c r="OD897" s="806"/>
      <c r="OE897" s="806"/>
      <c r="OF897" s="806"/>
      <c r="OG897" s="806"/>
      <c r="OH897" s="806"/>
      <c r="OI897" s="806"/>
      <c r="OJ897" s="806"/>
      <c r="OK897" s="806"/>
      <c r="OL897" s="806"/>
      <c r="OM897" s="806"/>
      <c r="ON897" s="806"/>
      <c r="OO897" s="806"/>
      <c r="OP897" s="806"/>
      <c r="OQ897" s="806"/>
      <c r="OR897" s="806"/>
      <c r="OS897" s="806"/>
      <c r="OT897" s="806"/>
      <c r="OU897" s="806"/>
      <c r="OV897" s="806"/>
      <c r="OW897" s="806"/>
      <c r="OX897" s="806"/>
      <c r="OY897" s="806"/>
      <c r="OZ897" s="806"/>
      <c r="PA897" s="806"/>
      <c r="PB897" s="806"/>
      <c r="PC897" s="806"/>
      <c r="PD897" s="806"/>
      <c r="PE897" s="806"/>
      <c r="PF897" s="806"/>
      <c r="PG897" s="806"/>
      <c r="PH897" s="806"/>
      <c r="PI897" s="806"/>
      <c r="PJ897" s="806"/>
      <c r="PK897" s="806"/>
      <c r="PL897" s="806"/>
      <c r="PM897" s="806"/>
      <c r="PN897" s="806"/>
      <c r="PO897" s="806"/>
      <c r="PP897" s="806"/>
      <c r="PQ897" s="806"/>
      <c r="PR897" s="806"/>
      <c r="PS897" s="806"/>
      <c r="PT897" s="806"/>
      <c r="PU897" s="806"/>
      <c r="PV897" s="806"/>
      <c r="PW897" s="806"/>
      <c r="PX897" s="806"/>
      <c r="PY897" s="806"/>
      <c r="PZ897" s="806"/>
      <c r="QA897" s="806"/>
      <c r="QB897" s="806"/>
      <c r="QC897" s="806"/>
      <c r="QD897" s="806"/>
      <c r="QE897" s="806"/>
      <c r="QF897" s="806"/>
      <c r="QG897" s="806"/>
      <c r="QH897" s="806"/>
      <c r="QI897" s="806"/>
      <c r="QJ897" s="806"/>
      <c r="QK897" s="806"/>
      <c r="QL897" s="806"/>
      <c r="QM897" s="806"/>
      <c r="QN897" s="806"/>
      <c r="QO897" s="806"/>
      <c r="QP897" s="806"/>
      <c r="QQ897" s="806"/>
      <c r="QR897" s="806"/>
      <c r="QS897" s="806"/>
      <c r="QT897" s="806"/>
      <c r="QU897" s="806"/>
      <c r="QV897" s="806"/>
      <c r="QW897" s="806"/>
      <c r="QX897" s="806"/>
      <c r="QY897" s="806"/>
      <c r="QZ897" s="806"/>
      <c r="RA897" s="806"/>
      <c r="RB897" s="806"/>
      <c r="RC897" s="806"/>
      <c r="RD897" s="806"/>
      <c r="RE897" s="806"/>
      <c r="RF897" s="806"/>
      <c r="RG897" s="806"/>
      <c r="RH897" s="806"/>
      <c r="RI897" s="806"/>
      <c r="RJ897" s="806"/>
      <c r="RK897" s="806"/>
      <c r="RL897" s="806"/>
      <c r="RM897" s="806"/>
      <c r="RN897" s="806"/>
      <c r="RO897" s="806"/>
      <c r="RP897" s="806"/>
      <c r="RQ897" s="806"/>
      <c r="RR897" s="806"/>
      <c r="RS897" s="806"/>
      <c r="RT897" s="806"/>
      <c r="RU897" s="806"/>
      <c r="RV897" s="806"/>
      <c r="RW897" s="806"/>
      <c r="RX897" s="806"/>
      <c r="RY897" s="806"/>
      <c r="RZ897" s="806"/>
      <c r="SA897" s="806"/>
      <c r="SB897" s="806"/>
      <c r="SC897" s="806"/>
      <c r="SD897" s="806"/>
      <c r="SE897" s="806"/>
      <c r="SF897" s="806"/>
      <c r="SG897" s="806"/>
      <c r="SH897" s="806"/>
      <c r="SI897" s="806"/>
      <c r="SJ897" s="806"/>
      <c r="SK897" s="806"/>
      <c r="SL897" s="806"/>
      <c r="SM897" s="806"/>
      <c r="SN897" s="806"/>
      <c r="SO897" s="806"/>
      <c r="SP897" s="806"/>
      <c r="SQ897" s="806"/>
      <c r="SR897" s="806"/>
      <c r="SS897" s="806"/>
      <c r="ST897" s="806"/>
      <c r="SU897" s="806"/>
      <c r="SV897" s="806"/>
      <c r="SW897" s="806"/>
      <c r="SX897" s="806"/>
      <c r="SY897" s="806"/>
      <c r="SZ897" s="806"/>
      <c r="TA897" s="806"/>
      <c r="TB897" s="806"/>
      <c r="TC897" s="806"/>
      <c r="TD897" s="806"/>
      <c r="TE897" s="806"/>
      <c r="TF897" s="806"/>
      <c r="TG897" s="806"/>
      <c r="TH897" s="806"/>
      <c r="TI897" s="806"/>
      <c r="TJ897" s="806"/>
      <c r="TK897" s="806"/>
      <c r="TL897" s="806"/>
      <c r="TM897" s="806"/>
      <c r="TN897" s="806"/>
      <c r="TO897" s="806"/>
      <c r="TP897" s="806"/>
      <c r="TQ897" s="806"/>
      <c r="TR897" s="806"/>
      <c r="TS897" s="806"/>
      <c r="TT897" s="806"/>
      <c r="TU897" s="806"/>
      <c r="TV897" s="806"/>
      <c r="TW897" s="806"/>
      <c r="TX897" s="806"/>
      <c r="TY897" s="806"/>
      <c r="TZ897" s="806"/>
      <c r="UA897" s="806"/>
      <c r="UB897" s="806"/>
      <c r="UC897" s="806"/>
      <c r="UD897" s="806"/>
      <c r="UE897" s="806"/>
      <c r="UF897" s="806"/>
      <c r="UG897" s="806"/>
      <c r="UH897" s="806"/>
      <c r="UI897" s="806"/>
      <c r="UJ897" s="806"/>
      <c r="UK897" s="806"/>
      <c r="UL897" s="806"/>
      <c r="UM897" s="806"/>
      <c r="UN897" s="806"/>
      <c r="UO897" s="806"/>
      <c r="UP897" s="806"/>
      <c r="UQ897" s="806"/>
      <c r="UR897" s="806"/>
      <c r="US897" s="806"/>
      <c r="UT897" s="806"/>
      <c r="UU897" s="806"/>
      <c r="UV897" s="806"/>
      <c r="UW897" s="806"/>
      <c r="UX897" s="806"/>
      <c r="UY897" s="806"/>
      <c r="UZ897" s="806"/>
      <c r="VA897" s="806"/>
      <c r="VB897" s="806"/>
      <c r="VC897" s="806"/>
      <c r="VD897" s="806"/>
      <c r="VE897" s="806"/>
      <c r="VF897" s="806"/>
      <c r="VG897" s="806"/>
      <c r="VH897" s="806"/>
      <c r="VI897" s="806"/>
      <c r="VJ897" s="806"/>
      <c r="VK897" s="806"/>
      <c r="VL897" s="806"/>
      <c r="VM897" s="806"/>
      <c r="VN897" s="806"/>
      <c r="VO897" s="806"/>
      <c r="VP897" s="806"/>
      <c r="VQ897" s="806"/>
      <c r="VR897" s="806"/>
      <c r="VS897" s="806"/>
      <c r="VT897" s="806"/>
      <c r="VU897" s="806"/>
      <c r="VV897" s="806"/>
      <c r="VW897" s="806"/>
      <c r="VX897" s="806"/>
      <c r="VY897" s="806"/>
      <c r="VZ897" s="806"/>
      <c r="WA897" s="806"/>
      <c r="WB897" s="806"/>
      <c r="WC897" s="806"/>
      <c r="WD897" s="806"/>
      <c r="WE897" s="806"/>
      <c r="WF897" s="806"/>
      <c r="WG897" s="806"/>
      <c r="WH897" s="806"/>
      <c r="WI897" s="806"/>
      <c r="WJ897" s="806"/>
      <c r="WK897" s="806"/>
      <c r="WL897" s="806"/>
      <c r="WM897" s="806"/>
      <c r="WN897" s="806"/>
      <c r="WO897" s="806"/>
      <c r="WP897" s="806"/>
      <c r="WQ897" s="806"/>
      <c r="WR897" s="806"/>
      <c r="WS897" s="806"/>
      <c r="WT897" s="806"/>
      <c r="WU897" s="806"/>
      <c r="WV897" s="806"/>
      <c r="WW897" s="806"/>
      <c r="WX897" s="806"/>
      <c r="WY897" s="806"/>
      <c r="WZ897" s="806"/>
      <c r="XA897" s="806"/>
      <c r="XB897" s="806"/>
      <c r="XC897" s="806"/>
      <c r="XD897" s="806"/>
      <c r="XE897" s="806"/>
      <c r="XF897" s="806"/>
      <c r="XG897" s="806"/>
      <c r="XH897" s="806"/>
      <c r="XI897" s="806"/>
      <c r="XJ897" s="806"/>
      <c r="XK897" s="806"/>
      <c r="XL897" s="806"/>
      <c r="XM897" s="806"/>
      <c r="XN897" s="806"/>
      <c r="XO897" s="806"/>
      <c r="XP897" s="806"/>
      <c r="XQ897" s="806"/>
      <c r="XR897" s="806"/>
      <c r="XS897" s="806"/>
      <c r="XT897" s="806"/>
      <c r="XU897" s="806"/>
      <c r="XV897" s="806"/>
      <c r="XW897" s="806"/>
      <c r="XX897" s="806"/>
      <c r="XY897" s="806"/>
      <c r="XZ897" s="806"/>
      <c r="YA897" s="806"/>
      <c r="YB897" s="806"/>
      <c r="YC897" s="806"/>
      <c r="YD897" s="806"/>
      <c r="YE897" s="806"/>
      <c r="YF897" s="806"/>
      <c r="YG897" s="806"/>
      <c r="YH897" s="806"/>
      <c r="YI897" s="806"/>
      <c r="YJ897" s="806"/>
      <c r="YK897" s="806"/>
      <c r="YL897" s="806"/>
      <c r="YM897" s="806"/>
      <c r="YN897" s="806"/>
      <c r="YO897" s="806"/>
      <c r="YP897" s="806"/>
      <c r="YQ897" s="806"/>
      <c r="YR897" s="806"/>
      <c r="YS897" s="806"/>
      <c r="YT897" s="806"/>
      <c r="YU897" s="806"/>
      <c r="YV897" s="806"/>
      <c r="YW897" s="806"/>
      <c r="YX897" s="806"/>
      <c r="YY897" s="806"/>
      <c r="YZ897" s="806"/>
      <c r="ZA897" s="806"/>
      <c r="ZB897" s="806"/>
      <c r="ZC897" s="806"/>
      <c r="ZD897" s="806"/>
      <c r="ZE897" s="806"/>
      <c r="ZF897" s="806"/>
      <c r="ZG897" s="806"/>
      <c r="ZH897" s="806"/>
      <c r="ZI897" s="806"/>
      <c r="ZJ897" s="806"/>
      <c r="ZK897" s="806"/>
      <c r="ZL897" s="806"/>
      <c r="ZM897" s="806"/>
      <c r="ZN897" s="806"/>
      <c r="ZO897" s="806"/>
      <c r="ZP897" s="806"/>
      <c r="ZQ897" s="806"/>
      <c r="ZR897" s="806"/>
      <c r="ZS897" s="806"/>
      <c r="ZT897" s="806"/>
      <c r="ZU897" s="806"/>
      <c r="ZV897" s="806"/>
      <c r="ZW897" s="806"/>
      <c r="ZX897" s="806"/>
      <c r="ZY897" s="806"/>
      <c r="ZZ897" s="806"/>
      <c r="AAA897" s="806"/>
      <c r="AAB897" s="806"/>
      <c r="AAC897" s="806"/>
      <c r="AAD897" s="806"/>
      <c r="AAE897" s="806"/>
      <c r="AAF897" s="806"/>
      <c r="AAG897" s="806"/>
      <c r="AAH897" s="806"/>
      <c r="AAI897" s="806"/>
      <c r="AAJ897" s="806"/>
      <c r="AAK897" s="806"/>
      <c r="AAL897" s="806"/>
      <c r="AAM897" s="806"/>
      <c r="AAN897" s="806"/>
      <c r="AAO897" s="806"/>
      <c r="AAP897" s="806"/>
      <c r="AAQ897" s="806"/>
      <c r="AAR897" s="806"/>
      <c r="AAS897" s="806"/>
      <c r="AAT897" s="806"/>
      <c r="AAU897" s="806"/>
      <c r="AAV897" s="806"/>
      <c r="AAW897" s="806"/>
      <c r="AAX897" s="806"/>
      <c r="AAY897" s="806"/>
      <c r="AAZ897" s="806"/>
      <c r="ABA897" s="806"/>
      <c r="ABB897" s="806"/>
      <c r="ABC897" s="806"/>
      <c r="ABD897" s="806"/>
      <c r="ABE897" s="806"/>
      <c r="ABF897" s="806"/>
      <c r="ABG897" s="806"/>
      <c r="ABH897" s="806"/>
      <c r="ABI897" s="806"/>
      <c r="ABJ897" s="806"/>
      <c r="ABK897" s="806"/>
      <c r="ABL897" s="806"/>
      <c r="ABM897" s="806"/>
      <c r="ABN897" s="806"/>
      <c r="ABO897" s="806"/>
      <c r="ABP897" s="806"/>
      <c r="ABQ897" s="806"/>
      <c r="ABR897" s="806"/>
      <c r="ABS897" s="806"/>
      <c r="ABT897" s="806"/>
      <c r="ABU897" s="806"/>
      <c r="ABV897" s="806"/>
      <c r="ABW897" s="806"/>
      <c r="ABX897" s="806"/>
      <c r="ABY897" s="806"/>
      <c r="ABZ897" s="806"/>
      <c r="ACA897" s="806"/>
      <c r="ACB897" s="806"/>
      <c r="ACC897" s="806"/>
      <c r="ACD897" s="806"/>
      <c r="ACE897" s="806"/>
      <c r="ACF897" s="806"/>
      <c r="ACG897" s="806"/>
      <c r="ACH897" s="806"/>
      <c r="ACI897" s="806"/>
      <c r="ACJ897" s="806"/>
      <c r="ACK897" s="806"/>
      <c r="ACL897" s="806"/>
      <c r="ACM897" s="806"/>
      <c r="ACN897" s="806"/>
      <c r="ACO897" s="806"/>
      <c r="ACP897" s="806"/>
      <c r="ACQ897" s="806"/>
      <c r="ACR897" s="806"/>
      <c r="ACS897" s="806"/>
      <c r="ACT897" s="806"/>
      <c r="ACU897" s="806"/>
      <c r="ACV897" s="806"/>
      <c r="ACW897" s="806"/>
      <c r="ACX897" s="806"/>
      <c r="ACY897" s="806"/>
      <c r="ACZ897" s="806"/>
      <c r="ADA897" s="806"/>
      <c r="ADB897" s="806"/>
      <c r="ADC897" s="806"/>
      <c r="ADD897" s="806"/>
      <c r="ADE897" s="806"/>
      <c r="ADF897" s="806"/>
      <c r="ADG897" s="806"/>
      <c r="ADH897" s="806"/>
      <c r="ADI897" s="806"/>
      <c r="ADJ897" s="806"/>
      <c r="ADK897" s="806"/>
      <c r="ADL897" s="806"/>
      <c r="ADM897" s="806"/>
      <c r="ADN897" s="806"/>
      <c r="ADO897" s="806"/>
      <c r="ADP897" s="806"/>
      <c r="ADQ897" s="806"/>
      <c r="ADR897" s="806"/>
      <c r="ADS897" s="806"/>
      <c r="ADT897" s="806"/>
      <c r="ADU897" s="806"/>
      <c r="ADV897" s="806"/>
      <c r="ADW897" s="806"/>
      <c r="ADX897" s="806"/>
      <c r="ADY897" s="806"/>
      <c r="ADZ897" s="806"/>
      <c r="AEA897" s="806"/>
      <c r="AEB897" s="806"/>
      <c r="AEC897" s="806"/>
      <c r="AED897" s="806"/>
      <c r="AEE897" s="806"/>
      <c r="AEF897" s="806"/>
      <c r="AEG897" s="806"/>
      <c r="AEH897" s="806"/>
      <c r="AEI897" s="806"/>
      <c r="AEJ897" s="806"/>
      <c r="AEK897" s="806"/>
      <c r="AEL897" s="806"/>
      <c r="AEM897" s="806"/>
      <c r="AEN897" s="806"/>
      <c r="AEO897" s="806"/>
      <c r="AEP897" s="806"/>
      <c r="AEQ897" s="806"/>
      <c r="AER897" s="806"/>
      <c r="AES897" s="806"/>
      <c r="AET897" s="806"/>
      <c r="AEU897" s="806"/>
      <c r="AEV897" s="806"/>
      <c r="AEW897" s="806"/>
      <c r="AEX897" s="806"/>
      <c r="AEY897" s="806"/>
      <c r="AEZ897" s="806"/>
      <c r="AFA897" s="806"/>
      <c r="AFB897" s="806"/>
      <c r="AFC897" s="806"/>
      <c r="AFD897" s="806"/>
      <c r="AFE897" s="806"/>
      <c r="AFF897" s="806"/>
      <c r="AFG897" s="806"/>
      <c r="AFH897" s="806"/>
      <c r="AFI897" s="806"/>
      <c r="AFJ897" s="806"/>
      <c r="AFK897" s="806"/>
      <c r="AFL897" s="806"/>
      <c r="AFM897" s="806"/>
      <c r="AFN897" s="806"/>
      <c r="AFO897" s="806"/>
      <c r="AFP897" s="806"/>
      <c r="AFQ897" s="806"/>
      <c r="AFR897" s="806"/>
      <c r="AFS897" s="806"/>
      <c r="AFT897" s="806"/>
      <c r="AFU897" s="806"/>
      <c r="AFV897" s="806"/>
      <c r="AFW897" s="806"/>
      <c r="AFX897" s="806"/>
      <c r="AFY897" s="806"/>
      <c r="AFZ897" s="806"/>
      <c r="AGA897" s="806"/>
      <c r="AGB897" s="806"/>
      <c r="AGC897" s="806"/>
      <c r="AGD897" s="806"/>
      <c r="AGE897" s="806"/>
      <c r="AGF897" s="806"/>
      <c r="AGG897" s="806"/>
      <c r="AGH897" s="806"/>
      <c r="AGI897" s="806"/>
      <c r="AGJ897" s="806"/>
      <c r="AGK897" s="806"/>
      <c r="AGL897" s="806"/>
      <c r="AGM897" s="806"/>
      <c r="AGN897" s="806"/>
      <c r="AGO897" s="806"/>
      <c r="AGP897" s="806"/>
      <c r="AGQ897" s="806"/>
      <c r="AGR897" s="806"/>
      <c r="AGS897" s="806"/>
      <c r="AGT897" s="806"/>
      <c r="AGU897" s="806"/>
      <c r="AGV897" s="806"/>
      <c r="AGW897" s="806"/>
      <c r="AGX897" s="806"/>
      <c r="AGY897" s="806"/>
      <c r="AGZ897" s="806"/>
      <c r="AHA897" s="806"/>
      <c r="AHB897" s="806"/>
      <c r="AHC897" s="806"/>
      <c r="AHD897" s="806"/>
      <c r="AHE897" s="806"/>
      <c r="AHF897" s="806"/>
      <c r="AHG897" s="806"/>
      <c r="AHH897" s="806"/>
      <c r="AHI897" s="806"/>
      <c r="AHJ897" s="806"/>
      <c r="AHK897" s="806"/>
      <c r="AHL897" s="806"/>
      <c r="AHM897" s="806"/>
      <c r="AHN897" s="806"/>
      <c r="AHO897" s="806"/>
      <c r="AHP897" s="806"/>
      <c r="AHQ897" s="806"/>
      <c r="AHR897" s="806"/>
      <c r="AHS897" s="806"/>
      <c r="AHT897" s="806"/>
      <c r="AHU897" s="806"/>
      <c r="AHV897" s="806"/>
      <c r="AHW897" s="806"/>
      <c r="AHX897" s="806"/>
      <c r="AHY897" s="806"/>
      <c r="AHZ897" s="806"/>
      <c r="AIA897" s="806"/>
      <c r="AIB897" s="806"/>
      <c r="AIC897" s="806"/>
      <c r="AID897" s="806"/>
      <c r="AIE897" s="806"/>
      <c r="AIF897" s="806"/>
      <c r="AIG897" s="806"/>
      <c r="AIH897" s="806"/>
      <c r="AII897" s="806"/>
      <c r="AIJ897" s="806"/>
      <c r="AIK897" s="806"/>
      <c r="AIL897" s="806"/>
      <c r="AIM897" s="806"/>
      <c r="AIN897" s="806"/>
      <c r="AIO897" s="806"/>
      <c r="AIP897" s="806"/>
      <c r="AIQ897" s="806"/>
      <c r="AIR897" s="806"/>
      <c r="AIS897" s="806"/>
      <c r="AIT897" s="806"/>
      <c r="AIU897" s="806"/>
      <c r="AIV897" s="806"/>
      <c r="AIW897" s="806"/>
      <c r="AIX897" s="806"/>
      <c r="AIY897" s="806"/>
      <c r="AIZ897" s="806"/>
      <c r="AJA897" s="806"/>
      <c r="AJB897" s="806"/>
      <c r="AJC897" s="806"/>
      <c r="AJD897" s="806"/>
      <c r="AJE897" s="806"/>
      <c r="AJF897" s="806"/>
      <c r="AJG897" s="806"/>
      <c r="AJH897" s="806"/>
      <c r="AJI897" s="806"/>
      <c r="AJJ897" s="806"/>
      <c r="AJK897" s="806"/>
      <c r="AJL897" s="806"/>
      <c r="AJM897" s="806"/>
      <c r="AJN897" s="806"/>
      <c r="AJO897" s="806"/>
      <c r="AJP897" s="806"/>
      <c r="AJQ897" s="806"/>
      <c r="AJR897" s="806"/>
      <c r="AJS897" s="806"/>
      <c r="AJT897" s="806"/>
      <c r="AJU897" s="806"/>
      <c r="AJV897" s="806"/>
      <c r="AJW897" s="806"/>
      <c r="AJX897" s="806"/>
      <c r="AJY897" s="806"/>
      <c r="AJZ897" s="806"/>
      <c r="AKA897" s="806"/>
      <c r="AKB897" s="806"/>
      <c r="AKC897" s="806"/>
      <c r="AKD897" s="806"/>
      <c r="AKE897" s="806"/>
      <c r="AKF897" s="806"/>
      <c r="AKG897" s="806"/>
      <c r="AKH897" s="806"/>
      <c r="AKI897" s="806"/>
      <c r="AKJ897" s="806"/>
      <c r="AKK897" s="806"/>
      <c r="AKL897" s="806"/>
      <c r="AKM897" s="806"/>
      <c r="AKN897" s="806"/>
      <c r="AKO897" s="806"/>
      <c r="AKP897" s="806"/>
      <c r="AKQ897" s="806"/>
      <c r="AKR897" s="806"/>
      <c r="AKS897" s="806"/>
      <c r="AKT897" s="806"/>
      <c r="AKU897" s="806"/>
      <c r="AKV897" s="806"/>
      <c r="AKW897" s="806"/>
      <c r="AKX897" s="806"/>
      <c r="AKY897" s="806"/>
      <c r="AKZ897" s="806"/>
      <c r="ALA897" s="806"/>
      <c r="ALB897" s="806"/>
      <c r="ALC897" s="806"/>
      <c r="ALD897" s="806"/>
      <c r="ALE897" s="806"/>
      <c r="ALF897" s="806"/>
      <c r="ALG897" s="806"/>
      <c r="ALH897" s="806"/>
      <c r="ALI897" s="806"/>
      <c r="ALJ897" s="806"/>
      <c r="ALK897" s="806"/>
      <c r="ALL897" s="806"/>
      <c r="ALM897" s="806"/>
      <c r="ALN897" s="806"/>
      <c r="ALO897" s="806"/>
      <c r="ALP897" s="806"/>
      <c r="ALQ897" s="806"/>
      <c r="ALR897" s="806"/>
      <c r="ALS897" s="806"/>
      <c r="ALT897" s="806"/>
      <c r="ALU897" s="806"/>
      <c r="ALV897" s="806"/>
      <c r="ALW897" s="806"/>
      <c r="ALX897" s="806"/>
      <c r="ALY897" s="806"/>
      <c r="ALZ897" s="806"/>
      <c r="AMA897" s="806"/>
      <c r="AMB897" s="806"/>
      <c r="AMC897" s="806"/>
      <c r="AMD897" s="806"/>
      <c r="AME897" s="806"/>
      <c r="AMF897" s="806"/>
      <c r="AMG897" s="806"/>
      <c r="AMH897" s="806"/>
      <c r="AMI897" s="806"/>
      <c r="AMJ897" s="806"/>
      <c r="AMK897" s="806"/>
      <c r="AML897" s="806"/>
      <c r="AMM897" s="806"/>
      <c r="AMN897" s="806"/>
      <c r="AMO897" s="806"/>
      <c r="AMP897" s="806"/>
      <c r="AMQ897" s="806"/>
      <c r="AMR897" s="806"/>
      <c r="AMS897" s="806"/>
      <c r="AMT897" s="806"/>
      <c r="AMU897" s="806"/>
      <c r="AMV897" s="806"/>
      <c r="AMW897" s="806"/>
      <c r="AMX897" s="806"/>
      <c r="AMY897" s="806"/>
      <c r="AMZ897" s="806"/>
      <c r="ANA897" s="806"/>
      <c r="ANB897" s="806"/>
      <c r="ANC897" s="806"/>
      <c r="AND897" s="806"/>
      <c r="ANE897" s="806"/>
      <c r="ANF897" s="806"/>
      <c r="ANG897" s="806"/>
      <c r="ANH897" s="806"/>
      <c r="ANI897" s="806"/>
      <c r="ANJ897" s="806"/>
      <c r="ANK897" s="806"/>
      <c r="ANL897" s="806"/>
      <c r="ANM897" s="806"/>
      <c r="ANN897" s="806"/>
      <c r="ANO897" s="806"/>
      <c r="ANP897" s="806"/>
      <c r="ANQ897" s="806"/>
      <c r="ANR897" s="806"/>
      <c r="ANS897" s="806"/>
      <c r="ANT897" s="806"/>
      <c r="ANU897" s="806"/>
      <c r="ANV897" s="806"/>
      <c r="ANW897" s="806"/>
      <c r="ANX897" s="806"/>
      <c r="ANY897" s="806"/>
      <c r="ANZ897" s="806"/>
      <c r="AOA897" s="806"/>
      <c r="AOB897" s="806"/>
      <c r="AOC897" s="806"/>
      <c r="AOD897" s="806"/>
      <c r="AOE897" s="806"/>
      <c r="AOF897" s="806"/>
      <c r="AOG897" s="806"/>
      <c r="AOH897" s="806"/>
      <c r="AOI897" s="806"/>
      <c r="AOJ897" s="806"/>
      <c r="AOK897" s="806"/>
      <c r="AOL897" s="806"/>
      <c r="AOM897" s="806"/>
      <c r="AON897" s="806"/>
      <c r="AOO897" s="806"/>
      <c r="AOP897" s="806"/>
      <c r="AOQ897" s="806"/>
      <c r="AOR897" s="806"/>
      <c r="AOS897" s="806"/>
      <c r="AOT897" s="806"/>
      <c r="AOU897" s="806"/>
      <c r="AOV897" s="806"/>
      <c r="AOW897" s="806"/>
      <c r="AOX897" s="806"/>
      <c r="AOY897" s="806"/>
      <c r="AOZ897" s="806"/>
      <c r="APA897" s="806"/>
      <c r="APB897" s="806"/>
      <c r="APC897" s="806"/>
      <c r="APD897" s="806"/>
      <c r="APE897" s="806"/>
      <c r="APF897" s="806"/>
      <c r="APG897" s="806"/>
      <c r="APH897" s="806"/>
      <c r="API897" s="806"/>
      <c r="APJ897" s="806"/>
      <c r="APK897" s="806"/>
      <c r="APL897" s="806"/>
      <c r="APM897" s="806"/>
      <c r="APN897" s="806"/>
      <c r="APO897" s="806"/>
      <c r="APP897" s="806"/>
      <c r="APQ897" s="806"/>
      <c r="APR897" s="806"/>
      <c r="APS897" s="806"/>
      <c r="APT897" s="806"/>
      <c r="APU897" s="806"/>
      <c r="APV897" s="806"/>
      <c r="APW897" s="806"/>
      <c r="APX897" s="806"/>
      <c r="APY897" s="806"/>
      <c r="APZ897" s="806"/>
      <c r="AQA897" s="806"/>
      <c r="AQB897" s="806"/>
      <c r="AQC897" s="806"/>
      <c r="AQD897" s="806"/>
      <c r="AQE897" s="806"/>
      <c r="AQF897" s="806"/>
      <c r="AQG897" s="806"/>
      <c r="AQH897" s="806"/>
      <c r="AQI897" s="806"/>
      <c r="AQJ897" s="806"/>
      <c r="AQK897" s="806"/>
      <c r="AQL897" s="806"/>
      <c r="AQM897" s="806"/>
      <c r="AQN897" s="806"/>
      <c r="AQO897" s="806"/>
      <c r="AQP897" s="806"/>
      <c r="AQQ897" s="806"/>
      <c r="AQR897" s="806"/>
      <c r="AQS897" s="806"/>
      <c r="AQT897" s="806"/>
      <c r="AQU897" s="806"/>
      <c r="AQV897" s="806"/>
      <c r="AQW897" s="806"/>
      <c r="AQX897" s="806"/>
      <c r="AQY897" s="806"/>
      <c r="AQZ897" s="806"/>
      <c r="ARA897" s="806"/>
      <c r="ARB897" s="806"/>
      <c r="ARC897" s="806"/>
      <c r="ARD897" s="806"/>
      <c r="ARE897" s="806"/>
      <c r="ARF897" s="806"/>
      <c r="ARG897" s="806"/>
      <c r="ARH897" s="806"/>
      <c r="ARI897" s="806"/>
      <c r="ARJ897" s="806"/>
      <c r="ARK897" s="806"/>
      <c r="ARL897" s="806"/>
      <c r="ARM897" s="806"/>
      <c r="ARN897" s="806"/>
      <c r="ARO897" s="806"/>
      <c r="ARP897" s="806"/>
      <c r="ARQ897" s="806"/>
      <c r="ARR897" s="806"/>
      <c r="ARS897" s="806"/>
      <c r="ART897" s="806"/>
      <c r="ARU897" s="806"/>
      <c r="ARV897" s="806"/>
      <c r="ARW897" s="806"/>
      <c r="ARX897" s="806"/>
      <c r="ARY897" s="806"/>
      <c r="ARZ897" s="806"/>
      <c r="ASA897" s="806"/>
      <c r="ASB897" s="806"/>
      <c r="ASC897" s="806"/>
      <c r="ASD897" s="806"/>
      <c r="ASE897" s="806"/>
      <c r="ASF897" s="806"/>
      <c r="ASG897" s="806"/>
      <c r="ASH897" s="806"/>
      <c r="ASI897" s="806"/>
      <c r="ASJ897" s="806"/>
      <c r="ASK897" s="806"/>
      <c r="ASL897" s="806"/>
      <c r="ASM897" s="806"/>
      <c r="ASN897" s="806"/>
      <c r="ASO897" s="806"/>
      <c r="ASP897" s="806"/>
      <c r="ASQ897" s="806"/>
      <c r="ASR897" s="806"/>
      <c r="ASS897" s="806"/>
      <c r="AST897" s="806"/>
      <c r="ASU897" s="806"/>
      <c r="ASV897" s="806"/>
      <c r="ASW897" s="806"/>
      <c r="ASX897" s="806"/>
      <c r="ASY897" s="806"/>
      <c r="ASZ897" s="806"/>
      <c r="ATA897" s="806"/>
      <c r="ATB897" s="806"/>
      <c r="ATC897" s="806"/>
      <c r="ATD897" s="806"/>
      <c r="ATE897" s="806"/>
      <c r="ATF897" s="806"/>
      <c r="ATG897" s="806"/>
      <c r="ATH897" s="806"/>
      <c r="ATI897" s="806"/>
      <c r="ATJ897" s="806"/>
      <c r="ATK897" s="806"/>
      <c r="ATL897" s="806"/>
      <c r="ATM897" s="806"/>
      <c r="ATN897" s="806"/>
      <c r="ATO897" s="806"/>
      <c r="ATP897" s="806"/>
      <c r="ATQ897" s="806"/>
      <c r="ATR897" s="806"/>
      <c r="ATS897" s="806"/>
      <c r="ATT897" s="806"/>
      <c r="ATU897" s="806"/>
      <c r="ATV897" s="806"/>
      <c r="ATW897" s="806"/>
      <c r="ATX897" s="806"/>
      <c r="ATY897" s="806"/>
      <c r="ATZ897" s="806"/>
      <c r="AUA897" s="806"/>
      <c r="AUB897" s="806"/>
      <c r="AUC897" s="806"/>
      <c r="AUD897" s="806"/>
      <c r="AUE897" s="806"/>
      <c r="AUF897" s="806"/>
      <c r="AUG897" s="806"/>
      <c r="AUH897" s="806"/>
      <c r="AUI897" s="806"/>
      <c r="AUJ897" s="806"/>
      <c r="AUK897" s="806"/>
      <c r="AUL897" s="806"/>
      <c r="AUM897" s="806"/>
      <c r="AUN897" s="806"/>
      <c r="AUO897" s="806"/>
      <c r="AUP897" s="806"/>
      <c r="AUQ897" s="806"/>
      <c r="AUR897" s="806"/>
      <c r="AUS897" s="806"/>
      <c r="AUT897" s="806"/>
      <c r="AUU897" s="806"/>
      <c r="AUV897" s="806"/>
      <c r="AUW897" s="806"/>
      <c r="AUX897" s="806"/>
      <c r="AUY897" s="806"/>
      <c r="AUZ897" s="806"/>
      <c r="AVA897" s="806"/>
      <c r="AVB897" s="806"/>
      <c r="AVC897" s="806"/>
      <c r="AVD897" s="806"/>
      <c r="AVE897" s="806"/>
      <c r="AVF897" s="806"/>
      <c r="AVG897" s="806"/>
      <c r="AVH897" s="806"/>
      <c r="AVI897" s="806"/>
      <c r="AVJ897" s="806"/>
      <c r="AVK897" s="806"/>
      <c r="AVL897" s="806"/>
      <c r="AVM897" s="806"/>
      <c r="AVN897" s="806"/>
      <c r="AVO897" s="806"/>
      <c r="AVP897" s="806"/>
      <c r="AVQ897" s="806"/>
      <c r="AVR897" s="806"/>
      <c r="AVS897" s="806"/>
      <c r="AVT897" s="806"/>
      <c r="AVU897" s="806"/>
      <c r="AVV897" s="806"/>
      <c r="AVW897" s="806"/>
      <c r="AVX897" s="806"/>
      <c r="AVY897" s="806"/>
      <c r="AVZ897" s="806"/>
      <c r="AWA897" s="806"/>
      <c r="AWB897" s="806"/>
      <c r="AWC897" s="806"/>
      <c r="AWD897" s="806"/>
      <c r="AWE897" s="806"/>
      <c r="AWF897" s="806"/>
      <c r="AWG897" s="806"/>
      <c r="AWH897" s="806"/>
      <c r="AWI897" s="806"/>
      <c r="AWJ897" s="806"/>
      <c r="AWK897" s="806"/>
      <c r="AWL897" s="806"/>
      <c r="AWM897" s="806"/>
      <c r="AWN897" s="806"/>
      <c r="AWO897" s="806"/>
      <c r="AWP897" s="806"/>
      <c r="AWQ897" s="806"/>
      <c r="AWR897" s="806"/>
      <c r="AWS897" s="806"/>
      <c r="AWT897" s="806"/>
      <c r="AWU897" s="806"/>
      <c r="AWV897" s="806"/>
      <c r="AWW897" s="806"/>
      <c r="AWX897" s="806"/>
      <c r="AWY897" s="806"/>
      <c r="AWZ897" s="806"/>
      <c r="AXA897" s="806"/>
      <c r="AXB897" s="806"/>
      <c r="AXC897" s="806"/>
      <c r="AXD897" s="806"/>
      <c r="AXE897" s="806"/>
      <c r="AXF897" s="806"/>
      <c r="AXG897" s="806"/>
      <c r="AXH897" s="806"/>
      <c r="AXI897" s="806"/>
      <c r="AXJ897" s="806"/>
      <c r="AXK897" s="806"/>
      <c r="AXL897" s="806"/>
      <c r="AXM897" s="806"/>
      <c r="AXN897" s="806"/>
      <c r="AXO897" s="806"/>
      <c r="AXP897" s="806"/>
      <c r="AXQ897" s="806"/>
      <c r="AXR897" s="806"/>
      <c r="AXS897" s="806"/>
      <c r="AXT897" s="806"/>
      <c r="AXU897" s="806"/>
      <c r="AXV897" s="806"/>
      <c r="AXW897" s="806"/>
      <c r="AXX897" s="806"/>
      <c r="AXY897" s="806"/>
      <c r="AXZ897" s="806"/>
      <c r="AYA897" s="806"/>
      <c r="AYB897" s="806"/>
      <c r="AYC897" s="806"/>
      <c r="AYD897" s="806"/>
      <c r="AYE897" s="806"/>
      <c r="AYF897" s="806"/>
      <c r="AYG897" s="806"/>
      <c r="AYH897" s="806"/>
      <c r="AYI897" s="806"/>
      <c r="AYJ897" s="806"/>
      <c r="AYK897" s="806"/>
      <c r="AYL897" s="806"/>
      <c r="AYM897" s="806"/>
      <c r="AYN897" s="806"/>
      <c r="AYO897" s="806"/>
      <c r="AYP897" s="806"/>
      <c r="AYQ897" s="806"/>
      <c r="AYR897" s="806"/>
      <c r="AYS897" s="806"/>
      <c r="AYT897" s="806"/>
      <c r="AYU897" s="806"/>
      <c r="AYV897" s="806"/>
      <c r="AYW897" s="806"/>
      <c r="AYX897" s="806"/>
      <c r="AYY897" s="806"/>
      <c r="AYZ897" s="806"/>
      <c r="AZA897" s="806"/>
      <c r="AZB897" s="806"/>
      <c r="AZC897" s="806"/>
      <c r="AZD897" s="806"/>
      <c r="AZE897" s="806"/>
      <c r="AZF897" s="806"/>
      <c r="AZG897" s="806"/>
      <c r="AZH897" s="806"/>
      <c r="AZI897" s="806"/>
      <c r="AZJ897" s="806"/>
      <c r="AZK897" s="806"/>
      <c r="AZL897" s="806"/>
      <c r="AZM897" s="806"/>
      <c r="AZN897" s="806"/>
      <c r="AZO897" s="806"/>
      <c r="AZP897" s="806"/>
      <c r="AZQ897" s="806"/>
      <c r="AZR897" s="806"/>
      <c r="AZS897" s="806"/>
      <c r="AZT897" s="806"/>
      <c r="AZU897" s="806"/>
      <c r="AZV897" s="806"/>
      <c r="AZW897" s="806"/>
      <c r="AZX897" s="806"/>
      <c r="AZY897" s="806"/>
      <c r="AZZ897" s="806"/>
      <c r="BAA897" s="806"/>
      <c r="BAB897" s="806"/>
      <c r="BAC897" s="806"/>
      <c r="BAD897" s="806"/>
      <c r="BAE897" s="806"/>
      <c r="BAF897" s="806"/>
      <c r="BAG897" s="806"/>
      <c r="BAH897" s="806"/>
      <c r="BAI897" s="806"/>
      <c r="BAJ897" s="806"/>
      <c r="BAK897" s="806"/>
      <c r="BAL897" s="806"/>
      <c r="BAM897" s="806"/>
      <c r="BAN897" s="806"/>
      <c r="BAO897" s="806"/>
      <c r="BAP897" s="806"/>
      <c r="BAQ897" s="806"/>
      <c r="BAR897" s="806"/>
      <c r="BAS897" s="806"/>
      <c r="BAT897" s="806"/>
      <c r="BAU897" s="806"/>
      <c r="BAV897" s="806"/>
      <c r="BAW897" s="806"/>
      <c r="BAX897" s="806"/>
      <c r="BAY897" s="806"/>
      <c r="BAZ897" s="806"/>
      <c r="BBA897" s="806"/>
      <c r="BBB897" s="806"/>
      <c r="BBC897" s="806"/>
      <c r="BBD897" s="806"/>
      <c r="BBE897" s="806"/>
      <c r="BBF897" s="806"/>
      <c r="BBG897" s="806"/>
      <c r="BBH897" s="806"/>
      <c r="BBI897" s="806"/>
      <c r="BBJ897" s="806"/>
      <c r="BBK897" s="806"/>
      <c r="BBL897" s="806"/>
      <c r="BBM897" s="806"/>
      <c r="BBN897" s="806"/>
      <c r="BBO897" s="806"/>
      <c r="BBP897" s="806"/>
      <c r="BBQ897" s="806"/>
      <c r="BBR897" s="806"/>
      <c r="BBS897" s="806"/>
      <c r="BBT897" s="806"/>
      <c r="BBU897" s="806"/>
      <c r="BBV897" s="806"/>
      <c r="BBW897" s="806"/>
      <c r="BBX897" s="806"/>
      <c r="BBY897" s="806"/>
      <c r="BBZ897" s="806"/>
      <c r="BCA897" s="806"/>
      <c r="BCB897" s="806"/>
      <c r="BCC897" s="806"/>
      <c r="BCD897" s="806"/>
      <c r="BCE897" s="806"/>
      <c r="BCF897" s="806"/>
      <c r="BCG897" s="806"/>
      <c r="BCH897" s="806"/>
      <c r="BCI897" s="806"/>
      <c r="BCJ897" s="806"/>
      <c r="BCK897" s="806"/>
      <c r="BCL897" s="806"/>
      <c r="BCM897" s="806"/>
      <c r="BCN897" s="806"/>
      <c r="BCO897" s="806"/>
      <c r="BCP897" s="806"/>
      <c r="BCQ897" s="806"/>
      <c r="BCR897" s="806"/>
      <c r="BCS897" s="806"/>
      <c r="BCT897" s="806"/>
      <c r="BCU897" s="806"/>
      <c r="BCV897" s="806"/>
      <c r="BCW897" s="806"/>
      <c r="BCX897" s="806"/>
      <c r="BCY897" s="806"/>
      <c r="BCZ897" s="806"/>
      <c r="BDA897" s="806"/>
      <c r="BDB897" s="806"/>
      <c r="BDC897" s="806"/>
      <c r="BDD897" s="806"/>
      <c r="BDE897" s="806"/>
      <c r="BDF897" s="806"/>
      <c r="BDG897" s="806"/>
      <c r="BDH897" s="806"/>
      <c r="BDI897" s="806"/>
      <c r="BDJ897" s="806"/>
      <c r="BDK897" s="806"/>
      <c r="BDL897" s="806"/>
      <c r="BDM897" s="806"/>
      <c r="BDN897" s="806"/>
      <c r="BDO897" s="806"/>
      <c r="BDP897" s="806"/>
      <c r="BDQ897" s="806"/>
      <c r="BDR897" s="806"/>
      <c r="BDS897" s="806"/>
      <c r="BDT897" s="806"/>
      <c r="BDU897" s="806"/>
      <c r="BDV897" s="806"/>
      <c r="BDW897" s="806"/>
      <c r="BDX897" s="806"/>
      <c r="BDY897" s="806"/>
      <c r="BDZ897" s="806"/>
      <c r="BEA897" s="806"/>
      <c r="BEB897" s="806"/>
      <c r="BEC897" s="806"/>
      <c r="BED897" s="806"/>
      <c r="BEE897" s="806"/>
      <c r="BEF897" s="806"/>
      <c r="BEG897" s="806"/>
      <c r="BEH897" s="806"/>
      <c r="BEI897" s="806"/>
      <c r="BEJ897" s="806"/>
      <c r="BEK897" s="806"/>
      <c r="BEL897" s="806"/>
      <c r="BEM897" s="806"/>
      <c r="BEN897" s="806"/>
      <c r="BEO897" s="806"/>
      <c r="BEP897" s="806"/>
      <c r="BEQ897" s="806"/>
      <c r="BER897" s="806"/>
      <c r="BES897" s="806"/>
      <c r="BET897" s="806"/>
      <c r="BEU897" s="806"/>
      <c r="BEV897" s="806"/>
      <c r="BEW897" s="806"/>
      <c r="BEX897" s="806"/>
      <c r="BEY897" s="806"/>
      <c r="BEZ897" s="806"/>
      <c r="BFA897" s="806"/>
      <c r="BFB897" s="806"/>
      <c r="BFC897" s="806"/>
      <c r="BFD897" s="806"/>
      <c r="BFE897" s="806"/>
      <c r="BFF897" s="806"/>
      <c r="BFG897" s="806"/>
      <c r="BFH897" s="806"/>
      <c r="BFI897" s="806"/>
      <c r="BFJ897" s="806"/>
      <c r="BFK897" s="806"/>
      <c r="BFL897" s="806"/>
      <c r="BFM897" s="806"/>
      <c r="BFN897" s="806"/>
      <c r="BFO897" s="806"/>
      <c r="BFP897" s="806"/>
      <c r="BFQ897" s="806"/>
      <c r="BFR897" s="806"/>
      <c r="BFS897" s="806"/>
      <c r="BFT897" s="806"/>
      <c r="BFU897" s="806"/>
      <c r="BFV897" s="806"/>
      <c r="BFW897" s="806"/>
      <c r="BFX897" s="806"/>
      <c r="BFY897" s="806"/>
      <c r="BFZ897" s="806"/>
      <c r="BGA897" s="806"/>
      <c r="BGB897" s="806"/>
      <c r="BGC897" s="806"/>
      <c r="BGD897" s="806"/>
      <c r="BGE897" s="806"/>
      <c r="BGF897" s="806"/>
      <c r="BGG897" s="806"/>
      <c r="BGH897" s="806"/>
      <c r="BGI897" s="806"/>
      <c r="BGJ897" s="806"/>
      <c r="BGK897" s="806"/>
      <c r="BGL897" s="806"/>
      <c r="BGM897" s="806"/>
      <c r="BGN897" s="806"/>
      <c r="BGO897" s="806"/>
      <c r="BGP897" s="806"/>
      <c r="BGQ897" s="806"/>
      <c r="BGR897" s="806"/>
      <c r="BGS897" s="806"/>
      <c r="BGT897" s="806"/>
      <c r="BGU897" s="806"/>
      <c r="BGV897" s="806"/>
      <c r="BGW897" s="806"/>
      <c r="BGX897" s="806"/>
      <c r="BGY897" s="806"/>
      <c r="BGZ897" s="806"/>
      <c r="BHA897" s="806"/>
      <c r="BHB897" s="806"/>
      <c r="BHC897" s="806"/>
      <c r="BHD897" s="806"/>
      <c r="BHE897" s="806"/>
      <c r="BHF897" s="806"/>
      <c r="BHG897" s="806"/>
      <c r="BHH897" s="806"/>
      <c r="BHI897" s="806"/>
      <c r="BHJ897" s="806"/>
      <c r="BHK897" s="806"/>
      <c r="BHL897" s="806"/>
      <c r="BHM897" s="806"/>
      <c r="BHN897" s="806"/>
      <c r="BHO897" s="806"/>
      <c r="BHP897" s="806"/>
      <c r="BHQ897" s="806"/>
      <c r="BHR897" s="806"/>
      <c r="BHS897" s="806"/>
      <c r="BHT897" s="806"/>
      <c r="BHU897" s="806"/>
      <c r="BHV897" s="806"/>
      <c r="BHW897" s="806"/>
      <c r="BHX897" s="806"/>
      <c r="BHY897" s="806"/>
      <c r="BHZ897" s="806"/>
      <c r="BIA897" s="806"/>
      <c r="BIB897" s="806"/>
      <c r="BIC897" s="806"/>
      <c r="BID897" s="806"/>
      <c r="BIE897" s="806"/>
      <c r="BIF897" s="806"/>
      <c r="BIG897" s="806"/>
      <c r="BIH897" s="806"/>
      <c r="BII897" s="806"/>
      <c r="BIJ897" s="806"/>
      <c r="BIK897" s="806"/>
      <c r="BIL897" s="806"/>
      <c r="BIM897" s="806"/>
      <c r="BIN897" s="806"/>
      <c r="BIO897" s="806"/>
      <c r="BIP897" s="806"/>
      <c r="BIQ897" s="806"/>
      <c r="BIR897" s="806"/>
      <c r="BIS897" s="806"/>
      <c r="BIT897" s="806"/>
      <c r="BIU897" s="806"/>
      <c r="BIV897" s="806"/>
      <c r="BIW897" s="806"/>
      <c r="BIX897" s="806"/>
      <c r="BIY897" s="806"/>
      <c r="BIZ897" s="806"/>
      <c r="BJA897" s="806"/>
      <c r="BJB897" s="806"/>
      <c r="BJC897" s="806"/>
      <c r="BJD897" s="806"/>
      <c r="BJE897" s="806"/>
      <c r="BJF897" s="806"/>
      <c r="BJG897" s="806"/>
      <c r="BJH897" s="806"/>
      <c r="BJI897" s="806"/>
      <c r="BJJ897" s="806"/>
      <c r="BJK897" s="806"/>
      <c r="BJL897" s="806"/>
      <c r="BJM897" s="806"/>
      <c r="BJN897" s="806"/>
      <c r="BJO897" s="806"/>
      <c r="BJP897" s="806"/>
      <c r="BJQ897" s="806"/>
      <c r="BJR897" s="806"/>
      <c r="BJS897" s="806"/>
      <c r="BJT897" s="806"/>
      <c r="BJU897" s="806"/>
      <c r="BJV897" s="806"/>
      <c r="BJW897" s="806"/>
      <c r="BJX897" s="806"/>
      <c r="BJY897" s="806"/>
      <c r="BJZ897" s="806"/>
      <c r="BKA897" s="806"/>
      <c r="BKB897" s="806"/>
      <c r="BKC897" s="806"/>
      <c r="BKD897" s="806"/>
      <c r="BKE897" s="806"/>
      <c r="BKF897" s="806"/>
      <c r="BKG897" s="806"/>
      <c r="BKH897" s="806"/>
      <c r="BKI897" s="806"/>
      <c r="BKJ897" s="806"/>
      <c r="BKK897" s="806"/>
      <c r="BKL897" s="806"/>
      <c r="BKM897" s="806"/>
      <c r="BKN897" s="806"/>
      <c r="BKO897" s="806"/>
      <c r="BKP897" s="806"/>
      <c r="BKQ897" s="806"/>
      <c r="BKR897" s="806"/>
      <c r="BKS897" s="806"/>
      <c r="BKT897" s="806"/>
      <c r="BKU897" s="806"/>
      <c r="BKV897" s="806"/>
      <c r="BKW897" s="806"/>
      <c r="BKX897" s="806"/>
      <c r="BKY897" s="806"/>
      <c r="BKZ897" s="806"/>
      <c r="BLA897" s="806"/>
      <c r="BLB897" s="806"/>
      <c r="BLC897" s="806"/>
      <c r="BLD897" s="806"/>
      <c r="BLE897" s="806"/>
      <c r="BLF897" s="806"/>
      <c r="BLG897" s="806"/>
      <c r="BLH897" s="806"/>
      <c r="BLI897" s="806"/>
      <c r="BLJ897" s="806"/>
      <c r="BLK897" s="806"/>
      <c r="BLL897" s="806"/>
      <c r="BLM897" s="806"/>
      <c r="BLN897" s="806"/>
      <c r="BLO897" s="806"/>
      <c r="BLP897" s="806"/>
      <c r="BLQ897" s="806"/>
      <c r="BLR897" s="806"/>
      <c r="BLS897" s="806"/>
      <c r="BLT897" s="806"/>
      <c r="BLU897" s="806"/>
      <c r="BLV897" s="806"/>
      <c r="BLW897" s="806"/>
      <c r="BLX897" s="806"/>
      <c r="BLY897" s="806"/>
      <c r="BLZ897" s="806"/>
      <c r="BMA897" s="806"/>
      <c r="BMB897" s="806"/>
      <c r="BMC897" s="806"/>
      <c r="BMD897" s="806"/>
      <c r="BME897" s="806"/>
      <c r="BMF897" s="806"/>
      <c r="BMG897" s="806"/>
      <c r="BMH897" s="806"/>
      <c r="BMI897" s="806"/>
      <c r="BMJ897" s="806"/>
      <c r="BMK897" s="806"/>
      <c r="BML897" s="806"/>
      <c r="BMM897" s="806"/>
      <c r="BMN897" s="806"/>
      <c r="BMO897" s="806"/>
      <c r="BMP897" s="806"/>
      <c r="BMQ897" s="806"/>
      <c r="BMR897" s="806"/>
      <c r="BMS897" s="806"/>
      <c r="BMT897" s="806"/>
      <c r="BMU897" s="806"/>
      <c r="BMV897" s="806"/>
      <c r="BMW897" s="806"/>
      <c r="BMX897" s="806"/>
      <c r="BMY897" s="806"/>
      <c r="BMZ897" s="806"/>
      <c r="BNA897" s="806"/>
      <c r="BNB897" s="806"/>
      <c r="BNC897" s="806"/>
      <c r="BND897" s="806"/>
      <c r="BNE897" s="806"/>
      <c r="BNF897" s="806"/>
      <c r="BNG897" s="806"/>
      <c r="BNH897" s="806"/>
      <c r="BNI897" s="806"/>
      <c r="BNJ897" s="806"/>
      <c r="BNK897" s="806"/>
      <c r="BNL897" s="806"/>
      <c r="BNM897" s="806"/>
      <c r="BNN897" s="806"/>
      <c r="BNO897" s="806"/>
      <c r="BNP897" s="806"/>
      <c r="BNQ897" s="806"/>
      <c r="BNR897" s="806"/>
      <c r="BNS897" s="806"/>
      <c r="BNT897" s="806"/>
      <c r="BNU897" s="806"/>
      <c r="BNV897" s="806"/>
      <c r="BNW897" s="806"/>
      <c r="BNX897" s="806"/>
      <c r="BNY897" s="806"/>
      <c r="BNZ897" s="806"/>
      <c r="BOA897" s="806"/>
      <c r="BOB897" s="806"/>
      <c r="BOC897" s="806"/>
      <c r="BOD897" s="806"/>
      <c r="BOE897" s="806"/>
      <c r="BOF897" s="806"/>
      <c r="BOG897" s="806"/>
      <c r="BOH897" s="806"/>
      <c r="BOI897" s="806"/>
      <c r="BOJ897" s="806"/>
      <c r="BOK897" s="806"/>
      <c r="BOL897" s="806"/>
      <c r="BOM897" s="806"/>
      <c r="BON897" s="806"/>
      <c r="BOO897" s="806"/>
      <c r="BOP897" s="806"/>
      <c r="BOQ897" s="806"/>
      <c r="BOR897" s="806"/>
      <c r="BOS897" s="806"/>
      <c r="BOT897" s="806"/>
      <c r="BOU897" s="806"/>
      <c r="BOV897" s="806"/>
      <c r="BOW897" s="806"/>
      <c r="BOX897" s="806"/>
      <c r="BOY897" s="806"/>
      <c r="BOZ897" s="806"/>
      <c r="BPA897" s="806"/>
      <c r="BPB897" s="806"/>
      <c r="BPC897" s="806"/>
      <c r="BPD897" s="806"/>
      <c r="BPE897" s="806"/>
      <c r="BPF897" s="806"/>
      <c r="BPG897" s="806"/>
      <c r="BPH897" s="806"/>
      <c r="BPI897" s="806"/>
      <c r="BPJ897" s="806"/>
      <c r="BPK897" s="806"/>
      <c r="BPL897" s="806"/>
      <c r="BPM897" s="806"/>
      <c r="BPN897" s="806"/>
      <c r="BPO897" s="806"/>
      <c r="BPP897" s="806"/>
      <c r="BPQ897" s="806"/>
      <c r="BPR897" s="806"/>
      <c r="BPS897" s="806"/>
      <c r="BPT897" s="806"/>
      <c r="BPU897" s="806"/>
      <c r="BPV897" s="806"/>
      <c r="BPW897" s="806"/>
      <c r="BPX897" s="806"/>
      <c r="BPY897" s="806"/>
      <c r="BPZ897" s="806"/>
      <c r="BQA897" s="806"/>
      <c r="BQB897" s="806"/>
      <c r="BQC897" s="806"/>
      <c r="BQD897" s="806"/>
      <c r="BQE897" s="806"/>
      <c r="BQF897" s="806"/>
      <c r="BQG897" s="806"/>
      <c r="BQH897" s="806"/>
      <c r="BQI897" s="806"/>
      <c r="BQJ897" s="806"/>
      <c r="BQK897" s="806"/>
      <c r="BQL897" s="806"/>
      <c r="BQM897" s="806"/>
      <c r="BQN897" s="806"/>
      <c r="BQO897" s="806"/>
      <c r="BQP897" s="806"/>
      <c r="BQQ897" s="806"/>
      <c r="BQR897" s="806"/>
      <c r="BQS897" s="806"/>
      <c r="BQT897" s="806"/>
      <c r="BQU897" s="806"/>
      <c r="BQV897" s="806"/>
      <c r="BQW897" s="806"/>
      <c r="BQX897" s="806"/>
      <c r="BQY897" s="806"/>
      <c r="BQZ897" s="806"/>
      <c r="BRA897" s="806"/>
      <c r="BRB897" s="806"/>
      <c r="BRC897" s="806"/>
      <c r="BRD897" s="806"/>
      <c r="BRE897" s="806"/>
      <c r="BRF897" s="806"/>
      <c r="BRG897" s="806"/>
      <c r="BRH897" s="806"/>
      <c r="BRI897" s="806"/>
      <c r="BRJ897" s="806"/>
      <c r="BRK897" s="806"/>
      <c r="BRL897" s="806"/>
      <c r="BRM897" s="806"/>
      <c r="BRN897" s="806"/>
      <c r="BRO897" s="806"/>
      <c r="BRP897" s="806"/>
      <c r="BRQ897" s="806"/>
      <c r="BRR897" s="806"/>
      <c r="BRS897" s="806"/>
      <c r="BRT897" s="806"/>
      <c r="BRU897" s="806"/>
      <c r="BRV897" s="806"/>
      <c r="BRW897" s="806"/>
      <c r="BRX897" s="806"/>
      <c r="BRY897" s="806"/>
      <c r="BRZ897" s="806"/>
      <c r="BSA897" s="806"/>
      <c r="BSB897" s="806"/>
      <c r="BSC897" s="806"/>
      <c r="BSD897" s="806"/>
      <c r="BSE897" s="806"/>
      <c r="BSF897" s="806"/>
      <c r="BSG897" s="806"/>
      <c r="BSH897" s="806"/>
      <c r="BSI897" s="806"/>
      <c r="BSJ897" s="806"/>
      <c r="BSK897" s="806"/>
      <c r="BSL897" s="806"/>
      <c r="BSM897" s="806"/>
      <c r="BSN897" s="806"/>
      <c r="BSO897" s="806"/>
      <c r="BSP897" s="806"/>
      <c r="BSQ897" s="806"/>
      <c r="BSR897" s="806"/>
      <c r="BSS897" s="806"/>
      <c r="BST897" s="806"/>
      <c r="BSU897" s="806"/>
      <c r="BSV897" s="806"/>
      <c r="BSW897" s="806"/>
      <c r="BSX897" s="806"/>
      <c r="BSY897" s="806"/>
      <c r="BSZ897" s="806"/>
      <c r="BTA897" s="806"/>
      <c r="BTB897" s="806"/>
      <c r="BTC897" s="806"/>
      <c r="BTD897" s="806"/>
      <c r="BTE897" s="806"/>
      <c r="BTF897" s="806"/>
      <c r="BTG897" s="806"/>
      <c r="BTH897" s="806"/>
      <c r="BTI897" s="806"/>
      <c r="BTJ897" s="806"/>
      <c r="BTK897" s="806"/>
      <c r="BTL897" s="806"/>
      <c r="BTM897" s="806"/>
      <c r="BTN897" s="806"/>
      <c r="BTO897" s="806"/>
      <c r="BTP897" s="806"/>
      <c r="BTQ897" s="806"/>
      <c r="BTR897" s="806"/>
      <c r="BTS897" s="806"/>
      <c r="BTT897" s="806"/>
      <c r="BTU897" s="806"/>
      <c r="BTV897" s="806"/>
      <c r="BTW897" s="806"/>
      <c r="BTX897" s="806"/>
      <c r="BTY897" s="806"/>
      <c r="BTZ897" s="806"/>
      <c r="BUA897" s="806"/>
      <c r="BUB897" s="806"/>
      <c r="BUC897" s="806"/>
      <c r="BUD897" s="806"/>
      <c r="BUE897" s="806"/>
      <c r="BUF897" s="806"/>
      <c r="BUG897" s="806"/>
      <c r="BUH897" s="806"/>
      <c r="BUI897" s="806"/>
      <c r="BUJ897" s="806"/>
      <c r="BUK897" s="806"/>
      <c r="BUL897" s="806"/>
      <c r="BUM897" s="806"/>
      <c r="BUN897" s="806"/>
      <c r="BUO897" s="806"/>
      <c r="BUP897" s="806"/>
      <c r="BUQ897" s="806"/>
      <c r="BUR897" s="806"/>
      <c r="BUS897" s="806"/>
      <c r="BUT897" s="806"/>
      <c r="BUU897" s="806"/>
      <c r="BUV897" s="806"/>
      <c r="BUW897" s="806"/>
      <c r="BUX897" s="806"/>
      <c r="BUY897" s="806"/>
      <c r="BUZ897" s="806"/>
      <c r="BVA897" s="806"/>
      <c r="BVB897" s="806"/>
      <c r="BVC897" s="806"/>
      <c r="BVD897" s="806"/>
      <c r="BVE897" s="806"/>
      <c r="BVF897" s="806"/>
      <c r="BVG897" s="806"/>
      <c r="BVH897" s="806"/>
      <c r="BVI897" s="806"/>
      <c r="BVJ897" s="806"/>
      <c r="BVK897" s="806"/>
      <c r="BVL897" s="806"/>
      <c r="BVM897" s="806"/>
      <c r="BVN897" s="806"/>
      <c r="BVO897" s="806"/>
      <c r="BVP897" s="806"/>
      <c r="BVQ897" s="806"/>
      <c r="BVR897" s="806"/>
      <c r="BVS897" s="806"/>
      <c r="BVT897" s="806"/>
      <c r="BVU897" s="806"/>
      <c r="BVV897" s="806"/>
      <c r="BVW897" s="806"/>
      <c r="BVX897" s="806"/>
      <c r="BVY897" s="806"/>
      <c r="BVZ897" s="806"/>
      <c r="BWA897" s="806"/>
      <c r="BWB897" s="806"/>
      <c r="BWC897" s="806"/>
      <c r="BWD897" s="806"/>
      <c r="BWE897" s="806"/>
      <c r="BWF897" s="806"/>
      <c r="BWG897" s="806"/>
      <c r="BWH897" s="806"/>
      <c r="BWI897" s="806"/>
      <c r="BWJ897" s="806"/>
      <c r="BWK897" s="806"/>
      <c r="BWL897" s="806"/>
      <c r="BWM897" s="806"/>
      <c r="BWN897" s="806"/>
      <c r="BWO897" s="806"/>
      <c r="BWP897" s="806"/>
      <c r="BWQ897" s="806"/>
      <c r="BWR897" s="806"/>
      <c r="BWS897" s="806"/>
      <c r="BWT897" s="806"/>
      <c r="BWU897" s="806"/>
      <c r="BWV897" s="806"/>
      <c r="BWW897" s="806"/>
      <c r="BWX897" s="806"/>
      <c r="BWY897" s="806"/>
      <c r="BWZ897" s="806"/>
      <c r="BXA897" s="806"/>
      <c r="BXB897" s="806"/>
      <c r="BXC897" s="806"/>
      <c r="BXD897" s="806"/>
      <c r="BXE897" s="806"/>
      <c r="BXF897" s="806"/>
      <c r="BXG897" s="806"/>
      <c r="BXH897" s="806"/>
      <c r="BXI897" s="806"/>
      <c r="BXJ897" s="806"/>
      <c r="BXK897" s="806"/>
      <c r="BXL897" s="806"/>
      <c r="BXM897" s="806"/>
      <c r="BXN897" s="806"/>
      <c r="BXO897" s="806"/>
      <c r="BXP897" s="806"/>
      <c r="BXQ897" s="806"/>
      <c r="BXR897" s="806"/>
      <c r="BXS897" s="806"/>
      <c r="BXT897" s="806"/>
      <c r="BXU897" s="806"/>
      <c r="BXV897" s="806"/>
      <c r="BXW897" s="806"/>
      <c r="BXX897" s="806"/>
      <c r="BXY897" s="806"/>
      <c r="BXZ897" s="806"/>
      <c r="BYA897" s="806"/>
      <c r="BYB897" s="806"/>
      <c r="BYC897" s="806"/>
      <c r="BYD897" s="806"/>
      <c r="BYE897" s="806"/>
      <c r="BYF897" s="806"/>
      <c r="BYG897" s="806"/>
      <c r="BYH897" s="806"/>
      <c r="BYI897" s="806"/>
      <c r="BYJ897" s="806"/>
      <c r="BYK897" s="806"/>
      <c r="BYL897" s="806"/>
      <c r="BYM897" s="806"/>
      <c r="BYN897" s="806"/>
      <c r="BYO897" s="806"/>
      <c r="BYP897" s="806"/>
      <c r="BYQ897" s="806"/>
      <c r="BYR897" s="806"/>
      <c r="BYS897" s="806"/>
      <c r="BYT897" s="806"/>
      <c r="BYU897" s="806"/>
      <c r="BYV897" s="806"/>
      <c r="BYW897" s="806"/>
      <c r="BYX897" s="806"/>
      <c r="BYY897" s="806"/>
      <c r="BYZ897" s="806"/>
      <c r="BZA897" s="806"/>
      <c r="BZB897" s="806"/>
      <c r="BZC897" s="806"/>
      <c r="BZD897" s="806"/>
      <c r="BZE897" s="806"/>
      <c r="BZF897" s="806"/>
      <c r="BZG897" s="806"/>
      <c r="BZH897" s="806"/>
      <c r="BZI897" s="806"/>
      <c r="BZJ897" s="806"/>
      <c r="BZK897" s="806"/>
      <c r="BZL897" s="806"/>
      <c r="BZM897" s="806"/>
      <c r="BZN897" s="806"/>
      <c r="BZO897" s="806"/>
      <c r="BZP897" s="806"/>
      <c r="BZQ897" s="806"/>
      <c r="BZR897" s="806"/>
      <c r="BZS897" s="806"/>
      <c r="BZT897" s="806"/>
      <c r="BZU897" s="806"/>
      <c r="BZV897" s="806"/>
      <c r="BZW897" s="806"/>
      <c r="BZX897" s="806"/>
      <c r="BZY897" s="806"/>
      <c r="BZZ897" s="806"/>
      <c r="CAA897" s="806"/>
      <c r="CAB897" s="806"/>
      <c r="CAC897" s="806"/>
      <c r="CAD897" s="806"/>
      <c r="CAE897" s="806"/>
      <c r="CAF897" s="806"/>
      <c r="CAG897" s="806"/>
      <c r="CAH897" s="806"/>
      <c r="CAI897" s="806"/>
      <c r="CAJ897" s="806"/>
      <c r="CAK897" s="806"/>
      <c r="CAL897" s="806"/>
      <c r="CAM897" s="806"/>
      <c r="CAN897" s="806"/>
      <c r="CAO897" s="806"/>
      <c r="CAP897" s="806"/>
      <c r="CAQ897" s="806"/>
      <c r="CAR897" s="806"/>
      <c r="CAS897" s="806"/>
      <c r="CAT897" s="806"/>
      <c r="CAU897" s="806"/>
      <c r="CAV897" s="806"/>
      <c r="CAW897" s="806"/>
      <c r="CAX897" s="806"/>
      <c r="CAY897" s="806"/>
      <c r="CAZ897" s="806"/>
      <c r="CBA897" s="806"/>
      <c r="CBB897" s="806"/>
      <c r="CBC897" s="806"/>
      <c r="CBD897" s="806"/>
      <c r="CBE897" s="806"/>
      <c r="CBF897" s="806"/>
      <c r="CBG897" s="806"/>
      <c r="CBH897" s="806"/>
      <c r="CBI897" s="806"/>
      <c r="CBJ897" s="806"/>
      <c r="CBK897" s="806"/>
      <c r="CBL897" s="806"/>
      <c r="CBM897" s="806"/>
      <c r="CBN897" s="806"/>
      <c r="CBO897" s="806"/>
      <c r="CBP897" s="806"/>
      <c r="CBQ897" s="806"/>
      <c r="CBR897" s="806"/>
      <c r="CBS897" s="806"/>
      <c r="CBT897" s="806"/>
      <c r="CBU897" s="806"/>
      <c r="CBV897" s="806"/>
      <c r="CBW897" s="806"/>
      <c r="CBX897" s="806"/>
      <c r="CBY897" s="806"/>
      <c r="CBZ897" s="806"/>
      <c r="CCA897" s="806"/>
      <c r="CCB897" s="806"/>
      <c r="CCC897" s="806"/>
      <c r="CCD897" s="806"/>
      <c r="CCE897" s="806"/>
      <c r="CCF897" s="806"/>
      <c r="CCG897" s="806"/>
      <c r="CCH897" s="806"/>
      <c r="CCI897" s="806"/>
      <c r="CCJ897" s="806"/>
      <c r="CCK897" s="806"/>
      <c r="CCL897" s="806"/>
      <c r="CCM897" s="806"/>
      <c r="CCN897" s="806"/>
      <c r="CCO897" s="806"/>
      <c r="CCP897" s="806"/>
      <c r="CCQ897" s="806"/>
      <c r="CCR897" s="806"/>
      <c r="CCS897" s="806"/>
      <c r="CCT897" s="806"/>
      <c r="CCU897" s="806"/>
      <c r="CCV897" s="806"/>
      <c r="CCW897" s="806"/>
      <c r="CCX897" s="806"/>
      <c r="CCY897" s="806"/>
      <c r="CCZ897" s="806"/>
      <c r="CDA897" s="806"/>
      <c r="CDB897" s="806"/>
      <c r="CDC897" s="806"/>
      <c r="CDD897" s="806"/>
      <c r="CDE897" s="806"/>
      <c r="CDF897" s="806"/>
      <c r="CDG897" s="806"/>
      <c r="CDH897" s="806"/>
      <c r="CDI897" s="806"/>
      <c r="CDJ897" s="806"/>
      <c r="CDK897" s="806"/>
      <c r="CDL897" s="806"/>
      <c r="CDM897" s="806"/>
      <c r="CDN897" s="806"/>
      <c r="CDO897" s="806"/>
      <c r="CDP897" s="806"/>
      <c r="CDQ897" s="806"/>
      <c r="CDR897" s="806"/>
      <c r="CDS897" s="806"/>
      <c r="CDT897" s="806"/>
      <c r="CDU897" s="806"/>
      <c r="CDV897" s="806"/>
      <c r="CDW897" s="806"/>
      <c r="CDX897" s="806"/>
      <c r="CDY897" s="806"/>
      <c r="CDZ897" s="806"/>
      <c r="CEA897" s="806"/>
      <c r="CEB897" s="806"/>
      <c r="CEC897" s="806"/>
      <c r="CED897" s="806"/>
      <c r="CEE897" s="806"/>
      <c r="CEF897" s="806"/>
      <c r="CEG897" s="806"/>
      <c r="CEH897" s="806"/>
      <c r="CEI897" s="806"/>
      <c r="CEJ897" s="806"/>
      <c r="CEK897" s="806"/>
      <c r="CEL897" s="806"/>
      <c r="CEM897" s="806"/>
      <c r="CEN897" s="806"/>
      <c r="CEO897" s="806"/>
      <c r="CEP897" s="806"/>
      <c r="CEQ897" s="806"/>
      <c r="CER897" s="806"/>
      <c r="CES897" s="806"/>
      <c r="CET897" s="806"/>
      <c r="CEU897" s="806"/>
      <c r="CEV897" s="806"/>
      <c r="CEW897" s="806"/>
      <c r="CEX897" s="806"/>
      <c r="CEY897" s="806"/>
      <c r="CEZ897" s="806"/>
      <c r="CFA897" s="806"/>
      <c r="CFB897" s="806"/>
      <c r="CFC897" s="806"/>
      <c r="CFD897" s="806"/>
      <c r="CFE897" s="806"/>
      <c r="CFF897" s="806"/>
      <c r="CFG897" s="806"/>
      <c r="CFH897" s="806"/>
      <c r="CFI897" s="806"/>
      <c r="CFJ897" s="806"/>
      <c r="CFK897" s="806"/>
      <c r="CFL897" s="806"/>
      <c r="CFM897" s="806"/>
      <c r="CFN897" s="806"/>
      <c r="CFO897" s="806"/>
      <c r="CFP897" s="806"/>
      <c r="CFQ897" s="806"/>
      <c r="CFR897" s="806"/>
      <c r="CFS897" s="806"/>
      <c r="CFT897" s="806"/>
      <c r="CFU897" s="806"/>
      <c r="CFV897" s="806"/>
      <c r="CFW897" s="806"/>
      <c r="CFX897" s="806"/>
      <c r="CFY897" s="806"/>
      <c r="CFZ897" s="806"/>
      <c r="CGA897" s="806"/>
      <c r="CGB897" s="806"/>
      <c r="CGC897" s="806"/>
      <c r="CGD897" s="806"/>
      <c r="CGE897" s="806"/>
      <c r="CGF897" s="806"/>
      <c r="CGG897" s="806"/>
      <c r="CGH897" s="806"/>
      <c r="CGI897" s="806"/>
      <c r="CGJ897" s="806"/>
      <c r="CGK897" s="806"/>
      <c r="CGL897" s="806"/>
      <c r="CGM897" s="806"/>
      <c r="CGN897" s="806"/>
      <c r="CGO897" s="806"/>
      <c r="CGP897" s="806"/>
      <c r="CGQ897" s="806"/>
      <c r="CGR897" s="806"/>
      <c r="CGS897" s="806"/>
      <c r="CGT897" s="806"/>
      <c r="CGU897" s="806"/>
      <c r="CGV897" s="806"/>
      <c r="CGW897" s="806"/>
      <c r="CGX897" s="806"/>
      <c r="CGY897" s="806"/>
      <c r="CGZ897" s="806"/>
      <c r="CHA897" s="806"/>
      <c r="CHB897" s="806"/>
      <c r="CHC897" s="806"/>
      <c r="CHD897" s="806"/>
      <c r="CHE897" s="806"/>
      <c r="CHF897" s="806"/>
      <c r="CHG897" s="806"/>
      <c r="CHH897" s="806"/>
      <c r="CHI897" s="806"/>
      <c r="CHJ897" s="806"/>
      <c r="CHK897" s="806"/>
      <c r="CHL897" s="806"/>
      <c r="CHM897" s="806"/>
      <c r="CHN897" s="806"/>
      <c r="CHO897" s="806"/>
      <c r="CHP897" s="806"/>
      <c r="CHQ897" s="806"/>
      <c r="CHR897" s="806"/>
      <c r="CHS897" s="806"/>
      <c r="CHT897" s="806"/>
      <c r="CHU897" s="806"/>
      <c r="CHV897" s="806"/>
      <c r="CHW897" s="806"/>
      <c r="CHX897" s="806"/>
      <c r="CHY897" s="806"/>
      <c r="CHZ897" s="806"/>
      <c r="CIA897" s="806"/>
      <c r="CIB897" s="806"/>
      <c r="CIC897" s="806"/>
      <c r="CID897" s="806"/>
      <c r="CIE897" s="806"/>
      <c r="CIF897" s="806"/>
      <c r="CIG897" s="806"/>
      <c r="CIH897" s="806"/>
      <c r="CII897" s="806"/>
      <c r="CIJ897" s="806"/>
      <c r="CIK897" s="806"/>
      <c r="CIL897" s="806"/>
      <c r="CIM897" s="806"/>
      <c r="CIN897" s="806"/>
      <c r="CIO897" s="806"/>
      <c r="CIP897" s="806"/>
      <c r="CIQ897" s="806"/>
      <c r="CIR897" s="806"/>
      <c r="CIS897" s="806"/>
      <c r="CIT897" s="806"/>
      <c r="CIU897" s="806"/>
      <c r="CIV897" s="806"/>
      <c r="CIW897" s="806"/>
      <c r="CIX897" s="806"/>
      <c r="CIY897" s="806"/>
      <c r="CIZ897" s="806"/>
      <c r="CJA897" s="806"/>
      <c r="CJB897" s="806"/>
      <c r="CJC897" s="806"/>
      <c r="CJD897" s="806"/>
      <c r="CJE897" s="806"/>
      <c r="CJF897" s="806"/>
      <c r="CJG897" s="806"/>
      <c r="CJH897" s="806"/>
      <c r="CJI897" s="806"/>
      <c r="CJJ897" s="806"/>
      <c r="CJK897" s="806"/>
      <c r="CJL897" s="806"/>
      <c r="CJM897" s="806"/>
      <c r="CJN897" s="806"/>
      <c r="CJO897" s="806"/>
      <c r="CJP897" s="806"/>
      <c r="CJQ897" s="806"/>
      <c r="CJR897" s="806"/>
      <c r="CJS897" s="806"/>
      <c r="CJT897" s="806"/>
      <c r="CJU897" s="806"/>
      <c r="CJV897" s="806"/>
      <c r="CJW897" s="806"/>
      <c r="CJX897" s="806"/>
      <c r="CJY897" s="806"/>
      <c r="CJZ897" s="806"/>
      <c r="CKA897" s="806"/>
      <c r="CKB897" s="806"/>
      <c r="CKC897" s="806"/>
      <c r="CKD897" s="806"/>
      <c r="CKE897" s="806"/>
      <c r="CKF897" s="806"/>
      <c r="CKG897" s="806"/>
      <c r="CKH897" s="806"/>
      <c r="CKI897" s="806"/>
      <c r="CKJ897" s="806"/>
      <c r="CKK897" s="806"/>
      <c r="CKL897" s="806"/>
      <c r="CKM897" s="806"/>
      <c r="CKN897" s="806"/>
      <c r="CKO897" s="806"/>
      <c r="CKP897" s="806"/>
      <c r="CKQ897" s="806"/>
      <c r="CKR897" s="806"/>
      <c r="CKS897" s="806"/>
      <c r="CKT897" s="806"/>
      <c r="CKU897" s="806"/>
      <c r="CKV897" s="806"/>
      <c r="CKW897" s="806"/>
      <c r="CKX897" s="806"/>
      <c r="CKY897" s="806"/>
      <c r="CKZ897" s="806"/>
      <c r="CLA897" s="806"/>
      <c r="CLB897" s="806"/>
      <c r="CLC897" s="806"/>
      <c r="CLD897" s="806"/>
      <c r="CLE897" s="806"/>
      <c r="CLF897" s="806"/>
      <c r="CLG897" s="806"/>
      <c r="CLH897" s="806"/>
      <c r="CLI897" s="806"/>
      <c r="CLJ897" s="806"/>
      <c r="CLK897" s="806"/>
      <c r="CLL897" s="806"/>
      <c r="CLM897" s="806"/>
      <c r="CLN897" s="806"/>
      <c r="CLO897" s="806"/>
      <c r="CLP897" s="806"/>
      <c r="CLQ897" s="806"/>
      <c r="CLR897" s="806"/>
      <c r="CLS897" s="806"/>
      <c r="CLT897" s="806"/>
      <c r="CLU897" s="806"/>
      <c r="CLV897" s="806"/>
      <c r="CLW897" s="806"/>
      <c r="CLX897" s="806"/>
      <c r="CLY897" s="806"/>
      <c r="CLZ897" s="806"/>
      <c r="CMA897" s="806"/>
      <c r="CMB897" s="806"/>
      <c r="CMC897" s="806"/>
      <c r="CMD897" s="806"/>
      <c r="CME897" s="806"/>
      <c r="CMF897" s="806"/>
      <c r="CMG897" s="806"/>
      <c r="CMH897" s="806"/>
      <c r="CMI897" s="806"/>
      <c r="CMJ897" s="806"/>
      <c r="CMK897" s="806"/>
      <c r="CML897" s="806"/>
      <c r="CMM897" s="806"/>
      <c r="CMN897" s="806"/>
      <c r="CMO897" s="806"/>
      <c r="CMP897" s="806"/>
      <c r="CMQ897" s="806"/>
      <c r="CMR897" s="806"/>
      <c r="CMS897" s="806"/>
      <c r="CMT897" s="806"/>
      <c r="CMU897" s="806"/>
      <c r="CMV897" s="806"/>
      <c r="CMW897" s="806"/>
      <c r="CMX897" s="806"/>
      <c r="CMY897" s="806"/>
      <c r="CMZ897" s="806"/>
      <c r="CNA897" s="806"/>
      <c r="CNB897" s="806"/>
      <c r="CNC897" s="806"/>
      <c r="CND897" s="806"/>
      <c r="CNE897" s="806"/>
      <c r="CNF897" s="806"/>
      <c r="CNG897" s="806"/>
      <c r="CNH897" s="806"/>
      <c r="CNI897" s="806"/>
      <c r="CNJ897" s="806"/>
      <c r="CNK897" s="806"/>
      <c r="CNL897" s="806"/>
      <c r="CNM897" s="806"/>
      <c r="CNN897" s="806"/>
      <c r="CNO897" s="806"/>
      <c r="CNP897" s="806"/>
      <c r="CNQ897" s="806"/>
      <c r="CNR897" s="806"/>
      <c r="CNS897" s="806"/>
      <c r="CNT897" s="806"/>
      <c r="CNU897" s="806"/>
      <c r="CNV897" s="806"/>
      <c r="CNW897" s="806"/>
      <c r="CNX897" s="806"/>
      <c r="CNY897" s="806"/>
      <c r="CNZ897" s="806"/>
      <c r="COA897" s="806"/>
      <c r="COB897" s="806"/>
      <c r="COC897" s="806"/>
      <c r="COD897" s="806"/>
      <c r="COE897" s="806"/>
      <c r="COF897" s="806"/>
      <c r="COG897" s="806"/>
      <c r="COH897" s="806"/>
      <c r="COI897" s="806"/>
      <c r="COJ897" s="806"/>
      <c r="COK897" s="806"/>
      <c r="COL897" s="806"/>
      <c r="COM897" s="806"/>
      <c r="CON897" s="806"/>
      <c r="COO897" s="806"/>
      <c r="COP897" s="806"/>
      <c r="COQ897" s="806"/>
      <c r="COR897" s="806"/>
      <c r="COS897" s="806"/>
      <c r="COT897" s="806"/>
      <c r="COU897" s="806"/>
      <c r="COV897" s="806"/>
      <c r="COW897" s="806"/>
      <c r="COX897" s="806"/>
      <c r="COY897" s="806"/>
      <c r="COZ897" s="806"/>
      <c r="CPA897" s="806"/>
      <c r="CPB897" s="806"/>
      <c r="CPC897" s="806"/>
      <c r="CPD897" s="806"/>
      <c r="CPE897" s="806"/>
      <c r="CPF897" s="806"/>
      <c r="CPG897" s="806"/>
      <c r="CPH897" s="806"/>
      <c r="CPI897" s="806"/>
      <c r="CPJ897" s="806"/>
      <c r="CPK897" s="806"/>
      <c r="CPL897" s="806"/>
      <c r="CPM897" s="806"/>
      <c r="CPN897" s="806"/>
      <c r="CPO897" s="806"/>
      <c r="CPP897" s="806"/>
      <c r="CPQ897" s="806"/>
      <c r="CPR897" s="806"/>
      <c r="CPS897" s="806"/>
      <c r="CPT897" s="806"/>
      <c r="CPU897" s="806"/>
      <c r="CPV897" s="806"/>
      <c r="CPW897" s="806"/>
      <c r="CPX897" s="806"/>
      <c r="CPY897" s="806"/>
      <c r="CPZ897" s="806"/>
      <c r="CQA897" s="806"/>
      <c r="CQB897" s="806"/>
      <c r="CQC897" s="806"/>
      <c r="CQD897" s="806"/>
      <c r="CQE897" s="806"/>
      <c r="CQF897" s="806"/>
      <c r="CQG897" s="806"/>
      <c r="CQH897" s="806"/>
      <c r="CQI897" s="806"/>
      <c r="CQJ897" s="806"/>
      <c r="CQK897" s="806"/>
      <c r="CQL897" s="806"/>
      <c r="CQM897" s="806"/>
      <c r="CQN897" s="806"/>
      <c r="CQO897" s="806"/>
      <c r="CQP897" s="806"/>
      <c r="CQQ897" s="806"/>
      <c r="CQR897" s="806"/>
      <c r="CQS897" s="806"/>
      <c r="CQT897" s="806"/>
      <c r="CQU897" s="806"/>
      <c r="CQV897" s="806"/>
      <c r="CQW897" s="806"/>
      <c r="CQX897" s="806"/>
      <c r="CQY897" s="806"/>
      <c r="CQZ897" s="806"/>
      <c r="CRA897" s="806"/>
      <c r="CRB897" s="806"/>
      <c r="CRC897" s="806"/>
      <c r="CRD897" s="806"/>
      <c r="CRE897" s="806"/>
      <c r="CRF897" s="806"/>
      <c r="CRG897" s="806"/>
      <c r="CRH897" s="806"/>
      <c r="CRI897" s="806"/>
      <c r="CRJ897" s="806"/>
      <c r="CRK897" s="806"/>
      <c r="CRL897" s="806"/>
      <c r="CRM897" s="806"/>
      <c r="CRN897" s="806"/>
      <c r="CRO897" s="806"/>
      <c r="CRP897" s="806"/>
      <c r="CRQ897" s="806"/>
      <c r="CRR897" s="806"/>
      <c r="CRS897" s="806"/>
      <c r="CRT897" s="806"/>
      <c r="CRU897" s="806"/>
      <c r="CRV897" s="806"/>
      <c r="CRW897" s="806"/>
      <c r="CRX897" s="806"/>
      <c r="CRY897" s="806"/>
      <c r="CRZ897" s="806"/>
      <c r="CSA897" s="806"/>
      <c r="CSB897" s="806"/>
      <c r="CSC897" s="806"/>
      <c r="CSD897" s="806"/>
      <c r="CSE897" s="806"/>
      <c r="CSF897" s="806"/>
      <c r="CSG897" s="806"/>
      <c r="CSH897" s="806"/>
      <c r="CSI897" s="806"/>
      <c r="CSJ897" s="806"/>
      <c r="CSK897" s="806"/>
      <c r="CSL897" s="806"/>
      <c r="CSM897" s="806"/>
      <c r="CSN897" s="806"/>
      <c r="CSO897" s="806"/>
      <c r="CSP897" s="806"/>
      <c r="CSQ897" s="806"/>
      <c r="CSR897" s="806"/>
      <c r="CSS897" s="806"/>
      <c r="CST897" s="806"/>
      <c r="CSU897" s="806"/>
      <c r="CSV897" s="806"/>
      <c r="CSW897" s="806"/>
      <c r="CSX897" s="806"/>
      <c r="CSY897" s="806"/>
      <c r="CSZ897" s="806"/>
      <c r="CTA897" s="806"/>
      <c r="CTB897" s="806"/>
      <c r="CTC897" s="806"/>
      <c r="CTD897" s="806"/>
      <c r="CTE897" s="806"/>
      <c r="CTF897" s="806"/>
      <c r="CTG897" s="806"/>
      <c r="CTH897" s="806"/>
      <c r="CTI897" s="806"/>
      <c r="CTJ897" s="806"/>
      <c r="CTK897" s="806"/>
      <c r="CTL897" s="806"/>
      <c r="CTM897" s="806"/>
      <c r="CTN897" s="806"/>
      <c r="CTO897" s="806"/>
      <c r="CTP897" s="806"/>
      <c r="CTQ897" s="806"/>
      <c r="CTR897" s="806"/>
      <c r="CTS897" s="806"/>
      <c r="CTT897" s="806"/>
      <c r="CTU897" s="806"/>
      <c r="CTV897" s="806"/>
      <c r="CTW897" s="806"/>
      <c r="CTX897" s="806"/>
      <c r="CTY897" s="806"/>
      <c r="CTZ897" s="806"/>
      <c r="CUA897" s="806"/>
      <c r="CUB897" s="806"/>
      <c r="CUC897" s="806"/>
      <c r="CUD897" s="806"/>
      <c r="CUE897" s="806"/>
      <c r="CUF897" s="806"/>
      <c r="CUG897" s="806"/>
      <c r="CUH897" s="806"/>
      <c r="CUI897" s="806"/>
      <c r="CUJ897" s="806"/>
      <c r="CUK897" s="806"/>
      <c r="CUL897" s="806"/>
      <c r="CUM897" s="806"/>
      <c r="CUN897" s="806"/>
      <c r="CUO897" s="806"/>
      <c r="CUP897" s="806"/>
      <c r="CUQ897" s="806"/>
      <c r="CUR897" s="806"/>
      <c r="CUS897" s="806"/>
      <c r="CUT897" s="806"/>
      <c r="CUU897" s="806"/>
      <c r="CUV897" s="806"/>
      <c r="CUW897" s="806"/>
      <c r="CUX897" s="806"/>
      <c r="CUY897" s="806"/>
      <c r="CUZ897" s="806"/>
      <c r="CVA897" s="806"/>
      <c r="CVB897" s="806"/>
      <c r="CVC897" s="806"/>
      <c r="CVD897" s="806"/>
      <c r="CVE897" s="806"/>
      <c r="CVF897" s="806"/>
      <c r="CVG897" s="806"/>
      <c r="CVH897" s="806"/>
      <c r="CVI897" s="806"/>
      <c r="CVJ897" s="806"/>
      <c r="CVK897" s="806"/>
      <c r="CVL897" s="806"/>
      <c r="CVM897" s="806"/>
      <c r="CVN897" s="806"/>
      <c r="CVO897" s="806"/>
      <c r="CVP897" s="806"/>
      <c r="CVQ897" s="806"/>
      <c r="CVR897" s="806"/>
      <c r="CVS897" s="806"/>
      <c r="CVT897" s="806"/>
      <c r="CVU897" s="806"/>
      <c r="CVV897" s="806"/>
      <c r="CVW897" s="806"/>
      <c r="CVX897" s="806"/>
      <c r="CVY897" s="806"/>
      <c r="CVZ897" s="806"/>
      <c r="CWA897" s="806"/>
      <c r="CWB897" s="806"/>
      <c r="CWC897" s="806"/>
      <c r="CWD897" s="806"/>
      <c r="CWE897" s="806"/>
      <c r="CWF897" s="806"/>
      <c r="CWG897" s="806"/>
      <c r="CWH897" s="806"/>
      <c r="CWI897" s="806"/>
      <c r="CWJ897" s="806"/>
      <c r="CWK897" s="806"/>
      <c r="CWL897" s="806"/>
      <c r="CWM897" s="806"/>
      <c r="CWN897" s="806"/>
      <c r="CWO897" s="806"/>
      <c r="CWP897" s="806"/>
      <c r="CWQ897" s="806"/>
      <c r="CWR897" s="806"/>
      <c r="CWS897" s="806"/>
      <c r="CWT897" s="806"/>
      <c r="CWU897" s="806"/>
      <c r="CWV897" s="806"/>
      <c r="CWW897" s="806"/>
      <c r="CWX897" s="806"/>
      <c r="CWY897" s="806"/>
      <c r="CWZ897" s="806"/>
      <c r="CXA897" s="806"/>
      <c r="CXB897" s="806"/>
      <c r="CXC897" s="806"/>
      <c r="CXD897" s="806"/>
      <c r="CXE897" s="806"/>
      <c r="CXF897" s="806"/>
      <c r="CXG897" s="806"/>
      <c r="CXH897" s="806"/>
      <c r="CXI897" s="806"/>
      <c r="CXJ897" s="806"/>
      <c r="CXK897" s="806"/>
      <c r="CXL897" s="806"/>
      <c r="CXM897" s="806"/>
      <c r="CXN897" s="806"/>
      <c r="CXO897" s="806"/>
      <c r="CXP897" s="806"/>
      <c r="CXQ897" s="806"/>
      <c r="CXR897" s="806"/>
      <c r="CXS897" s="806"/>
      <c r="CXT897" s="806"/>
      <c r="CXU897" s="806"/>
      <c r="CXV897" s="806"/>
      <c r="CXW897" s="806"/>
      <c r="CXX897" s="806"/>
      <c r="CXY897" s="806"/>
      <c r="CXZ897" s="806"/>
      <c r="CYA897" s="806"/>
      <c r="CYB897" s="806"/>
      <c r="CYC897" s="806"/>
      <c r="CYD897" s="806"/>
      <c r="CYE897" s="806"/>
      <c r="CYF897" s="806"/>
      <c r="CYG897" s="806"/>
      <c r="CYH897" s="806"/>
      <c r="CYI897" s="806"/>
      <c r="CYJ897" s="806"/>
      <c r="CYK897" s="806"/>
      <c r="CYL897" s="806"/>
      <c r="CYM897" s="806"/>
      <c r="CYN897" s="806"/>
      <c r="CYO897" s="806"/>
      <c r="CYP897" s="806"/>
      <c r="CYQ897" s="806"/>
      <c r="CYR897" s="806"/>
      <c r="CYS897" s="806"/>
      <c r="CYT897" s="806"/>
      <c r="CYU897" s="806"/>
      <c r="CYV897" s="806"/>
      <c r="CYW897" s="806"/>
      <c r="CYX897" s="806"/>
      <c r="CYY897" s="806"/>
      <c r="CYZ897" s="806"/>
      <c r="CZA897" s="806"/>
      <c r="CZB897" s="806"/>
      <c r="CZC897" s="806"/>
      <c r="CZD897" s="806"/>
      <c r="CZE897" s="806"/>
      <c r="CZF897" s="806"/>
      <c r="CZG897" s="806"/>
      <c r="CZH897" s="806"/>
      <c r="CZI897" s="806"/>
      <c r="CZJ897" s="806"/>
      <c r="CZK897" s="806"/>
      <c r="CZL897" s="806"/>
      <c r="CZM897" s="806"/>
      <c r="CZN897" s="806"/>
      <c r="CZO897" s="806"/>
      <c r="CZP897" s="806"/>
      <c r="CZQ897" s="806"/>
      <c r="CZR897" s="806"/>
      <c r="CZS897" s="806"/>
      <c r="CZT897" s="806"/>
      <c r="CZU897" s="806"/>
      <c r="CZV897" s="806"/>
      <c r="CZW897" s="806"/>
      <c r="CZX897" s="806"/>
      <c r="CZY897" s="806"/>
      <c r="CZZ897" s="806"/>
      <c r="DAA897" s="806"/>
      <c r="DAB897" s="806"/>
      <c r="DAC897" s="806"/>
      <c r="DAD897" s="806"/>
      <c r="DAE897" s="806"/>
      <c r="DAF897" s="806"/>
      <c r="DAG897" s="806"/>
      <c r="DAH897" s="806"/>
      <c r="DAI897" s="806"/>
      <c r="DAJ897" s="806"/>
      <c r="DAK897" s="806"/>
      <c r="DAL897" s="806"/>
      <c r="DAM897" s="806"/>
      <c r="DAN897" s="806"/>
      <c r="DAO897" s="806"/>
      <c r="DAP897" s="806"/>
      <c r="DAQ897" s="806"/>
      <c r="DAR897" s="806"/>
      <c r="DAS897" s="806"/>
      <c r="DAT897" s="806"/>
      <c r="DAU897" s="806"/>
      <c r="DAV897" s="806"/>
      <c r="DAW897" s="806"/>
      <c r="DAX897" s="806"/>
      <c r="DAY897" s="806"/>
      <c r="DAZ897" s="806"/>
      <c r="DBA897" s="806"/>
      <c r="DBB897" s="806"/>
      <c r="DBC897" s="806"/>
      <c r="DBD897" s="806"/>
      <c r="DBE897" s="806"/>
      <c r="DBF897" s="806"/>
      <c r="DBG897" s="806"/>
      <c r="DBH897" s="806"/>
      <c r="DBI897" s="806"/>
      <c r="DBJ897" s="806"/>
      <c r="DBK897" s="806"/>
      <c r="DBL897" s="806"/>
      <c r="DBM897" s="806"/>
      <c r="DBN897" s="806"/>
      <c r="DBO897" s="806"/>
      <c r="DBP897" s="806"/>
      <c r="DBQ897" s="806"/>
      <c r="DBR897" s="806"/>
      <c r="DBS897" s="806"/>
      <c r="DBT897" s="806"/>
      <c r="DBU897" s="806"/>
      <c r="DBV897" s="806"/>
      <c r="DBW897" s="806"/>
      <c r="DBX897" s="806"/>
      <c r="DBY897" s="806"/>
      <c r="DBZ897" s="806"/>
      <c r="DCA897" s="806"/>
      <c r="DCB897" s="806"/>
      <c r="DCC897" s="806"/>
      <c r="DCD897" s="806"/>
      <c r="DCE897" s="806"/>
      <c r="DCF897" s="806"/>
      <c r="DCG897" s="806"/>
      <c r="DCH897" s="806"/>
      <c r="DCI897" s="806"/>
      <c r="DCJ897" s="806"/>
      <c r="DCK897" s="806"/>
      <c r="DCL897" s="806"/>
      <c r="DCM897" s="806"/>
      <c r="DCN897" s="806"/>
      <c r="DCO897" s="806"/>
      <c r="DCP897" s="806"/>
      <c r="DCQ897" s="806"/>
      <c r="DCR897" s="806"/>
      <c r="DCS897" s="806"/>
      <c r="DCT897" s="806"/>
      <c r="DCU897" s="806"/>
      <c r="DCV897" s="806"/>
      <c r="DCW897" s="806"/>
      <c r="DCX897" s="806"/>
      <c r="DCY897" s="806"/>
      <c r="DCZ897" s="806"/>
      <c r="DDA897" s="806"/>
      <c r="DDB897" s="806"/>
      <c r="DDC897" s="806"/>
      <c r="DDD897" s="806"/>
      <c r="DDE897" s="806"/>
      <c r="DDF897" s="806"/>
      <c r="DDG897" s="806"/>
      <c r="DDH897" s="806"/>
      <c r="DDI897" s="806"/>
      <c r="DDJ897" s="806"/>
      <c r="DDK897" s="806"/>
      <c r="DDL897" s="806"/>
      <c r="DDM897" s="806"/>
      <c r="DDN897" s="806"/>
      <c r="DDO897" s="806"/>
      <c r="DDP897" s="806"/>
      <c r="DDQ897" s="806"/>
      <c r="DDR897" s="806"/>
      <c r="DDS897" s="806"/>
      <c r="DDT897" s="806"/>
      <c r="DDU897" s="806"/>
      <c r="DDV897" s="806"/>
      <c r="DDW897" s="806"/>
      <c r="DDX897" s="806"/>
      <c r="DDY897" s="806"/>
      <c r="DDZ897" s="806"/>
      <c r="DEA897" s="806"/>
      <c r="DEB897" s="806"/>
      <c r="DEC897" s="806"/>
      <c r="DED897" s="806"/>
      <c r="DEE897" s="806"/>
      <c r="DEF897" s="806"/>
      <c r="DEG897" s="806"/>
      <c r="DEH897" s="806"/>
      <c r="DEI897" s="806"/>
      <c r="DEJ897" s="806"/>
      <c r="DEK897" s="806"/>
      <c r="DEL897" s="806"/>
      <c r="DEM897" s="806"/>
      <c r="DEN897" s="806"/>
      <c r="DEO897" s="806"/>
      <c r="DEP897" s="806"/>
      <c r="DEQ897" s="806"/>
      <c r="DER897" s="806"/>
      <c r="DES897" s="806"/>
      <c r="DET897" s="806"/>
      <c r="DEU897" s="806"/>
      <c r="DEV897" s="806"/>
      <c r="DEW897" s="806"/>
      <c r="DEX897" s="806"/>
      <c r="DEY897" s="806"/>
      <c r="DEZ897" s="806"/>
      <c r="DFA897" s="806"/>
      <c r="DFB897" s="806"/>
      <c r="DFC897" s="806"/>
      <c r="DFD897" s="806"/>
      <c r="DFE897" s="806"/>
      <c r="DFF897" s="806"/>
      <c r="DFG897" s="806"/>
      <c r="DFH897" s="806"/>
      <c r="DFI897" s="806"/>
      <c r="DFJ897" s="806"/>
      <c r="DFK897" s="806"/>
      <c r="DFL897" s="806"/>
      <c r="DFM897" s="806"/>
      <c r="DFN897" s="806"/>
      <c r="DFO897" s="806"/>
      <c r="DFP897" s="806"/>
      <c r="DFQ897" s="806"/>
      <c r="DFR897" s="806"/>
      <c r="DFS897" s="806"/>
      <c r="DFT897" s="806"/>
      <c r="DFU897" s="806"/>
      <c r="DFV897" s="806"/>
      <c r="DFW897" s="806"/>
      <c r="DFX897" s="806"/>
      <c r="DFY897" s="806"/>
      <c r="DFZ897" s="806"/>
      <c r="DGA897" s="806"/>
      <c r="DGB897" s="806"/>
      <c r="DGC897" s="806"/>
      <c r="DGD897" s="806"/>
      <c r="DGE897" s="806"/>
      <c r="DGF897" s="806"/>
      <c r="DGG897" s="806"/>
      <c r="DGH897" s="806"/>
      <c r="DGI897" s="806"/>
      <c r="DGJ897" s="806"/>
      <c r="DGK897" s="806"/>
      <c r="DGL897" s="806"/>
      <c r="DGM897" s="806"/>
      <c r="DGN897" s="806"/>
      <c r="DGO897" s="806"/>
      <c r="DGP897" s="806"/>
      <c r="DGQ897" s="806"/>
      <c r="DGR897" s="806"/>
      <c r="DGS897" s="806"/>
      <c r="DGT897" s="806"/>
      <c r="DGU897" s="806"/>
      <c r="DGV897" s="806"/>
      <c r="DGW897" s="806"/>
      <c r="DGX897" s="806"/>
      <c r="DGY897" s="806"/>
      <c r="DGZ897" s="806"/>
      <c r="DHA897" s="806"/>
      <c r="DHB897" s="806"/>
      <c r="DHC897" s="806"/>
      <c r="DHD897" s="806"/>
      <c r="DHE897" s="806"/>
      <c r="DHF897" s="806"/>
      <c r="DHG897" s="806"/>
      <c r="DHH897" s="806"/>
      <c r="DHI897" s="806"/>
      <c r="DHJ897" s="806"/>
      <c r="DHK897" s="806"/>
      <c r="DHL897" s="806"/>
      <c r="DHM897" s="806"/>
      <c r="DHN897" s="806"/>
      <c r="DHO897" s="806"/>
      <c r="DHP897" s="806"/>
      <c r="DHQ897" s="806"/>
      <c r="DHR897" s="806"/>
      <c r="DHS897" s="806"/>
      <c r="DHT897" s="806"/>
      <c r="DHU897" s="806"/>
      <c r="DHV897" s="806"/>
      <c r="DHW897" s="806"/>
      <c r="DHX897" s="806"/>
      <c r="DHY897" s="806"/>
      <c r="DHZ897" s="806"/>
      <c r="DIA897" s="806"/>
      <c r="DIB897" s="806"/>
      <c r="DIC897" s="806"/>
      <c r="DID897" s="806"/>
      <c r="DIE897" s="806"/>
      <c r="DIF897" s="806"/>
      <c r="DIG897" s="806"/>
      <c r="DIH897" s="806"/>
      <c r="DII897" s="806"/>
      <c r="DIJ897" s="806"/>
      <c r="DIK897" s="806"/>
      <c r="DIL897" s="806"/>
      <c r="DIM897" s="806"/>
      <c r="DIN897" s="806"/>
      <c r="DIO897" s="806"/>
      <c r="DIP897" s="806"/>
      <c r="DIQ897" s="806"/>
      <c r="DIR897" s="806"/>
      <c r="DIS897" s="806"/>
      <c r="DIT897" s="806"/>
      <c r="DIU897" s="806"/>
      <c r="DIV897" s="806"/>
      <c r="DIW897" s="806"/>
      <c r="DIX897" s="806"/>
      <c r="DIY897" s="806"/>
      <c r="DIZ897" s="806"/>
      <c r="DJA897" s="806"/>
      <c r="DJB897" s="806"/>
      <c r="DJC897" s="806"/>
      <c r="DJD897" s="806"/>
      <c r="DJE897" s="806"/>
      <c r="DJF897" s="806"/>
      <c r="DJG897" s="806"/>
      <c r="DJH897" s="806"/>
      <c r="DJI897" s="806"/>
      <c r="DJJ897" s="806"/>
      <c r="DJK897" s="806"/>
      <c r="DJL897" s="806"/>
      <c r="DJM897" s="806"/>
      <c r="DJN897" s="806"/>
      <c r="DJO897" s="806"/>
      <c r="DJP897" s="806"/>
      <c r="DJQ897" s="806"/>
      <c r="DJR897" s="806"/>
      <c r="DJS897" s="806"/>
      <c r="DJT897" s="806"/>
      <c r="DJU897" s="806"/>
      <c r="DJV897" s="806"/>
      <c r="DJW897" s="806"/>
      <c r="DJX897" s="806"/>
      <c r="DJY897" s="806"/>
      <c r="DJZ897" s="806"/>
      <c r="DKA897" s="806"/>
      <c r="DKB897" s="806"/>
      <c r="DKC897" s="806"/>
      <c r="DKD897" s="806"/>
      <c r="DKE897" s="806"/>
      <c r="DKF897" s="806"/>
      <c r="DKG897" s="806"/>
      <c r="DKH897" s="806"/>
      <c r="DKI897" s="806"/>
      <c r="DKJ897" s="806"/>
      <c r="DKK897" s="806"/>
      <c r="DKL897" s="806"/>
      <c r="DKM897" s="806"/>
      <c r="DKN897" s="806"/>
      <c r="DKO897" s="806"/>
      <c r="DKP897" s="806"/>
      <c r="DKQ897" s="806"/>
      <c r="DKR897" s="806"/>
      <c r="DKS897" s="806"/>
      <c r="DKT897" s="806"/>
      <c r="DKU897" s="806"/>
      <c r="DKV897" s="806"/>
      <c r="DKW897" s="806"/>
      <c r="DKX897" s="806"/>
      <c r="DKY897" s="806"/>
      <c r="DKZ897" s="806"/>
      <c r="DLA897" s="806"/>
      <c r="DLB897" s="806"/>
      <c r="DLC897" s="806"/>
      <c r="DLD897" s="806"/>
      <c r="DLE897" s="806"/>
      <c r="DLF897" s="806"/>
      <c r="DLG897" s="806"/>
      <c r="DLH897" s="806"/>
      <c r="DLI897" s="806"/>
      <c r="DLJ897" s="806"/>
      <c r="DLK897" s="806"/>
      <c r="DLL897" s="806"/>
      <c r="DLM897" s="806"/>
      <c r="DLN897" s="806"/>
      <c r="DLO897" s="806"/>
      <c r="DLP897" s="806"/>
      <c r="DLQ897" s="806"/>
      <c r="DLR897" s="806"/>
      <c r="DLS897" s="806"/>
      <c r="DLT897" s="806"/>
      <c r="DLU897" s="806"/>
      <c r="DLV897" s="806"/>
      <c r="DLW897" s="806"/>
      <c r="DLX897" s="806"/>
      <c r="DLY897" s="806"/>
      <c r="DLZ897" s="806"/>
      <c r="DMA897" s="806"/>
      <c r="DMB897" s="806"/>
      <c r="DMC897" s="806"/>
      <c r="DMD897" s="806"/>
      <c r="DME897" s="806"/>
      <c r="DMF897" s="806"/>
      <c r="DMG897" s="806"/>
      <c r="DMH897" s="806"/>
      <c r="DMI897" s="806"/>
      <c r="DMJ897" s="806"/>
      <c r="DMK897" s="806"/>
      <c r="DML897" s="806"/>
      <c r="DMM897" s="806"/>
      <c r="DMN897" s="806"/>
      <c r="DMO897" s="806"/>
      <c r="DMP897" s="806"/>
      <c r="DMQ897" s="806"/>
      <c r="DMR897" s="806"/>
      <c r="DMS897" s="806"/>
      <c r="DMT897" s="806"/>
      <c r="DMU897" s="806"/>
      <c r="DMV897" s="806"/>
      <c r="DMW897" s="806"/>
      <c r="DMX897" s="806"/>
      <c r="DMY897" s="806"/>
      <c r="DMZ897" s="806"/>
      <c r="DNA897" s="806"/>
      <c r="DNB897" s="806"/>
      <c r="DNC897" s="806"/>
      <c r="DND897" s="806"/>
      <c r="DNE897" s="806"/>
      <c r="DNF897" s="806"/>
      <c r="DNG897" s="806"/>
      <c r="DNH897" s="806"/>
      <c r="DNI897" s="806"/>
      <c r="DNJ897" s="806"/>
      <c r="DNK897" s="806"/>
      <c r="DNL897" s="806"/>
      <c r="DNM897" s="806"/>
      <c r="DNN897" s="806"/>
      <c r="DNO897" s="806"/>
      <c r="DNP897" s="806"/>
      <c r="DNQ897" s="806"/>
      <c r="DNR897" s="806"/>
      <c r="DNS897" s="806"/>
      <c r="DNT897" s="806"/>
      <c r="DNU897" s="806"/>
      <c r="DNV897" s="806"/>
      <c r="DNW897" s="806"/>
      <c r="DNX897" s="806"/>
      <c r="DNY897" s="806"/>
      <c r="DNZ897" s="806"/>
      <c r="DOA897" s="806"/>
      <c r="DOB897" s="806"/>
      <c r="DOC897" s="806"/>
      <c r="DOD897" s="806"/>
      <c r="DOE897" s="806"/>
      <c r="DOF897" s="806"/>
      <c r="DOG897" s="806"/>
      <c r="DOH897" s="806"/>
      <c r="DOI897" s="806"/>
      <c r="DOJ897" s="806"/>
      <c r="DOK897" s="806"/>
      <c r="DOL897" s="806"/>
      <c r="DOM897" s="806"/>
      <c r="DON897" s="806"/>
      <c r="DOO897" s="806"/>
      <c r="DOP897" s="806"/>
      <c r="DOQ897" s="806"/>
      <c r="DOR897" s="806"/>
      <c r="DOS897" s="806"/>
      <c r="DOT897" s="806"/>
      <c r="DOU897" s="806"/>
      <c r="DOV897" s="806"/>
      <c r="DOW897" s="806"/>
      <c r="DOX897" s="806"/>
      <c r="DOY897" s="806"/>
      <c r="DOZ897" s="806"/>
      <c r="DPA897" s="806"/>
      <c r="DPB897" s="806"/>
      <c r="DPC897" s="806"/>
      <c r="DPD897" s="806"/>
      <c r="DPE897" s="806"/>
      <c r="DPF897" s="806"/>
      <c r="DPG897" s="806"/>
      <c r="DPH897" s="806"/>
      <c r="DPI897" s="806"/>
      <c r="DPJ897" s="806"/>
      <c r="DPK897" s="806"/>
      <c r="DPL897" s="806"/>
      <c r="DPM897" s="806"/>
      <c r="DPN897" s="806"/>
      <c r="DPO897" s="806"/>
      <c r="DPP897" s="806"/>
      <c r="DPQ897" s="806"/>
      <c r="DPR897" s="806"/>
      <c r="DPS897" s="806"/>
      <c r="DPT897" s="806"/>
      <c r="DPU897" s="806"/>
      <c r="DPV897" s="806"/>
      <c r="DPW897" s="806"/>
      <c r="DPX897" s="806"/>
      <c r="DPY897" s="806"/>
      <c r="DPZ897" s="806"/>
      <c r="DQA897" s="806"/>
      <c r="DQB897" s="806"/>
      <c r="DQC897" s="806"/>
      <c r="DQD897" s="806"/>
      <c r="DQE897" s="806"/>
      <c r="DQF897" s="806"/>
      <c r="DQG897" s="806"/>
      <c r="DQH897" s="806"/>
      <c r="DQI897" s="806"/>
      <c r="DQJ897" s="806"/>
      <c r="DQK897" s="806"/>
      <c r="DQL897" s="806"/>
      <c r="DQM897" s="806"/>
      <c r="DQN897" s="806"/>
      <c r="DQO897" s="806"/>
      <c r="DQP897" s="806"/>
      <c r="DQQ897" s="806"/>
      <c r="DQR897" s="806"/>
      <c r="DQS897" s="806"/>
      <c r="DQT897" s="806"/>
      <c r="DQU897" s="806"/>
      <c r="DQV897" s="806"/>
      <c r="DQW897" s="806"/>
      <c r="DQX897" s="806"/>
      <c r="DQY897" s="806"/>
      <c r="DQZ897" s="806"/>
      <c r="DRA897" s="806"/>
      <c r="DRB897" s="806"/>
      <c r="DRC897" s="806"/>
      <c r="DRD897" s="806"/>
      <c r="DRE897" s="806"/>
      <c r="DRF897" s="806"/>
      <c r="DRG897" s="806"/>
      <c r="DRH897" s="806"/>
      <c r="DRI897" s="806"/>
      <c r="DRJ897" s="806"/>
      <c r="DRK897" s="806"/>
      <c r="DRL897" s="806"/>
      <c r="DRM897" s="806"/>
      <c r="DRN897" s="806"/>
      <c r="DRO897" s="806"/>
      <c r="DRP897" s="806"/>
      <c r="DRQ897" s="806"/>
      <c r="DRR897" s="806"/>
      <c r="DRS897" s="806"/>
      <c r="DRT897" s="806"/>
      <c r="DRU897" s="806"/>
      <c r="DRV897" s="806"/>
      <c r="DRW897" s="806"/>
      <c r="DRX897" s="806"/>
      <c r="DRY897" s="806"/>
      <c r="DRZ897" s="806"/>
      <c r="DSA897" s="806"/>
      <c r="DSB897" s="806"/>
      <c r="DSC897" s="806"/>
      <c r="DSD897" s="806"/>
      <c r="DSE897" s="806"/>
      <c r="DSF897" s="806"/>
      <c r="DSG897" s="806"/>
      <c r="DSH897" s="806"/>
      <c r="DSI897" s="806"/>
      <c r="DSJ897" s="806"/>
      <c r="DSK897" s="806"/>
      <c r="DSL897" s="806"/>
      <c r="DSM897" s="806"/>
      <c r="DSN897" s="806"/>
      <c r="DSO897" s="806"/>
      <c r="DSP897" s="806"/>
      <c r="DSQ897" s="806"/>
      <c r="DSR897" s="806"/>
      <c r="DSS897" s="806"/>
      <c r="DST897" s="806"/>
      <c r="DSU897" s="806"/>
      <c r="DSV897" s="806"/>
      <c r="DSW897" s="806"/>
      <c r="DSX897" s="806"/>
      <c r="DSY897" s="806"/>
      <c r="DSZ897" s="806"/>
      <c r="DTA897" s="806"/>
      <c r="DTB897" s="806"/>
      <c r="DTC897" s="806"/>
      <c r="DTD897" s="806"/>
      <c r="DTE897" s="806"/>
      <c r="DTF897" s="806"/>
      <c r="DTG897" s="806"/>
      <c r="DTH897" s="806"/>
      <c r="DTI897" s="806"/>
      <c r="DTJ897" s="806"/>
      <c r="DTK897" s="806"/>
      <c r="DTL897" s="806"/>
      <c r="DTM897" s="806"/>
      <c r="DTN897" s="806"/>
      <c r="DTO897" s="806"/>
      <c r="DTP897" s="806"/>
      <c r="DTQ897" s="806"/>
      <c r="DTR897" s="806"/>
      <c r="DTS897" s="806"/>
      <c r="DTT897" s="806"/>
      <c r="DTU897" s="806"/>
      <c r="DTV897" s="806"/>
      <c r="DTW897" s="806"/>
      <c r="DTX897" s="806"/>
      <c r="DTY897" s="806"/>
      <c r="DTZ897" s="806"/>
      <c r="DUA897" s="806"/>
      <c r="DUB897" s="806"/>
      <c r="DUC897" s="806"/>
      <c r="DUD897" s="806"/>
      <c r="DUE897" s="806"/>
      <c r="DUF897" s="806"/>
      <c r="DUG897" s="806"/>
      <c r="DUH897" s="806"/>
      <c r="DUI897" s="806"/>
      <c r="DUJ897" s="806"/>
      <c r="DUK897" s="806"/>
      <c r="DUL897" s="806"/>
      <c r="DUM897" s="806"/>
      <c r="DUN897" s="806"/>
      <c r="DUO897" s="806"/>
      <c r="DUP897" s="806"/>
      <c r="DUQ897" s="806"/>
      <c r="DUR897" s="806"/>
      <c r="DUS897" s="806"/>
      <c r="DUT897" s="806"/>
      <c r="DUU897" s="806"/>
      <c r="DUV897" s="806"/>
      <c r="DUW897" s="806"/>
      <c r="DUX897" s="806"/>
      <c r="DUY897" s="806"/>
      <c r="DUZ897" s="806"/>
      <c r="DVA897" s="806"/>
      <c r="DVB897" s="806"/>
      <c r="DVC897" s="806"/>
      <c r="DVD897" s="806"/>
      <c r="DVE897" s="806"/>
      <c r="DVF897" s="806"/>
      <c r="DVG897" s="806"/>
      <c r="DVH897" s="806"/>
      <c r="DVI897" s="806"/>
      <c r="DVJ897" s="806"/>
      <c r="DVK897" s="806"/>
      <c r="DVL897" s="806"/>
      <c r="DVM897" s="806"/>
      <c r="DVN897" s="806"/>
      <c r="DVO897" s="806"/>
      <c r="DVP897" s="806"/>
      <c r="DVQ897" s="806"/>
      <c r="DVR897" s="806"/>
      <c r="DVS897" s="806"/>
      <c r="DVT897" s="806"/>
      <c r="DVU897" s="806"/>
      <c r="DVV897" s="806"/>
      <c r="DVW897" s="806"/>
      <c r="DVX897" s="806"/>
      <c r="DVY897" s="806"/>
      <c r="DVZ897" s="806"/>
      <c r="DWA897" s="806"/>
      <c r="DWB897" s="806"/>
      <c r="DWC897" s="806"/>
      <c r="DWD897" s="806"/>
      <c r="DWE897" s="806"/>
      <c r="DWF897" s="806"/>
      <c r="DWG897" s="806"/>
      <c r="DWH897" s="806"/>
      <c r="DWI897" s="806"/>
      <c r="DWJ897" s="806"/>
      <c r="DWK897" s="806"/>
      <c r="DWL897" s="806"/>
      <c r="DWM897" s="806"/>
      <c r="DWN897" s="806"/>
      <c r="DWO897" s="806"/>
      <c r="DWP897" s="806"/>
      <c r="DWQ897" s="806"/>
      <c r="DWR897" s="806"/>
      <c r="DWS897" s="806"/>
      <c r="DWT897" s="806"/>
      <c r="DWU897" s="806"/>
      <c r="DWV897" s="806"/>
      <c r="DWW897" s="806"/>
      <c r="DWX897" s="806"/>
      <c r="DWY897" s="806"/>
      <c r="DWZ897" s="806"/>
      <c r="DXA897" s="806"/>
      <c r="DXB897" s="806"/>
      <c r="DXC897" s="806"/>
      <c r="DXD897" s="806"/>
      <c r="DXE897" s="806"/>
      <c r="DXF897" s="806"/>
      <c r="DXG897" s="806"/>
      <c r="DXH897" s="806"/>
      <c r="DXI897" s="806"/>
      <c r="DXJ897" s="806"/>
      <c r="DXK897" s="806"/>
      <c r="DXL897" s="806"/>
      <c r="DXM897" s="806"/>
      <c r="DXN897" s="806"/>
      <c r="DXO897" s="806"/>
      <c r="DXP897" s="806"/>
      <c r="DXQ897" s="806"/>
      <c r="DXR897" s="806"/>
      <c r="DXS897" s="806"/>
      <c r="DXT897" s="806"/>
      <c r="DXU897" s="806"/>
      <c r="DXV897" s="806"/>
      <c r="DXW897" s="806"/>
      <c r="DXX897" s="806"/>
      <c r="DXY897" s="806"/>
      <c r="DXZ897" s="806"/>
      <c r="DYA897" s="806"/>
      <c r="DYB897" s="806"/>
      <c r="DYC897" s="806"/>
      <c r="DYD897" s="806"/>
      <c r="DYE897" s="806"/>
      <c r="DYF897" s="806"/>
      <c r="DYG897" s="806"/>
      <c r="DYH897" s="806"/>
      <c r="DYI897" s="806"/>
      <c r="DYJ897" s="806"/>
      <c r="DYK897" s="806"/>
      <c r="DYL897" s="806"/>
      <c r="DYM897" s="806"/>
      <c r="DYN897" s="806"/>
      <c r="DYO897" s="806"/>
      <c r="DYP897" s="806"/>
      <c r="DYQ897" s="806"/>
      <c r="DYR897" s="806"/>
      <c r="DYS897" s="806"/>
      <c r="DYT897" s="806"/>
      <c r="DYU897" s="806"/>
      <c r="DYV897" s="806"/>
      <c r="DYW897" s="806"/>
      <c r="DYX897" s="806"/>
      <c r="DYY897" s="806"/>
      <c r="DYZ897" s="806"/>
      <c r="DZA897" s="806"/>
      <c r="DZB897" s="806"/>
      <c r="DZC897" s="806"/>
      <c r="DZD897" s="806"/>
      <c r="DZE897" s="806"/>
      <c r="DZF897" s="806"/>
      <c r="DZG897" s="806"/>
      <c r="DZH897" s="806"/>
      <c r="DZI897" s="806"/>
      <c r="DZJ897" s="806"/>
      <c r="DZK897" s="806"/>
      <c r="DZL897" s="806"/>
      <c r="DZM897" s="806"/>
      <c r="DZN897" s="806"/>
      <c r="DZO897" s="806"/>
      <c r="DZP897" s="806"/>
      <c r="DZQ897" s="806"/>
      <c r="DZR897" s="806"/>
      <c r="DZS897" s="806"/>
      <c r="DZT897" s="806"/>
      <c r="DZU897" s="806"/>
      <c r="DZV897" s="806"/>
      <c r="DZW897" s="806"/>
      <c r="DZX897" s="806"/>
      <c r="DZY897" s="806"/>
      <c r="DZZ897" s="806"/>
      <c r="EAA897" s="806"/>
      <c r="EAB897" s="806"/>
      <c r="EAC897" s="806"/>
      <c r="EAD897" s="806"/>
      <c r="EAE897" s="806"/>
      <c r="EAF897" s="806"/>
      <c r="EAG897" s="806"/>
      <c r="EAH897" s="806"/>
      <c r="EAI897" s="806"/>
      <c r="EAJ897" s="806"/>
      <c r="EAK897" s="806"/>
      <c r="EAL897" s="806"/>
      <c r="EAM897" s="806"/>
      <c r="EAN897" s="806"/>
      <c r="EAO897" s="806"/>
      <c r="EAP897" s="806"/>
      <c r="EAQ897" s="806"/>
      <c r="EAR897" s="806"/>
      <c r="EAS897" s="806"/>
      <c r="EAT897" s="806"/>
      <c r="EAU897" s="806"/>
      <c r="EAV897" s="806"/>
      <c r="EAW897" s="806"/>
      <c r="EAX897" s="806"/>
      <c r="EAY897" s="806"/>
      <c r="EAZ897" s="806"/>
      <c r="EBA897" s="806"/>
      <c r="EBB897" s="806"/>
      <c r="EBC897" s="806"/>
      <c r="EBD897" s="806"/>
      <c r="EBE897" s="806"/>
      <c r="EBF897" s="806"/>
      <c r="EBG897" s="806"/>
      <c r="EBH897" s="806"/>
      <c r="EBI897" s="806"/>
      <c r="EBJ897" s="806"/>
      <c r="EBK897" s="806"/>
      <c r="EBL897" s="806"/>
      <c r="EBM897" s="806"/>
      <c r="EBN897" s="806"/>
      <c r="EBO897" s="806"/>
      <c r="EBP897" s="806"/>
      <c r="EBQ897" s="806"/>
      <c r="EBR897" s="806"/>
      <c r="EBS897" s="806"/>
      <c r="EBT897" s="806"/>
      <c r="EBU897" s="806"/>
      <c r="EBV897" s="806"/>
      <c r="EBW897" s="806"/>
      <c r="EBX897" s="806"/>
      <c r="EBY897" s="806"/>
      <c r="EBZ897" s="806"/>
      <c r="ECA897" s="806"/>
      <c r="ECB897" s="806"/>
      <c r="ECC897" s="806"/>
      <c r="ECD897" s="806"/>
      <c r="ECE897" s="806"/>
      <c r="ECF897" s="806"/>
      <c r="ECG897" s="806"/>
      <c r="ECH897" s="806"/>
      <c r="ECI897" s="806"/>
      <c r="ECJ897" s="806"/>
      <c r="ECK897" s="806"/>
      <c r="ECL897" s="806"/>
      <c r="ECM897" s="806"/>
      <c r="ECN897" s="806"/>
      <c r="ECO897" s="806"/>
      <c r="ECP897" s="806"/>
      <c r="ECQ897" s="806"/>
      <c r="ECR897" s="806"/>
      <c r="ECS897" s="806"/>
      <c r="ECT897" s="806"/>
      <c r="ECU897" s="806"/>
      <c r="ECV897" s="806"/>
      <c r="ECW897" s="806"/>
      <c r="ECX897" s="806"/>
      <c r="ECY897" s="806"/>
      <c r="ECZ897" s="806"/>
      <c r="EDA897" s="806"/>
      <c r="EDB897" s="806"/>
      <c r="EDC897" s="806"/>
      <c r="EDD897" s="806"/>
      <c r="EDE897" s="806"/>
      <c r="EDF897" s="806"/>
      <c r="EDG897" s="806"/>
      <c r="EDH897" s="806"/>
      <c r="EDI897" s="806"/>
      <c r="EDJ897" s="806"/>
      <c r="EDK897" s="806"/>
      <c r="EDL897" s="806"/>
      <c r="EDM897" s="806"/>
      <c r="EDN897" s="806"/>
      <c r="EDO897" s="806"/>
      <c r="EDP897" s="806"/>
      <c r="EDQ897" s="806"/>
      <c r="EDR897" s="806"/>
      <c r="EDS897" s="806"/>
      <c r="EDT897" s="806"/>
      <c r="EDU897" s="806"/>
      <c r="EDV897" s="806"/>
      <c r="EDW897" s="806"/>
      <c r="EDX897" s="806"/>
      <c r="EDY897" s="806"/>
      <c r="EDZ897" s="806"/>
      <c r="EEA897" s="806"/>
      <c r="EEB897" s="806"/>
      <c r="EEC897" s="806"/>
      <c r="EED897" s="806"/>
      <c r="EEE897" s="806"/>
      <c r="EEF897" s="806"/>
      <c r="EEG897" s="806"/>
      <c r="EEH897" s="806"/>
      <c r="EEI897" s="806"/>
      <c r="EEJ897" s="806"/>
      <c r="EEK897" s="806"/>
      <c r="EEL897" s="806"/>
      <c r="EEM897" s="806"/>
      <c r="EEN897" s="806"/>
      <c r="EEO897" s="806"/>
      <c r="EEP897" s="806"/>
      <c r="EEQ897" s="806"/>
      <c r="EER897" s="806"/>
      <c r="EES897" s="806"/>
      <c r="EET897" s="806"/>
      <c r="EEU897" s="806"/>
      <c r="EEV897" s="806"/>
      <c r="EEW897" s="806"/>
      <c r="EEX897" s="806"/>
      <c r="EEY897" s="806"/>
      <c r="EEZ897" s="806"/>
      <c r="EFA897" s="806"/>
      <c r="EFB897" s="806"/>
      <c r="EFC897" s="806"/>
      <c r="EFD897" s="806"/>
      <c r="EFE897" s="806"/>
      <c r="EFF897" s="806"/>
      <c r="EFG897" s="806"/>
      <c r="EFH897" s="806"/>
      <c r="EFI897" s="806"/>
      <c r="EFJ897" s="806"/>
      <c r="EFK897" s="806"/>
      <c r="EFL897" s="806"/>
      <c r="EFM897" s="806"/>
      <c r="EFN897" s="806"/>
      <c r="EFO897" s="806"/>
      <c r="EFP897" s="806"/>
      <c r="EFQ897" s="806"/>
      <c r="EFR897" s="806"/>
      <c r="EFS897" s="806"/>
      <c r="EFT897" s="806"/>
      <c r="EFU897" s="806"/>
      <c r="EFV897" s="806"/>
      <c r="EFW897" s="806"/>
      <c r="EFX897" s="806"/>
      <c r="EFY897" s="806"/>
      <c r="EFZ897" s="806"/>
      <c r="EGA897" s="806"/>
      <c r="EGB897" s="806"/>
      <c r="EGC897" s="806"/>
      <c r="EGD897" s="806"/>
      <c r="EGE897" s="806"/>
      <c r="EGF897" s="806"/>
      <c r="EGG897" s="806"/>
      <c r="EGH897" s="806"/>
      <c r="EGI897" s="806"/>
      <c r="EGJ897" s="806"/>
      <c r="EGK897" s="806"/>
      <c r="EGL897" s="806"/>
      <c r="EGM897" s="806"/>
      <c r="EGN897" s="806"/>
      <c r="EGO897" s="806"/>
      <c r="EGP897" s="806"/>
      <c r="EGQ897" s="806"/>
      <c r="EGR897" s="806"/>
      <c r="EGS897" s="806"/>
      <c r="EGT897" s="806"/>
      <c r="EGU897" s="806"/>
      <c r="EGV897" s="806"/>
      <c r="EGW897" s="806"/>
      <c r="EGX897" s="806"/>
      <c r="EGY897" s="806"/>
      <c r="EGZ897" s="806"/>
      <c r="EHA897" s="806"/>
      <c r="EHB897" s="806"/>
      <c r="EHC897" s="806"/>
      <c r="EHD897" s="806"/>
      <c r="EHE897" s="806"/>
      <c r="EHF897" s="806"/>
      <c r="EHG897" s="806"/>
      <c r="EHH897" s="806"/>
      <c r="EHI897" s="806"/>
      <c r="EHJ897" s="806"/>
      <c r="EHK897" s="806"/>
      <c r="EHL897" s="806"/>
      <c r="EHM897" s="806"/>
      <c r="EHN897" s="806"/>
      <c r="EHO897" s="806"/>
      <c r="EHP897" s="806"/>
      <c r="EHQ897" s="806"/>
      <c r="EHR897" s="806"/>
      <c r="EHS897" s="806"/>
      <c r="EHT897" s="806"/>
      <c r="EHU897" s="806"/>
      <c r="EHV897" s="806"/>
      <c r="EHW897" s="806"/>
      <c r="EHX897" s="806"/>
      <c r="EHY897" s="806"/>
      <c r="EHZ897" s="806"/>
      <c r="EIA897" s="806"/>
      <c r="EIB897" s="806"/>
      <c r="EIC897" s="806"/>
      <c r="EID897" s="806"/>
      <c r="EIE897" s="806"/>
      <c r="EIF897" s="806"/>
      <c r="EIG897" s="806"/>
      <c r="EIH897" s="806"/>
      <c r="EII897" s="806"/>
      <c r="EIJ897" s="806"/>
      <c r="EIK897" s="806"/>
      <c r="EIL897" s="806"/>
      <c r="EIM897" s="806"/>
      <c r="EIN897" s="806"/>
      <c r="EIO897" s="806"/>
      <c r="EIP897" s="806"/>
      <c r="EIQ897" s="806"/>
      <c r="EIR897" s="806"/>
      <c r="EIS897" s="806"/>
      <c r="EIT897" s="806"/>
      <c r="EIU897" s="806"/>
      <c r="EIV897" s="806"/>
      <c r="EIW897" s="806"/>
      <c r="EIX897" s="806"/>
      <c r="EIY897" s="806"/>
      <c r="EIZ897" s="806"/>
      <c r="EJA897" s="806"/>
      <c r="EJB897" s="806"/>
      <c r="EJC897" s="806"/>
      <c r="EJD897" s="806"/>
      <c r="EJE897" s="806"/>
      <c r="EJF897" s="806"/>
      <c r="EJG897" s="806"/>
      <c r="EJH897" s="806"/>
      <c r="EJI897" s="806"/>
      <c r="EJJ897" s="806"/>
      <c r="EJK897" s="806"/>
      <c r="EJL897" s="806"/>
      <c r="EJM897" s="806"/>
      <c r="EJN897" s="806"/>
      <c r="EJO897" s="806"/>
      <c r="EJP897" s="806"/>
      <c r="EJQ897" s="806"/>
      <c r="EJR897" s="806"/>
      <c r="EJS897" s="806"/>
      <c r="EJT897" s="806"/>
      <c r="EJU897" s="806"/>
      <c r="EJV897" s="806"/>
      <c r="EJW897" s="806"/>
      <c r="EJX897" s="806"/>
      <c r="EJY897" s="806"/>
      <c r="EJZ897" s="806"/>
      <c r="EKA897" s="806"/>
      <c r="EKB897" s="806"/>
      <c r="EKC897" s="806"/>
      <c r="EKD897" s="806"/>
      <c r="EKE897" s="806"/>
      <c r="EKF897" s="806"/>
      <c r="EKG897" s="806"/>
      <c r="EKH897" s="806"/>
      <c r="EKI897" s="806"/>
      <c r="EKJ897" s="806"/>
      <c r="EKK897" s="806"/>
      <c r="EKL897" s="806"/>
      <c r="EKM897" s="806"/>
      <c r="EKN897" s="806"/>
      <c r="EKO897" s="806"/>
      <c r="EKP897" s="806"/>
      <c r="EKQ897" s="806"/>
      <c r="EKR897" s="806"/>
      <c r="EKS897" s="806"/>
      <c r="EKT897" s="806"/>
      <c r="EKU897" s="806"/>
      <c r="EKV897" s="806"/>
      <c r="EKW897" s="806"/>
      <c r="EKX897" s="806"/>
      <c r="EKY897" s="806"/>
      <c r="EKZ897" s="806"/>
      <c r="ELA897" s="806"/>
      <c r="ELB897" s="806"/>
      <c r="ELC897" s="806"/>
      <c r="ELD897" s="806"/>
      <c r="ELE897" s="806"/>
      <c r="ELF897" s="806"/>
      <c r="ELG897" s="806"/>
      <c r="ELH897" s="806"/>
      <c r="ELI897" s="806"/>
      <c r="ELJ897" s="806"/>
      <c r="ELK897" s="806"/>
      <c r="ELL897" s="806"/>
      <c r="ELM897" s="806"/>
      <c r="ELN897" s="806"/>
      <c r="ELO897" s="806"/>
      <c r="ELP897" s="806"/>
      <c r="ELQ897" s="806"/>
      <c r="ELR897" s="806"/>
      <c r="ELS897" s="806"/>
      <c r="ELT897" s="806"/>
      <c r="ELU897" s="806"/>
      <c r="ELV897" s="806"/>
      <c r="ELW897" s="806"/>
      <c r="ELX897" s="806"/>
      <c r="ELY897" s="806"/>
      <c r="ELZ897" s="806"/>
      <c r="EMA897" s="806"/>
      <c r="EMB897" s="806"/>
      <c r="EMC897" s="806"/>
      <c r="EMD897" s="806"/>
      <c r="EME897" s="806"/>
      <c r="EMF897" s="806"/>
      <c r="EMG897" s="806"/>
      <c r="EMH897" s="806"/>
      <c r="EMI897" s="806"/>
      <c r="EMJ897" s="806"/>
      <c r="EMK897" s="806"/>
      <c r="EML897" s="806"/>
      <c r="EMM897" s="806"/>
      <c r="EMN897" s="806"/>
      <c r="EMO897" s="806"/>
      <c r="EMP897" s="806"/>
      <c r="EMQ897" s="806"/>
      <c r="EMR897" s="806"/>
      <c r="EMS897" s="806"/>
      <c r="EMT897" s="806"/>
      <c r="EMU897" s="806"/>
      <c r="EMV897" s="806"/>
      <c r="EMW897" s="806"/>
      <c r="EMX897" s="806"/>
      <c r="EMY897" s="806"/>
      <c r="EMZ897" s="806"/>
      <c r="ENA897" s="806"/>
      <c r="ENB897" s="806"/>
      <c r="ENC897" s="806"/>
      <c r="END897" s="806"/>
      <c r="ENE897" s="806"/>
      <c r="ENF897" s="806"/>
      <c r="ENG897" s="806"/>
      <c r="ENH897" s="806"/>
      <c r="ENI897" s="806"/>
      <c r="ENJ897" s="806"/>
      <c r="ENK897" s="806"/>
      <c r="ENL897" s="806"/>
      <c r="ENM897" s="806"/>
      <c r="ENN897" s="806"/>
      <c r="ENO897" s="806"/>
      <c r="ENP897" s="806"/>
      <c r="ENQ897" s="806"/>
      <c r="ENR897" s="806"/>
      <c r="ENS897" s="806"/>
      <c r="ENT897" s="806"/>
      <c r="ENU897" s="806"/>
      <c r="ENV897" s="806"/>
      <c r="ENW897" s="806"/>
      <c r="ENX897" s="806"/>
      <c r="ENY897" s="806"/>
      <c r="ENZ897" s="806"/>
      <c r="EOA897" s="806"/>
      <c r="EOB897" s="806"/>
      <c r="EOC897" s="806"/>
      <c r="EOD897" s="806"/>
      <c r="EOE897" s="806"/>
      <c r="EOF897" s="806"/>
      <c r="EOG897" s="806"/>
      <c r="EOH897" s="806"/>
      <c r="EOI897" s="806"/>
      <c r="EOJ897" s="806"/>
      <c r="EOK897" s="806"/>
      <c r="EOL897" s="806"/>
      <c r="EOM897" s="806"/>
      <c r="EON897" s="806"/>
      <c r="EOO897" s="806"/>
      <c r="EOP897" s="806"/>
      <c r="EOQ897" s="806"/>
      <c r="EOR897" s="806"/>
      <c r="EOS897" s="806"/>
      <c r="EOT897" s="806"/>
      <c r="EOU897" s="806"/>
      <c r="EOV897" s="806"/>
      <c r="EOW897" s="806"/>
      <c r="EOX897" s="806"/>
      <c r="EOY897" s="806"/>
      <c r="EOZ897" s="806"/>
      <c r="EPA897" s="806"/>
      <c r="EPB897" s="806"/>
      <c r="EPC897" s="806"/>
      <c r="EPD897" s="806"/>
      <c r="EPE897" s="806"/>
      <c r="EPF897" s="806"/>
      <c r="EPG897" s="806"/>
      <c r="EPH897" s="806"/>
      <c r="EPI897" s="806"/>
      <c r="EPJ897" s="806"/>
      <c r="EPK897" s="806"/>
      <c r="EPL897" s="806"/>
      <c r="EPM897" s="806"/>
      <c r="EPN897" s="806"/>
      <c r="EPO897" s="806"/>
      <c r="EPP897" s="806"/>
      <c r="EPQ897" s="806"/>
      <c r="EPR897" s="806"/>
      <c r="EPS897" s="806"/>
      <c r="EPT897" s="806"/>
      <c r="EPU897" s="806"/>
      <c r="EPV897" s="806"/>
      <c r="EPW897" s="806"/>
      <c r="EPX897" s="806"/>
      <c r="EPY897" s="806"/>
      <c r="EPZ897" s="806"/>
      <c r="EQA897" s="806"/>
      <c r="EQB897" s="806"/>
      <c r="EQC897" s="806"/>
      <c r="EQD897" s="806"/>
      <c r="EQE897" s="806"/>
      <c r="EQF897" s="806"/>
      <c r="EQG897" s="806"/>
      <c r="EQH897" s="806"/>
      <c r="EQI897" s="806"/>
      <c r="EQJ897" s="806"/>
      <c r="EQK897" s="806"/>
      <c r="EQL897" s="806"/>
      <c r="EQM897" s="806"/>
      <c r="EQN897" s="806"/>
      <c r="EQO897" s="806"/>
      <c r="EQP897" s="806"/>
      <c r="EQQ897" s="806"/>
      <c r="EQR897" s="806"/>
      <c r="EQS897" s="806"/>
      <c r="EQT897" s="806"/>
      <c r="EQU897" s="806"/>
      <c r="EQV897" s="806"/>
      <c r="EQW897" s="806"/>
      <c r="EQX897" s="806"/>
      <c r="EQY897" s="806"/>
      <c r="EQZ897" s="806"/>
      <c r="ERA897" s="806"/>
      <c r="ERB897" s="806"/>
      <c r="ERC897" s="806"/>
      <c r="ERD897" s="806"/>
      <c r="ERE897" s="806"/>
      <c r="ERF897" s="806"/>
      <c r="ERG897" s="806"/>
      <c r="ERH897" s="806"/>
      <c r="ERI897" s="806"/>
      <c r="ERJ897" s="806"/>
      <c r="ERK897" s="806"/>
      <c r="ERL897" s="806"/>
      <c r="ERM897" s="806"/>
      <c r="ERN897" s="806"/>
      <c r="ERO897" s="806"/>
      <c r="ERP897" s="806"/>
      <c r="ERQ897" s="806"/>
      <c r="ERR897" s="806"/>
      <c r="ERS897" s="806"/>
      <c r="ERT897" s="806"/>
      <c r="ERU897" s="806"/>
      <c r="ERV897" s="806"/>
      <c r="ERW897" s="806"/>
      <c r="ERX897" s="806"/>
      <c r="ERY897" s="806"/>
      <c r="ERZ897" s="806"/>
      <c r="ESA897" s="806"/>
      <c r="ESB897" s="806"/>
      <c r="ESC897" s="806"/>
      <c r="ESD897" s="806"/>
      <c r="ESE897" s="806"/>
      <c r="ESF897" s="806"/>
      <c r="ESG897" s="806"/>
      <c r="ESH897" s="806"/>
      <c r="ESI897" s="806"/>
      <c r="ESJ897" s="806"/>
      <c r="ESK897" s="806"/>
      <c r="ESL897" s="806"/>
      <c r="ESM897" s="806"/>
      <c r="ESN897" s="806"/>
      <c r="ESO897" s="806"/>
      <c r="ESP897" s="806"/>
      <c r="ESQ897" s="806"/>
      <c r="ESR897" s="806"/>
      <c r="ESS897" s="806"/>
      <c r="EST897" s="806"/>
      <c r="ESU897" s="806"/>
      <c r="ESV897" s="806"/>
      <c r="ESW897" s="806"/>
      <c r="ESX897" s="806"/>
      <c r="ESY897" s="806"/>
      <c r="ESZ897" s="806"/>
      <c r="ETA897" s="806"/>
      <c r="ETB897" s="806"/>
      <c r="ETC897" s="806"/>
      <c r="ETD897" s="806"/>
      <c r="ETE897" s="806"/>
      <c r="ETF897" s="806"/>
      <c r="ETG897" s="806"/>
      <c r="ETH897" s="806"/>
      <c r="ETI897" s="806"/>
      <c r="ETJ897" s="806"/>
      <c r="ETK897" s="806"/>
      <c r="ETL897" s="806"/>
      <c r="ETM897" s="806"/>
      <c r="ETN897" s="806"/>
      <c r="ETO897" s="806"/>
      <c r="ETP897" s="806"/>
      <c r="ETQ897" s="806"/>
      <c r="ETR897" s="806"/>
      <c r="ETS897" s="806"/>
      <c r="ETT897" s="806"/>
      <c r="ETU897" s="806"/>
      <c r="ETV897" s="806"/>
      <c r="ETW897" s="806"/>
      <c r="ETX897" s="806"/>
      <c r="ETY897" s="806"/>
      <c r="ETZ897" s="806"/>
      <c r="EUA897" s="806"/>
      <c r="EUB897" s="806"/>
      <c r="EUC897" s="806"/>
      <c r="EUD897" s="806"/>
      <c r="EUE897" s="806"/>
      <c r="EUF897" s="806"/>
      <c r="EUG897" s="806"/>
      <c r="EUH897" s="806"/>
      <c r="EUI897" s="806"/>
      <c r="EUJ897" s="806"/>
      <c r="EUK897" s="806"/>
      <c r="EUL897" s="806"/>
      <c r="EUM897" s="806"/>
      <c r="EUN897" s="806"/>
      <c r="EUO897" s="806"/>
      <c r="EUP897" s="806"/>
      <c r="EUQ897" s="806"/>
      <c r="EUR897" s="806"/>
      <c r="EUS897" s="806"/>
      <c r="EUT897" s="806"/>
      <c r="EUU897" s="806"/>
      <c r="EUV897" s="806"/>
      <c r="EUW897" s="806"/>
      <c r="EUX897" s="806"/>
      <c r="EUY897" s="806"/>
      <c r="EUZ897" s="806"/>
      <c r="EVA897" s="806"/>
      <c r="EVB897" s="806"/>
      <c r="EVC897" s="806"/>
      <c r="EVD897" s="806"/>
      <c r="EVE897" s="806"/>
      <c r="EVF897" s="806"/>
      <c r="EVG897" s="806"/>
      <c r="EVH897" s="806"/>
      <c r="EVI897" s="806"/>
      <c r="EVJ897" s="806"/>
      <c r="EVK897" s="806"/>
      <c r="EVL897" s="806"/>
      <c r="EVM897" s="806"/>
      <c r="EVN897" s="806"/>
      <c r="EVO897" s="806"/>
      <c r="EVP897" s="806"/>
      <c r="EVQ897" s="806"/>
      <c r="EVR897" s="806"/>
      <c r="EVS897" s="806"/>
      <c r="EVT897" s="806"/>
      <c r="EVU897" s="806"/>
      <c r="EVV897" s="806"/>
      <c r="EVW897" s="806"/>
      <c r="EVX897" s="806"/>
      <c r="EVY897" s="806"/>
      <c r="EVZ897" s="806"/>
      <c r="EWA897" s="806"/>
      <c r="EWB897" s="806"/>
      <c r="EWC897" s="806"/>
      <c r="EWD897" s="806"/>
      <c r="EWE897" s="806"/>
      <c r="EWF897" s="806"/>
      <c r="EWG897" s="806"/>
      <c r="EWH897" s="806"/>
      <c r="EWI897" s="806"/>
      <c r="EWJ897" s="806"/>
      <c r="EWK897" s="806"/>
      <c r="EWL897" s="806"/>
      <c r="EWM897" s="806"/>
      <c r="EWN897" s="806"/>
      <c r="EWO897" s="806"/>
      <c r="EWP897" s="806"/>
      <c r="EWQ897" s="806"/>
      <c r="EWR897" s="806"/>
      <c r="EWS897" s="806"/>
      <c r="EWT897" s="806"/>
      <c r="EWU897" s="806"/>
      <c r="EWV897" s="806"/>
      <c r="EWW897" s="806"/>
      <c r="EWX897" s="806"/>
      <c r="EWY897" s="806"/>
      <c r="EWZ897" s="806"/>
      <c r="EXA897" s="806"/>
      <c r="EXB897" s="806"/>
      <c r="EXC897" s="806"/>
      <c r="EXD897" s="806"/>
      <c r="EXE897" s="806"/>
      <c r="EXF897" s="806"/>
      <c r="EXG897" s="806"/>
      <c r="EXH897" s="806"/>
      <c r="EXI897" s="806"/>
      <c r="EXJ897" s="806"/>
      <c r="EXK897" s="806"/>
      <c r="EXL897" s="806"/>
      <c r="EXM897" s="806"/>
      <c r="EXN897" s="806"/>
      <c r="EXO897" s="806"/>
      <c r="EXP897" s="806"/>
      <c r="EXQ897" s="806"/>
      <c r="EXR897" s="806"/>
      <c r="EXS897" s="806"/>
      <c r="EXT897" s="806"/>
      <c r="EXU897" s="806"/>
      <c r="EXV897" s="806"/>
      <c r="EXW897" s="806"/>
      <c r="EXX897" s="806"/>
      <c r="EXY897" s="806"/>
      <c r="EXZ897" s="806"/>
      <c r="EYA897" s="806"/>
      <c r="EYB897" s="806"/>
      <c r="EYC897" s="806"/>
      <c r="EYD897" s="806"/>
      <c r="EYE897" s="806"/>
      <c r="EYF897" s="806"/>
      <c r="EYG897" s="806"/>
      <c r="EYH897" s="806"/>
      <c r="EYI897" s="806"/>
      <c r="EYJ897" s="806"/>
      <c r="EYK897" s="806"/>
      <c r="EYL897" s="806"/>
      <c r="EYM897" s="806"/>
      <c r="EYN897" s="806"/>
      <c r="EYO897" s="806"/>
      <c r="EYP897" s="806"/>
      <c r="EYQ897" s="806"/>
      <c r="EYR897" s="806"/>
      <c r="EYS897" s="806"/>
      <c r="EYT897" s="806"/>
      <c r="EYU897" s="806"/>
      <c r="EYV897" s="806"/>
      <c r="EYW897" s="806"/>
      <c r="EYX897" s="806"/>
      <c r="EYY897" s="806"/>
      <c r="EYZ897" s="806"/>
      <c r="EZA897" s="806"/>
      <c r="EZB897" s="806"/>
      <c r="EZC897" s="806"/>
      <c r="EZD897" s="806"/>
      <c r="EZE897" s="806"/>
      <c r="EZF897" s="806"/>
      <c r="EZG897" s="806"/>
      <c r="EZH897" s="806"/>
      <c r="EZI897" s="806"/>
      <c r="EZJ897" s="806"/>
      <c r="EZK897" s="806"/>
      <c r="EZL897" s="806"/>
      <c r="EZM897" s="806"/>
      <c r="EZN897" s="806"/>
      <c r="EZO897" s="806"/>
      <c r="EZP897" s="806"/>
      <c r="EZQ897" s="806"/>
      <c r="EZR897" s="806"/>
      <c r="EZS897" s="806"/>
      <c r="EZT897" s="806"/>
      <c r="EZU897" s="806"/>
      <c r="EZV897" s="806"/>
      <c r="EZW897" s="806"/>
      <c r="EZX897" s="806"/>
      <c r="EZY897" s="806"/>
      <c r="EZZ897" s="806"/>
      <c r="FAA897" s="806"/>
      <c r="FAB897" s="806"/>
      <c r="FAC897" s="806"/>
      <c r="FAD897" s="806"/>
      <c r="FAE897" s="806"/>
      <c r="FAF897" s="806"/>
      <c r="FAG897" s="806"/>
      <c r="FAH897" s="806"/>
      <c r="FAI897" s="806"/>
      <c r="FAJ897" s="806"/>
      <c r="FAK897" s="806"/>
      <c r="FAL897" s="806"/>
      <c r="FAM897" s="806"/>
      <c r="FAN897" s="806"/>
      <c r="FAO897" s="806"/>
      <c r="FAP897" s="806"/>
      <c r="FAQ897" s="806"/>
      <c r="FAR897" s="806"/>
      <c r="FAS897" s="806"/>
      <c r="FAT897" s="806"/>
      <c r="FAU897" s="806"/>
      <c r="FAV897" s="806"/>
      <c r="FAW897" s="806"/>
      <c r="FAX897" s="806"/>
      <c r="FAY897" s="806"/>
      <c r="FAZ897" s="806"/>
      <c r="FBA897" s="806"/>
      <c r="FBB897" s="806"/>
      <c r="FBC897" s="806"/>
      <c r="FBD897" s="806"/>
      <c r="FBE897" s="806"/>
      <c r="FBF897" s="806"/>
      <c r="FBG897" s="806"/>
      <c r="FBH897" s="806"/>
      <c r="FBI897" s="806"/>
      <c r="FBJ897" s="806"/>
      <c r="FBK897" s="806"/>
      <c r="FBL897" s="806"/>
      <c r="FBM897" s="806"/>
      <c r="FBN897" s="806"/>
      <c r="FBO897" s="806"/>
      <c r="FBP897" s="806"/>
      <c r="FBQ897" s="806"/>
      <c r="FBR897" s="806"/>
      <c r="FBS897" s="806"/>
      <c r="FBT897" s="806"/>
      <c r="FBU897" s="806"/>
      <c r="FBV897" s="806"/>
      <c r="FBW897" s="806"/>
      <c r="FBX897" s="806"/>
      <c r="FBY897" s="806"/>
      <c r="FBZ897" s="806"/>
      <c r="FCA897" s="806"/>
      <c r="FCB897" s="806"/>
      <c r="FCC897" s="806"/>
      <c r="FCD897" s="806"/>
      <c r="FCE897" s="806"/>
      <c r="FCF897" s="806"/>
      <c r="FCG897" s="806"/>
      <c r="FCH897" s="806"/>
      <c r="FCI897" s="806"/>
      <c r="FCJ897" s="806"/>
      <c r="FCK897" s="806"/>
      <c r="FCL897" s="806"/>
      <c r="FCM897" s="806"/>
      <c r="FCN897" s="806"/>
      <c r="FCO897" s="806"/>
      <c r="FCP897" s="806"/>
      <c r="FCQ897" s="806"/>
      <c r="FCR897" s="806"/>
      <c r="FCS897" s="806"/>
      <c r="FCT897" s="806"/>
      <c r="FCU897" s="806"/>
      <c r="FCV897" s="806"/>
      <c r="FCW897" s="806"/>
      <c r="FCX897" s="806"/>
      <c r="FCY897" s="806"/>
      <c r="FCZ897" s="806"/>
      <c r="FDA897" s="806"/>
      <c r="FDB897" s="806"/>
      <c r="FDC897" s="806"/>
      <c r="FDD897" s="806"/>
      <c r="FDE897" s="806"/>
      <c r="FDF897" s="806"/>
      <c r="FDG897" s="806"/>
      <c r="FDH897" s="806"/>
      <c r="FDI897" s="806"/>
      <c r="FDJ897" s="806"/>
      <c r="FDK897" s="806"/>
      <c r="FDL897" s="806"/>
      <c r="FDM897" s="806"/>
      <c r="FDN897" s="806"/>
      <c r="FDO897" s="806"/>
      <c r="FDP897" s="806"/>
      <c r="FDQ897" s="806"/>
      <c r="FDR897" s="806"/>
      <c r="FDS897" s="806"/>
      <c r="FDT897" s="806"/>
      <c r="FDU897" s="806"/>
      <c r="FDV897" s="806"/>
      <c r="FDW897" s="806"/>
      <c r="FDX897" s="806"/>
      <c r="FDY897" s="806"/>
      <c r="FDZ897" s="806"/>
      <c r="FEA897" s="806"/>
      <c r="FEB897" s="806"/>
      <c r="FEC897" s="806"/>
      <c r="FED897" s="806"/>
      <c r="FEE897" s="806"/>
      <c r="FEF897" s="806"/>
      <c r="FEG897" s="806"/>
      <c r="FEH897" s="806"/>
      <c r="FEI897" s="806"/>
      <c r="FEJ897" s="806"/>
      <c r="FEK897" s="806"/>
      <c r="FEL897" s="806"/>
      <c r="FEM897" s="806"/>
      <c r="FEN897" s="806"/>
      <c r="FEO897" s="806"/>
      <c r="FEP897" s="806"/>
      <c r="FEQ897" s="806"/>
      <c r="FER897" s="806"/>
      <c r="FES897" s="806"/>
      <c r="FET897" s="806"/>
      <c r="FEU897" s="806"/>
      <c r="FEV897" s="806"/>
      <c r="FEW897" s="806"/>
      <c r="FEX897" s="806"/>
      <c r="FEY897" s="806"/>
      <c r="FEZ897" s="806"/>
      <c r="FFA897" s="806"/>
      <c r="FFB897" s="806"/>
      <c r="FFC897" s="806"/>
      <c r="FFD897" s="806"/>
      <c r="FFE897" s="806"/>
      <c r="FFF897" s="806"/>
      <c r="FFG897" s="806"/>
      <c r="FFH897" s="806"/>
      <c r="FFI897" s="806"/>
      <c r="FFJ897" s="806"/>
      <c r="FFK897" s="806"/>
      <c r="FFL897" s="806"/>
      <c r="FFM897" s="806"/>
      <c r="FFN897" s="806"/>
      <c r="FFO897" s="806"/>
      <c r="FFP897" s="806"/>
      <c r="FFQ897" s="806"/>
      <c r="FFR897" s="806"/>
      <c r="FFS897" s="806"/>
      <c r="FFT897" s="806"/>
      <c r="FFU897" s="806"/>
      <c r="FFV897" s="806"/>
      <c r="FFW897" s="806"/>
      <c r="FFX897" s="806"/>
      <c r="FFY897" s="806"/>
      <c r="FFZ897" s="806"/>
      <c r="FGA897" s="806"/>
      <c r="FGB897" s="806"/>
      <c r="FGC897" s="806"/>
      <c r="FGD897" s="806"/>
      <c r="FGE897" s="806"/>
      <c r="FGF897" s="806"/>
      <c r="FGG897" s="806"/>
      <c r="FGH897" s="806"/>
      <c r="FGI897" s="806"/>
      <c r="FGJ897" s="806"/>
      <c r="FGK897" s="806"/>
      <c r="FGL897" s="806"/>
      <c r="FGM897" s="806"/>
      <c r="FGN897" s="806"/>
      <c r="FGO897" s="806"/>
      <c r="FGP897" s="806"/>
      <c r="FGQ897" s="806"/>
      <c r="FGR897" s="806"/>
      <c r="FGS897" s="806"/>
      <c r="FGT897" s="806"/>
      <c r="FGU897" s="806"/>
      <c r="FGV897" s="806"/>
      <c r="FGW897" s="806"/>
      <c r="FGX897" s="806"/>
      <c r="FGY897" s="806"/>
      <c r="FGZ897" s="806"/>
      <c r="FHA897" s="806"/>
      <c r="FHB897" s="806"/>
      <c r="FHC897" s="806"/>
      <c r="FHD897" s="806"/>
      <c r="FHE897" s="806"/>
      <c r="FHF897" s="806"/>
      <c r="FHG897" s="806"/>
      <c r="FHH897" s="806"/>
      <c r="FHI897" s="806"/>
      <c r="FHJ897" s="806"/>
      <c r="FHK897" s="806"/>
      <c r="FHL897" s="806"/>
      <c r="FHM897" s="806"/>
      <c r="FHN897" s="806"/>
      <c r="FHO897" s="806"/>
      <c r="FHP897" s="806"/>
      <c r="FHQ897" s="806"/>
      <c r="FHR897" s="806"/>
      <c r="FHS897" s="806"/>
      <c r="FHT897" s="806"/>
      <c r="FHU897" s="806"/>
      <c r="FHV897" s="806"/>
      <c r="FHW897" s="806"/>
      <c r="FHX897" s="806"/>
      <c r="FHY897" s="806"/>
      <c r="FHZ897" s="806"/>
      <c r="FIA897" s="806"/>
      <c r="FIB897" s="806"/>
      <c r="FIC897" s="806"/>
      <c r="FID897" s="806"/>
      <c r="FIE897" s="806"/>
      <c r="FIF897" s="806"/>
      <c r="FIG897" s="806"/>
      <c r="FIH897" s="806"/>
      <c r="FII897" s="806"/>
      <c r="FIJ897" s="806"/>
      <c r="FIK897" s="806"/>
      <c r="FIL897" s="806"/>
      <c r="FIM897" s="806"/>
      <c r="FIN897" s="806"/>
      <c r="FIO897" s="806"/>
      <c r="FIP897" s="806"/>
      <c r="FIQ897" s="806"/>
      <c r="FIR897" s="806"/>
      <c r="FIS897" s="806"/>
      <c r="FIT897" s="806"/>
      <c r="FIU897" s="806"/>
      <c r="FIV897" s="806"/>
      <c r="FIW897" s="806"/>
      <c r="FIX897" s="806"/>
      <c r="FIY897" s="806"/>
      <c r="FIZ897" s="806"/>
      <c r="FJA897" s="806"/>
      <c r="FJB897" s="806"/>
      <c r="FJC897" s="806"/>
      <c r="FJD897" s="806"/>
      <c r="FJE897" s="806"/>
      <c r="FJF897" s="806"/>
      <c r="FJG897" s="806"/>
      <c r="FJH897" s="806"/>
      <c r="FJI897" s="806"/>
      <c r="FJJ897" s="806"/>
      <c r="FJK897" s="806"/>
      <c r="FJL897" s="806"/>
      <c r="FJM897" s="806"/>
      <c r="FJN897" s="806"/>
      <c r="FJO897" s="806"/>
      <c r="FJP897" s="806"/>
      <c r="FJQ897" s="806"/>
      <c r="FJR897" s="806"/>
      <c r="FJS897" s="806"/>
      <c r="FJT897" s="806"/>
      <c r="FJU897" s="806"/>
      <c r="FJV897" s="806"/>
      <c r="FJW897" s="806"/>
      <c r="FJX897" s="806"/>
      <c r="FJY897" s="806"/>
      <c r="FJZ897" s="806"/>
      <c r="FKA897" s="806"/>
      <c r="FKB897" s="806"/>
      <c r="FKC897" s="806"/>
      <c r="FKD897" s="806"/>
      <c r="FKE897" s="806"/>
      <c r="FKF897" s="806"/>
      <c r="FKG897" s="806"/>
      <c r="FKH897" s="806"/>
      <c r="FKI897" s="806"/>
      <c r="FKJ897" s="806"/>
      <c r="FKK897" s="806"/>
      <c r="FKL897" s="806"/>
      <c r="FKM897" s="806"/>
      <c r="FKN897" s="806"/>
      <c r="FKO897" s="806"/>
      <c r="FKP897" s="806"/>
      <c r="FKQ897" s="806"/>
      <c r="FKR897" s="806"/>
      <c r="FKS897" s="806"/>
      <c r="FKT897" s="806"/>
      <c r="FKU897" s="806"/>
      <c r="FKV897" s="806"/>
      <c r="FKW897" s="806"/>
      <c r="FKX897" s="806"/>
      <c r="FKY897" s="806"/>
      <c r="FKZ897" s="806"/>
      <c r="FLA897" s="806"/>
      <c r="FLB897" s="806"/>
      <c r="FLC897" s="806"/>
      <c r="FLD897" s="806"/>
      <c r="FLE897" s="806"/>
      <c r="FLF897" s="806"/>
      <c r="FLG897" s="806"/>
      <c r="FLH897" s="806"/>
      <c r="FLI897" s="806"/>
      <c r="FLJ897" s="806"/>
      <c r="FLK897" s="806"/>
      <c r="FLL897" s="806"/>
      <c r="FLM897" s="806"/>
      <c r="FLN897" s="806"/>
      <c r="FLO897" s="806"/>
      <c r="FLP897" s="806"/>
      <c r="FLQ897" s="806"/>
      <c r="FLR897" s="806"/>
      <c r="FLS897" s="806"/>
      <c r="FLT897" s="806"/>
      <c r="FLU897" s="806"/>
      <c r="FLV897" s="806"/>
      <c r="FLW897" s="806"/>
      <c r="FLX897" s="806"/>
      <c r="FLY897" s="806"/>
      <c r="FLZ897" s="806"/>
      <c r="FMA897" s="806"/>
      <c r="FMB897" s="806"/>
      <c r="FMC897" s="806"/>
      <c r="FMD897" s="806"/>
      <c r="FME897" s="806"/>
      <c r="FMF897" s="806"/>
      <c r="FMG897" s="806"/>
      <c r="FMH897" s="806"/>
      <c r="FMI897" s="806"/>
      <c r="FMJ897" s="806"/>
      <c r="FMK897" s="806"/>
      <c r="FML897" s="806"/>
      <c r="FMM897" s="806"/>
      <c r="FMN897" s="806"/>
      <c r="FMO897" s="806"/>
      <c r="FMP897" s="806"/>
      <c r="FMQ897" s="806"/>
      <c r="FMR897" s="806"/>
      <c r="FMS897" s="806"/>
      <c r="FMT897" s="806"/>
      <c r="FMU897" s="806"/>
      <c r="FMV897" s="806"/>
      <c r="FMW897" s="806"/>
      <c r="FMX897" s="806"/>
      <c r="FMY897" s="806"/>
      <c r="FMZ897" s="806"/>
      <c r="FNA897" s="806"/>
      <c r="FNB897" s="806"/>
      <c r="FNC897" s="806"/>
      <c r="FND897" s="806"/>
      <c r="FNE897" s="806"/>
      <c r="FNF897" s="806"/>
      <c r="FNG897" s="806"/>
      <c r="FNH897" s="806"/>
      <c r="FNI897" s="806"/>
      <c r="FNJ897" s="806"/>
      <c r="FNK897" s="806"/>
      <c r="FNL897" s="806"/>
      <c r="FNM897" s="806"/>
      <c r="FNN897" s="806"/>
      <c r="FNO897" s="806"/>
      <c r="FNP897" s="806"/>
      <c r="FNQ897" s="806"/>
      <c r="FNR897" s="806"/>
      <c r="FNS897" s="806"/>
      <c r="FNT897" s="806"/>
      <c r="FNU897" s="806"/>
      <c r="FNV897" s="806"/>
      <c r="FNW897" s="806"/>
      <c r="FNX897" s="806"/>
      <c r="FNY897" s="806"/>
      <c r="FNZ897" s="806"/>
      <c r="FOA897" s="806"/>
      <c r="FOB897" s="806"/>
      <c r="FOC897" s="806"/>
      <c r="FOD897" s="806"/>
      <c r="FOE897" s="806"/>
      <c r="FOF897" s="806"/>
      <c r="FOG897" s="806"/>
      <c r="FOH897" s="806"/>
      <c r="FOI897" s="806"/>
      <c r="FOJ897" s="806"/>
      <c r="FOK897" s="806"/>
      <c r="FOL897" s="806"/>
      <c r="FOM897" s="806"/>
      <c r="FON897" s="806"/>
      <c r="FOO897" s="806"/>
      <c r="FOP897" s="806"/>
      <c r="FOQ897" s="806"/>
      <c r="FOR897" s="806"/>
      <c r="FOS897" s="806"/>
      <c r="FOT897" s="806"/>
      <c r="FOU897" s="806"/>
      <c r="FOV897" s="806"/>
      <c r="FOW897" s="806"/>
      <c r="FOX897" s="806"/>
      <c r="FOY897" s="806"/>
      <c r="FOZ897" s="806"/>
      <c r="FPA897" s="806"/>
      <c r="FPB897" s="806"/>
      <c r="FPC897" s="806"/>
      <c r="FPD897" s="806"/>
      <c r="FPE897" s="806"/>
      <c r="FPF897" s="806"/>
      <c r="FPG897" s="806"/>
      <c r="FPH897" s="806"/>
      <c r="FPI897" s="806"/>
      <c r="FPJ897" s="806"/>
      <c r="FPK897" s="806"/>
      <c r="FPL897" s="806"/>
      <c r="FPM897" s="806"/>
      <c r="FPN897" s="806"/>
      <c r="FPO897" s="806"/>
      <c r="FPP897" s="806"/>
      <c r="FPQ897" s="806"/>
      <c r="FPR897" s="806"/>
      <c r="FPS897" s="806"/>
      <c r="FPT897" s="806"/>
      <c r="FPU897" s="806"/>
      <c r="FPV897" s="806"/>
      <c r="FPW897" s="806"/>
      <c r="FPX897" s="806"/>
      <c r="FPY897" s="806"/>
      <c r="FPZ897" s="806"/>
      <c r="FQA897" s="806"/>
      <c r="FQB897" s="806"/>
      <c r="FQC897" s="806"/>
      <c r="FQD897" s="806"/>
      <c r="FQE897" s="806"/>
      <c r="FQF897" s="806"/>
      <c r="FQG897" s="806"/>
      <c r="FQH897" s="806"/>
      <c r="FQI897" s="806"/>
      <c r="FQJ897" s="806"/>
      <c r="FQK897" s="806"/>
      <c r="FQL897" s="806"/>
      <c r="FQM897" s="806"/>
      <c r="FQN897" s="806"/>
      <c r="FQO897" s="806"/>
      <c r="FQP897" s="806"/>
      <c r="FQQ897" s="806"/>
      <c r="FQR897" s="806"/>
      <c r="FQS897" s="806"/>
      <c r="FQT897" s="806"/>
      <c r="FQU897" s="806"/>
      <c r="FQV897" s="806"/>
      <c r="FQW897" s="806"/>
      <c r="FQX897" s="806"/>
      <c r="FQY897" s="806"/>
      <c r="FQZ897" s="806"/>
      <c r="FRA897" s="806"/>
      <c r="FRB897" s="806"/>
      <c r="FRC897" s="806"/>
      <c r="FRD897" s="806"/>
      <c r="FRE897" s="806"/>
      <c r="FRF897" s="806"/>
      <c r="FRG897" s="806"/>
      <c r="FRH897" s="806"/>
      <c r="FRI897" s="806"/>
      <c r="FRJ897" s="806"/>
      <c r="FRK897" s="806"/>
      <c r="FRL897" s="806"/>
      <c r="FRM897" s="806"/>
      <c r="FRN897" s="806"/>
      <c r="FRO897" s="806"/>
      <c r="FRP897" s="806"/>
      <c r="FRQ897" s="806"/>
      <c r="FRR897" s="806"/>
      <c r="FRS897" s="806"/>
      <c r="FRT897" s="806"/>
      <c r="FRU897" s="806"/>
      <c r="FRV897" s="806"/>
      <c r="FRW897" s="806"/>
      <c r="FRX897" s="806"/>
      <c r="FRY897" s="806"/>
      <c r="FRZ897" s="806"/>
      <c r="FSA897" s="806"/>
      <c r="FSB897" s="806"/>
      <c r="FSC897" s="806"/>
      <c r="FSD897" s="806"/>
      <c r="FSE897" s="806"/>
      <c r="FSF897" s="806"/>
      <c r="FSG897" s="806"/>
      <c r="FSH897" s="806"/>
      <c r="FSI897" s="806"/>
      <c r="FSJ897" s="806"/>
      <c r="FSK897" s="806"/>
      <c r="FSL897" s="806"/>
      <c r="FSM897" s="806"/>
      <c r="FSN897" s="806"/>
      <c r="FSO897" s="806"/>
      <c r="FSP897" s="806"/>
      <c r="FSQ897" s="806"/>
      <c r="FSR897" s="806"/>
      <c r="FSS897" s="806"/>
      <c r="FST897" s="806"/>
      <c r="FSU897" s="806"/>
      <c r="FSV897" s="806"/>
      <c r="FSW897" s="806"/>
      <c r="FSX897" s="806"/>
      <c r="FSY897" s="806"/>
      <c r="FSZ897" s="806"/>
      <c r="FTA897" s="806"/>
      <c r="FTB897" s="806"/>
      <c r="FTC897" s="806"/>
      <c r="FTD897" s="806"/>
      <c r="FTE897" s="806"/>
      <c r="FTF897" s="806"/>
      <c r="FTG897" s="806"/>
      <c r="FTH897" s="806"/>
      <c r="FTI897" s="806"/>
      <c r="FTJ897" s="806"/>
      <c r="FTK897" s="806"/>
      <c r="FTL897" s="806"/>
      <c r="FTM897" s="806"/>
      <c r="FTN897" s="806"/>
      <c r="FTO897" s="806"/>
      <c r="FTP897" s="806"/>
      <c r="FTQ897" s="806"/>
      <c r="FTR897" s="806"/>
      <c r="FTS897" s="806"/>
      <c r="FTT897" s="806"/>
      <c r="FTU897" s="806"/>
      <c r="FTV897" s="806"/>
      <c r="FTW897" s="806"/>
      <c r="FTX897" s="806"/>
      <c r="FTY897" s="806"/>
      <c r="FTZ897" s="806"/>
      <c r="FUA897" s="806"/>
      <c r="FUB897" s="806"/>
      <c r="FUC897" s="806"/>
      <c r="FUD897" s="806"/>
      <c r="FUE897" s="806"/>
      <c r="FUF897" s="806"/>
      <c r="FUG897" s="806"/>
      <c r="FUH897" s="806"/>
      <c r="FUI897" s="806"/>
      <c r="FUJ897" s="806"/>
      <c r="FUK897" s="806"/>
      <c r="FUL897" s="806"/>
      <c r="FUM897" s="806"/>
      <c r="FUN897" s="806"/>
      <c r="FUO897" s="806"/>
      <c r="FUP897" s="806"/>
      <c r="FUQ897" s="806"/>
      <c r="FUR897" s="806"/>
      <c r="FUS897" s="806"/>
      <c r="FUT897" s="806"/>
      <c r="FUU897" s="806"/>
      <c r="FUV897" s="806"/>
      <c r="FUW897" s="806"/>
      <c r="FUX897" s="806"/>
      <c r="FUY897" s="806"/>
      <c r="FUZ897" s="806"/>
      <c r="FVA897" s="806"/>
      <c r="FVB897" s="806"/>
      <c r="FVC897" s="806"/>
      <c r="FVD897" s="806"/>
      <c r="FVE897" s="806"/>
      <c r="FVF897" s="806"/>
      <c r="FVG897" s="806"/>
      <c r="FVH897" s="806"/>
      <c r="FVI897" s="806"/>
      <c r="FVJ897" s="806"/>
      <c r="FVK897" s="806"/>
      <c r="FVL897" s="806"/>
      <c r="FVM897" s="806"/>
      <c r="FVN897" s="806"/>
      <c r="FVO897" s="806"/>
      <c r="FVP897" s="806"/>
      <c r="FVQ897" s="806"/>
      <c r="FVR897" s="806"/>
      <c r="FVS897" s="806"/>
      <c r="FVT897" s="806"/>
      <c r="FVU897" s="806"/>
      <c r="FVV897" s="806"/>
      <c r="FVW897" s="806"/>
      <c r="FVX897" s="806"/>
      <c r="FVY897" s="806"/>
      <c r="FVZ897" s="806"/>
      <c r="FWA897" s="806"/>
      <c r="FWB897" s="806"/>
      <c r="FWC897" s="806"/>
      <c r="FWD897" s="806"/>
      <c r="FWE897" s="806"/>
      <c r="FWF897" s="806"/>
      <c r="FWG897" s="806"/>
      <c r="FWH897" s="806"/>
      <c r="FWI897" s="806"/>
      <c r="FWJ897" s="806"/>
      <c r="FWK897" s="806"/>
      <c r="FWL897" s="806"/>
      <c r="FWM897" s="806"/>
      <c r="FWN897" s="806"/>
      <c r="FWO897" s="806"/>
      <c r="FWP897" s="806"/>
      <c r="FWQ897" s="806"/>
      <c r="FWR897" s="806"/>
      <c r="FWS897" s="806"/>
      <c r="FWT897" s="806"/>
      <c r="FWU897" s="806"/>
      <c r="FWV897" s="806"/>
      <c r="FWW897" s="806"/>
      <c r="FWX897" s="806"/>
      <c r="FWY897" s="806"/>
      <c r="FWZ897" s="806"/>
      <c r="FXA897" s="806"/>
      <c r="FXB897" s="806"/>
      <c r="FXC897" s="806"/>
      <c r="FXD897" s="806"/>
      <c r="FXE897" s="806"/>
      <c r="FXF897" s="806"/>
      <c r="FXG897" s="806"/>
      <c r="FXH897" s="806"/>
      <c r="FXI897" s="806"/>
      <c r="FXJ897" s="806"/>
      <c r="FXK897" s="806"/>
      <c r="FXL897" s="806"/>
      <c r="FXM897" s="806"/>
      <c r="FXN897" s="806"/>
      <c r="FXO897" s="806"/>
      <c r="FXP897" s="806"/>
      <c r="FXQ897" s="806"/>
      <c r="FXR897" s="806"/>
      <c r="FXS897" s="806"/>
      <c r="FXT897" s="806"/>
      <c r="FXU897" s="806"/>
      <c r="FXV897" s="806"/>
      <c r="FXW897" s="806"/>
      <c r="FXX897" s="806"/>
      <c r="FXY897" s="806"/>
      <c r="FXZ897" s="806"/>
      <c r="FYA897" s="806"/>
      <c r="FYB897" s="806"/>
      <c r="FYC897" s="806"/>
      <c r="FYD897" s="806"/>
      <c r="FYE897" s="806"/>
      <c r="FYF897" s="806"/>
      <c r="FYG897" s="806"/>
      <c r="FYH897" s="806"/>
      <c r="FYI897" s="806"/>
      <c r="FYJ897" s="806"/>
      <c r="FYK897" s="806"/>
      <c r="FYL897" s="806"/>
      <c r="FYM897" s="806"/>
      <c r="FYN897" s="806"/>
      <c r="FYO897" s="806"/>
      <c r="FYP897" s="806"/>
      <c r="FYQ897" s="806"/>
      <c r="FYR897" s="806"/>
      <c r="FYS897" s="806"/>
      <c r="FYT897" s="806"/>
      <c r="FYU897" s="806"/>
      <c r="FYV897" s="806"/>
      <c r="FYW897" s="806"/>
      <c r="FYX897" s="806"/>
      <c r="FYY897" s="806"/>
      <c r="FYZ897" s="806"/>
      <c r="FZA897" s="806"/>
      <c r="FZB897" s="806"/>
      <c r="FZC897" s="806"/>
      <c r="FZD897" s="806"/>
      <c r="FZE897" s="806"/>
      <c r="FZF897" s="806"/>
      <c r="FZG897" s="806"/>
      <c r="FZH897" s="806"/>
      <c r="FZI897" s="806"/>
      <c r="FZJ897" s="806"/>
      <c r="FZK897" s="806"/>
      <c r="FZL897" s="806"/>
      <c r="FZM897" s="806"/>
      <c r="FZN897" s="806"/>
      <c r="FZO897" s="806"/>
      <c r="FZP897" s="806"/>
      <c r="FZQ897" s="806"/>
      <c r="FZR897" s="806"/>
      <c r="FZS897" s="806"/>
      <c r="FZT897" s="806"/>
      <c r="FZU897" s="806"/>
      <c r="FZV897" s="806"/>
      <c r="FZW897" s="806"/>
      <c r="FZX897" s="806"/>
      <c r="FZY897" s="806"/>
      <c r="FZZ897" s="806"/>
      <c r="GAA897" s="806"/>
      <c r="GAB897" s="806"/>
      <c r="GAC897" s="806"/>
      <c r="GAD897" s="806"/>
      <c r="GAE897" s="806"/>
      <c r="GAF897" s="806"/>
      <c r="GAG897" s="806"/>
      <c r="GAH897" s="806"/>
      <c r="GAI897" s="806"/>
      <c r="GAJ897" s="806"/>
      <c r="GAK897" s="806"/>
      <c r="GAL897" s="806"/>
      <c r="GAM897" s="806"/>
      <c r="GAN897" s="806"/>
      <c r="GAO897" s="806"/>
      <c r="GAP897" s="806"/>
      <c r="GAQ897" s="806"/>
      <c r="GAR897" s="806"/>
      <c r="GAS897" s="806"/>
      <c r="GAT897" s="806"/>
      <c r="GAU897" s="806"/>
      <c r="GAV897" s="806"/>
      <c r="GAW897" s="806"/>
      <c r="GAX897" s="806"/>
      <c r="GAY897" s="806"/>
      <c r="GAZ897" s="806"/>
      <c r="GBA897" s="806"/>
      <c r="GBB897" s="806"/>
      <c r="GBC897" s="806"/>
      <c r="GBD897" s="806"/>
      <c r="GBE897" s="806"/>
      <c r="GBF897" s="806"/>
      <c r="GBG897" s="806"/>
      <c r="GBH897" s="806"/>
      <c r="GBI897" s="806"/>
      <c r="GBJ897" s="806"/>
      <c r="GBK897" s="806"/>
      <c r="GBL897" s="806"/>
      <c r="GBM897" s="806"/>
      <c r="GBN897" s="806"/>
      <c r="GBO897" s="806"/>
      <c r="GBP897" s="806"/>
      <c r="GBQ897" s="806"/>
      <c r="GBR897" s="806"/>
      <c r="GBS897" s="806"/>
      <c r="GBT897" s="806"/>
      <c r="GBU897" s="806"/>
      <c r="GBV897" s="806"/>
      <c r="GBW897" s="806"/>
      <c r="GBX897" s="806"/>
      <c r="GBY897" s="806"/>
      <c r="GBZ897" s="806"/>
      <c r="GCA897" s="806"/>
      <c r="GCB897" s="806"/>
      <c r="GCC897" s="806"/>
      <c r="GCD897" s="806"/>
      <c r="GCE897" s="806"/>
      <c r="GCF897" s="806"/>
      <c r="GCG897" s="806"/>
      <c r="GCH897" s="806"/>
      <c r="GCI897" s="806"/>
      <c r="GCJ897" s="806"/>
      <c r="GCK897" s="806"/>
      <c r="GCL897" s="806"/>
      <c r="GCM897" s="806"/>
      <c r="GCN897" s="806"/>
      <c r="GCO897" s="806"/>
      <c r="GCP897" s="806"/>
      <c r="GCQ897" s="806"/>
      <c r="GCR897" s="806"/>
      <c r="GCS897" s="806"/>
      <c r="GCT897" s="806"/>
      <c r="GCU897" s="806"/>
      <c r="GCV897" s="806"/>
      <c r="GCW897" s="806"/>
      <c r="GCX897" s="806"/>
      <c r="GCY897" s="806"/>
      <c r="GCZ897" s="806"/>
      <c r="GDA897" s="806"/>
      <c r="GDB897" s="806"/>
      <c r="GDC897" s="806"/>
      <c r="GDD897" s="806"/>
      <c r="GDE897" s="806"/>
      <c r="GDF897" s="806"/>
      <c r="GDG897" s="806"/>
      <c r="GDH897" s="806"/>
      <c r="GDI897" s="806"/>
      <c r="GDJ897" s="806"/>
      <c r="GDK897" s="806"/>
      <c r="GDL897" s="806"/>
      <c r="GDM897" s="806"/>
      <c r="GDN897" s="806"/>
      <c r="GDO897" s="806"/>
      <c r="GDP897" s="806"/>
      <c r="GDQ897" s="806"/>
      <c r="GDR897" s="806"/>
      <c r="GDS897" s="806"/>
      <c r="GDT897" s="806"/>
      <c r="GDU897" s="806"/>
      <c r="GDV897" s="806"/>
      <c r="GDW897" s="806"/>
      <c r="GDX897" s="806"/>
      <c r="GDY897" s="806"/>
      <c r="GDZ897" s="806"/>
      <c r="GEA897" s="806"/>
      <c r="GEB897" s="806"/>
      <c r="GEC897" s="806"/>
      <c r="GED897" s="806"/>
      <c r="GEE897" s="806"/>
      <c r="GEF897" s="806"/>
      <c r="GEG897" s="806"/>
      <c r="GEH897" s="806"/>
      <c r="GEI897" s="806"/>
      <c r="GEJ897" s="806"/>
      <c r="GEK897" s="806"/>
      <c r="GEL897" s="806"/>
      <c r="GEM897" s="806"/>
      <c r="GEN897" s="806"/>
      <c r="GEO897" s="806"/>
      <c r="GEP897" s="806"/>
      <c r="GEQ897" s="806"/>
      <c r="GER897" s="806"/>
      <c r="GES897" s="806"/>
      <c r="GET897" s="806"/>
      <c r="GEU897" s="806"/>
      <c r="GEV897" s="806"/>
      <c r="GEW897" s="806"/>
      <c r="GEX897" s="806"/>
      <c r="GEY897" s="806"/>
      <c r="GEZ897" s="806"/>
      <c r="GFA897" s="806"/>
      <c r="GFB897" s="806"/>
      <c r="GFC897" s="806"/>
      <c r="GFD897" s="806"/>
      <c r="GFE897" s="806"/>
      <c r="GFF897" s="806"/>
      <c r="GFG897" s="806"/>
      <c r="GFH897" s="806"/>
      <c r="GFI897" s="806"/>
      <c r="GFJ897" s="806"/>
      <c r="GFK897" s="806"/>
      <c r="GFL897" s="806"/>
      <c r="GFM897" s="806"/>
      <c r="GFN897" s="806"/>
      <c r="GFO897" s="806"/>
      <c r="GFP897" s="806"/>
      <c r="GFQ897" s="806"/>
      <c r="GFR897" s="806"/>
      <c r="GFS897" s="806"/>
      <c r="GFT897" s="806"/>
      <c r="GFU897" s="806"/>
      <c r="GFV897" s="806"/>
      <c r="GFW897" s="806"/>
      <c r="GFX897" s="806"/>
      <c r="GFY897" s="806"/>
      <c r="GFZ897" s="806"/>
      <c r="GGA897" s="806"/>
      <c r="GGB897" s="806"/>
      <c r="GGC897" s="806"/>
      <c r="GGD897" s="806"/>
      <c r="GGE897" s="806"/>
      <c r="GGF897" s="806"/>
      <c r="GGG897" s="806"/>
      <c r="GGH897" s="806"/>
      <c r="GGI897" s="806"/>
      <c r="GGJ897" s="806"/>
      <c r="GGK897" s="806"/>
      <c r="GGL897" s="806"/>
      <c r="GGM897" s="806"/>
      <c r="GGN897" s="806"/>
      <c r="GGO897" s="806"/>
      <c r="GGP897" s="806"/>
      <c r="GGQ897" s="806"/>
      <c r="GGR897" s="806"/>
      <c r="GGS897" s="806"/>
      <c r="GGT897" s="806"/>
      <c r="GGU897" s="806"/>
      <c r="GGV897" s="806"/>
      <c r="GGW897" s="806"/>
      <c r="GGX897" s="806"/>
      <c r="GGY897" s="806"/>
      <c r="GGZ897" s="806"/>
      <c r="GHA897" s="806"/>
      <c r="GHB897" s="806"/>
      <c r="GHC897" s="806"/>
      <c r="GHD897" s="806"/>
      <c r="GHE897" s="806"/>
      <c r="GHF897" s="806"/>
      <c r="GHG897" s="806"/>
      <c r="GHH897" s="806"/>
      <c r="GHI897" s="806"/>
      <c r="GHJ897" s="806"/>
      <c r="GHK897" s="806"/>
      <c r="GHL897" s="806"/>
      <c r="GHM897" s="806"/>
      <c r="GHN897" s="806"/>
      <c r="GHO897" s="806"/>
      <c r="GHP897" s="806"/>
      <c r="GHQ897" s="806"/>
      <c r="GHR897" s="806"/>
      <c r="GHS897" s="806"/>
      <c r="GHT897" s="806"/>
      <c r="GHU897" s="806"/>
      <c r="GHV897" s="806"/>
      <c r="GHW897" s="806"/>
      <c r="GHX897" s="806"/>
      <c r="GHY897" s="806"/>
      <c r="GHZ897" s="806"/>
      <c r="GIA897" s="806"/>
      <c r="GIB897" s="806"/>
      <c r="GIC897" s="806"/>
      <c r="GID897" s="806"/>
      <c r="GIE897" s="806"/>
      <c r="GIF897" s="806"/>
      <c r="GIG897" s="806"/>
      <c r="GIH897" s="806"/>
      <c r="GII897" s="806"/>
      <c r="GIJ897" s="806"/>
      <c r="GIK897" s="806"/>
      <c r="GIL897" s="806"/>
      <c r="GIM897" s="806"/>
      <c r="GIN897" s="806"/>
      <c r="GIO897" s="806"/>
      <c r="GIP897" s="806"/>
      <c r="GIQ897" s="806"/>
      <c r="GIR897" s="806"/>
      <c r="GIS897" s="806"/>
      <c r="GIT897" s="806"/>
      <c r="GIU897" s="806"/>
      <c r="GIV897" s="806"/>
      <c r="GIW897" s="806"/>
      <c r="GIX897" s="806"/>
      <c r="GIY897" s="806"/>
      <c r="GIZ897" s="806"/>
      <c r="GJA897" s="806"/>
      <c r="GJB897" s="806"/>
      <c r="GJC897" s="806"/>
      <c r="GJD897" s="806"/>
      <c r="GJE897" s="806"/>
      <c r="GJF897" s="806"/>
      <c r="GJG897" s="806"/>
      <c r="GJH897" s="806"/>
      <c r="GJI897" s="806"/>
      <c r="GJJ897" s="806"/>
      <c r="GJK897" s="806"/>
      <c r="GJL897" s="806"/>
      <c r="GJM897" s="806"/>
      <c r="GJN897" s="806"/>
      <c r="GJO897" s="806"/>
      <c r="GJP897" s="806"/>
      <c r="GJQ897" s="806"/>
      <c r="GJR897" s="806"/>
      <c r="GJS897" s="806"/>
      <c r="GJT897" s="806"/>
      <c r="GJU897" s="806"/>
      <c r="GJV897" s="806"/>
      <c r="GJW897" s="806"/>
      <c r="GJX897" s="806"/>
      <c r="GJY897" s="806"/>
      <c r="GJZ897" s="806"/>
      <c r="GKA897" s="806"/>
      <c r="GKB897" s="806"/>
      <c r="GKC897" s="806"/>
      <c r="GKD897" s="806"/>
      <c r="GKE897" s="806"/>
      <c r="GKF897" s="806"/>
      <c r="GKG897" s="806"/>
      <c r="GKH897" s="806"/>
      <c r="GKI897" s="806"/>
      <c r="GKJ897" s="806"/>
      <c r="GKK897" s="806"/>
      <c r="GKL897" s="806"/>
      <c r="GKM897" s="806"/>
      <c r="GKN897" s="806"/>
      <c r="GKO897" s="806"/>
      <c r="GKP897" s="806"/>
      <c r="GKQ897" s="806"/>
      <c r="GKR897" s="806"/>
      <c r="GKS897" s="806"/>
      <c r="GKT897" s="806"/>
      <c r="GKU897" s="806"/>
      <c r="GKV897" s="806"/>
      <c r="GKW897" s="806"/>
      <c r="GKX897" s="806"/>
      <c r="GKY897" s="806"/>
      <c r="GKZ897" s="806"/>
      <c r="GLA897" s="806"/>
      <c r="GLB897" s="806"/>
      <c r="GLC897" s="806"/>
      <c r="GLD897" s="806"/>
      <c r="GLE897" s="806"/>
      <c r="GLF897" s="806"/>
      <c r="GLG897" s="806"/>
      <c r="GLH897" s="806"/>
      <c r="GLI897" s="806"/>
      <c r="GLJ897" s="806"/>
      <c r="GLK897" s="806"/>
      <c r="GLL897" s="806"/>
      <c r="GLM897" s="806"/>
      <c r="GLN897" s="806"/>
      <c r="GLO897" s="806"/>
      <c r="GLP897" s="806"/>
      <c r="GLQ897" s="806"/>
      <c r="GLR897" s="806"/>
      <c r="GLS897" s="806"/>
      <c r="GLT897" s="806"/>
      <c r="GLU897" s="806"/>
      <c r="GLV897" s="806"/>
      <c r="GLW897" s="806"/>
      <c r="GLX897" s="806"/>
      <c r="GLY897" s="806"/>
      <c r="GLZ897" s="806"/>
      <c r="GMA897" s="806"/>
      <c r="GMB897" s="806"/>
      <c r="GMC897" s="806"/>
      <c r="GMD897" s="806"/>
      <c r="GME897" s="806"/>
      <c r="GMF897" s="806"/>
      <c r="GMG897" s="806"/>
      <c r="GMH897" s="806"/>
      <c r="GMI897" s="806"/>
      <c r="GMJ897" s="806"/>
      <c r="GMK897" s="806"/>
      <c r="GML897" s="806"/>
      <c r="GMM897" s="806"/>
      <c r="GMN897" s="806"/>
      <c r="GMO897" s="806"/>
      <c r="GMP897" s="806"/>
      <c r="GMQ897" s="806"/>
      <c r="GMR897" s="806"/>
      <c r="GMS897" s="806"/>
      <c r="GMT897" s="806"/>
      <c r="GMU897" s="806"/>
      <c r="GMV897" s="806"/>
      <c r="GMW897" s="806"/>
      <c r="GMX897" s="806"/>
      <c r="GMY897" s="806"/>
      <c r="GMZ897" s="806"/>
      <c r="GNA897" s="806"/>
      <c r="GNB897" s="806"/>
      <c r="GNC897" s="806"/>
      <c r="GND897" s="806"/>
      <c r="GNE897" s="806"/>
      <c r="GNF897" s="806"/>
      <c r="GNG897" s="806"/>
      <c r="GNH897" s="806"/>
      <c r="GNI897" s="806"/>
      <c r="GNJ897" s="806"/>
      <c r="GNK897" s="806"/>
      <c r="GNL897" s="806"/>
      <c r="GNM897" s="806"/>
      <c r="GNN897" s="806"/>
      <c r="GNO897" s="806"/>
      <c r="GNP897" s="806"/>
      <c r="GNQ897" s="806"/>
      <c r="GNR897" s="806"/>
      <c r="GNS897" s="806"/>
      <c r="GNT897" s="806"/>
      <c r="GNU897" s="806"/>
      <c r="GNV897" s="806"/>
      <c r="GNW897" s="806"/>
      <c r="GNX897" s="806"/>
      <c r="GNY897" s="806"/>
      <c r="GNZ897" s="806"/>
      <c r="GOA897" s="806"/>
      <c r="GOB897" s="806"/>
      <c r="GOC897" s="806"/>
      <c r="GOD897" s="806"/>
      <c r="GOE897" s="806"/>
      <c r="GOF897" s="806"/>
      <c r="GOG897" s="806"/>
      <c r="GOH897" s="806"/>
      <c r="GOI897" s="806"/>
      <c r="GOJ897" s="806"/>
      <c r="GOK897" s="806"/>
      <c r="GOL897" s="806"/>
      <c r="GOM897" s="806"/>
      <c r="GON897" s="806"/>
      <c r="GOO897" s="806"/>
      <c r="GOP897" s="806"/>
      <c r="GOQ897" s="806"/>
      <c r="GOR897" s="806"/>
      <c r="GOS897" s="806"/>
      <c r="GOT897" s="806"/>
      <c r="GOU897" s="806"/>
      <c r="GOV897" s="806"/>
      <c r="GOW897" s="806"/>
      <c r="GOX897" s="806"/>
      <c r="GOY897" s="806"/>
      <c r="GOZ897" s="806"/>
      <c r="GPA897" s="806"/>
      <c r="GPB897" s="806"/>
      <c r="GPC897" s="806"/>
      <c r="GPD897" s="806"/>
      <c r="GPE897" s="806"/>
      <c r="GPF897" s="806"/>
      <c r="GPG897" s="806"/>
      <c r="GPH897" s="806"/>
      <c r="GPI897" s="806"/>
      <c r="GPJ897" s="806"/>
      <c r="GPK897" s="806"/>
      <c r="GPL897" s="806"/>
      <c r="GPM897" s="806"/>
      <c r="GPN897" s="806"/>
      <c r="GPO897" s="806"/>
      <c r="GPP897" s="806"/>
      <c r="GPQ897" s="806"/>
      <c r="GPR897" s="806"/>
      <c r="GPS897" s="806"/>
      <c r="GPT897" s="806"/>
      <c r="GPU897" s="806"/>
      <c r="GPV897" s="806"/>
      <c r="GPW897" s="806"/>
      <c r="GPX897" s="806"/>
      <c r="GPY897" s="806"/>
      <c r="GPZ897" s="806"/>
      <c r="GQA897" s="806"/>
      <c r="GQB897" s="806"/>
      <c r="GQC897" s="806"/>
      <c r="GQD897" s="806"/>
      <c r="GQE897" s="806"/>
      <c r="GQF897" s="806"/>
      <c r="GQG897" s="806"/>
      <c r="GQH897" s="806"/>
      <c r="GQI897" s="806"/>
      <c r="GQJ897" s="806"/>
      <c r="GQK897" s="806"/>
      <c r="GQL897" s="806"/>
      <c r="GQM897" s="806"/>
      <c r="GQN897" s="806"/>
      <c r="GQO897" s="806"/>
      <c r="GQP897" s="806"/>
      <c r="GQQ897" s="806"/>
      <c r="GQR897" s="806"/>
      <c r="GQS897" s="806"/>
      <c r="GQT897" s="806"/>
      <c r="GQU897" s="806"/>
      <c r="GQV897" s="806"/>
      <c r="GQW897" s="806"/>
      <c r="GQX897" s="806"/>
      <c r="GQY897" s="806"/>
      <c r="GQZ897" s="806"/>
      <c r="GRA897" s="806"/>
      <c r="GRB897" s="806"/>
      <c r="GRC897" s="806"/>
      <c r="GRD897" s="806"/>
      <c r="GRE897" s="806"/>
      <c r="GRF897" s="806"/>
      <c r="GRG897" s="806"/>
      <c r="GRH897" s="806"/>
      <c r="GRI897" s="806"/>
      <c r="GRJ897" s="806"/>
      <c r="GRK897" s="806"/>
      <c r="GRL897" s="806"/>
      <c r="GRM897" s="806"/>
      <c r="GRN897" s="806"/>
      <c r="GRO897" s="806"/>
      <c r="GRP897" s="806"/>
      <c r="GRQ897" s="806"/>
      <c r="GRR897" s="806"/>
      <c r="GRS897" s="806"/>
      <c r="GRT897" s="806"/>
      <c r="GRU897" s="806"/>
      <c r="GRV897" s="806"/>
      <c r="GRW897" s="806"/>
      <c r="GRX897" s="806"/>
      <c r="GRY897" s="806"/>
      <c r="GRZ897" s="806"/>
      <c r="GSA897" s="806"/>
      <c r="GSB897" s="806"/>
      <c r="GSC897" s="806"/>
      <c r="GSD897" s="806"/>
      <c r="GSE897" s="806"/>
      <c r="GSF897" s="806"/>
      <c r="GSG897" s="806"/>
      <c r="GSH897" s="806"/>
      <c r="GSI897" s="806"/>
      <c r="GSJ897" s="806"/>
      <c r="GSK897" s="806"/>
      <c r="GSL897" s="806"/>
      <c r="GSM897" s="806"/>
      <c r="GSN897" s="806"/>
      <c r="GSO897" s="806"/>
      <c r="GSP897" s="806"/>
      <c r="GSQ897" s="806"/>
      <c r="GSR897" s="806"/>
      <c r="GSS897" s="806"/>
      <c r="GST897" s="806"/>
      <c r="GSU897" s="806"/>
      <c r="GSV897" s="806"/>
      <c r="GSW897" s="806"/>
      <c r="GSX897" s="806"/>
      <c r="GSY897" s="806"/>
      <c r="GSZ897" s="806"/>
      <c r="GTA897" s="806"/>
      <c r="GTB897" s="806"/>
      <c r="GTC897" s="806"/>
      <c r="GTD897" s="806"/>
      <c r="GTE897" s="806"/>
      <c r="GTF897" s="806"/>
      <c r="GTG897" s="806"/>
      <c r="GTH897" s="806"/>
      <c r="GTI897" s="806"/>
      <c r="GTJ897" s="806"/>
      <c r="GTK897" s="806"/>
      <c r="GTL897" s="806"/>
      <c r="GTM897" s="806"/>
      <c r="GTN897" s="806"/>
      <c r="GTO897" s="806"/>
      <c r="GTP897" s="806"/>
      <c r="GTQ897" s="806"/>
      <c r="GTR897" s="806"/>
      <c r="GTS897" s="806"/>
      <c r="GTT897" s="806"/>
      <c r="GTU897" s="806"/>
      <c r="GTV897" s="806"/>
      <c r="GTW897" s="806"/>
      <c r="GTX897" s="806"/>
      <c r="GTY897" s="806"/>
      <c r="GTZ897" s="806"/>
      <c r="GUA897" s="806"/>
      <c r="GUB897" s="806"/>
      <c r="GUC897" s="806"/>
      <c r="GUD897" s="806"/>
      <c r="GUE897" s="806"/>
      <c r="GUF897" s="806"/>
      <c r="GUG897" s="806"/>
      <c r="GUH897" s="806"/>
      <c r="GUI897" s="806"/>
      <c r="GUJ897" s="806"/>
      <c r="GUK897" s="806"/>
      <c r="GUL897" s="806"/>
      <c r="GUM897" s="806"/>
      <c r="GUN897" s="806"/>
      <c r="GUO897" s="806"/>
      <c r="GUP897" s="806"/>
      <c r="GUQ897" s="806"/>
      <c r="GUR897" s="806"/>
      <c r="GUS897" s="806"/>
      <c r="GUT897" s="806"/>
      <c r="GUU897" s="806"/>
      <c r="GUV897" s="806"/>
      <c r="GUW897" s="806"/>
      <c r="GUX897" s="806"/>
      <c r="GUY897" s="806"/>
      <c r="GUZ897" s="806"/>
      <c r="GVA897" s="806"/>
      <c r="GVB897" s="806"/>
      <c r="GVC897" s="806"/>
      <c r="GVD897" s="806"/>
      <c r="GVE897" s="806"/>
      <c r="GVF897" s="806"/>
      <c r="GVG897" s="806"/>
      <c r="GVH897" s="806"/>
      <c r="GVI897" s="806"/>
      <c r="GVJ897" s="806"/>
      <c r="GVK897" s="806"/>
      <c r="GVL897" s="806"/>
      <c r="GVM897" s="806"/>
      <c r="GVN897" s="806"/>
      <c r="GVO897" s="806"/>
      <c r="GVP897" s="806"/>
      <c r="GVQ897" s="806"/>
      <c r="GVR897" s="806"/>
      <c r="GVS897" s="806"/>
      <c r="GVT897" s="806"/>
      <c r="GVU897" s="806"/>
      <c r="GVV897" s="806"/>
      <c r="GVW897" s="806"/>
      <c r="GVX897" s="806"/>
      <c r="GVY897" s="806"/>
      <c r="GVZ897" s="806"/>
      <c r="GWA897" s="806"/>
      <c r="GWB897" s="806"/>
      <c r="GWC897" s="806"/>
      <c r="GWD897" s="806"/>
      <c r="GWE897" s="806"/>
      <c r="GWF897" s="806"/>
      <c r="GWG897" s="806"/>
      <c r="GWH897" s="806"/>
      <c r="GWI897" s="806"/>
      <c r="GWJ897" s="806"/>
      <c r="GWK897" s="806"/>
      <c r="GWL897" s="806"/>
      <c r="GWM897" s="806"/>
      <c r="GWN897" s="806"/>
      <c r="GWO897" s="806"/>
      <c r="GWP897" s="806"/>
      <c r="GWQ897" s="806"/>
      <c r="GWR897" s="806"/>
      <c r="GWS897" s="806"/>
      <c r="GWT897" s="806"/>
      <c r="GWU897" s="806"/>
      <c r="GWV897" s="806"/>
      <c r="GWW897" s="806"/>
      <c r="GWX897" s="806"/>
      <c r="GWY897" s="806"/>
      <c r="GWZ897" s="806"/>
      <c r="GXA897" s="806"/>
      <c r="GXB897" s="806"/>
      <c r="GXC897" s="806"/>
      <c r="GXD897" s="806"/>
      <c r="GXE897" s="806"/>
      <c r="GXF897" s="806"/>
      <c r="GXG897" s="806"/>
      <c r="GXH897" s="806"/>
      <c r="GXI897" s="806"/>
      <c r="GXJ897" s="806"/>
      <c r="GXK897" s="806"/>
      <c r="GXL897" s="806"/>
      <c r="GXM897" s="806"/>
      <c r="GXN897" s="806"/>
      <c r="GXO897" s="806"/>
      <c r="GXP897" s="806"/>
      <c r="GXQ897" s="806"/>
      <c r="GXR897" s="806"/>
      <c r="GXS897" s="806"/>
      <c r="GXT897" s="806"/>
      <c r="GXU897" s="806"/>
      <c r="GXV897" s="806"/>
      <c r="GXW897" s="806"/>
      <c r="GXX897" s="806"/>
      <c r="GXY897" s="806"/>
      <c r="GXZ897" s="806"/>
      <c r="GYA897" s="806"/>
      <c r="GYB897" s="806"/>
      <c r="GYC897" s="806"/>
      <c r="GYD897" s="806"/>
      <c r="GYE897" s="806"/>
      <c r="GYF897" s="806"/>
      <c r="GYG897" s="806"/>
      <c r="GYH897" s="806"/>
      <c r="GYI897" s="806"/>
      <c r="GYJ897" s="806"/>
      <c r="GYK897" s="806"/>
      <c r="GYL897" s="806"/>
      <c r="GYM897" s="806"/>
      <c r="GYN897" s="806"/>
      <c r="GYO897" s="806"/>
      <c r="GYP897" s="806"/>
      <c r="GYQ897" s="806"/>
      <c r="GYR897" s="806"/>
      <c r="GYS897" s="806"/>
      <c r="GYT897" s="806"/>
      <c r="GYU897" s="806"/>
      <c r="GYV897" s="806"/>
      <c r="GYW897" s="806"/>
      <c r="GYX897" s="806"/>
      <c r="GYY897" s="806"/>
      <c r="GYZ897" s="806"/>
      <c r="GZA897" s="806"/>
      <c r="GZB897" s="806"/>
      <c r="GZC897" s="806"/>
      <c r="GZD897" s="806"/>
      <c r="GZE897" s="806"/>
      <c r="GZF897" s="806"/>
      <c r="GZG897" s="806"/>
      <c r="GZH897" s="806"/>
      <c r="GZI897" s="806"/>
      <c r="GZJ897" s="806"/>
      <c r="GZK897" s="806"/>
      <c r="GZL897" s="806"/>
      <c r="GZM897" s="806"/>
      <c r="GZN897" s="806"/>
      <c r="GZO897" s="806"/>
      <c r="GZP897" s="806"/>
      <c r="GZQ897" s="806"/>
      <c r="GZR897" s="806"/>
      <c r="GZS897" s="806"/>
      <c r="GZT897" s="806"/>
      <c r="GZU897" s="806"/>
      <c r="GZV897" s="806"/>
      <c r="GZW897" s="806"/>
      <c r="GZX897" s="806"/>
      <c r="GZY897" s="806"/>
      <c r="GZZ897" s="806"/>
      <c r="HAA897" s="806"/>
      <c r="HAB897" s="806"/>
      <c r="HAC897" s="806"/>
      <c r="HAD897" s="806"/>
      <c r="HAE897" s="806"/>
      <c r="HAF897" s="806"/>
      <c r="HAG897" s="806"/>
      <c r="HAH897" s="806"/>
      <c r="HAI897" s="806"/>
      <c r="HAJ897" s="806"/>
      <c r="HAK897" s="806"/>
      <c r="HAL897" s="806"/>
      <c r="HAM897" s="806"/>
      <c r="HAN897" s="806"/>
      <c r="HAO897" s="806"/>
      <c r="HAP897" s="806"/>
      <c r="HAQ897" s="806"/>
      <c r="HAR897" s="806"/>
      <c r="HAS897" s="806"/>
      <c r="HAT897" s="806"/>
      <c r="HAU897" s="806"/>
      <c r="HAV897" s="806"/>
      <c r="HAW897" s="806"/>
      <c r="HAX897" s="806"/>
      <c r="HAY897" s="806"/>
      <c r="HAZ897" s="806"/>
      <c r="HBA897" s="806"/>
      <c r="HBB897" s="806"/>
      <c r="HBC897" s="806"/>
      <c r="HBD897" s="806"/>
      <c r="HBE897" s="806"/>
      <c r="HBF897" s="806"/>
      <c r="HBG897" s="806"/>
      <c r="HBH897" s="806"/>
      <c r="HBI897" s="806"/>
      <c r="HBJ897" s="806"/>
      <c r="HBK897" s="806"/>
      <c r="HBL897" s="806"/>
      <c r="HBM897" s="806"/>
      <c r="HBN897" s="806"/>
      <c r="HBO897" s="806"/>
      <c r="HBP897" s="806"/>
      <c r="HBQ897" s="806"/>
      <c r="HBR897" s="806"/>
      <c r="HBS897" s="806"/>
      <c r="HBT897" s="806"/>
      <c r="HBU897" s="806"/>
      <c r="HBV897" s="806"/>
      <c r="HBW897" s="806"/>
      <c r="HBX897" s="806"/>
      <c r="HBY897" s="806"/>
      <c r="HBZ897" s="806"/>
      <c r="HCA897" s="806"/>
      <c r="HCB897" s="806"/>
      <c r="HCC897" s="806"/>
      <c r="HCD897" s="806"/>
      <c r="HCE897" s="806"/>
      <c r="HCF897" s="806"/>
      <c r="HCG897" s="806"/>
      <c r="HCH897" s="806"/>
      <c r="HCI897" s="806"/>
      <c r="HCJ897" s="806"/>
      <c r="HCK897" s="806"/>
      <c r="HCL897" s="806"/>
      <c r="HCM897" s="806"/>
      <c r="HCN897" s="806"/>
      <c r="HCO897" s="806"/>
      <c r="HCP897" s="806"/>
      <c r="HCQ897" s="806"/>
      <c r="HCR897" s="806"/>
      <c r="HCS897" s="806"/>
      <c r="HCT897" s="806"/>
      <c r="HCU897" s="806"/>
      <c r="HCV897" s="806"/>
      <c r="HCW897" s="806"/>
      <c r="HCX897" s="806"/>
      <c r="HCY897" s="806"/>
      <c r="HCZ897" s="806"/>
      <c r="HDA897" s="806"/>
      <c r="HDB897" s="806"/>
      <c r="HDC897" s="806"/>
      <c r="HDD897" s="806"/>
      <c r="HDE897" s="806"/>
      <c r="HDF897" s="806"/>
      <c r="HDG897" s="806"/>
      <c r="HDH897" s="806"/>
      <c r="HDI897" s="806"/>
      <c r="HDJ897" s="806"/>
      <c r="HDK897" s="806"/>
      <c r="HDL897" s="806"/>
      <c r="HDM897" s="806"/>
      <c r="HDN897" s="806"/>
      <c r="HDO897" s="806"/>
      <c r="HDP897" s="806"/>
      <c r="HDQ897" s="806"/>
      <c r="HDR897" s="806"/>
      <c r="HDS897" s="806"/>
      <c r="HDT897" s="806"/>
      <c r="HDU897" s="806"/>
      <c r="HDV897" s="806"/>
      <c r="HDW897" s="806"/>
      <c r="HDX897" s="806"/>
      <c r="HDY897" s="806"/>
      <c r="HDZ897" s="806"/>
      <c r="HEA897" s="806"/>
      <c r="HEB897" s="806"/>
      <c r="HEC897" s="806"/>
      <c r="HED897" s="806"/>
      <c r="HEE897" s="806"/>
      <c r="HEF897" s="806"/>
      <c r="HEG897" s="806"/>
      <c r="HEH897" s="806"/>
      <c r="HEI897" s="806"/>
      <c r="HEJ897" s="806"/>
      <c r="HEK897" s="806"/>
      <c r="HEL897" s="806"/>
      <c r="HEM897" s="806"/>
      <c r="HEN897" s="806"/>
      <c r="HEO897" s="806"/>
      <c r="HEP897" s="806"/>
      <c r="HEQ897" s="806"/>
      <c r="HER897" s="806"/>
      <c r="HES897" s="806"/>
      <c r="HET897" s="806"/>
      <c r="HEU897" s="806"/>
      <c r="HEV897" s="806"/>
      <c r="HEW897" s="806"/>
      <c r="HEX897" s="806"/>
      <c r="HEY897" s="806"/>
      <c r="HEZ897" s="806"/>
      <c r="HFA897" s="806"/>
      <c r="HFB897" s="806"/>
      <c r="HFC897" s="806"/>
      <c r="HFD897" s="806"/>
      <c r="HFE897" s="806"/>
      <c r="HFF897" s="806"/>
      <c r="HFG897" s="806"/>
      <c r="HFH897" s="806"/>
      <c r="HFI897" s="806"/>
      <c r="HFJ897" s="806"/>
      <c r="HFK897" s="806"/>
      <c r="HFL897" s="806"/>
      <c r="HFM897" s="806"/>
      <c r="HFN897" s="806"/>
      <c r="HFO897" s="806"/>
      <c r="HFP897" s="806"/>
      <c r="HFQ897" s="806"/>
      <c r="HFR897" s="806"/>
      <c r="HFS897" s="806"/>
      <c r="HFT897" s="806"/>
      <c r="HFU897" s="806"/>
      <c r="HFV897" s="806"/>
      <c r="HFW897" s="806"/>
      <c r="HFX897" s="806"/>
      <c r="HFY897" s="806"/>
      <c r="HFZ897" s="806"/>
      <c r="HGA897" s="806"/>
      <c r="HGB897" s="806"/>
      <c r="HGC897" s="806"/>
      <c r="HGD897" s="806"/>
      <c r="HGE897" s="806"/>
      <c r="HGF897" s="806"/>
      <c r="HGG897" s="806"/>
      <c r="HGH897" s="806"/>
      <c r="HGI897" s="806"/>
      <c r="HGJ897" s="806"/>
      <c r="HGK897" s="806"/>
      <c r="HGL897" s="806"/>
      <c r="HGM897" s="806"/>
      <c r="HGN897" s="806"/>
      <c r="HGO897" s="806"/>
      <c r="HGP897" s="806"/>
      <c r="HGQ897" s="806"/>
      <c r="HGR897" s="806"/>
      <c r="HGS897" s="806"/>
      <c r="HGT897" s="806"/>
      <c r="HGU897" s="806"/>
      <c r="HGV897" s="806"/>
      <c r="HGW897" s="806"/>
      <c r="HGX897" s="806"/>
      <c r="HGY897" s="806"/>
      <c r="HGZ897" s="806"/>
      <c r="HHA897" s="806"/>
      <c r="HHB897" s="806"/>
      <c r="HHC897" s="806"/>
      <c r="HHD897" s="806"/>
      <c r="HHE897" s="806"/>
      <c r="HHF897" s="806"/>
      <c r="HHG897" s="806"/>
      <c r="HHH897" s="806"/>
      <c r="HHI897" s="806"/>
      <c r="HHJ897" s="806"/>
      <c r="HHK897" s="806"/>
      <c r="HHL897" s="806"/>
      <c r="HHM897" s="806"/>
      <c r="HHN897" s="806"/>
      <c r="HHO897" s="806"/>
      <c r="HHP897" s="806"/>
      <c r="HHQ897" s="806"/>
      <c r="HHR897" s="806"/>
      <c r="HHS897" s="806"/>
      <c r="HHT897" s="806"/>
      <c r="HHU897" s="806"/>
      <c r="HHV897" s="806"/>
      <c r="HHW897" s="806"/>
      <c r="HHX897" s="806"/>
      <c r="HHY897" s="806"/>
      <c r="HHZ897" s="806"/>
      <c r="HIA897" s="806"/>
      <c r="HIB897" s="806"/>
      <c r="HIC897" s="806"/>
      <c r="HID897" s="806"/>
      <c r="HIE897" s="806"/>
      <c r="HIF897" s="806"/>
      <c r="HIG897" s="806"/>
      <c r="HIH897" s="806"/>
      <c r="HII897" s="806"/>
      <c r="HIJ897" s="806"/>
      <c r="HIK897" s="806"/>
      <c r="HIL897" s="806"/>
      <c r="HIM897" s="806"/>
      <c r="HIN897" s="806"/>
      <c r="HIO897" s="806"/>
      <c r="HIP897" s="806"/>
      <c r="HIQ897" s="806"/>
      <c r="HIR897" s="806"/>
      <c r="HIS897" s="806"/>
      <c r="HIT897" s="806"/>
      <c r="HIU897" s="806"/>
      <c r="HIV897" s="806"/>
      <c r="HIW897" s="806"/>
      <c r="HIX897" s="806"/>
      <c r="HIY897" s="806"/>
      <c r="HIZ897" s="806"/>
      <c r="HJA897" s="806"/>
      <c r="HJB897" s="806"/>
      <c r="HJC897" s="806"/>
      <c r="HJD897" s="806"/>
      <c r="HJE897" s="806"/>
      <c r="HJF897" s="806"/>
      <c r="HJG897" s="806"/>
      <c r="HJH897" s="806"/>
      <c r="HJI897" s="806"/>
      <c r="HJJ897" s="806"/>
      <c r="HJK897" s="806"/>
      <c r="HJL897" s="806"/>
      <c r="HJM897" s="806"/>
      <c r="HJN897" s="806"/>
      <c r="HJO897" s="806"/>
      <c r="HJP897" s="806"/>
      <c r="HJQ897" s="806"/>
      <c r="HJR897" s="806"/>
      <c r="HJS897" s="806"/>
      <c r="HJT897" s="806"/>
      <c r="HJU897" s="806"/>
      <c r="HJV897" s="806"/>
      <c r="HJW897" s="806"/>
      <c r="HJX897" s="806"/>
      <c r="HJY897" s="806"/>
      <c r="HJZ897" s="806"/>
      <c r="HKA897" s="806"/>
      <c r="HKB897" s="806"/>
      <c r="HKC897" s="806"/>
      <c r="HKD897" s="806"/>
      <c r="HKE897" s="806"/>
      <c r="HKF897" s="806"/>
      <c r="HKG897" s="806"/>
      <c r="HKH897" s="806"/>
      <c r="HKI897" s="806"/>
      <c r="HKJ897" s="806"/>
      <c r="HKK897" s="806"/>
      <c r="HKL897" s="806"/>
      <c r="HKM897" s="806"/>
      <c r="HKN897" s="806"/>
      <c r="HKO897" s="806"/>
      <c r="HKP897" s="806"/>
      <c r="HKQ897" s="806"/>
      <c r="HKR897" s="806"/>
      <c r="HKS897" s="806"/>
      <c r="HKT897" s="806"/>
      <c r="HKU897" s="806"/>
      <c r="HKV897" s="806"/>
      <c r="HKW897" s="806"/>
      <c r="HKX897" s="806"/>
      <c r="HKY897" s="806"/>
      <c r="HKZ897" s="806"/>
      <c r="HLA897" s="806"/>
      <c r="HLB897" s="806"/>
      <c r="HLC897" s="806"/>
      <c r="HLD897" s="806"/>
      <c r="HLE897" s="806"/>
      <c r="HLF897" s="806"/>
      <c r="HLG897" s="806"/>
      <c r="HLH897" s="806"/>
      <c r="HLI897" s="806"/>
      <c r="HLJ897" s="806"/>
      <c r="HLK897" s="806"/>
      <c r="HLL897" s="806"/>
      <c r="HLM897" s="806"/>
      <c r="HLN897" s="806"/>
      <c r="HLO897" s="806"/>
      <c r="HLP897" s="806"/>
      <c r="HLQ897" s="806"/>
      <c r="HLR897" s="806"/>
      <c r="HLS897" s="806"/>
      <c r="HLT897" s="806"/>
      <c r="HLU897" s="806"/>
      <c r="HLV897" s="806"/>
      <c r="HLW897" s="806"/>
      <c r="HLX897" s="806"/>
      <c r="HLY897" s="806"/>
      <c r="HLZ897" s="806"/>
      <c r="HMA897" s="806"/>
      <c r="HMB897" s="806"/>
      <c r="HMC897" s="806"/>
      <c r="HMD897" s="806"/>
      <c r="HME897" s="806"/>
      <c r="HMF897" s="806"/>
      <c r="HMG897" s="806"/>
      <c r="HMH897" s="806"/>
      <c r="HMI897" s="806"/>
      <c r="HMJ897" s="806"/>
      <c r="HMK897" s="806"/>
      <c r="HML897" s="806"/>
      <c r="HMM897" s="806"/>
      <c r="HMN897" s="806"/>
      <c r="HMO897" s="806"/>
      <c r="HMP897" s="806"/>
      <c r="HMQ897" s="806"/>
      <c r="HMR897" s="806"/>
      <c r="HMS897" s="806"/>
      <c r="HMT897" s="806"/>
      <c r="HMU897" s="806"/>
      <c r="HMV897" s="806"/>
      <c r="HMW897" s="806"/>
      <c r="HMX897" s="806"/>
      <c r="HMY897" s="806"/>
      <c r="HMZ897" s="806"/>
      <c r="HNA897" s="806"/>
      <c r="HNB897" s="806"/>
      <c r="HNC897" s="806"/>
      <c r="HND897" s="806"/>
      <c r="HNE897" s="806"/>
      <c r="HNF897" s="806"/>
      <c r="HNG897" s="806"/>
      <c r="HNH897" s="806"/>
      <c r="HNI897" s="806"/>
      <c r="HNJ897" s="806"/>
      <c r="HNK897" s="806"/>
      <c r="HNL897" s="806"/>
      <c r="HNM897" s="806"/>
      <c r="HNN897" s="806"/>
      <c r="HNO897" s="806"/>
      <c r="HNP897" s="806"/>
      <c r="HNQ897" s="806"/>
      <c r="HNR897" s="806"/>
      <c r="HNS897" s="806"/>
      <c r="HNT897" s="806"/>
      <c r="HNU897" s="806"/>
      <c r="HNV897" s="806"/>
      <c r="HNW897" s="806"/>
      <c r="HNX897" s="806"/>
      <c r="HNY897" s="806"/>
      <c r="HNZ897" s="806"/>
      <c r="HOA897" s="806"/>
      <c r="HOB897" s="806"/>
      <c r="HOC897" s="806"/>
      <c r="HOD897" s="806"/>
      <c r="HOE897" s="806"/>
      <c r="HOF897" s="806"/>
      <c r="HOG897" s="806"/>
      <c r="HOH897" s="806"/>
      <c r="HOI897" s="806"/>
      <c r="HOJ897" s="806"/>
      <c r="HOK897" s="806"/>
      <c r="HOL897" s="806"/>
      <c r="HOM897" s="806"/>
      <c r="HON897" s="806"/>
      <c r="HOO897" s="806"/>
      <c r="HOP897" s="806"/>
      <c r="HOQ897" s="806"/>
      <c r="HOR897" s="806"/>
      <c r="HOS897" s="806"/>
      <c r="HOT897" s="806"/>
      <c r="HOU897" s="806"/>
      <c r="HOV897" s="806"/>
      <c r="HOW897" s="806"/>
      <c r="HOX897" s="806"/>
      <c r="HOY897" s="806"/>
      <c r="HOZ897" s="806"/>
      <c r="HPA897" s="806"/>
      <c r="HPB897" s="806"/>
      <c r="HPC897" s="806"/>
      <c r="HPD897" s="806"/>
      <c r="HPE897" s="806"/>
      <c r="HPF897" s="806"/>
      <c r="HPG897" s="806"/>
      <c r="HPH897" s="806"/>
      <c r="HPI897" s="806"/>
      <c r="HPJ897" s="806"/>
      <c r="HPK897" s="806"/>
      <c r="HPL897" s="806"/>
      <c r="HPM897" s="806"/>
      <c r="HPN897" s="806"/>
      <c r="HPO897" s="806"/>
      <c r="HPP897" s="806"/>
      <c r="HPQ897" s="806"/>
      <c r="HPR897" s="806"/>
      <c r="HPS897" s="806"/>
      <c r="HPT897" s="806"/>
      <c r="HPU897" s="806"/>
      <c r="HPV897" s="806"/>
      <c r="HPW897" s="806"/>
      <c r="HPX897" s="806"/>
      <c r="HPY897" s="806"/>
      <c r="HPZ897" s="806"/>
      <c r="HQA897" s="806"/>
      <c r="HQB897" s="806"/>
      <c r="HQC897" s="806"/>
      <c r="HQD897" s="806"/>
      <c r="HQE897" s="806"/>
      <c r="HQF897" s="806"/>
      <c r="HQG897" s="806"/>
      <c r="HQH897" s="806"/>
      <c r="HQI897" s="806"/>
      <c r="HQJ897" s="806"/>
      <c r="HQK897" s="806"/>
      <c r="HQL897" s="806"/>
      <c r="HQM897" s="806"/>
      <c r="HQN897" s="806"/>
      <c r="HQO897" s="806"/>
      <c r="HQP897" s="806"/>
      <c r="HQQ897" s="806"/>
      <c r="HQR897" s="806"/>
      <c r="HQS897" s="806"/>
      <c r="HQT897" s="806"/>
      <c r="HQU897" s="806"/>
      <c r="HQV897" s="806"/>
      <c r="HQW897" s="806"/>
      <c r="HQX897" s="806"/>
      <c r="HQY897" s="806"/>
      <c r="HQZ897" s="806"/>
      <c r="HRA897" s="806"/>
      <c r="HRB897" s="806"/>
      <c r="HRC897" s="806"/>
      <c r="HRD897" s="806"/>
      <c r="HRE897" s="806"/>
      <c r="HRF897" s="806"/>
      <c r="HRG897" s="806"/>
      <c r="HRH897" s="806"/>
      <c r="HRI897" s="806"/>
      <c r="HRJ897" s="806"/>
      <c r="HRK897" s="806"/>
      <c r="HRL897" s="806"/>
      <c r="HRM897" s="806"/>
      <c r="HRN897" s="806"/>
      <c r="HRO897" s="806"/>
      <c r="HRP897" s="806"/>
      <c r="HRQ897" s="806"/>
      <c r="HRR897" s="806"/>
      <c r="HRS897" s="806"/>
      <c r="HRT897" s="806"/>
      <c r="HRU897" s="806"/>
      <c r="HRV897" s="806"/>
      <c r="HRW897" s="806"/>
      <c r="HRX897" s="806"/>
      <c r="HRY897" s="806"/>
      <c r="HRZ897" s="806"/>
      <c r="HSA897" s="806"/>
      <c r="HSB897" s="806"/>
      <c r="HSC897" s="806"/>
      <c r="HSD897" s="806"/>
      <c r="HSE897" s="806"/>
      <c r="HSF897" s="806"/>
      <c r="HSG897" s="806"/>
      <c r="HSH897" s="806"/>
      <c r="HSI897" s="806"/>
      <c r="HSJ897" s="806"/>
      <c r="HSK897" s="806"/>
      <c r="HSL897" s="806"/>
      <c r="HSM897" s="806"/>
      <c r="HSN897" s="806"/>
      <c r="HSO897" s="806"/>
      <c r="HSP897" s="806"/>
      <c r="HSQ897" s="806"/>
      <c r="HSR897" s="806"/>
      <c r="HSS897" s="806"/>
      <c r="HST897" s="806"/>
      <c r="HSU897" s="806"/>
      <c r="HSV897" s="806"/>
      <c r="HSW897" s="806"/>
      <c r="HSX897" s="806"/>
      <c r="HSY897" s="806"/>
      <c r="HSZ897" s="806"/>
      <c r="HTA897" s="806"/>
      <c r="HTB897" s="806"/>
      <c r="HTC897" s="806"/>
      <c r="HTD897" s="806"/>
      <c r="HTE897" s="806"/>
      <c r="HTF897" s="806"/>
      <c r="HTG897" s="806"/>
      <c r="HTH897" s="806"/>
      <c r="HTI897" s="806"/>
      <c r="HTJ897" s="806"/>
      <c r="HTK897" s="806"/>
      <c r="HTL897" s="806"/>
      <c r="HTM897" s="806"/>
      <c r="HTN897" s="806"/>
      <c r="HTO897" s="806"/>
      <c r="HTP897" s="806"/>
      <c r="HTQ897" s="806"/>
      <c r="HTR897" s="806"/>
      <c r="HTS897" s="806"/>
      <c r="HTT897" s="806"/>
      <c r="HTU897" s="806"/>
      <c r="HTV897" s="806"/>
      <c r="HTW897" s="806"/>
      <c r="HTX897" s="806"/>
      <c r="HTY897" s="806"/>
      <c r="HTZ897" s="806"/>
      <c r="HUA897" s="806"/>
      <c r="HUB897" s="806"/>
      <c r="HUC897" s="806"/>
      <c r="HUD897" s="806"/>
      <c r="HUE897" s="806"/>
      <c r="HUF897" s="806"/>
      <c r="HUG897" s="806"/>
      <c r="HUH897" s="806"/>
      <c r="HUI897" s="806"/>
      <c r="HUJ897" s="806"/>
      <c r="HUK897" s="806"/>
      <c r="HUL897" s="806"/>
      <c r="HUM897" s="806"/>
      <c r="HUN897" s="806"/>
      <c r="HUO897" s="806"/>
      <c r="HUP897" s="806"/>
      <c r="HUQ897" s="806"/>
      <c r="HUR897" s="806"/>
      <c r="HUS897" s="806"/>
      <c r="HUT897" s="806"/>
      <c r="HUU897" s="806"/>
      <c r="HUV897" s="806"/>
      <c r="HUW897" s="806"/>
      <c r="HUX897" s="806"/>
      <c r="HUY897" s="806"/>
      <c r="HUZ897" s="806"/>
      <c r="HVA897" s="806"/>
      <c r="HVB897" s="806"/>
      <c r="HVC897" s="806"/>
      <c r="HVD897" s="806"/>
      <c r="HVE897" s="806"/>
      <c r="HVF897" s="806"/>
      <c r="HVG897" s="806"/>
      <c r="HVH897" s="806"/>
      <c r="HVI897" s="806"/>
      <c r="HVJ897" s="806"/>
      <c r="HVK897" s="806"/>
      <c r="HVL897" s="806"/>
      <c r="HVM897" s="806"/>
      <c r="HVN897" s="806"/>
      <c r="HVO897" s="806"/>
      <c r="HVP897" s="806"/>
      <c r="HVQ897" s="806"/>
      <c r="HVR897" s="806"/>
      <c r="HVS897" s="806"/>
      <c r="HVT897" s="806"/>
      <c r="HVU897" s="806"/>
      <c r="HVV897" s="806"/>
      <c r="HVW897" s="806"/>
      <c r="HVX897" s="806"/>
      <c r="HVY897" s="806"/>
      <c r="HVZ897" s="806"/>
      <c r="HWA897" s="806"/>
      <c r="HWB897" s="806"/>
      <c r="HWC897" s="806"/>
      <c r="HWD897" s="806"/>
      <c r="HWE897" s="806"/>
      <c r="HWF897" s="806"/>
      <c r="HWG897" s="806"/>
      <c r="HWH897" s="806"/>
      <c r="HWI897" s="806"/>
      <c r="HWJ897" s="806"/>
      <c r="HWK897" s="806"/>
      <c r="HWL897" s="806"/>
      <c r="HWM897" s="806"/>
      <c r="HWN897" s="806"/>
      <c r="HWO897" s="806"/>
      <c r="HWP897" s="806"/>
      <c r="HWQ897" s="806"/>
      <c r="HWR897" s="806"/>
      <c r="HWS897" s="806"/>
      <c r="HWT897" s="806"/>
      <c r="HWU897" s="806"/>
      <c r="HWV897" s="806"/>
      <c r="HWW897" s="806"/>
      <c r="HWX897" s="806"/>
      <c r="HWY897" s="806"/>
      <c r="HWZ897" s="806"/>
      <c r="HXA897" s="806"/>
      <c r="HXB897" s="806"/>
      <c r="HXC897" s="806"/>
      <c r="HXD897" s="806"/>
      <c r="HXE897" s="806"/>
      <c r="HXF897" s="806"/>
      <c r="HXG897" s="806"/>
      <c r="HXH897" s="806"/>
      <c r="HXI897" s="806"/>
      <c r="HXJ897" s="806"/>
      <c r="HXK897" s="806"/>
      <c r="HXL897" s="806"/>
      <c r="HXM897" s="806"/>
      <c r="HXN897" s="806"/>
      <c r="HXO897" s="806"/>
      <c r="HXP897" s="806"/>
      <c r="HXQ897" s="806"/>
      <c r="HXR897" s="806"/>
      <c r="HXS897" s="806"/>
      <c r="HXT897" s="806"/>
      <c r="HXU897" s="806"/>
      <c r="HXV897" s="806"/>
      <c r="HXW897" s="806"/>
      <c r="HXX897" s="806"/>
      <c r="HXY897" s="806"/>
      <c r="HXZ897" s="806"/>
      <c r="HYA897" s="806"/>
      <c r="HYB897" s="806"/>
      <c r="HYC897" s="806"/>
      <c r="HYD897" s="806"/>
      <c r="HYE897" s="806"/>
      <c r="HYF897" s="806"/>
      <c r="HYG897" s="806"/>
      <c r="HYH897" s="806"/>
      <c r="HYI897" s="806"/>
      <c r="HYJ897" s="806"/>
      <c r="HYK897" s="806"/>
      <c r="HYL897" s="806"/>
      <c r="HYM897" s="806"/>
      <c r="HYN897" s="806"/>
      <c r="HYO897" s="806"/>
      <c r="HYP897" s="806"/>
      <c r="HYQ897" s="806"/>
      <c r="HYR897" s="806"/>
      <c r="HYS897" s="806"/>
      <c r="HYT897" s="806"/>
      <c r="HYU897" s="806"/>
      <c r="HYV897" s="806"/>
      <c r="HYW897" s="806"/>
      <c r="HYX897" s="806"/>
      <c r="HYY897" s="806"/>
      <c r="HYZ897" s="806"/>
      <c r="HZA897" s="806"/>
      <c r="HZB897" s="806"/>
      <c r="HZC897" s="806"/>
      <c r="HZD897" s="806"/>
      <c r="HZE897" s="806"/>
      <c r="HZF897" s="806"/>
      <c r="HZG897" s="806"/>
      <c r="HZH897" s="806"/>
      <c r="HZI897" s="806"/>
      <c r="HZJ897" s="806"/>
      <c r="HZK897" s="806"/>
      <c r="HZL897" s="806"/>
      <c r="HZM897" s="806"/>
      <c r="HZN897" s="806"/>
      <c r="HZO897" s="806"/>
      <c r="HZP897" s="806"/>
      <c r="HZQ897" s="806"/>
      <c r="HZR897" s="806"/>
      <c r="HZS897" s="806"/>
      <c r="HZT897" s="806"/>
      <c r="HZU897" s="806"/>
      <c r="HZV897" s="806"/>
      <c r="HZW897" s="806"/>
      <c r="HZX897" s="806"/>
      <c r="HZY897" s="806"/>
      <c r="HZZ897" s="806"/>
      <c r="IAA897" s="806"/>
      <c r="IAB897" s="806"/>
      <c r="IAC897" s="806"/>
      <c r="IAD897" s="806"/>
      <c r="IAE897" s="806"/>
      <c r="IAF897" s="806"/>
      <c r="IAG897" s="806"/>
      <c r="IAH897" s="806"/>
      <c r="IAI897" s="806"/>
      <c r="IAJ897" s="806"/>
      <c r="IAK897" s="806"/>
      <c r="IAL897" s="806"/>
      <c r="IAM897" s="806"/>
      <c r="IAN897" s="806"/>
      <c r="IAO897" s="806"/>
      <c r="IAP897" s="806"/>
      <c r="IAQ897" s="806"/>
      <c r="IAR897" s="806"/>
      <c r="IAS897" s="806"/>
      <c r="IAT897" s="806"/>
      <c r="IAU897" s="806"/>
      <c r="IAV897" s="806"/>
      <c r="IAW897" s="806"/>
      <c r="IAX897" s="806"/>
      <c r="IAY897" s="806"/>
      <c r="IAZ897" s="806"/>
      <c r="IBA897" s="806"/>
      <c r="IBB897" s="806"/>
      <c r="IBC897" s="806"/>
      <c r="IBD897" s="806"/>
      <c r="IBE897" s="806"/>
      <c r="IBF897" s="806"/>
      <c r="IBG897" s="806"/>
      <c r="IBH897" s="806"/>
      <c r="IBI897" s="806"/>
      <c r="IBJ897" s="806"/>
      <c r="IBK897" s="806"/>
      <c r="IBL897" s="806"/>
      <c r="IBM897" s="806"/>
      <c r="IBN897" s="806"/>
      <c r="IBO897" s="806"/>
      <c r="IBP897" s="806"/>
      <c r="IBQ897" s="806"/>
      <c r="IBR897" s="806"/>
      <c r="IBS897" s="806"/>
      <c r="IBT897" s="806"/>
      <c r="IBU897" s="806"/>
      <c r="IBV897" s="806"/>
      <c r="IBW897" s="806"/>
      <c r="IBX897" s="806"/>
      <c r="IBY897" s="806"/>
      <c r="IBZ897" s="806"/>
      <c r="ICA897" s="806"/>
      <c r="ICB897" s="806"/>
      <c r="ICC897" s="806"/>
      <c r="ICD897" s="806"/>
      <c r="ICE897" s="806"/>
      <c r="ICF897" s="806"/>
      <c r="ICG897" s="806"/>
      <c r="ICH897" s="806"/>
      <c r="ICI897" s="806"/>
      <c r="ICJ897" s="806"/>
      <c r="ICK897" s="806"/>
      <c r="ICL897" s="806"/>
      <c r="ICM897" s="806"/>
      <c r="ICN897" s="806"/>
      <c r="ICO897" s="806"/>
      <c r="ICP897" s="806"/>
      <c r="ICQ897" s="806"/>
      <c r="ICR897" s="806"/>
      <c r="ICS897" s="806"/>
      <c r="ICT897" s="806"/>
      <c r="ICU897" s="806"/>
      <c r="ICV897" s="806"/>
      <c r="ICW897" s="806"/>
      <c r="ICX897" s="806"/>
      <c r="ICY897" s="806"/>
      <c r="ICZ897" s="806"/>
      <c r="IDA897" s="806"/>
      <c r="IDB897" s="806"/>
      <c r="IDC897" s="806"/>
      <c r="IDD897" s="806"/>
      <c r="IDE897" s="806"/>
      <c r="IDF897" s="806"/>
      <c r="IDG897" s="806"/>
      <c r="IDH897" s="806"/>
      <c r="IDI897" s="806"/>
      <c r="IDJ897" s="806"/>
      <c r="IDK897" s="806"/>
      <c r="IDL897" s="806"/>
      <c r="IDM897" s="806"/>
      <c r="IDN897" s="806"/>
      <c r="IDO897" s="806"/>
      <c r="IDP897" s="806"/>
      <c r="IDQ897" s="806"/>
      <c r="IDR897" s="806"/>
      <c r="IDS897" s="806"/>
      <c r="IDT897" s="806"/>
      <c r="IDU897" s="806"/>
      <c r="IDV897" s="806"/>
      <c r="IDW897" s="806"/>
      <c r="IDX897" s="806"/>
      <c r="IDY897" s="806"/>
      <c r="IDZ897" s="806"/>
      <c r="IEA897" s="806"/>
      <c r="IEB897" s="806"/>
      <c r="IEC897" s="806"/>
      <c r="IED897" s="806"/>
      <c r="IEE897" s="806"/>
      <c r="IEF897" s="806"/>
      <c r="IEG897" s="806"/>
      <c r="IEH897" s="806"/>
      <c r="IEI897" s="806"/>
      <c r="IEJ897" s="806"/>
      <c r="IEK897" s="806"/>
      <c r="IEL897" s="806"/>
      <c r="IEM897" s="806"/>
      <c r="IEN897" s="806"/>
      <c r="IEO897" s="806"/>
      <c r="IEP897" s="806"/>
      <c r="IEQ897" s="806"/>
      <c r="IER897" s="806"/>
      <c r="IES897" s="806"/>
      <c r="IET897" s="806"/>
      <c r="IEU897" s="806"/>
      <c r="IEV897" s="806"/>
      <c r="IEW897" s="806"/>
      <c r="IEX897" s="806"/>
      <c r="IEY897" s="806"/>
      <c r="IEZ897" s="806"/>
      <c r="IFA897" s="806"/>
      <c r="IFB897" s="806"/>
      <c r="IFC897" s="806"/>
      <c r="IFD897" s="806"/>
      <c r="IFE897" s="806"/>
      <c r="IFF897" s="806"/>
      <c r="IFG897" s="806"/>
      <c r="IFH897" s="806"/>
      <c r="IFI897" s="806"/>
      <c r="IFJ897" s="806"/>
      <c r="IFK897" s="806"/>
      <c r="IFL897" s="806"/>
      <c r="IFM897" s="806"/>
      <c r="IFN897" s="806"/>
      <c r="IFO897" s="806"/>
      <c r="IFP897" s="806"/>
      <c r="IFQ897" s="806"/>
      <c r="IFR897" s="806"/>
      <c r="IFS897" s="806"/>
      <c r="IFT897" s="806"/>
      <c r="IFU897" s="806"/>
      <c r="IFV897" s="806"/>
      <c r="IFW897" s="806"/>
      <c r="IFX897" s="806"/>
      <c r="IFY897" s="806"/>
      <c r="IFZ897" s="806"/>
      <c r="IGA897" s="806"/>
      <c r="IGB897" s="806"/>
      <c r="IGC897" s="806"/>
      <c r="IGD897" s="806"/>
      <c r="IGE897" s="806"/>
      <c r="IGF897" s="806"/>
      <c r="IGG897" s="806"/>
      <c r="IGH897" s="806"/>
      <c r="IGI897" s="806"/>
      <c r="IGJ897" s="806"/>
      <c r="IGK897" s="806"/>
      <c r="IGL897" s="806"/>
      <c r="IGM897" s="806"/>
      <c r="IGN897" s="806"/>
      <c r="IGO897" s="806"/>
      <c r="IGP897" s="806"/>
      <c r="IGQ897" s="806"/>
      <c r="IGR897" s="806"/>
      <c r="IGS897" s="806"/>
      <c r="IGT897" s="806"/>
      <c r="IGU897" s="806"/>
      <c r="IGV897" s="806"/>
      <c r="IGW897" s="806"/>
      <c r="IGX897" s="806"/>
      <c r="IGY897" s="806"/>
      <c r="IGZ897" s="806"/>
      <c r="IHA897" s="806"/>
      <c r="IHB897" s="806"/>
      <c r="IHC897" s="806"/>
      <c r="IHD897" s="806"/>
      <c r="IHE897" s="806"/>
      <c r="IHF897" s="806"/>
      <c r="IHG897" s="806"/>
      <c r="IHH897" s="806"/>
      <c r="IHI897" s="806"/>
      <c r="IHJ897" s="806"/>
      <c r="IHK897" s="806"/>
      <c r="IHL897" s="806"/>
      <c r="IHM897" s="806"/>
      <c r="IHN897" s="806"/>
      <c r="IHO897" s="806"/>
      <c r="IHP897" s="806"/>
      <c r="IHQ897" s="806"/>
      <c r="IHR897" s="806"/>
      <c r="IHS897" s="806"/>
      <c r="IHT897" s="806"/>
      <c r="IHU897" s="806"/>
      <c r="IHV897" s="806"/>
      <c r="IHW897" s="806"/>
      <c r="IHX897" s="806"/>
      <c r="IHY897" s="806"/>
      <c r="IHZ897" s="806"/>
      <c r="IIA897" s="806"/>
      <c r="IIB897" s="806"/>
      <c r="IIC897" s="806"/>
      <c r="IID897" s="806"/>
      <c r="IIE897" s="806"/>
      <c r="IIF897" s="806"/>
      <c r="IIG897" s="806"/>
      <c r="IIH897" s="806"/>
      <c r="III897" s="806"/>
      <c r="IIJ897" s="806"/>
      <c r="IIK897" s="806"/>
      <c r="IIL897" s="806"/>
      <c r="IIM897" s="806"/>
      <c r="IIN897" s="806"/>
      <c r="IIO897" s="806"/>
      <c r="IIP897" s="806"/>
      <c r="IIQ897" s="806"/>
      <c r="IIR897" s="806"/>
      <c r="IIS897" s="806"/>
      <c r="IIT897" s="806"/>
      <c r="IIU897" s="806"/>
      <c r="IIV897" s="806"/>
      <c r="IIW897" s="806"/>
      <c r="IIX897" s="806"/>
      <c r="IIY897" s="806"/>
      <c r="IIZ897" s="806"/>
      <c r="IJA897" s="806"/>
      <c r="IJB897" s="806"/>
      <c r="IJC897" s="806"/>
      <c r="IJD897" s="806"/>
      <c r="IJE897" s="806"/>
      <c r="IJF897" s="806"/>
      <c r="IJG897" s="806"/>
      <c r="IJH897" s="806"/>
      <c r="IJI897" s="806"/>
      <c r="IJJ897" s="806"/>
      <c r="IJK897" s="806"/>
      <c r="IJL897" s="806"/>
      <c r="IJM897" s="806"/>
      <c r="IJN897" s="806"/>
      <c r="IJO897" s="806"/>
      <c r="IJP897" s="806"/>
      <c r="IJQ897" s="806"/>
      <c r="IJR897" s="806"/>
      <c r="IJS897" s="806"/>
      <c r="IJT897" s="806"/>
      <c r="IJU897" s="806"/>
      <c r="IJV897" s="806"/>
      <c r="IJW897" s="806"/>
      <c r="IJX897" s="806"/>
      <c r="IJY897" s="806"/>
      <c r="IJZ897" s="806"/>
      <c r="IKA897" s="806"/>
      <c r="IKB897" s="806"/>
      <c r="IKC897" s="806"/>
      <c r="IKD897" s="806"/>
      <c r="IKE897" s="806"/>
      <c r="IKF897" s="806"/>
      <c r="IKG897" s="806"/>
      <c r="IKH897" s="806"/>
      <c r="IKI897" s="806"/>
      <c r="IKJ897" s="806"/>
      <c r="IKK897" s="806"/>
      <c r="IKL897" s="806"/>
      <c r="IKM897" s="806"/>
      <c r="IKN897" s="806"/>
      <c r="IKO897" s="806"/>
      <c r="IKP897" s="806"/>
      <c r="IKQ897" s="806"/>
      <c r="IKR897" s="806"/>
      <c r="IKS897" s="806"/>
      <c r="IKT897" s="806"/>
      <c r="IKU897" s="806"/>
      <c r="IKV897" s="806"/>
      <c r="IKW897" s="806"/>
      <c r="IKX897" s="806"/>
      <c r="IKY897" s="806"/>
      <c r="IKZ897" s="806"/>
      <c r="ILA897" s="806"/>
      <c r="ILB897" s="806"/>
      <c r="ILC897" s="806"/>
      <c r="ILD897" s="806"/>
      <c r="ILE897" s="806"/>
      <c r="ILF897" s="806"/>
      <c r="ILG897" s="806"/>
      <c r="ILH897" s="806"/>
      <c r="ILI897" s="806"/>
      <c r="ILJ897" s="806"/>
      <c r="ILK897" s="806"/>
      <c r="ILL897" s="806"/>
      <c r="ILM897" s="806"/>
      <c r="ILN897" s="806"/>
      <c r="ILO897" s="806"/>
      <c r="ILP897" s="806"/>
      <c r="ILQ897" s="806"/>
      <c r="ILR897" s="806"/>
      <c r="ILS897" s="806"/>
      <c r="ILT897" s="806"/>
      <c r="ILU897" s="806"/>
      <c r="ILV897" s="806"/>
      <c r="ILW897" s="806"/>
      <c r="ILX897" s="806"/>
      <c r="ILY897" s="806"/>
      <c r="ILZ897" s="806"/>
      <c r="IMA897" s="806"/>
      <c r="IMB897" s="806"/>
      <c r="IMC897" s="806"/>
      <c r="IMD897" s="806"/>
      <c r="IME897" s="806"/>
      <c r="IMF897" s="806"/>
      <c r="IMG897" s="806"/>
      <c r="IMH897" s="806"/>
      <c r="IMI897" s="806"/>
      <c r="IMJ897" s="806"/>
      <c r="IMK897" s="806"/>
      <c r="IML897" s="806"/>
      <c r="IMM897" s="806"/>
      <c r="IMN897" s="806"/>
      <c r="IMO897" s="806"/>
      <c r="IMP897" s="806"/>
      <c r="IMQ897" s="806"/>
      <c r="IMR897" s="806"/>
      <c r="IMS897" s="806"/>
      <c r="IMT897" s="806"/>
      <c r="IMU897" s="806"/>
      <c r="IMV897" s="806"/>
      <c r="IMW897" s="806"/>
      <c r="IMX897" s="806"/>
      <c r="IMY897" s="806"/>
      <c r="IMZ897" s="806"/>
      <c r="INA897" s="806"/>
      <c r="INB897" s="806"/>
      <c r="INC897" s="806"/>
      <c r="IND897" s="806"/>
      <c r="INE897" s="806"/>
      <c r="INF897" s="806"/>
      <c r="ING897" s="806"/>
      <c r="INH897" s="806"/>
      <c r="INI897" s="806"/>
      <c r="INJ897" s="806"/>
      <c r="INK897" s="806"/>
      <c r="INL897" s="806"/>
      <c r="INM897" s="806"/>
      <c r="INN897" s="806"/>
      <c r="INO897" s="806"/>
      <c r="INP897" s="806"/>
      <c r="INQ897" s="806"/>
      <c r="INR897" s="806"/>
      <c r="INS897" s="806"/>
      <c r="INT897" s="806"/>
      <c r="INU897" s="806"/>
      <c r="INV897" s="806"/>
      <c r="INW897" s="806"/>
      <c r="INX897" s="806"/>
      <c r="INY897" s="806"/>
      <c r="INZ897" s="806"/>
      <c r="IOA897" s="806"/>
      <c r="IOB897" s="806"/>
      <c r="IOC897" s="806"/>
      <c r="IOD897" s="806"/>
      <c r="IOE897" s="806"/>
      <c r="IOF897" s="806"/>
      <c r="IOG897" s="806"/>
      <c r="IOH897" s="806"/>
      <c r="IOI897" s="806"/>
      <c r="IOJ897" s="806"/>
      <c r="IOK897" s="806"/>
      <c r="IOL897" s="806"/>
      <c r="IOM897" s="806"/>
      <c r="ION897" s="806"/>
      <c r="IOO897" s="806"/>
      <c r="IOP897" s="806"/>
      <c r="IOQ897" s="806"/>
      <c r="IOR897" s="806"/>
      <c r="IOS897" s="806"/>
      <c r="IOT897" s="806"/>
      <c r="IOU897" s="806"/>
      <c r="IOV897" s="806"/>
      <c r="IOW897" s="806"/>
      <c r="IOX897" s="806"/>
      <c r="IOY897" s="806"/>
      <c r="IOZ897" s="806"/>
      <c r="IPA897" s="806"/>
      <c r="IPB897" s="806"/>
      <c r="IPC897" s="806"/>
      <c r="IPD897" s="806"/>
      <c r="IPE897" s="806"/>
      <c r="IPF897" s="806"/>
      <c r="IPG897" s="806"/>
      <c r="IPH897" s="806"/>
      <c r="IPI897" s="806"/>
      <c r="IPJ897" s="806"/>
      <c r="IPK897" s="806"/>
      <c r="IPL897" s="806"/>
      <c r="IPM897" s="806"/>
      <c r="IPN897" s="806"/>
      <c r="IPO897" s="806"/>
      <c r="IPP897" s="806"/>
      <c r="IPQ897" s="806"/>
      <c r="IPR897" s="806"/>
      <c r="IPS897" s="806"/>
      <c r="IPT897" s="806"/>
      <c r="IPU897" s="806"/>
      <c r="IPV897" s="806"/>
      <c r="IPW897" s="806"/>
      <c r="IPX897" s="806"/>
      <c r="IPY897" s="806"/>
      <c r="IPZ897" s="806"/>
      <c r="IQA897" s="806"/>
      <c r="IQB897" s="806"/>
      <c r="IQC897" s="806"/>
      <c r="IQD897" s="806"/>
      <c r="IQE897" s="806"/>
      <c r="IQF897" s="806"/>
      <c r="IQG897" s="806"/>
      <c r="IQH897" s="806"/>
      <c r="IQI897" s="806"/>
      <c r="IQJ897" s="806"/>
      <c r="IQK897" s="806"/>
      <c r="IQL897" s="806"/>
      <c r="IQM897" s="806"/>
      <c r="IQN897" s="806"/>
      <c r="IQO897" s="806"/>
      <c r="IQP897" s="806"/>
      <c r="IQQ897" s="806"/>
      <c r="IQR897" s="806"/>
      <c r="IQS897" s="806"/>
      <c r="IQT897" s="806"/>
      <c r="IQU897" s="806"/>
      <c r="IQV897" s="806"/>
      <c r="IQW897" s="806"/>
      <c r="IQX897" s="806"/>
      <c r="IQY897" s="806"/>
      <c r="IQZ897" s="806"/>
      <c r="IRA897" s="806"/>
      <c r="IRB897" s="806"/>
      <c r="IRC897" s="806"/>
      <c r="IRD897" s="806"/>
      <c r="IRE897" s="806"/>
      <c r="IRF897" s="806"/>
      <c r="IRG897" s="806"/>
      <c r="IRH897" s="806"/>
      <c r="IRI897" s="806"/>
      <c r="IRJ897" s="806"/>
      <c r="IRK897" s="806"/>
      <c r="IRL897" s="806"/>
      <c r="IRM897" s="806"/>
      <c r="IRN897" s="806"/>
      <c r="IRO897" s="806"/>
      <c r="IRP897" s="806"/>
      <c r="IRQ897" s="806"/>
      <c r="IRR897" s="806"/>
      <c r="IRS897" s="806"/>
      <c r="IRT897" s="806"/>
      <c r="IRU897" s="806"/>
      <c r="IRV897" s="806"/>
      <c r="IRW897" s="806"/>
      <c r="IRX897" s="806"/>
      <c r="IRY897" s="806"/>
      <c r="IRZ897" s="806"/>
      <c r="ISA897" s="806"/>
      <c r="ISB897" s="806"/>
      <c r="ISC897" s="806"/>
      <c r="ISD897" s="806"/>
      <c r="ISE897" s="806"/>
      <c r="ISF897" s="806"/>
      <c r="ISG897" s="806"/>
      <c r="ISH897" s="806"/>
      <c r="ISI897" s="806"/>
      <c r="ISJ897" s="806"/>
      <c r="ISK897" s="806"/>
      <c r="ISL897" s="806"/>
      <c r="ISM897" s="806"/>
      <c r="ISN897" s="806"/>
      <c r="ISO897" s="806"/>
      <c r="ISP897" s="806"/>
      <c r="ISQ897" s="806"/>
      <c r="ISR897" s="806"/>
      <c r="ISS897" s="806"/>
      <c r="IST897" s="806"/>
      <c r="ISU897" s="806"/>
      <c r="ISV897" s="806"/>
      <c r="ISW897" s="806"/>
      <c r="ISX897" s="806"/>
      <c r="ISY897" s="806"/>
      <c r="ISZ897" s="806"/>
      <c r="ITA897" s="806"/>
      <c r="ITB897" s="806"/>
      <c r="ITC897" s="806"/>
      <c r="ITD897" s="806"/>
      <c r="ITE897" s="806"/>
      <c r="ITF897" s="806"/>
      <c r="ITG897" s="806"/>
      <c r="ITH897" s="806"/>
      <c r="ITI897" s="806"/>
      <c r="ITJ897" s="806"/>
      <c r="ITK897" s="806"/>
      <c r="ITL897" s="806"/>
      <c r="ITM897" s="806"/>
      <c r="ITN897" s="806"/>
      <c r="ITO897" s="806"/>
      <c r="ITP897" s="806"/>
      <c r="ITQ897" s="806"/>
      <c r="ITR897" s="806"/>
      <c r="ITS897" s="806"/>
      <c r="ITT897" s="806"/>
      <c r="ITU897" s="806"/>
      <c r="ITV897" s="806"/>
      <c r="ITW897" s="806"/>
      <c r="ITX897" s="806"/>
      <c r="ITY897" s="806"/>
      <c r="ITZ897" s="806"/>
      <c r="IUA897" s="806"/>
      <c r="IUB897" s="806"/>
      <c r="IUC897" s="806"/>
      <c r="IUD897" s="806"/>
      <c r="IUE897" s="806"/>
      <c r="IUF897" s="806"/>
      <c r="IUG897" s="806"/>
      <c r="IUH897" s="806"/>
      <c r="IUI897" s="806"/>
      <c r="IUJ897" s="806"/>
      <c r="IUK897" s="806"/>
      <c r="IUL897" s="806"/>
      <c r="IUM897" s="806"/>
      <c r="IUN897" s="806"/>
      <c r="IUO897" s="806"/>
      <c r="IUP897" s="806"/>
      <c r="IUQ897" s="806"/>
      <c r="IUR897" s="806"/>
      <c r="IUS897" s="806"/>
      <c r="IUT897" s="806"/>
      <c r="IUU897" s="806"/>
      <c r="IUV897" s="806"/>
      <c r="IUW897" s="806"/>
      <c r="IUX897" s="806"/>
      <c r="IUY897" s="806"/>
      <c r="IUZ897" s="806"/>
      <c r="IVA897" s="806"/>
      <c r="IVB897" s="806"/>
      <c r="IVC897" s="806"/>
      <c r="IVD897" s="806"/>
      <c r="IVE897" s="806"/>
      <c r="IVF897" s="806"/>
      <c r="IVG897" s="806"/>
      <c r="IVH897" s="806"/>
      <c r="IVI897" s="806"/>
      <c r="IVJ897" s="806"/>
      <c r="IVK897" s="806"/>
      <c r="IVL897" s="806"/>
      <c r="IVM897" s="806"/>
      <c r="IVN897" s="806"/>
      <c r="IVO897" s="806"/>
      <c r="IVP897" s="806"/>
      <c r="IVQ897" s="806"/>
      <c r="IVR897" s="806"/>
      <c r="IVS897" s="806"/>
      <c r="IVT897" s="806"/>
      <c r="IVU897" s="806"/>
      <c r="IVV897" s="806"/>
      <c r="IVW897" s="806"/>
      <c r="IVX897" s="806"/>
      <c r="IVY897" s="806"/>
      <c r="IVZ897" s="806"/>
      <c r="IWA897" s="806"/>
      <c r="IWB897" s="806"/>
      <c r="IWC897" s="806"/>
      <c r="IWD897" s="806"/>
      <c r="IWE897" s="806"/>
      <c r="IWF897" s="806"/>
      <c r="IWG897" s="806"/>
      <c r="IWH897" s="806"/>
      <c r="IWI897" s="806"/>
      <c r="IWJ897" s="806"/>
      <c r="IWK897" s="806"/>
      <c r="IWL897" s="806"/>
      <c r="IWM897" s="806"/>
      <c r="IWN897" s="806"/>
      <c r="IWO897" s="806"/>
      <c r="IWP897" s="806"/>
      <c r="IWQ897" s="806"/>
      <c r="IWR897" s="806"/>
      <c r="IWS897" s="806"/>
      <c r="IWT897" s="806"/>
      <c r="IWU897" s="806"/>
      <c r="IWV897" s="806"/>
      <c r="IWW897" s="806"/>
      <c r="IWX897" s="806"/>
      <c r="IWY897" s="806"/>
      <c r="IWZ897" s="806"/>
      <c r="IXA897" s="806"/>
      <c r="IXB897" s="806"/>
      <c r="IXC897" s="806"/>
      <c r="IXD897" s="806"/>
      <c r="IXE897" s="806"/>
      <c r="IXF897" s="806"/>
      <c r="IXG897" s="806"/>
      <c r="IXH897" s="806"/>
      <c r="IXI897" s="806"/>
      <c r="IXJ897" s="806"/>
      <c r="IXK897" s="806"/>
      <c r="IXL897" s="806"/>
      <c r="IXM897" s="806"/>
      <c r="IXN897" s="806"/>
      <c r="IXO897" s="806"/>
      <c r="IXP897" s="806"/>
      <c r="IXQ897" s="806"/>
      <c r="IXR897" s="806"/>
      <c r="IXS897" s="806"/>
      <c r="IXT897" s="806"/>
      <c r="IXU897" s="806"/>
      <c r="IXV897" s="806"/>
      <c r="IXW897" s="806"/>
      <c r="IXX897" s="806"/>
      <c r="IXY897" s="806"/>
      <c r="IXZ897" s="806"/>
      <c r="IYA897" s="806"/>
      <c r="IYB897" s="806"/>
      <c r="IYC897" s="806"/>
      <c r="IYD897" s="806"/>
      <c r="IYE897" s="806"/>
      <c r="IYF897" s="806"/>
      <c r="IYG897" s="806"/>
      <c r="IYH897" s="806"/>
      <c r="IYI897" s="806"/>
      <c r="IYJ897" s="806"/>
      <c r="IYK897" s="806"/>
      <c r="IYL897" s="806"/>
      <c r="IYM897" s="806"/>
      <c r="IYN897" s="806"/>
      <c r="IYO897" s="806"/>
      <c r="IYP897" s="806"/>
      <c r="IYQ897" s="806"/>
      <c r="IYR897" s="806"/>
      <c r="IYS897" s="806"/>
      <c r="IYT897" s="806"/>
      <c r="IYU897" s="806"/>
      <c r="IYV897" s="806"/>
      <c r="IYW897" s="806"/>
      <c r="IYX897" s="806"/>
      <c r="IYY897" s="806"/>
      <c r="IYZ897" s="806"/>
      <c r="IZA897" s="806"/>
      <c r="IZB897" s="806"/>
      <c r="IZC897" s="806"/>
      <c r="IZD897" s="806"/>
      <c r="IZE897" s="806"/>
      <c r="IZF897" s="806"/>
      <c r="IZG897" s="806"/>
      <c r="IZH897" s="806"/>
      <c r="IZI897" s="806"/>
      <c r="IZJ897" s="806"/>
      <c r="IZK897" s="806"/>
      <c r="IZL897" s="806"/>
      <c r="IZM897" s="806"/>
      <c r="IZN897" s="806"/>
      <c r="IZO897" s="806"/>
      <c r="IZP897" s="806"/>
      <c r="IZQ897" s="806"/>
      <c r="IZR897" s="806"/>
      <c r="IZS897" s="806"/>
      <c r="IZT897" s="806"/>
      <c r="IZU897" s="806"/>
      <c r="IZV897" s="806"/>
      <c r="IZW897" s="806"/>
      <c r="IZX897" s="806"/>
      <c r="IZY897" s="806"/>
      <c r="IZZ897" s="806"/>
      <c r="JAA897" s="806"/>
      <c r="JAB897" s="806"/>
      <c r="JAC897" s="806"/>
      <c r="JAD897" s="806"/>
      <c r="JAE897" s="806"/>
      <c r="JAF897" s="806"/>
      <c r="JAG897" s="806"/>
      <c r="JAH897" s="806"/>
      <c r="JAI897" s="806"/>
      <c r="JAJ897" s="806"/>
      <c r="JAK897" s="806"/>
      <c r="JAL897" s="806"/>
      <c r="JAM897" s="806"/>
      <c r="JAN897" s="806"/>
      <c r="JAO897" s="806"/>
      <c r="JAP897" s="806"/>
      <c r="JAQ897" s="806"/>
      <c r="JAR897" s="806"/>
      <c r="JAS897" s="806"/>
      <c r="JAT897" s="806"/>
      <c r="JAU897" s="806"/>
      <c r="JAV897" s="806"/>
      <c r="JAW897" s="806"/>
      <c r="JAX897" s="806"/>
      <c r="JAY897" s="806"/>
      <c r="JAZ897" s="806"/>
      <c r="JBA897" s="806"/>
      <c r="JBB897" s="806"/>
      <c r="JBC897" s="806"/>
      <c r="JBD897" s="806"/>
      <c r="JBE897" s="806"/>
      <c r="JBF897" s="806"/>
      <c r="JBG897" s="806"/>
      <c r="JBH897" s="806"/>
      <c r="JBI897" s="806"/>
      <c r="JBJ897" s="806"/>
      <c r="JBK897" s="806"/>
      <c r="JBL897" s="806"/>
      <c r="JBM897" s="806"/>
      <c r="JBN897" s="806"/>
      <c r="JBO897" s="806"/>
      <c r="JBP897" s="806"/>
      <c r="JBQ897" s="806"/>
      <c r="JBR897" s="806"/>
      <c r="JBS897" s="806"/>
      <c r="JBT897" s="806"/>
      <c r="JBU897" s="806"/>
      <c r="JBV897" s="806"/>
      <c r="JBW897" s="806"/>
      <c r="JBX897" s="806"/>
      <c r="JBY897" s="806"/>
      <c r="JBZ897" s="806"/>
      <c r="JCA897" s="806"/>
      <c r="JCB897" s="806"/>
      <c r="JCC897" s="806"/>
      <c r="JCD897" s="806"/>
      <c r="JCE897" s="806"/>
      <c r="JCF897" s="806"/>
      <c r="JCG897" s="806"/>
      <c r="JCH897" s="806"/>
      <c r="JCI897" s="806"/>
      <c r="JCJ897" s="806"/>
      <c r="JCK897" s="806"/>
      <c r="JCL897" s="806"/>
      <c r="JCM897" s="806"/>
      <c r="JCN897" s="806"/>
      <c r="JCO897" s="806"/>
      <c r="JCP897" s="806"/>
      <c r="JCQ897" s="806"/>
      <c r="JCR897" s="806"/>
      <c r="JCS897" s="806"/>
      <c r="JCT897" s="806"/>
      <c r="JCU897" s="806"/>
      <c r="JCV897" s="806"/>
      <c r="JCW897" s="806"/>
      <c r="JCX897" s="806"/>
      <c r="JCY897" s="806"/>
      <c r="JCZ897" s="806"/>
      <c r="JDA897" s="806"/>
      <c r="JDB897" s="806"/>
      <c r="JDC897" s="806"/>
      <c r="JDD897" s="806"/>
      <c r="JDE897" s="806"/>
      <c r="JDF897" s="806"/>
      <c r="JDG897" s="806"/>
      <c r="JDH897" s="806"/>
      <c r="JDI897" s="806"/>
      <c r="JDJ897" s="806"/>
      <c r="JDK897" s="806"/>
      <c r="JDL897" s="806"/>
      <c r="JDM897" s="806"/>
      <c r="JDN897" s="806"/>
      <c r="JDO897" s="806"/>
      <c r="JDP897" s="806"/>
      <c r="JDQ897" s="806"/>
      <c r="JDR897" s="806"/>
      <c r="JDS897" s="806"/>
      <c r="JDT897" s="806"/>
      <c r="JDU897" s="806"/>
      <c r="JDV897" s="806"/>
      <c r="JDW897" s="806"/>
      <c r="JDX897" s="806"/>
      <c r="JDY897" s="806"/>
      <c r="JDZ897" s="806"/>
      <c r="JEA897" s="806"/>
      <c r="JEB897" s="806"/>
      <c r="JEC897" s="806"/>
      <c r="JED897" s="806"/>
      <c r="JEE897" s="806"/>
      <c r="JEF897" s="806"/>
      <c r="JEG897" s="806"/>
      <c r="JEH897" s="806"/>
      <c r="JEI897" s="806"/>
      <c r="JEJ897" s="806"/>
      <c r="JEK897" s="806"/>
      <c r="JEL897" s="806"/>
      <c r="JEM897" s="806"/>
      <c r="JEN897" s="806"/>
      <c r="JEO897" s="806"/>
      <c r="JEP897" s="806"/>
      <c r="JEQ897" s="806"/>
      <c r="JER897" s="806"/>
      <c r="JES897" s="806"/>
      <c r="JET897" s="806"/>
      <c r="JEU897" s="806"/>
      <c r="JEV897" s="806"/>
      <c r="JEW897" s="806"/>
      <c r="JEX897" s="806"/>
      <c r="JEY897" s="806"/>
      <c r="JEZ897" s="806"/>
      <c r="JFA897" s="806"/>
      <c r="JFB897" s="806"/>
      <c r="JFC897" s="806"/>
      <c r="JFD897" s="806"/>
      <c r="JFE897" s="806"/>
      <c r="JFF897" s="806"/>
      <c r="JFG897" s="806"/>
      <c r="JFH897" s="806"/>
      <c r="JFI897" s="806"/>
      <c r="JFJ897" s="806"/>
      <c r="JFK897" s="806"/>
      <c r="JFL897" s="806"/>
      <c r="JFM897" s="806"/>
      <c r="JFN897" s="806"/>
      <c r="JFO897" s="806"/>
      <c r="JFP897" s="806"/>
      <c r="JFQ897" s="806"/>
      <c r="JFR897" s="806"/>
      <c r="JFS897" s="806"/>
      <c r="JFT897" s="806"/>
      <c r="JFU897" s="806"/>
      <c r="JFV897" s="806"/>
      <c r="JFW897" s="806"/>
      <c r="JFX897" s="806"/>
      <c r="JFY897" s="806"/>
      <c r="JFZ897" s="806"/>
      <c r="JGA897" s="806"/>
      <c r="JGB897" s="806"/>
      <c r="JGC897" s="806"/>
      <c r="JGD897" s="806"/>
      <c r="JGE897" s="806"/>
      <c r="JGF897" s="806"/>
      <c r="JGG897" s="806"/>
      <c r="JGH897" s="806"/>
      <c r="JGI897" s="806"/>
      <c r="JGJ897" s="806"/>
      <c r="JGK897" s="806"/>
      <c r="JGL897" s="806"/>
      <c r="JGM897" s="806"/>
      <c r="JGN897" s="806"/>
      <c r="JGO897" s="806"/>
      <c r="JGP897" s="806"/>
      <c r="JGQ897" s="806"/>
      <c r="JGR897" s="806"/>
      <c r="JGS897" s="806"/>
      <c r="JGT897" s="806"/>
      <c r="JGU897" s="806"/>
      <c r="JGV897" s="806"/>
      <c r="JGW897" s="806"/>
      <c r="JGX897" s="806"/>
      <c r="JGY897" s="806"/>
      <c r="JGZ897" s="806"/>
      <c r="JHA897" s="806"/>
      <c r="JHB897" s="806"/>
      <c r="JHC897" s="806"/>
      <c r="JHD897" s="806"/>
      <c r="JHE897" s="806"/>
      <c r="JHF897" s="806"/>
      <c r="JHG897" s="806"/>
      <c r="JHH897" s="806"/>
      <c r="JHI897" s="806"/>
      <c r="JHJ897" s="806"/>
      <c r="JHK897" s="806"/>
      <c r="JHL897" s="806"/>
      <c r="JHM897" s="806"/>
      <c r="JHN897" s="806"/>
      <c r="JHO897" s="806"/>
      <c r="JHP897" s="806"/>
      <c r="JHQ897" s="806"/>
      <c r="JHR897" s="806"/>
      <c r="JHS897" s="806"/>
      <c r="JHT897" s="806"/>
      <c r="JHU897" s="806"/>
      <c r="JHV897" s="806"/>
      <c r="JHW897" s="806"/>
      <c r="JHX897" s="806"/>
      <c r="JHY897" s="806"/>
      <c r="JHZ897" s="806"/>
      <c r="JIA897" s="806"/>
      <c r="JIB897" s="806"/>
      <c r="JIC897" s="806"/>
      <c r="JID897" s="806"/>
      <c r="JIE897" s="806"/>
      <c r="JIF897" s="806"/>
      <c r="JIG897" s="806"/>
      <c r="JIH897" s="806"/>
      <c r="JII897" s="806"/>
      <c r="JIJ897" s="806"/>
      <c r="JIK897" s="806"/>
      <c r="JIL897" s="806"/>
      <c r="JIM897" s="806"/>
      <c r="JIN897" s="806"/>
      <c r="JIO897" s="806"/>
      <c r="JIP897" s="806"/>
      <c r="JIQ897" s="806"/>
      <c r="JIR897" s="806"/>
      <c r="JIS897" s="806"/>
      <c r="JIT897" s="806"/>
      <c r="JIU897" s="806"/>
      <c r="JIV897" s="806"/>
      <c r="JIW897" s="806"/>
      <c r="JIX897" s="806"/>
      <c r="JIY897" s="806"/>
      <c r="JIZ897" s="806"/>
      <c r="JJA897" s="806"/>
      <c r="JJB897" s="806"/>
      <c r="JJC897" s="806"/>
      <c r="JJD897" s="806"/>
      <c r="JJE897" s="806"/>
      <c r="JJF897" s="806"/>
      <c r="JJG897" s="806"/>
      <c r="JJH897" s="806"/>
      <c r="JJI897" s="806"/>
      <c r="JJJ897" s="806"/>
      <c r="JJK897" s="806"/>
      <c r="JJL897" s="806"/>
      <c r="JJM897" s="806"/>
      <c r="JJN897" s="806"/>
      <c r="JJO897" s="806"/>
      <c r="JJP897" s="806"/>
      <c r="JJQ897" s="806"/>
      <c r="JJR897" s="806"/>
      <c r="JJS897" s="806"/>
      <c r="JJT897" s="806"/>
      <c r="JJU897" s="806"/>
      <c r="JJV897" s="806"/>
      <c r="JJW897" s="806"/>
      <c r="JJX897" s="806"/>
      <c r="JJY897" s="806"/>
      <c r="JJZ897" s="806"/>
      <c r="JKA897" s="806"/>
      <c r="JKB897" s="806"/>
      <c r="JKC897" s="806"/>
      <c r="JKD897" s="806"/>
      <c r="JKE897" s="806"/>
      <c r="JKF897" s="806"/>
      <c r="JKG897" s="806"/>
      <c r="JKH897" s="806"/>
      <c r="JKI897" s="806"/>
      <c r="JKJ897" s="806"/>
      <c r="JKK897" s="806"/>
      <c r="JKL897" s="806"/>
      <c r="JKM897" s="806"/>
      <c r="JKN897" s="806"/>
      <c r="JKO897" s="806"/>
      <c r="JKP897" s="806"/>
      <c r="JKQ897" s="806"/>
      <c r="JKR897" s="806"/>
      <c r="JKS897" s="806"/>
      <c r="JKT897" s="806"/>
      <c r="JKU897" s="806"/>
      <c r="JKV897" s="806"/>
      <c r="JKW897" s="806"/>
      <c r="JKX897" s="806"/>
      <c r="JKY897" s="806"/>
      <c r="JKZ897" s="806"/>
      <c r="JLA897" s="806"/>
      <c r="JLB897" s="806"/>
      <c r="JLC897" s="806"/>
      <c r="JLD897" s="806"/>
      <c r="JLE897" s="806"/>
      <c r="JLF897" s="806"/>
      <c r="JLG897" s="806"/>
      <c r="JLH897" s="806"/>
      <c r="JLI897" s="806"/>
      <c r="JLJ897" s="806"/>
      <c r="JLK897" s="806"/>
      <c r="JLL897" s="806"/>
      <c r="JLM897" s="806"/>
      <c r="JLN897" s="806"/>
      <c r="JLO897" s="806"/>
      <c r="JLP897" s="806"/>
      <c r="JLQ897" s="806"/>
      <c r="JLR897" s="806"/>
      <c r="JLS897" s="806"/>
      <c r="JLT897" s="806"/>
      <c r="JLU897" s="806"/>
      <c r="JLV897" s="806"/>
      <c r="JLW897" s="806"/>
      <c r="JLX897" s="806"/>
      <c r="JLY897" s="806"/>
      <c r="JLZ897" s="806"/>
      <c r="JMA897" s="806"/>
      <c r="JMB897" s="806"/>
      <c r="JMC897" s="806"/>
      <c r="JMD897" s="806"/>
      <c r="JME897" s="806"/>
      <c r="JMF897" s="806"/>
      <c r="JMG897" s="806"/>
      <c r="JMH897" s="806"/>
      <c r="JMI897" s="806"/>
      <c r="JMJ897" s="806"/>
      <c r="JMK897" s="806"/>
      <c r="JML897" s="806"/>
      <c r="JMM897" s="806"/>
      <c r="JMN897" s="806"/>
      <c r="JMO897" s="806"/>
      <c r="JMP897" s="806"/>
      <c r="JMQ897" s="806"/>
      <c r="JMR897" s="806"/>
      <c r="JMS897" s="806"/>
      <c r="JMT897" s="806"/>
      <c r="JMU897" s="806"/>
      <c r="JMV897" s="806"/>
      <c r="JMW897" s="806"/>
      <c r="JMX897" s="806"/>
      <c r="JMY897" s="806"/>
      <c r="JMZ897" s="806"/>
      <c r="JNA897" s="806"/>
      <c r="JNB897" s="806"/>
      <c r="JNC897" s="806"/>
      <c r="JND897" s="806"/>
      <c r="JNE897" s="806"/>
      <c r="JNF897" s="806"/>
      <c r="JNG897" s="806"/>
      <c r="JNH897" s="806"/>
      <c r="JNI897" s="806"/>
      <c r="JNJ897" s="806"/>
      <c r="JNK897" s="806"/>
      <c r="JNL897" s="806"/>
      <c r="JNM897" s="806"/>
      <c r="JNN897" s="806"/>
      <c r="JNO897" s="806"/>
      <c r="JNP897" s="806"/>
      <c r="JNQ897" s="806"/>
      <c r="JNR897" s="806"/>
      <c r="JNS897" s="806"/>
      <c r="JNT897" s="806"/>
      <c r="JNU897" s="806"/>
      <c r="JNV897" s="806"/>
      <c r="JNW897" s="806"/>
      <c r="JNX897" s="806"/>
      <c r="JNY897" s="806"/>
      <c r="JNZ897" s="806"/>
      <c r="JOA897" s="806"/>
      <c r="JOB897" s="806"/>
      <c r="JOC897" s="806"/>
      <c r="JOD897" s="806"/>
      <c r="JOE897" s="806"/>
      <c r="JOF897" s="806"/>
      <c r="JOG897" s="806"/>
      <c r="JOH897" s="806"/>
      <c r="JOI897" s="806"/>
      <c r="JOJ897" s="806"/>
      <c r="JOK897" s="806"/>
      <c r="JOL897" s="806"/>
      <c r="JOM897" s="806"/>
      <c r="JON897" s="806"/>
      <c r="JOO897" s="806"/>
      <c r="JOP897" s="806"/>
      <c r="JOQ897" s="806"/>
      <c r="JOR897" s="806"/>
      <c r="JOS897" s="806"/>
      <c r="JOT897" s="806"/>
      <c r="JOU897" s="806"/>
      <c r="JOV897" s="806"/>
      <c r="JOW897" s="806"/>
      <c r="JOX897" s="806"/>
      <c r="JOY897" s="806"/>
      <c r="JOZ897" s="806"/>
      <c r="JPA897" s="806"/>
      <c r="JPB897" s="806"/>
      <c r="JPC897" s="806"/>
      <c r="JPD897" s="806"/>
      <c r="JPE897" s="806"/>
      <c r="JPF897" s="806"/>
      <c r="JPG897" s="806"/>
      <c r="JPH897" s="806"/>
      <c r="JPI897" s="806"/>
      <c r="JPJ897" s="806"/>
      <c r="JPK897" s="806"/>
      <c r="JPL897" s="806"/>
      <c r="JPM897" s="806"/>
      <c r="JPN897" s="806"/>
      <c r="JPO897" s="806"/>
      <c r="JPP897" s="806"/>
      <c r="JPQ897" s="806"/>
      <c r="JPR897" s="806"/>
      <c r="JPS897" s="806"/>
      <c r="JPT897" s="806"/>
      <c r="JPU897" s="806"/>
      <c r="JPV897" s="806"/>
      <c r="JPW897" s="806"/>
      <c r="JPX897" s="806"/>
      <c r="JPY897" s="806"/>
      <c r="JPZ897" s="806"/>
      <c r="JQA897" s="806"/>
      <c r="JQB897" s="806"/>
      <c r="JQC897" s="806"/>
      <c r="JQD897" s="806"/>
      <c r="JQE897" s="806"/>
      <c r="JQF897" s="806"/>
      <c r="JQG897" s="806"/>
      <c r="JQH897" s="806"/>
      <c r="JQI897" s="806"/>
      <c r="JQJ897" s="806"/>
      <c r="JQK897" s="806"/>
      <c r="JQL897" s="806"/>
      <c r="JQM897" s="806"/>
      <c r="JQN897" s="806"/>
      <c r="JQO897" s="806"/>
      <c r="JQP897" s="806"/>
      <c r="JQQ897" s="806"/>
      <c r="JQR897" s="806"/>
      <c r="JQS897" s="806"/>
      <c r="JQT897" s="806"/>
      <c r="JQU897" s="806"/>
      <c r="JQV897" s="806"/>
      <c r="JQW897" s="806"/>
      <c r="JQX897" s="806"/>
      <c r="JQY897" s="806"/>
      <c r="JQZ897" s="806"/>
      <c r="JRA897" s="806"/>
      <c r="JRB897" s="806"/>
      <c r="JRC897" s="806"/>
      <c r="JRD897" s="806"/>
      <c r="JRE897" s="806"/>
      <c r="JRF897" s="806"/>
      <c r="JRG897" s="806"/>
      <c r="JRH897" s="806"/>
      <c r="JRI897" s="806"/>
      <c r="JRJ897" s="806"/>
      <c r="JRK897" s="806"/>
      <c r="JRL897" s="806"/>
      <c r="JRM897" s="806"/>
      <c r="JRN897" s="806"/>
      <c r="JRO897" s="806"/>
      <c r="JRP897" s="806"/>
      <c r="JRQ897" s="806"/>
      <c r="JRR897" s="806"/>
      <c r="JRS897" s="806"/>
      <c r="JRT897" s="806"/>
      <c r="JRU897" s="806"/>
      <c r="JRV897" s="806"/>
      <c r="JRW897" s="806"/>
      <c r="JRX897" s="806"/>
      <c r="JRY897" s="806"/>
      <c r="JRZ897" s="806"/>
      <c r="JSA897" s="806"/>
      <c r="JSB897" s="806"/>
      <c r="JSC897" s="806"/>
      <c r="JSD897" s="806"/>
      <c r="JSE897" s="806"/>
      <c r="JSF897" s="806"/>
      <c r="JSG897" s="806"/>
      <c r="JSH897" s="806"/>
      <c r="JSI897" s="806"/>
      <c r="JSJ897" s="806"/>
      <c r="JSK897" s="806"/>
      <c r="JSL897" s="806"/>
      <c r="JSM897" s="806"/>
      <c r="JSN897" s="806"/>
      <c r="JSO897" s="806"/>
      <c r="JSP897" s="806"/>
      <c r="JSQ897" s="806"/>
      <c r="JSR897" s="806"/>
      <c r="JSS897" s="806"/>
      <c r="JST897" s="806"/>
      <c r="JSU897" s="806"/>
      <c r="JSV897" s="806"/>
      <c r="JSW897" s="806"/>
      <c r="JSX897" s="806"/>
      <c r="JSY897" s="806"/>
      <c r="JSZ897" s="806"/>
      <c r="JTA897" s="806"/>
      <c r="JTB897" s="806"/>
      <c r="JTC897" s="806"/>
      <c r="JTD897" s="806"/>
      <c r="JTE897" s="806"/>
      <c r="JTF897" s="806"/>
      <c r="JTG897" s="806"/>
      <c r="JTH897" s="806"/>
      <c r="JTI897" s="806"/>
      <c r="JTJ897" s="806"/>
      <c r="JTK897" s="806"/>
      <c r="JTL897" s="806"/>
      <c r="JTM897" s="806"/>
      <c r="JTN897" s="806"/>
      <c r="JTO897" s="806"/>
      <c r="JTP897" s="806"/>
      <c r="JTQ897" s="806"/>
      <c r="JTR897" s="806"/>
      <c r="JTS897" s="806"/>
      <c r="JTT897" s="806"/>
      <c r="JTU897" s="806"/>
      <c r="JTV897" s="806"/>
      <c r="JTW897" s="806"/>
      <c r="JTX897" s="806"/>
      <c r="JTY897" s="806"/>
      <c r="JTZ897" s="806"/>
      <c r="JUA897" s="806"/>
      <c r="JUB897" s="806"/>
      <c r="JUC897" s="806"/>
      <c r="JUD897" s="806"/>
      <c r="JUE897" s="806"/>
      <c r="JUF897" s="806"/>
      <c r="JUG897" s="806"/>
      <c r="JUH897" s="806"/>
      <c r="JUI897" s="806"/>
      <c r="JUJ897" s="806"/>
      <c r="JUK897" s="806"/>
      <c r="JUL897" s="806"/>
      <c r="JUM897" s="806"/>
      <c r="JUN897" s="806"/>
      <c r="JUO897" s="806"/>
      <c r="JUP897" s="806"/>
      <c r="JUQ897" s="806"/>
      <c r="JUR897" s="806"/>
      <c r="JUS897" s="806"/>
      <c r="JUT897" s="806"/>
      <c r="JUU897" s="806"/>
      <c r="JUV897" s="806"/>
      <c r="JUW897" s="806"/>
      <c r="JUX897" s="806"/>
      <c r="JUY897" s="806"/>
      <c r="JUZ897" s="806"/>
      <c r="JVA897" s="806"/>
      <c r="JVB897" s="806"/>
      <c r="JVC897" s="806"/>
      <c r="JVD897" s="806"/>
      <c r="JVE897" s="806"/>
      <c r="JVF897" s="806"/>
      <c r="JVG897" s="806"/>
      <c r="JVH897" s="806"/>
      <c r="JVI897" s="806"/>
      <c r="JVJ897" s="806"/>
      <c r="JVK897" s="806"/>
      <c r="JVL897" s="806"/>
      <c r="JVM897" s="806"/>
      <c r="JVN897" s="806"/>
      <c r="JVO897" s="806"/>
      <c r="JVP897" s="806"/>
      <c r="JVQ897" s="806"/>
      <c r="JVR897" s="806"/>
      <c r="JVS897" s="806"/>
      <c r="JVT897" s="806"/>
      <c r="JVU897" s="806"/>
      <c r="JVV897" s="806"/>
      <c r="JVW897" s="806"/>
      <c r="JVX897" s="806"/>
      <c r="JVY897" s="806"/>
      <c r="JVZ897" s="806"/>
      <c r="JWA897" s="806"/>
      <c r="JWB897" s="806"/>
      <c r="JWC897" s="806"/>
      <c r="JWD897" s="806"/>
      <c r="JWE897" s="806"/>
      <c r="JWF897" s="806"/>
      <c r="JWG897" s="806"/>
      <c r="JWH897" s="806"/>
      <c r="JWI897" s="806"/>
      <c r="JWJ897" s="806"/>
      <c r="JWK897" s="806"/>
      <c r="JWL897" s="806"/>
      <c r="JWM897" s="806"/>
      <c r="JWN897" s="806"/>
      <c r="JWO897" s="806"/>
      <c r="JWP897" s="806"/>
      <c r="JWQ897" s="806"/>
      <c r="JWR897" s="806"/>
      <c r="JWS897" s="806"/>
      <c r="JWT897" s="806"/>
      <c r="JWU897" s="806"/>
      <c r="JWV897" s="806"/>
      <c r="JWW897" s="806"/>
      <c r="JWX897" s="806"/>
      <c r="JWY897" s="806"/>
      <c r="JWZ897" s="806"/>
      <c r="JXA897" s="806"/>
      <c r="JXB897" s="806"/>
      <c r="JXC897" s="806"/>
      <c r="JXD897" s="806"/>
      <c r="JXE897" s="806"/>
      <c r="JXF897" s="806"/>
      <c r="JXG897" s="806"/>
      <c r="JXH897" s="806"/>
      <c r="JXI897" s="806"/>
      <c r="JXJ897" s="806"/>
      <c r="JXK897" s="806"/>
      <c r="JXL897" s="806"/>
      <c r="JXM897" s="806"/>
      <c r="JXN897" s="806"/>
      <c r="JXO897" s="806"/>
      <c r="JXP897" s="806"/>
      <c r="JXQ897" s="806"/>
      <c r="JXR897" s="806"/>
      <c r="JXS897" s="806"/>
      <c r="JXT897" s="806"/>
      <c r="JXU897" s="806"/>
      <c r="JXV897" s="806"/>
      <c r="JXW897" s="806"/>
      <c r="JXX897" s="806"/>
      <c r="JXY897" s="806"/>
      <c r="JXZ897" s="806"/>
      <c r="JYA897" s="806"/>
      <c r="JYB897" s="806"/>
      <c r="JYC897" s="806"/>
      <c r="JYD897" s="806"/>
      <c r="JYE897" s="806"/>
      <c r="JYF897" s="806"/>
      <c r="JYG897" s="806"/>
      <c r="JYH897" s="806"/>
      <c r="JYI897" s="806"/>
      <c r="JYJ897" s="806"/>
      <c r="JYK897" s="806"/>
      <c r="JYL897" s="806"/>
      <c r="JYM897" s="806"/>
      <c r="JYN897" s="806"/>
      <c r="JYO897" s="806"/>
      <c r="JYP897" s="806"/>
      <c r="JYQ897" s="806"/>
      <c r="JYR897" s="806"/>
      <c r="JYS897" s="806"/>
      <c r="JYT897" s="806"/>
      <c r="JYU897" s="806"/>
      <c r="JYV897" s="806"/>
      <c r="JYW897" s="806"/>
      <c r="JYX897" s="806"/>
      <c r="JYY897" s="806"/>
      <c r="JYZ897" s="806"/>
      <c r="JZA897" s="806"/>
      <c r="JZB897" s="806"/>
      <c r="JZC897" s="806"/>
      <c r="JZD897" s="806"/>
      <c r="JZE897" s="806"/>
      <c r="JZF897" s="806"/>
      <c r="JZG897" s="806"/>
      <c r="JZH897" s="806"/>
      <c r="JZI897" s="806"/>
      <c r="JZJ897" s="806"/>
      <c r="JZK897" s="806"/>
      <c r="JZL897" s="806"/>
      <c r="JZM897" s="806"/>
      <c r="JZN897" s="806"/>
      <c r="JZO897" s="806"/>
      <c r="JZP897" s="806"/>
      <c r="JZQ897" s="806"/>
      <c r="JZR897" s="806"/>
      <c r="JZS897" s="806"/>
      <c r="JZT897" s="806"/>
      <c r="JZU897" s="806"/>
      <c r="JZV897" s="806"/>
      <c r="JZW897" s="806"/>
      <c r="JZX897" s="806"/>
      <c r="JZY897" s="806"/>
      <c r="JZZ897" s="806"/>
      <c r="KAA897" s="806"/>
      <c r="KAB897" s="806"/>
      <c r="KAC897" s="806"/>
      <c r="KAD897" s="806"/>
      <c r="KAE897" s="806"/>
      <c r="KAF897" s="806"/>
      <c r="KAG897" s="806"/>
      <c r="KAH897" s="806"/>
      <c r="KAI897" s="806"/>
      <c r="KAJ897" s="806"/>
      <c r="KAK897" s="806"/>
      <c r="KAL897" s="806"/>
      <c r="KAM897" s="806"/>
      <c r="KAN897" s="806"/>
      <c r="KAO897" s="806"/>
      <c r="KAP897" s="806"/>
      <c r="KAQ897" s="806"/>
      <c r="KAR897" s="806"/>
      <c r="KAS897" s="806"/>
      <c r="KAT897" s="806"/>
      <c r="KAU897" s="806"/>
      <c r="KAV897" s="806"/>
      <c r="KAW897" s="806"/>
      <c r="KAX897" s="806"/>
      <c r="KAY897" s="806"/>
      <c r="KAZ897" s="806"/>
      <c r="KBA897" s="806"/>
      <c r="KBB897" s="806"/>
      <c r="KBC897" s="806"/>
      <c r="KBD897" s="806"/>
      <c r="KBE897" s="806"/>
      <c r="KBF897" s="806"/>
      <c r="KBG897" s="806"/>
      <c r="KBH897" s="806"/>
      <c r="KBI897" s="806"/>
      <c r="KBJ897" s="806"/>
      <c r="KBK897" s="806"/>
      <c r="KBL897" s="806"/>
      <c r="KBM897" s="806"/>
      <c r="KBN897" s="806"/>
      <c r="KBO897" s="806"/>
      <c r="KBP897" s="806"/>
      <c r="KBQ897" s="806"/>
      <c r="KBR897" s="806"/>
      <c r="KBS897" s="806"/>
      <c r="KBT897" s="806"/>
      <c r="KBU897" s="806"/>
      <c r="KBV897" s="806"/>
      <c r="KBW897" s="806"/>
      <c r="KBX897" s="806"/>
      <c r="KBY897" s="806"/>
      <c r="KBZ897" s="806"/>
      <c r="KCA897" s="806"/>
      <c r="KCB897" s="806"/>
      <c r="KCC897" s="806"/>
      <c r="KCD897" s="806"/>
      <c r="KCE897" s="806"/>
      <c r="KCF897" s="806"/>
      <c r="KCG897" s="806"/>
      <c r="KCH897" s="806"/>
      <c r="KCI897" s="806"/>
      <c r="KCJ897" s="806"/>
      <c r="KCK897" s="806"/>
      <c r="KCL897" s="806"/>
      <c r="KCM897" s="806"/>
      <c r="KCN897" s="806"/>
      <c r="KCO897" s="806"/>
      <c r="KCP897" s="806"/>
      <c r="KCQ897" s="806"/>
      <c r="KCR897" s="806"/>
      <c r="KCS897" s="806"/>
      <c r="KCT897" s="806"/>
      <c r="KCU897" s="806"/>
      <c r="KCV897" s="806"/>
      <c r="KCW897" s="806"/>
      <c r="KCX897" s="806"/>
      <c r="KCY897" s="806"/>
      <c r="KCZ897" s="806"/>
      <c r="KDA897" s="806"/>
      <c r="KDB897" s="806"/>
      <c r="KDC897" s="806"/>
      <c r="KDD897" s="806"/>
      <c r="KDE897" s="806"/>
      <c r="KDF897" s="806"/>
      <c r="KDG897" s="806"/>
      <c r="KDH897" s="806"/>
      <c r="KDI897" s="806"/>
      <c r="KDJ897" s="806"/>
      <c r="KDK897" s="806"/>
      <c r="KDL897" s="806"/>
      <c r="KDM897" s="806"/>
      <c r="KDN897" s="806"/>
      <c r="KDO897" s="806"/>
      <c r="KDP897" s="806"/>
      <c r="KDQ897" s="806"/>
      <c r="KDR897" s="806"/>
      <c r="KDS897" s="806"/>
      <c r="KDT897" s="806"/>
      <c r="KDU897" s="806"/>
      <c r="KDV897" s="806"/>
      <c r="KDW897" s="806"/>
      <c r="KDX897" s="806"/>
      <c r="KDY897" s="806"/>
      <c r="KDZ897" s="806"/>
      <c r="KEA897" s="806"/>
      <c r="KEB897" s="806"/>
      <c r="KEC897" s="806"/>
      <c r="KED897" s="806"/>
      <c r="KEE897" s="806"/>
      <c r="KEF897" s="806"/>
      <c r="KEG897" s="806"/>
      <c r="KEH897" s="806"/>
      <c r="KEI897" s="806"/>
      <c r="KEJ897" s="806"/>
      <c r="KEK897" s="806"/>
      <c r="KEL897" s="806"/>
      <c r="KEM897" s="806"/>
      <c r="KEN897" s="806"/>
      <c r="KEO897" s="806"/>
      <c r="KEP897" s="806"/>
      <c r="KEQ897" s="806"/>
      <c r="KER897" s="806"/>
      <c r="KES897" s="806"/>
      <c r="KET897" s="806"/>
      <c r="KEU897" s="806"/>
      <c r="KEV897" s="806"/>
      <c r="KEW897" s="806"/>
      <c r="KEX897" s="806"/>
      <c r="KEY897" s="806"/>
      <c r="KEZ897" s="806"/>
      <c r="KFA897" s="806"/>
      <c r="KFB897" s="806"/>
      <c r="KFC897" s="806"/>
      <c r="KFD897" s="806"/>
      <c r="KFE897" s="806"/>
      <c r="KFF897" s="806"/>
      <c r="KFG897" s="806"/>
      <c r="KFH897" s="806"/>
      <c r="KFI897" s="806"/>
      <c r="KFJ897" s="806"/>
      <c r="KFK897" s="806"/>
      <c r="KFL897" s="806"/>
      <c r="KFM897" s="806"/>
      <c r="KFN897" s="806"/>
      <c r="KFO897" s="806"/>
      <c r="KFP897" s="806"/>
      <c r="KFQ897" s="806"/>
      <c r="KFR897" s="806"/>
      <c r="KFS897" s="806"/>
      <c r="KFT897" s="806"/>
      <c r="KFU897" s="806"/>
      <c r="KFV897" s="806"/>
      <c r="KFW897" s="806"/>
      <c r="KFX897" s="806"/>
      <c r="KFY897" s="806"/>
      <c r="KFZ897" s="806"/>
      <c r="KGA897" s="806"/>
      <c r="KGB897" s="806"/>
      <c r="KGC897" s="806"/>
      <c r="KGD897" s="806"/>
      <c r="KGE897" s="806"/>
      <c r="KGF897" s="806"/>
      <c r="KGG897" s="806"/>
      <c r="KGH897" s="806"/>
      <c r="KGI897" s="806"/>
      <c r="KGJ897" s="806"/>
      <c r="KGK897" s="806"/>
      <c r="KGL897" s="806"/>
      <c r="KGM897" s="806"/>
      <c r="KGN897" s="806"/>
      <c r="KGO897" s="806"/>
      <c r="KGP897" s="806"/>
      <c r="KGQ897" s="806"/>
      <c r="KGR897" s="806"/>
      <c r="KGS897" s="806"/>
      <c r="KGT897" s="806"/>
      <c r="KGU897" s="806"/>
      <c r="KGV897" s="806"/>
      <c r="KGW897" s="806"/>
      <c r="KGX897" s="806"/>
      <c r="KGY897" s="806"/>
      <c r="KGZ897" s="806"/>
      <c r="KHA897" s="806"/>
      <c r="KHB897" s="806"/>
      <c r="KHC897" s="806"/>
      <c r="KHD897" s="806"/>
      <c r="KHE897" s="806"/>
      <c r="KHF897" s="806"/>
      <c r="KHG897" s="806"/>
      <c r="KHH897" s="806"/>
      <c r="KHI897" s="806"/>
      <c r="KHJ897" s="806"/>
      <c r="KHK897" s="806"/>
      <c r="KHL897" s="806"/>
      <c r="KHM897" s="806"/>
      <c r="KHN897" s="806"/>
      <c r="KHO897" s="806"/>
      <c r="KHP897" s="806"/>
      <c r="KHQ897" s="806"/>
      <c r="KHR897" s="806"/>
      <c r="KHS897" s="806"/>
      <c r="KHT897" s="806"/>
      <c r="KHU897" s="806"/>
      <c r="KHV897" s="806"/>
      <c r="KHW897" s="806"/>
      <c r="KHX897" s="806"/>
      <c r="KHY897" s="806"/>
      <c r="KHZ897" s="806"/>
      <c r="KIA897" s="806"/>
      <c r="KIB897" s="806"/>
      <c r="KIC897" s="806"/>
      <c r="KID897" s="806"/>
      <c r="KIE897" s="806"/>
      <c r="KIF897" s="806"/>
      <c r="KIG897" s="806"/>
      <c r="KIH897" s="806"/>
      <c r="KII897" s="806"/>
      <c r="KIJ897" s="806"/>
      <c r="KIK897" s="806"/>
      <c r="KIL897" s="806"/>
      <c r="KIM897" s="806"/>
      <c r="KIN897" s="806"/>
      <c r="KIO897" s="806"/>
      <c r="KIP897" s="806"/>
      <c r="KIQ897" s="806"/>
      <c r="KIR897" s="806"/>
      <c r="KIS897" s="806"/>
      <c r="KIT897" s="806"/>
      <c r="KIU897" s="806"/>
      <c r="KIV897" s="806"/>
      <c r="KIW897" s="806"/>
      <c r="KIX897" s="806"/>
      <c r="KIY897" s="806"/>
      <c r="KIZ897" s="806"/>
      <c r="KJA897" s="806"/>
      <c r="KJB897" s="806"/>
      <c r="KJC897" s="806"/>
      <c r="KJD897" s="806"/>
      <c r="KJE897" s="806"/>
      <c r="KJF897" s="806"/>
      <c r="KJG897" s="806"/>
      <c r="KJH897" s="806"/>
      <c r="KJI897" s="806"/>
      <c r="KJJ897" s="806"/>
      <c r="KJK897" s="806"/>
      <c r="KJL897" s="806"/>
      <c r="KJM897" s="806"/>
      <c r="KJN897" s="806"/>
      <c r="KJO897" s="806"/>
      <c r="KJP897" s="806"/>
      <c r="KJQ897" s="806"/>
      <c r="KJR897" s="806"/>
      <c r="KJS897" s="806"/>
      <c r="KJT897" s="806"/>
      <c r="KJU897" s="806"/>
      <c r="KJV897" s="806"/>
      <c r="KJW897" s="806"/>
      <c r="KJX897" s="806"/>
      <c r="KJY897" s="806"/>
      <c r="KJZ897" s="806"/>
      <c r="KKA897" s="806"/>
      <c r="KKB897" s="806"/>
      <c r="KKC897" s="806"/>
      <c r="KKD897" s="806"/>
      <c r="KKE897" s="806"/>
      <c r="KKF897" s="806"/>
      <c r="KKG897" s="806"/>
      <c r="KKH897" s="806"/>
      <c r="KKI897" s="806"/>
      <c r="KKJ897" s="806"/>
      <c r="KKK897" s="806"/>
      <c r="KKL897" s="806"/>
      <c r="KKM897" s="806"/>
      <c r="KKN897" s="806"/>
      <c r="KKO897" s="806"/>
      <c r="KKP897" s="806"/>
      <c r="KKQ897" s="806"/>
      <c r="KKR897" s="806"/>
      <c r="KKS897" s="806"/>
      <c r="KKT897" s="806"/>
      <c r="KKU897" s="806"/>
      <c r="KKV897" s="806"/>
      <c r="KKW897" s="806"/>
      <c r="KKX897" s="806"/>
      <c r="KKY897" s="806"/>
      <c r="KKZ897" s="806"/>
      <c r="KLA897" s="806"/>
      <c r="KLB897" s="806"/>
      <c r="KLC897" s="806"/>
      <c r="KLD897" s="806"/>
      <c r="KLE897" s="806"/>
      <c r="KLF897" s="806"/>
      <c r="KLG897" s="806"/>
      <c r="KLH897" s="806"/>
      <c r="KLI897" s="806"/>
      <c r="KLJ897" s="806"/>
      <c r="KLK897" s="806"/>
      <c r="KLL897" s="806"/>
      <c r="KLM897" s="806"/>
      <c r="KLN897" s="806"/>
      <c r="KLO897" s="806"/>
      <c r="KLP897" s="806"/>
      <c r="KLQ897" s="806"/>
      <c r="KLR897" s="806"/>
      <c r="KLS897" s="806"/>
      <c r="KLT897" s="806"/>
      <c r="KLU897" s="806"/>
      <c r="KLV897" s="806"/>
      <c r="KLW897" s="806"/>
      <c r="KLX897" s="806"/>
      <c r="KLY897" s="806"/>
      <c r="KLZ897" s="806"/>
      <c r="KMA897" s="806"/>
      <c r="KMB897" s="806"/>
      <c r="KMC897" s="806"/>
      <c r="KMD897" s="806"/>
      <c r="KME897" s="806"/>
      <c r="KMF897" s="806"/>
      <c r="KMG897" s="806"/>
      <c r="KMH897" s="806"/>
      <c r="KMI897" s="806"/>
      <c r="KMJ897" s="806"/>
      <c r="KMK897" s="806"/>
      <c r="KML897" s="806"/>
      <c r="KMM897" s="806"/>
      <c r="KMN897" s="806"/>
      <c r="KMO897" s="806"/>
      <c r="KMP897" s="806"/>
      <c r="KMQ897" s="806"/>
      <c r="KMR897" s="806"/>
      <c r="KMS897" s="806"/>
      <c r="KMT897" s="806"/>
      <c r="KMU897" s="806"/>
      <c r="KMV897" s="806"/>
      <c r="KMW897" s="806"/>
      <c r="KMX897" s="806"/>
      <c r="KMY897" s="806"/>
      <c r="KMZ897" s="806"/>
      <c r="KNA897" s="806"/>
      <c r="KNB897" s="806"/>
      <c r="KNC897" s="806"/>
      <c r="KND897" s="806"/>
      <c r="KNE897" s="806"/>
      <c r="KNF897" s="806"/>
      <c r="KNG897" s="806"/>
      <c r="KNH897" s="806"/>
      <c r="KNI897" s="806"/>
      <c r="KNJ897" s="806"/>
      <c r="KNK897" s="806"/>
      <c r="KNL897" s="806"/>
      <c r="KNM897" s="806"/>
      <c r="KNN897" s="806"/>
      <c r="KNO897" s="806"/>
      <c r="KNP897" s="806"/>
      <c r="KNQ897" s="806"/>
      <c r="KNR897" s="806"/>
      <c r="KNS897" s="806"/>
      <c r="KNT897" s="806"/>
      <c r="KNU897" s="806"/>
      <c r="KNV897" s="806"/>
      <c r="KNW897" s="806"/>
      <c r="KNX897" s="806"/>
      <c r="KNY897" s="806"/>
      <c r="KNZ897" s="806"/>
      <c r="KOA897" s="806"/>
      <c r="KOB897" s="806"/>
      <c r="KOC897" s="806"/>
      <c r="KOD897" s="806"/>
      <c r="KOE897" s="806"/>
      <c r="KOF897" s="806"/>
      <c r="KOG897" s="806"/>
      <c r="KOH897" s="806"/>
      <c r="KOI897" s="806"/>
      <c r="KOJ897" s="806"/>
      <c r="KOK897" s="806"/>
      <c r="KOL897" s="806"/>
      <c r="KOM897" s="806"/>
      <c r="KON897" s="806"/>
      <c r="KOO897" s="806"/>
      <c r="KOP897" s="806"/>
      <c r="KOQ897" s="806"/>
      <c r="KOR897" s="806"/>
      <c r="KOS897" s="806"/>
      <c r="KOT897" s="806"/>
      <c r="KOU897" s="806"/>
      <c r="KOV897" s="806"/>
      <c r="KOW897" s="806"/>
      <c r="KOX897" s="806"/>
      <c r="KOY897" s="806"/>
      <c r="KOZ897" s="806"/>
      <c r="KPA897" s="806"/>
      <c r="KPB897" s="806"/>
      <c r="KPC897" s="806"/>
      <c r="KPD897" s="806"/>
      <c r="KPE897" s="806"/>
      <c r="KPF897" s="806"/>
      <c r="KPG897" s="806"/>
      <c r="KPH897" s="806"/>
      <c r="KPI897" s="806"/>
      <c r="KPJ897" s="806"/>
      <c r="KPK897" s="806"/>
      <c r="KPL897" s="806"/>
      <c r="KPM897" s="806"/>
      <c r="KPN897" s="806"/>
      <c r="KPO897" s="806"/>
      <c r="KPP897" s="806"/>
      <c r="KPQ897" s="806"/>
      <c r="KPR897" s="806"/>
      <c r="KPS897" s="806"/>
      <c r="KPT897" s="806"/>
      <c r="KPU897" s="806"/>
      <c r="KPV897" s="806"/>
      <c r="KPW897" s="806"/>
      <c r="KPX897" s="806"/>
      <c r="KPY897" s="806"/>
      <c r="KPZ897" s="806"/>
      <c r="KQA897" s="806"/>
      <c r="KQB897" s="806"/>
      <c r="KQC897" s="806"/>
      <c r="KQD897" s="806"/>
      <c r="KQE897" s="806"/>
      <c r="KQF897" s="806"/>
      <c r="KQG897" s="806"/>
      <c r="KQH897" s="806"/>
      <c r="KQI897" s="806"/>
      <c r="KQJ897" s="806"/>
      <c r="KQK897" s="806"/>
      <c r="KQL897" s="806"/>
      <c r="KQM897" s="806"/>
      <c r="KQN897" s="806"/>
      <c r="KQO897" s="806"/>
      <c r="KQP897" s="806"/>
      <c r="KQQ897" s="806"/>
      <c r="KQR897" s="806"/>
      <c r="KQS897" s="806"/>
      <c r="KQT897" s="806"/>
      <c r="KQU897" s="806"/>
      <c r="KQV897" s="806"/>
      <c r="KQW897" s="806"/>
      <c r="KQX897" s="806"/>
      <c r="KQY897" s="806"/>
      <c r="KQZ897" s="806"/>
      <c r="KRA897" s="806"/>
      <c r="KRB897" s="806"/>
      <c r="KRC897" s="806"/>
      <c r="KRD897" s="806"/>
      <c r="KRE897" s="806"/>
      <c r="KRF897" s="806"/>
      <c r="KRG897" s="806"/>
      <c r="KRH897" s="806"/>
      <c r="KRI897" s="806"/>
      <c r="KRJ897" s="806"/>
      <c r="KRK897" s="806"/>
      <c r="KRL897" s="806"/>
      <c r="KRM897" s="806"/>
      <c r="KRN897" s="806"/>
      <c r="KRO897" s="806"/>
      <c r="KRP897" s="806"/>
      <c r="KRQ897" s="806"/>
      <c r="KRR897" s="806"/>
      <c r="KRS897" s="806"/>
      <c r="KRT897" s="806"/>
      <c r="KRU897" s="806"/>
      <c r="KRV897" s="806"/>
      <c r="KRW897" s="806"/>
      <c r="KRX897" s="806"/>
      <c r="KRY897" s="806"/>
      <c r="KRZ897" s="806"/>
      <c r="KSA897" s="806"/>
      <c r="KSB897" s="806"/>
      <c r="KSC897" s="806"/>
      <c r="KSD897" s="806"/>
      <c r="KSE897" s="806"/>
      <c r="KSF897" s="806"/>
      <c r="KSG897" s="806"/>
      <c r="KSH897" s="806"/>
      <c r="KSI897" s="806"/>
      <c r="KSJ897" s="806"/>
      <c r="KSK897" s="806"/>
      <c r="KSL897" s="806"/>
      <c r="KSM897" s="806"/>
      <c r="KSN897" s="806"/>
      <c r="KSO897" s="806"/>
      <c r="KSP897" s="806"/>
      <c r="KSQ897" s="806"/>
      <c r="KSR897" s="806"/>
      <c r="KSS897" s="806"/>
      <c r="KST897" s="806"/>
      <c r="KSU897" s="806"/>
      <c r="KSV897" s="806"/>
      <c r="KSW897" s="806"/>
      <c r="KSX897" s="806"/>
      <c r="KSY897" s="806"/>
      <c r="KSZ897" s="806"/>
      <c r="KTA897" s="806"/>
      <c r="KTB897" s="806"/>
      <c r="KTC897" s="806"/>
      <c r="KTD897" s="806"/>
      <c r="KTE897" s="806"/>
      <c r="KTF897" s="806"/>
      <c r="KTG897" s="806"/>
      <c r="KTH897" s="806"/>
      <c r="KTI897" s="806"/>
      <c r="KTJ897" s="806"/>
      <c r="KTK897" s="806"/>
      <c r="KTL897" s="806"/>
      <c r="KTM897" s="806"/>
      <c r="KTN897" s="806"/>
      <c r="KTO897" s="806"/>
      <c r="KTP897" s="806"/>
      <c r="KTQ897" s="806"/>
      <c r="KTR897" s="806"/>
      <c r="KTS897" s="806"/>
      <c r="KTT897" s="806"/>
      <c r="KTU897" s="806"/>
      <c r="KTV897" s="806"/>
      <c r="KTW897" s="806"/>
      <c r="KTX897" s="806"/>
      <c r="KTY897" s="806"/>
      <c r="KTZ897" s="806"/>
      <c r="KUA897" s="806"/>
      <c r="KUB897" s="806"/>
      <c r="KUC897" s="806"/>
      <c r="KUD897" s="806"/>
      <c r="KUE897" s="806"/>
      <c r="KUF897" s="806"/>
      <c r="KUG897" s="806"/>
      <c r="KUH897" s="806"/>
      <c r="KUI897" s="806"/>
      <c r="KUJ897" s="806"/>
      <c r="KUK897" s="806"/>
      <c r="KUL897" s="806"/>
      <c r="KUM897" s="806"/>
      <c r="KUN897" s="806"/>
      <c r="KUO897" s="806"/>
      <c r="KUP897" s="806"/>
      <c r="KUQ897" s="806"/>
      <c r="KUR897" s="806"/>
      <c r="KUS897" s="806"/>
      <c r="KUT897" s="806"/>
      <c r="KUU897" s="806"/>
      <c r="KUV897" s="806"/>
      <c r="KUW897" s="806"/>
      <c r="KUX897" s="806"/>
      <c r="KUY897" s="806"/>
      <c r="KUZ897" s="806"/>
      <c r="KVA897" s="806"/>
      <c r="KVB897" s="806"/>
      <c r="KVC897" s="806"/>
      <c r="KVD897" s="806"/>
      <c r="KVE897" s="806"/>
      <c r="KVF897" s="806"/>
      <c r="KVG897" s="806"/>
      <c r="KVH897" s="806"/>
      <c r="KVI897" s="806"/>
      <c r="KVJ897" s="806"/>
      <c r="KVK897" s="806"/>
      <c r="KVL897" s="806"/>
      <c r="KVM897" s="806"/>
      <c r="KVN897" s="806"/>
      <c r="KVO897" s="806"/>
      <c r="KVP897" s="806"/>
      <c r="KVQ897" s="806"/>
      <c r="KVR897" s="806"/>
      <c r="KVS897" s="806"/>
      <c r="KVT897" s="806"/>
      <c r="KVU897" s="806"/>
      <c r="KVV897" s="806"/>
      <c r="KVW897" s="806"/>
      <c r="KVX897" s="806"/>
      <c r="KVY897" s="806"/>
      <c r="KVZ897" s="806"/>
      <c r="KWA897" s="806"/>
      <c r="KWB897" s="806"/>
      <c r="KWC897" s="806"/>
      <c r="KWD897" s="806"/>
      <c r="KWE897" s="806"/>
      <c r="KWF897" s="806"/>
      <c r="KWG897" s="806"/>
      <c r="KWH897" s="806"/>
      <c r="KWI897" s="806"/>
      <c r="KWJ897" s="806"/>
      <c r="KWK897" s="806"/>
      <c r="KWL897" s="806"/>
      <c r="KWM897" s="806"/>
      <c r="KWN897" s="806"/>
      <c r="KWO897" s="806"/>
      <c r="KWP897" s="806"/>
      <c r="KWQ897" s="806"/>
      <c r="KWR897" s="806"/>
      <c r="KWS897" s="806"/>
      <c r="KWT897" s="806"/>
      <c r="KWU897" s="806"/>
      <c r="KWV897" s="806"/>
      <c r="KWW897" s="806"/>
      <c r="KWX897" s="806"/>
      <c r="KWY897" s="806"/>
      <c r="KWZ897" s="806"/>
      <c r="KXA897" s="806"/>
      <c r="KXB897" s="806"/>
      <c r="KXC897" s="806"/>
      <c r="KXD897" s="806"/>
      <c r="KXE897" s="806"/>
      <c r="KXF897" s="806"/>
      <c r="KXG897" s="806"/>
      <c r="KXH897" s="806"/>
      <c r="KXI897" s="806"/>
      <c r="KXJ897" s="806"/>
      <c r="KXK897" s="806"/>
      <c r="KXL897" s="806"/>
      <c r="KXM897" s="806"/>
      <c r="KXN897" s="806"/>
      <c r="KXO897" s="806"/>
      <c r="KXP897" s="806"/>
      <c r="KXQ897" s="806"/>
      <c r="KXR897" s="806"/>
      <c r="KXS897" s="806"/>
      <c r="KXT897" s="806"/>
      <c r="KXU897" s="806"/>
      <c r="KXV897" s="806"/>
      <c r="KXW897" s="806"/>
      <c r="KXX897" s="806"/>
      <c r="KXY897" s="806"/>
      <c r="KXZ897" s="806"/>
      <c r="KYA897" s="806"/>
      <c r="KYB897" s="806"/>
      <c r="KYC897" s="806"/>
      <c r="KYD897" s="806"/>
      <c r="KYE897" s="806"/>
      <c r="KYF897" s="806"/>
      <c r="KYG897" s="806"/>
      <c r="KYH897" s="806"/>
      <c r="KYI897" s="806"/>
      <c r="KYJ897" s="806"/>
      <c r="KYK897" s="806"/>
      <c r="KYL897" s="806"/>
      <c r="KYM897" s="806"/>
      <c r="KYN897" s="806"/>
      <c r="KYO897" s="806"/>
      <c r="KYP897" s="806"/>
      <c r="KYQ897" s="806"/>
      <c r="KYR897" s="806"/>
      <c r="KYS897" s="806"/>
      <c r="KYT897" s="806"/>
      <c r="KYU897" s="806"/>
      <c r="KYV897" s="806"/>
      <c r="KYW897" s="806"/>
      <c r="KYX897" s="806"/>
      <c r="KYY897" s="806"/>
      <c r="KYZ897" s="806"/>
      <c r="KZA897" s="806"/>
      <c r="KZB897" s="806"/>
      <c r="KZC897" s="806"/>
      <c r="KZD897" s="806"/>
      <c r="KZE897" s="806"/>
      <c r="KZF897" s="806"/>
      <c r="KZG897" s="806"/>
      <c r="KZH897" s="806"/>
      <c r="KZI897" s="806"/>
      <c r="KZJ897" s="806"/>
      <c r="KZK897" s="806"/>
      <c r="KZL897" s="806"/>
      <c r="KZM897" s="806"/>
      <c r="KZN897" s="806"/>
      <c r="KZO897" s="806"/>
      <c r="KZP897" s="806"/>
      <c r="KZQ897" s="806"/>
      <c r="KZR897" s="806"/>
      <c r="KZS897" s="806"/>
      <c r="KZT897" s="806"/>
      <c r="KZU897" s="806"/>
      <c r="KZV897" s="806"/>
      <c r="KZW897" s="806"/>
      <c r="KZX897" s="806"/>
      <c r="KZY897" s="806"/>
      <c r="KZZ897" s="806"/>
      <c r="LAA897" s="806"/>
      <c r="LAB897" s="806"/>
      <c r="LAC897" s="806"/>
      <c r="LAD897" s="806"/>
      <c r="LAE897" s="806"/>
      <c r="LAF897" s="806"/>
      <c r="LAG897" s="806"/>
      <c r="LAH897" s="806"/>
      <c r="LAI897" s="806"/>
      <c r="LAJ897" s="806"/>
      <c r="LAK897" s="806"/>
      <c r="LAL897" s="806"/>
      <c r="LAM897" s="806"/>
      <c r="LAN897" s="806"/>
      <c r="LAO897" s="806"/>
      <c r="LAP897" s="806"/>
      <c r="LAQ897" s="806"/>
      <c r="LAR897" s="806"/>
      <c r="LAS897" s="806"/>
      <c r="LAT897" s="806"/>
      <c r="LAU897" s="806"/>
      <c r="LAV897" s="806"/>
      <c r="LAW897" s="806"/>
      <c r="LAX897" s="806"/>
      <c r="LAY897" s="806"/>
      <c r="LAZ897" s="806"/>
      <c r="LBA897" s="806"/>
      <c r="LBB897" s="806"/>
      <c r="LBC897" s="806"/>
      <c r="LBD897" s="806"/>
      <c r="LBE897" s="806"/>
      <c r="LBF897" s="806"/>
      <c r="LBG897" s="806"/>
      <c r="LBH897" s="806"/>
      <c r="LBI897" s="806"/>
      <c r="LBJ897" s="806"/>
      <c r="LBK897" s="806"/>
      <c r="LBL897" s="806"/>
      <c r="LBM897" s="806"/>
      <c r="LBN897" s="806"/>
      <c r="LBO897" s="806"/>
      <c r="LBP897" s="806"/>
      <c r="LBQ897" s="806"/>
      <c r="LBR897" s="806"/>
      <c r="LBS897" s="806"/>
      <c r="LBT897" s="806"/>
      <c r="LBU897" s="806"/>
      <c r="LBV897" s="806"/>
      <c r="LBW897" s="806"/>
      <c r="LBX897" s="806"/>
      <c r="LBY897" s="806"/>
      <c r="LBZ897" s="806"/>
      <c r="LCA897" s="806"/>
      <c r="LCB897" s="806"/>
      <c r="LCC897" s="806"/>
      <c r="LCD897" s="806"/>
      <c r="LCE897" s="806"/>
      <c r="LCF897" s="806"/>
      <c r="LCG897" s="806"/>
      <c r="LCH897" s="806"/>
      <c r="LCI897" s="806"/>
      <c r="LCJ897" s="806"/>
      <c r="LCK897" s="806"/>
      <c r="LCL897" s="806"/>
      <c r="LCM897" s="806"/>
      <c r="LCN897" s="806"/>
      <c r="LCO897" s="806"/>
      <c r="LCP897" s="806"/>
      <c r="LCQ897" s="806"/>
      <c r="LCR897" s="806"/>
      <c r="LCS897" s="806"/>
      <c r="LCT897" s="806"/>
      <c r="LCU897" s="806"/>
      <c r="LCV897" s="806"/>
      <c r="LCW897" s="806"/>
      <c r="LCX897" s="806"/>
      <c r="LCY897" s="806"/>
      <c r="LCZ897" s="806"/>
      <c r="LDA897" s="806"/>
      <c r="LDB897" s="806"/>
      <c r="LDC897" s="806"/>
      <c r="LDD897" s="806"/>
      <c r="LDE897" s="806"/>
      <c r="LDF897" s="806"/>
      <c r="LDG897" s="806"/>
      <c r="LDH897" s="806"/>
      <c r="LDI897" s="806"/>
      <c r="LDJ897" s="806"/>
      <c r="LDK897" s="806"/>
      <c r="LDL897" s="806"/>
      <c r="LDM897" s="806"/>
      <c r="LDN897" s="806"/>
      <c r="LDO897" s="806"/>
      <c r="LDP897" s="806"/>
      <c r="LDQ897" s="806"/>
      <c r="LDR897" s="806"/>
      <c r="LDS897" s="806"/>
      <c r="LDT897" s="806"/>
      <c r="LDU897" s="806"/>
      <c r="LDV897" s="806"/>
      <c r="LDW897" s="806"/>
      <c r="LDX897" s="806"/>
      <c r="LDY897" s="806"/>
      <c r="LDZ897" s="806"/>
      <c r="LEA897" s="806"/>
      <c r="LEB897" s="806"/>
      <c r="LEC897" s="806"/>
      <c r="LED897" s="806"/>
      <c r="LEE897" s="806"/>
      <c r="LEF897" s="806"/>
      <c r="LEG897" s="806"/>
      <c r="LEH897" s="806"/>
      <c r="LEI897" s="806"/>
      <c r="LEJ897" s="806"/>
      <c r="LEK897" s="806"/>
      <c r="LEL897" s="806"/>
      <c r="LEM897" s="806"/>
      <c r="LEN897" s="806"/>
      <c r="LEO897" s="806"/>
      <c r="LEP897" s="806"/>
      <c r="LEQ897" s="806"/>
      <c r="LER897" s="806"/>
      <c r="LES897" s="806"/>
      <c r="LET897" s="806"/>
      <c r="LEU897" s="806"/>
      <c r="LEV897" s="806"/>
      <c r="LEW897" s="806"/>
      <c r="LEX897" s="806"/>
      <c r="LEY897" s="806"/>
      <c r="LEZ897" s="806"/>
      <c r="LFA897" s="806"/>
      <c r="LFB897" s="806"/>
      <c r="LFC897" s="806"/>
      <c r="LFD897" s="806"/>
      <c r="LFE897" s="806"/>
      <c r="LFF897" s="806"/>
      <c r="LFG897" s="806"/>
      <c r="LFH897" s="806"/>
      <c r="LFI897" s="806"/>
      <c r="LFJ897" s="806"/>
      <c r="LFK897" s="806"/>
      <c r="LFL897" s="806"/>
      <c r="LFM897" s="806"/>
      <c r="LFN897" s="806"/>
      <c r="LFO897" s="806"/>
      <c r="LFP897" s="806"/>
      <c r="LFQ897" s="806"/>
      <c r="LFR897" s="806"/>
      <c r="LFS897" s="806"/>
      <c r="LFT897" s="806"/>
      <c r="LFU897" s="806"/>
      <c r="LFV897" s="806"/>
      <c r="LFW897" s="806"/>
      <c r="LFX897" s="806"/>
      <c r="LFY897" s="806"/>
      <c r="LFZ897" s="806"/>
      <c r="LGA897" s="806"/>
      <c r="LGB897" s="806"/>
      <c r="LGC897" s="806"/>
      <c r="LGD897" s="806"/>
      <c r="LGE897" s="806"/>
      <c r="LGF897" s="806"/>
      <c r="LGG897" s="806"/>
      <c r="LGH897" s="806"/>
      <c r="LGI897" s="806"/>
      <c r="LGJ897" s="806"/>
      <c r="LGK897" s="806"/>
      <c r="LGL897" s="806"/>
      <c r="LGM897" s="806"/>
      <c r="LGN897" s="806"/>
      <c r="LGO897" s="806"/>
      <c r="LGP897" s="806"/>
      <c r="LGQ897" s="806"/>
      <c r="LGR897" s="806"/>
      <c r="LGS897" s="806"/>
      <c r="LGT897" s="806"/>
      <c r="LGU897" s="806"/>
      <c r="LGV897" s="806"/>
      <c r="LGW897" s="806"/>
      <c r="LGX897" s="806"/>
      <c r="LGY897" s="806"/>
      <c r="LGZ897" s="806"/>
      <c r="LHA897" s="806"/>
      <c r="LHB897" s="806"/>
      <c r="LHC897" s="806"/>
      <c r="LHD897" s="806"/>
      <c r="LHE897" s="806"/>
      <c r="LHF897" s="806"/>
      <c r="LHG897" s="806"/>
      <c r="LHH897" s="806"/>
      <c r="LHI897" s="806"/>
      <c r="LHJ897" s="806"/>
      <c r="LHK897" s="806"/>
      <c r="LHL897" s="806"/>
      <c r="LHM897" s="806"/>
      <c r="LHN897" s="806"/>
      <c r="LHO897" s="806"/>
      <c r="LHP897" s="806"/>
      <c r="LHQ897" s="806"/>
      <c r="LHR897" s="806"/>
      <c r="LHS897" s="806"/>
      <c r="LHT897" s="806"/>
      <c r="LHU897" s="806"/>
      <c r="LHV897" s="806"/>
      <c r="LHW897" s="806"/>
      <c r="LHX897" s="806"/>
      <c r="LHY897" s="806"/>
      <c r="LHZ897" s="806"/>
      <c r="LIA897" s="806"/>
      <c r="LIB897" s="806"/>
      <c r="LIC897" s="806"/>
      <c r="LID897" s="806"/>
      <c r="LIE897" s="806"/>
      <c r="LIF897" s="806"/>
      <c r="LIG897" s="806"/>
      <c r="LIH897" s="806"/>
      <c r="LII897" s="806"/>
      <c r="LIJ897" s="806"/>
      <c r="LIK897" s="806"/>
      <c r="LIL897" s="806"/>
      <c r="LIM897" s="806"/>
      <c r="LIN897" s="806"/>
      <c r="LIO897" s="806"/>
      <c r="LIP897" s="806"/>
      <c r="LIQ897" s="806"/>
      <c r="LIR897" s="806"/>
      <c r="LIS897" s="806"/>
      <c r="LIT897" s="806"/>
      <c r="LIU897" s="806"/>
      <c r="LIV897" s="806"/>
      <c r="LIW897" s="806"/>
      <c r="LIX897" s="806"/>
      <c r="LIY897" s="806"/>
      <c r="LIZ897" s="806"/>
      <c r="LJA897" s="806"/>
      <c r="LJB897" s="806"/>
      <c r="LJC897" s="806"/>
      <c r="LJD897" s="806"/>
      <c r="LJE897" s="806"/>
      <c r="LJF897" s="806"/>
      <c r="LJG897" s="806"/>
      <c r="LJH897" s="806"/>
      <c r="LJI897" s="806"/>
      <c r="LJJ897" s="806"/>
      <c r="LJK897" s="806"/>
      <c r="LJL897" s="806"/>
      <c r="LJM897" s="806"/>
      <c r="LJN897" s="806"/>
      <c r="LJO897" s="806"/>
      <c r="LJP897" s="806"/>
      <c r="LJQ897" s="806"/>
      <c r="LJR897" s="806"/>
      <c r="LJS897" s="806"/>
      <c r="LJT897" s="806"/>
      <c r="LJU897" s="806"/>
      <c r="LJV897" s="806"/>
      <c r="LJW897" s="806"/>
      <c r="LJX897" s="806"/>
      <c r="LJY897" s="806"/>
      <c r="LJZ897" s="806"/>
      <c r="LKA897" s="806"/>
      <c r="LKB897" s="806"/>
      <c r="LKC897" s="806"/>
      <c r="LKD897" s="806"/>
      <c r="LKE897" s="806"/>
      <c r="LKF897" s="806"/>
      <c r="LKG897" s="806"/>
      <c r="LKH897" s="806"/>
      <c r="LKI897" s="806"/>
      <c r="LKJ897" s="806"/>
      <c r="LKK897" s="806"/>
      <c r="LKL897" s="806"/>
      <c r="LKM897" s="806"/>
      <c r="LKN897" s="806"/>
      <c r="LKO897" s="806"/>
      <c r="LKP897" s="806"/>
      <c r="LKQ897" s="806"/>
      <c r="LKR897" s="806"/>
      <c r="LKS897" s="806"/>
      <c r="LKT897" s="806"/>
      <c r="LKU897" s="806"/>
      <c r="LKV897" s="806"/>
      <c r="LKW897" s="806"/>
      <c r="LKX897" s="806"/>
      <c r="LKY897" s="806"/>
      <c r="LKZ897" s="806"/>
      <c r="LLA897" s="806"/>
      <c r="LLB897" s="806"/>
      <c r="LLC897" s="806"/>
      <c r="LLD897" s="806"/>
      <c r="LLE897" s="806"/>
      <c r="LLF897" s="806"/>
      <c r="LLG897" s="806"/>
      <c r="LLH897" s="806"/>
      <c r="LLI897" s="806"/>
      <c r="LLJ897" s="806"/>
      <c r="LLK897" s="806"/>
      <c r="LLL897" s="806"/>
      <c r="LLM897" s="806"/>
      <c r="LLN897" s="806"/>
      <c r="LLO897" s="806"/>
      <c r="LLP897" s="806"/>
      <c r="LLQ897" s="806"/>
      <c r="LLR897" s="806"/>
      <c r="LLS897" s="806"/>
      <c r="LLT897" s="806"/>
      <c r="LLU897" s="806"/>
      <c r="LLV897" s="806"/>
      <c r="LLW897" s="806"/>
      <c r="LLX897" s="806"/>
      <c r="LLY897" s="806"/>
      <c r="LLZ897" s="806"/>
      <c r="LMA897" s="806"/>
      <c r="LMB897" s="806"/>
      <c r="LMC897" s="806"/>
      <c r="LMD897" s="806"/>
      <c r="LME897" s="806"/>
      <c r="LMF897" s="806"/>
      <c r="LMG897" s="806"/>
      <c r="LMH897" s="806"/>
      <c r="LMI897" s="806"/>
      <c r="LMJ897" s="806"/>
      <c r="LMK897" s="806"/>
      <c r="LML897" s="806"/>
      <c r="LMM897" s="806"/>
      <c r="LMN897" s="806"/>
      <c r="LMO897" s="806"/>
      <c r="LMP897" s="806"/>
      <c r="LMQ897" s="806"/>
      <c r="LMR897" s="806"/>
      <c r="LMS897" s="806"/>
      <c r="LMT897" s="806"/>
      <c r="LMU897" s="806"/>
      <c r="LMV897" s="806"/>
      <c r="LMW897" s="806"/>
      <c r="LMX897" s="806"/>
      <c r="LMY897" s="806"/>
      <c r="LMZ897" s="806"/>
      <c r="LNA897" s="806"/>
      <c r="LNB897" s="806"/>
      <c r="LNC897" s="806"/>
      <c r="LND897" s="806"/>
      <c r="LNE897" s="806"/>
      <c r="LNF897" s="806"/>
      <c r="LNG897" s="806"/>
      <c r="LNH897" s="806"/>
      <c r="LNI897" s="806"/>
      <c r="LNJ897" s="806"/>
      <c r="LNK897" s="806"/>
      <c r="LNL897" s="806"/>
      <c r="LNM897" s="806"/>
      <c r="LNN897" s="806"/>
      <c r="LNO897" s="806"/>
      <c r="LNP897" s="806"/>
      <c r="LNQ897" s="806"/>
      <c r="LNR897" s="806"/>
      <c r="LNS897" s="806"/>
      <c r="LNT897" s="806"/>
      <c r="LNU897" s="806"/>
      <c r="LNV897" s="806"/>
      <c r="LNW897" s="806"/>
      <c r="LNX897" s="806"/>
      <c r="LNY897" s="806"/>
      <c r="LNZ897" s="806"/>
      <c r="LOA897" s="806"/>
      <c r="LOB897" s="806"/>
      <c r="LOC897" s="806"/>
      <c r="LOD897" s="806"/>
      <c r="LOE897" s="806"/>
      <c r="LOF897" s="806"/>
      <c r="LOG897" s="806"/>
      <c r="LOH897" s="806"/>
      <c r="LOI897" s="806"/>
      <c r="LOJ897" s="806"/>
      <c r="LOK897" s="806"/>
      <c r="LOL897" s="806"/>
      <c r="LOM897" s="806"/>
      <c r="LON897" s="806"/>
      <c r="LOO897" s="806"/>
      <c r="LOP897" s="806"/>
      <c r="LOQ897" s="806"/>
      <c r="LOR897" s="806"/>
      <c r="LOS897" s="806"/>
      <c r="LOT897" s="806"/>
      <c r="LOU897" s="806"/>
      <c r="LOV897" s="806"/>
      <c r="LOW897" s="806"/>
      <c r="LOX897" s="806"/>
      <c r="LOY897" s="806"/>
      <c r="LOZ897" s="806"/>
      <c r="LPA897" s="806"/>
      <c r="LPB897" s="806"/>
      <c r="LPC897" s="806"/>
      <c r="LPD897" s="806"/>
      <c r="LPE897" s="806"/>
      <c r="LPF897" s="806"/>
      <c r="LPG897" s="806"/>
      <c r="LPH897" s="806"/>
      <c r="LPI897" s="806"/>
      <c r="LPJ897" s="806"/>
      <c r="LPK897" s="806"/>
      <c r="LPL897" s="806"/>
      <c r="LPM897" s="806"/>
      <c r="LPN897" s="806"/>
      <c r="LPO897" s="806"/>
      <c r="LPP897" s="806"/>
      <c r="LPQ897" s="806"/>
      <c r="LPR897" s="806"/>
      <c r="LPS897" s="806"/>
      <c r="LPT897" s="806"/>
      <c r="LPU897" s="806"/>
      <c r="LPV897" s="806"/>
      <c r="LPW897" s="806"/>
      <c r="LPX897" s="806"/>
      <c r="LPY897" s="806"/>
      <c r="LPZ897" s="806"/>
      <c r="LQA897" s="806"/>
      <c r="LQB897" s="806"/>
      <c r="LQC897" s="806"/>
      <c r="LQD897" s="806"/>
      <c r="LQE897" s="806"/>
      <c r="LQF897" s="806"/>
      <c r="LQG897" s="806"/>
      <c r="LQH897" s="806"/>
      <c r="LQI897" s="806"/>
      <c r="LQJ897" s="806"/>
      <c r="LQK897" s="806"/>
      <c r="LQL897" s="806"/>
      <c r="LQM897" s="806"/>
      <c r="LQN897" s="806"/>
      <c r="LQO897" s="806"/>
      <c r="LQP897" s="806"/>
      <c r="LQQ897" s="806"/>
      <c r="LQR897" s="806"/>
      <c r="LQS897" s="806"/>
      <c r="LQT897" s="806"/>
      <c r="LQU897" s="806"/>
      <c r="LQV897" s="806"/>
      <c r="LQW897" s="806"/>
      <c r="LQX897" s="806"/>
      <c r="LQY897" s="806"/>
      <c r="LQZ897" s="806"/>
      <c r="LRA897" s="806"/>
      <c r="LRB897" s="806"/>
      <c r="LRC897" s="806"/>
      <c r="LRD897" s="806"/>
      <c r="LRE897" s="806"/>
      <c r="LRF897" s="806"/>
      <c r="LRG897" s="806"/>
      <c r="LRH897" s="806"/>
      <c r="LRI897" s="806"/>
      <c r="LRJ897" s="806"/>
      <c r="LRK897" s="806"/>
      <c r="LRL897" s="806"/>
      <c r="LRM897" s="806"/>
      <c r="LRN897" s="806"/>
      <c r="LRO897" s="806"/>
      <c r="LRP897" s="806"/>
      <c r="LRQ897" s="806"/>
      <c r="LRR897" s="806"/>
      <c r="LRS897" s="806"/>
      <c r="LRT897" s="806"/>
      <c r="LRU897" s="806"/>
      <c r="LRV897" s="806"/>
      <c r="LRW897" s="806"/>
      <c r="LRX897" s="806"/>
      <c r="LRY897" s="806"/>
      <c r="LRZ897" s="806"/>
      <c r="LSA897" s="806"/>
      <c r="LSB897" s="806"/>
      <c r="LSC897" s="806"/>
      <c r="LSD897" s="806"/>
      <c r="LSE897" s="806"/>
      <c r="LSF897" s="806"/>
      <c r="LSG897" s="806"/>
      <c r="LSH897" s="806"/>
      <c r="LSI897" s="806"/>
      <c r="LSJ897" s="806"/>
      <c r="LSK897" s="806"/>
      <c r="LSL897" s="806"/>
      <c r="LSM897" s="806"/>
      <c r="LSN897" s="806"/>
      <c r="LSO897" s="806"/>
      <c r="LSP897" s="806"/>
      <c r="LSQ897" s="806"/>
      <c r="LSR897" s="806"/>
      <c r="LSS897" s="806"/>
      <c r="LST897" s="806"/>
      <c r="LSU897" s="806"/>
      <c r="LSV897" s="806"/>
      <c r="LSW897" s="806"/>
      <c r="LSX897" s="806"/>
      <c r="LSY897" s="806"/>
      <c r="LSZ897" s="806"/>
      <c r="LTA897" s="806"/>
      <c r="LTB897" s="806"/>
      <c r="LTC897" s="806"/>
      <c r="LTD897" s="806"/>
      <c r="LTE897" s="806"/>
      <c r="LTF897" s="806"/>
      <c r="LTG897" s="806"/>
      <c r="LTH897" s="806"/>
      <c r="LTI897" s="806"/>
      <c r="LTJ897" s="806"/>
      <c r="LTK897" s="806"/>
      <c r="LTL897" s="806"/>
      <c r="LTM897" s="806"/>
      <c r="LTN897" s="806"/>
      <c r="LTO897" s="806"/>
      <c r="LTP897" s="806"/>
      <c r="LTQ897" s="806"/>
      <c r="LTR897" s="806"/>
      <c r="LTS897" s="806"/>
      <c r="LTT897" s="806"/>
      <c r="LTU897" s="806"/>
      <c r="LTV897" s="806"/>
      <c r="LTW897" s="806"/>
      <c r="LTX897" s="806"/>
      <c r="LTY897" s="806"/>
      <c r="LTZ897" s="806"/>
      <c r="LUA897" s="806"/>
      <c r="LUB897" s="806"/>
      <c r="LUC897" s="806"/>
      <c r="LUD897" s="806"/>
      <c r="LUE897" s="806"/>
      <c r="LUF897" s="806"/>
      <c r="LUG897" s="806"/>
      <c r="LUH897" s="806"/>
      <c r="LUI897" s="806"/>
      <c r="LUJ897" s="806"/>
      <c r="LUK897" s="806"/>
      <c r="LUL897" s="806"/>
      <c r="LUM897" s="806"/>
      <c r="LUN897" s="806"/>
      <c r="LUO897" s="806"/>
      <c r="LUP897" s="806"/>
      <c r="LUQ897" s="806"/>
      <c r="LUR897" s="806"/>
      <c r="LUS897" s="806"/>
      <c r="LUT897" s="806"/>
      <c r="LUU897" s="806"/>
      <c r="LUV897" s="806"/>
      <c r="LUW897" s="806"/>
      <c r="LUX897" s="806"/>
      <c r="LUY897" s="806"/>
      <c r="LUZ897" s="806"/>
      <c r="LVA897" s="806"/>
      <c r="LVB897" s="806"/>
      <c r="LVC897" s="806"/>
      <c r="LVD897" s="806"/>
      <c r="LVE897" s="806"/>
      <c r="LVF897" s="806"/>
      <c r="LVG897" s="806"/>
      <c r="LVH897" s="806"/>
      <c r="LVI897" s="806"/>
      <c r="LVJ897" s="806"/>
      <c r="LVK897" s="806"/>
      <c r="LVL897" s="806"/>
      <c r="LVM897" s="806"/>
      <c r="LVN897" s="806"/>
      <c r="LVO897" s="806"/>
      <c r="LVP897" s="806"/>
      <c r="LVQ897" s="806"/>
      <c r="LVR897" s="806"/>
      <c r="LVS897" s="806"/>
      <c r="LVT897" s="806"/>
      <c r="LVU897" s="806"/>
      <c r="LVV897" s="806"/>
      <c r="LVW897" s="806"/>
      <c r="LVX897" s="806"/>
      <c r="LVY897" s="806"/>
      <c r="LVZ897" s="806"/>
      <c r="LWA897" s="806"/>
      <c r="LWB897" s="806"/>
      <c r="LWC897" s="806"/>
      <c r="LWD897" s="806"/>
      <c r="LWE897" s="806"/>
      <c r="LWF897" s="806"/>
      <c r="LWG897" s="806"/>
      <c r="LWH897" s="806"/>
      <c r="LWI897" s="806"/>
      <c r="LWJ897" s="806"/>
      <c r="LWK897" s="806"/>
      <c r="LWL897" s="806"/>
      <c r="LWM897" s="806"/>
      <c r="LWN897" s="806"/>
      <c r="LWO897" s="806"/>
      <c r="LWP897" s="806"/>
      <c r="LWQ897" s="806"/>
      <c r="LWR897" s="806"/>
      <c r="LWS897" s="806"/>
      <c r="LWT897" s="806"/>
      <c r="LWU897" s="806"/>
      <c r="LWV897" s="806"/>
      <c r="LWW897" s="806"/>
      <c r="LWX897" s="806"/>
      <c r="LWY897" s="806"/>
      <c r="LWZ897" s="806"/>
      <c r="LXA897" s="806"/>
      <c r="LXB897" s="806"/>
      <c r="LXC897" s="806"/>
      <c r="LXD897" s="806"/>
      <c r="LXE897" s="806"/>
      <c r="LXF897" s="806"/>
      <c r="LXG897" s="806"/>
      <c r="LXH897" s="806"/>
      <c r="LXI897" s="806"/>
      <c r="LXJ897" s="806"/>
      <c r="LXK897" s="806"/>
      <c r="LXL897" s="806"/>
      <c r="LXM897" s="806"/>
      <c r="LXN897" s="806"/>
      <c r="LXO897" s="806"/>
      <c r="LXP897" s="806"/>
      <c r="LXQ897" s="806"/>
      <c r="LXR897" s="806"/>
      <c r="LXS897" s="806"/>
      <c r="LXT897" s="806"/>
      <c r="LXU897" s="806"/>
      <c r="LXV897" s="806"/>
      <c r="LXW897" s="806"/>
      <c r="LXX897" s="806"/>
      <c r="LXY897" s="806"/>
      <c r="LXZ897" s="806"/>
      <c r="LYA897" s="806"/>
      <c r="LYB897" s="806"/>
      <c r="LYC897" s="806"/>
      <c r="LYD897" s="806"/>
      <c r="LYE897" s="806"/>
      <c r="LYF897" s="806"/>
      <c r="LYG897" s="806"/>
      <c r="LYH897" s="806"/>
      <c r="LYI897" s="806"/>
      <c r="LYJ897" s="806"/>
      <c r="LYK897" s="806"/>
      <c r="LYL897" s="806"/>
      <c r="LYM897" s="806"/>
      <c r="LYN897" s="806"/>
      <c r="LYO897" s="806"/>
      <c r="LYP897" s="806"/>
      <c r="LYQ897" s="806"/>
      <c r="LYR897" s="806"/>
      <c r="LYS897" s="806"/>
      <c r="LYT897" s="806"/>
      <c r="LYU897" s="806"/>
      <c r="LYV897" s="806"/>
      <c r="LYW897" s="806"/>
      <c r="LYX897" s="806"/>
      <c r="LYY897" s="806"/>
      <c r="LYZ897" s="806"/>
      <c r="LZA897" s="806"/>
      <c r="LZB897" s="806"/>
      <c r="LZC897" s="806"/>
      <c r="LZD897" s="806"/>
      <c r="LZE897" s="806"/>
      <c r="LZF897" s="806"/>
      <c r="LZG897" s="806"/>
      <c r="LZH897" s="806"/>
      <c r="LZI897" s="806"/>
      <c r="LZJ897" s="806"/>
      <c r="LZK897" s="806"/>
      <c r="LZL897" s="806"/>
      <c r="LZM897" s="806"/>
      <c r="LZN897" s="806"/>
      <c r="LZO897" s="806"/>
      <c r="LZP897" s="806"/>
      <c r="LZQ897" s="806"/>
      <c r="LZR897" s="806"/>
      <c r="LZS897" s="806"/>
      <c r="LZT897" s="806"/>
      <c r="LZU897" s="806"/>
      <c r="LZV897" s="806"/>
      <c r="LZW897" s="806"/>
      <c r="LZX897" s="806"/>
      <c r="LZY897" s="806"/>
      <c r="LZZ897" s="806"/>
      <c r="MAA897" s="806"/>
      <c r="MAB897" s="806"/>
      <c r="MAC897" s="806"/>
      <c r="MAD897" s="806"/>
      <c r="MAE897" s="806"/>
      <c r="MAF897" s="806"/>
      <c r="MAG897" s="806"/>
      <c r="MAH897" s="806"/>
      <c r="MAI897" s="806"/>
      <c r="MAJ897" s="806"/>
      <c r="MAK897" s="806"/>
      <c r="MAL897" s="806"/>
      <c r="MAM897" s="806"/>
      <c r="MAN897" s="806"/>
      <c r="MAO897" s="806"/>
      <c r="MAP897" s="806"/>
      <c r="MAQ897" s="806"/>
      <c r="MAR897" s="806"/>
      <c r="MAS897" s="806"/>
      <c r="MAT897" s="806"/>
      <c r="MAU897" s="806"/>
      <c r="MAV897" s="806"/>
      <c r="MAW897" s="806"/>
      <c r="MAX897" s="806"/>
      <c r="MAY897" s="806"/>
      <c r="MAZ897" s="806"/>
      <c r="MBA897" s="806"/>
      <c r="MBB897" s="806"/>
      <c r="MBC897" s="806"/>
      <c r="MBD897" s="806"/>
      <c r="MBE897" s="806"/>
      <c r="MBF897" s="806"/>
      <c r="MBG897" s="806"/>
      <c r="MBH897" s="806"/>
      <c r="MBI897" s="806"/>
      <c r="MBJ897" s="806"/>
      <c r="MBK897" s="806"/>
      <c r="MBL897" s="806"/>
      <c r="MBM897" s="806"/>
      <c r="MBN897" s="806"/>
      <c r="MBO897" s="806"/>
      <c r="MBP897" s="806"/>
      <c r="MBQ897" s="806"/>
      <c r="MBR897" s="806"/>
      <c r="MBS897" s="806"/>
      <c r="MBT897" s="806"/>
      <c r="MBU897" s="806"/>
      <c r="MBV897" s="806"/>
      <c r="MBW897" s="806"/>
      <c r="MBX897" s="806"/>
      <c r="MBY897" s="806"/>
      <c r="MBZ897" s="806"/>
      <c r="MCA897" s="806"/>
      <c r="MCB897" s="806"/>
      <c r="MCC897" s="806"/>
      <c r="MCD897" s="806"/>
      <c r="MCE897" s="806"/>
      <c r="MCF897" s="806"/>
      <c r="MCG897" s="806"/>
      <c r="MCH897" s="806"/>
      <c r="MCI897" s="806"/>
      <c r="MCJ897" s="806"/>
      <c r="MCK897" s="806"/>
      <c r="MCL897" s="806"/>
      <c r="MCM897" s="806"/>
      <c r="MCN897" s="806"/>
      <c r="MCO897" s="806"/>
      <c r="MCP897" s="806"/>
      <c r="MCQ897" s="806"/>
      <c r="MCR897" s="806"/>
      <c r="MCS897" s="806"/>
      <c r="MCT897" s="806"/>
      <c r="MCU897" s="806"/>
      <c r="MCV897" s="806"/>
      <c r="MCW897" s="806"/>
      <c r="MCX897" s="806"/>
      <c r="MCY897" s="806"/>
      <c r="MCZ897" s="806"/>
      <c r="MDA897" s="806"/>
      <c r="MDB897" s="806"/>
      <c r="MDC897" s="806"/>
      <c r="MDD897" s="806"/>
      <c r="MDE897" s="806"/>
      <c r="MDF897" s="806"/>
      <c r="MDG897" s="806"/>
      <c r="MDH897" s="806"/>
      <c r="MDI897" s="806"/>
      <c r="MDJ897" s="806"/>
      <c r="MDK897" s="806"/>
      <c r="MDL897" s="806"/>
      <c r="MDM897" s="806"/>
      <c r="MDN897" s="806"/>
      <c r="MDO897" s="806"/>
      <c r="MDP897" s="806"/>
      <c r="MDQ897" s="806"/>
      <c r="MDR897" s="806"/>
      <c r="MDS897" s="806"/>
      <c r="MDT897" s="806"/>
      <c r="MDU897" s="806"/>
      <c r="MDV897" s="806"/>
      <c r="MDW897" s="806"/>
      <c r="MDX897" s="806"/>
      <c r="MDY897" s="806"/>
      <c r="MDZ897" s="806"/>
      <c r="MEA897" s="806"/>
      <c r="MEB897" s="806"/>
      <c r="MEC897" s="806"/>
      <c r="MED897" s="806"/>
      <c r="MEE897" s="806"/>
      <c r="MEF897" s="806"/>
      <c r="MEG897" s="806"/>
      <c r="MEH897" s="806"/>
      <c r="MEI897" s="806"/>
      <c r="MEJ897" s="806"/>
      <c r="MEK897" s="806"/>
      <c r="MEL897" s="806"/>
      <c r="MEM897" s="806"/>
      <c r="MEN897" s="806"/>
      <c r="MEO897" s="806"/>
      <c r="MEP897" s="806"/>
      <c r="MEQ897" s="806"/>
      <c r="MER897" s="806"/>
      <c r="MES897" s="806"/>
      <c r="MET897" s="806"/>
      <c r="MEU897" s="806"/>
      <c r="MEV897" s="806"/>
      <c r="MEW897" s="806"/>
      <c r="MEX897" s="806"/>
      <c r="MEY897" s="806"/>
      <c r="MEZ897" s="806"/>
      <c r="MFA897" s="806"/>
      <c r="MFB897" s="806"/>
      <c r="MFC897" s="806"/>
      <c r="MFD897" s="806"/>
      <c r="MFE897" s="806"/>
      <c r="MFF897" s="806"/>
      <c r="MFG897" s="806"/>
      <c r="MFH897" s="806"/>
      <c r="MFI897" s="806"/>
      <c r="MFJ897" s="806"/>
      <c r="MFK897" s="806"/>
      <c r="MFL897" s="806"/>
      <c r="MFM897" s="806"/>
      <c r="MFN897" s="806"/>
      <c r="MFO897" s="806"/>
      <c r="MFP897" s="806"/>
      <c r="MFQ897" s="806"/>
      <c r="MFR897" s="806"/>
      <c r="MFS897" s="806"/>
      <c r="MFT897" s="806"/>
      <c r="MFU897" s="806"/>
      <c r="MFV897" s="806"/>
      <c r="MFW897" s="806"/>
      <c r="MFX897" s="806"/>
      <c r="MFY897" s="806"/>
      <c r="MFZ897" s="806"/>
      <c r="MGA897" s="806"/>
      <c r="MGB897" s="806"/>
      <c r="MGC897" s="806"/>
      <c r="MGD897" s="806"/>
      <c r="MGE897" s="806"/>
      <c r="MGF897" s="806"/>
      <c r="MGG897" s="806"/>
      <c r="MGH897" s="806"/>
      <c r="MGI897" s="806"/>
      <c r="MGJ897" s="806"/>
      <c r="MGK897" s="806"/>
      <c r="MGL897" s="806"/>
      <c r="MGM897" s="806"/>
      <c r="MGN897" s="806"/>
      <c r="MGO897" s="806"/>
      <c r="MGP897" s="806"/>
      <c r="MGQ897" s="806"/>
      <c r="MGR897" s="806"/>
      <c r="MGS897" s="806"/>
      <c r="MGT897" s="806"/>
      <c r="MGU897" s="806"/>
      <c r="MGV897" s="806"/>
      <c r="MGW897" s="806"/>
      <c r="MGX897" s="806"/>
      <c r="MGY897" s="806"/>
      <c r="MGZ897" s="806"/>
      <c r="MHA897" s="806"/>
      <c r="MHB897" s="806"/>
      <c r="MHC897" s="806"/>
      <c r="MHD897" s="806"/>
      <c r="MHE897" s="806"/>
      <c r="MHF897" s="806"/>
      <c r="MHG897" s="806"/>
      <c r="MHH897" s="806"/>
      <c r="MHI897" s="806"/>
      <c r="MHJ897" s="806"/>
      <c r="MHK897" s="806"/>
      <c r="MHL897" s="806"/>
      <c r="MHM897" s="806"/>
      <c r="MHN897" s="806"/>
      <c r="MHO897" s="806"/>
      <c r="MHP897" s="806"/>
      <c r="MHQ897" s="806"/>
      <c r="MHR897" s="806"/>
      <c r="MHS897" s="806"/>
      <c r="MHT897" s="806"/>
      <c r="MHU897" s="806"/>
      <c r="MHV897" s="806"/>
      <c r="MHW897" s="806"/>
      <c r="MHX897" s="806"/>
      <c r="MHY897" s="806"/>
      <c r="MHZ897" s="806"/>
      <c r="MIA897" s="806"/>
      <c r="MIB897" s="806"/>
      <c r="MIC897" s="806"/>
      <c r="MID897" s="806"/>
      <c r="MIE897" s="806"/>
      <c r="MIF897" s="806"/>
      <c r="MIG897" s="806"/>
      <c r="MIH897" s="806"/>
      <c r="MII897" s="806"/>
      <c r="MIJ897" s="806"/>
      <c r="MIK897" s="806"/>
      <c r="MIL897" s="806"/>
      <c r="MIM897" s="806"/>
      <c r="MIN897" s="806"/>
      <c r="MIO897" s="806"/>
      <c r="MIP897" s="806"/>
      <c r="MIQ897" s="806"/>
      <c r="MIR897" s="806"/>
      <c r="MIS897" s="806"/>
      <c r="MIT897" s="806"/>
      <c r="MIU897" s="806"/>
      <c r="MIV897" s="806"/>
      <c r="MIW897" s="806"/>
      <c r="MIX897" s="806"/>
      <c r="MIY897" s="806"/>
      <c r="MIZ897" s="806"/>
      <c r="MJA897" s="806"/>
      <c r="MJB897" s="806"/>
      <c r="MJC897" s="806"/>
      <c r="MJD897" s="806"/>
      <c r="MJE897" s="806"/>
      <c r="MJF897" s="806"/>
      <c r="MJG897" s="806"/>
      <c r="MJH897" s="806"/>
      <c r="MJI897" s="806"/>
      <c r="MJJ897" s="806"/>
      <c r="MJK897" s="806"/>
      <c r="MJL897" s="806"/>
      <c r="MJM897" s="806"/>
      <c r="MJN897" s="806"/>
      <c r="MJO897" s="806"/>
      <c r="MJP897" s="806"/>
      <c r="MJQ897" s="806"/>
      <c r="MJR897" s="806"/>
      <c r="MJS897" s="806"/>
      <c r="MJT897" s="806"/>
      <c r="MJU897" s="806"/>
      <c r="MJV897" s="806"/>
      <c r="MJW897" s="806"/>
      <c r="MJX897" s="806"/>
      <c r="MJY897" s="806"/>
      <c r="MJZ897" s="806"/>
      <c r="MKA897" s="806"/>
      <c r="MKB897" s="806"/>
      <c r="MKC897" s="806"/>
      <c r="MKD897" s="806"/>
      <c r="MKE897" s="806"/>
      <c r="MKF897" s="806"/>
      <c r="MKG897" s="806"/>
      <c r="MKH897" s="806"/>
      <c r="MKI897" s="806"/>
      <c r="MKJ897" s="806"/>
      <c r="MKK897" s="806"/>
      <c r="MKL897" s="806"/>
      <c r="MKM897" s="806"/>
      <c r="MKN897" s="806"/>
      <c r="MKO897" s="806"/>
      <c r="MKP897" s="806"/>
      <c r="MKQ897" s="806"/>
      <c r="MKR897" s="806"/>
      <c r="MKS897" s="806"/>
      <c r="MKT897" s="806"/>
      <c r="MKU897" s="806"/>
      <c r="MKV897" s="806"/>
      <c r="MKW897" s="806"/>
      <c r="MKX897" s="806"/>
      <c r="MKY897" s="806"/>
      <c r="MKZ897" s="806"/>
      <c r="MLA897" s="806"/>
      <c r="MLB897" s="806"/>
      <c r="MLC897" s="806"/>
      <c r="MLD897" s="806"/>
      <c r="MLE897" s="806"/>
      <c r="MLF897" s="806"/>
      <c r="MLG897" s="806"/>
      <c r="MLH897" s="806"/>
      <c r="MLI897" s="806"/>
      <c r="MLJ897" s="806"/>
      <c r="MLK897" s="806"/>
      <c r="MLL897" s="806"/>
      <c r="MLM897" s="806"/>
      <c r="MLN897" s="806"/>
      <c r="MLO897" s="806"/>
      <c r="MLP897" s="806"/>
      <c r="MLQ897" s="806"/>
      <c r="MLR897" s="806"/>
      <c r="MLS897" s="806"/>
      <c r="MLT897" s="806"/>
      <c r="MLU897" s="806"/>
      <c r="MLV897" s="806"/>
      <c r="MLW897" s="806"/>
      <c r="MLX897" s="806"/>
      <c r="MLY897" s="806"/>
      <c r="MLZ897" s="806"/>
      <c r="MMA897" s="806"/>
      <c r="MMB897" s="806"/>
      <c r="MMC897" s="806"/>
      <c r="MMD897" s="806"/>
      <c r="MME897" s="806"/>
      <c r="MMF897" s="806"/>
      <c r="MMG897" s="806"/>
      <c r="MMH897" s="806"/>
      <c r="MMI897" s="806"/>
      <c r="MMJ897" s="806"/>
      <c r="MMK897" s="806"/>
      <c r="MML897" s="806"/>
      <c r="MMM897" s="806"/>
      <c r="MMN897" s="806"/>
      <c r="MMO897" s="806"/>
      <c r="MMP897" s="806"/>
      <c r="MMQ897" s="806"/>
      <c r="MMR897" s="806"/>
      <c r="MMS897" s="806"/>
      <c r="MMT897" s="806"/>
      <c r="MMU897" s="806"/>
      <c r="MMV897" s="806"/>
      <c r="MMW897" s="806"/>
      <c r="MMX897" s="806"/>
      <c r="MMY897" s="806"/>
      <c r="MMZ897" s="806"/>
      <c r="MNA897" s="806"/>
      <c r="MNB897" s="806"/>
      <c r="MNC897" s="806"/>
      <c r="MND897" s="806"/>
      <c r="MNE897" s="806"/>
      <c r="MNF897" s="806"/>
      <c r="MNG897" s="806"/>
      <c r="MNH897" s="806"/>
      <c r="MNI897" s="806"/>
      <c r="MNJ897" s="806"/>
      <c r="MNK897" s="806"/>
      <c r="MNL897" s="806"/>
      <c r="MNM897" s="806"/>
      <c r="MNN897" s="806"/>
      <c r="MNO897" s="806"/>
      <c r="MNP897" s="806"/>
      <c r="MNQ897" s="806"/>
      <c r="MNR897" s="806"/>
      <c r="MNS897" s="806"/>
      <c r="MNT897" s="806"/>
      <c r="MNU897" s="806"/>
      <c r="MNV897" s="806"/>
      <c r="MNW897" s="806"/>
      <c r="MNX897" s="806"/>
      <c r="MNY897" s="806"/>
      <c r="MNZ897" s="806"/>
      <c r="MOA897" s="806"/>
      <c r="MOB897" s="806"/>
      <c r="MOC897" s="806"/>
      <c r="MOD897" s="806"/>
      <c r="MOE897" s="806"/>
      <c r="MOF897" s="806"/>
      <c r="MOG897" s="806"/>
      <c r="MOH897" s="806"/>
      <c r="MOI897" s="806"/>
      <c r="MOJ897" s="806"/>
      <c r="MOK897" s="806"/>
      <c r="MOL897" s="806"/>
      <c r="MOM897" s="806"/>
      <c r="MON897" s="806"/>
      <c r="MOO897" s="806"/>
      <c r="MOP897" s="806"/>
      <c r="MOQ897" s="806"/>
      <c r="MOR897" s="806"/>
      <c r="MOS897" s="806"/>
      <c r="MOT897" s="806"/>
      <c r="MOU897" s="806"/>
      <c r="MOV897" s="806"/>
      <c r="MOW897" s="806"/>
      <c r="MOX897" s="806"/>
      <c r="MOY897" s="806"/>
      <c r="MOZ897" s="806"/>
      <c r="MPA897" s="806"/>
      <c r="MPB897" s="806"/>
      <c r="MPC897" s="806"/>
      <c r="MPD897" s="806"/>
      <c r="MPE897" s="806"/>
      <c r="MPF897" s="806"/>
      <c r="MPG897" s="806"/>
      <c r="MPH897" s="806"/>
      <c r="MPI897" s="806"/>
      <c r="MPJ897" s="806"/>
      <c r="MPK897" s="806"/>
      <c r="MPL897" s="806"/>
      <c r="MPM897" s="806"/>
      <c r="MPN897" s="806"/>
      <c r="MPO897" s="806"/>
      <c r="MPP897" s="806"/>
      <c r="MPQ897" s="806"/>
      <c r="MPR897" s="806"/>
      <c r="MPS897" s="806"/>
      <c r="MPT897" s="806"/>
      <c r="MPU897" s="806"/>
      <c r="MPV897" s="806"/>
      <c r="MPW897" s="806"/>
      <c r="MPX897" s="806"/>
      <c r="MPY897" s="806"/>
      <c r="MPZ897" s="806"/>
      <c r="MQA897" s="806"/>
      <c r="MQB897" s="806"/>
      <c r="MQC897" s="806"/>
      <c r="MQD897" s="806"/>
      <c r="MQE897" s="806"/>
      <c r="MQF897" s="806"/>
      <c r="MQG897" s="806"/>
      <c r="MQH897" s="806"/>
      <c r="MQI897" s="806"/>
      <c r="MQJ897" s="806"/>
      <c r="MQK897" s="806"/>
      <c r="MQL897" s="806"/>
      <c r="MQM897" s="806"/>
      <c r="MQN897" s="806"/>
      <c r="MQO897" s="806"/>
      <c r="MQP897" s="806"/>
      <c r="MQQ897" s="806"/>
      <c r="MQR897" s="806"/>
      <c r="MQS897" s="806"/>
      <c r="MQT897" s="806"/>
      <c r="MQU897" s="806"/>
      <c r="MQV897" s="806"/>
      <c r="MQW897" s="806"/>
      <c r="MQX897" s="806"/>
      <c r="MQY897" s="806"/>
      <c r="MQZ897" s="806"/>
      <c r="MRA897" s="806"/>
      <c r="MRB897" s="806"/>
      <c r="MRC897" s="806"/>
      <c r="MRD897" s="806"/>
      <c r="MRE897" s="806"/>
      <c r="MRF897" s="806"/>
      <c r="MRG897" s="806"/>
      <c r="MRH897" s="806"/>
      <c r="MRI897" s="806"/>
      <c r="MRJ897" s="806"/>
      <c r="MRK897" s="806"/>
      <c r="MRL897" s="806"/>
      <c r="MRM897" s="806"/>
      <c r="MRN897" s="806"/>
      <c r="MRO897" s="806"/>
      <c r="MRP897" s="806"/>
      <c r="MRQ897" s="806"/>
      <c r="MRR897" s="806"/>
      <c r="MRS897" s="806"/>
      <c r="MRT897" s="806"/>
      <c r="MRU897" s="806"/>
      <c r="MRV897" s="806"/>
      <c r="MRW897" s="806"/>
      <c r="MRX897" s="806"/>
      <c r="MRY897" s="806"/>
      <c r="MRZ897" s="806"/>
      <c r="MSA897" s="806"/>
      <c r="MSB897" s="806"/>
      <c r="MSC897" s="806"/>
      <c r="MSD897" s="806"/>
      <c r="MSE897" s="806"/>
      <c r="MSF897" s="806"/>
      <c r="MSG897" s="806"/>
      <c r="MSH897" s="806"/>
      <c r="MSI897" s="806"/>
      <c r="MSJ897" s="806"/>
      <c r="MSK897" s="806"/>
      <c r="MSL897" s="806"/>
      <c r="MSM897" s="806"/>
      <c r="MSN897" s="806"/>
      <c r="MSO897" s="806"/>
      <c r="MSP897" s="806"/>
      <c r="MSQ897" s="806"/>
      <c r="MSR897" s="806"/>
      <c r="MSS897" s="806"/>
      <c r="MST897" s="806"/>
      <c r="MSU897" s="806"/>
      <c r="MSV897" s="806"/>
      <c r="MSW897" s="806"/>
      <c r="MSX897" s="806"/>
      <c r="MSY897" s="806"/>
      <c r="MSZ897" s="806"/>
      <c r="MTA897" s="806"/>
      <c r="MTB897" s="806"/>
      <c r="MTC897" s="806"/>
      <c r="MTD897" s="806"/>
      <c r="MTE897" s="806"/>
      <c r="MTF897" s="806"/>
      <c r="MTG897" s="806"/>
      <c r="MTH897" s="806"/>
      <c r="MTI897" s="806"/>
      <c r="MTJ897" s="806"/>
      <c r="MTK897" s="806"/>
      <c r="MTL897" s="806"/>
      <c r="MTM897" s="806"/>
      <c r="MTN897" s="806"/>
      <c r="MTO897" s="806"/>
      <c r="MTP897" s="806"/>
      <c r="MTQ897" s="806"/>
      <c r="MTR897" s="806"/>
      <c r="MTS897" s="806"/>
      <c r="MTT897" s="806"/>
      <c r="MTU897" s="806"/>
      <c r="MTV897" s="806"/>
      <c r="MTW897" s="806"/>
      <c r="MTX897" s="806"/>
      <c r="MTY897" s="806"/>
      <c r="MTZ897" s="806"/>
      <c r="MUA897" s="806"/>
      <c r="MUB897" s="806"/>
      <c r="MUC897" s="806"/>
      <c r="MUD897" s="806"/>
      <c r="MUE897" s="806"/>
      <c r="MUF897" s="806"/>
      <c r="MUG897" s="806"/>
      <c r="MUH897" s="806"/>
      <c r="MUI897" s="806"/>
      <c r="MUJ897" s="806"/>
      <c r="MUK897" s="806"/>
      <c r="MUL897" s="806"/>
      <c r="MUM897" s="806"/>
      <c r="MUN897" s="806"/>
      <c r="MUO897" s="806"/>
      <c r="MUP897" s="806"/>
      <c r="MUQ897" s="806"/>
      <c r="MUR897" s="806"/>
      <c r="MUS897" s="806"/>
      <c r="MUT897" s="806"/>
      <c r="MUU897" s="806"/>
      <c r="MUV897" s="806"/>
      <c r="MUW897" s="806"/>
      <c r="MUX897" s="806"/>
      <c r="MUY897" s="806"/>
      <c r="MUZ897" s="806"/>
      <c r="MVA897" s="806"/>
      <c r="MVB897" s="806"/>
      <c r="MVC897" s="806"/>
      <c r="MVD897" s="806"/>
      <c r="MVE897" s="806"/>
      <c r="MVF897" s="806"/>
      <c r="MVG897" s="806"/>
      <c r="MVH897" s="806"/>
      <c r="MVI897" s="806"/>
      <c r="MVJ897" s="806"/>
      <c r="MVK897" s="806"/>
      <c r="MVL897" s="806"/>
      <c r="MVM897" s="806"/>
      <c r="MVN897" s="806"/>
      <c r="MVO897" s="806"/>
      <c r="MVP897" s="806"/>
      <c r="MVQ897" s="806"/>
      <c r="MVR897" s="806"/>
      <c r="MVS897" s="806"/>
      <c r="MVT897" s="806"/>
      <c r="MVU897" s="806"/>
      <c r="MVV897" s="806"/>
      <c r="MVW897" s="806"/>
      <c r="MVX897" s="806"/>
      <c r="MVY897" s="806"/>
      <c r="MVZ897" s="806"/>
      <c r="MWA897" s="806"/>
      <c r="MWB897" s="806"/>
      <c r="MWC897" s="806"/>
      <c r="MWD897" s="806"/>
      <c r="MWE897" s="806"/>
      <c r="MWF897" s="806"/>
      <c r="MWG897" s="806"/>
      <c r="MWH897" s="806"/>
      <c r="MWI897" s="806"/>
      <c r="MWJ897" s="806"/>
      <c r="MWK897" s="806"/>
      <c r="MWL897" s="806"/>
      <c r="MWM897" s="806"/>
      <c r="MWN897" s="806"/>
      <c r="MWO897" s="806"/>
      <c r="MWP897" s="806"/>
      <c r="MWQ897" s="806"/>
      <c r="MWR897" s="806"/>
      <c r="MWS897" s="806"/>
      <c r="MWT897" s="806"/>
      <c r="MWU897" s="806"/>
      <c r="MWV897" s="806"/>
      <c r="MWW897" s="806"/>
      <c r="MWX897" s="806"/>
      <c r="MWY897" s="806"/>
      <c r="MWZ897" s="806"/>
      <c r="MXA897" s="806"/>
      <c r="MXB897" s="806"/>
      <c r="MXC897" s="806"/>
      <c r="MXD897" s="806"/>
      <c r="MXE897" s="806"/>
      <c r="MXF897" s="806"/>
      <c r="MXG897" s="806"/>
      <c r="MXH897" s="806"/>
      <c r="MXI897" s="806"/>
      <c r="MXJ897" s="806"/>
      <c r="MXK897" s="806"/>
      <c r="MXL897" s="806"/>
      <c r="MXM897" s="806"/>
      <c r="MXN897" s="806"/>
      <c r="MXO897" s="806"/>
      <c r="MXP897" s="806"/>
      <c r="MXQ897" s="806"/>
      <c r="MXR897" s="806"/>
      <c r="MXS897" s="806"/>
      <c r="MXT897" s="806"/>
      <c r="MXU897" s="806"/>
      <c r="MXV897" s="806"/>
      <c r="MXW897" s="806"/>
      <c r="MXX897" s="806"/>
      <c r="MXY897" s="806"/>
      <c r="MXZ897" s="806"/>
      <c r="MYA897" s="806"/>
      <c r="MYB897" s="806"/>
      <c r="MYC897" s="806"/>
      <c r="MYD897" s="806"/>
      <c r="MYE897" s="806"/>
      <c r="MYF897" s="806"/>
      <c r="MYG897" s="806"/>
      <c r="MYH897" s="806"/>
      <c r="MYI897" s="806"/>
      <c r="MYJ897" s="806"/>
      <c r="MYK897" s="806"/>
      <c r="MYL897" s="806"/>
      <c r="MYM897" s="806"/>
      <c r="MYN897" s="806"/>
      <c r="MYO897" s="806"/>
      <c r="MYP897" s="806"/>
      <c r="MYQ897" s="806"/>
      <c r="MYR897" s="806"/>
      <c r="MYS897" s="806"/>
      <c r="MYT897" s="806"/>
      <c r="MYU897" s="806"/>
      <c r="MYV897" s="806"/>
      <c r="MYW897" s="806"/>
      <c r="MYX897" s="806"/>
      <c r="MYY897" s="806"/>
      <c r="MYZ897" s="806"/>
      <c r="MZA897" s="806"/>
      <c r="MZB897" s="806"/>
      <c r="MZC897" s="806"/>
      <c r="MZD897" s="806"/>
      <c r="MZE897" s="806"/>
      <c r="MZF897" s="806"/>
      <c r="MZG897" s="806"/>
      <c r="MZH897" s="806"/>
      <c r="MZI897" s="806"/>
      <c r="MZJ897" s="806"/>
      <c r="MZK897" s="806"/>
      <c r="MZL897" s="806"/>
      <c r="MZM897" s="806"/>
      <c r="MZN897" s="806"/>
      <c r="MZO897" s="806"/>
      <c r="MZP897" s="806"/>
      <c r="MZQ897" s="806"/>
      <c r="MZR897" s="806"/>
      <c r="MZS897" s="806"/>
      <c r="MZT897" s="806"/>
      <c r="MZU897" s="806"/>
      <c r="MZV897" s="806"/>
      <c r="MZW897" s="806"/>
      <c r="MZX897" s="806"/>
      <c r="MZY897" s="806"/>
      <c r="MZZ897" s="806"/>
      <c r="NAA897" s="806"/>
      <c r="NAB897" s="806"/>
      <c r="NAC897" s="806"/>
      <c r="NAD897" s="806"/>
      <c r="NAE897" s="806"/>
      <c r="NAF897" s="806"/>
      <c r="NAG897" s="806"/>
      <c r="NAH897" s="806"/>
      <c r="NAI897" s="806"/>
      <c r="NAJ897" s="806"/>
      <c r="NAK897" s="806"/>
      <c r="NAL897" s="806"/>
      <c r="NAM897" s="806"/>
      <c r="NAN897" s="806"/>
      <c r="NAO897" s="806"/>
      <c r="NAP897" s="806"/>
      <c r="NAQ897" s="806"/>
      <c r="NAR897" s="806"/>
      <c r="NAS897" s="806"/>
      <c r="NAT897" s="806"/>
      <c r="NAU897" s="806"/>
      <c r="NAV897" s="806"/>
      <c r="NAW897" s="806"/>
      <c r="NAX897" s="806"/>
      <c r="NAY897" s="806"/>
      <c r="NAZ897" s="806"/>
      <c r="NBA897" s="806"/>
      <c r="NBB897" s="806"/>
      <c r="NBC897" s="806"/>
      <c r="NBD897" s="806"/>
      <c r="NBE897" s="806"/>
      <c r="NBF897" s="806"/>
      <c r="NBG897" s="806"/>
      <c r="NBH897" s="806"/>
      <c r="NBI897" s="806"/>
      <c r="NBJ897" s="806"/>
      <c r="NBK897" s="806"/>
      <c r="NBL897" s="806"/>
      <c r="NBM897" s="806"/>
      <c r="NBN897" s="806"/>
      <c r="NBO897" s="806"/>
      <c r="NBP897" s="806"/>
      <c r="NBQ897" s="806"/>
      <c r="NBR897" s="806"/>
      <c r="NBS897" s="806"/>
      <c r="NBT897" s="806"/>
      <c r="NBU897" s="806"/>
      <c r="NBV897" s="806"/>
      <c r="NBW897" s="806"/>
      <c r="NBX897" s="806"/>
      <c r="NBY897" s="806"/>
      <c r="NBZ897" s="806"/>
      <c r="NCA897" s="806"/>
      <c r="NCB897" s="806"/>
      <c r="NCC897" s="806"/>
      <c r="NCD897" s="806"/>
      <c r="NCE897" s="806"/>
      <c r="NCF897" s="806"/>
      <c r="NCG897" s="806"/>
      <c r="NCH897" s="806"/>
      <c r="NCI897" s="806"/>
      <c r="NCJ897" s="806"/>
      <c r="NCK897" s="806"/>
      <c r="NCL897" s="806"/>
      <c r="NCM897" s="806"/>
      <c r="NCN897" s="806"/>
      <c r="NCO897" s="806"/>
      <c r="NCP897" s="806"/>
      <c r="NCQ897" s="806"/>
      <c r="NCR897" s="806"/>
      <c r="NCS897" s="806"/>
      <c r="NCT897" s="806"/>
      <c r="NCU897" s="806"/>
      <c r="NCV897" s="806"/>
      <c r="NCW897" s="806"/>
      <c r="NCX897" s="806"/>
      <c r="NCY897" s="806"/>
      <c r="NCZ897" s="806"/>
      <c r="NDA897" s="806"/>
      <c r="NDB897" s="806"/>
      <c r="NDC897" s="806"/>
      <c r="NDD897" s="806"/>
      <c r="NDE897" s="806"/>
      <c r="NDF897" s="806"/>
      <c r="NDG897" s="806"/>
      <c r="NDH897" s="806"/>
      <c r="NDI897" s="806"/>
      <c r="NDJ897" s="806"/>
      <c r="NDK897" s="806"/>
      <c r="NDL897" s="806"/>
      <c r="NDM897" s="806"/>
      <c r="NDN897" s="806"/>
      <c r="NDO897" s="806"/>
      <c r="NDP897" s="806"/>
      <c r="NDQ897" s="806"/>
      <c r="NDR897" s="806"/>
      <c r="NDS897" s="806"/>
      <c r="NDT897" s="806"/>
      <c r="NDU897" s="806"/>
      <c r="NDV897" s="806"/>
      <c r="NDW897" s="806"/>
      <c r="NDX897" s="806"/>
      <c r="NDY897" s="806"/>
      <c r="NDZ897" s="806"/>
      <c r="NEA897" s="806"/>
      <c r="NEB897" s="806"/>
      <c r="NEC897" s="806"/>
      <c r="NED897" s="806"/>
      <c r="NEE897" s="806"/>
      <c r="NEF897" s="806"/>
      <c r="NEG897" s="806"/>
      <c r="NEH897" s="806"/>
      <c r="NEI897" s="806"/>
      <c r="NEJ897" s="806"/>
      <c r="NEK897" s="806"/>
      <c r="NEL897" s="806"/>
      <c r="NEM897" s="806"/>
      <c r="NEN897" s="806"/>
      <c r="NEO897" s="806"/>
      <c r="NEP897" s="806"/>
      <c r="NEQ897" s="806"/>
      <c r="NER897" s="806"/>
      <c r="NES897" s="806"/>
      <c r="NET897" s="806"/>
      <c r="NEU897" s="806"/>
      <c r="NEV897" s="806"/>
      <c r="NEW897" s="806"/>
      <c r="NEX897" s="806"/>
      <c r="NEY897" s="806"/>
      <c r="NEZ897" s="806"/>
      <c r="NFA897" s="806"/>
      <c r="NFB897" s="806"/>
      <c r="NFC897" s="806"/>
      <c r="NFD897" s="806"/>
      <c r="NFE897" s="806"/>
      <c r="NFF897" s="806"/>
      <c r="NFG897" s="806"/>
      <c r="NFH897" s="806"/>
      <c r="NFI897" s="806"/>
      <c r="NFJ897" s="806"/>
      <c r="NFK897" s="806"/>
      <c r="NFL897" s="806"/>
      <c r="NFM897" s="806"/>
      <c r="NFN897" s="806"/>
      <c r="NFO897" s="806"/>
      <c r="NFP897" s="806"/>
      <c r="NFQ897" s="806"/>
      <c r="NFR897" s="806"/>
      <c r="NFS897" s="806"/>
      <c r="NFT897" s="806"/>
      <c r="NFU897" s="806"/>
      <c r="NFV897" s="806"/>
      <c r="NFW897" s="806"/>
      <c r="NFX897" s="806"/>
      <c r="NFY897" s="806"/>
      <c r="NFZ897" s="806"/>
      <c r="NGA897" s="806"/>
      <c r="NGB897" s="806"/>
      <c r="NGC897" s="806"/>
      <c r="NGD897" s="806"/>
      <c r="NGE897" s="806"/>
      <c r="NGF897" s="806"/>
      <c r="NGG897" s="806"/>
      <c r="NGH897" s="806"/>
      <c r="NGI897" s="806"/>
      <c r="NGJ897" s="806"/>
      <c r="NGK897" s="806"/>
      <c r="NGL897" s="806"/>
      <c r="NGM897" s="806"/>
      <c r="NGN897" s="806"/>
      <c r="NGO897" s="806"/>
      <c r="NGP897" s="806"/>
      <c r="NGQ897" s="806"/>
      <c r="NGR897" s="806"/>
      <c r="NGS897" s="806"/>
      <c r="NGT897" s="806"/>
      <c r="NGU897" s="806"/>
      <c r="NGV897" s="806"/>
      <c r="NGW897" s="806"/>
      <c r="NGX897" s="806"/>
      <c r="NGY897" s="806"/>
      <c r="NGZ897" s="806"/>
      <c r="NHA897" s="806"/>
      <c r="NHB897" s="806"/>
      <c r="NHC897" s="806"/>
      <c r="NHD897" s="806"/>
      <c r="NHE897" s="806"/>
      <c r="NHF897" s="806"/>
      <c r="NHG897" s="806"/>
      <c r="NHH897" s="806"/>
      <c r="NHI897" s="806"/>
      <c r="NHJ897" s="806"/>
      <c r="NHK897" s="806"/>
      <c r="NHL897" s="806"/>
      <c r="NHM897" s="806"/>
      <c r="NHN897" s="806"/>
      <c r="NHO897" s="806"/>
      <c r="NHP897" s="806"/>
      <c r="NHQ897" s="806"/>
      <c r="NHR897" s="806"/>
      <c r="NHS897" s="806"/>
      <c r="NHT897" s="806"/>
      <c r="NHU897" s="806"/>
      <c r="NHV897" s="806"/>
      <c r="NHW897" s="806"/>
      <c r="NHX897" s="806"/>
      <c r="NHY897" s="806"/>
      <c r="NHZ897" s="806"/>
      <c r="NIA897" s="806"/>
      <c r="NIB897" s="806"/>
      <c r="NIC897" s="806"/>
      <c r="NID897" s="806"/>
      <c r="NIE897" s="806"/>
      <c r="NIF897" s="806"/>
      <c r="NIG897" s="806"/>
      <c r="NIH897" s="806"/>
      <c r="NII897" s="806"/>
      <c r="NIJ897" s="806"/>
      <c r="NIK897" s="806"/>
      <c r="NIL897" s="806"/>
      <c r="NIM897" s="806"/>
      <c r="NIN897" s="806"/>
      <c r="NIO897" s="806"/>
      <c r="NIP897" s="806"/>
      <c r="NIQ897" s="806"/>
      <c r="NIR897" s="806"/>
      <c r="NIS897" s="806"/>
      <c r="NIT897" s="806"/>
      <c r="NIU897" s="806"/>
      <c r="NIV897" s="806"/>
      <c r="NIW897" s="806"/>
      <c r="NIX897" s="806"/>
      <c r="NIY897" s="806"/>
      <c r="NIZ897" s="806"/>
      <c r="NJA897" s="806"/>
      <c r="NJB897" s="806"/>
      <c r="NJC897" s="806"/>
      <c r="NJD897" s="806"/>
      <c r="NJE897" s="806"/>
      <c r="NJF897" s="806"/>
      <c r="NJG897" s="806"/>
      <c r="NJH897" s="806"/>
      <c r="NJI897" s="806"/>
      <c r="NJJ897" s="806"/>
      <c r="NJK897" s="806"/>
      <c r="NJL897" s="806"/>
      <c r="NJM897" s="806"/>
      <c r="NJN897" s="806"/>
      <c r="NJO897" s="806"/>
      <c r="NJP897" s="806"/>
      <c r="NJQ897" s="806"/>
      <c r="NJR897" s="806"/>
      <c r="NJS897" s="806"/>
      <c r="NJT897" s="806"/>
      <c r="NJU897" s="806"/>
      <c r="NJV897" s="806"/>
      <c r="NJW897" s="806"/>
      <c r="NJX897" s="806"/>
      <c r="NJY897" s="806"/>
      <c r="NJZ897" s="806"/>
      <c r="NKA897" s="806"/>
      <c r="NKB897" s="806"/>
      <c r="NKC897" s="806"/>
      <c r="NKD897" s="806"/>
      <c r="NKE897" s="806"/>
      <c r="NKF897" s="806"/>
      <c r="NKG897" s="806"/>
      <c r="NKH897" s="806"/>
      <c r="NKI897" s="806"/>
      <c r="NKJ897" s="806"/>
      <c r="NKK897" s="806"/>
      <c r="NKL897" s="806"/>
      <c r="NKM897" s="806"/>
      <c r="NKN897" s="806"/>
      <c r="NKO897" s="806"/>
      <c r="NKP897" s="806"/>
      <c r="NKQ897" s="806"/>
      <c r="NKR897" s="806"/>
      <c r="NKS897" s="806"/>
      <c r="NKT897" s="806"/>
      <c r="NKU897" s="806"/>
      <c r="NKV897" s="806"/>
      <c r="NKW897" s="806"/>
      <c r="NKX897" s="806"/>
      <c r="NKY897" s="806"/>
      <c r="NKZ897" s="806"/>
      <c r="NLA897" s="806"/>
      <c r="NLB897" s="806"/>
      <c r="NLC897" s="806"/>
      <c r="NLD897" s="806"/>
      <c r="NLE897" s="806"/>
      <c r="NLF897" s="806"/>
      <c r="NLG897" s="806"/>
      <c r="NLH897" s="806"/>
      <c r="NLI897" s="806"/>
      <c r="NLJ897" s="806"/>
      <c r="NLK897" s="806"/>
      <c r="NLL897" s="806"/>
      <c r="NLM897" s="806"/>
      <c r="NLN897" s="806"/>
      <c r="NLO897" s="806"/>
      <c r="NLP897" s="806"/>
      <c r="NLQ897" s="806"/>
      <c r="NLR897" s="806"/>
      <c r="NLS897" s="806"/>
      <c r="NLT897" s="806"/>
      <c r="NLU897" s="806"/>
      <c r="NLV897" s="806"/>
      <c r="NLW897" s="806"/>
      <c r="NLX897" s="806"/>
      <c r="NLY897" s="806"/>
      <c r="NLZ897" s="806"/>
      <c r="NMA897" s="806"/>
      <c r="NMB897" s="806"/>
      <c r="NMC897" s="806"/>
      <c r="NMD897" s="806"/>
      <c r="NME897" s="806"/>
      <c r="NMF897" s="806"/>
      <c r="NMG897" s="806"/>
      <c r="NMH897" s="806"/>
      <c r="NMI897" s="806"/>
      <c r="NMJ897" s="806"/>
      <c r="NMK897" s="806"/>
      <c r="NML897" s="806"/>
      <c r="NMM897" s="806"/>
      <c r="NMN897" s="806"/>
      <c r="NMO897" s="806"/>
      <c r="NMP897" s="806"/>
      <c r="NMQ897" s="806"/>
      <c r="NMR897" s="806"/>
      <c r="NMS897" s="806"/>
      <c r="NMT897" s="806"/>
      <c r="NMU897" s="806"/>
      <c r="NMV897" s="806"/>
      <c r="NMW897" s="806"/>
      <c r="NMX897" s="806"/>
      <c r="NMY897" s="806"/>
      <c r="NMZ897" s="806"/>
      <c r="NNA897" s="806"/>
      <c r="NNB897" s="806"/>
      <c r="NNC897" s="806"/>
      <c r="NND897" s="806"/>
      <c r="NNE897" s="806"/>
      <c r="NNF897" s="806"/>
      <c r="NNG897" s="806"/>
      <c r="NNH897" s="806"/>
      <c r="NNI897" s="806"/>
      <c r="NNJ897" s="806"/>
      <c r="NNK897" s="806"/>
      <c r="NNL897" s="806"/>
      <c r="NNM897" s="806"/>
      <c r="NNN897" s="806"/>
      <c r="NNO897" s="806"/>
      <c r="NNP897" s="806"/>
      <c r="NNQ897" s="806"/>
      <c r="NNR897" s="806"/>
      <c r="NNS897" s="806"/>
      <c r="NNT897" s="806"/>
      <c r="NNU897" s="806"/>
      <c r="NNV897" s="806"/>
      <c r="NNW897" s="806"/>
      <c r="NNX897" s="806"/>
      <c r="NNY897" s="806"/>
      <c r="NNZ897" s="806"/>
      <c r="NOA897" s="806"/>
      <c r="NOB897" s="806"/>
      <c r="NOC897" s="806"/>
      <c r="NOD897" s="806"/>
      <c r="NOE897" s="806"/>
      <c r="NOF897" s="806"/>
      <c r="NOG897" s="806"/>
      <c r="NOH897" s="806"/>
      <c r="NOI897" s="806"/>
      <c r="NOJ897" s="806"/>
      <c r="NOK897" s="806"/>
      <c r="NOL897" s="806"/>
      <c r="NOM897" s="806"/>
      <c r="NON897" s="806"/>
      <c r="NOO897" s="806"/>
      <c r="NOP897" s="806"/>
      <c r="NOQ897" s="806"/>
      <c r="NOR897" s="806"/>
      <c r="NOS897" s="806"/>
      <c r="NOT897" s="806"/>
      <c r="NOU897" s="806"/>
      <c r="NOV897" s="806"/>
      <c r="NOW897" s="806"/>
      <c r="NOX897" s="806"/>
      <c r="NOY897" s="806"/>
      <c r="NOZ897" s="806"/>
      <c r="NPA897" s="806"/>
      <c r="NPB897" s="806"/>
      <c r="NPC897" s="806"/>
      <c r="NPD897" s="806"/>
      <c r="NPE897" s="806"/>
      <c r="NPF897" s="806"/>
      <c r="NPG897" s="806"/>
      <c r="NPH897" s="806"/>
      <c r="NPI897" s="806"/>
      <c r="NPJ897" s="806"/>
      <c r="NPK897" s="806"/>
      <c r="NPL897" s="806"/>
      <c r="NPM897" s="806"/>
      <c r="NPN897" s="806"/>
      <c r="NPO897" s="806"/>
      <c r="NPP897" s="806"/>
      <c r="NPQ897" s="806"/>
      <c r="NPR897" s="806"/>
      <c r="NPS897" s="806"/>
      <c r="NPT897" s="806"/>
      <c r="NPU897" s="806"/>
      <c r="NPV897" s="806"/>
      <c r="NPW897" s="806"/>
      <c r="NPX897" s="806"/>
      <c r="NPY897" s="806"/>
      <c r="NPZ897" s="806"/>
      <c r="NQA897" s="806"/>
      <c r="NQB897" s="806"/>
      <c r="NQC897" s="806"/>
      <c r="NQD897" s="806"/>
      <c r="NQE897" s="806"/>
      <c r="NQF897" s="806"/>
      <c r="NQG897" s="806"/>
      <c r="NQH897" s="806"/>
      <c r="NQI897" s="806"/>
      <c r="NQJ897" s="806"/>
      <c r="NQK897" s="806"/>
      <c r="NQL897" s="806"/>
      <c r="NQM897" s="806"/>
      <c r="NQN897" s="806"/>
      <c r="NQO897" s="806"/>
      <c r="NQP897" s="806"/>
      <c r="NQQ897" s="806"/>
      <c r="NQR897" s="806"/>
      <c r="NQS897" s="806"/>
      <c r="NQT897" s="806"/>
      <c r="NQU897" s="806"/>
      <c r="NQV897" s="806"/>
      <c r="NQW897" s="806"/>
      <c r="NQX897" s="806"/>
      <c r="NQY897" s="806"/>
      <c r="NQZ897" s="806"/>
      <c r="NRA897" s="806"/>
      <c r="NRB897" s="806"/>
      <c r="NRC897" s="806"/>
      <c r="NRD897" s="806"/>
      <c r="NRE897" s="806"/>
      <c r="NRF897" s="806"/>
      <c r="NRG897" s="806"/>
      <c r="NRH897" s="806"/>
      <c r="NRI897" s="806"/>
      <c r="NRJ897" s="806"/>
      <c r="NRK897" s="806"/>
      <c r="NRL897" s="806"/>
      <c r="NRM897" s="806"/>
      <c r="NRN897" s="806"/>
      <c r="NRO897" s="806"/>
      <c r="NRP897" s="806"/>
      <c r="NRQ897" s="806"/>
      <c r="NRR897" s="806"/>
      <c r="NRS897" s="806"/>
      <c r="NRT897" s="806"/>
      <c r="NRU897" s="806"/>
      <c r="NRV897" s="806"/>
      <c r="NRW897" s="806"/>
      <c r="NRX897" s="806"/>
      <c r="NRY897" s="806"/>
      <c r="NRZ897" s="806"/>
      <c r="NSA897" s="806"/>
      <c r="NSB897" s="806"/>
      <c r="NSC897" s="806"/>
      <c r="NSD897" s="806"/>
      <c r="NSE897" s="806"/>
      <c r="NSF897" s="806"/>
      <c r="NSG897" s="806"/>
      <c r="NSH897" s="806"/>
      <c r="NSI897" s="806"/>
      <c r="NSJ897" s="806"/>
      <c r="NSK897" s="806"/>
      <c r="NSL897" s="806"/>
      <c r="NSM897" s="806"/>
      <c r="NSN897" s="806"/>
      <c r="NSO897" s="806"/>
      <c r="NSP897" s="806"/>
      <c r="NSQ897" s="806"/>
      <c r="NSR897" s="806"/>
      <c r="NSS897" s="806"/>
      <c r="NST897" s="806"/>
      <c r="NSU897" s="806"/>
      <c r="NSV897" s="806"/>
      <c r="NSW897" s="806"/>
      <c r="NSX897" s="806"/>
      <c r="NSY897" s="806"/>
      <c r="NSZ897" s="806"/>
      <c r="NTA897" s="806"/>
      <c r="NTB897" s="806"/>
      <c r="NTC897" s="806"/>
      <c r="NTD897" s="806"/>
      <c r="NTE897" s="806"/>
      <c r="NTF897" s="806"/>
      <c r="NTG897" s="806"/>
      <c r="NTH897" s="806"/>
      <c r="NTI897" s="806"/>
      <c r="NTJ897" s="806"/>
      <c r="NTK897" s="806"/>
      <c r="NTL897" s="806"/>
      <c r="NTM897" s="806"/>
      <c r="NTN897" s="806"/>
      <c r="NTO897" s="806"/>
      <c r="NTP897" s="806"/>
      <c r="NTQ897" s="806"/>
      <c r="NTR897" s="806"/>
      <c r="NTS897" s="806"/>
      <c r="NTT897" s="806"/>
      <c r="NTU897" s="806"/>
      <c r="NTV897" s="806"/>
      <c r="NTW897" s="806"/>
      <c r="NTX897" s="806"/>
      <c r="NTY897" s="806"/>
      <c r="NTZ897" s="806"/>
      <c r="NUA897" s="806"/>
      <c r="NUB897" s="806"/>
      <c r="NUC897" s="806"/>
      <c r="NUD897" s="806"/>
      <c r="NUE897" s="806"/>
      <c r="NUF897" s="806"/>
      <c r="NUG897" s="806"/>
      <c r="NUH897" s="806"/>
      <c r="NUI897" s="806"/>
      <c r="NUJ897" s="806"/>
      <c r="NUK897" s="806"/>
      <c r="NUL897" s="806"/>
      <c r="NUM897" s="806"/>
      <c r="NUN897" s="806"/>
      <c r="NUO897" s="806"/>
      <c r="NUP897" s="806"/>
      <c r="NUQ897" s="806"/>
      <c r="NUR897" s="806"/>
      <c r="NUS897" s="806"/>
      <c r="NUT897" s="806"/>
      <c r="NUU897" s="806"/>
      <c r="NUV897" s="806"/>
      <c r="NUW897" s="806"/>
      <c r="NUX897" s="806"/>
      <c r="NUY897" s="806"/>
      <c r="NUZ897" s="806"/>
      <c r="NVA897" s="806"/>
      <c r="NVB897" s="806"/>
      <c r="NVC897" s="806"/>
      <c r="NVD897" s="806"/>
      <c r="NVE897" s="806"/>
      <c r="NVF897" s="806"/>
      <c r="NVG897" s="806"/>
      <c r="NVH897" s="806"/>
      <c r="NVI897" s="806"/>
      <c r="NVJ897" s="806"/>
      <c r="NVK897" s="806"/>
      <c r="NVL897" s="806"/>
      <c r="NVM897" s="806"/>
      <c r="NVN897" s="806"/>
      <c r="NVO897" s="806"/>
      <c r="NVP897" s="806"/>
      <c r="NVQ897" s="806"/>
      <c r="NVR897" s="806"/>
      <c r="NVS897" s="806"/>
      <c r="NVT897" s="806"/>
      <c r="NVU897" s="806"/>
      <c r="NVV897" s="806"/>
      <c r="NVW897" s="806"/>
      <c r="NVX897" s="806"/>
      <c r="NVY897" s="806"/>
      <c r="NVZ897" s="806"/>
      <c r="NWA897" s="806"/>
      <c r="NWB897" s="806"/>
      <c r="NWC897" s="806"/>
      <c r="NWD897" s="806"/>
      <c r="NWE897" s="806"/>
      <c r="NWF897" s="806"/>
      <c r="NWG897" s="806"/>
      <c r="NWH897" s="806"/>
      <c r="NWI897" s="806"/>
      <c r="NWJ897" s="806"/>
      <c r="NWK897" s="806"/>
      <c r="NWL897" s="806"/>
      <c r="NWM897" s="806"/>
      <c r="NWN897" s="806"/>
      <c r="NWO897" s="806"/>
      <c r="NWP897" s="806"/>
      <c r="NWQ897" s="806"/>
      <c r="NWR897" s="806"/>
      <c r="NWS897" s="806"/>
      <c r="NWT897" s="806"/>
      <c r="NWU897" s="806"/>
      <c r="NWV897" s="806"/>
      <c r="NWW897" s="806"/>
      <c r="NWX897" s="806"/>
      <c r="NWY897" s="806"/>
      <c r="NWZ897" s="806"/>
      <c r="NXA897" s="806"/>
      <c r="NXB897" s="806"/>
      <c r="NXC897" s="806"/>
      <c r="NXD897" s="806"/>
      <c r="NXE897" s="806"/>
      <c r="NXF897" s="806"/>
      <c r="NXG897" s="806"/>
      <c r="NXH897" s="806"/>
      <c r="NXI897" s="806"/>
      <c r="NXJ897" s="806"/>
      <c r="NXK897" s="806"/>
      <c r="NXL897" s="806"/>
      <c r="NXM897" s="806"/>
      <c r="NXN897" s="806"/>
      <c r="NXO897" s="806"/>
      <c r="NXP897" s="806"/>
      <c r="NXQ897" s="806"/>
      <c r="NXR897" s="806"/>
      <c r="NXS897" s="806"/>
      <c r="NXT897" s="806"/>
      <c r="NXU897" s="806"/>
      <c r="NXV897" s="806"/>
      <c r="NXW897" s="806"/>
      <c r="NXX897" s="806"/>
      <c r="NXY897" s="806"/>
      <c r="NXZ897" s="806"/>
      <c r="NYA897" s="806"/>
      <c r="NYB897" s="806"/>
      <c r="NYC897" s="806"/>
      <c r="NYD897" s="806"/>
      <c r="NYE897" s="806"/>
      <c r="NYF897" s="806"/>
      <c r="NYG897" s="806"/>
      <c r="NYH897" s="806"/>
      <c r="NYI897" s="806"/>
      <c r="NYJ897" s="806"/>
      <c r="NYK897" s="806"/>
      <c r="NYL897" s="806"/>
      <c r="NYM897" s="806"/>
      <c r="NYN897" s="806"/>
      <c r="NYO897" s="806"/>
      <c r="NYP897" s="806"/>
      <c r="NYQ897" s="806"/>
      <c r="NYR897" s="806"/>
      <c r="NYS897" s="806"/>
      <c r="NYT897" s="806"/>
      <c r="NYU897" s="806"/>
      <c r="NYV897" s="806"/>
      <c r="NYW897" s="806"/>
      <c r="NYX897" s="806"/>
      <c r="NYY897" s="806"/>
      <c r="NYZ897" s="806"/>
      <c r="NZA897" s="806"/>
      <c r="NZB897" s="806"/>
      <c r="NZC897" s="806"/>
      <c r="NZD897" s="806"/>
      <c r="NZE897" s="806"/>
      <c r="NZF897" s="806"/>
      <c r="NZG897" s="806"/>
      <c r="NZH897" s="806"/>
      <c r="NZI897" s="806"/>
      <c r="NZJ897" s="806"/>
      <c r="NZK897" s="806"/>
      <c r="NZL897" s="806"/>
      <c r="NZM897" s="806"/>
      <c r="NZN897" s="806"/>
      <c r="NZO897" s="806"/>
      <c r="NZP897" s="806"/>
      <c r="NZQ897" s="806"/>
      <c r="NZR897" s="806"/>
      <c r="NZS897" s="806"/>
      <c r="NZT897" s="806"/>
      <c r="NZU897" s="806"/>
      <c r="NZV897" s="806"/>
      <c r="NZW897" s="806"/>
      <c r="NZX897" s="806"/>
      <c r="NZY897" s="806"/>
      <c r="NZZ897" s="806"/>
      <c r="OAA897" s="806"/>
      <c r="OAB897" s="806"/>
      <c r="OAC897" s="806"/>
      <c r="OAD897" s="806"/>
      <c r="OAE897" s="806"/>
      <c r="OAF897" s="806"/>
      <c r="OAG897" s="806"/>
      <c r="OAH897" s="806"/>
      <c r="OAI897" s="806"/>
      <c r="OAJ897" s="806"/>
      <c r="OAK897" s="806"/>
      <c r="OAL897" s="806"/>
      <c r="OAM897" s="806"/>
      <c r="OAN897" s="806"/>
      <c r="OAO897" s="806"/>
      <c r="OAP897" s="806"/>
      <c r="OAQ897" s="806"/>
      <c r="OAR897" s="806"/>
      <c r="OAS897" s="806"/>
      <c r="OAT897" s="806"/>
      <c r="OAU897" s="806"/>
      <c r="OAV897" s="806"/>
      <c r="OAW897" s="806"/>
      <c r="OAX897" s="806"/>
      <c r="OAY897" s="806"/>
      <c r="OAZ897" s="806"/>
      <c r="OBA897" s="806"/>
      <c r="OBB897" s="806"/>
      <c r="OBC897" s="806"/>
      <c r="OBD897" s="806"/>
      <c r="OBE897" s="806"/>
      <c r="OBF897" s="806"/>
      <c r="OBG897" s="806"/>
      <c r="OBH897" s="806"/>
      <c r="OBI897" s="806"/>
      <c r="OBJ897" s="806"/>
      <c r="OBK897" s="806"/>
      <c r="OBL897" s="806"/>
      <c r="OBM897" s="806"/>
      <c r="OBN897" s="806"/>
      <c r="OBO897" s="806"/>
      <c r="OBP897" s="806"/>
      <c r="OBQ897" s="806"/>
      <c r="OBR897" s="806"/>
      <c r="OBS897" s="806"/>
      <c r="OBT897" s="806"/>
      <c r="OBU897" s="806"/>
      <c r="OBV897" s="806"/>
      <c r="OBW897" s="806"/>
      <c r="OBX897" s="806"/>
      <c r="OBY897" s="806"/>
      <c r="OBZ897" s="806"/>
      <c r="OCA897" s="806"/>
      <c r="OCB897" s="806"/>
      <c r="OCC897" s="806"/>
      <c r="OCD897" s="806"/>
      <c r="OCE897" s="806"/>
      <c r="OCF897" s="806"/>
      <c r="OCG897" s="806"/>
      <c r="OCH897" s="806"/>
      <c r="OCI897" s="806"/>
      <c r="OCJ897" s="806"/>
      <c r="OCK897" s="806"/>
      <c r="OCL897" s="806"/>
      <c r="OCM897" s="806"/>
      <c r="OCN897" s="806"/>
      <c r="OCO897" s="806"/>
      <c r="OCP897" s="806"/>
      <c r="OCQ897" s="806"/>
      <c r="OCR897" s="806"/>
      <c r="OCS897" s="806"/>
      <c r="OCT897" s="806"/>
      <c r="OCU897" s="806"/>
      <c r="OCV897" s="806"/>
      <c r="OCW897" s="806"/>
      <c r="OCX897" s="806"/>
      <c r="OCY897" s="806"/>
      <c r="OCZ897" s="806"/>
      <c r="ODA897" s="806"/>
      <c r="ODB897" s="806"/>
      <c r="ODC897" s="806"/>
      <c r="ODD897" s="806"/>
      <c r="ODE897" s="806"/>
      <c r="ODF897" s="806"/>
      <c r="ODG897" s="806"/>
      <c r="ODH897" s="806"/>
      <c r="ODI897" s="806"/>
      <c r="ODJ897" s="806"/>
      <c r="ODK897" s="806"/>
      <c r="ODL897" s="806"/>
      <c r="ODM897" s="806"/>
      <c r="ODN897" s="806"/>
      <c r="ODO897" s="806"/>
      <c r="ODP897" s="806"/>
      <c r="ODQ897" s="806"/>
      <c r="ODR897" s="806"/>
      <c r="ODS897" s="806"/>
      <c r="ODT897" s="806"/>
      <c r="ODU897" s="806"/>
      <c r="ODV897" s="806"/>
      <c r="ODW897" s="806"/>
      <c r="ODX897" s="806"/>
      <c r="ODY897" s="806"/>
      <c r="ODZ897" s="806"/>
      <c r="OEA897" s="806"/>
      <c r="OEB897" s="806"/>
      <c r="OEC897" s="806"/>
      <c r="OED897" s="806"/>
      <c r="OEE897" s="806"/>
      <c r="OEF897" s="806"/>
      <c r="OEG897" s="806"/>
      <c r="OEH897" s="806"/>
      <c r="OEI897" s="806"/>
      <c r="OEJ897" s="806"/>
      <c r="OEK897" s="806"/>
      <c r="OEL897" s="806"/>
      <c r="OEM897" s="806"/>
      <c r="OEN897" s="806"/>
      <c r="OEO897" s="806"/>
      <c r="OEP897" s="806"/>
      <c r="OEQ897" s="806"/>
      <c r="OER897" s="806"/>
      <c r="OES897" s="806"/>
      <c r="OET897" s="806"/>
      <c r="OEU897" s="806"/>
      <c r="OEV897" s="806"/>
      <c r="OEW897" s="806"/>
      <c r="OEX897" s="806"/>
      <c r="OEY897" s="806"/>
      <c r="OEZ897" s="806"/>
      <c r="OFA897" s="806"/>
      <c r="OFB897" s="806"/>
      <c r="OFC897" s="806"/>
      <c r="OFD897" s="806"/>
      <c r="OFE897" s="806"/>
      <c r="OFF897" s="806"/>
      <c r="OFG897" s="806"/>
      <c r="OFH897" s="806"/>
      <c r="OFI897" s="806"/>
      <c r="OFJ897" s="806"/>
      <c r="OFK897" s="806"/>
      <c r="OFL897" s="806"/>
      <c r="OFM897" s="806"/>
      <c r="OFN897" s="806"/>
      <c r="OFO897" s="806"/>
      <c r="OFP897" s="806"/>
      <c r="OFQ897" s="806"/>
      <c r="OFR897" s="806"/>
      <c r="OFS897" s="806"/>
      <c r="OFT897" s="806"/>
      <c r="OFU897" s="806"/>
      <c r="OFV897" s="806"/>
      <c r="OFW897" s="806"/>
      <c r="OFX897" s="806"/>
      <c r="OFY897" s="806"/>
      <c r="OFZ897" s="806"/>
      <c r="OGA897" s="806"/>
      <c r="OGB897" s="806"/>
      <c r="OGC897" s="806"/>
      <c r="OGD897" s="806"/>
      <c r="OGE897" s="806"/>
      <c r="OGF897" s="806"/>
      <c r="OGG897" s="806"/>
      <c r="OGH897" s="806"/>
      <c r="OGI897" s="806"/>
      <c r="OGJ897" s="806"/>
      <c r="OGK897" s="806"/>
      <c r="OGL897" s="806"/>
      <c r="OGM897" s="806"/>
      <c r="OGN897" s="806"/>
      <c r="OGO897" s="806"/>
      <c r="OGP897" s="806"/>
      <c r="OGQ897" s="806"/>
      <c r="OGR897" s="806"/>
      <c r="OGS897" s="806"/>
      <c r="OGT897" s="806"/>
      <c r="OGU897" s="806"/>
      <c r="OGV897" s="806"/>
      <c r="OGW897" s="806"/>
      <c r="OGX897" s="806"/>
      <c r="OGY897" s="806"/>
      <c r="OGZ897" s="806"/>
      <c r="OHA897" s="806"/>
      <c r="OHB897" s="806"/>
      <c r="OHC897" s="806"/>
      <c r="OHD897" s="806"/>
      <c r="OHE897" s="806"/>
      <c r="OHF897" s="806"/>
      <c r="OHG897" s="806"/>
      <c r="OHH897" s="806"/>
      <c r="OHI897" s="806"/>
      <c r="OHJ897" s="806"/>
      <c r="OHK897" s="806"/>
      <c r="OHL897" s="806"/>
      <c r="OHM897" s="806"/>
      <c r="OHN897" s="806"/>
      <c r="OHO897" s="806"/>
      <c r="OHP897" s="806"/>
      <c r="OHQ897" s="806"/>
      <c r="OHR897" s="806"/>
      <c r="OHS897" s="806"/>
      <c r="OHT897" s="806"/>
      <c r="OHU897" s="806"/>
      <c r="OHV897" s="806"/>
      <c r="OHW897" s="806"/>
      <c r="OHX897" s="806"/>
      <c r="OHY897" s="806"/>
      <c r="OHZ897" s="806"/>
      <c r="OIA897" s="806"/>
      <c r="OIB897" s="806"/>
      <c r="OIC897" s="806"/>
      <c r="OID897" s="806"/>
      <c r="OIE897" s="806"/>
      <c r="OIF897" s="806"/>
      <c r="OIG897" s="806"/>
      <c r="OIH897" s="806"/>
      <c r="OII897" s="806"/>
      <c r="OIJ897" s="806"/>
      <c r="OIK897" s="806"/>
      <c r="OIL897" s="806"/>
      <c r="OIM897" s="806"/>
      <c r="OIN897" s="806"/>
      <c r="OIO897" s="806"/>
      <c r="OIP897" s="806"/>
      <c r="OIQ897" s="806"/>
      <c r="OIR897" s="806"/>
      <c r="OIS897" s="806"/>
      <c r="OIT897" s="806"/>
      <c r="OIU897" s="806"/>
      <c r="OIV897" s="806"/>
      <c r="OIW897" s="806"/>
      <c r="OIX897" s="806"/>
      <c r="OIY897" s="806"/>
      <c r="OIZ897" s="806"/>
      <c r="OJA897" s="806"/>
      <c r="OJB897" s="806"/>
      <c r="OJC897" s="806"/>
      <c r="OJD897" s="806"/>
      <c r="OJE897" s="806"/>
      <c r="OJF897" s="806"/>
      <c r="OJG897" s="806"/>
      <c r="OJH897" s="806"/>
      <c r="OJI897" s="806"/>
      <c r="OJJ897" s="806"/>
      <c r="OJK897" s="806"/>
      <c r="OJL897" s="806"/>
      <c r="OJM897" s="806"/>
      <c r="OJN897" s="806"/>
      <c r="OJO897" s="806"/>
      <c r="OJP897" s="806"/>
      <c r="OJQ897" s="806"/>
      <c r="OJR897" s="806"/>
      <c r="OJS897" s="806"/>
      <c r="OJT897" s="806"/>
      <c r="OJU897" s="806"/>
      <c r="OJV897" s="806"/>
      <c r="OJW897" s="806"/>
      <c r="OJX897" s="806"/>
      <c r="OJY897" s="806"/>
      <c r="OJZ897" s="806"/>
      <c r="OKA897" s="806"/>
      <c r="OKB897" s="806"/>
      <c r="OKC897" s="806"/>
      <c r="OKD897" s="806"/>
      <c r="OKE897" s="806"/>
      <c r="OKF897" s="806"/>
      <c r="OKG897" s="806"/>
      <c r="OKH897" s="806"/>
      <c r="OKI897" s="806"/>
      <c r="OKJ897" s="806"/>
      <c r="OKK897" s="806"/>
      <c r="OKL897" s="806"/>
      <c r="OKM897" s="806"/>
      <c r="OKN897" s="806"/>
      <c r="OKO897" s="806"/>
      <c r="OKP897" s="806"/>
      <c r="OKQ897" s="806"/>
      <c r="OKR897" s="806"/>
      <c r="OKS897" s="806"/>
      <c r="OKT897" s="806"/>
      <c r="OKU897" s="806"/>
      <c r="OKV897" s="806"/>
      <c r="OKW897" s="806"/>
      <c r="OKX897" s="806"/>
      <c r="OKY897" s="806"/>
      <c r="OKZ897" s="806"/>
      <c r="OLA897" s="806"/>
      <c r="OLB897" s="806"/>
      <c r="OLC897" s="806"/>
      <c r="OLD897" s="806"/>
      <c r="OLE897" s="806"/>
      <c r="OLF897" s="806"/>
      <c r="OLG897" s="806"/>
      <c r="OLH897" s="806"/>
      <c r="OLI897" s="806"/>
      <c r="OLJ897" s="806"/>
      <c r="OLK897" s="806"/>
      <c r="OLL897" s="806"/>
      <c r="OLM897" s="806"/>
      <c r="OLN897" s="806"/>
      <c r="OLO897" s="806"/>
      <c r="OLP897" s="806"/>
      <c r="OLQ897" s="806"/>
      <c r="OLR897" s="806"/>
      <c r="OLS897" s="806"/>
      <c r="OLT897" s="806"/>
      <c r="OLU897" s="806"/>
      <c r="OLV897" s="806"/>
      <c r="OLW897" s="806"/>
      <c r="OLX897" s="806"/>
      <c r="OLY897" s="806"/>
      <c r="OLZ897" s="806"/>
      <c r="OMA897" s="806"/>
      <c r="OMB897" s="806"/>
      <c r="OMC897" s="806"/>
      <c r="OMD897" s="806"/>
      <c r="OME897" s="806"/>
      <c r="OMF897" s="806"/>
      <c r="OMG897" s="806"/>
      <c r="OMH897" s="806"/>
      <c r="OMI897" s="806"/>
      <c r="OMJ897" s="806"/>
      <c r="OMK897" s="806"/>
      <c r="OML897" s="806"/>
      <c r="OMM897" s="806"/>
      <c r="OMN897" s="806"/>
      <c r="OMO897" s="806"/>
      <c r="OMP897" s="806"/>
      <c r="OMQ897" s="806"/>
      <c r="OMR897" s="806"/>
      <c r="OMS897" s="806"/>
      <c r="OMT897" s="806"/>
      <c r="OMU897" s="806"/>
      <c r="OMV897" s="806"/>
      <c r="OMW897" s="806"/>
      <c r="OMX897" s="806"/>
      <c r="OMY897" s="806"/>
      <c r="OMZ897" s="806"/>
      <c r="ONA897" s="806"/>
      <c r="ONB897" s="806"/>
      <c r="ONC897" s="806"/>
      <c r="OND897" s="806"/>
      <c r="ONE897" s="806"/>
      <c r="ONF897" s="806"/>
      <c r="ONG897" s="806"/>
      <c r="ONH897" s="806"/>
      <c r="ONI897" s="806"/>
      <c r="ONJ897" s="806"/>
      <c r="ONK897" s="806"/>
      <c r="ONL897" s="806"/>
      <c r="ONM897" s="806"/>
      <c r="ONN897" s="806"/>
      <c r="ONO897" s="806"/>
      <c r="ONP897" s="806"/>
      <c r="ONQ897" s="806"/>
      <c r="ONR897" s="806"/>
      <c r="ONS897" s="806"/>
      <c r="ONT897" s="806"/>
      <c r="ONU897" s="806"/>
      <c r="ONV897" s="806"/>
      <c r="ONW897" s="806"/>
      <c r="ONX897" s="806"/>
      <c r="ONY897" s="806"/>
      <c r="ONZ897" s="806"/>
      <c r="OOA897" s="806"/>
      <c r="OOB897" s="806"/>
      <c r="OOC897" s="806"/>
      <c r="OOD897" s="806"/>
      <c r="OOE897" s="806"/>
      <c r="OOF897" s="806"/>
      <c r="OOG897" s="806"/>
      <c r="OOH897" s="806"/>
      <c r="OOI897" s="806"/>
      <c r="OOJ897" s="806"/>
      <c r="OOK897" s="806"/>
      <c r="OOL897" s="806"/>
      <c r="OOM897" s="806"/>
      <c r="OON897" s="806"/>
      <c r="OOO897" s="806"/>
      <c r="OOP897" s="806"/>
      <c r="OOQ897" s="806"/>
      <c r="OOR897" s="806"/>
      <c r="OOS897" s="806"/>
      <c r="OOT897" s="806"/>
      <c r="OOU897" s="806"/>
      <c r="OOV897" s="806"/>
      <c r="OOW897" s="806"/>
      <c r="OOX897" s="806"/>
      <c r="OOY897" s="806"/>
      <c r="OOZ897" s="806"/>
      <c r="OPA897" s="806"/>
      <c r="OPB897" s="806"/>
      <c r="OPC897" s="806"/>
      <c r="OPD897" s="806"/>
      <c r="OPE897" s="806"/>
      <c r="OPF897" s="806"/>
      <c r="OPG897" s="806"/>
      <c r="OPH897" s="806"/>
      <c r="OPI897" s="806"/>
      <c r="OPJ897" s="806"/>
      <c r="OPK897" s="806"/>
      <c r="OPL897" s="806"/>
      <c r="OPM897" s="806"/>
      <c r="OPN897" s="806"/>
      <c r="OPO897" s="806"/>
      <c r="OPP897" s="806"/>
      <c r="OPQ897" s="806"/>
      <c r="OPR897" s="806"/>
      <c r="OPS897" s="806"/>
      <c r="OPT897" s="806"/>
      <c r="OPU897" s="806"/>
      <c r="OPV897" s="806"/>
      <c r="OPW897" s="806"/>
      <c r="OPX897" s="806"/>
      <c r="OPY897" s="806"/>
      <c r="OPZ897" s="806"/>
      <c r="OQA897" s="806"/>
      <c r="OQB897" s="806"/>
      <c r="OQC897" s="806"/>
      <c r="OQD897" s="806"/>
      <c r="OQE897" s="806"/>
      <c r="OQF897" s="806"/>
      <c r="OQG897" s="806"/>
      <c r="OQH897" s="806"/>
      <c r="OQI897" s="806"/>
      <c r="OQJ897" s="806"/>
      <c r="OQK897" s="806"/>
      <c r="OQL897" s="806"/>
      <c r="OQM897" s="806"/>
      <c r="OQN897" s="806"/>
      <c r="OQO897" s="806"/>
      <c r="OQP897" s="806"/>
      <c r="OQQ897" s="806"/>
      <c r="OQR897" s="806"/>
      <c r="OQS897" s="806"/>
      <c r="OQT897" s="806"/>
      <c r="OQU897" s="806"/>
      <c r="OQV897" s="806"/>
      <c r="OQW897" s="806"/>
      <c r="OQX897" s="806"/>
      <c r="OQY897" s="806"/>
      <c r="OQZ897" s="806"/>
      <c r="ORA897" s="806"/>
      <c r="ORB897" s="806"/>
      <c r="ORC897" s="806"/>
      <c r="ORD897" s="806"/>
      <c r="ORE897" s="806"/>
      <c r="ORF897" s="806"/>
      <c r="ORG897" s="806"/>
      <c r="ORH897" s="806"/>
      <c r="ORI897" s="806"/>
      <c r="ORJ897" s="806"/>
      <c r="ORK897" s="806"/>
      <c r="ORL897" s="806"/>
      <c r="ORM897" s="806"/>
      <c r="ORN897" s="806"/>
      <c r="ORO897" s="806"/>
      <c r="ORP897" s="806"/>
      <c r="ORQ897" s="806"/>
      <c r="ORR897" s="806"/>
      <c r="ORS897" s="806"/>
      <c r="ORT897" s="806"/>
      <c r="ORU897" s="806"/>
      <c r="ORV897" s="806"/>
      <c r="ORW897" s="806"/>
      <c r="ORX897" s="806"/>
      <c r="ORY897" s="806"/>
      <c r="ORZ897" s="806"/>
      <c r="OSA897" s="806"/>
      <c r="OSB897" s="806"/>
      <c r="OSC897" s="806"/>
      <c r="OSD897" s="806"/>
      <c r="OSE897" s="806"/>
      <c r="OSF897" s="806"/>
      <c r="OSG897" s="806"/>
      <c r="OSH897" s="806"/>
      <c r="OSI897" s="806"/>
      <c r="OSJ897" s="806"/>
      <c r="OSK897" s="806"/>
      <c r="OSL897" s="806"/>
      <c r="OSM897" s="806"/>
      <c r="OSN897" s="806"/>
      <c r="OSO897" s="806"/>
      <c r="OSP897" s="806"/>
      <c r="OSQ897" s="806"/>
      <c r="OSR897" s="806"/>
      <c r="OSS897" s="806"/>
      <c r="OST897" s="806"/>
      <c r="OSU897" s="806"/>
      <c r="OSV897" s="806"/>
      <c r="OSW897" s="806"/>
      <c r="OSX897" s="806"/>
      <c r="OSY897" s="806"/>
      <c r="OSZ897" s="806"/>
      <c r="OTA897" s="806"/>
      <c r="OTB897" s="806"/>
      <c r="OTC897" s="806"/>
      <c r="OTD897" s="806"/>
      <c r="OTE897" s="806"/>
      <c r="OTF897" s="806"/>
      <c r="OTG897" s="806"/>
      <c r="OTH897" s="806"/>
      <c r="OTI897" s="806"/>
      <c r="OTJ897" s="806"/>
      <c r="OTK897" s="806"/>
      <c r="OTL897" s="806"/>
      <c r="OTM897" s="806"/>
      <c r="OTN897" s="806"/>
      <c r="OTO897" s="806"/>
      <c r="OTP897" s="806"/>
      <c r="OTQ897" s="806"/>
      <c r="OTR897" s="806"/>
      <c r="OTS897" s="806"/>
      <c r="OTT897" s="806"/>
      <c r="OTU897" s="806"/>
      <c r="OTV897" s="806"/>
      <c r="OTW897" s="806"/>
      <c r="OTX897" s="806"/>
      <c r="OTY897" s="806"/>
      <c r="OTZ897" s="806"/>
      <c r="OUA897" s="806"/>
      <c r="OUB897" s="806"/>
      <c r="OUC897" s="806"/>
      <c r="OUD897" s="806"/>
      <c r="OUE897" s="806"/>
      <c r="OUF897" s="806"/>
      <c r="OUG897" s="806"/>
      <c r="OUH897" s="806"/>
      <c r="OUI897" s="806"/>
      <c r="OUJ897" s="806"/>
      <c r="OUK897" s="806"/>
      <c r="OUL897" s="806"/>
      <c r="OUM897" s="806"/>
      <c r="OUN897" s="806"/>
      <c r="OUO897" s="806"/>
      <c r="OUP897" s="806"/>
      <c r="OUQ897" s="806"/>
      <c r="OUR897" s="806"/>
      <c r="OUS897" s="806"/>
      <c r="OUT897" s="806"/>
      <c r="OUU897" s="806"/>
      <c r="OUV897" s="806"/>
      <c r="OUW897" s="806"/>
      <c r="OUX897" s="806"/>
      <c r="OUY897" s="806"/>
      <c r="OUZ897" s="806"/>
      <c r="OVA897" s="806"/>
      <c r="OVB897" s="806"/>
      <c r="OVC897" s="806"/>
      <c r="OVD897" s="806"/>
      <c r="OVE897" s="806"/>
      <c r="OVF897" s="806"/>
      <c r="OVG897" s="806"/>
      <c r="OVH897" s="806"/>
      <c r="OVI897" s="806"/>
      <c r="OVJ897" s="806"/>
      <c r="OVK897" s="806"/>
      <c r="OVL897" s="806"/>
      <c r="OVM897" s="806"/>
      <c r="OVN897" s="806"/>
      <c r="OVO897" s="806"/>
      <c r="OVP897" s="806"/>
      <c r="OVQ897" s="806"/>
      <c r="OVR897" s="806"/>
      <c r="OVS897" s="806"/>
      <c r="OVT897" s="806"/>
      <c r="OVU897" s="806"/>
      <c r="OVV897" s="806"/>
      <c r="OVW897" s="806"/>
      <c r="OVX897" s="806"/>
      <c r="OVY897" s="806"/>
      <c r="OVZ897" s="806"/>
      <c r="OWA897" s="806"/>
      <c r="OWB897" s="806"/>
      <c r="OWC897" s="806"/>
      <c r="OWD897" s="806"/>
      <c r="OWE897" s="806"/>
      <c r="OWF897" s="806"/>
      <c r="OWG897" s="806"/>
      <c r="OWH897" s="806"/>
      <c r="OWI897" s="806"/>
      <c r="OWJ897" s="806"/>
      <c r="OWK897" s="806"/>
      <c r="OWL897" s="806"/>
      <c r="OWM897" s="806"/>
      <c r="OWN897" s="806"/>
      <c r="OWO897" s="806"/>
      <c r="OWP897" s="806"/>
      <c r="OWQ897" s="806"/>
      <c r="OWR897" s="806"/>
      <c r="OWS897" s="806"/>
      <c r="OWT897" s="806"/>
      <c r="OWU897" s="806"/>
      <c r="OWV897" s="806"/>
      <c r="OWW897" s="806"/>
      <c r="OWX897" s="806"/>
      <c r="OWY897" s="806"/>
      <c r="OWZ897" s="806"/>
      <c r="OXA897" s="806"/>
      <c r="OXB897" s="806"/>
      <c r="OXC897" s="806"/>
      <c r="OXD897" s="806"/>
      <c r="OXE897" s="806"/>
      <c r="OXF897" s="806"/>
      <c r="OXG897" s="806"/>
      <c r="OXH897" s="806"/>
      <c r="OXI897" s="806"/>
      <c r="OXJ897" s="806"/>
      <c r="OXK897" s="806"/>
      <c r="OXL897" s="806"/>
      <c r="OXM897" s="806"/>
      <c r="OXN897" s="806"/>
      <c r="OXO897" s="806"/>
      <c r="OXP897" s="806"/>
      <c r="OXQ897" s="806"/>
      <c r="OXR897" s="806"/>
      <c r="OXS897" s="806"/>
      <c r="OXT897" s="806"/>
      <c r="OXU897" s="806"/>
      <c r="OXV897" s="806"/>
      <c r="OXW897" s="806"/>
      <c r="OXX897" s="806"/>
      <c r="OXY897" s="806"/>
      <c r="OXZ897" s="806"/>
      <c r="OYA897" s="806"/>
      <c r="OYB897" s="806"/>
      <c r="OYC897" s="806"/>
      <c r="OYD897" s="806"/>
      <c r="OYE897" s="806"/>
      <c r="OYF897" s="806"/>
      <c r="OYG897" s="806"/>
      <c r="OYH897" s="806"/>
      <c r="OYI897" s="806"/>
      <c r="OYJ897" s="806"/>
      <c r="OYK897" s="806"/>
      <c r="OYL897" s="806"/>
      <c r="OYM897" s="806"/>
      <c r="OYN897" s="806"/>
      <c r="OYO897" s="806"/>
      <c r="OYP897" s="806"/>
      <c r="OYQ897" s="806"/>
      <c r="OYR897" s="806"/>
      <c r="OYS897" s="806"/>
      <c r="OYT897" s="806"/>
      <c r="OYU897" s="806"/>
      <c r="OYV897" s="806"/>
      <c r="OYW897" s="806"/>
      <c r="OYX897" s="806"/>
      <c r="OYY897" s="806"/>
      <c r="OYZ897" s="806"/>
      <c r="OZA897" s="806"/>
      <c r="OZB897" s="806"/>
      <c r="OZC897" s="806"/>
      <c r="OZD897" s="806"/>
      <c r="OZE897" s="806"/>
      <c r="OZF897" s="806"/>
      <c r="OZG897" s="806"/>
      <c r="OZH897" s="806"/>
      <c r="OZI897" s="806"/>
      <c r="OZJ897" s="806"/>
      <c r="OZK897" s="806"/>
      <c r="OZL897" s="806"/>
      <c r="OZM897" s="806"/>
      <c r="OZN897" s="806"/>
      <c r="OZO897" s="806"/>
      <c r="OZP897" s="806"/>
      <c r="OZQ897" s="806"/>
      <c r="OZR897" s="806"/>
      <c r="OZS897" s="806"/>
      <c r="OZT897" s="806"/>
      <c r="OZU897" s="806"/>
      <c r="OZV897" s="806"/>
      <c r="OZW897" s="806"/>
      <c r="OZX897" s="806"/>
      <c r="OZY897" s="806"/>
      <c r="OZZ897" s="806"/>
      <c r="PAA897" s="806"/>
      <c r="PAB897" s="806"/>
      <c r="PAC897" s="806"/>
      <c r="PAD897" s="806"/>
      <c r="PAE897" s="806"/>
      <c r="PAF897" s="806"/>
      <c r="PAG897" s="806"/>
      <c r="PAH897" s="806"/>
      <c r="PAI897" s="806"/>
      <c r="PAJ897" s="806"/>
      <c r="PAK897" s="806"/>
      <c r="PAL897" s="806"/>
      <c r="PAM897" s="806"/>
      <c r="PAN897" s="806"/>
      <c r="PAO897" s="806"/>
      <c r="PAP897" s="806"/>
      <c r="PAQ897" s="806"/>
      <c r="PAR897" s="806"/>
      <c r="PAS897" s="806"/>
      <c r="PAT897" s="806"/>
      <c r="PAU897" s="806"/>
      <c r="PAV897" s="806"/>
      <c r="PAW897" s="806"/>
      <c r="PAX897" s="806"/>
      <c r="PAY897" s="806"/>
      <c r="PAZ897" s="806"/>
      <c r="PBA897" s="806"/>
      <c r="PBB897" s="806"/>
      <c r="PBC897" s="806"/>
      <c r="PBD897" s="806"/>
      <c r="PBE897" s="806"/>
      <c r="PBF897" s="806"/>
      <c r="PBG897" s="806"/>
      <c r="PBH897" s="806"/>
      <c r="PBI897" s="806"/>
      <c r="PBJ897" s="806"/>
      <c r="PBK897" s="806"/>
      <c r="PBL897" s="806"/>
      <c r="PBM897" s="806"/>
      <c r="PBN897" s="806"/>
      <c r="PBO897" s="806"/>
      <c r="PBP897" s="806"/>
      <c r="PBQ897" s="806"/>
      <c r="PBR897" s="806"/>
      <c r="PBS897" s="806"/>
      <c r="PBT897" s="806"/>
      <c r="PBU897" s="806"/>
      <c r="PBV897" s="806"/>
      <c r="PBW897" s="806"/>
      <c r="PBX897" s="806"/>
      <c r="PBY897" s="806"/>
      <c r="PBZ897" s="806"/>
      <c r="PCA897" s="806"/>
      <c r="PCB897" s="806"/>
      <c r="PCC897" s="806"/>
      <c r="PCD897" s="806"/>
      <c r="PCE897" s="806"/>
      <c r="PCF897" s="806"/>
      <c r="PCG897" s="806"/>
      <c r="PCH897" s="806"/>
      <c r="PCI897" s="806"/>
      <c r="PCJ897" s="806"/>
      <c r="PCK897" s="806"/>
      <c r="PCL897" s="806"/>
      <c r="PCM897" s="806"/>
      <c r="PCN897" s="806"/>
      <c r="PCO897" s="806"/>
      <c r="PCP897" s="806"/>
      <c r="PCQ897" s="806"/>
      <c r="PCR897" s="806"/>
      <c r="PCS897" s="806"/>
      <c r="PCT897" s="806"/>
      <c r="PCU897" s="806"/>
      <c r="PCV897" s="806"/>
      <c r="PCW897" s="806"/>
      <c r="PCX897" s="806"/>
      <c r="PCY897" s="806"/>
      <c r="PCZ897" s="806"/>
      <c r="PDA897" s="806"/>
      <c r="PDB897" s="806"/>
      <c r="PDC897" s="806"/>
      <c r="PDD897" s="806"/>
      <c r="PDE897" s="806"/>
      <c r="PDF897" s="806"/>
      <c r="PDG897" s="806"/>
      <c r="PDH897" s="806"/>
      <c r="PDI897" s="806"/>
      <c r="PDJ897" s="806"/>
      <c r="PDK897" s="806"/>
      <c r="PDL897" s="806"/>
      <c r="PDM897" s="806"/>
      <c r="PDN897" s="806"/>
      <c r="PDO897" s="806"/>
      <c r="PDP897" s="806"/>
      <c r="PDQ897" s="806"/>
      <c r="PDR897" s="806"/>
      <c r="PDS897" s="806"/>
      <c r="PDT897" s="806"/>
      <c r="PDU897" s="806"/>
      <c r="PDV897" s="806"/>
      <c r="PDW897" s="806"/>
      <c r="PDX897" s="806"/>
      <c r="PDY897" s="806"/>
      <c r="PDZ897" s="806"/>
      <c r="PEA897" s="806"/>
      <c r="PEB897" s="806"/>
      <c r="PEC897" s="806"/>
      <c r="PED897" s="806"/>
      <c r="PEE897" s="806"/>
      <c r="PEF897" s="806"/>
      <c r="PEG897" s="806"/>
      <c r="PEH897" s="806"/>
      <c r="PEI897" s="806"/>
      <c r="PEJ897" s="806"/>
      <c r="PEK897" s="806"/>
      <c r="PEL897" s="806"/>
      <c r="PEM897" s="806"/>
      <c r="PEN897" s="806"/>
      <c r="PEO897" s="806"/>
      <c r="PEP897" s="806"/>
      <c r="PEQ897" s="806"/>
      <c r="PER897" s="806"/>
      <c r="PES897" s="806"/>
      <c r="PET897" s="806"/>
      <c r="PEU897" s="806"/>
      <c r="PEV897" s="806"/>
      <c r="PEW897" s="806"/>
      <c r="PEX897" s="806"/>
      <c r="PEY897" s="806"/>
      <c r="PEZ897" s="806"/>
      <c r="PFA897" s="806"/>
      <c r="PFB897" s="806"/>
      <c r="PFC897" s="806"/>
      <c r="PFD897" s="806"/>
      <c r="PFE897" s="806"/>
      <c r="PFF897" s="806"/>
      <c r="PFG897" s="806"/>
      <c r="PFH897" s="806"/>
      <c r="PFI897" s="806"/>
      <c r="PFJ897" s="806"/>
      <c r="PFK897" s="806"/>
      <c r="PFL897" s="806"/>
      <c r="PFM897" s="806"/>
      <c r="PFN897" s="806"/>
      <c r="PFO897" s="806"/>
      <c r="PFP897" s="806"/>
      <c r="PFQ897" s="806"/>
      <c r="PFR897" s="806"/>
      <c r="PFS897" s="806"/>
      <c r="PFT897" s="806"/>
      <c r="PFU897" s="806"/>
      <c r="PFV897" s="806"/>
      <c r="PFW897" s="806"/>
      <c r="PFX897" s="806"/>
      <c r="PFY897" s="806"/>
      <c r="PFZ897" s="806"/>
      <c r="PGA897" s="806"/>
      <c r="PGB897" s="806"/>
      <c r="PGC897" s="806"/>
      <c r="PGD897" s="806"/>
      <c r="PGE897" s="806"/>
      <c r="PGF897" s="806"/>
      <c r="PGG897" s="806"/>
      <c r="PGH897" s="806"/>
      <c r="PGI897" s="806"/>
      <c r="PGJ897" s="806"/>
      <c r="PGK897" s="806"/>
      <c r="PGL897" s="806"/>
      <c r="PGM897" s="806"/>
      <c r="PGN897" s="806"/>
      <c r="PGO897" s="806"/>
      <c r="PGP897" s="806"/>
      <c r="PGQ897" s="806"/>
      <c r="PGR897" s="806"/>
      <c r="PGS897" s="806"/>
      <c r="PGT897" s="806"/>
      <c r="PGU897" s="806"/>
      <c r="PGV897" s="806"/>
      <c r="PGW897" s="806"/>
      <c r="PGX897" s="806"/>
      <c r="PGY897" s="806"/>
      <c r="PGZ897" s="806"/>
      <c r="PHA897" s="806"/>
      <c r="PHB897" s="806"/>
      <c r="PHC897" s="806"/>
      <c r="PHD897" s="806"/>
      <c r="PHE897" s="806"/>
      <c r="PHF897" s="806"/>
      <c r="PHG897" s="806"/>
      <c r="PHH897" s="806"/>
      <c r="PHI897" s="806"/>
      <c r="PHJ897" s="806"/>
      <c r="PHK897" s="806"/>
      <c r="PHL897" s="806"/>
      <c r="PHM897" s="806"/>
      <c r="PHN897" s="806"/>
      <c r="PHO897" s="806"/>
      <c r="PHP897" s="806"/>
      <c r="PHQ897" s="806"/>
      <c r="PHR897" s="806"/>
      <c r="PHS897" s="806"/>
      <c r="PHT897" s="806"/>
      <c r="PHU897" s="806"/>
      <c r="PHV897" s="806"/>
      <c r="PHW897" s="806"/>
      <c r="PHX897" s="806"/>
      <c r="PHY897" s="806"/>
      <c r="PHZ897" s="806"/>
      <c r="PIA897" s="806"/>
      <c r="PIB897" s="806"/>
      <c r="PIC897" s="806"/>
      <c r="PID897" s="806"/>
      <c r="PIE897" s="806"/>
      <c r="PIF897" s="806"/>
      <c r="PIG897" s="806"/>
      <c r="PIH897" s="806"/>
      <c r="PII897" s="806"/>
      <c r="PIJ897" s="806"/>
      <c r="PIK897" s="806"/>
      <c r="PIL897" s="806"/>
      <c r="PIM897" s="806"/>
      <c r="PIN897" s="806"/>
      <c r="PIO897" s="806"/>
      <c r="PIP897" s="806"/>
      <c r="PIQ897" s="806"/>
      <c r="PIR897" s="806"/>
      <c r="PIS897" s="806"/>
      <c r="PIT897" s="806"/>
      <c r="PIU897" s="806"/>
      <c r="PIV897" s="806"/>
      <c r="PIW897" s="806"/>
      <c r="PIX897" s="806"/>
      <c r="PIY897" s="806"/>
      <c r="PIZ897" s="806"/>
      <c r="PJA897" s="806"/>
      <c r="PJB897" s="806"/>
      <c r="PJC897" s="806"/>
      <c r="PJD897" s="806"/>
      <c r="PJE897" s="806"/>
      <c r="PJF897" s="806"/>
      <c r="PJG897" s="806"/>
      <c r="PJH897" s="806"/>
      <c r="PJI897" s="806"/>
      <c r="PJJ897" s="806"/>
      <c r="PJK897" s="806"/>
      <c r="PJL897" s="806"/>
      <c r="PJM897" s="806"/>
      <c r="PJN897" s="806"/>
      <c r="PJO897" s="806"/>
      <c r="PJP897" s="806"/>
      <c r="PJQ897" s="806"/>
      <c r="PJR897" s="806"/>
      <c r="PJS897" s="806"/>
      <c r="PJT897" s="806"/>
      <c r="PJU897" s="806"/>
      <c r="PJV897" s="806"/>
      <c r="PJW897" s="806"/>
      <c r="PJX897" s="806"/>
      <c r="PJY897" s="806"/>
      <c r="PJZ897" s="806"/>
      <c r="PKA897" s="806"/>
      <c r="PKB897" s="806"/>
      <c r="PKC897" s="806"/>
      <c r="PKD897" s="806"/>
      <c r="PKE897" s="806"/>
      <c r="PKF897" s="806"/>
      <c r="PKG897" s="806"/>
      <c r="PKH897" s="806"/>
      <c r="PKI897" s="806"/>
      <c r="PKJ897" s="806"/>
      <c r="PKK897" s="806"/>
      <c r="PKL897" s="806"/>
      <c r="PKM897" s="806"/>
      <c r="PKN897" s="806"/>
      <c r="PKO897" s="806"/>
      <c r="PKP897" s="806"/>
      <c r="PKQ897" s="806"/>
      <c r="PKR897" s="806"/>
      <c r="PKS897" s="806"/>
      <c r="PKT897" s="806"/>
      <c r="PKU897" s="806"/>
      <c r="PKV897" s="806"/>
      <c r="PKW897" s="806"/>
      <c r="PKX897" s="806"/>
      <c r="PKY897" s="806"/>
      <c r="PKZ897" s="806"/>
      <c r="PLA897" s="806"/>
      <c r="PLB897" s="806"/>
      <c r="PLC897" s="806"/>
      <c r="PLD897" s="806"/>
      <c r="PLE897" s="806"/>
      <c r="PLF897" s="806"/>
      <c r="PLG897" s="806"/>
      <c r="PLH897" s="806"/>
      <c r="PLI897" s="806"/>
      <c r="PLJ897" s="806"/>
      <c r="PLK897" s="806"/>
      <c r="PLL897" s="806"/>
      <c r="PLM897" s="806"/>
      <c r="PLN897" s="806"/>
      <c r="PLO897" s="806"/>
      <c r="PLP897" s="806"/>
      <c r="PLQ897" s="806"/>
      <c r="PLR897" s="806"/>
      <c r="PLS897" s="806"/>
      <c r="PLT897" s="806"/>
      <c r="PLU897" s="806"/>
      <c r="PLV897" s="806"/>
      <c r="PLW897" s="806"/>
      <c r="PLX897" s="806"/>
      <c r="PLY897" s="806"/>
      <c r="PLZ897" s="806"/>
      <c r="PMA897" s="806"/>
      <c r="PMB897" s="806"/>
      <c r="PMC897" s="806"/>
      <c r="PMD897" s="806"/>
      <c r="PME897" s="806"/>
      <c r="PMF897" s="806"/>
      <c r="PMG897" s="806"/>
      <c r="PMH897" s="806"/>
      <c r="PMI897" s="806"/>
      <c r="PMJ897" s="806"/>
      <c r="PMK897" s="806"/>
      <c r="PML897" s="806"/>
      <c r="PMM897" s="806"/>
      <c r="PMN897" s="806"/>
      <c r="PMO897" s="806"/>
      <c r="PMP897" s="806"/>
      <c r="PMQ897" s="806"/>
      <c r="PMR897" s="806"/>
      <c r="PMS897" s="806"/>
      <c r="PMT897" s="806"/>
      <c r="PMU897" s="806"/>
      <c r="PMV897" s="806"/>
      <c r="PMW897" s="806"/>
      <c r="PMX897" s="806"/>
      <c r="PMY897" s="806"/>
      <c r="PMZ897" s="806"/>
      <c r="PNA897" s="806"/>
      <c r="PNB897" s="806"/>
      <c r="PNC897" s="806"/>
      <c r="PND897" s="806"/>
      <c r="PNE897" s="806"/>
      <c r="PNF897" s="806"/>
      <c r="PNG897" s="806"/>
      <c r="PNH897" s="806"/>
      <c r="PNI897" s="806"/>
      <c r="PNJ897" s="806"/>
      <c r="PNK897" s="806"/>
      <c r="PNL897" s="806"/>
      <c r="PNM897" s="806"/>
      <c r="PNN897" s="806"/>
      <c r="PNO897" s="806"/>
      <c r="PNP897" s="806"/>
      <c r="PNQ897" s="806"/>
      <c r="PNR897" s="806"/>
      <c r="PNS897" s="806"/>
      <c r="PNT897" s="806"/>
      <c r="PNU897" s="806"/>
      <c r="PNV897" s="806"/>
      <c r="PNW897" s="806"/>
      <c r="PNX897" s="806"/>
      <c r="PNY897" s="806"/>
      <c r="PNZ897" s="806"/>
      <c r="POA897" s="806"/>
      <c r="POB897" s="806"/>
      <c r="POC897" s="806"/>
      <c r="POD897" s="806"/>
      <c r="POE897" s="806"/>
      <c r="POF897" s="806"/>
      <c r="POG897" s="806"/>
      <c r="POH897" s="806"/>
      <c r="POI897" s="806"/>
      <c r="POJ897" s="806"/>
      <c r="POK897" s="806"/>
      <c r="POL897" s="806"/>
      <c r="POM897" s="806"/>
      <c r="PON897" s="806"/>
      <c r="POO897" s="806"/>
      <c r="POP897" s="806"/>
      <c r="POQ897" s="806"/>
      <c r="POR897" s="806"/>
      <c r="POS897" s="806"/>
      <c r="POT897" s="806"/>
      <c r="POU897" s="806"/>
      <c r="POV897" s="806"/>
      <c r="POW897" s="806"/>
      <c r="POX897" s="806"/>
      <c r="POY897" s="806"/>
      <c r="POZ897" s="806"/>
      <c r="PPA897" s="806"/>
      <c r="PPB897" s="806"/>
      <c r="PPC897" s="806"/>
      <c r="PPD897" s="806"/>
      <c r="PPE897" s="806"/>
      <c r="PPF897" s="806"/>
      <c r="PPG897" s="806"/>
      <c r="PPH897" s="806"/>
      <c r="PPI897" s="806"/>
      <c r="PPJ897" s="806"/>
      <c r="PPK897" s="806"/>
      <c r="PPL897" s="806"/>
      <c r="PPM897" s="806"/>
      <c r="PPN897" s="806"/>
      <c r="PPO897" s="806"/>
      <c r="PPP897" s="806"/>
      <c r="PPQ897" s="806"/>
      <c r="PPR897" s="806"/>
      <c r="PPS897" s="806"/>
      <c r="PPT897" s="806"/>
      <c r="PPU897" s="806"/>
      <c r="PPV897" s="806"/>
      <c r="PPW897" s="806"/>
      <c r="PPX897" s="806"/>
      <c r="PPY897" s="806"/>
      <c r="PPZ897" s="806"/>
      <c r="PQA897" s="806"/>
      <c r="PQB897" s="806"/>
      <c r="PQC897" s="806"/>
      <c r="PQD897" s="806"/>
      <c r="PQE897" s="806"/>
      <c r="PQF897" s="806"/>
      <c r="PQG897" s="806"/>
      <c r="PQH897" s="806"/>
      <c r="PQI897" s="806"/>
      <c r="PQJ897" s="806"/>
      <c r="PQK897" s="806"/>
      <c r="PQL897" s="806"/>
      <c r="PQM897" s="806"/>
      <c r="PQN897" s="806"/>
      <c r="PQO897" s="806"/>
      <c r="PQP897" s="806"/>
      <c r="PQQ897" s="806"/>
      <c r="PQR897" s="806"/>
      <c r="PQS897" s="806"/>
      <c r="PQT897" s="806"/>
      <c r="PQU897" s="806"/>
      <c r="PQV897" s="806"/>
      <c r="PQW897" s="806"/>
      <c r="PQX897" s="806"/>
      <c r="PQY897" s="806"/>
      <c r="PQZ897" s="806"/>
      <c r="PRA897" s="806"/>
      <c r="PRB897" s="806"/>
      <c r="PRC897" s="806"/>
      <c r="PRD897" s="806"/>
      <c r="PRE897" s="806"/>
      <c r="PRF897" s="806"/>
      <c r="PRG897" s="806"/>
      <c r="PRH897" s="806"/>
      <c r="PRI897" s="806"/>
      <c r="PRJ897" s="806"/>
      <c r="PRK897" s="806"/>
      <c r="PRL897" s="806"/>
      <c r="PRM897" s="806"/>
      <c r="PRN897" s="806"/>
      <c r="PRO897" s="806"/>
      <c r="PRP897" s="806"/>
      <c r="PRQ897" s="806"/>
      <c r="PRR897" s="806"/>
      <c r="PRS897" s="806"/>
      <c r="PRT897" s="806"/>
      <c r="PRU897" s="806"/>
      <c r="PRV897" s="806"/>
      <c r="PRW897" s="806"/>
      <c r="PRX897" s="806"/>
      <c r="PRY897" s="806"/>
      <c r="PRZ897" s="806"/>
      <c r="PSA897" s="806"/>
      <c r="PSB897" s="806"/>
      <c r="PSC897" s="806"/>
      <c r="PSD897" s="806"/>
      <c r="PSE897" s="806"/>
      <c r="PSF897" s="806"/>
      <c r="PSG897" s="806"/>
      <c r="PSH897" s="806"/>
      <c r="PSI897" s="806"/>
      <c r="PSJ897" s="806"/>
      <c r="PSK897" s="806"/>
      <c r="PSL897" s="806"/>
      <c r="PSM897" s="806"/>
      <c r="PSN897" s="806"/>
      <c r="PSO897" s="806"/>
      <c r="PSP897" s="806"/>
      <c r="PSQ897" s="806"/>
      <c r="PSR897" s="806"/>
      <c r="PSS897" s="806"/>
      <c r="PST897" s="806"/>
      <c r="PSU897" s="806"/>
      <c r="PSV897" s="806"/>
      <c r="PSW897" s="806"/>
      <c r="PSX897" s="806"/>
      <c r="PSY897" s="806"/>
      <c r="PSZ897" s="806"/>
      <c r="PTA897" s="806"/>
      <c r="PTB897" s="806"/>
      <c r="PTC897" s="806"/>
      <c r="PTD897" s="806"/>
      <c r="PTE897" s="806"/>
      <c r="PTF897" s="806"/>
      <c r="PTG897" s="806"/>
      <c r="PTH897" s="806"/>
      <c r="PTI897" s="806"/>
      <c r="PTJ897" s="806"/>
      <c r="PTK897" s="806"/>
      <c r="PTL897" s="806"/>
      <c r="PTM897" s="806"/>
      <c r="PTN897" s="806"/>
      <c r="PTO897" s="806"/>
      <c r="PTP897" s="806"/>
      <c r="PTQ897" s="806"/>
      <c r="PTR897" s="806"/>
      <c r="PTS897" s="806"/>
      <c r="PTT897" s="806"/>
      <c r="PTU897" s="806"/>
      <c r="PTV897" s="806"/>
      <c r="PTW897" s="806"/>
      <c r="PTX897" s="806"/>
      <c r="PTY897" s="806"/>
      <c r="PTZ897" s="806"/>
      <c r="PUA897" s="806"/>
      <c r="PUB897" s="806"/>
      <c r="PUC897" s="806"/>
      <c r="PUD897" s="806"/>
      <c r="PUE897" s="806"/>
      <c r="PUF897" s="806"/>
      <c r="PUG897" s="806"/>
      <c r="PUH897" s="806"/>
      <c r="PUI897" s="806"/>
      <c r="PUJ897" s="806"/>
      <c r="PUK897" s="806"/>
      <c r="PUL897" s="806"/>
      <c r="PUM897" s="806"/>
      <c r="PUN897" s="806"/>
      <c r="PUO897" s="806"/>
      <c r="PUP897" s="806"/>
      <c r="PUQ897" s="806"/>
      <c r="PUR897" s="806"/>
      <c r="PUS897" s="806"/>
      <c r="PUT897" s="806"/>
      <c r="PUU897" s="806"/>
      <c r="PUV897" s="806"/>
      <c r="PUW897" s="806"/>
      <c r="PUX897" s="806"/>
      <c r="PUY897" s="806"/>
      <c r="PUZ897" s="806"/>
      <c r="PVA897" s="806"/>
      <c r="PVB897" s="806"/>
      <c r="PVC897" s="806"/>
      <c r="PVD897" s="806"/>
      <c r="PVE897" s="806"/>
      <c r="PVF897" s="806"/>
      <c r="PVG897" s="806"/>
      <c r="PVH897" s="806"/>
      <c r="PVI897" s="806"/>
      <c r="PVJ897" s="806"/>
      <c r="PVK897" s="806"/>
      <c r="PVL897" s="806"/>
      <c r="PVM897" s="806"/>
      <c r="PVN897" s="806"/>
      <c r="PVO897" s="806"/>
      <c r="PVP897" s="806"/>
      <c r="PVQ897" s="806"/>
      <c r="PVR897" s="806"/>
      <c r="PVS897" s="806"/>
      <c r="PVT897" s="806"/>
      <c r="PVU897" s="806"/>
      <c r="PVV897" s="806"/>
      <c r="PVW897" s="806"/>
      <c r="PVX897" s="806"/>
      <c r="PVY897" s="806"/>
      <c r="PVZ897" s="806"/>
      <c r="PWA897" s="806"/>
      <c r="PWB897" s="806"/>
      <c r="PWC897" s="806"/>
      <c r="PWD897" s="806"/>
      <c r="PWE897" s="806"/>
      <c r="PWF897" s="806"/>
      <c r="PWG897" s="806"/>
      <c r="PWH897" s="806"/>
      <c r="PWI897" s="806"/>
      <c r="PWJ897" s="806"/>
      <c r="PWK897" s="806"/>
      <c r="PWL897" s="806"/>
      <c r="PWM897" s="806"/>
      <c r="PWN897" s="806"/>
      <c r="PWO897" s="806"/>
      <c r="PWP897" s="806"/>
      <c r="PWQ897" s="806"/>
      <c r="PWR897" s="806"/>
      <c r="PWS897" s="806"/>
      <c r="PWT897" s="806"/>
      <c r="PWU897" s="806"/>
      <c r="PWV897" s="806"/>
      <c r="PWW897" s="806"/>
      <c r="PWX897" s="806"/>
      <c r="PWY897" s="806"/>
      <c r="PWZ897" s="806"/>
      <c r="PXA897" s="806"/>
      <c r="PXB897" s="806"/>
      <c r="PXC897" s="806"/>
      <c r="PXD897" s="806"/>
      <c r="PXE897" s="806"/>
      <c r="PXF897" s="806"/>
      <c r="PXG897" s="806"/>
      <c r="PXH897" s="806"/>
      <c r="PXI897" s="806"/>
      <c r="PXJ897" s="806"/>
      <c r="PXK897" s="806"/>
      <c r="PXL897" s="806"/>
      <c r="PXM897" s="806"/>
      <c r="PXN897" s="806"/>
      <c r="PXO897" s="806"/>
      <c r="PXP897" s="806"/>
      <c r="PXQ897" s="806"/>
      <c r="PXR897" s="806"/>
      <c r="PXS897" s="806"/>
      <c r="PXT897" s="806"/>
      <c r="PXU897" s="806"/>
      <c r="PXV897" s="806"/>
      <c r="PXW897" s="806"/>
      <c r="PXX897" s="806"/>
      <c r="PXY897" s="806"/>
      <c r="PXZ897" s="806"/>
      <c r="PYA897" s="806"/>
      <c r="PYB897" s="806"/>
      <c r="PYC897" s="806"/>
      <c r="PYD897" s="806"/>
      <c r="PYE897" s="806"/>
      <c r="PYF897" s="806"/>
      <c r="PYG897" s="806"/>
      <c r="PYH897" s="806"/>
      <c r="PYI897" s="806"/>
      <c r="PYJ897" s="806"/>
      <c r="PYK897" s="806"/>
      <c r="PYL897" s="806"/>
      <c r="PYM897" s="806"/>
      <c r="PYN897" s="806"/>
      <c r="PYO897" s="806"/>
      <c r="PYP897" s="806"/>
      <c r="PYQ897" s="806"/>
      <c r="PYR897" s="806"/>
      <c r="PYS897" s="806"/>
      <c r="PYT897" s="806"/>
      <c r="PYU897" s="806"/>
      <c r="PYV897" s="806"/>
      <c r="PYW897" s="806"/>
      <c r="PYX897" s="806"/>
      <c r="PYY897" s="806"/>
      <c r="PYZ897" s="806"/>
      <c r="PZA897" s="806"/>
      <c r="PZB897" s="806"/>
      <c r="PZC897" s="806"/>
      <c r="PZD897" s="806"/>
      <c r="PZE897" s="806"/>
      <c r="PZF897" s="806"/>
      <c r="PZG897" s="806"/>
      <c r="PZH897" s="806"/>
      <c r="PZI897" s="806"/>
      <c r="PZJ897" s="806"/>
      <c r="PZK897" s="806"/>
      <c r="PZL897" s="806"/>
      <c r="PZM897" s="806"/>
      <c r="PZN897" s="806"/>
      <c r="PZO897" s="806"/>
      <c r="PZP897" s="806"/>
      <c r="PZQ897" s="806"/>
      <c r="PZR897" s="806"/>
      <c r="PZS897" s="806"/>
      <c r="PZT897" s="806"/>
      <c r="PZU897" s="806"/>
      <c r="PZV897" s="806"/>
      <c r="PZW897" s="806"/>
      <c r="PZX897" s="806"/>
      <c r="PZY897" s="806"/>
      <c r="PZZ897" s="806"/>
      <c r="QAA897" s="806"/>
      <c r="QAB897" s="806"/>
      <c r="QAC897" s="806"/>
      <c r="QAD897" s="806"/>
      <c r="QAE897" s="806"/>
      <c r="QAF897" s="806"/>
      <c r="QAG897" s="806"/>
      <c r="QAH897" s="806"/>
      <c r="QAI897" s="806"/>
      <c r="QAJ897" s="806"/>
      <c r="QAK897" s="806"/>
      <c r="QAL897" s="806"/>
      <c r="QAM897" s="806"/>
      <c r="QAN897" s="806"/>
      <c r="QAO897" s="806"/>
      <c r="QAP897" s="806"/>
      <c r="QAQ897" s="806"/>
      <c r="QAR897" s="806"/>
      <c r="QAS897" s="806"/>
      <c r="QAT897" s="806"/>
      <c r="QAU897" s="806"/>
      <c r="QAV897" s="806"/>
      <c r="QAW897" s="806"/>
      <c r="QAX897" s="806"/>
      <c r="QAY897" s="806"/>
      <c r="QAZ897" s="806"/>
      <c r="QBA897" s="806"/>
      <c r="QBB897" s="806"/>
      <c r="QBC897" s="806"/>
      <c r="QBD897" s="806"/>
      <c r="QBE897" s="806"/>
      <c r="QBF897" s="806"/>
      <c r="QBG897" s="806"/>
      <c r="QBH897" s="806"/>
      <c r="QBI897" s="806"/>
      <c r="QBJ897" s="806"/>
      <c r="QBK897" s="806"/>
      <c r="QBL897" s="806"/>
      <c r="QBM897" s="806"/>
      <c r="QBN897" s="806"/>
      <c r="QBO897" s="806"/>
      <c r="QBP897" s="806"/>
      <c r="QBQ897" s="806"/>
      <c r="QBR897" s="806"/>
      <c r="QBS897" s="806"/>
      <c r="QBT897" s="806"/>
      <c r="QBU897" s="806"/>
      <c r="QBV897" s="806"/>
      <c r="QBW897" s="806"/>
      <c r="QBX897" s="806"/>
      <c r="QBY897" s="806"/>
      <c r="QBZ897" s="806"/>
      <c r="QCA897" s="806"/>
      <c r="QCB897" s="806"/>
      <c r="QCC897" s="806"/>
      <c r="QCD897" s="806"/>
      <c r="QCE897" s="806"/>
      <c r="QCF897" s="806"/>
      <c r="QCG897" s="806"/>
      <c r="QCH897" s="806"/>
      <c r="QCI897" s="806"/>
      <c r="QCJ897" s="806"/>
      <c r="QCK897" s="806"/>
      <c r="QCL897" s="806"/>
      <c r="QCM897" s="806"/>
      <c r="QCN897" s="806"/>
      <c r="QCO897" s="806"/>
      <c r="QCP897" s="806"/>
      <c r="QCQ897" s="806"/>
      <c r="QCR897" s="806"/>
      <c r="QCS897" s="806"/>
      <c r="QCT897" s="806"/>
      <c r="QCU897" s="806"/>
      <c r="QCV897" s="806"/>
      <c r="QCW897" s="806"/>
      <c r="QCX897" s="806"/>
      <c r="QCY897" s="806"/>
      <c r="QCZ897" s="806"/>
      <c r="QDA897" s="806"/>
      <c r="QDB897" s="806"/>
      <c r="QDC897" s="806"/>
      <c r="QDD897" s="806"/>
      <c r="QDE897" s="806"/>
      <c r="QDF897" s="806"/>
      <c r="QDG897" s="806"/>
      <c r="QDH897" s="806"/>
      <c r="QDI897" s="806"/>
      <c r="QDJ897" s="806"/>
      <c r="QDK897" s="806"/>
      <c r="QDL897" s="806"/>
      <c r="QDM897" s="806"/>
      <c r="QDN897" s="806"/>
      <c r="QDO897" s="806"/>
      <c r="QDP897" s="806"/>
      <c r="QDQ897" s="806"/>
      <c r="QDR897" s="806"/>
      <c r="QDS897" s="806"/>
      <c r="QDT897" s="806"/>
      <c r="QDU897" s="806"/>
      <c r="QDV897" s="806"/>
      <c r="QDW897" s="806"/>
      <c r="QDX897" s="806"/>
      <c r="QDY897" s="806"/>
      <c r="QDZ897" s="806"/>
      <c r="QEA897" s="806"/>
      <c r="QEB897" s="806"/>
      <c r="QEC897" s="806"/>
      <c r="QED897" s="806"/>
      <c r="QEE897" s="806"/>
      <c r="QEF897" s="806"/>
      <c r="QEG897" s="806"/>
      <c r="QEH897" s="806"/>
      <c r="QEI897" s="806"/>
      <c r="QEJ897" s="806"/>
      <c r="QEK897" s="806"/>
      <c r="QEL897" s="806"/>
      <c r="QEM897" s="806"/>
      <c r="QEN897" s="806"/>
      <c r="QEO897" s="806"/>
      <c r="QEP897" s="806"/>
      <c r="QEQ897" s="806"/>
      <c r="QER897" s="806"/>
      <c r="QES897" s="806"/>
      <c r="QET897" s="806"/>
      <c r="QEU897" s="806"/>
      <c r="QEV897" s="806"/>
      <c r="QEW897" s="806"/>
      <c r="QEX897" s="806"/>
      <c r="QEY897" s="806"/>
      <c r="QEZ897" s="806"/>
      <c r="QFA897" s="806"/>
      <c r="QFB897" s="806"/>
      <c r="QFC897" s="806"/>
      <c r="QFD897" s="806"/>
      <c r="QFE897" s="806"/>
      <c r="QFF897" s="806"/>
      <c r="QFG897" s="806"/>
      <c r="QFH897" s="806"/>
      <c r="QFI897" s="806"/>
      <c r="QFJ897" s="806"/>
      <c r="QFK897" s="806"/>
      <c r="QFL897" s="806"/>
      <c r="QFM897" s="806"/>
      <c r="QFN897" s="806"/>
      <c r="QFO897" s="806"/>
      <c r="QFP897" s="806"/>
      <c r="QFQ897" s="806"/>
      <c r="QFR897" s="806"/>
      <c r="QFS897" s="806"/>
      <c r="QFT897" s="806"/>
      <c r="QFU897" s="806"/>
      <c r="QFV897" s="806"/>
      <c r="QFW897" s="806"/>
      <c r="QFX897" s="806"/>
      <c r="QFY897" s="806"/>
      <c r="QFZ897" s="806"/>
      <c r="QGA897" s="806"/>
      <c r="QGB897" s="806"/>
      <c r="QGC897" s="806"/>
      <c r="QGD897" s="806"/>
      <c r="QGE897" s="806"/>
      <c r="QGF897" s="806"/>
      <c r="QGG897" s="806"/>
      <c r="QGH897" s="806"/>
      <c r="QGI897" s="806"/>
      <c r="QGJ897" s="806"/>
      <c r="QGK897" s="806"/>
      <c r="QGL897" s="806"/>
      <c r="QGM897" s="806"/>
      <c r="QGN897" s="806"/>
      <c r="QGO897" s="806"/>
      <c r="QGP897" s="806"/>
      <c r="QGQ897" s="806"/>
      <c r="QGR897" s="806"/>
      <c r="QGS897" s="806"/>
      <c r="QGT897" s="806"/>
      <c r="QGU897" s="806"/>
      <c r="QGV897" s="806"/>
      <c r="QGW897" s="806"/>
      <c r="QGX897" s="806"/>
      <c r="QGY897" s="806"/>
      <c r="QGZ897" s="806"/>
      <c r="QHA897" s="806"/>
      <c r="QHB897" s="806"/>
      <c r="QHC897" s="806"/>
      <c r="QHD897" s="806"/>
      <c r="QHE897" s="806"/>
      <c r="QHF897" s="806"/>
      <c r="QHG897" s="806"/>
      <c r="QHH897" s="806"/>
      <c r="QHI897" s="806"/>
      <c r="QHJ897" s="806"/>
      <c r="QHK897" s="806"/>
      <c r="QHL897" s="806"/>
      <c r="QHM897" s="806"/>
      <c r="QHN897" s="806"/>
      <c r="QHO897" s="806"/>
      <c r="QHP897" s="806"/>
      <c r="QHQ897" s="806"/>
      <c r="QHR897" s="806"/>
      <c r="QHS897" s="806"/>
      <c r="QHT897" s="806"/>
      <c r="QHU897" s="806"/>
      <c r="QHV897" s="806"/>
      <c r="QHW897" s="806"/>
      <c r="QHX897" s="806"/>
      <c r="QHY897" s="806"/>
      <c r="QHZ897" s="806"/>
      <c r="QIA897" s="806"/>
      <c r="QIB897" s="806"/>
      <c r="QIC897" s="806"/>
      <c r="QID897" s="806"/>
      <c r="QIE897" s="806"/>
      <c r="QIF897" s="806"/>
      <c r="QIG897" s="806"/>
      <c r="QIH897" s="806"/>
      <c r="QII897" s="806"/>
      <c r="QIJ897" s="806"/>
      <c r="QIK897" s="806"/>
      <c r="QIL897" s="806"/>
      <c r="QIM897" s="806"/>
      <c r="QIN897" s="806"/>
      <c r="QIO897" s="806"/>
      <c r="QIP897" s="806"/>
      <c r="QIQ897" s="806"/>
      <c r="QIR897" s="806"/>
      <c r="QIS897" s="806"/>
      <c r="QIT897" s="806"/>
      <c r="QIU897" s="806"/>
      <c r="QIV897" s="806"/>
      <c r="QIW897" s="806"/>
      <c r="QIX897" s="806"/>
      <c r="QIY897" s="806"/>
      <c r="QIZ897" s="806"/>
      <c r="QJA897" s="806"/>
      <c r="QJB897" s="806"/>
      <c r="QJC897" s="806"/>
      <c r="QJD897" s="806"/>
      <c r="QJE897" s="806"/>
      <c r="QJF897" s="806"/>
      <c r="QJG897" s="806"/>
      <c r="QJH897" s="806"/>
      <c r="QJI897" s="806"/>
      <c r="QJJ897" s="806"/>
      <c r="QJK897" s="806"/>
      <c r="QJL897" s="806"/>
      <c r="QJM897" s="806"/>
      <c r="QJN897" s="806"/>
      <c r="QJO897" s="806"/>
      <c r="QJP897" s="806"/>
      <c r="QJQ897" s="806"/>
      <c r="QJR897" s="806"/>
      <c r="QJS897" s="806"/>
      <c r="QJT897" s="806"/>
      <c r="QJU897" s="806"/>
      <c r="QJV897" s="806"/>
      <c r="QJW897" s="806"/>
      <c r="QJX897" s="806"/>
      <c r="QJY897" s="806"/>
      <c r="QJZ897" s="806"/>
      <c r="QKA897" s="806"/>
      <c r="QKB897" s="806"/>
      <c r="QKC897" s="806"/>
      <c r="QKD897" s="806"/>
      <c r="QKE897" s="806"/>
      <c r="QKF897" s="806"/>
      <c r="QKG897" s="806"/>
      <c r="QKH897" s="806"/>
      <c r="QKI897" s="806"/>
      <c r="QKJ897" s="806"/>
      <c r="QKK897" s="806"/>
      <c r="QKL897" s="806"/>
      <c r="QKM897" s="806"/>
      <c r="QKN897" s="806"/>
      <c r="QKO897" s="806"/>
      <c r="QKP897" s="806"/>
      <c r="QKQ897" s="806"/>
      <c r="QKR897" s="806"/>
      <c r="QKS897" s="806"/>
      <c r="QKT897" s="806"/>
      <c r="QKU897" s="806"/>
      <c r="QKV897" s="806"/>
      <c r="QKW897" s="806"/>
      <c r="QKX897" s="806"/>
      <c r="QKY897" s="806"/>
      <c r="QKZ897" s="806"/>
      <c r="QLA897" s="806"/>
      <c r="QLB897" s="806"/>
      <c r="QLC897" s="806"/>
      <c r="QLD897" s="806"/>
      <c r="QLE897" s="806"/>
      <c r="QLF897" s="806"/>
      <c r="QLG897" s="806"/>
      <c r="QLH897" s="806"/>
      <c r="QLI897" s="806"/>
      <c r="QLJ897" s="806"/>
      <c r="QLK897" s="806"/>
      <c r="QLL897" s="806"/>
      <c r="QLM897" s="806"/>
      <c r="QLN897" s="806"/>
      <c r="QLO897" s="806"/>
      <c r="QLP897" s="806"/>
      <c r="QLQ897" s="806"/>
      <c r="QLR897" s="806"/>
      <c r="QLS897" s="806"/>
      <c r="QLT897" s="806"/>
      <c r="QLU897" s="806"/>
      <c r="QLV897" s="806"/>
      <c r="QLW897" s="806"/>
      <c r="QLX897" s="806"/>
      <c r="QLY897" s="806"/>
      <c r="QLZ897" s="806"/>
      <c r="QMA897" s="806"/>
      <c r="QMB897" s="806"/>
      <c r="QMC897" s="806"/>
      <c r="QMD897" s="806"/>
      <c r="QME897" s="806"/>
      <c r="QMF897" s="806"/>
      <c r="QMG897" s="806"/>
      <c r="QMH897" s="806"/>
      <c r="QMI897" s="806"/>
      <c r="QMJ897" s="806"/>
      <c r="QMK897" s="806"/>
      <c r="QML897" s="806"/>
      <c r="QMM897" s="806"/>
      <c r="QMN897" s="806"/>
      <c r="QMO897" s="806"/>
      <c r="QMP897" s="806"/>
      <c r="QMQ897" s="806"/>
      <c r="QMR897" s="806"/>
      <c r="QMS897" s="806"/>
      <c r="QMT897" s="806"/>
      <c r="QMU897" s="806"/>
      <c r="QMV897" s="806"/>
      <c r="QMW897" s="806"/>
      <c r="QMX897" s="806"/>
      <c r="QMY897" s="806"/>
      <c r="QMZ897" s="806"/>
      <c r="QNA897" s="806"/>
      <c r="QNB897" s="806"/>
      <c r="QNC897" s="806"/>
      <c r="QND897" s="806"/>
      <c r="QNE897" s="806"/>
      <c r="QNF897" s="806"/>
      <c r="QNG897" s="806"/>
      <c r="QNH897" s="806"/>
      <c r="QNI897" s="806"/>
      <c r="QNJ897" s="806"/>
      <c r="QNK897" s="806"/>
      <c r="QNL897" s="806"/>
      <c r="QNM897" s="806"/>
      <c r="QNN897" s="806"/>
      <c r="QNO897" s="806"/>
      <c r="QNP897" s="806"/>
      <c r="QNQ897" s="806"/>
      <c r="QNR897" s="806"/>
      <c r="QNS897" s="806"/>
      <c r="QNT897" s="806"/>
      <c r="QNU897" s="806"/>
      <c r="QNV897" s="806"/>
      <c r="QNW897" s="806"/>
      <c r="QNX897" s="806"/>
      <c r="QNY897" s="806"/>
      <c r="QNZ897" s="806"/>
      <c r="QOA897" s="806"/>
      <c r="QOB897" s="806"/>
      <c r="QOC897" s="806"/>
      <c r="QOD897" s="806"/>
      <c r="QOE897" s="806"/>
      <c r="QOF897" s="806"/>
      <c r="QOG897" s="806"/>
      <c r="QOH897" s="806"/>
      <c r="QOI897" s="806"/>
      <c r="QOJ897" s="806"/>
      <c r="QOK897" s="806"/>
      <c r="QOL897" s="806"/>
      <c r="QOM897" s="806"/>
      <c r="QON897" s="806"/>
      <c r="QOO897" s="806"/>
      <c r="QOP897" s="806"/>
      <c r="QOQ897" s="806"/>
      <c r="QOR897" s="806"/>
      <c r="QOS897" s="806"/>
      <c r="QOT897" s="806"/>
      <c r="QOU897" s="806"/>
      <c r="QOV897" s="806"/>
      <c r="QOW897" s="806"/>
      <c r="QOX897" s="806"/>
      <c r="QOY897" s="806"/>
      <c r="QOZ897" s="806"/>
      <c r="QPA897" s="806"/>
      <c r="QPB897" s="806"/>
      <c r="QPC897" s="806"/>
      <c r="QPD897" s="806"/>
      <c r="QPE897" s="806"/>
      <c r="QPF897" s="806"/>
      <c r="QPG897" s="806"/>
      <c r="QPH897" s="806"/>
      <c r="QPI897" s="806"/>
      <c r="QPJ897" s="806"/>
      <c r="QPK897" s="806"/>
      <c r="QPL897" s="806"/>
      <c r="QPM897" s="806"/>
      <c r="QPN897" s="806"/>
      <c r="QPO897" s="806"/>
      <c r="QPP897" s="806"/>
      <c r="QPQ897" s="806"/>
      <c r="QPR897" s="806"/>
      <c r="QPS897" s="806"/>
      <c r="QPT897" s="806"/>
      <c r="QPU897" s="806"/>
      <c r="QPV897" s="806"/>
      <c r="QPW897" s="806"/>
      <c r="QPX897" s="806"/>
      <c r="QPY897" s="806"/>
      <c r="QPZ897" s="806"/>
      <c r="QQA897" s="806"/>
      <c r="QQB897" s="806"/>
      <c r="QQC897" s="806"/>
      <c r="QQD897" s="806"/>
      <c r="QQE897" s="806"/>
      <c r="QQF897" s="806"/>
      <c r="QQG897" s="806"/>
      <c r="QQH897" s="806"/>
      <c r="QQI897" s="806"/>
      <c r="QQJ897" s="806"/>
      <c r="QQK897" s="806"/>
      <c r="QQL897" s="806"/>
      <c r="QQM897" s="806"/>
      <c r="QQN897" s="806"/>
      <c r="QQO897" s="806"/>
      <c r="QQP897" s="806"/>
      <c r="QQQ897" s="806"/>
      <c r="QQR897" s="806"/>
      <c r="QQS897" s="806"/>
      <c r="QQT897" s="806"/>
      <c r="QQU897" s="806"/>
      <c r="QQV897" s="806"/>
      <c r="QQW897" s="806"/>
      <c r="QQX897" s="806"/>
      <c r="QQY897" s="806"/>
      <c r="QQZ897" s="806"/>
      <c r="QRA897" s="806"/>
      <c r="QRB897" s="806"/>
      <c r="QRC897" s="806"/>
      <c r="QRD897" s="806"/>
      <c r="QRE897" s="806"/>
      <c r="QRF897" s="806"/>
      <c r="QRG897" s="806"/>
      <c r="QRH897" s="806"/>
      <c r="QRI897" s="806"/>
      <c r="QRJ897" s="806"/>
      <c r="QRK897" s="806"/>
      <c r="QRL897" s="806"/>
      <c r="QRM897" s="806"/>
      <c r="QRN897" s="806"/>
      <c r="QRO897" s="806"/>
      <c r="QRP897" s="806"/>
      <c r="QRQ897" s="806"/>
      <c r="QRR897" s="806"/>
      <c r="QRS897" s="806"/>
      <c r="QRT897" s="806"/>
      <c r="QRU897" s="806"/>
      <c r="QRV897" s="806"/>
      <c r="QRW897" s="806"/>
      <c r="QRX897" s="806"/>
      <c r="QRY897" s="806"/>
      <c r="QRZ897" s="806"/>
      <c r="QSA897" s="806"/>
      <c r="QSB897" s="806"/>
      <c r="QSC897" s="806"/>
      <c r="QSD897" s="806"/>
      <c r="QSE897" s="806"/>
      <c r="QSF897" s="806"/>
      <c r="QSG897" s="806"/>
      <c r="QSH897" s="806"/>
      <c r="QSI897" s="806"/>
      <c r="QSJ897" s="806"/>
      <c r="QSK897" s="806"/>
      <c r="QSL897" s="806"/>
      <c r="QSM897" s="806"/>
      <c r="QSN897" s="806"/>
      <c r="QSO897" s="806"/>
      <c r="QSP897" s="806"/>
      <c r="QSQ897" s="806"/>
      <c r="QSR897" s="806"/>
      <c r="QSS897" s="806"/>
      <c r="QST897" s="806"/>
      <c r="QSU897" s="806"/>
      <c r="QSV897" s="806"/>
      <c r="QSW897" s="806"/>
      <c r="QSX897" s="806"/>
      <c r="QSY897" s="806"/>
      <c r="QSZ897" s="806"/>
      <c r="QTA897" s="806"/>
      <c r="QTB897" s="806"/>
      <c r="QTC897" s="806"/>
      <c r="QTD897" s="806"/>
      <c r="QTE897" s="806"/>
      <c r="QTF897" s="806"/>
      <c r="QTG897" s="806"/>
      <c r="QTH897" s="806"/>
      <c r="QTI897" s="806"/>
      <c r="QTJ897" s="806"/>
      <c r="QTK897" s="806"/>
      <c r="QTL897" s="806"/>
      <c r="QTM897" s="806"/>
      <c r="QTN897" s="806"/>
      <c r="QTO897" s="806"/>
      <c r="QTP897" s="806"/>
      <c r="QTQ897" s="806"/>
      <c r="QTR897" s="806"/>
      <c r="QTS897" s="806"/>
      <c r="QTT897" s="806"/>
      <c r="QTU897" s="806"/>
      <c r="QTV897" s="806"/>
      <c r="QTW897" s="806"/>
      <c r="QTX897" s="806"/>
      <c r="QTY897" s="806"/>
      <c r="QTZ897" s="806"/>
      <c r="QUA897" s="806"/>
      <c r="QUB897" s="806"/>
      <c r="QUC897" s="806"/>
      <c r="QUD897" s="806"/>
      <c r="QUE897" s="806"/>
      <c r="QUF897" s="806"/>
      <c r="QUG897" s="806"/>
      <c r="QUH897" s="806"/>
      <c r="QUI897" s="806"/>
      <c r="QUJ897" s="806"/>
      <c r="QUK897" s="806"/>
      <c r="QUL897" s="806"/>
      <c r="QUM897" s="806"/>
      <c r="QUN897" s="806"/>
      <c r="QUO897" s="806"/>
      <c r="QUP897" s="806"/>
      <c r="QUQ897" s="806"/>
      <c r="QUR897" s="806"/>
      <c r="QUS897" s="806"/>
      <c r="QUT897" s="806"/>
      <c r="QUU897" s="806"/>
      <c r="QUV897" s="806"/>
      <c r="QUW897" s="806"/>
      <c r="QUX897" s="806"/>
      <c r="QUY897" s="806"/>
      <c r="QUZ897" s="806"/>
      <c r="QVA897" s="806"/>
      <c r="QVB897" s="806"/>
      <c r="QVC897" s="806"/>
      <c r="QVD897" s="806"/>
      <c r="QVE897" s="806"/>
      <c r="QVF897" s="806"/>
      <c r="QVG897" s="806"/>
      <c r="QVH897" s="806"/>
      <c r="QVI897" s="806"/>
      <c r="QVJ897" s="806"/>
      <c r="QVK897" s="806"/>
      <c r="QVL897" s="806"/>
      <c r="QVM897" s="806"/>
      <c r="QVN897" s="806"/>
      <c r="QVO897" s="806"/>
      <c r="QVP897" s="806"/>
      <c r="QVQ897" s="806"/>
      <c r="QVR897" s="806"/>
      <c r="QVS897" s="806"/>
      <c r="QVT897" s="806"/>
      <c r="QVU897" s="806"/>
      <c r="QVV897" s="806"/>
      <c r="QVW897" s="806"/>
      <c r="QVX897" s="806"/>
      <c r="QVY897" s="806"/>
      <c r="QVZ897" s="806"/>
      <c r="QWA897" s="806"/>
      <c r="QWB897" s="806"/>
      <c r="QWC897" s="806"/>
      <c r="QWD897" s="806"/>
      <c r="QWE897" s="806"/>
      <c r="QWF897" s="806"/>
      <c r="QWG897" s="806"/>
      <c r="QWH897" s="806"/>
      <c r="QWI897" s="806"/>
      <c r="QWJ897" s="806"/>
      <c r="QWK897" s="806"/>
      <c r="QWL897" s="806"/>
      <c r="QWM897" s="806"/>
      <c r="QWN897" s="806"/>
      <c r="QWO897" s="806"/>
      <c r="QWP897" s="806"/>
      <c r="QWQ897" s="806"/>
      <c r="QWR897" s="806"/>
      <c r="QWS897" s="806"/>
      <c r="QWT897" s="806"/>
      <c r="QWU897" s="806"/>
      <c r="QWV897" s="806"/>
      <c r="QWW897" s="806"/>
      <c r="QWX897" s="806"/>
      <c r="QWY897" s="806"/>
      <c r="QWZ897" s="806"/>
      <c r="QXA897" s="806"/>
      <c r="QXB897" s="806"/>
      <c r="QXC897" s="806"/>
      <c r="QXD897" s="806"/>
      <c r="QXE897" s="806"/>
      <c r="QXF897" s="806"/>
      <c r="QXG897" s="806"/>
      <c r="QXH897" s="806"/>
      <c r="QXI897" s="806"/>
      <c r="QXJ897" s="806"/>
      <c r="QXK897" s="806"/>
      <c r="QXL897" s="806"/>
      <c r="QXM897" s="806"/>
      <c r="QXN897" s="806"/>
      <c r="QXO897" s="806"/>
      <c r="QXP897" s="806"/>
      <c r="QXQ897" s="806"/>
      <c r="QXR897" s="806"/>
      <c r="QXS897" s="806"/>
      <c r="QXT897" s="806"/>
      <c r="QXU897" s="806"/>
      <c r="QXV897" s="806"/>
      <c r="QXW897" s="806"/>
      <c r="QXX897" s="806"/>
      <c r="QXY897" s="806"/>
      <c r="QXZ897" s="806"/>
      <c r="QYA897" s="806"/>
      <c r="QYB897" s="806"/>
      <c r="QYC897" s="806"/>
      <c r="QYD897" s="806"/>
      <c r="QYE897" s="806"/>
      <c r="QYF897" s="806"/>
      <c r="QYG897" s="806"/>
      <c r="QYH897" s="806"/>
      <c r="QYI897" s="806"/>
      <c r="QYJ897" s="806"/>
      <c r="QYK897" s="806"/>
      <c r="QYL897" s="806"/>
      <c r="QYM897" s="806"/>
      <c r="QYN897" s="806"/>
      <c r="QYO897" s="806"/>
      <c r="QYP897" s="806"/>
      <c r="QYQ897" s="806"/>
      <c r="QYR897" s="806"/>
      <c r="QYS897" s="806"/>
      <c r="QYT897" s="806"/>
      <c r="QYU897" s="806"/>
      <c r="QYV897" s="806"/>
      <c r="QYW897" s="806"/>
      <c r="QYX897" s="806"/>
      <c r="QYY897" s="806"/>
      <c r="QYZ897" s="806"/>
      <c r="QZA897" s="806"/>
      <c r="QZB897" s="806"/>
      <c r="QZC897" s="806"/>
      <c r="QZD897" s="806"/>
      <c r="QZE897" s="806"/>
      <c r="QZF897" s="806"/>
      <c r="QZG897" s="806"/>
      <c r="QZH897" s="806"/>
      <c r="QZI897" s="806"/>
      <c r="QZJ897" s="806"/>
      <c r="QZK897" s="806"/>
      <c r="QZL897" s="806"/>
      <c r="QZM897" s="806"/>
      <c r="QZN897" s="806"/>
      <c r="QZO897" s="806"/>
      <c r="QZP897" s="806"/>
      <c r="QZQ897" s="806"/>
      <c r="QZR897" s="806"/>
      <c r="QZS897" s="806"/>
      <c r="QZT897" s="806"/>
      <c r="QZU897" s="806"/>
      <c r="QZV897" s="806"/>
      <c r="QZW897" s="806"/>
      <c r="QZX897" s="806"/>
      <c r="QZY897" s="806"/>
      <c r="QZZ897" s="806"/>
      <c r="RAA897" s="806"/>
      <c r="RAB897" s="806"/>
      <c r="RAC897" s="806"/>
      <c r="RAD897" s="806"/>
      <c r="RAE897" s="806"/>
      <c r="RAF897" s="806"/>
      <c r="RAG897" s="806"/>
      <c r="RAH897" s="806"/>
      <c r="RAI897" s="806"/>
      <c r="RAJ897" s="806"/>
      <c r="RAK897" s="806"/>
      <c r="RAL897" s="806"/>
      <c r="RAM897" s="806"/>
      <c r="RAN897" s="806"/>
      <c r="RAO897" s="806"/>
      <c r="RAP897" s="806"/>
      <c r="RAQ897" s="806"/>
      <c r="RAR897" s="806"/>
      <c r="RAS897" s="806"/>
      <c r="RAT897" s="806"/>
      <c r="RAU897" s="806"/>
      <c r="RAV897" s="806"/>
      <c r="RAW897" s="806"/>
      <c r="RAX897" s="806"/>
      <c r="RAY897" s="806"/>
      <c r="RAZ897" s="806"/>
      <c r="RBA897" s="806"/>
      <c r="RBB897" s="806"/>
      <c r="RBC897" s="806"/>
      <c r="RBD897" s="806"/>
      <c r="RBE897" s="806"/>
      <c r="RBF897" s="806"/>
      <c r="RBG897" s="806"/>
      <c r="RBH897" s="806"/>
      <c r="RBI897" s="806"/>
      <c r="RBJ897" s="806"/>
      <c r="RBK897" s="806"/>
      <c r="RBL897" s="806"/>
      <c r="RBM897" s="806"/>
      <c r="RBN897" s="806"/>
      <c r="RBO897" s="806"/>
      <c r="RBP897" s="806"/>
      <c r="RBQ897" s="806"/>
      <c r="RBR897" s="806"/>
      <c r="RBS897" s="806"/>
      <c r="RBT897" s="806"/>
      <c r="RBU897" s="806"/>
      <c r="RBV897" s="806"/>
      <c r="RBW897" s="806"/>
      <c r="RBX897" s="806"/>
      <c r="RBY897" s="806"/>
      <c r="RBZ897" s="806"/>
      <c r="RCA897" s="806"/>
      <c r="RCB897" s="806"/>
      <c r="RCC897" s="806"/>
      <c r="RCD897" s="806"/>
      <c r="RCE897" s="806"/>
      <c r="RCF897" s="806"/>
      <c r="RCG897" s="806"/>
      <c r="RCH897" s="806"/>
      <c r="RCI897" s="806"/>
      <c r="RCJ897" s="806"/>
      <c r="RCK897" s="806"/>
      <c r="RCL897" s="806"/>
      <c r="RCM897" s="806"/>
      <c r="RCN897" s="806"/>
      <c r="RCO897" s="806"/>
      <c r="RCP897" s="806"/>
      <c r="RCQ897" s="806"/>
      <c r="RCR897" s="806"/>
      <c r="RCS897" s="806"/>
      <c r="RCT897" s="806"/>
      <c r="RCU897" s="806"/>
      <c r="RCV897" s="806"/>
      <c r="RCW897" s="806"/>
      <c r="RCX897" s="806"/>
      <c r="RCY897" s="806"/>
      <c r="RCZ897" s="806"/>
      <c r="RDA897" s="806"/>
      <c r="RDB897" s="806"/>
      <c r="RDC897" s="806"/>
      <c r="RDD897" s="806"/>
      <c r="RDE897" s="806"/>
      <c r="RDF897" s="806"/>
      <c r="RDG897" s="806"/>
      <c r="RDH897" s="806"/>
      <c r="RDI897" s="806"/>
      <c r="RDJ897" s="806"/>
      <c r="RDK897" s="806"/>
      <c r="RDL897" s="806"/>
      <c r="RDM897" s="806"/>
      <c r="RDN897" s="806"/>
      <c r="RDO897" s="806"/>
      <c r="RDP897" s="806"/>
      <c r="RDQ897" s="806"/>
      <c r="RDR897" s="806"/>
      <c r="RDS897" s="806"/>
      <c r="RDT897" s="806"/>
      <c r="RDU897" s="806"/>
      <c r="RDV897" s="806"/>
      <c r="RDW897" s="806"/>
      <c r="RDX897" s="806"/>
      <c r="RDY897" s="806"/>
      <c r="RDZ897" s="806"/>
      <c r="REA897" s="806"/>
      <c r="REB897" s="806"/>
      <c r="REC897" s="806"/>
      <c r="RED897" s="806"/>
      <c r="REE897" s="806"/>
      <c r="REF897" s="806"/>
      <c r="REG897" s="806"/>
      <c r="REH897" s="806"/>
      <c r="REI897" s="806"/>
      <c r="REJ897" s="806"/>
      <c r="REK897" s="806"/>
      <c r="REL897" s="806"/>
      <c r="REM897" s="806"/>
      <c r="REN897" s="806"/>
      <c r="REO897" s="806"/>
      <c r="REP897" s="806"/>
      <c r="REQ897" s="806"/>
      <c r="RER897" s="806"/>
      <c r="RES897" s="806"/>
      <c r="RET897" s="806"/>
      <c r="REU897" s="806"/>
      <c r="REV897" s="806"/>
      <c r="REW897" s="806"/>
      <c r="REX897" s="806"/>
      <c r="REY897" s="806"/>
      <c r="REZ897" s="806"/>
      <c r="RFA897" s="806"/>
      <c r="RFB897" s="806"/>
      <c r="RFC897" s="806"/>
      <c r="RFD897" s="806"/>
      <c r="RFE897" s="806"/>
      <c r="RFF897" s="806"/>
      <c r="RFG897" s="806"/>
      <c r="RFH897" s="806"/>
      <c r="RFI897" s="806"/>
      <c r="RFJ897" s="806"/>
      <c r="RFK897" s="806"/>
      <c r="RFL897" s="806"/>
      <c r="RFM897" s="806"/>
      <c r="RFN897" s="806"/>
      <c r="RFO897" s="806"/>
      <c r="RFP897" s="806"/>
      <c r="RFQ897" s="806"/>
      <c r="RFR897" s="806"/>
      <c r="RFS897" s="806"/>
      <c r="RFT897" s="806"/>
      <c r="RFU897" s="806"/>
      <c r="RFV897" s="806"/>
      <c r="RFW897" s="806"/>
      <c r="RFX897" s="806"/>
      <c r="RFY897" s="806"/>
      <c r="RFZ897" s="806"/>
      <c r="RGA897" s="806"/>
      <c r="RGB897" s="806"/>
      <c r="RGC897" s="806"/>
      <c r="RGD897" s="806"/>
      <c r="RGE897" s="806"/>
      <c r="RGF897" s="806"/>
      <c r="RGG897" s="806"/>
      <c r="RGH897" s="806"/>
      <c r="RGI897" s="806"/>
      <c r="RGJ897" s="806"/>
      <c r="RGK897" s="806"/>
      <c r="RGL897" s="806"/>
      <c r="RGM897" s="806"/>
      <c r="RGN897" s="806"/>
      <c r="RGO897" s="806"/>
      <c r="RGP897" s="806"/>
      <c r="RGQ897" s="806"/>
      <c r="RGR897" s="806"/>
      <c r="RGS897" s="806"/>
      <c r="RGT897" s="806"/>
      <c r="RGU897" s="806"/>
      <c r="RGV897" s="806"/>
      <c r="RGW897" s="806"/>
      <c r="RGX897" s="806"/>
      <c r="RGY897" s="806"/>
      <c r="RGZ897" s="806"/>
      <c r="RHA897" s="806"/>
      <c r="RHB897" s="806"/>
      <c r="RHC897" s="806"/>
      <c r="RHD897" s="806"/>
      <c r="RHE897" s="806"/>
      <c r="RHF897" s="806"/>
      <c r="RHG897" s="806"/>
      <c r="RHH897" s="806"/>
      <c r="RHI897" s="806"/>
      <c r="RHJ897" s="806"/>
      <c r="RHK897" s="806"/>
      <c r="RHL897" s="806"/>
      <c r="RHM897" s="806"/>
      <c r="RHN897" s="806"/>
      <c r="RHO897" s="806"/>
      <c r="RHP897" s="806"/>
      <c r="RHQ897" s="806"/>
      <c r="RHR897" s="806"/>
      <c r="RHS897" s="806"/>
      <c r="RHT897" s="806"/>
      <c r="RHU897" s="806"/>
      <c r="RHV897" s="806"/>
      <c r="RHW897" s="806"/>
      <c r="RHX897" s="806"/>
      <c r="RHY897" s="806"/>
      <c r="RHZ897" s="806"/>
      <c r="RIA897" s="806"/>
      <c r="RIB897" s="806"/>
      <c r="RIC897" s="806"/>
      <c r="RID897" s="806"/>
      <c r="RIE897" s="806"/>
      <c r="RIF897" s="806"/>
      <c r="RIG897" s="806"/>
      <c r="RIH897" s="806"/>
      <c r="RII897" s="806"/>
      <c r="RIJ897" s="806"/>
      <c r="RIK897" s="806"/>
      <c r="RIL897" s="806"/>
      <c r="RIM897" s="806"/>
      <c r="RIN897" s="806"/>
      <c r="RIO897" s="806"/>
      <c r="RIP897" s="806"/>
      <c r="RIQ897" s="806"/>
      <c r="RIR897" s="806"/>
      <c r="RIS897" s="806"/>
      <c r="RIT897" s="806"/>
      <c r="RIU897" s="806"/>
      <c r="RIV897" s="806"/>
      <c r="RIW897" s="806"/>
      <c r="RIX897" s="806"/>
      <c r="RIY897" s="806"/>
      <c r="RIZ897" s="806"/>
      <c r="RJA897" s="806"/>
      <c r="RJB897" s="806"/>
      <c r="RJC897" s="806"/>
      <c r="RJD897" s="806"/>
      <c r="RJE897" s="806"/>
      <c r="RJF897" s="806"/>
      <c r="RJG897" s="806"/>
      <c r="RJH897" s="806"/>
      <c r="RJI897" s="806"/>
      <c r="RJJ897" s="806"/>
      <c r="RJK897" s="806"/>
      <c r="RJL897" s="806"/>
      <c r="RJM897" s="806"/>
      <c r="RJN897" s="806"/>
      <c r="RJO897" s="806"/>
      <c r="RJP897" s="806"/>
      <c r="RJQ897" s="806"/>
      <c r="RJR897" s="806"/>
      <c r="RJS897" s="806"/>
      <c r="RJT897" s="806"/>
      <c r="RJU897" s="806"/>
      <c r="RJV897" s="806"/>
      <c r="RJW897" s="806"/>
      <c r="RJX897" s="806"/>
      <c r="RJY897" s="806"/>
      <c r="RJZ897" s="806"/>
      <c r="RKA897" s="806"/>
      <c r="RKB897" s="806"/>
      <c r="RKC897" s="806"/>
      <c r="RKD897" s="806"/>
      <c r="RKE897" s="806"/>
      <c r="RKF897" s="806"/>
      <c r="RKG897" s="806"/>
      <c r="RKH897" s="806"/>
      <c r="RKI897" s="806"/>
      <c r="RKJ897" s="806"/>
      <c r="RKK897" s="806"/>
      <c r="RKL897" s="806"/>
      <c r="RKM897" s="806"/>
      <c r="RKN897" s="806"/>
      <c r="RKO897" s="806"/>
      <c r="RKP897" s="806"/>
      <c r="RKQ897" s="806"/>
      <c r="RKR897" s="806"/>
      <c r="RKS897" s="806"/>
      <c r="RKT897" s="806"/>
      <c r="RKU897" s="806"/>
      <c r="RKV897" s="806"/>
      <c r="RKW897" s="806"/>
      <c r="RKX897" s="806"/>
      <c r="RKY897" s="806"/>
      <c r="RKZ897" s="806"/>
      <c r="RLA897" s="806"/>
      <c r="RLB897" s="806"/>
      <c r="RLC897" s="806"/>
      <c r="RLD897" s="806"/>
      <c r="RLE897" s="806"/>
      <c r="RLF897" s="806"/>
      <c r="RLG897" s="806"/>
      <c r="RLH897" s="806"/>
      <c r="RLI897" s="806"/>
      <c r="RLJ897" s="806"/>
      <c r="RLK897" s="806"/>
      <c r="RLL897" s="806"/>
      <c r="RLM897" s="806"/>
      <c r="RLN897" s="806"/>
      <c r="RLO897" s="806"/>
      <c r="RLP897" s="806"/>
      <c r="RLQ897" s="806"/>
      <c r="RLR897" s="806"/>
      <c r="RLS897" s="806"/>
      <c r="RLT897" s="806"/>
      <c r="RLU897" s="806"/>
      <c r="RLV897" s="806"/>
      <c r="RLW897" s="806"/>
      <c r="RLX897" s="806"/>
      <c r="RLY897" s="806"/>
      <c r="RLZ897" s="806"/>
      <c r="RMA897" s="806"/>
      <c r="RMB897" s="806"/>
      <c r="RMC897" s="806"/>
      <c r="RMD897" s="806"/>
      <c r="RME897" s="806"/>
      <c r="RMF897" s="806"/>
      <c r="RMG897" s="806"/>
      <c r="RMH897" s="806"/>
      <c r="RMI897" s="806"/>
      <c r="RMJ897" s="806"/>
      <c r="RMK897" s="806"/>
      <c r="RML897" s="806"/>
      <c r="RMM897" s="806"/>
      <c r="RMN897" s="806"/>
      <c r="RMO897" s="806"/>
      <c r="RMP897" s="806"/>
      <c r="RMQ897" s="806"/>
      <c r="RMR897" s="806"/>
      <c r="RMS897" s="806"/>
      <c r="RMT897" s="806"/>
      <c r="RMU897" s="806"/>
      <c r="RMV897" s="806"/>
      <c r="RMW897" s="806"/>
      <c r="RMX897" s="806"/>
      <c r="RMY897" s="806"/>
      <c r="RMZ897" s="806"/>
      <c r="RNA897" s="806"/>
      <c r="RNB897" s="806"/>
      <c r="RNC897" s="806"/>
      <c r="RND897" s="806"/>
      <c r="RNE897" s="806"/>
      <c r="RNF897" s="806"/>
      <c r="RNG897" s="806"/>
      <c r="RNH897" s="806"/>
      <c r="RNI897" s="806"/>
      <c r="RNJ897" s="806"/>
      <c r="RNK897" s="806"/>
      <c r="RNL897" s="806"/>
      <c r="RNM897" s="806"/>
      <c r="RNN897" s="806"/>
      <c r="RNO897" s="806"/>
      <c r="RNP897" s="806"/>
      <c r="RNQ897" s="806"/>
      <c r="RNR897" s="806"/>
      <c r="RNS897" s="806"/>
      <c r="RNT897" s="806"/>
      <c r="RNU897" s="806"/>
      <c r="RNV897" s="806"/>
      <c r="RNW897" s="806"/>
      <c r="RNX897" s="806"/>
      <c r="RNY897" s="806"/>
      <c r="RNZ897" s="806"/>
      <c r="ROA897" s="806"/>
      <c r="ROB897" s="806"/>
      <c r="ROC897" s="806"/>
      <c r="ROD897" s="806"/>
      <c r="ROE897" s="806"/>
      <c r="ROF897" s="806"/>
      <c r="ROG897" s="806"/>
      <c r="ROH897" s="806"/>
      <c r="ROI897" s="806"/>
      <c r="ROJ897" s="806"/>
      <c r="ROK897" s="806"/>
      <c r="ROL897" s="806"/>
      <c r="ROM897" s="806"/>
      <c r="RON897" s="806"/>
      <c r="ROO897" s="806"/>
      <c r="ROP897" s="806"/>
      <c r="ROQ897" s="806"/>
      <c r="ROR897" s="806"/>
      <c r="ROS897" s="806"/>
      <c r="ROT897" s="806"/>
      <c r="ROU897" s="806"/>
      <c r="ROV897" s="806"/>
      <c r="ROW897" s="806"/>
      <c r="ROX897" s="806"/>
      <c r="ROY897" s="806"/>
      <c r="ROZ897" s="806"/>
      <c r="RPA897" s="806"/>
      <c r="RPB897" s="806"/>
      <c r="RPC897" s="806"/>
      <c r="RPD897" s="806"/>
      <c r="RPE897" s="806"/>
      <c r="RPF897" s="806"/>
      <c r="RPG897" s="806"/>
      <c r="RPH897" s="806"/>
      <c r="RPI897" s="806"/>
      <c r="RPJ897" s="806"/>
      <c r="RPK897" s="806"/>
      <c r="RPL897" s="806"/>
      <c r="RPM897" s="806"/>
      <c r="RPN897" s="806"/>
      <c r="RPO897" s="806"/>
      <c r="RPP897" s="806"/>
      <c r="RPQ897" s="806"/>
      <c r="RPR897" s="806"/>
      <c r="RPS897" s="806"/>
      <c r="RPT897" s="806"/>
      <c r="RPU897" s="806"/>
      <c r="RPV897" s="806"/>
      <c r="RPW897" s="806"/>
      <c r="RPX897" s="806"/>
      <c r="RPY897" s="806"/>
      <c r="RPZ897" s="806"/>
      <c r="RQA897" s="806"/>
      <c r="RQB897" s="806"/>
      <c r="RQC897" s="806"/>
      <c r="RQD897" s="806"/>
      <c r="RQE897" s="806"/>
      <c r="RQF897" s="806"/>
      <c r="RQG897" s="806"/>
      <c r="RQH897" s="806"/>
      <c r="RQI897" s="806"/>
      <c r="RQJ897" s="806"/>
      <c r="RQK897" s="806"/>
      <c r="RQL897" s="806"/>
      <c r="RQM897" s="806"/>
      <c r="RQN897" s="806"/>
      <c r="RQO897" s="806"/>
      <c r="RQP897" s="806"/>
      <c r="RQQ897" s="806"/>
      <c r="RQR897" s="806"/>
      <c r="RQS897" s="806"/>
      <c r="RQT897" s="806"/>
      <c r="RQU897" s="806"/>
      <c r="RQV897" s="806"/>
      <c r="RQW897" s="806"/>
      <c r="RQX897" s="806"/>
      <c r="RQY897" s="806"/>
      <c r="RQZ897" s="806"/>
      <c r="RRA897" s="806"/>
      <c r="RRB897" s="806"/>
      <c r="RRC897" s="806"/>
      <c r="RRD897" s="806"/>
      <c r="RRE897" s="806"/>
      <c r="RRF897" s="806"/>
      <c r="RRG897" s="806"/>
      <c r="RRH897" s="806"/>
      <c r="RRI897" s="806"/>
      <c r="RRJ897" s="806"/>
      <c r="RRK897" s="806"/>
      <c r="RRL897" s="806"/>
      <c r="RRM897" s="806"/>
      <c r="RRN897" s="806"/>
      <c r="RRO897" s="806"/>
      <c r="RRP897" s="806"/>
      <c r="RRQ897" s="806"/>
      <c r="RRR897" s="806"/>
      <c r="RRS897" s="806"/>
      <c r="RRT897" s="806"/>
      <c r="RRU897" s="806"/>
      <c r="RRV897" s="806"/>
      <c r="RRW897" s="806"/>
      <c r="RRX897" s="806"/>
      <c r="RRY897" s="806"/>
      <c r="RRZ897" s="806"/>
      <c r="RSA897" s="806"/>
      <c r="RSB897" s="806"/>
      <c r="RSC897" s="806"/>
      <c r="RSD897" s="806"/>
      <c r="RSE897" s="806"/>
      <c r="RSF897" s="806"/>
      <c r="RSG897" s="806"/>
      <c r="RSH897" s="806"/>
      <c r="RSI897" s="806"/>
      <c r="RSJ897" s="806"/>
      <c r="RSK897" s="806"/>
      <c r="RSL897" s="806"/>
      <c r="RSM897" s="806"/>
      <c r="RSN897" s="806"/>
      <c r="RSO897" s="806"/>
      <c r="RSP897" s="806"/>
      <c r="RSQ897" s="806"/>
      <c r="RSR897" s="806"/>
      <c r="RSS897" s="806"/>
      <c r="RST897" s="806"/>
      <c r="RSU897" s="806"/>
      <c r="RSV897" s="806"/>
      <c r="RSW897" s="806"/>
      <c r="RSX897" s="806"/>
      <c r="RSY897" s="806"/>
      <c r="RSZ897" s="806"/>
      <c r="RTA897" s="806"/>
      <c r="RTB897" s="806"/>
      <c r="RTC897" s="806"/>
      <c r="RTD897" s="806"/>
      <c r="RTE897" s="806"/>
      <c r="RTF897" s="806"/>
      <c r="RTG897" s="806"/>
      <c r="RTH897" s="806"/>
      <c r="RTI897" s="806"/>
      <c r="RTJ897" s="806"/>
      <c r="RTK897" s="806"/>
      <c r="RTL897" s="806"/>
      <c r="RTM897" s="806"/>
      <c r="RTN897" s="806"/>
      <c r="RTO897" s="806"/>
      <c r="RTP897" s="806"/>
      <c r="RTQ897" s="806"/>
      <c r="RTR897" s="806"/>
      <c r="RTS897" s="806"/>
      <c r="RTT897" s="806"/>
      <c r="RTU897" s="806"/>
      <c r="RTV897" s="806"/>
      <c r="RTW897" s="806"/>
      <c r="RTX897" s="806"/>
      <c r="RTY897" s="806"/>
      <c r="RTZ897" s="806"/>
      <c r="RUA897" s="806"/>
      <c r="RUB897" s="806"/>
      <c r="RUC897" s="806"/>
      <c r="RUD897" s="806"/>
      <c r="RUE897" s="806"/>
      <c r="RUF897" s="806"/>
      <c r="RUG897" s="806"/>
      <c r="RUH897" s="806"/>
      <c r="RUI897" s="806"/>
      <c r="RUJ897" s="806"/>
      <c r="RUK897" s="806"/>
      <c r="RUL897" s="806"/>
      <c r="RUM897" s="806"/>
      <c r="RUN897" s="806"/>
      <c r="RUO897" s="806"/>
      <c r="RUP897" s="806"/>
      <c r="RUQ897" s="806"/>
      <c r="RUR897" s="806"/>
      <c r="RUS897" s="806"/>
      <c r="RUT897" s="806"/>
      <c r="RUU897" s="806"/>
      <c r="RUV897" s="806"/>
      <c r="RUW897" s="806"/>
      <c r="RUX897" s="806"/>
      <c r="RUY897" s="806"/>
      <c r="RUZ897" s="806"/>
      <c r="RVA897" s="806"/>
      <c r="RVB897" s="806"/>
      <c r="RVC897" s="806"/>
      <c r="RVD897" s="806"/>
      <c r="RVE897" s="806"/>
      <c r="RVF897" s="806"/>
      <c r="RVG897" s="806"/>
      <c r="RVH897" s="806"/>
      <c r="RVI897" s="806"/>
      <c r="RVJ897" s="806"/>
      <c r="RVK897" s="806"/>
      <c r="RVL897" s="806"/>
      <c r="RVM897" s="806"/>
      <c r="RVN897" s="806"/>
      <c r="RVO897" s="806"/>
      <c r="RVP897" s="806"/>
      <c r="RVQ897" s="806"/>
      <c r="RVR897" s="806"/>
      <c r="RVS897" s="806"/>
      <c r="RVT897" s="806"/>
      <c r="RVU897" s="806"/>
      <c r="RVV897" s="806"/>
      <c r="RVW897" s="806"/>
      <c r="RVX897" s="806"/>
      <c r="RVY897" s="806"/>
      <c r="RVZ897" s="806"/>
      <c r="RWA897" s="806"/>
      <c r="RWB897" s="806"/>
      <c r="RWC897" s="806"/>
      <c r="RWD897" s="806"/>
      <c r="RWE897" s="806"/>
      <c r="RWF897" s="806"/>
      <c r="RWG897" s="806"/>
      <c r="RWH897" s="806"/>
      <c r="RWI897" s="806"/>
      <c r="RWJ897" s="806"/>
      <c r="RWK897" s="806"/>
      <c r="RWL897" s="806"/>
      <c r="RWM897" s="806"/>
      <c r="RWN897" s="806"/>
      <c r="RWO897" s="806"/>
      <c r="RWP897" s="806"/>
      <c r="RWQ897" s="806"/>
      <c r="RWR897" s="806"/>
      <c r="RWS897" s="806"/>
      <c r="RWT897" s="806"/>
      <c r="RWU897" s="806"/>
      <c r="RWV897" s="806"/>
      <c r="RWW897" s="806"/>
      <c r="RWX897" s="806"/>
      <c r="RWY897" s="806"/>
      <c r="RWZ897" s="806"/>
      <c r="RXA897" s="806"/>
      <c r="RXB897" s="806"/>
      <c r="RXC897" s="806"/>
      <c r="RXD897" s="806"/>
      <c r="RXE897" s="806"/>
      <c r="RXF897" s="806"/>
      <c r="RXG897" s="806"/>
      <c r="RXH897" s="806"/>
      <c r="RXI897" s="806"/>
      <c r="RXJ897" s="806"/>
      <c r="RXK897" s="806"/>
      <c r="RXL897" s="806"/>
      <c r="RXM897" s="806"/>
      <c r="RXN897" s="806"/>
      <c r="RXO897" s="806"/>
      <c r="RXP897" s="806"/>
      <c r="RXQ897" s="806"/>
      <c r="RXR897" s="806"/>
      <c r="RXS897" s="806"/>
      <c r="RXT897" s="806"/>
      <c r="RXU897" s="806"/>
      <c r="RXV897" s="806"/>
      <c r="RXW897" s="806"/>
      <c r="RXX897" s="806"/>
      <c r="RXY897" s="806"/>
      <c r="RXZ897" s="806"/>
      <c r="RYA897" s="806"/>
      <c r="RYB897" s="806"/>
      <c r="RYC897" s="806"/>
      <c r="RYD897" s="806"/>
      <c r="RYE897" s="806"/>
      <c r="RYF897" s="806"/>
      <c r="RYG897" s="806"/>
      <c r="RYH897" s="806"/>
      <c r="RYI897" s="806"/>
      <c r="RYJ897" s="806"/>
      <c r="RYK897" s="806"/>
      <c r="RYL897" s="806"/>
      <c r="RYM897" s="806"/>
      <c r="RYN897" s="806"/>
      <c r="RYO897" s="806"/>
      <c r="RYP897" s="806"/>
      <c r="RYQ897" s="806"/>
      <c r="RYR897" s="806"/>
      <c r="RYS897" s="806"/>
      <c r="RYT897" s="806"/>
      <c r="RYU897" s="806"/>
      <c r="RYV897" s="806"/>
      <c r="RYW897" s="806"/>
      <c r="RYX897" s="806"/>
      <c r="RYY897" s="806"/>
      <c r="RYZ897" s="806"/>
      <c r="RZA897" s="806"/>
      <c r="RZB897" s="806"/>
      <c r="RZC897" s="806"/>
      <c r="RZD897" s="806"/>
      <c r="RZE897" s="806"/>
      <c r="RZF897" s="806"/>
      <c r="RZG897" s="806"/>
      <c r="RZH897" s="806"/>
      <c r="RZI897" s="806"/>
      <c r="RZJ897" s="806"/>
      <c r="RZK897" s="806"/>
      <c r="RZL897" s="806"/>
      <c r="RZM897" s="806"/>
      <c r="RZN897" s="806"/>
      <c r="RZO897" s="806"/>
      <c r="RZP897" s="806"/>
      <c r="RZQ897" s="806"/>
      <c r="RZR897" s="806"/>
      <c r="RZS897" s="806"/>
      <c r="RZT897" s="806"/>
      <c r="RZU897" s="806"/>
      <c r="RZV897" s="806"/>
      <c r="RZW897" s="806"/>
      <c r="RZX897" s="806"/>
      <c r="RZY897" s="806"/>
      <c r="RZZ897" s="806"/>
      <c r="SAA897" s="806"/>
      <c r="SAB897" s="806"/>
      <c r="SAC897" s="806"/>
      <c r="SAD897" s="806"/>
      <c r="SAE897" s="806"/>
      <c r="SAF897" s="806"/>
      <c r="SAG897" s="806"/>
      <c r="SAH897" s="806"/>
      <c r="SAI897" s="806"/>
      <c r="SAJ897" s="806"/>
      <c r="SAK897" s="806"/>
      <c r="SAL897" s="806"/>
      <c r="SAM897" s="806"/>
      <c r="SAN897" s="806"/>
      <c r="SAO897" s="806"/>
      <c r="SAP897" s="806"/>
      <c r="SAQ897" s="806"/>
      <c r="SAR897" s="806"/>
      <c r="SAS897" s="806"/>
      <c r="SAT897" s="806"/>
      <c r="SAU897" s="806"/>
      <c r="SAV897" s="806"/>
      <c r="SAW897" s="806"/>
      <c r="SAX897" s="806"/>
      <c r="SAY897" s="806"/>
      <c r="SAZ897" s="806"/>
      <c r="SBA897" s="806"/>
      <c r="SBB897" s="806"/>
      <c r="SBC897" s="806"/>
      <c r="SBD897" s="806"/>
      <c r="SBE897" s="806"/>
      <c r="SBF897" s="806"/>
      <c r="SBG897" s="806"/>
      <c r="SBH897" s="806"/>
      <c r="SBI897" s="806"/>
      <c r="SBJ897" s="806"/>
      <c r="SBK897" s="806"/>
      <c r="SBL897" s="806"/>
      <c r="SBM897" s="806"/>
      <c r="SBN897" s="806"/>
      <c r="SBO897" s="806"/>
      <c r="SBP897" s="806"/>
      <c r="SBQ897" s="806"/>
      <c r="SBR897" s="806"/>
      <c r="SBS897" s="806"/>
      <c r="SBT897" s="806"/>
      <c r="SBU897" s="806"/>
      <c r="SBV897" s="806"/>
      <c r="SBW897" s="806"/>
      <c r="SBX897" s="806"/>
      <c r="SBY897" s="806"/>
      <c r="SBZ897" s="806"/>
      <c r="SCA897" s="806"/>
      <c r="SCB897" s="806"/>
      <c r="SCC897" s="806"/>
      <c r="SCD897" s="806"/>
      <c r="SCE897" s="806"/>
      <c r="SCF897" s="806"/>
      <c r="SCG897" s="806"/>
      <c r="SCH897" s="806"/>
      <c r="SCI897" s="806"/>
      <c r="SCJ897" s="806"/>
      <c r="SCK897" s="806"/>
      <c r="SCL897" s="806"/>
      <c r="SCM897" s="806"/>
      <c r="SCN897" s="806"/>
      <c r="SCO897" s="806"/>
      <c r="SCP897" s="806"/>
      <c r="SCQ897" s="806"/>
      <c r="SCR897" s="806"/>
      <c r="SCS897" s="806"/>
      <c r="SCT897" s="806"/>
      <c r="SCU897" s="806"/>
      <c r="SCV897" s="806"/>
      <c r="SCW897" s="806"/>
      <c r="SCX897" s="806"/>
      <c r="SCY897" s="806"/>
      <c r="SCZ897" s="806"/>
      <c r="SDA897" s="806"/>
      <c r="SDB897" s="806"/>
      <c r="SDC897" s="806"/>
      <c r="SDD897" s="806"/>
      <c r="SDE897" s="806"/>
      <c r="SDF897" s="806"/>
      <c r="SDG897" s="806"/>
      <c r="SDH897" s="806"/>
      <c r="SDI897" s="806"/>
      <c r="SDJ897" s="806"/>
      <c r="SDK897" s="806"/>
      <c r="SDL897" s="806"/>
      <c r="SDM897" s="806"/>
      <c r="SDN897" s="806"/>
      <c r="SDO897" s="806"/>
      <c r="SDP897" s="806"/>
      <c r="SDQ897" s="806"/>
      <c r="SDR897" s="806"/>
      <c r="SDS897" s="806"/>
      <c r="SDT897" s="806"/>
      <c r="SDU897" s="806"/>
      <c r="SDV897" s="806"/>
      <c r="SDW897" s="806"/>
      <c r="SDX897" s="806"/>
      <c r="SDY897" s="806"/>
      <c r="SDZ897" s="806"/>
      <c r="SEA897" s="806"/>
      <c r="SEB897" s="806"/>
      <c r="SEC897" s="806"/>
      <c r="SED897" s="806"/>
      <c r="SEE897" s="806"/>
      <c r="SEF897" s="806"/>
      <c r="SEG897" s="806"/>
      <c r="SEH897" s="806"/>
      <c r="SEI897" s="806"/>
      <c r="SEJ897" s="806"/>
      <c r="SEK897" s="806"/>
      <c r="SEL897" s="806"/>
      <c r="SEM897" s="806"/>
      <c r="SEN897" s="806"/>
      <c r="SEO897" s="806"/>
      <c r="SEP897" s="806"/>
      <c r="SEQ897" s="806"/>
      <c r="SER897" s="806"/>
      <c r="SES897" s="806"/>
      <c r="SET897" s="806"/>
      <c r="SEU897" s="806"/>
      <c r="SEV897" s="806"/>
      <c r="SEW897" s="806"/>
      <c r="SEX897" s="806"/>
      <c r="SEY897" s="806"/>
      <c r="SEZ897" s="806"/>
      <c r="SFA897" s="806"/>
      <c r="SFB897" s="806"/>
      <c r="SFC897" s="806"/>
      <c r="SFD897" s="806"/>
      <c r="SFE897" s="806"/>
      <c r="SFF897" s="806"/>
      <c r="SFG897" s="806"/>
      <c r="SFH897" s="806"/>
      <c r="SFI897" s="806"/>
      <c r="SFJ897" s="806"/>
      <c r="SFK897" s="806"/>
      <c r="SFL897" s="806"/>
      <c r="SFM897" s="806"/>
      <c r="SFN897" s="806"/>
      <c r="SFO897" s="806"/>
      <c r="SFP897" s="806"/>
      <c r="SFQ897" s="806"/>
      <c r="SFR897" s="806"/>
      <c r="SFS897" s="806"/>
      <c r="SFT897" s="806"/>
      <c r="SFU897" s="806"/>
      <c r="SFV897" s="806"/>
      <c r="SFW897" s="806"/>
      <c r="SFX897" s="806"/>
      <c r="SFY897" s="806"/>
      <c r="SFZ897" s="806"/>
      <c r="SGA897" s="806"/>
      <c r="SGB897" s="806"/>
      <c r="SGC897" s="806"/>
      <c r="SGD897" s="806"/>
      <c r="SGE897" s="806"/>
      <c r="SGF897" s="806"/>
      <c r="SGG897" s="806"/>
      <c r="SGH897" s="806"/>
      <c r="SGI897" s="806"/>
      <c r="SGJ897" s="806"/>
      <c r="SGK897" s="806"/>
      <c r="SGL897" s="806"/>
      <c r="SGM897" s="806"/>
      <c r="SGN897" s="806"/>
      <c r="SGO897" s="806"/>
      <c r="SGP897" s="806"/>
      <c r="SGQ897" s="806"/>
      <c r="SGR897" s="806"/>
      <c r="SGS897" s="806"/>
      <c r="SGT897" s="806"/>
      <c r="SGU897" s="806"/>
      <c r="SGV897" s="806"/>
      <c r="SGW897" s="806"/>
      <c r="SGX897" s="806"/>
      <c r="SGY897" s="806"/>
      <c r="SGZ897" s="806"/>
      <c r="SHA897" s="806"/>
      <c r="SHB897" s="806"/>
      <c r="SHC897" s="806"/>
      <c r="SHD897" s="806"/>
      <c r="SHE897" s="806"/>
      <c r="SHF897" s="806"/>
      <c r="SHG897" s="806"/>
      <c r="SHH897" s="806"/>
      <c r="SHI897" s="806"/>
      <c r="SHJ897" s="806"/>
      <c r="SHK897" s="806"/>
      <c r="SHL897" s="806"/>
      <c r="SHM897" s="806"/>
      <c r="SHN897" s="806"/>
      <c r="SHO897" s="806"/>
      <c r="SHP897" s="806"/>
      <c r="SHQ897" s="806"/>
      <c r="SHR897" s="806"/>
      <c r="SHS897" s="806"/>
      <c r="SHT897" s="806"/>
      <c r="SHU897" s="806"/>
      <c r="SHV897" s="806"/>
      <c r="SHW897" s="806"/>
      <c r="SHX897" s="806"/>
      <c r="SHY897" s="806"/>
      <c r="SHZ897" s="806"/>
      <c r="SIA897" s="806"/>
      <c r="SIB897" s="806"/>
      <c r="SIC897" s="806"/>
      <c r="SID897" s="806"/>
      <c r="SIE897" s="806"/>
      <c r="SIF897" s="806"/>
      <c r="SIG897" s="806"/>
      <c r="SIH897" s="806"/>
      <c r="SII897" s="806"/>
      <c r="SIJ897" s="806"/>
      <c r="SIK897" s="806"/>
      <c r="SIL897" s="806"/>
      <c r="SIM897" s="806"/>
      <c r="SIN897" s="806"/>
      <c r="SIO897" s="806"/>
      <c r="SIP897" s="806"/>
      <c r="SIQ897" s="806"/>
      <c r="SIR897" s="806"/>
      <c r="SIS897" s="806"/>
      <c r="SIT897" s="806"/>
      <c r="SIU897" s="806"/>
      <c r="SIV897" s="806"/>
      <c r="SIW897" s="806"/>
      <c r="SIX897" s="806"/>
      <c r="SIY897" s="806"/>
      <c r="SIZ897" s="806"/>
      <c r="SJA897" s="806"/>
      <c r="SJB897" s="806"/>
      <c r="SJC897" s="806"/>
      <c r="SJD897" s="806"/>
      <c r="SJE897" s="806"/>
      <c r="SJF897" s="806"/>
      <c r="SJG897" s="806"/>
      <c r="SJH897" s="806"/>
      <c r="SJI897" s="806"/>
      <c r="SJJ897" s="806"/>
      <c r="SJK897" s="806"/>
      <c r="SJL897" s="806"/>
      <c r="SJM897" s="806"/>
      <c r="SJN897" s="806"/>
      <c r="SJO897" s="806"/>
      <c r="SJP897" s="806"/>
      <c r="SJQ897" s="806"/>
      <c r="SJR897" s="806"/>
      <c r="SJS897" s="806"/>
      <c r="SJT897" s="806"/>
      <c r="SJU897" s="806"/>
      <c r="SJV897" s="806"/>
      <c r="SJW897" s="806"/>
      <c r="SJX897" s="806"/>
      <c r="SJY897" s="806"/>
      <c r="SJZ897" s="806"/>
      <c r="SKA897" s="806"/>
      <c r="SKB897" s="806"/>
      <c r="SKC897" s="806"/>
      <c r="SKD897" s="806"/>
      <c r="SKE897" s="806"/>
      <c r="SKF897" s="806"/>
      <c r="SKG897" s="806"/>
      <c r="SKH897" s="806"/>
      <c r="SKI897" s="806"/>
      <c r="SKJ897" s="806"/>
      <c r="SKK897" s="806"/>
      <c r="SKL897" s="806"/>
      <c r="SKM897" s="806"/>
      <c r="SKN897" s="806"/>
      <c r="SKO897" s="806"/>
      <c r="SKP897" s="806"/>
      <c r="SKQ897" s="806"/>
      <c r="SKR897" s="806"/>
      <c r="SKS897" s="806"/>
      <c r="SKT897" s="806"/>
      <c r="SKU897" s="806"/>
      <c r="SKV897" s="806"/>
      <c r="SKW897" s="806"/>
      <c r="SKX897" s="806"/>
      <c r="SKY897" s="806"/>
      <c r="SKZ897" s="806"/>
      <c r="SLA897" s="806"/>
      <c r="SLB897" s="806"/>
      <c r="SLC897" s="806"/>
      <c r="SLD897" s="806"/>
      <c r="SLE897" s="806"/>
      <c r="SLF897" s="806"/>
      <c r="SLG897" s="806"/>
      <c r="SLH897" s="806"/>
      <c r="SLI897" s="806"/>
      <c r="SLJ897" s="806"/>
      <c r="SLK897" s="806"/>
      <c r="SLL897" s="806"/>
      <c r="SLM897" s="806"/>
      <c r="SLN897" s="806"/>
      <c r="SLO897" s="806"/>
      <c r="SLP897" s="806"/>
      <c r="SLQ897" s="806"/>
      <c r="SLR897" s="806"/>
      <c r="SLS897" s="806"/>
      <c r="SLT897" s="806"/>
      <c r="SLU897" s="806"/>
      <c r="SLV897" s="806"/>
      <c r="SLW897" s="806"/>
      <c r="SLX897" s="806"/>
      <c r="SLY897" s="806"/>
      <c r="SLZ897" s="806"/>
      <c r="SMA897" s="806"/>
      <c r="SMB897" s="806"/>
      <c r="SMC897" s="806"/>
      <c r="SMD897" s="806"/>
      <c r="SME897" s="806"/>
      <c r="SMF897" s="806"/>
      <c r="SMG897" s="806"/>
      <c r="SMH897" s="806"/>
      <c r="SMI897" s="806"/>
      <c r="SMJ897" s="806"/>
      <c r="SMK897" s="806"/>
      <c r="SML897" s="806"/>
      <c r="SMM897" s="806"/>
      <c r="SMN897" s="806"/>
      <c r="SMO897" s="806"/>
      <c r="SMP897" s="806"/>
      <c r="SMQ897" s="806"/>
      <c r="SMR897" s="806"/>
      <c r="SMS897" s="806"/>
      <c r="SMT897" s="806"/>
      <c r="SMU897" s="806"/>
      <c r="SMV897" s="806"/>
      <c r="SMW897" s="806"/>
      <c r="SMX897" s="806"/>
      <c r="SMY897" s="806"/>
      <c r="SMZ897" s="806"/>
      <c r="SNA897" s="806"/>
      <c r="SNB897" s="806"/>
      <c r="SNC897" s="806"/>
      <c r="SND897" s="806"/>
      <c r="SNE897" s="806"/>
      <c r="SNF897" s="806"/>
      <c r="SNG897" s="806"/>
      <c r="SNH897" s="806"/>
      <c r="SNI897" s="806"/>
      <c r="SNJ897" s="806"/>
      <c r="SNK897" s="806"/>
      <c r="SNL897" s="806"/>
      <c r="SNM897" s="806"/>
      <c r="SNN897" s="806"/>
      <c r="SNO897" s="806"/>
      <c r="SNP897" s="806"/>
      <c r="SNQ897" s="806"/>
      <c r="SNR897" s="806"/>
      <c r="SNS897" s="806"/>
      <c r="SNT897" s="806"/>
      <c r="SNU897" s="806"/>
      <c r="SNV897" s="806"/>
      <c r="SNW897" s="806"/>
      <c r="SNX897" s="806"/>
      <c r="SNY897" s="806"/>
      <c r="SNZ897" s="806"/>
      <c r="SOA897" s="806"/>
      <c r="SOB897" s="806"/>
      <c r="SOC897" s="806"/>
      <c r="SOD897" s="806"/>
      <c r="SOE897" s="806"/>
      <c r="SOF897" s="806"/>
      <c r="SOG897" s="806"/>
      <c r="SOH897" s="806"/>
      <c r="SOI897" s="806"/>
      <c r="SOJ897" s="806"/>
      <c r="SOK897" s="806"/>
      <c r="SOL897" s="806"/>
      <c r="SOM897" s="806"/>
      <c r="SON897" s="806"/>
      <c r="SOO897" s="806"/>
      <c r="SOP897" s="806"/>
      <c r="SOQ897" s="806"/>
      <c r="SOR897" s="806"/>
      <c r="SOS897" s="806"/>
      <c r="SOT897" s="806"/>
      <c r="SOU897" s="806"/>
      <c r="SOV897" s="806"/>
      <c r="SOW897" s="806"/>
      <c r="SOX897" s="806"/>
      <c r="SOY897" s="806"/>
      <c r="SOZ897" s="806"/>
      <c r="SPA897" s="806"/>
      <c r="SPB897" s="806"/>
      <c r="SPC897" s="806"/>
      <c r="SPD897" s="806"/>
      <c r="SPE897" s="806"/>
      <c r="SPF897" s="806"/>
      <c r="SPG897" s="806"/>
      <c r="SPH897" s="806"/>
      <c r="SPI897" s="806"/>
      <c r="SPJ897" s="806"/>
      <c r="SPK897" s="806"/>
      <c r="SPL897" s="806"/>
      <c r="SPM897" s="806"/>
      <c r="SPN897" s="806"/>
      <c r="SPO897" s="806"/>
      <c r="SPP897" s="806"/>
      <c r="SPQ897" s="806"/>
      <c r="SPR897" s="806"/>
      <c r="SPS897" s="806"/>
      <c r="SPT897" s="806"/>
      <c r="SPU897" s="806"/>
      <c r="SPV897" s="806"/>
      <c r="SPW897" s="806"/>
      <c r="SPX897" s="806"/>
      <c r="SPY897" s="806"/>
      <c r="SPZ897" s="806"/>
      <c r="SQA897" s="806"/>
      <c r="SQB897" s="806"/>
      <c r="SQC897" s="806"/>
      <c r="SQD897" s="806"/>
      <c r="SQE897" s="806"/>
      <c r="SQF897" s="806"/>
      <c r="SQG897" s="806"/>
      <c r="SQH897" s="806"/>
      <c r="SQI897" s="806"/>
      <c r="SQJ897" s="806"/>
      <c r="SQK897" s="806"/>
      <c r="SQL897" s="806"/>
      <c r="SQM897" s="806"/>
      <c r="SQN897" s="806"/>
      <c r="SQO897" s="806"/>
      <c r="SQP897" s="806"/>
      <c r="SQQ897" s="806"/>
      <c r="SQR897" s="806"/>
      <c r="SQS897" s="806"/>
      <c r="SQT897" s="806"/>
      <c r="SQU897" s="806"/>
      <c r="SQV897" s="806"/>
      <c r="SQW897" s="806"/>
      <c r="SQX897" s="806"/>
      <c r="SQY897" s="806"/>
      <c r="SQZ897" s="806"/>
      <c r="SRA897" s="806"/>
      <c r="SRB897" s="806"/>
      <c r="SRC897" s="806"/>
      <c r="SRD897" s="806"/>
      <c r="SRE897" s="806"/>
      <c r="SRF897" s="806"/>
      <c r="SRG897" s="806"/>
      <c r="SRH897" s="806"/>
      <c r="SRI897" s="806"/>
      <c r="SRJ897" s="806"/>
      <c r="SRK897" s="806"/>
      <c r="SRL897" s="806"/>
      <c r="SRM897" s="806"/>
      <c r="SRN897" s="806"/>
      <c r="SRO897" s="806"/>
      <c r="SRP897" s="806"/>
      <c r="SRQ897" s="806"/>
      <c r="SRR897" s="806"/>
      <c r="SRS897" s="806"/>
      <c r="SRT897" s="806"/>
      <c r="SRU897" s="806"/>
      <c r="SRV897" s="806"/>
      <c r="SRW897" s="806"/>
      <c r="SRX897" s="806"/>
      <c r="SRY897" s="806"/>
      <c r="SRZ897" s="806"/>
      <c r="SSA897" s="806"/>
      <c r="SSB897" s="806"/>
      <c r="SSC897" s="806"/>
      <c r="SSD897" s="806"/>
      <c r="SSE897" s="806"/>
      <c r="SSF897" s="806"/>
      <c r="SSG897" s="806"/>
      <c r="SSH897" s="806"/>
      <c r="SSI897" s="806"/>
      <c r="SSJ897" s="806"/>
      <c r="SSK897" s="806"/>
      <c r="SSL897" s="806"/>
      <c r="SSM897" s="806"/>
      <c r="SSN897" s="806"/>
      <c r="SSO897" s="806"/>
      <c r="SSP897" s="806"/>
      <c r="SSQ897" s="806"/>
      <c r="SSR897" s="806"/>
      <c r="SSS897" s="806"/>
      <c r="SST897" s="806"/>
      <c r="SSU897" s="806"/>
      <c r="SSV897" s="806"/>
      <c r="SSW897" s="806"/>
      <c r="SSX897" s="806"/>
      <c r="SSY897" s="806"/>
      <c r="SSZ897" s="806"/>
      <c r="STA897" s="806"/>
      <c r="STB897" s="806"/>
      <c r="STC897" s="806"/>
      <c r="STD897" s="806"/>
      <c r="STE897" s="806"/>
      <c r="STF897" s="806"/>
      <c r="STG897" s="806"/>
      <c r="STH897" s="806"/>
      <c r="STI897" s="806"/>
      <c r="STJ897" s="806"/>
      <c r="STK897" s="806"/>
      <c r="STL897" s="806"/>
      <c r="STM897" s="806"/>
      <c r="STN897" s="806"/>
      <c r="STO897" s="806"/>
      <c r="STP897" s="806"/>
      <c r="STQ897" s="806"/>
      <c r="STR897" s="806"/>
      <c r="STS897" s="806"/>
      <c r="STT897" s="806"/>
      <c r="STU897" s="806"/>
      <c r="STV897" s="806"/>
      <c r="STW897" s="806"/>
      <c r="STX897" s="806"/>
      <c r="STY897" s="806"/>
      <c r="STZ897" s="806"/>
      <c r="SUA897" s="806"/>
      <c r="SUB897" s="806"/>
      <c r="SUC897" s="806"/>
      <c r="SUD897" s="806"/>
      <c r="SUE897" s="806"/>
      <c r="SUF897" s="806"/>
      <c r="SUG897" s="806"/>
      <c r="SUH897" s="806"/>
      <c r="SUI897" s="806"/>
      <c r="SUJ897" s="806"/>
      <c r="SUK897" s="806"/>
      <c r="SUL897" s="806"/>
      <c r="SUM897" s="806"/>
      <c r="SUN897" s="806"/>
      <c r="SUO897" s="806"/>
      <c r="SUP897" s="806"/>
      <c r="SUQ897" s="806"/>
      <c r="SUR897" s="806"/>
      <c r="SUS897" s="806"/>
      <c r="SUT897" s="806"/>
      <c r="SUU897" s="806"/>
      <c r="SUV897" s="806"/>
      <c r="SUW897" s="806"/>
      <c r="SUX897" s="806"/>
      <c r="SUY897" s="806"/>
      <c r="SUZ897" s="806"/>
      <c r="SVA897" s="806"/>
      <c r="SVB897" s="806"/>
      <c r="SVC897" s="806"/>
      <c r="SVD897" s="806"/>
      <c r="SVE897" s="806"/>
      <c r="SVF897" s="806"/>
      <c r="SVG897" s="806"/>
      <c r="SVH897" s="806"/>
      <c r="SVI897" s="806"/>
      <c r="SVJ897" s="806"/>
      <c r="SVK897" s="806"/>
      <c r="SVL897" s="806"/>
      <c r="SVM897" s="806"/>
      <c r="SVN897" s="806"/>
      <c r="SVO897" s="806"/>
      <c r="SVP897" s="806"/>
      <c r="SVQ897" s="806"/>
      <c r="SVR897" s="806"/>
      <c r="SVS897" s="806"/>
      <c r="SVT897" s="806"/>
      <c r="SVU897" s="806"/>
      <c r="SVV897" s="806"/>
      <c r="SVW897" s="806"/>
      <c r="SVX897" s="806"/>
      <c r="SVY897" s="806"/>
      <c r="SVZ897" s="806"/>
      <c r="SWA897" s="806"/>
      <c r="SWB897" s="806"/>
      <c r="SWC897" s="806"/>
      <c r="SWD897" s="806"/>
      <c r="SWE897" s="806"/>
      <c r="SWF897" s="806"/>
      <c r="SWG897" s="806"/>
      <c r="SWH897" s="806"/>
      <c r="SWI897" s="806"/>
      <c r="SWJ897" s="806"/>
      <c r="SWK897" s="806"/>
      <c r="SWL897" s="806"/>
      <c r="SWM897" s="806"/>
      <c r="SWN897" s="806"/>
      <c r="SWO897" s="806"/>
      <c r="SWP897" s="806"/>
      <c r="SWQ897" s="806"/>
      <c r="SWR897" s="806"/>
      <c r="SWS897" s="806"/>
      <c r="SWT897" s="806"/>
      <c r="SWU897" s="806"/>
      <c r="SWV897" s="806"/>
      <c r="SWW897" s="806"/>
      <c r="SWX897" s="806"/>
      <c r="SWY897" s="806"/>
      <c r="SWZ897" s="806"/>
      <c r="SXA897" s="806"/>
      <c r="SXB897" s="806"/>
      <c r="SXC897" s="806"/>
      <c r="SXD897" s="806"/>
      <c r="SXE897" s="806"/>
      <c r="SXF897" s="806"/>
      <c r="SXG897" s="806"/>
      <c r="SXH897" s="806"/>
      <c r="SXI897" s="806"/>
      <c r="SXJ897" s="806"/>
      <c r="SXK897" s="806"/>
      <c r="SXL897" s="806"/>
      <c r="SXM897" s="806"/>
      <c r="SXN897" s="806"/>
      <c r="SXO897" s="806"/>
      <c r="SXP897" s="806"/>
      <c r="SXQ897" s="806"/>
      <c r="SXR897" s="806"/>
      <c r="SXS897" s="806"/>
      <c r="SXT897" s="806"/>
      <c r="SXU897" s="806"/>
      <c r="SXV897" s="806"/>
      <c r="SXW897" s="806"/>
      <c r="SXX897" s="806"/>
      <c r="SXY897" s="806"/>
      <c r="SXZ897" s="806"/>
      <c r="SYA897" s="806"/>
      <c r="SYB897" s="806"/>
      <c r="SYC897" s="806"/>
      <c r="SYD897" s="806"/>
      <c r="SYE897" s="806"/>
      <c r="SYF897" s="806"/>
      <c r="SYG897" s="806"/>
      <c r="SYH897" s="806"/>
      <c r="SYI897" s="806"/>
      <c r="SYJ897" s="806"/>
      <c r="SYK897" s="806"/>
      <c r="SYL897" s="806"/>
      <c r="SYM897" s="806"/>
      <c r="SYN897" s="806"/>
      <c r="SYO897" s="806"/>
      <c r="SYP897" s="806"/>
      <c r="SYQ897" s="806"/>
      <c r="SYR897" s="806"/>
      <c r="SYS897" s="806"/>
      <c r="SYT897" s="806"/>
      <c r="SYU897" s="806"/>
      <c r="SYV897" s="806"/>
      <c r="SYW897" s="806"/>
      <c r="SYX897" s="806"/>
      <c r="SYY897" s="806"/>
      <c r="SYZ897" s="806"/>
      <c r="SZA897" s="806"/>
      <c r="SZB897" s="806"/>
      <c r="SZC897" s="806"/>
      <c r="SZD897" s="806"/>
      <c r="SZE897" s="806"/>
      <c r="SZF897" s="806"/>
      <c r="SZG897" s="806"/>
      <c r="SZH897" s="806"/>
      <c r="SZI897" s="806"/>
      <c r="SZJ897" s="806"/>
      <c r="SZK897" s="806"/>
      <c r="SZL897" s="806"/>
      <c r="SZM897" s="806"/>
      <c r="SZN897" s="806"/>
      <c r="SZO897" s="806"/>
      <c r="SZP897" s="806"/>
      <c r="SZQ897" s="806"/>
      <c r="SZR897" s="806"/>
      <c r="SZS897" s="806"/>
      <c r="SZT897" s="806"/>
      <c r="SZU897" s="806"/>
      <c r="SZV897" s="806"/>
      <c r="SZW897" s="806"/>
      <c r="SZX897" s="806"/>
      <c r="SZY897" s="806"/>
      <c r="SZZ897" s="806"/>
      <c r="TAA897" s="806"/>
      <c r="TAB897" s="806"/>
      <c r="TAC897" s="806"/>
      <c r="TAD897" s="806"/>
      <c r="TAE897" s="806"/>
      <c r="TAF897" s="806"/>
      <c r="TAG897" s="806"/>
      <c r="TAH897" s="806"/>
      <c r="TAI897" s="806"/>
      <c r="TAJ897" s="806"/>
      <c r="TAK897" s="806"/>
      <c r="TAL897" s="806"/>
      <c r="TAM897" s="806"/>
      <c r="TAN897" s="806"/>
      <c r="TAO897" s="806"/>
      <c r="TAP897" s="806"/>
      <c r="TAQ897" s="806"/>
      <c r="TAR897" s="806"/>
      <c r="TAS897" s="806"/>
      <c r="TAT897" s="806"/>
      <c r="TAU897" s="806"/>
      <c r="TAV897" s="806"/>
      <c r="TAW897" s="806"/>
      <c r="TAX897" s="806"/>
      <c r="TAY897" s="806"/>
      <c r="TAZ897" s="806"/>
      <c r="TBA897" s="806"/>
      <c r="TBB897" s="806"/>
      <c r="TBC897" s="806"/>
      <c r="TBD897" s="806"/>
      <c r="TBE897" s="806"/>
      <c r="TBF897" s="806"/>
      <c r="TBG897" s="806"/>
      <c r="TBH897" s="806"/>
      <c r="TBI897" s="806"/>
      <c r="TBJ897" s="806"/>
      <c r="TBK897" s="806"/>
      <c r="TBL897" s="806"/>
      <c r="TBM897" s="806"/>
      <c r="TBN897" s="806"/>
      <c r="TBO897" s="806"/>
      <c r="TBP897" s="806"/>
      <c r="TBQ897" s="806"/>
      <c r="TBR897" s="806"/>
      <c r="TBS897" s="806"/>
      <c r="TBT897" s="806"/>
      <c r="TBU897" s="806"/>
      <c r="TBV897" s="806"/>
      <c r="TBW897" s="806"/>
      <c r="TBX897" s="806"/>
      <c r="TBY897" s="806"/>
      <c r="TBZ897" s="806"/>
      <c r="TCA897" s="806"/>
      <c r="TCB897" s="806"/>
      <c r="TCC897" s="806"/>
      <c r="TCD897" s="806"/>
      <c r="TCE897" s="806"/>
      <c r="TCF897" s="806"/>
      <c r="TCG897" s="806"/>
      <c r="TCH897" s="806"/>
      <c r="TCI897" s="806"/>
      <c r="TCJ897" s="806"/>
      <c r="TCK897" s="806"/>
      <c r="TCL897" s="806"/>
      <c r="TCM897" s="806"/>
      <c r="TCN897" s="806"/>
      <c r="TCO897" s="806"/>
      <c r="TCP897" s="806"/>
      <c r="TCQ897" s="806"/>
      <c r="TCR897" s="806"/>
      <c r="TCS897" s="806"/>
      <c r="TCT897" s="806"/>
      <c r="TCU897" s="806"/>
      <c r="TCV897" s="806"/>
      <c r="TCW897" s="806"/>
      <c r="TCX897" s="806"/>
      <c r="TCY897" s="806"/>
      <c r="TCZ897" s="806"/>
      <c r="TDA897" s="806"/>
      <c r="TDB897" s="806"/>
      <c r="TDC897" s="806"/>
      <c r="TDD897" s="806"/>
      <c r="TDE897" s="806"/>
      <c r="TDF897" s="806"/>
      <c r="TDG897" s="806"/>
      <c r="TDH897" s="806"/>
      <c r="TDI897" s="806"/>
      <c r="TDJ897" s="806"/>
      <c r="TDK897" s="806"/>
      <c r="TDL897" s="806"/>
      <c r="TDM897" s="806"/>
      <c r="TDN897" s="806"/>
      <c r="TDO897" s="806"/>
      <c r="TDP897" s="806"/>
      <c r="TDQ897" s="806"/>
      <c r="TDR897" s="806"/>
      <c r="TDS897" s="806"/>
      <c r="TDT897" s="806"/>
      <c r="TDU897" s="806"/>
      <c r="TDV897" s="806"/>
      <c r="TDW897" s="806"/>
      <c r="TDX897" s="806"/>
      <c r="TDY897" s="806"/>
      <c r="TDZ897" s="806"/>
      <c r="TEA897" s="806"/>
      <c r="TEB897" s="806"/>
      <c r="TEC897" s="806"/>
      <c r="TED897" s="806"/>
      <c r="TEE897" s="806"/>
      <c r="TEF897" s="806"/>
      <c r="TEG897" s="806"/>
      <c r="TEH897" s="806"/>
      <c r="TEI897" s="806"/>
      <c r="TEJ897" s="806"/>
      <c r="TEK897" s="806"/>
      <c r="TEL897" s="806"/>
      <c r="TEM897" s="806"/>
      <c r="TEN897" s="806"/>
      <c r="TEO897" s="806"/>
      <c r="TEP897" s="806"/>
      <c r="TEQ897" s="806"/>
      <c r="TER897" s="806"/>
      <c r="TES897" s="806"/>
      <c r="TET897" s="806"/>
      <c r="TEU897" s="806"/>
      <c r="TEV897" s="806"/>
      <c r="TEW897" s="806"/>
      <c r="TEX897" s="806"/>
      <c r="TEY897" s="806"/>
      <c r="TEZ897" s="806"/>
      <c r="TFA897" s="806"/>
      <c r="TFB897" s="806"/>
      <c r="TFC897" s="806"/>
      <c r="TFD897" s="806"/>
      <c r="TFE897" s="806"/>
      <c r="TFF897" s="806"/>
      <c r="TFG897" s="806"/>
      <c r="TFH897" s="806"/>
      <c r="TFI897" s="806"/>
      <c r="TFJ897" s="806"/>
      <c r="TFK897" s="806"/>
      <c r="TFL897" s="806"/>
      <c r="TFM897" s="806"/>
      <c r="TFN897" s="806"/>
      <c r="TFO897" s="806"/>
      <c r="TFP897" s="806"/>
      <c r="TFQ897" s="806"/>
      <c r="TFR897" s="806"/>
      <c r="TFS897" s="806"/>
      <c r="TFT897" s="806"/>
      <c r="TFU897" s="806"/>
      <c r="TFV897" s="806"/>
      <c r="TFW897" s="806"/>
      <c r="TFX897" s="806"/>
      <c r="TFY897" s="806"/>
      <c r="TFZ897" s="806"/>
      <c r="TGA897" s="806"/>
      <c r="TGB897" s="806"/>
      <c r="TGC897" s="806"/>
      <c r="TGD897" s="806"/>
      <c r="TGE897" s="806"/>
      <c r="TGF897" s="806"/>
      <c r="TGG897" s="806"/>
      <c r="TGH897" s="806"/>
      <c r="TGI897" s="806"/>
      <c r="TGJ897" s="806"/>
      <c r="TGK897" s="806"/>
      <c r="TGL897" s="806"/>
      <c r="TGM897" s="806"/>
      <c r="TGN897" s="806"/>
      <c r="TGO897" s="806"/>
      <c r="TGP897" s="806"/>
      <c r="TGQ897" s="806"/>
      <c r="TGR897" s="806"/>
      <c r="TGS897" s="806"/>
      <c r="TGT897" s="806"/>
      <c r="TGU897" s="806"/>
      <c r="TGV897" s="806"/>
      <c r="TGW897" s="806"/>
      <c r="TGX897" s="806"/>
      <c r="TGY897" s="806"/>
      <c r="TGZ897" s="806"/>
      <c r="THA897" s="806"/>
      <c r="THB897" s="806"/>
      <c r="THC897" s="806"/>
      <c r="THD897" s="806"/>
      <c r="THE897" s="806"/>
      <c r="THF897" s="806"/>
      <c r="THG897" s="806"/>
      <c r="THH897" s="806"/>
      <c r="THI897" s="806"/>
      <c r="THJ897" s="806"/>
      <c r="THK897" s="806"/>
      <c r="THL897" s="806"/>
      <c r="THM897" s="806"/>
      <c r="THN897" s="806"/>
      <c r="THO897" s="806"/>
      <c r="THP897" s="806"/>
      <c r="THQ897" s="806"/>
      <c r="THR897" s="806"/>
      <c r="THS897" s="806"/>
      <c r="THT897" s="806"/>
      <c r="THU897" s="806"/>
      <c r="THV897" s="806"/>
      <c r="THW897" s="806"/>
      <c r="THX897" s="806"/>
      <c r="THY897" s="806"/>
      <c r="THZ897" s="806"/>
      <c r="TIA897" s="806"/>
      <c r="TIB897" s="806"/>
      <c r="TIC897" s="806"/>
      <c r="TID897" s="806"/>
      <c r="TIE897" s="806"/>
      <c r="TIF897" s="806"/>
      <c r="TIG897" s="806"/>
      <c r="TIH897" s="806"/>
      <c r="TII897" s="806"/>
      <c r="TIJ897" s="806"/>
      <c r="TIK897" s="806"/>
      <c r="TIL897" s="806"/>
      <c r="TIM897" s="806"/>
      <c r="TIN897" s="806"/>
      <c r="TIO897" s="806"/>
      <c r="TIP897" s="806"/>
      <c r="TIQ897" s="806"/>
      <c r="TIR897" s="806"/>
      <c r="TIS897" s="806"/>
      <c r="TIT897" s="806"/>
      <c r="TIU897" s="806"/>
      <c r="TIV897" s="806"/>
      <c r="TIW897" s="806"/>
      <c r="TIX897" s="806"/>
      <c r="TIY897" s="806"/>
      <c r="TIZ897" s="806"/>
      <c r="TJA897" s="806"/>
      <c r="TJB897" s="806"/>
      <c r="TJC897" s="806"/>
      <c r="TJD897" s="806"/>
      <c r="TJE897" s="806"/>
      <c r="TJF897" s="806"/>
      <c r="TJG897" s="806"/>
      <c r="TJH897" s="806"/>
      <c r="TJI897" s="806"/>
      <c r="TJJ897" s="806"/>
      <c r="TJK897" s="806"/>
      <c r="TJL897" s="806"/>
      <c r="TJM897" s="806"/>
      <c r="TJN897" s="806"/>
      <c r="TJO897" s="806"/>
      <c r="TJP897" s="806"/>
      <c r="TJQ897" s="806"/>
      <c r="TJR897" s="806"/>
      <c r="TJS897" s="806"/>
      <c r="TJT897" s="806"/>
      <c r="TJU897" s="806"/>
      <c r="TJV897" s="806"/>
      <c r="TJW897" s="806"/>
      <c r="TJX897" s="806"/>
      <c r="TJY897" s="806"/>
      <c r="TJZ897" s="806"/>
      <c r="TKA897" s="806"/>
      <c r="TKB897" s="806"/>
      <c r="TKC897" s="806"/>
      <c r="TKD897" s="806"/>
      <c r="TKE897" s="806"/>
      <c r="TKF897" s="806"/>
      <c r="TKG897" s="806"/>
      <c r="TKH897" s="806"/>
      <c r="TKI897" s="806"/>
      <c r="TKJ897" s="806"/>
      <c r="TKK897" s="806"/>
      <c r="TKL897" s="806"/>
      <c r="TKM897" s="806"/>
      <c r="TKN897" s="806"/>
      <c r="TKO897" s="806"/>
      <c r="TKP897" s="806"/>
      <c r="TKQ897" s="806"/>
      <c r="TKR897" s="806"/>
      <c r="TKS897" s="806"/>
      <c r="TKT897" s="806"/>
      <c r="TKU897" s="806"/>
      <c r="TKV897" s="806"/>
      <c r="TKW897" s="806"/>
      <c r="TKX897" s="806"/>
      <c r="TKY897" s="806"/>
      <c r="TKZ897" s="806"/>
      <c r="TLA897" s="806"/>
      <c r="TLB897" s="806"/>
      <c r="TLC897" s="806"/>
      <c r="TLD897" s="806"/>
      <c r="TLE897" s="806"/>
      <c r="TLF897" s="806"/>
      <c r="TLG897" s="806"/>
      <c r="TLH897" s="806"/>
      <c r="TLI897" s="806"/>
      <c r="TLJ897" s="806"/>
      <c r="TLK897" s="806"/>
      <c r="TLL897" s="806"/>
      <c r="TLM897" s="806"/>
      <c r="TLN897" s="806"/>
      <c r="TLO897" s="806"/>
      <c r="TLP897" s="806"/>
      <c r="TLQ897" s="806"/>
      <c r="TLR897" s="806"/>
      <c r="TLS897" s="806"/>
      <c r="TLT897" s="806"/>
      <c r="TLU897" s="806"/>
      <c r="TLV897" s="806"/>
      <c r="TLW897" s="806"/>
      <c r="TLX897" s="806"/>
      <c r="TLY897" s="806"/>
      <c r="TLZ897" s="806"/>
      <c r="TMA897" s="806"/>
      <c r="TMB897" s="806"/>
      <c r="TMC897" s="806"/>
      <c r="TMD897" s="806"/>
      <c r="TME897" s="806"/>
      <c r="TMF897" s="806"/>
      <c r="TMG897" s="806"/>
      <c r="TMH897" s="806"/>
      <c r="TMI897" s="806"/>
      <c r="TMJ897" s="806"/>
      <c r="TMK897" s="806"/>
      <c r="TML897" s="806"/>
      <c r="TMM897" s="806"/>
      <c r="TMN897" s="806"/>
      <c r="TMO897" s="806"/>
      <c r="TMP897" s="806"/>
      <c r="TMQ897" s="806"/>
      <c r="TMR897" s="806"/>
      <c r="TMS897" s="806"/>
      <c r="TMT897" s="806"/>
      <c r="TMU897" s="806"/>
      <c r="TMV897" s="806"/>
      <c r="TMW897" s="806"/>
      <c r="TMX897" s="806"/>
      <c r="TMY897" s="806"/>
      <c r="TMZ897" s="806"/>
      <c r="TNA897" s="806"/>
      <c r="TNB897" s="806"/>
      <c r="TNC897" s="806"/>
      <c r="TND897" s="806"/>
      <c r="TNE897" s="806"/>
      <c r="TNF897" s="806"/>
      <c r="TNG897" s="806"/>
      <c r="TNH897" s="806"/>
      <c r="TNI897" s="806"/>
      <c r="TNJ897" s="806"/>
      <c r="TNK897" s="806"/>
      <c r="TNL897" s="806"/>
      <c r="TNM897" s="806"/>
      <c r="TNN897" s="806"/>
      <c r="TNO897" s="806"/>
      <c r="TNP897" s="806"/>
      <c r="TNQ897" s="806"/>
      <c r="TNR897" s="806"/>
      <c r="TNS897" s="806"/>
      <c r="TNT897" s="806"/>
      <c r="TNU897" s="806"/>
      <c r="TNV897" s="806"/>
      <c r="TNW897" s="806"/>
      <c r="TNX897" s="806"/>
      <c r="TNY897" s="806"/>
      <c r="TNZ897" s="806"/>
      <c r="TOA897" s="806"/>
      <c r="TOB897" s="806"/>
      <c r="TOC897" s="806"/>
      <c r="TOD897" s="806"/>
      <c r="TOE897" s="806"/>
      <c r="TOF897" s="806"/>
      <c r="TOG897" s="806"/>
      <c r="TOH897" s="806"/>
      <c r="TOI897" s="806"/>
      <c r="TOJ897" s="806"/>
      <c r="TOK897" s="806"/>
      <c r="TOL897" s="806"/>
      <c r="TOM897" s="806"/>
      <c r="TON897" s="806"/>
      <c r="TOO897" s="806"/>
      <c r="TOP897" s="806"/>
      <c r="TOQ897" s="806"/>
      <c r="TOR897" s="806"/>
      <c r="TOS897" s="806"/>
      <c r="TOT897" s="806"/>
      <c r="TOU897" s="806"/>
      <c r="TOV897" s="806"/>
      <c r="TOW897" s="806"/>
      <c r="TOX897" s="806"/>
      <c r="TOY897" s="806"/>
      <c r="TOZ897" s="806"/>
      <c r="TPA897" s="806"/>
      <c r="TPB897" s="806"/>
      <c r="TPC897" s="806"/>
      <c r="TPD897" s="806"/>
      <c r="TPE897" s="806"/>
      <c r="TPF897" s="806"/>
      <c r="TPG897" s="806"/>
      <c r="TPH897" s="806"/>
      <c r="TPI897" s="806"/>
      <c r="TPJ897" s="806"/>
      <c r="TPK897" s="806"/>
      <c r="TPL897" s="806"/>
      <c r="TPM897" s="806"/>
      <c r="TPN897" s="806"/>
      <c r="TPO897" s="806"/>
      <c r="TPP897" s="806"/>
      <c r="TPQ897" s="806"/>
      <c r="TPR897" s="806"/>
      <c r="TPS897" s="806"/>
      <c r="TPT897" s="806"/>
      <c r="TPU897" s="806"/>
      <c r="TPV897" s="806"/>
      <c r="TPW897" s="806"/>
      <c r="TPX897" s="806"/>
      <c r="TPY897" s="806"/>
      <c r="TPZ897" s="806"/>
      <c r="TQA897" s="806"/>
      <c r="TQB897" s="806"/>
      <c r="TQC897" s="806"/>
      <c r="TQD897" s="806"/>
      <c r="TQE897" s="806"/>
      <c r="TQF897" s="806"/>
      <c r="TQG897" s="806"/>
      <c r="TQH897" s="806"/>
      <c r="TQI897" s="806"/>
      <c r="TQJ897" s="806"/>
      <c r="TQK897" s="806"/>
      <c r="TQL897" s="806"/>
      <c r="TQM897" s="806"/>
      <c r="TQN897" s="806"/>
      <c r="TQO897" s="806"/>
      <c r="TQP897" s="806"/>
      <c r="TQQ897" s="806"/>
      <c r="TQR897" s="806"/>
      <c r="TQS897" s="806"/>
      <c r="TQT897" s="806"/>
      <c r="TQU897" s="806"/>
      <c r="TQV897" s="806"/>
      <c r="TQW897" s="806"/>
      <c r="TQX897" s="806"/>
      <c r="TQY897" s="806"/>
      <c r="TQZ897" s="806"/>
      <c r="TRA897" s="806"/>
      <c r="TRB897" s="806"/>
      <c r="TRC897" s="806"/>
      <c r="TRD897" s="806"/>
      <c r="TRE897" s="806"/>
      <c r="TRF897" s="806"/>
      <c r="TRG897" s="806"/>
      <c r="TRH897" s="806"/>
      <c r="TRI897" s="806"/>
      <c r="TRJ897" s="806"/>
      <c r="TRK897" s="806"/>
      <c r="TRL897" s="806"/>
      <c r="TRM897" s="806"/>
      <c r="TRN897" s="806"/>
      <c r="TRO897" s="806"/>
      <c r="TRP897" s="806"/>
      <c r="TRQ897" s="806"/>
      <c r="TRR897" s="806"/>
      <c r="TRS897" s="806"/>
      <c r="TRT897" s="806"/>
      <c r="TRU897" s="806"/>
      <c r="TRV897" s="806"/>
      <c r="TRW897" s="806"/>
      <c r="TRX897" s="806"/>
      <c r="TRY897" s="806"/>
      <c r="TRZ897" s="806"/>
      <c r="TSA897" s="806"/>
      <c r="TSB897" s="806"/>
      <c r="TSC897" s="806"/>
      <c r="TSD897" s="806"/>
      <c r="TSE897" s="806"/>
      <c r="TSF897" s="806"/>
      <c r="TSG897" s="806"/>
      <c r="TSH897" s="806"/>
      <c r="TSI897" s="806"/>
      <c r="TSJ897" s="806"/>
      <c r="TSK897" s="806"/>
      <c r="TSL897" s="806"/>
      <c r="TSM897" s="806"/>
      <c r="TSN897" s="806"/>
      <c r="TSO897" s="806"/>
      <c r="TSP897" s="806"/>
      <c r="TSQ897" s="806"/>
      <c r="TSR897" s="806"/>
      <c r="TSS897" s="806"/>
      <c r="TST897" s="806"/>
      <c r="TSU897" s="806"/>
      <c r="TSV897" s="806"/>
      <c r="TSW897" s="806"/>
      <c r="TSX897" s="806"/>
      <c r="TSY897" s="806"/>
      <c r="TSZ897" s="806"/>
      <c r="TTA897" s="806"/>
      <c r="TTB897" s="806"/>
      <c r="TTC897" s="806"/>
      <c r="TTD897" s="806"/>
      <c r="TTE897" s="806"/>
      <c r="TTF897" s="806"/>
      <c r="TTG897" s="806"/>
      <c r="TTH897" s="806"/>
      <c r="TTI897" s="806"/>
      <c r="TTJ897" s="806"/>
      <c r="TTK897" s="806"/>
      <c r="TTL897" s="806"/>
      <c r="TTM897" s="806"/>
      <c r="TTN897" s="806"/>
      <c r="TTO897" s="806"/>
      <c r="TTP897" s="806"/>
      <c r="TTQ897" s="806"/>
      <c r="TTR897" s="806"/>
      <c r="TTS897" s="806"/>
      <c r="TTT897" s="806"/>
      <c r="TTU897" s="806"/>
      <c r="TTV897" s="806"/>
      <c r="TTW897" s="806"/>
      <c r="TTX897" s="806"/>
      <c r="TTY897" s="806"/>
      <c r="TTZ897" s="806"/>
      <c r="TUA897" s="806"/>
      <c r="TUB897" s="806"/>
      <c r="TUC897" s="806"/>
      <c r="TUD897" s="806"/>
      <c r="TUE897" s="806"/>
      <c r="TUF897" s="806"/>
      <c r="TUG897" s="806"/>
      <c r="TUH897" s="806"/>
      <c r="TUI897" s="806"/>
      <c r="TUJ897" s="806"/>
      <c r="TUK897" s="806"/>
      <c r="TUL897" s="806"/>
      <c r="TUM897" s="806"/>
      <c r="TUN897" s="806"/>
      <c r="TUO897" s="806"/>
      <c r="TUP897" s="806"/>
      <c r="TUQ897" s="806"/>
      <c r="TUR897" s="806"/>
      <c r="TUS897" s="806"/>
      <c r="TUT897" s="806"/>
      <c r="TUU897" s="806"/>
      <c r="TUV897" s="806"/>
      <c r="TUW897" s="806"/>
      <c r="TUX897" s="806"/>
      <c r="TUY897" s="806"/>
      <c r="TUZ897" s="806"/>
      <c r="TVA897" s="806"/>
      <c r="TVB897" s="806"/>
      <c r="TVC897" s="806"/>
      <c r="TVD897" s="806"/>
      <c r="TVE897" s="806"/>
      <c r="TVF897" s="806"/>
      <c r="TVG897" s="806"/>
      <c r="TVH897" s="806"/>
      <c r="TVI897" s="806"/>
      <c r="TVJ897" s="806"/>
      <c r="TVK897" s="806"/>
      <c r="TVL897" s="806"/>
      <c r="TVM897" s="806"/>
      <c r="TVN897" s="806"/>
      <c r="TVO897" s="806"/>
      <c r="TVP897" s="806"/>
      <c r="TVQ897" s="806"/>
      <c r="TVR897" s="806"/>
      <c r="TVS897" s="806"/>
      <c r="TVT897" s="806"/>
      <c r="TVU897" s="806"/>
      <c r="TVV897" s="806"/>
      <c r="TVW897" s="806"/>
      <c r="TVX897" s="806"/>
      <c r="TVY897" s="806"/>
      <c r="TVZ897" s="806"/>
      <c r="TWA897" s="806"/>
      <c r="TWB897" s="806"/>
      <c r="TWC897" s="806"/>
      <c r="TWD897" s="806"/>
      <c r="TWE897" s="806"/>
      <c r="TWF897" s="806"/>
      <c r="TWG897" s="806"/>
      <c r="TWH897" s="806"/>
      <c r="TWI897" s="806"/>
      <c r="TWJ897" s="806"/>
      <c r="TWK897" s="806"/>
      <c r="TWL897" s="806"/>
      <c r="TWM897" s="806"/>
      <c r="TWN897" s="806"/>
      <c r="TWO897" s="806"/>
      <c r="TWP897" s="806"/>
      <c r="TWQ897" s="806"/>
      <c r="TWR897" s="806"/>
      <c r="TWS897" s="806"/>
      <c r="TWT897" s="806"/>
      <c r="TWU897" s="806"/>
      <c r="TWV897" s="806"/>
      <c r="TWW897" s="806"/>
      <c r="TWX897" s="806"/>
      <c r="TWY897" s="806"/>
      <c r="TWZ897" s="806"/>
      <c r="TXA897" s="806"/>
      <c r="TXB897" s="806"/>
      <c r="TXC897" s="806"/>
      <c r="TXD897" s="806"/>
      <c r="TXE897" s="806"/>
      <c r="TXF897" s="806"/>
      <c r="TXG897" s="806"/>
      <c r="TXH897" s="806"/>
      <c r="TXI897" s="806"/>
      <c r="TXJ897" s="806"/>
      <c r="TXK897" s="806"/>
      <c r="TXL897" s="806"/>
      <c r="TXM897" s="806"/>
      <c r="TXN897" s="806"/>
      <c r="TXO897" s="806"/>
      <c r="TXP897" s="806"/>
      <c r="TXQ897" s="806"/>
      <c r="TXR897" s="806"/>
      <c r="TXS897" s="806"/>
      <c r="TXT897" s="806"/>
      <c r="TXU897" s="806"/>
      <c r="TXV897" s="806"/>
      <c r="TXW897" s="806"/>
      <c r="TXX897" s="806"/>
      <c r="TXY897" s="806"/>
      <c r="TXZ897" s="806"/>
      <c r="TYA897" s="806"/>
      <c r="TYB897" s="806"/>
      <c r="TYC897" s="806"/>
      <c r="TYD897" s="806"/>
      <c r="TYE897" s="806"/>
      <c r="TYF897" s="806"/>
      <c r="TYG897" s="806"/>
      <c r="TYH897" s="806"/>
      <c r="TYI897" s="806"/>
      <c r="TYJ897" s="806"/>
      <c r="TYK897" s="806"/>
      <c r="TYL897" s="806"/>
      <c r="TYM897" s="806"/>
      <c r="TYN897" s="806"/>
      <c r="TYO897" s="806"/>
      <c r="TYP897" s="806"/>
      <c r="TYQ897" s="806"/>
      <c r="TYR897" s="806"/>
      <c r="TYS897" s="806"/>
      <c r="TYT897" s="806"/>
      <c r="TYU897" s="806"/>
      <c r="TYV897" s="806"/>
      <c r="TYW897" s="806"/>
      <c r="TYX897" s="806"/>
      <c r="TYY897" s="806"/>
      <c r="TYZ897" s="806"/>
      <c r="TZA897" s="806"/>
      <c r="TZB897" s="806"/>
      <c r="TZC897" s="806"/>
      <c r="TZD897" s="806"/>
      <c r="TZE897" s="806"/>
      <c r="TZF897" s="806"/>
      <c r="TZG897" s="806"/>
      <c r="TZH897" s="806"/>
      <c r="TZI897" s="806"/>
      <c r="TZJ897" s="806"/>
      <c r="TZK897" s="806"/>
      <c r="TZL897" s="806"/>
      <c r="TZM897" s="806"/>
      <c r="TZN897" s="806"/>
      <c r="TZO897" s="806"/>
      <c r="TZP897" s="806"/>
      <c r="TZQ897" s="806"/>
      <c r="TZR897" s="806"/>
      <c r="TZS897" s="806"/>
      <c r="TZT897" s="806"/>
      <c r="TZU897" s="806"/>
      <c r="TZV897" s="806"/>
      <c r="TZW897" s="806"/>
      <c r="TZX897" s="806"/>
      <c r="TZY897" s="806"/>
      <c r="TZZ897" s="806"/>
      <c r="UAA897" s="806"/>
      <c r="UAB897" s="806"/>
      <c r="UAC897" s="806"/>
      <c r="UAD897" s="806"/>
      <c r="UAE897" s="806"/>
      <c r="UAF897" s="806"/>
      <c r="UAG897" s="806"/>
      <c r="UAH897" s="806"/>
      <c r="UAI897" s="806"/>
      <c r="UAJ897" s="806"/>
      <c r="UAK897" s="806"/>
      <c r="UAL897" s="806"/>
      <c r="UAM897" s="806"/>
      <c r="UAN897" s="806"/>
      <c r="UAO897" s="806"/>
      <c r="UAP897" s="806"/>
      <c r="UAQ897" s="806"/>
      <c r="UAR897" s="806"/>
      <c r="UAS897" s="806"/>
      <c r="UAT897" s="806"/>
      <c r="UAU897" s="806"/>
      <c r="UAV897" s="806"/>
      <c r="UAW897" s="806"/>
      <c r="UAX897" s="806"/>
      <c r="UAY897" s="806"/>
      <c r="UAZ897" s="806"/>
      <c r="UBA897" s="806"/>
      <c r="UBB897" s="806"/>
      <c r="UBC897" s="806"/>
      <c r="UBD897" s="806"/>
      <c r="UBE897" s="806"/>
      <c r="UBF897" s="806"/>
      <c r="UBG897" s="806"/>
      <c r="UBH897" s="806"/>
      <c r="UBI897" s="806"/>
      <c r="UBJ897" s="806"/>
      <c r="UBK897" s="806"/>
      <c r="UBL897" s="806"/>
      <c r="UBM897" s="806"/>
      <c r="UBN897" s="806"/>
      <c r="UBO897" s="806"/>
      <c r="UBP897" s="806"/>
      <c r="UBQ897" s="806"/>
      <c r="UBR897" s="806"/>
      <c r="UBS897" s="806"/>
      <c r="UBT897" s="806"/>
      <c r="UBU897" s="806"/>
      <c r="UBV897" s="806"/>
      <c r="UBW897" s="806"/>
      <c r="UBX897" s="806"/>
      <c r="UBY897" s="806"/>
      <c r="UBZ897" s="806"/>
      <c r="UCA897" s="806"/>
      <c r="UCB897" s="806"/>
      <c r="UCC897" s="806"/>
      <c r="UCD897" s="806"/>
      <c r="UCE897" s="806"/>
      <c r="UCF897" s="806"/>
      <c r="UCG897" s="806"/>
      <c r="UCH897" s="806"/>
      <c r="UCI897" s="806"/>
      <c r="UCJ897" s="806"/>
      <c r="UCK897" s="806"/>
      <c r="UCL897" s="806"/>
      <c r="UCM897" s="806"/>
      <c r="UCN897" s="806"/>
      <c r="UCO897" s="806"/>
      <c r="UCP897" s="806"/>
      <c r="UCQ897" s="806"/>
      <c r="UCR897" s="806"/>
      <c r="UCS897" s="806"/>
      <c r="UCT897" s="806"/>
      <c r="UCU897" s="806"/>
      <c r="UCV897" s="806"/>
      <c r="UCW897" s="806"/>
      <c r="UCX897" s="806"/>
      <c r="UCY897" s="806"/>
      <c r="UCZ897" s="806"/>
      <c r="UDA897" s="806"/>
      <c r="UDB897" s="806"/>
      <c r="UDC897" s="806"/>
      <c r="UDD897" s="806"/>
      <c r="UDE897" s="806"/>
      <c r="UDF897" s="806"/>
      <c r="UDG897" s="806"/>
      <c r="UDH897" s="806"/>
      <c r="UDI897" s="806"/>
      <c r="UDJ897" s="806"/>
      <c r="UDK897" s="806"/>
      <c r="UDL897" s="806"/>
      <c r="UDM897" s="806"/>
      <c r="UDN897" s="806"/>
      <c r="UDO897" s="806"/>
      <c r="UDP897" s="806"/>
      <c r="UDQ897" s="806"/>
      <c r="UDR897" s="806"/>
      <c r="UDS897" s="806"/>
      <c r="UDT897" s="806"/>
      <c r="UDU897" s="806"/>
      <c r="UDV897" s="806"/>
      <c r="UDW897" s="806"/>
      <c r="UDX897" s="806"/>
      <c r="UDY897" s="806"/>
      <c r="UDZ897" s="806"/>
      <c r="UEA897" s="806"/>
      <c r="UEB897" s="806"/>
      <c r="UEC897" s="806"/>
      <c r="UED897" s="806"/>
      <c r="UEE897" s="806"/>
      <c r="UEF897" s="806"/>
      <c r="UEG897" s="806"/>
      <c r="UEH897" s="806"/>
      <c r="UEI897" s="806"/>
      <c r="UEJ897" s="806"/>
      <c r="UEK897" s="806"/>
      <c r="UEL897" s="806"/>
      <c r="UEM897" s="806"/>
      <c r="UEN897" s="806"/>
      <c r="UEO897" s="806"/>
      <c r="UEP897" s="806"/>
      <c r="UEQ897" s="806"/>
      <c r="UER897" s="806"/>
      <c r="UES897" s="806"/>
      <c r="UET897" s="806"/>
      <c r="UEU897" s="806"/>
      <c r="UEV897" s="806"/>
      <c r="UEW897" s="806"/>
      <c r="UEX897" s="806"/>
      <c r="UEY897" s="806"/>
      <c r="UEZ897" s="806"/>
      <c r="UFA897" s="806"/>
      <c r="UFB897" s="806"/>
      <c r="UFC897" s="806"/>
      <c r="UFD897" s="806"/>
      <c r="UFE897" s="806"/>
      <c r="UFF897" s="806"/>
      <c r="UFG897" s="806"/>
      <c r="UFH897" s="806"/>
      <c r="UFI897" s="806"/>
      <c r="UFJ897" s="806"/>
      <c r="UFK897" s="806"/>
      <c r="UFL897" s="806"/>
      <c r="UFM897" s="806"/>
      <c r="UFN897" s="806"/>
      <c r="UFO897" s="806"/>
      <c r="UFP897" s="806"/>
      <c r="UFQ897" s="806"/>
      <c r="UFR897" s="806"/>
      <c r="UFS897" s="806"/>
      <c r="UFT897" s="806"/>
      <c r="UFU897" s="806"/>
      <c r="UFV897" s="806"/>
      <c r="UFW897" s="806"/>
      <c r="UFX897" s="806"/>
      <c r="UFY897" s="806"/>
      <c r="UFZ897" s="806"/>
      <c r="UGA897" s="806"/>
      <c r="UGB897" s="806"/>
      <c r="UGC897" s="806"/>
      <c r="UGD897" s="806"/>
      <c r="UGE897" s="806"/>
      <c r="UGF897" s="806"/>
      <c r="UGG897" s="806"/>
      <c r="UGH897" s="806"/>
      <c r="UGI897" s="806"/>
      <c r="UGJ897" s="806"/>
      <c r="UGK897" s="806"/>
      <c r="UGL897" s="806"/>
      <c r="UGM897" s="806"/>
      <c r="UGN897" s="806"/>
      <c r="UGO897" s="806"/>
      <c r="UGP897" s="806"/>
      <c r="UGQ897" s="806"/>
      <c r="UGR897" s="806"/>
      <c r="UGS897" s="806"/>
      <c r="UGT897" s="806"/>
      <c r="UGU897" s="806"/>
      <c r="UGV897" s="806"/>
      <c r="UGW897" s="806"/>
      <c r="UGX897" s="806"/>
      <c r="UGY897" s="806"/>
      <c r="UGZ897" s="806"/>
      <c r="UHA897" s="806"/>
      <c r="UHB897" s="806"/>
      <c r="UHC897" s="806"/>
      <c r="UHD897" s="806"/>
      <c r="UHE897" s="806"/>
      <c r="UHF897" s="806"/>
      <c r="UHG897" s="806"/>
      <c r="UHH897" s="806"/>
      <c r="UHI897" s="806"/>
      <c r="UHJ897" s="806"/>
      <c r="UHK897" s="806"/>
      <c r="UHL897" s="806"/>
      <c r="UHM897" s="806"/>
      <c r="UHN897" s="806"/>
      <c r="UHO897" s="806"/>
      <c r="UHP897" s="806"/>
      <c r="UHQ897" s="806"/>
      <c r="UHR897" s="806"/>
      <c r="UHS897" s="806"/>
      <c r="UHT897" s="806"/>
      <c r="UHU897" s="806"/>
      <c r="UHV897" s="806"/>
      <c r="UHW897" s="806"/>
      <c r="UHX897" s="806"/>
      <c r="UHY897" s="806"/>
      <c r="UHZ897" s="806"/>
      <c r="UIA897" s="806"/>
      <c r="UIB897" s="806"/>
      <c r="UIC897" s="806"/>
      <c r="UID897" s="806"/>
      <c r="UIE897" s="806"/>
      <c r="UIF897" s="806"/>
      <c r="UIG897" s="806"/>
      <c r="UIH897" s="806"/>
      <c r="UII897" s="806"/>
      <c r="UIJ897" s="806"/>
      <c r="UIK897" s="806"/>
      <c r="UIL897" s="806"/>
      <c r="UIM897" s="806"/>
      <c r="UIN897" s="806"/>
      <c r="UIO897" s="806"/>
      <c r="UIP897" s="806"/>
      <c r="UIQ897" s="806"/>
      <c r="UIR897" s="806"/>
      <c r="UIS897" s="806"/>
      <c r="UIT897" s="806"/>
      <c r="UIU897" s="806"/>
      <c r="UIV897" s="806"/>
      <c r="UIW897" s="806"/>
      <c r="UIX897" s="806"/>
      <c r="UIY897" s="806"/>
      <c r="UIZ897" s="806"/>
      <c r="UJA897" s="806"/>
      <c r="UJB897" s="806"/>
      <c r="UJC897" s="806"/>
      <c r="UJD897" s="806"/>
      <c r="UJE897" s="806"/>
      <c r="UJF897" s="806"/>
      <c r="UJG897" s="806"/>
      <c r="UJH897" s="806"/>
      <c r="UJI897" s="806"/>
      <c r="UJJ897" s="806"/>
      <c r="UJK897" s="806"/>
      <c r="UJL897" s="806"/>
      <c r="UJM897" s="806"/>
      <c r="UJN897" s="806"/>
      <c r="UJO897" s="806"/>
      <c r="UJP897" s="806"/>
      <c r="UJQ897" s="806"/>
      <c r="UJR897" s="806"/>
      <c r="UJS897" s="806"/>
      <c r="UJT897" s="806"/>
      <c r="UJU897" s="806"/>
      <c r="UJV897" s="806"/>
      <c r="UJW897" s="806"/>
      <c r="UJX897" s="806"/>
      <c r="UJY897" s="806"/>
      <c r="UJZ897" s="806"/>
      <c r="UKA897" s="806"/>
      <c r="UKB897" s="806"/>
      <c r="UKC897" s="806"/>
      <c r="UKD897" s="806"/>
      <c r="UKE897" s="806"/>
      <c r="UKF897" s="806"/>
      <c r="UKG897" s="806"/>
      <c r="UKH897" s="806"/>
      <c r="UKI897" s="806"/>
      <c r="UKJ897" s="806"/>
      <c r="UKK897" s="806"/>
      <c r="UKL897" s="806"/>
      <c r="UKM897" s="806"/>
      <c r="UKN897" s="806"/>
      <c r="UKO897" s="806"/>
      <c r="UKP897" s="806"/>
      <c r="UKQ897" s="806"/>
      <c r="UKR897" s="806"/>
      <c r="UKS897" s="806"/>
      <c r="UKT897" s="806"/>
      <c r="UKU897" s="806"/>
      <c r="UKV897" s="806"/>
      <c r="UKW897" s="806"/>
      <c r="UKX897" s="806"/>
      <c r="UKY897" s="806"/>
      <c r="UKZ897" s="806"/>
      <c r="ULA897" s="806"/>
      <c r="ULB897" s="806"/>
      <c r="ULC897" s="806"/>
      <c r="ULD897" s="806"/>
      <c r="ULE897" s="806"/>
      <c r="ULF897" s="806"/>
      <c r="ULG897" s="806"/>
      <c r="ULH897" s="806"/>
      <c r="ULI897" s="806"/>
      <c r="ULJ897" s="806"/>
      <c r="ULK897" s="806"/>
      <c r="ULL897" s="806"/>
      <c r="ULM897" s="806"/>
      <c r="ULN897" s="806"/>
      <c r="ULO897" s="806"/>
      <c r="ULP897" s="806"/>
      <c r="ULQ897" s="806"/>
      <c r="ULR897" s="806"/>
      <c r="ULS897" s="806"/>
      <c r="ULT897" s="806"/>
      <c r="ULU897" s="806"/>
      <c r="ULV897" s="806"/>
      <c r="ULW897" s="806"/>
      <c r="ULX897" s="806"/>
      <c r="ULY897" s="806"/>
      <c r="ULZ897" s="806"/>
      <c r="UMA897" s="806"/>
      <c r="UMB897" s="806"/>
      <c r="UMC897" s="806"/>
      <c r="UMD897" s="806"/>
      <c r="UME897" s="806"/>
      <c r="UMF897" s="806"/>
      <c r="UMG897" s="806"/>
      <c r="UMH897" s="806"/>
      <c r="UMI897" s="806"/>
      <c r="UMJ897" s="806"/>
      <c r="UMK897" s="806"/>
      <c r="UML897" s="806"/>
      <c r="UMM897" s="806"/>
      <c r="UMN897" s="806"/>
      <c r="UMO897" s="806"/>
      <c r="UMP897" s="806"/>
      <c r="UMQ897" s="806"/>
      <c r="UMR897" s="806"/>
      <c r="UMS897" s="806"/>
      <c r="UMT897" s="806"/>
      <c r="UMU897" s="806"/>
      <c r="UMV897" s="806"/>
      <c r="UMW897" s="806"/>
      <c r="UMX897" s="806"/>
      <c r="UMY897" s="806"/>
      <c r="UMZ897" s="806"/>
      <c r="UNA897" s="806"/>
      <c r="UNB897" s="806"/>
      <c r="UNC897" s="806"/>
      <c r="UND897" s="806"/>
      <c r="UNE897" s="806"/>
      <c r="UNF897" s="806"/>
      <c r="UNG897" s="806"/>
      <c r="UNH897" s="806"/>
      <c r="UNI897" s="806"/>
      <c r="UNJ897" s="806"/>
      <c r="UNK897" s="806"/>
      <c r="UNL897" s="806"/>
      <c r="UNM897" s="806"/>
      <c r="UNN897" s="806"/>
      <c r="UNO897" s="806"/>
      <c r="UNP897" s="806"/>
      <c r="UNQ897" s="806"/>
      <c r="UNR897" s="806"/>
      <c r="UNS897" s="806"/>
      <c r="UNT897" s="806"/>
      <c r="UNU897" s="806"/>
      <c r="UNV897" s="806"/>
      <c r="UNW897" s="806"/>
      <c r="UNX897" s="806"/>
      <c r="UNY897" s="806"/>
      <c r="UNZ897" s="806"/>
      <c r="UOA897" s="806"/>
      <c r="UOB897" s="806"/>
      <c r="UOC897" s="806"/>
      <c r="UOD897" s="806"/>
      <c r="UOE897" s="806"/>
      <c r="UOF897" s="806"/>
      <c r="UOG897" s="806"/>
      <c r="UOH897" s="806"/>
      <c r="UOI897" s="806"/>
      <c r="UOJ897" s="806"/>
      <c r="UOK897" s="806"/>
      <c r="UOL897" s="806"/>
      <c r="UOM897" s="806"/>
      <c r="UON897" s="806"/>
      <c r="UOO897" s="806"/>
      <c r="UOP897" s="806"/>
      <c r="UOQ897" s="806"/>
      <c r="UOR897" s="806"/>
      <c r="UOS897" s="806"/>
      <c r="UOT897" s="806"/>
      <c r="UOU897" s="806"/>
      <c r="UOV897" s="806"/>
      <c r="UOW897" s="806"/>
      <c r="UOX897" s="806"/>
      <c r="UOY897" s="806"/>
      <c r="UOZ897" s="806"/>
      <c r="UPA897" s="806"/>
      <c r="UPB897" s="806"/>
      <c r="UPC897" s="806"/>
      <c r="UPD897" s="806"/>
      <c r="UPE897" s="806"/>
      <c r="UPF897" s="806"/>
      <c r="UPG897" s="806"/>
      <c r="UPH897" s="806"/>
      <c r="UPI897" s="806"/>
      <c r="UPJ897" s="806"/>
      <c r="UPK897" s="806"/>
      <c r="UPL897" s="806"/>
      <c r="UPM897" s="806"/>
      <c r="UPN897" s="806"/>
      <c r="UPO897" s="806"/>
      <c r="UPP897" s="806"/>
      <c r="UPQ897" s="806"/>
      <c r="UPR897" s="806"/>
      <c r="UPS897" s="806"/>
      <c r="UPT897" s="806"/>
      <c r="UPU897" s="806"/>
      <c r="UPV897" s="806"/>
      <c r="UPW897" s="806"/>
      <c r="UPX897" s="806"/>
      <c r="UPY897" s="806"/>
      <c r="UPZ897" s="806"/>
      <c r="UQA897" s="806"/>
      <c r="UQB897" s="806"/>
      <c r="UQC897" s="806"/>
      <c r="UQD897" s="806"/>
      <c r="UQE897" s="806"/>
      <c r="UQF897" s="806"/>
      <c r="UQG897" s="806"/>
      <c r="UQH897" s="806"/>
      <c r="UQI897" s="806"/>
      <c r="UQJ897" s="806"/>
      <c r="UQK897" s="806"/>
      <c r="UQL897" s="806"/>
      <c r="UQM897" s="806"/>
      <c r="UQN897" s="806"/>
      <c r="UQO897" s="806"/>
      <c r="UQP897" s="806"/>
      <c r="UQQ897" s="806"/>
      <c r="UQR897" s="806"/>
      <c r="UQS897" s="806"/>
      <c r="UQT897" s="806"/>
      <c r="UQU897" s="806"/>
      <c r="UQV897" s="806"/>
      <c r="UQW897" s="806"/>
      <c r="UQX897" s="806"/>
      <c r="UQY897" s="806"/>
      <c r="UQZ897" s="806"/>
      <c r="URA897" s="806"/>
      <c r="URB897" s="806"/>
      <c r="URC897" s="806"/>
      <c r="URD897" s="806"/>
      <c r="URE897" s="806"/>
      <c r="URF897" s="806"/>
      <c r="URG897" s="806"/>
      <c r="URH897" s="806"/>
      <c r="URI897" s="806"/>
      <c r="URJ897" s="806"/>
      <c r="URK897" s="806"/>
      <c r="URL897" s="806"/>
      <c r="URM897" s="806"/>
      <c r="URN897" s="806"/>
      <c r="URO897" s="806"/>
      <c r="URP897" s="806"/>
      <c r="URQ897" s="806"/>
      <c r="URR897" s="806"/>
      <c r="URS897" s="806"/>
      <c r="URT897" s="806"/>
      <c r="URU897" s="806"/>
      <c r="URV897" s="806"/>
      <c r="URW897" s="806"/>
      <c r="URX897" s="806"/>
      <c r="URY897" s="806"/>
      <c r="URZ897" s="806"/>
      <c r="USA897" s="806"/>
      <c r="USB897" s="806"/>
      <c r="USC897" s="806"/>
      <c r="USD897" s="806"/>
      <c r="USE897" s="806"/>
      <c r="USF897" s="806"/>
      <c r="USG897" s="806"/>
      <c r="USH897" s="806"/>
      <c r="USI897" s="806"/>
      <c r="USJ897" s="806"/>
      <c r="USK897" s="806"/>
      <c r="USL897" s="806"/>
      <c r="USM897" s="806"/>
      <c r="USN897" s="806"/>
      <c r="USO897" s="806"/>
      <c r="USP897" s="806"/>
      <c r="USQ897" s="806"/>
      <c r="USR897" s="806"/>
      <c r="USS897" s="806"/>
      <c r="UST897" s="806"/>
      <c r="USU897" s="806"/>
      <c r="USV897" s="806"/>
      <c r="USW897" s="806"/>
      <c r="USX897" s="806"/>
      <c r="USY897" s="806"/>
      <c r="USZ897" s="806"/>
      <c r="UTA897" s="806"/>
      <c r="UTB897" s="806"/>
      <c r="UTC897" s="806"/>
      <c r="UTD897" s="806"/>
      <c r="UTE897" s="806"/>
      <c r="UTF897" s="806"/>
      <c r="UTG897" s="806"/>
      <c r="UTH897" s="806"/>
      <c r="UTI897" s="806"/>
      <c r="UTJ897" s="806"/>
      <c r="UTK897" s="806"/>
      <c r="UTL897" s="806"/>
      <c r="UTM897" s="806"/>
      <c r="UTN897" s="806"/>
      <c r="UTO897" s="806"/>
      <c r="UTP897" s="806"/>
      <c r="UTQ897" s="806"/>
      <c r="UTR897" s="806"/>
      <c r="UTS897" s="806"/>
      <c r="UTT897" s="806"/>
      <c r="UTU897" s="806"/>
      <c r="UTV897" s="806"/>
      <c r="UTW897" s="806"/>
      <c r="UTX897" s="806"/>
      <c r="UTY897" s="806"/>
      <c r="UTZ897" s="806"/>
      <c r="UUA897" s="806"/>
      <c r="UUB897" s="806"/>
      <c r="UUC897" s="806"/>
      <c r="UUD897" s="806"/>
      <c r="UUE897" s="806"/>
      <c r="UUF897" s="806"/>
      <c r="UUG897" s="806"/>
      <c r="UUH897" s="806"/>
      <c r="UUI897" s="806"/>
      <c r="UUJ897" s="806"/>
      <c r="UUK897" s="806"/>
      <c r="UUL897" s="806"/>
      <c r="UUM897" s="806"/>
      <c r="UUN897" s="806"/>
      <c r="UUO897" s="806"/>
      <c r="UUP897" s="806"/>
      <c r="UUQ897" s="806"/>
      <c r="UUR897" s="806"/>
      <c r="UUS897" s="806"/>
      <c r="UUT897" s="806"/>
      <c r="UUU897" s="806"/>
      <c r="UUV897" s="806"/>
      <c r="UUW897" s="806"/>
      <c r="UUX897" s="806"/>
      <c r="UUY897" s="806"/>
      <c r="UUZ897" s="806"/>
      <c r="UVA897" s="806"/>
      <c r="UVB897" s="806"/>
      <c r="UVC897" s="806"/>
      <c r="UVD897" s="806"/>
      <c r="UVE897" s="806"/>
      <c r="UVF897" s="806"/>
      <c r="UVG897" s="806"/>
      <c r="UVH897" s="806"/>
      <c r="UVI897" s="806"/>
      <c r="UVJ897" s="806"/>
      <c r="UVK897" s="806"/>
      <c r="UVL897" s="806"/>
      <c r="UVM897" s="806"/>
      <c r="UVN897" s="806"/>
      <c r="UVO897" s="806"/>
      <c r="UVP897" s="806"/>
      <c r="UVQ897" s="806"/>
      <c r="UVR897" s="806"/>
      <c r="UVS897" s="806"/>
      <c r="UVT897" s="806"/>
      <c r="UVU897" s="806"/>
      <c r="UVV897" s="806"/>
      <c r="UVW897" s="806"/>
      <c r="UVX897" s="806"/>
      <c r="UVY897" s="806"/>
      <c r="UVZ897" s="806"/>
      <c r="UWA897" s="806"/>
      <c r="UWB897" s="806"/>
      <c r="UWC897" s="806"/>
      <c r="UWD897" s="806"/>
      <c r="UWE897" s="806"/>
      <c r="UWF897" s="806"/>
      <c r="UWG897" s="806"/>
      <c r="UWH897" s="806"/>
      <c r="UWI897" s="806"/>
      <c r="UWJ897" s="806"/>
      <c r="UWK897" s="806"/>
      <c r="UWL897" s="806"/>
      <c r="UWM897" s="806"/>
      <c r="UWN897" s="806"/>
      <c r="UWO897" s="806"/>
      <c r="UWP897" s="806"/>
      <c r="UWQ897" s="806"/>
      <c r="UWR897" s="806"/>
      <c r="UWS897" s="806"/>
      <c r="UWT897" s="806"/>
      <c r="UWU897" s="806"/>
      <c r="UWV897" s="806"/>
      <c r="UWW897" s="806"/>
      <c r="UWX897" s="806"/>
      <c r="UWY897" s="806"/>
      <c r="UWZ897" s="806"/>
      <c r="UXA897" s="806"/>
      <c r="UXB897" s="806"/>
      <c r="UXC897" s="806"/>
      <c r="UXD897" s="806"/>
      <c r="UXE897" s="806"/>
      <c r="UXF897" s="806"/>
      <c r="UXG897" s="806"/>
      <c r="UXH897" s="806"/>
      <c r="UXI897" s="806"/>
      <c r="UXJ897" s="806"/>
      <c r="UXK897" s="806"/>
      <c r="UXL897" s="806"/>
      <c r="UXM897" s="806"/>
      <c r="UXN897" s="806"/>
      <c r="UXO897" s="806"/>
      <c r="UXP897" s="806"/>
      <c r="UXQ897" s="806"/>
      <c r="UXR897" s="806"/>
      <c r="UXS897" s="806"/>
      <c r="UXT897" s="806"/>
      <c r="UXU897" s="806"/>
      <c r="UXV897" s="806"/>
      <c r="UXW897" s="806"/>
      <c r="UXX897" s="806"/>
      <c r="UXY897" s="806"/>
      <c r="UXZ897" s="806"/>
      <c r="UYA897" s="806"/>
      <c r="UYB897" s="806"/>
      <c r="UYC897" s="806"/>
      <c r="UYD897" s="806"/>
      <c r="UYE897" s="806"/>
      <c r="UYF897" s="806"/>
      <c r="UYG897" s="806"/>
      <c r="UYH897" s="806"/>
      <c r="UYI897" s="806"/>
      <c r="UYJ897" s="806"/>
      <c r="UYK897" s="806"/>
      <c r="UYL897" s="806"/>
      <c r="UYM897" s="806"/>
      <c r="UYN897" s="806"/>
      <c r="UYO897" s="806"/>
      <c r="UYP897" s="806"/>
      <c r="UYQ897" s="806"/>
      <c r="UYR897" s="806"/>
      <c r="UYS897" s="806"/>
      <c r="UYT897" s="806"/>
      <c r="UYU897" s="806"/>
      <c r="UYV897" s="806"/>
      <c r="UYW897" s="806"/>
      <c r="UYX897" s="806"/>
      <c r="UYY897" s="806"/>
      <c r="UYZ897" s="806"/>
      <c r="UZA897" s="806"/>
      <c r="UZB897" s="806"/>
      <c r="UZC897" s="806"/>
      <c r="UZD897" s="806"/>
      <c r="UZE897" s="806"/>
      <c r="UZF897" s="806"/>
      <c r="UZG897" s="806"/>
      <c r="UZH897" s="806"/>
      <c r="UZI897" s="806"/>
      <c r="UZJ897" s="806"/>
      <c r="UZK897" s="806"/>
      <c r="UZL897" s="806"/>
      <c r="UZM897" s="806"/>
      <c r="UZN897" s="806"/>
      <c r="UZO897" s="806"/>
      <c r="UZP897" s="806"/>
      <c r="UZQ897" s="806"/>
      <c r="UZR897" s="806"/>
      <c r="UZS897" s="806"/>
      <c r="UZT897" s="806"/>
      <c r="UZU897" s="806"/>
      <c r="UZV897" s="806"/>
      <c r="UZW897" s="806"/>
      <c r="UZX897" s="806"/>
      <c r="UZY897" s="806"/>
      <c r="UZZ897" s="806"/>
      <c r="VAA897" s="806"/>
      <c r="VAB897" s="806"/>
      <c r="VAC897" s="806"/>
      <c r="VAD897" s="806"/>
      <c r="VAE897" s="806"/>
      <c r="VAF897" s="806"/>
      <c r="VAG897" s="806"/>
      <c r="VAH897" s="806"/>
      <c r="VAI897" s="806"/>
      <c r="VAJ897" s="806"/>
      <c r="VAK897" s="806"/>
      <c r="VAL897" s="806"/>
      <c r="VAM897" s="806"/>
      <c r="VAN897" s="806"/>
      <c r="VAO897" s="806"/>
      <c r="VAP897" s="806"/>
      <c r="VAQ897" s="806"/>
      <c r="VAR897" s="806"/>
      <c r="VAS897" s="806"/>
      <c r="VAT897" s="806"/>
      <c r="VAU897" s="806"/>
      <c r="VAV897" s="806"/>
      <c r="VAW897" s="806"/>
      <c r="VAX897" s="806"/>
      <c r="VAY897" s="806"/>
      <c r="VAZ897" s="806"/>
      <c r="VBA897" s="806"/>
      <c r="VBB897" s="806"/>
      <c r="VBC897" s="806"/>
      <c r="VBD897" s="806"/>
      <c r="VBE897" s="806"/>
      <c r="VBF897" s="806"/>
      <c r="VBG897" s="806"/>
      <c r="VBH897" s="806"/>
      <c r="VBI897" s="806"/>
      <c r="VBJ897" s="806"/>
      <c r="VBK897" s="806"/>
      <c r="VBL897" s="806"/>
      <c r="VBM897" s="806"/>
      <c r="VBN897" s="806"/>
      <c r="VBO897" s="806"/>
      <c r="VBP897" s="806"/>
      <c r="VBQ897" s="806"/>
      <c r="VBR897" s="806"/>
      <c r="VBS897" s="806"/>
      <c r="VBT897" s="806"/>
      <c r="VBU897" s="806"/>
      <c r="VBV897" s="806"/>
      <c r="VBW897" s="806"/>
      <c r="VBX897" s="806"/>
      <c r="VBY897" s="806"/>
      <c r="VBZ897" s="806"/>
      <c r="VCA897" s="806"/>
      <c r="VCB897" s="806"/>
      <c r="VCC897" s="806"/>
      <c r="VCD897" s="806"/>
      <c r="VCE897" s="806"/>
      <c r="VCF897" s="806"/>
      <c r="VCG897" s="806"/>
      <c r="VCH897" s="806"/>
      <c r="VCI897" s="806"/>
      <c r="VCJ897" s="806"/>
      <c r="VCK897" s="806"/>
      <c r="VCL897" s="806"/>
      <c r="VCM897" s="806"/>
      <c r="VCN897" s="806"/>
      <c r="VCO897" s="806"/>
      <c r="VCP897" s="806"/>
      <c r="VCQ897" s="806"/>
      <c r="VCR897" s="806"/>
      <c r="VCS897" s="806"/>
      <c r="VCT897" s="806"/>
      <c r="VCU897" s="806"/>
      <c r="VCV897" s="806"/>
      <c r="VCW897" s="806"/>
      <c r="VCX897" s="806"/>
      <c r="VCY897" s="806"/>
      <c r="VCZ897" s="806"/>
      <c r="VDA897" s="806"/>
      <c r="VDB897" s="806"/>
      <c r="VDC897" s="806"/>
      <c r="VDD897" s="806"/>
      <c r="VDE897" s="806"/>
      <c r="VDF897" s="806"/>
      <c r="VDG897" s="806"/>
      <c r="VDH897" s="806"/>
      <c r="VDI897" s="806"/>
      <c r="VDJ897" s="806"/>
      <c r="VDK897" s="806"/>
      <c r="VDL897" s="806"/>
      <c r="VDM897" s="806"/>
      <c r="VDN897" s="806"/>
      <c r="VDO897" s="806"/>
      <c r="VDP897" s="806"/>
      <c r="VDQ897" s="806"/>
      <c r="VDR897" s="806"/>
      <c r="VDS897" s="806"/>
      <c r="VDT897" s="806"/>
      <c r="VDU897" s="806"/>
      <c r="VDV897" s="806"/>
      <c r="VDW897" s="806"/>
      <c r="VDX897" s="806"/>
      <c r="VDY897" s="806"/>
      <c r="VDZ897" s="806"/>
      <c r="VEA897" s="806"/>
      <c r="VEB897" s="806"/>
      <c r="VEC897" s="806"/>
      <c r="VED897" s="806"/>
      <c r="VEE897" s="806"/>
      <c r="VEF897" s="806"/>
      <c r="VEG897" s="806"/>
      <c r="VEH897" s="806"/>
      <c r="VEI897" s="806"/>
      <c r="VEJ897" s="806"/>
      <c r="VEK897" s="806"/>
      <c r="VEL897" s="806"/>
      <c r="VEM897" s="806"/>
      <c r="VEN897" s="806"/>
      <c r="VEO897" s="806"/>
      <c r="VEP897" s="806"/>
      <c r="VEQ897" s="806"/>
      <c r="VER897" s="806"/>
      <c r="VES897" s="806"/>
      <c r="VET897" s="806"/>
      <c r="VEU897" s="806"/>
      <c r="VEV897" s="806"/>
      <c r="VEW897" s="806"/>
      <c r="VEX897" s="806"/>
      <c r="VEY897" s="806"/>
      <c r="VEZ897" s="806"/>
      <c r="VFA897" s="806"/>
      <c r="VFB897" s="806"/>
      <c r="VFC897" s="806"/>
      <c r="VFD897" s="806"/>
      <c r="VFE897" s="806"/>
      <c r="VFF897" s="806"/>
      <c r="VFG897" s="806"/>
      <c r="VFH897" s="806"/>
      <c r="VFI897" s="806"/>
      <c r="VFJ897" s="806"/>
      <c r="VFK897" s="806"/>
      <c r="VFL897" s="806"/>
      <c r="VFM897" s="806"/>
      <c r="VFN897" s="806"/>
      <c r="VFO897" s="806"/>
      <c r="VFP897" s="806"/>
      <c r="VFQ897" s="806"/>
      <c r="VFR897" s="806"/>
      <c r="VFS897" s="806"/>
      <c r="VFT897" s="806"/>
      <c r="VFU897" s="806"/>
      <c r="VFV897" s="806"/>
      <c r="VFW897" s="806"/>
      <c r="VFX897" s="806"/>
      <c r="VFY897" s="806"/>
      <c r="VFZ897" s="806"/>
      <c r="VGA897" s="806"/>
      <c r="VGB897" s="806"/>
      <c r="VGC897" s="806"/>
      <c r="VGD897" s="806"/>
      <c r="VGE897" s="806"/>
      <c r="VGF897" s="806"/>
      <c r="VGG897" s="806"/>
      <c r="VGH897" s="806"/>
      <c r="VGI897" s="806"/>
      <c r="VGJ897" s="806"/>
      <c r="VGK897" s="806"/>
      <c r="VGL897" s="806"/>
      <c r="VGM897" s="806"/>
      <c r="VGN897" s="806"/>
      <c r="VGO897" s="806"/>
      <c r="VGP897" s="806"/>
      <c r="VGQ897" s="806"/>
      <c r="VGR897" s="806"/>
      <c r="VGS897" s="806"/>
      <c r="VGT897" s="806"/>
      <c r="VGU897" s="806"/>
      <c r="VGV897" s="806"/>
      <c r="VGW897" s="806"/>
      <c r="VGX897" s="806"/>
      <c r="VGY897" s="806"/>
      <c r="VGZ897" s="806"/>
      <c r="VHA897" s="806"/>
      <c r="VHB897" s="806"/>
      <c r="VHC897" s="806"/>
      <c r="VHD897" s="806"/>
      <c r="VHE897" s="806"/>
      <c r="VHF897" s="806"/>
      <c r="VHG897" s="806"/>
      <c r="VHH897" s="806"/>
      <c r="VHI897" s="806"/>
      <c r="VHJ897" s="806"/>
      <c r="VHK897" s="806"/>
      <c r="VHL897" s="806"/>
      <c r="VHM897" s="806"/>
      <c r="VHN897" s="806"/>
      <c r="VHO897" s="806"/>
      <c r="VHP897" s="806"/>
      <c r="VHQ897" s="806"/>
      <c r="VHR897" s="806"/>
      <c r="VHS897" s="806"/>
      <c r="VHT897" s="806"/>
      <c r="VHU897" s="806"/>
      <c r="VHV897" s="806"/>
      <c r="VHW897" s="806"/>
      <c r="VHX897" s="806"/>
      <c r="VHY897" s="806"/>
      <c r="VHZ897" s="806"/>
      <c r="VIA897" s="806"/>
      <c r="VIB897" s="806"/>
      <c r="VIC897" s="806"/>
      <c r="VID897" s="806"/>
      <c r="VIE897" s="806"/>
      <c r="VIF897" s="806"/>
      <c r="VIG897" s="806"/>
      <c r="VIH897" s="806"/>
      <c r="VII897" s="806"/>
      <c r="VIJ897" s="806"/>
      <c r="VIK897" s="806"/>
      <c r="VIL897" s="806"/>
      <c r="VIM897" s="806"/>
      <c r="VIN897" s="806"/>
      <c r="VIO897" s="806"/>
      <c r="VIP897" s="806"/>
      <c r="VIQ897" s="806"/>
      <c r="VIR897" s="806"/>
      <c r="VIS897" s="806"/>
      <c r="VIT897" s="806"/>
      <c r="VIU897" s="806"/>
      <c r="VIV897" s="806"/>
      <c r="VIW897" s="806"/>
      <c r="VIX897" s="806"/>
      <c r="VIY897" s="806"/>
      <c r="VIZ897" s="806"/>
      <c r="VJA897" s="806"/>
      <c r="VJB897" s="806"/>
      <c r="VJC897" s="806"/>
      <c r="VJD897" s="806"/>
      <c r="VJE897" s="806"/>
      <c r="VJF897" s="806"/>
      <c r="VJG897" s="806"/>
      <c r="VJH897" s="806"/>
      <c r="VJI897" s="806"/>
      <c r="VJJ897" s="806"/>
      <c r="VJK897" s="806"/>
      <c r="VJL897" s="806"/>
      <c r="VJM897" s="806"/>
      <c r="VJN897" s="806"/>
      <c r="VJO897" s="806"/>
      <c r="VJP897" s="806"/>
      <c r="VJQ897" s="806"/>
      <c r="VJR897" s="806"/>
      <c r="VJS897" s="806"/>
      <c r="VJT897" s="806"/>
      <c r="VJU897" s="806"/>
      <c r="VJV897" s="806"/>
      <c r="VJW897" s="806"/>
      <c r="VJX897" s="806"/>
      <c r="VJY897" s="806"/>
      <c r="VJZ897" s="806"/>
      <c r="VKA897" s="806"/>
      <c r="VKB897" s="806"/>
      <c r="VKC897" s="806"/>
      <c r="VKD897" s="806"/>
      <c r="VKE897" s="806"/>
      <c r="VKF897" s="806"/>
      <c r="VKG897" s="806"/>
      <c r="VKH897" s="806"/>
      <c r="VKI897" s="806"/>
      <c r="VKJ897" s="806"/>
      <c r="VKK897" s="806"/>
      <c r="VKL897" s="806"/>
      <c r="VKM897" s="806"/>
      <c r="VKN897" s="806"/>
      <c r="VKO897" s="806"/>
      <c r="VKP897" s="806"/>
      <c r="VKQ897" s="806"/>
      <c r="VKR897" s="806"/>
      <c r="VKS897" s="806"/>
      <c r="VKT897" s="806"/>
      <c r="VKU897" s="806"/>
      <c r="VKV897" s="806"/>
      <c r="VKW897" s="806"/>
      <c r="VKX897" s="806"/>
      <c r="VKY897" s="806"/>
      <c r="VKZ897" s="806"/>
      <c r="VLA897" s="806"/>
      <c r="VLB897" s="806"/>
      <c r="VLC897" s="806"/>
      <c r="VLD897" s="806"/>
      <c r="VLE897" s="806"/>
      <c r="VLF897" s="806"/>
      <c r="VLG897" s="806"/>
      <c r="VLH897" s="806"/>
      <c r="VLI897" s="806"/>
      <c r="VLJ897" s="806"/>
      <c r="VLK897" s="806"/>
      <c r="VLL897" s="806"/>
      <c r="VLM897" s="806"/>
      <c r="VLN897" s="806"/>
      <c r="VLO897" s="806"/>
      <c r="VLP897" s="806"/>
      <c r="VLQ897" s="806"/>
      <c r="VLR897" s="806"/>
      <c r="VLS897" s="806"/>
      <c r="VLT897" s="806"/>
      <c r="VLU897" s="806"/>
      <c r="VLV897" s="806"/>
      <c r="VLW897" s="806"/>
      <c r="VLX897" s="806"/>
      <c r="VLY897" s="806"/>
      <c r="VLZ897" s="806"/>
      <c r="VMA897" s="806"/>
      <c r="VMB897" s="806"/>
      <c r="VMC897" s="806"/>
      <c r="VMD897" s="806"/>
      <c r="VME897" s="806"/>
      <c r="VMF897" s="806"/>
      <c r="VMG897" s="806"/>
      <c r="VMH897" s="806"/>
      <c r="VMI897" s="806"/>
      <c r="VMJ897" s="806"/>
      <c r="VMK897" s="806"/>
      <c r="VML897" s="806"/>
      <c r="VMM897" s="806"/>
      <c r="VMN897" s="806"/>
      <c r="VMO897" s="806"/>
      <c r="VMP897" s="806"/>
      <c r="VMQ897" s="806"/>
      <c r="VMR897" s="806"/>
      <c r="VMS897" s="806"/>
      <c r="VMT897" s="806"/>
      <c r="VMU897" s="806"/>
      <c r="VMV897" s="806"/>
      <c r="VMW897" s="806"/>
      <c r="VMX897" s="806"/>
      <c r="VMY897" s="806"/>
      <c r="VMZ897" s="806"/>
      <c r="VNA897" s="806"/>
      <c r="VNB897" s="806"/>
      <c r="VNC897" s="806"/>
      <c r="VND897" s="806"/>
      <c r="VNE897" s="806"/>
      <c r="VNF897" s="806"/>
      <c r="VNG897" s="806"/>
      <c r="VNH897" s="806"/>
      <c r="VNI897" s="806"/>
      <c r="VNJ897" s="806"/>
      <c r="VNK897" s="806"/>
      <c r="VNL897" s="806"/>
      <c r="VNM897" s="806"/>
      <c r="VNN897" s="806"/>
      <c r="VNO897" s="806"/>
      <c r="VNP897" s="806"/>
      <c r="VNQ897" s="806"/>
      <c r="VNR897" s="806"/>
      <c r="VNS897" s="806"/>
      <c r="VNT897" s="806"/>
      <c r="VNU897" s="806"/>
      <c r="VNV897" s="806"/>
      <c r="VNW897" s="806"/>
      <c r="VNX897" s="806"/>
      <c r="VNY897" s="806"/>
      <c r="VNZ897" s="806"/>
      <c r="VOA897" s="806"/>
      <c r="VOB897" s="806"/>
      <c r="VOC897" s="806"/>
      <c r="VOD897" s="806"/>
      <c r="VOE897" s="806"/>
      <c r="VOF897" s="806"/>
      <c r="VOG897" s="806"/>
      <c r="VOH897" s="806"/>
      <c r="VOI897" s="806"/>
      <c r="VOJ897" s="806"/>
      <c r="VOK897" s="806"/>
      <c r="VOL897" s="806"/>
      <c r="VOM897" s="806"/>
      <c r="VON897" s="806"/>
      <c r="VOO897" s="806"/>
      <c r="VOP897" s="806"/>
      <c r="VOQ897" s="806"/>
      <c r="VOR897" s="806"/>
      <c r="VOS897" s="806"/>
      <c r="VOT897" s="806"/>
      <c r="VOU897" s="806"/>
      <c r="VOV897" s="806"/>
      <c r="VOW897" s="806"/>
      <c r="VOX897" s="806"/>
      <c r="VOY897" s="806"/>
      <c r="VOZ897" s="806"/>
      <c r="VPA897" s="806"/>
      <c r="VPB897" s="806"/>
      <c r="VPC897" s="806"/>
      <c r="VPD897" s="806"/>
      <c r="VPE897" s="806"/>
      <c r="VPF897" s="806"/>
      <c r="VPG897" s="806"/>
      <c r="VPH897" s="806"/>
      <c r="VPI897" s="806"/>
      <c r="VPJ897" s="806"/>
      <c r="VPK897" s="806"/>
      <c r="VPL897" s="806"/>
      <c r="VPM897" s="806"/>
      <c r="VPN897" s="806"/>
      <c r="VPO897" s="806"/>
      <c r="VPP897" s="806"/>
      <c r="VPQ897" s="806"/>
      <c r="VPR897" s="806"/>
      <c r="VPS897" s="806"/>
      <c r="VPT897" s="806"/>
      <c r="VPU897" s="806"/>
      <c r="VPV897" s="806"/>
      <c r="VPW897" s="806"/>
      <c r="VPX897" s="806"/>
      <c r="VPY897" s="806"/>
      <c r="VPZ897" s="806"/>
      <c r="VQA897" s="806"/>
      <c r="VQB897" s="806"/>
      <c r="VQC897" s="806"/>
      <c r="VQD897" s="806"/>
      <c r="VQE897" s="806"/>
      <c r="VQF897" s="806"/>
      <c r="VQG897" s="806"/>
      <c r="VQH897" s="806"/>
      <c r="VQI897" s="806"/>
      <c r="VQJ897" s="806"/>
      <c r="VQK897" s="806"/>
      <c r="VQL897" s="806"/>
      <c r="VQM897" s="806"/>
      <c r="VQN897" s="806"/>
      <c r="VQO897" s="806"/>
      <c r="VQP897" s="806"/>
      <c r="VQQ897" s="806"/>
      <c r="VQR897" s="806"/>
      <c r="VQS897" s="806"/>
      <c r="VQT897" s="806"/>
      <c r="VQU897" s="806"/>
      <c r="VQV897" s="806"/>
      <c r="VQW897" s="806"/>
      <c r="VQX897" s="806"/>
      <c r="VQY897" s="806"/>
      <c r="VQZ897" s="806"/>
      <c r="VRA897" s="806"/>
      <c r="VRB897" s="806"/>
      <c r="VRC897" s="806"/>
      <c r="VRD897" s="806"/>
      <c r="VRE897" s="806"/>
      <c r="VRF897" s="806"/>
      <c r="VRG897" s="806"/>
      <c r="VRH897" s="806"/>
      <c r="VRI897" s="806"/>
      <c r="VRJ897" s="806"/>
      <c r="VRK897" s="806"/>
      <c r="VRL897" s="806"/>
      <c r="VRM897" s="806"/>
      <c r="VRN897" s="806"/>
      <c r="VRO897" s="806"/>
      <c r="VRP897" s="806"/>
      <c r="VRQ897" s="806"/>
      <c r="VRR897" s="806"/>
      <c r="VRS897" s="806"/>
      <c r="VRT897" s="806"/>
      <c r="VRU897" s="806"/>
      <c r="VRV897" s="806"/>
      <c r="VRW897" s="806"/>
      <c r="VRX897" s="806"/>
      <c r="VRY897" s="806"/>
      <c r="VRZ897" s="806"/>
      <c r="VSA897" s="806"/>
      <c r="VSB897" s="806"/>
      <c r="VSC897" s="806"/>
      <c r="VSD897" s="806"/>
      <c r="VSE897" s="806"/>
      <c r="VSF897" s="806"/>
      <c r="VSG897" s="806"/>
      <c r="VSH897" s="806"/>
      <c r="VSI897" s="806"/>
      <c r="VSJ897" s="806"/>
      <c r="VSK897" s="806"/>
      <c r="VSL897" s="806"/>
      <c r="VSM897" s="806"/>
      <c r="VSN897" s="806"/>
      <c r="VSO897" s="806"/>
      <c r="VSP897" s="806"/>
      <c r="VSQ897" s="806"/>
      <c r="VSR897" s="806"/>
      <c r="VSS897" s="806"/>
      <c r="VST897" s="806"/>
      <c r="VSU897" s="806"/>
      <c r="VSV897" s="806"/>
      <c r="VSW897" s="806"/>
      <c r="VSX897" s="806"/>
      <c r="VSY897" s="806"/>
      <c r="VSZ897" s="806"/>
      <c r="VTA897" s="806"/>
      <c r="VTB897" s="806"/>
      <c r="VTC897" s="806"/>
      <c r="VTD897" s="806"/>
      <c r="VTE897" s="806"/>
      <c r="VTF897" s="806"/>
      <c r="VTG897" s="806"/>
      <c r="VTH897" s="806"/>
      <c r="VTI897" s="806"/>
      <c r="VTJ897" s="806"/>
      <c r="VTK897" s="806"/>
      <c r="VTL897" s="806"/>
      <c r="VTM897" s="806"/>
      <c r="VTN897" s="806"/>
      <c r="VTO897" s="806"/>
      <c r="VTP897" s="806"/>
      <c r="VTQ897" s="806"/>
      <c r="VTR897" s="806"/>
      <c r="VTS897" s="806"/>
      <c r="VTT897" s="806"/>
      <c r="VTU897" s="806"/>
      <c r="VTV897" s="806"/>
      <c r="VTW897" s="806"/>
      <c r="VTX897" s="806"/>
      <c r="VTY897" s="806"/>
      <c r="VTZ897" s="806"/>
      <c r="VUA897" s="806"/>
      <c r="VUB897" s="806"/>
      <c r="VUC897" s="806"/>
      <c r="VUD897" s="806"/>
      <c r="VUE897" s="806"/>
      <c r="VUF897" s="806"/>
      <c r="VUG897" s="806"/>
      <c r="VUH897" s="806"/>
      <c r="VUI897" s="806"/>
      <c r="VUJ897" s="806"/>
      <c r="VUK897" s="806"/>
      <c r="VUL897" s="806"/>
      <c r="VUM897" s="806"/>
      <c r="VUN897" s="806"/>
      <c r="VUO897" s="806"/>
      <c r="VUP897" s="806"/>
      <c r="VUQ897" s="806"/>
      <c r="VUR897" s="806"/>
      <c r="VUS897" s="806"/>
      <c r="VUT897" s="806"/>
      <c r="VUU897" s="806"/>
      <c r="VUV897" s="806"/>
      <c r="VUW897" s="806"/>
      <c r="VUX897" s="806"/>
      <c r="VUY897" s="806"/>
      <c r="VUZ897" s="806"/>
      <c r="VVA897" s="806"/>
      <c r="VVB897" s="806"/>
      <c r="VVC897" s="806"/>
      <c r="VVD897" s="806"/>
      <c r="VVE897" s="806"/>
      <c r="VVF897" s="806"/>
      <c r="VVG897" s="806"/>
      <c r="VVH897" s="806"/>
      <c r="VVI897" s="806"/>
      <c r="VVJ897" s="806"/>
      <c r="VVK897" s="806"/>
      <c r="VVL897" s="806"/>
      <c r="VVM897" s="806"/>
      <c r="VVN897" s="806"/>
      <c r="VVO897" s="806"/>
      <c r="VVP897" s="806"/>
      <c r="VVQ897" s="806"/>
      <c r="VVR897" s="806"/>
      <c r="VVS897" s="806"/>
      <c r="VVT897" s="806"/>
      <c r="VVU897" s="806"/>
      <c r="VVV897" s="806"/>
      <c r="VVW897" s="806"/>
      <c r="VVX897" s="806"/>
      <c r="VVY897" s="806"/>
      <c r="VVZ897" s="806"/>
      <c r="VWA897" s="806"/>
      <c r="VWB897" s="806"/>
      <c r="VWC897" s="806"/>
      <c r="VWD897" s="806"/>
      <c r="VWE897" s="806"/>
      <c r="VWF897" s="806"/>
      <c r="VWG897" s="806"/>
      <c r="VWH897" s="806"/>
      <c r="VWI897" s="806"/>
      <c r="VWJ897" s="806"/>
      <c r="VWK897" s="806"/>
      <c r="VWL897" s="806"/>
      <c r="VWM897" s="806"/>
      <c r="VWN897" s="806"/>
      <c r="VWO897" s="806"/>
      <c r="VWP897" s="806"/>
      <c r="VWQ897" s="806"/>
      <c r="VWR897" s="806"/>
      <c r="VWS897" s="806"/>
      <c r="VWT897" s="806"/>
      <c r="VWU897" s="806"/>
      <c r="VWV897" s="806"/>
      <c r="VWW897" s="806"/>
      <c r="VWX897" s="806"/>
      <c r="VWY897" s="806"/>
      <c r="VWZ897" s="806"/>
      <c r="VXA897" s="806"/>
      <c r="VXB897" s="806"/>
      <c r="VXC897" s="806"/>
      <c r="VXD897" s="806"/>
      <c r="VXE897" s="806"/>
      <c r="VXF897" s="806"/>
      <c r="VXG897" s="806"/>
      <c r="VXH897" s="806"/>
      <c r="VXI897" s="806"/>
      <c r="VXJ897" s="806"/>
      <c r="VXK897" s="806"/>
      <c r="VXL897" s="806"/>
      <c r="VXM897" s="806"/>
      <c r="VXN897" s="806"/>
      <c r="VXO897" s="806"/>
      <c r="VXP897" s="806"/>
      <c r="VXQ897" s="806"/>
      <c r="VXR897" s="806"/>
      <c r="VXS897" s="806"/>
      <c r="VXT897" s="806"/>
      <c r="VXU897" s="806"/>
      <c r="VXV897" s="806"/>
      <c r="VXW897" s="806"/>
      <c r="VXX897" s="806"/>
      <c r="VXY897" s="806"/>
      <c r="VXZ897" s="806"/>
      <c r="VYA897" s="806"/>
      <c r="VYB897" s="806"/>
      <c r="VYC897" s="806"/>
      <c r="VYD897" s="806"/>
      <c r="VYE897" s="806"/>
      <c r="VYF897" s="806"/>
      <c r="VYG897" s="806"/>
      <c r="VYH897" s="806"/>
      <c r="VYI897" s="806"/>
      <c r="VYJ897" s="806"/>
      <c r="VYK897" s="806"/>
      <c r="VYL897" s="806"/>
      <c r="VYM897" s="806"/>
      <c r="VYN897" s="806"/>
      <c r="VYO897" s="806"/>
      <c r="VYP897" s="806"/>
      <c r="VYQ897" s="806"/>
      <c r="VYR897" s="806"/>
      <c r="VYS897" s="806"/>
      <c r="VYT897" s="806"/>
      <c r="VYU897" s="806"/>
      <c r="VYV897" s="806"/>
      <c r="VYW897" s="806"/>
      <c r="VYX897" s="806"/>
      <c r="VYY897" s="806"/>
      <c r="VYZ897" s="806"/>
      <c r="VZA897" s="806"/>
      <c r="VZB897" s="806"/>
      <c r="VZC897" s="806"/>
      <c r="VZD897" s="806"/>
      <c r="VZE897" s="806"/>
      <c r="VZF897" s="806"/>
      <c r="VZG897" s="806"/>
      <c r="VZH897" s="806"/>
      <c r="VZI897" s="806"/>
      <c r="VZJ897" s="806"/>
      <c r="VZK897" s="806"/>
      <c r="VZL897" s="806"/>
      <c r="VZM897" s="806"/>
      <c r="VZN897" s="806"/>
      <c r="VZO897" s="806"/>
      <c r="VZP897" s="806"/>
      <c r="VZQ897" s="806"/>
      <c r="VZR897" s="806"/>
      <c r="VZS897" s="806"/>
      <c r="VZT897" s="806"/>
      <c r="VZU897" s="806"/>
      <c r="VZV897" s="806"/>
      <c r="VZW897" s="806"/>
      <c r="VZX897" s="806"/>
      <c r="VZY897" s="806"/>
      <c r="VZZ897" s="806"/>
      <c r="WAA897" s="806"/>
      <c r="WAB897" s="806"/>
      <c r="WAC897" s="806"/>
      <c r="WAD897" s="806"/>
      <c r="WAE897" s="806"/>
      <c r="WAF897" s="806"/>
      <c r="WAG897" s="806"/>
      <c r="WAH897" s="806"/>
      <c r="WAI897" s="806"/>
      <c r="WAJ897" s="806"/>
      <c r="WAK897" s="806"/>
      <c r="WAL897" s="806"/>
      <c r="WAM897" s="806"/>
      <c r="WAN897" s="806"/>
      <c r="WAO897" s="806"/>
      <c r="WAP897" s="806"/>
      <c r="WAQ897" s="806"/>
      <c r="WAR897" s="806"/>
      <c r="WAS897" s="806"/>
      <c r="WAT897" s="806"/>
      <c r="WAU897" s="806"/>
      <c r="WAV897" s="806"/>
      <c r="WAW897" s="806"/>
      <c r="WAX897" s="806"/>
      <c r="WAY897" s="806"/>
      <c r="WAZ897" s="806"/>
      <c r="WBA897" s="806"/>
      <c r="WBB897" s="806"/>
      <c r="WBC897" s="806"/>
      <c r="WBD897" s="806"/>
      <c r="WBE897" s="806"/>
      <c r="WBF897" s="806"/>
      <c r="WBG897" s="806"/>
      <c r="WBH897" s="806"/>
      <c r="WBI897" s="806"/>
      <c r="WBJ897" s="806"/>
      <c r="WBK897" s="806"/>
      <c r="WBL897" s="806"/>
      <c r="WBM897" s="806"/>
      <c r="WBN897" s="806"/>
      <c r="WBO897" s="806"/>
      <c r="WBP897" s="806"/>
      <c r="WBQ897" s="806"/>
      <c r="WBR897" s="806"/>
      <c r="WBS897" s="806"/>
      <c r="WBT897" s="806"/>
      <c r="WBU897" s="806"/>
      <c r="WBV897" s="806"/>
      <c r="WBW897" s="806"/>
      <c r="WBX897" s="806"/>
      <c r="WBY897" s="806"/>
      <c r="WBZ897" s="806"/>
      <c r="WCA897" s="806"/>
      <c r="WCB897" s="806"/>
      <c r="WCC897" s="806"/>
      <c r="WCD897" s="806"/>
      <c r="WCE897" s="806"/>
      <c r="WCF897" s="806"/>
      <c r="WCG897" s="806"/>
      <c r="WCH897" s="806"/>
      <c r="WCI897" s="806"/>
      <c r="WCJ897" s="806"/>
      <c r="WCK897" s="806"/>
      <c r="WCL897" s="806"/>
      <c r="WCM897" s="806"/>
      <c r="WCN897" s="806"/>
      <c r="WCO897" s="806"/>
      <c r="WCP897" s="806"/>
      <c r="WCQ897" s="806"/>
      <c r="WCR897" s="806"/>
      <c r="WCS897" s="806"/>
      <c r="WCT897" s="806"/>
      <c r="WCU897" s="806"/>
      <c r="WCV897" s="806"/>
      <c r="WCW897" s="806"/>
      <c r="WCX897" s="806"/>
      <c r="WCY897" s="806"/>
      <c r="WCZ897" s="806"/>
      <c r="WDA897" s="806"/>
      <c r="WDB897" s="806"/>
      <c r="WDC897" s="806"/>
      <c r="WDD897" s="806"/>
      <c r="WDE897" s="806"/>
      <c r="WDF897" s="806"/>
      <c r="WDG897" s="806"/>
      <c r="WDH897" s="806"/>
      <c r="WDI897" s="806"/>
      <c r="WDJ897" s="806"/>
      <c r="WDK897" s="806"/>
      <c r="WDL897" s="806"/>
      <c r="WDM897" s="806"/>
      <c r="WDN897" s="806"/>
      <c r="WDO897" s="806"/>
      <c r="WDP897" s="806"/>
      <c r="WDQ897" s="806"/>
      <c r="WDR897" s="806"/>
      <c r="WDS897" s="806"/>
      <c r="WDT897" s="806"/>
      <c r="WDU897" s="806"/>
      <c r="WDV897" s="806"/>
      <c r="WDW897" s="806"/>
      <c r="WDX897" s="806"/>
      <c r="WDY897" s="806"/>
      <c r="WDZ897" s="806"/>
      <c r="WEA897" s="806"/>
      <c r="WEB897" s="806"/>
      <c r="WEC897" s="806"/>
      <c r="WED897" s="806"/>
      <c r="WEE897" s="806"/>
      <c r="WEF897" s="806"/>
      <c r="WEG897" s="806"/>
      <c r="WEH897" s="806"/>
      <c r="WEI897" s="806"/>
      <c r="WEJ897" s="806"/>
      <c r="WEK897" s="806"/>
      <c r="WEL897" s="806"/>
      <c r="WEM897" s="806"/>
      <c r="WEN897" s="806"/>
      <c r="WEO897" s="806"/>
      <c r="WEP897" s="806"/>
      <c r="WEQ897" s="806"/>
      <c r="WER897" s="806"/>
      <c r="WES897" s="806"/>
      <c r="WET897" s="806"/>
      <c r="WEU897" s="806"/>
      <c r="WEV897" s="806"/>
      <c r="WEW897" s="806"/>
      <c r="WEX897" s="806"/>
      <c r="WEY897" s="806"/>
      <c r="WEZ897" s="806"/>
      <c r="WFA897" s="806"/>
      <c r="WFB897" s="806"/>
      <c r="WFC897" s="806"/>
      <c r="WFD897" s="806"/>
      <c r="WFE897" s="806"/>
      <c r="WFF897" s="806"/>
      <c r="WFG897" s="806"/>
      <c r="WFH897" s="806"/>
      <c r="WFI897" s="806"/>
      <c r="WFJ897" s="806"/>
      <c r="WFK897" s="806"/>
      <c r="WFL897" s="806"/>
      <c r="WFM897" s="806"/>
      <c r="WFN897" s="806"/>
      <c r="WFO897" s="806"/>
      <c r="WFP897" s="806"/>
      <c r="WFQ897" s="806"/>
      <c r="WFR897" s="806"/>
      <c r="WFS897" s="806"/>
      <c r="WFT897" s="806"/>
      <c r="WFU897" s="806"/>
      <c r="WFV897" s="806"/>
      <c r="WFW897" s="806"/>
      <c r="WFX897" s="806"/>
      <c r="WFY897" s="806"/>
      <c r="WFZ897" s="806"/>
      <c r="WGA897" s="806"/>
      <c r="WGB897" s="806"/>
      <c r="WGC897" s="806"/>
      <c r="WGD897" s="806"/>
      <c r="WGE897" s="806"/>
      <c r="WGF897" s="806"/>
      <c r="WGG897" s="806"/>
      <c r="WGH897" s="806"/>
      <c r="WGI897" s="806"/>
      <c r="WGJ897" s="806"/>
      <c r="WGK897" s="806"/>
      <c r="WGL897" s="806"/>
      <c r="WGM897" s="806"/>
      <c r="WGN897" s="806"/>
      <c r="WGO897" s="806"/>
      <c r="WGP897" s="806"/>
      <c r="WGQ897" s="806"/>
      <c r="WGR897" s="806"/>
      <c r="WGS897" s="806"/>
      <c r="WGT897" s="806"/>
      <c r="WGU897" s="806"/>
      <c r="WGV897" s="806"/>
      <c r="WGW897" s="806"/>
      <c r="WGX897" s="806"/>
      <c r="WGY897" s="806"/>
      <c r="WGZ897" s="806"/>
      <c r="WHA897" s="806"/>
      <c r="WHB897" s="806"/>
      <c r="WHC897" s="806"/>
      <c r="WHD897" s="806"/>
      <c r="WHE897" s="806"/>
      <c r="WHF897" s="806"/>
      <c r="WHG897" s="806"/>
      <c r="WHH897" s="806"/>
      <c r="WHI897" s="806"/>
      <c r="WHJ897" s="806"/>
      <c r="WHK897" s="806"/>
      <c r="WHL897" s="806"/>
      <c r="WHM897" s="806"/>
      <c r="WHN897" s="806"/>
      <c r="WHO897" s="806"/>
      <c r="WHP897" s="806"/>
      <c r="WHQ897" s="806"/>
      <c r="WHR897" s="806"/>
      <c r="WHS897" s="806"/>
      <c r="WHT897" s="806"/>
      <c r="WHU897" s="806"/>
      <c r="WHV897" s="806"/>
      <c r="WHW897" s="806"/>
      <c r="WHX897" s="806"/>
      <c r="WHY897" s="806"/>
      <c r="WHZ897" s="806"/>
      <c r="WIA897" s="806"/>
      <c r="WIB897" s="806"/>
      <c r="WIC897" s="806"/>
      <c r="WID897" s="806"/>
      <c r="WIE897" s="806"/>
      <c r="WIF897" s="806"/>
      <c r="WIG897" s="806"/>
      <c r="WIH897" s="806"/>
      <c r="WII897" s="806"/>
      <c r="WIJ897" s="806"/>
      <c r="WIK897" s="806"/>
      <c r="WIL897" s="806"/>
      <c r="WIM897" s="806"/>
      <c r="WIN897" s="806"/>
      <c r="WIO897" s="806"/>
      <c r="WIP897" s="806"/>
      <c r="WIQ897" s="806"/>
      <c r="WIR897" s="806"/>
      <c r="WIS897" s="806"/>
      <c r="WIT897" s="806"/>
      <c r="WIU897" s="806"/>
      <c r="WIV897" s="806"/>
      <c r="WIW897" s="806"/>
      <c r="WIX897" s="806"/>
      <c r="WIY897" s="806"/>
      <c r="WIZ897" s="806"/>
      <c r="WJA897" s="806"/>
      <c r="WJB897" s="806"/>
      <c r="WJC897" s="806"/>
      <c r="WJD897" s="806"/>
      <c r="WJE897" s="806"/>
      <c r="WJF897" s="806"/>
      <c r="WJG897" s="806"/>
      <c r="WJH897" s="806"/>
      <c r="WJI897" s="806"/>
      <c r="WJJ897" s="806"/>
      <c r="WJK897" s="806"/>
      <c r="WJL897" s="806"/>
      <c r="WJM897" s="806"/>
      <c r="WJN897" s="806"/>
      <c r="WJO897" s="806"/>
      <c r="WJP897" s="806"/>
      <c r="WJQ897" s="806"/>
      <c r="WJR897" s="806"/>
      <c r="WJS897" s="806"/>
      <c r="WJT897" s="806"/>
      <c r="WJU897" s="806"/>
      <c r="WJV897" s="806"/>
      <c r="WJW897" s="806"/>
      <c r="WJX897" s="806"/>
      <c r="WJY897" s="806"/>
      <c r="WJZ897" s="806"/>
      <c r="WKA897" s="806"/>
      <c r="WKB897" s="806"/>
      <c r="WKC897" s="806"/>
      <c r="WKD897" s="806"/>
      <c r="WKE897" s="806"/>
      <c r="WKF897" s="806"/>
      <c r="WKG897" s="806"/>
      <c r="WKH897" s="806"/>
      <c r="WKI897" s="806"/>
      <c r="WKJ897" s="806"/>
      <c r="WKK897" s="806"/>
      <c r="WKL897" s="806"/>
      <c r="WKM897" s="806"/>
      <c r="WKN897" s="806"/>
      <c r="WKO897" s="806"/>
      <c r="WKP897" s="806"/>
      <c r="WKQ897" s="806"/>
      <c r="WKR897" s="806"/>
      <c r="WKS897" s="806"/>
      <c r="WKT897" s="806"/>
      <c r="WKU897" s="806"/>
      <c r="WKV897" s="806"/>
      <c r="WKW897" s="806"/>
      <c r="WKX897" s="806"/>
      <c r="WKY897" s="806"/>
      <c r="WKZ897" s="806"/>
      <c r="WLA897" s="806"/>
      <c r="WLB897" s="806"/>
      <c r="WLC897" s="806"/>
      <c r="WLD897" s="806"/>
      <c r="WLE897" s="806"/>
      <c r="WLF897" s="806"/>
      <c r="WLG897" s="806"/>
      <c r="WLH897" s="806"/>
      <c r="WLI897" s="806"/>
      <c r="WLJ897" s="806"/>
      <c r="WLK897" s="806"/>
      <c r="WLL897" s="806"/>
      <c r="WLM897" s="806"/>
      <c r="WLN897" s="806"/>
      <c r="WLO897" s="806"/>
      <c r="WLP897" s="806"/>
      <c r="WLQ897" s="806"/>
      <c r="WLR897" s="806"/>
      <c r="WLS897" s="806"/>
      <c r="WLT897" s="806"/>
      <c r="WLU897" s="806"/>
      <c r="WLV897" s="806"/>
      <c r="WLW897" s="806"/>
      <c r="WLX897" s="806"/>
      <c r="WLY897" s="806"/>
      <c r="WLZ897" s="806"/>
      <c r="WMA897" s="806"/>
      <c r="WMB897" s="806"/>
      <c r="WMC897" s="806"/>
      <c r="WMD897" s="806"/>
      <c r="WME897" s="806"/>
      <c r="WMF897" s="806"/>
      <c r="WMG897" s="806"/>
      <c r="WMH897" s="806"/>
      <c r="WMI897" s="806"/>
      <c r="WMJ897" s="806"/>
      <c r="WMK897" s="806"/>
      <c r="WML897" s="806"/>
      <c r="WMM897" s="806"/>
      <c r="WMN897" s="806"/>
      <c r="WMO897" s="806"/>
      <c r="WMP897" s="806"/>
      <c r="WMQ897" s="806"/>
      <c r="WMR897" s="806"/>
      <c r="WMS897" s="806"/>
      <c r="WMT897" s="806"/>
      <c r="WMU897" s="806"/>
      <c r="WMV897" s="806"/>
      <c r="WMW897" s="806"/>
      <c r="WMX897" s="806"/>
      <c r="WMY897" s="806"/>
      <c r="WMZ897" s="806"/>
      <c r="WNA897" s="806"/>
      <c r="WNB897" s="806"/>
      <c r="WNC897" s="806"/>
      <c r="WND897" s="806"/>
      <c r="WNE897" s="806"/>
      <c r="WNF897" s="806"/>
      <c r="WNG897" s="806"/>
      <c r="WNH897" s="806"/>
      <c r="WNI897" s="806"/>
      <c r="WNJ897" s="806"/>
      <c r="WNK897" s="806"/>
      <c r="WNL897" s="806"/>
      <c r="WNM897" s="806"/>
      <c r="WNN897" s="806"/>
      <c r="WNO897" s="806"/>
      <c r="WNP897" s="806"/>
      <c r="WNQ897" s="806"/>
      <c r="WNR897" s="806"/>
      <c r="WNS897" s="806"/>
      <c r="WNT897" s="806"/>
      <c r="WNU897" s="806"/>
      <c r="WNV897" s="806"/>
      <c r="WNW897" s="806"/>
      <c r="WNX897" s="806"/>
      <c r="WNY897" s="806"/>
      <c r="WNZ897" s="806"/>
      <c r="WOA897" s="806"/>
      <c r="WOB897" s="806"/>
      <c r="WOC897" s="806"/>
      <c r="WOD897" s="806"/>
      <c r="WOE897" s="806"/>
      <c r="WOF897" s="806"/>
      <c r="WOG897" s="806"/>
      <c r="WOH897" s="806"/>
      <c r="WOI897" s="806"/>
      <c r="WOJ897" s="806"/>
      <c r="WOK897" s="806"/>
      <c r="WOL897" s="806"/>
      <c r="WOM897" s="806"/>
      <c r="WON897" s="806"/>
      <c r="WOO897" s="806"/>
      <c r="WOP897" s="806"/>
      <c r="WOQ897" s="806"/>
      <c r="WOR897" s="806"/>
      <c r="WOS897" s="806"/>
      <c r="WOT897" s="806"/>
      <c r="WOU897" s="806"/>
      <c r="WOV897" s="806"/>
      <c r="WOW897" s="806"/>
      <c r="WOX897" s="806"/>
      <c r="WOY897" s="806"/>
      <c r="WOZ897" s="806"/>
      <c r="WPA897" s="806"/>
      <c r="WPB897" s="806"/>
      <c r="WPC897" s="806"/>
      <c r="WPD897" s="806"/>
      <c r="WPE897" s="806"/>
      <c r="WPF897" s="806"/>
      <c r="WPG897" s="806"/>
      <c r="WPH897" s="806"/>
      <c r="WPI897" s="806"/>
      <c r="WPJ897" s="806"/>
      <c r="WPK897" s="806"/>
      <c r="WPL897" s="806"/>
      <c r="WPM897" s="806"/>
      <c r="WPN897" s="806"/>
      <c r="WPO897" s="806"/>
      <c r="WPP897" s="806"/>
      <c r="WPQ897" s="806"/>
      <c r="WPR897" s="806"/>
      <c r="WPS897" s="806"/>
      <c r="WPT897" s="806"/>
      <c r="WPU897" s="806"/>
      <c r="WPV897" s="806"/>
      <c r="WPW897" s="806"/>
      <c r="WPX897" s="806"/>
      <c r="WPY897" s="806"/>
      <c r="WPZ897" s="806"/>
      <c r="WQA897" s="806"/>
      <c r="WQB897" s="806"/>
      <c r="WQC897" s="806"/>
      <c r="WQD897" s="806"/>
      <c r="WQE897" s="806"/>
      <c r="WQF897" s="806"/>
      <c r="WQG897" s="806"/>
      <c r="WQH897" s="806"/>
      <c r="WQI897" s="806"/>
      <c r="WQJ897" s="806"/>
      <c r="WQK897" s="806"/>
      <c r="WQL897" s="806"/>
      <c r="WQM897" s="806"/>
      <c r="WQN897" s="806"/>
      <c r="WQO897" s="806"/>
      <c r="WQP897" s="806"/>
      <c r="WQQ897" s="806"/>
      <c r="WQR897" s="806"/>
      <c r="WQS897" s="806"/>
      <c r="WQT897" s="806"/>
      <c r="WQU897" s="806"/>
      <c r="WQV897" s="806"/>
      <c r="WQW897" s="806"/>
      <c r="WQX897" s="806"/>
      <c r="WQY897" s="806"/>
      <c r="WQZ897" s="806"/>
      <c r="WRA897" s="806"/>
      <c r="WRB897" s="806"/>
      <c r="WRC897" s="806"/>
      <c r="WRD897" s="806"/>
      <c r="WRE897" s="806"/>
      <c r="WRF897" s="806"/>
      <c r="WRG897" s="806"/>
      <c r="WRH897" s="806"/>
      <c r="WRI897" s="806"/>
      <c r="WRJ897" s="806"/>
      <c r="WRK897" s="806"/>
      <c r="WRL897" s="806"/>
      <c r="WRM897" s="806"/>
      <c r="WRN897" s="806"/>
      <c r="WRO897" s="806"/>
      <c r="WRP897" s="806"/>
      <c r="WRQ897" s="806"/>
      <c r="WRR897" s="806"/>
      <c r="WRS897" s="806"/>
      <c r="WRT897" s="806"/>
      <c r="WRU897" s="806"/>
      <c r="WRV897" s="806"/>
      <c r="WRW897" s="806"/>
      <c r="WRX897" s="806"/>
      <c r="WRY897" s="806"/>
      <c r="WRZ897" s="806"/>
      <c r="WSA897" s="806"/>
      <c r="WSB897" s="806"/>
      <c r="WSC897" s="806"/>
      <c r="WSD897" s="806"/>
      <c r="WSE897" s="806"/>
      <c r="WSF897" s="806"/>
      <c r="WSG897" s="806"/>
      <c r="WSH897" s="806"/>
      <c r="WSI897" s="806"/>
      <c r="WSJ897" s="806"/>
      <c r="WSK897" s="806"/>
      <c r="WSL897" s="806"/>
      <c r="WSM897" s="806"/>
      <c r="WSN897" s="806"/>
      <c r="WSO897" s="806"/>
      <c r="WSP897" s="806"/>
      <c r="WSQ897" s="806"/>
      <c r="WSR897" s="806"/>
      <c r="WSS897" s="806"/>
      <c r="WST897" s="806"/>
      <c r="WSU897" s="806"/>
      <c r="WSV897" s="806"/>
      <c r="WSW897" s="806"/>
      <c r="WSX897" s="806"/>
      <c r="WSY897" s="806"/>
      <c r="WSZ897" s="806"/>
      <c r="WTA897" s="806"/>
      <c r="WTB897" s="806"/>
      <c r="WTC897" s="806"/>
      <c r="WTD897" s="806"/>
      <c r="WTE897" s="806"/>
      <c r="WTF897" s="806"/>
      <c r="WTG897" s="806"/>
      <c r="WTH897" s="806"/>
      <c r="WTI897" s="806"/>
      <c r="WTJ897" s="806"/>
      <c r="WTK897" s="806"/>
      <c r="WTL897" s="806"/>
      <c r="WTM897" s="806"/>
      <c r="WTN897" s="806"/>
      <c r="WTO897" s="806"/>
      <c r="WTP897" s="806"/>
      <c r="WTQ897" s="806"/>
      <c r="WTR897" s="806"/>
      <c r="WTS897" s="806"/>
      <c r="WTT897" s="806"/>
      <c r="WTU897" s="806"/>
      <c r="WTV897" s="806"/>
      <c r="WTW897" s="806"/>
      <c r="WTX897" s="806"/>
      <c r="WTY897" s="806"/>
      <c r="WTZ897" s="806"/>
      <c r="WUA897" s="806"/>
      <c r="WUB897" s="806"/>
      <c r="WUC897" s="806"/>
      <c r="WUD897" s="806"/>
      <c r="WUE897" s="806"/>
      <c r="WUF897" s="806"/>
      <c r="WUG897" s="806"/>
      <c r="WUH897" s="806"/>
      <c r="WUI897" s="806"/>
      <c r="WUJ897" s="806"/>
      <c r="WUK897" s="806"/>
      <c r="WUL897" s="806"/>
      <c r="WUM897" s="806"/>
      <c r="WUN897" s="806"/>
      <c r="WUO897" s="806"/>
      <c r="WUP897" s="806"/>
      <c r="WUQ897" s="806"/>
      <c r="WUR897" s="806"/>
      <c r="WUS897" s="806"/>
      <c r="WUT897" s="806"/>
      <c r="WUU897" s="806"/>
      <c r="WUV897" s="806"/>
      <c r="WUW897" s="806"/>
      <c r="WUX897" s="806"/>
      <c r="WUY897" s="806"/>
      <c r="WUZ897" s="806"/>
      <c r="WVA897" s="806"/>
      <c r="WVB897" s="806"/>
      <c r="WVC897" s="806"/>
      <c r="WVD897" s="806"/>
      <c r="WVE897" s="806"/>
      <c r="WVF897" s="806"/>
      <c r="WVG897" s="806"/>
      <c r="WVH897" s="806"/>
      <c r="WVI897" s="806"/>
      <c r="WVJ897" s="806"/>
      <c r="WVK897" s="806"/>
      <c r="WVL897" s="806"/>
      <c r="WVM897" s="806"/>
      <c r="WVN897" s="806"/>
      <c r="WVO897" s="806"/>
      <c r="WVP897" s="806"/>
      <c r="WVQ897" s="806"/>
      <c r="WVR897" s="806"/>
      <c r="WVS897" s="806"/>
      <c r="WVT897" s="806"/>
      <c r="WVU897" s="806"/>
      <c r="WVV897" s="806"/>
      <c r="WVW897" s="806"/>
      <c r="WVX897" s="806"/>
      <c r="WVY897" s="806"/>
      <c r="WVZ897" s="806"/>
      <c r="WWA897" s="806"/>
      <c r="WWB897" s="806"/>
      <c r="WWC897" s="806"/>
      <c r="WWD897" s="806"/>
      <c r="WWE897" s="806"/>
      <c r="WWF897" s="806"/>
      <c r="WWG897" s="806"/>
      <c r="WWH897" s="806"/>
      <c r="WWI897" s="806"/>
      <c r="WWJ897" s="806"/>
      <c r="WWK897" s="806"/>
      <c r="WWL897" s="806"/>
      <c r="WWM897" s="806"/>
      <c r="WWN897" s="806"/>
      <c r="WWO897" s="806"/>
      <c r="WWP897" s="806"/>
      <c r="WWQ897" s="806"/>
      <c r="WWR897" s="806"/>
      <c r="WWS897" s="806"/>
      <c r="WWT897" s="806"/>
      <c r="WWU897" s="806"/>
      <c r="WWV897" s="806"/>
      <c r="WWW897" s="806"/>
      <c r="WWX897" s="806"/>
      <c r="WWY897" s="806"/>
      <c r="WWZ897" s="806"/>
      <c r="WXA897" s="806"/>
      <c r="WXB897" s="806"/>
      <c r="WXC897" s="806"/>
      <c r="WXD897" s="806"/>
      <c r="WXE897" s="806"/>
      <c r="WXF897" s="806"/>
      <c r="WXG897" s="806"/>
      <c r="WXH897" s="806"/>
      <c r="WXI897" s="806"/>
      <c r="WXJ897" s="806"/>
      <c r="WXK897" s="806"/>
      <c r="WXL897" s="806"/>
      <c r="WXM897" s="806"/>
      <c r="WXN897" s="806"/>
      <c r="WXO897" s="806"/>
      <c r="WXP897" s="806"/>
      <c r="WXQ897" s="806"/>
      <c r="WXR897" s="806"/>
      <c r="WXS897" s="806"/>
      <c r="WXT897" s="806"/>
      <c r="WXU897" s="806"/>
      <c r="WXV897" s="806"/>
      <c r="WXW897" s="806"/>
      <c r="WXX897" s="806"/>
      <c r="WXY897" s="806"/>
      <c r="WXZ897" s="806"/>
      <c r="WYA897" s="806"/>
      <c r="WYB897" s="806"/>
      <c r="WYC897" s="806"/>
      <c r="WYD897" s="806"/>
      <c r="WYE897" s="806"/>
      <c r="WYF897" s="806"/>
      <c r="WYG897" s="806"/>
      <c r="WYH897" s="806"/>
      <c r="WYI897" s="806"/>
      <c r="WYJ897" s="806"/>
      <c r="WYK897" s="806"/>
      <c r="WYL897" s="806"/>
      <c r="WYM897" s="806"/>
      <c r="WYN897" s="806"/>
      <c r="WYO897" s="806"/>
      <c r="WYP897" s="806"/>
      <c r="WYQ897" s="806"/>
      <c r="WYR897" s="806"/>
      <c r="WYS897" s="806"/>
      <c r="WYT897" s="806"/>
      <c r="WYU897" s="806"/>
      <c r="WYV897" s="806"/>
      <c r="WYW897" s="806"/>
      <c r="WYX897" s="806"/>
      <c r="WYY897" s="806"/>
      <c r="WYZ897" s="806"/>
      <c r="WZA897" s="806"/>
      <c r="WZB897" s="806"/>
      <c r="WZC897" s="806"/>
      <c r="WZD897" s="806"/>
      <c r="WZE897" s="806"/>
      <c r="WZF897" s="806"/>
      <c r="WZG897" s="806"/>
      <c r="WZH897" s="806"/>
      <c r="WZI897" s="806"/>
      <c r="WZJ897" s="806"/>
      <c r="WZK897" s="806"/>
      <c r="WZL897" s="806"/>
      <c r="WZM897" s="806"/>
      <c r="WZN897" s="806"/>
      <c r="WZO897" s="806"/>
      <c r="WZP897" s="806"/>
      <c r="WZQ897" s="806"/>
      <c r="WZR897" s="806"/>
      <c r="WZS897" s="806"/>
      <c r="WZT897" s="806"/>
      <c r="WZU897" s="806"/>
      <c r="WZV897" s="806"/>
      <c r="WZW897" s="806"/>
      <c r="WZX897" s="806"/>
      <c r="WZY897" s="806"/>
      <c r="WZZ897" s="806"/>
      <c r="XAA897" s="806"/>
      <c r="XAB897" s="806"/>
      <c r="XAC897" s="806"/>
      <c r="XAD897" s="806"/>
      <c r="XAE897" s="806"/>
      <c r="XAF897" s="806"/>
      <c r="XAG897" s="806"/>
      <c r="XAH897" s="806"/>
      <c r="XAI897" s="806"/>
      <c r="XAJ897" s="806"/>
      <c r="XAK897" s="806"/>
      <c r="XAL897" s="806"/>
      <c r="XAM897" s="806"/>
      <c r="XAN897" s="806"/>
      <c r="XAO897" s="806"/>
      <c r="XAP897" s="806"/>
      <c r="XAQ897" s="806"/>
      <c r="XAR897" s="806"/>
      <c r="XAS897" s="806"/>
      <c r="XAT897" s="806"/>
      <c r="XAU897" s="806"/>
      <c r="XAV897" s="806"/>
      <c r="XAW897" s="806"/>
      <c r="XAX897" s="806"/>
      <c r="XAY897" s="806"/>
      <c r="XAZ897" s="806"/>
      <c r="XBA897" s="806"/>
      <c r="XBB897" s="806"/>
      <c r="XBC897" s="806"/>
      <c r="XBD897" s="806"/>
      <c r="XBE897" s="806"/>
      <c r="XBF897" s="806"/>
      <c r="XBG897" s="806"/>
      <c r="XBH897" s="806"/>
      <c r="XBI897" s="806"/>
      <c r="XBJ897" s="806"/>
      <c r="XBK897" s="806"/>
      <c r="XBL897" s="806"/>
      <c r="XBM897" s="806"/>
      <c r="XBN897" s="806"/>
      <c r="XBO897" s="806"/>
      <c r="XBP897" s="806"/>
      <c r="XBQ897" s="806"/>
      <c r="XBR897" s="806"/>
      <c r="XBS897" s="806"/>
      <c r="XBT897" s="806"/>
      <c r="XBU897" s="806"/>
      <c r="XBV897" s="806"/>
      <c r="XBW897" s="806"/>
      <c r="XBX897" s="806"/>
      <c r="XBY897" s="806"/>
      <c r="XBZ897" s="806"/>
      <c r="XCA897" s="806"/>
      <c r="XCB897" s="806"/>
      <c r="XCC897" s="806"/>
      <c r="XCD897" s="806"/>
      <c r="XCE897" s="806"/>
      <c r="XCF897" s="806"/>
      <c r="XCG897" s="806"/>
      <c r="XCH897" s="806"/>
      <c r="XCI897" s="806"/>
      <c r="XCJ897" s="806"/>
      <c r="XCK897" s="806"/>
      <c r="XCL897" s="806"/>
      <c r="XCM897" s="806"/>
      <c r="XCN897" s="806"/>
      <c r="XCO897" s="806"/>
      <c r="XCP897" s="806"/>
    </row>
    <row r="898" spans="1:16318" s="803" customFormat="1" ht="39.75" customHeight="1" x14ac:dyDescent="0.25">
      <c r="A898" s="80" t="s">
        <v>480</v>
      </c>
      <c r="B898" s="80" t="s">
        <v>811</v>
      </c>
      <c r="C898" s="80" t="s">
        <v>480</v>
      </c>
      <c r="D898" s="275" t="s">
        <v>480</v>
      </c>
      <c r="E898" s="275" t="s">
        <v>480</v>
      </c>
      <c r="F898" s="275">
        <v>5</v>
      </c>
      <c r="G898" s="65" t="s">
        <v>480</v>
      </c>
      <c r="H898" s="65" t="s">
        <v>480</v>
      </c>
      <c r="I898" s="65" t="s">
        <v>480</v>
      </c>
      <c r="J898" s="64" t="s">
        <v>480</v>
      </c>
      <c r="K898" s="660">
        <v>18780</v>
      </c>
      <c r="L898" s="630">
        <v>5</v>
      </c>
      <c r="M898" s="942" t="s">
        <v>480</v>
      </c>
      <c r="N898" s="598" t="s">
        <v>480</v>
      </c>
      <c r="O898" s="598" t="s">
        <v>480</v>
      </c>
      <c r="P898" s="598" t="s">
        <v>480</v>
      </c>
      <c r="Q898" s="598" t="s">
        <v>480</v>
      </c>
      <c r="R898" s="598" t="s">
        <v>480</v>
      </c>
      <c r="S898" s="598" t="s">
        <v>480</v>
      </c>
      <c r="T898" s="598" t="s">
        <v>480</v>
      </c>
      <c r="U898" s="598" t="s">
        <v>480</v>
      </c>
      <c r="V898" s="598" t="s">
        <v>480</v>
      </c>
      <c r="W898" s="598" t="s">
        <v>480</v>
      </c>
      <c r="X898" s="598" t="s">
        <v>480</v>
      </c>
      <c r="Y898" s="598" t="s">
        <v>480</v>
      </c>
      <c r="Z898" s="598" t="s">
        <v>480</v>
      </c>
      <c r="AA898" s="598" t="s">
        <v>480</v>
      </c>
      <c r="AB898" s="598" t="s">
        <v>480</v>
      </c>
      <c r="AC898" s="598" t="s">
        <v>480</v>
      </c>
      <c r="AD898" s="598" t="s">
        <v>480</v>
      </c>
      <c r="AE898" s="598" t="s">
        <v>480</v>
      </c>
      <c r="AF898" s="598" t="s">
        <v>480</v>
      </c>
      <c r="AG898" s="598" t="s">
        <v>480</v>
      </c>
      <c r="AH898" s="598" t="s">
        <v>480</v>
      </c>
      <c r="AI898" s="598" t="s">
        <v>480</v>
      </c>
      <c r="AJ898" s="598" t="s">
        <v>480</v>
      </c>
      <c r="AK898" s="598" t="s">
        <v>480</v>
      </c>
      <c r="AL898" s="598" t="s">
        <v>480</v>
      </c>
      <c r="AM898" s="598" t="s">
        <v>480</v>
      </c>
      <c r="AN898" s="598" t="s">
        <v>480</v>
      </c>
      <c r="AO898" s="598" t="s">
        <v>480</v>
      </c>
      <c r="AP898" s="598" t="s">
        <v>480</v>
      </c>
      <c r="AQ898" s="598" t="s">
        <v>480</v>
      </c>
      <c r="AR898" s="598" t="s">
        <v>480</v>
      </c>
      <c r="AS898" s="598" t="s">
        <v>480</v>
      </c>
      <c r="AT898" s="598" t="s">
        <v>480</v>
      </c>
      <c r="AU898" s="598" t="s">
        <v>480</v>
      </c>
      <c r="AV898" s="598" t="s">
        <v>480</v>
      </c>
      <c r="AW898" s="598" t="s">
        <v>480</v>
      </c>
      <c r="AX898" s="598" t="s">
        <v>480</v>
      </c>
      <c r="AY898" s="598" t="s">
        <v>480</v>
      </c>
      <c r="AZ898" s="598" t="s">
        <v>480</v>
      </c>
      <c r="BA898" s="598" t="s">
        <v>480</v>
      </c>
      <c r="BB898" s="598" t="s">
        <v>480</v>
      </c>
      <c r="BC898" s="598" t="s">
        <v>480</v>
      </c>
      <c r="BD898" s="598" t="s">
        <v>480</v>
      </c>
      <c r="BE898" s="598" t="s">
        <v>480</v>
      </c>
      <c r="BF898" s="598" t="s">
        <v>480</v>
      </c>
      <c r="BG898" s="598" t="s">
        <v>480</v>
      </c>
      <c r="BH898" s="598" t="s">
        <v>480</v>
      </c>
      <c r="BI898" s="598" t="s">
        <v>480</v>
      </c>
      <c r="BJ898" s="598" t="s">
        <v>480</v>
      </c>
      <c r="BK898" s="598" t="s">
        <v>480</v>
      </c>
      <c r="BL898" s="598" t="s">
        <v>480</v>
      </c>
      <c r="BM898" s="598" t="s">
        <v>480</v>
      </c>
      <c r="BN898" s="598" t="s">
        <v>480</v>
      </c>
      <c r="BO898" s="598" t="s">
        <v>480</v>
      </c>
      <c r="BP898" s="598" t="s">
        <v>480</v>
      </c>
      <c r="BQ898" s="598" t="s">
        <v>480</v>
      </c>
      <c r="BR898" s="598" t="s">
        <v>480</v>
      </c>
      <c r="BS898" s="598" t="s">
        <v>480</v>
      </c>
      <c r="BT898" s="598" t="s">
        <v>480</v>
      </c>
      <c r="BU898" s="598" t="s">
        <v>480</v>
      </c>
      <c r="BV898" s="807" t="s">
        <v>480</v>
      </c>
      <c r="BW898" s="806"/>
      <c r="BX898" s="806"/>
      <c r="BY898" s="806"/>
      <c r="BZ898" s="806"/>
      <c r="CA898" s="806"/>
      <c r="CB898" s="806"/>
      <c r="CC898" s="806"/>
      <c r="CD898" s="806"/>
      <c r="CE898" s="806"/>
      <c r="CF898" s="806"/>
      <c r="CG898" s="806"/>
      <c r="CH898" s="806"/>
      <c r="CI898" s="806"/>
      <c r="CJ898" s="806"/>
      <c r="CK898" s="806"/>
      <c r="CL898" s="806"/>
      <c r="CM898" s="806"/>
      <c r="CN898" s="806"/>
      <c r="CO898" s="806"/>
      <c r="CP898" s="806"/>
      <c r="CQ898" s="806"/>
      <c r="CR898" s="806"/>
      <c r="CS898" s="806"/>
      <c r="CT898" s="806"/>
      <c r="CU898" s="806"/>
      <c r="CV898" s="806"/>
      <c r="CW898" s="806"/>
      <c r="CX898" s="806"/>
      <c r="CY898" s="806"/>
      <c r="CZ898" s="806"/>
      <c r="DA898" s="806"/>
      <c r="DB898" s="806"/>
      <c r="DC898" s="806"/>
      <c r="DD898" s="806"/>
      <c r="DE898" s="806"/>
      <c r="DF898" s="806"/>
      <c r="DG898" s="806"/>
      <c r="DH898" s="806"/>
      <c r="DI898" s="806"/>
      <c r="DJ898" s="806"/>
      <c r="DK898" s="806"/>
      <c r="DL898" s="806"/>
      <c r="DM898" s="806"/>
      <c r="DN898" s="806"/>
      <c r="DO898" s="806"/>
      <c r="DP898" s="806"/>
      <c r="DQ898" s="806"/>
      <c r="DR898" s="806"/>
      <c r="DS898" s="806"/>
      <c r="DT898" s="806"/>
      <c r="DU898" s="806"/>
      <c r="DV898" s="806"/>
      <c r="DW898" s="806"/>
      <c r="DX898" s="806"/>
      <c r="DY898" s="806"/>
      <c r="DZ898" s="806"/>
      <c r="EA898" s="806"/>
      <c r="EB898" s="806"/>
      <c r="EC898" s="806"/>
      <c r="ED898" s="806"/>
      <c r="EE898" s="806"/>
      <c r="EF898" s="806"/>
      <c r="EG898" s="806"/>
      <c r="EH898" s="806"/>
      <c r="EI898" s="806"/>
      <c r="EJ898" s="806"/>
      <c r="EK898" s="806"/>
      <c r="EL898" s="806"/>
      <c r="EM898" s="806"/>
      <c r="EN898" s="806"/>
      <c r="EO898" s="806"/>
      <c r="EP898" s="806"/>
      <c r="EQ898" s="806"/>
      <c r="ER898" s="806"/>
      <c r="ES898" s="806"/>
      <c r="ET898" s="806"/>
      <c r="EU898" s="806"/>
      <c r="EV898" s="806"/>
      <c r="EW898" s="806"/>
      <c r="EX898" s="806"/>
      <c r="EY898" s="806"/>
      <c r="EZ898" s="806"/>
      <c r="FA898" s="806"/>
      <c r="FB898" s="806"/>
      <c r="FC898" s="806"/>
      <c r="FD898" s="806"/>
      <c r="FE898" s="806"/>
      <c r="FF898" s="806"/>
      <c r="FG898" s="806"/>
      <c r="FH898" s="806"/>
      <c r="FI898" s="806"/>
      <c r="FJ898" s="806"/>
      <c r="FK898" s="806"/>
      <c r="FL898" s="806"/>
      <c r="FM898" s="806"/>
      <c r="FN898" s="806"/>
      <c r="FO898" s="806"/>
      <c r="FP898" s="806"/>
      <c r="FQ898" s="806"/>
      <c r="FR898" s="806"/>
      <c r="FS898" s="806"/>
      <c r="FT898" s="806"/>
      <c r="FU898" s="806"/>
      <c r="FV898" s="806"/>
      <c r="FW898" s="806"/>
      <c r="FX898" s="806"/>
      <c r="FY898" s="806"/>
      <c r="FZ898" s="806"/>
      <c r="GA898" s="806"/>
      <c r="GB898" s="806"/>
      <c r="GC898" s="806"/>
      <c r="GD898" s="806"/>
      <c r="GE898" s="806"/>
      <c r="GF898" s="806"/>
      <c r="GG898" s="806"/>
      <c r="GH898" s="806"/>
      <c r="GI898" s="806"/>
      <c r="GJ898" s="806"/>
      <c r="GK898" s="806"/>
      <c r="GL898" s="806"/>
      <c r="GM898" s="806"/>
      <c r="GN898" s="806"/>
      <c r="GO898" s="806"/>
      <c r="GP898" s="806"/>
      <c r="GQ898" s="806"/>
      <c r="GR898" s="806"/>
      <c r="GS898" s="806"/>
      <c r="GT898" s="806"/>
      <c r="GU898" s="806"/>
      <c r="GV898" s="806"/>
      <c r="GW898" s="806"/>
      <c r="GX898" s="806"/>
      <c r="GY898" s="806"/>
      <c r="GZ898" s="806"/>
      <c r="HA898" s="806"/>
      <c r="HB898" s="806"/>
      <c r="HC898" s="806"/>
      <c r="HD898" s="806"/>
      <c r="HE898" s="806"/>
      <c r="HF898" s="806"/>
      <c r="HG898" s="806"/>
      <c r="HH898" s="806"/>
      <c r="HI898" s="806"/>
      <c r="HJ898" s="806"/>
      <c r="HK898" s="806"/>
      <c r="HL898" s="806"/>
      <c r="HM898" s="806"/>
      <c r="HN898" s="806"/>
      <c r="HO898" s="806"/>
      <c r="HP898" s="806"/>
      <c r="HQ898" s="806"/>
      <c r="HR898" s="806"/>
      <c r="HS898" s="806"/>
      <c r="HT898" s="806"/>
      <c r="HU898" s="806"/>
      <c r="HV898" s="806"/>
      <c r="HW898" s="806"/>
      <c r="HX898" s="806"/>
      <c r="HY898" s="806"/>
      <c r="HZ898" s="806"/>
      <c r="IA898" s="806"/>
      <c r="IB898" s="806"/>
      <c r="IC898" s="806"/>
      <c r="ID898" s="806"/>
      <c r="IE898" s="806"/>
      <c r="IF898" s="806"/>
      <c r="IG898" s="806"/>
      <c r="IH898" s="806"/>
      <c r="II898" s="806"/>
      <c r="IJ898" s="806"/>
      <c r="IK898" s="806"/>
      <c r="IL898" s="806"/>
      <c r="IM898" s="806"/>
      <c r="IN898" s="806"/>
      <c r="IO898" s="806"/>
      <c r="IP898" s="806"/>
      <c r="IQ898" s="806"/>
      <c r="IR898" s="806"/>
      <c r="IS898" s="806"/>
      <c r="IT898" s="806"/>
      <c r="IU898" s="806"/>
      <c r="IV898" s="806"/>
      <c r="IW898" s="806"/>
      <c r="IX898" s="806"/>
      <c r="IY898" s="806"/>
      <c r="IZ898" s="806"/>
      <c r="JA898" s="806"/>
      <c r="JB898" s="806"/>
      <c r="JC898" s="806"/>
      <c r="JD898" s="806"/>
      <c r="JE898" s="806"/>
      <c r="JF898" s="806"/>
      <c r="JG898" s="806"/>
      <c r="JH898" s="806"/>
      <c r="JI898" s="806"/>
      <c r="JJ898" s="806"/>
      <c r="JK898" s="806"/>
      <c r="JL898" s="806"/>
      <c r="JM898" s="806"/>
      <c r="JN898" s="806"/>
      <c r="JO898" s="806"/>
      <c r="JP898" s="806"/>
      <c r="JQ898" s="806"/>
      <c r="JR898" s="806"/>
      <c r="JS898" s="806"/>
      <c r="JT898" s="806"/>
      <c r="JU898" s="806"/>
      <c r="JV898" s="806"/>
      <c r="JW898" s="806"/>
      <c r="JX898" s="806"/>
      <c r="JY898" s="806"/>
      <c r="JZ898" s="806"/>
      <c r="KA898" s="806"/>
      <c r="KB898" s="806"/>
      <c r="KC898" s="806"/>
      <c r="KD898" s="806"/>
      <c r="KE898" s="806"/>
      <c r="KF898" s="806"/>
      <c r="KG898" s="806"/>
      <c r="KH898" s="806"/>
      <c r="KI898" s="806"/>
      <c r="KJ898" s="806"/>
      <c r="KK898" s="806"/>
      <c r="KL898" s="806"/>
      <c r="KM898" s="806"/>
      <c r="KN898" s="806"/>
      <c r="KO898" s="806"/>
      <c r="KP898" s="806"/>
      <c r="KQ898" s="806"/>
      <c r="KR898" s="806"/>
      <c r="KS898" s="806"/>
      <c r="KT898" s="806"/>
      <c r="KU898" s="806"/>
      <c r="KV898" s="806"/>
      <c r="KW898" s="806"/>
      <c r="KX898" s="806"/>
      <c r="KY898" s="806"/>
      <c r="KZ898" s="806"/>
      <c r="LA898" s="806"/>
      <c r="LB898" s="806"/>
      <c r="LC898" s="806"/>
      <c r="LD898" s="806"/>
      <c r="LE898" s="806"/>
      <c r="LF898" s="806"/>
      <c r="LG898" s="806"/>
      <c r="LH898" s="806"/>
      <c r="LI898" s="806"/>
      <c r="LJ898" s="806"/>
      <c r="LK898" s="806"/>
      <c r="LL898" s="806"/>
      <c r="LM898" s="806"/>
      <c r="LN898" s="806"/>
      <c r="LO898" s="806"/>
      <c r="LP898" s="806"/>
      <c r="LQ898" s="806"/>
      <c r="LR898" s="806"/>
      <c r="LS898" s="806"/>
      <c r="LT898" s="806"/>
      <c r="LU898" s="806"/>
      <c r="LV898" s="806"/>
      <c r="LW898" s="806"/>
      <c r="LX898" s="806"/>
      <c r="LY898" s="806"/>
      <c r="LZ898" s="806"/>
      <c r="MA898" s="806"/>
      <c r="MB898" s="806"/>
      <c r="MC898" s="806"/>
      <c r="MD898" s="806"/>
      <c r="ME898" s="806"/>
      <c r="MF898" s="806"/>
      <c r="MG898" s="806"/>
      <c r="MH898" s="806"/>
      <c r="MI898" s="806"/>
      <c r="MJ898" s="806"/>
      <c r="MK898" s="806"/>
      <c r="ML898" s="806"/>
      <c r="MM898" s="806"/>
      <c r="MN898" s="806"/>
      <c r="MO898" s="806"/>
      <c r="MP898" s="806"/>
      <c r="MQ898" s="806"/>
      <c r="MR898" s="806"/>
      <c r="MS898" s="806"/>
      <c r="MT898" s="806"/>
      <c r="MU898" s="806"/>
      <c r="MV898" s="806"/>
      <c r="MW898" s="806"/>
      <c r="MX898" s="806"/>
      <c r="MY898" s="806"/>
      <c r="MZ898" s="806"/>
      <c r="NA898" s="806"/>
      <c r="NB898" s="806"/>
      <c r="NC898" s="806"/>
      <c r="ND898" s="806"/>
      <c r="NE898" s="806"/>
      <c r="NF898" s="806"/>
      <c r="NG898" s="806"/>
      <c r="NH898" s="806"/>
      <c r="NI898" s="806"/>
      <c r="NJ898" s="806"/>
      <c r="NK898" s="806"/>
      <c r="NL898" s="806"/>
      <c r="NM898" s="806"/>
      <c r="NN898" s="806"/>
      <c r="NO898" s="806"/>
      <c r="NP898" s="806"/>
      <c r="NQ898" s="806"/>
      <c r="NR898" s="806"/>
      <c r="NS898" s="806"/>
      <c r="NT898" s="806"/>
      <c r="NU898" s="806"/>
      <c r="NV898" s="806"/>
      <c r="NW898" s="806"/>
      <c r="NX898" s="806"/>
      <c r="NY898" s="806"/>
      <c r="NZ898" s="806"/>
      <c r="OA898" s="806"/>
      <c r="OB898" s="806"/>
      <c r="OC898" s="806"/>
      <c r="OD898" s="806"/>
      <c r="OE898" s="806"/>
      <c r="OF898" s="806"/>
      <c r="OG898" s="806"/>
      <c r="OH898" s="806"/>
      <c r="OI898" s="806"/>
      <c r="OJ898" s="806"/>
      <c r="OK898" s="806"/>
      <c r="OL898" s="806"/>
      <c r="OM898" s="806"/>
      <c r="ON898" s="806"/>
      <c r="OO898" s="806"/>
      <c r="OP898" s="806"/>
      <c r="OQ898" s="806"/>
      <c r="OR898" s="806"/>
      <c r="OS898" s="806"/>
      <c r="OT898" s="806"/>
      <c r="OU898" s="806"/>
      <c r="OV898" s="806"/>
      <c r="OW898" s="806"/>
      <c r="OX898" s="806"/>
      <c r="OY898" s="806"/>
      <c r="OZ898" s="806"/>
      <c r="PA898" s="806"/>
      <c r="PB898" s="806"/>
      <c r="PC898" s="806"/>
      <c r="PD898" s="806"/>
      <c r="PE898" s="806"/>
      <c r="PF898" s="806"/>
      <c r="PG898" s="806"/>
      <c r="PH898" s="806"/>
      <c r="PI898" s="806"/>
      <c r="PJ898" s="806"/>
      <c r="PK898" s="806"/>
      <c r="PL898" s="806"/>
      <c r="PM898" s="806"/>
      <c r="PN898" s="806"/>
      <c r="PO898" s="806"/>
      <c r="PP898" s="806"/>
      <c r="PQ898" s="806"/>
      <c r="PR898" s="806"/>
      <c r="PS898" s="806"/>
      <c r="PT898" s="806"/>
      <c r="PU898" s="806"/>
      <c r="PV898" s="806"/>
      <c r="PW898" s="806"/>
      <c r="PX898" s="806"/>
      <c r="PY898" s="806"/>
      <c r="PZ898" s="806"/>
      <c r="QA898" s="806"/>
      <c r="QB898" s="806"/>
      <c r="QC898" s="806"/>
      <c r="QD898" s="806"/>
      <c r="QE898" s="806"/>
      <c r="QF898" s="806"/>
      <c r="QG898" s="806"/>
      <c r="QH898" s="806"/>
      <c r="QI898" s="806"/>
      <c r="QJ898" s="806"/>
      <c r="QK898" s="806"/>
      <c r="QL898" s="806"/>
      <c r="QM898" s="806"/>
      <c r="QN898" s="806"/>
      <c r="QO898" s="806"/>
      <c r="QP898" s="806"/>
      <c r="QQ898" s="806"/>
      <c r="QR898" s="806"/>
      <c r="QS898" s="806"/>
      <c r="QT898" s="806"/>
      <c r="QU898" s="806"/>
      <c r="QV898" s="806"/>
      <c r="QW898" s="806"/>
      <c r="QX898" s="806"/>
      <c r="QY898" s="806"/>
      <c r="QZ898" s="806"/>
      <c r="RA898" s="806"/>
      <c r="RB898" s="806"/>
      <c r="RC898" s="806"/>
      <c r="RD898" s="806"/>
      <c r="RE898" s="806"/>
      <c r="RF898" s="806"/>
      <c r="RG898" s="806"/>
      <c r="RH898" s="806"/>
      <c r="RI898" s="806"/>
      <c r="RJ898" s="806"/>
      <c r="RK898" s="806"/>
      <c r="RL898" s="806"/>
      <c r="RM898" s="806"/>
      <c r="RN898" s="806"/>
      <c r="RO898" s="806"/>
      <c r="RP898" s="806"/>
      <c r="RQ898" s="806"/>
      <c r="RR898" s="806"/>
      <c r="RS898" s="806"/>
      <c r="RT898" s="806"/>
      <c r="RU898" s="806"/>
      <c r="RV898" s="806"/>
      <c r="RW898" s="806"/>
      <c r="RX898" s="806"/>
      <c r="RY898" s="806"/>
      <c r="RZ898" s="806"/>
      <c r="SA898" s="806"/>
      <c r="SB898" s="806"/>
      <c r="SC898" s="806"/>
      <c r="SD898" s="806"/>
      <c r="SE898" s="806"/>
      <c r="SF898" s="806"/>
      <c r="SG898" s="806"/>
      <c r="SH898" s="806"/>
      <c r="SI898" s="806"/>
      <c r="SJ898" s="806"/>
      <c r="SK898" s="806"/>
      <c r="SL898" s="806"/>
      <c r="SM898" s="806"/>
      <c r="SN898" s="806"/>
      <c r="SO898" s="806"/>
      <c r="SP898" s="806"/>
      <c r="SQ898" s="806"/>
      <c r="SR898" s="806"/>
      <c r="SS898" s="806"/>
      <c r="ST898" s="806"/>
      <c r="SU898" s="806"/>
      <c r="SV898" s="806"/>
      <c r="SW898" s="806"/>
      <c r="SX898" s="806"/>
      <c r="SY898" s="806"/>
      <c r="SZ898" s="806"/>
      <c r="TA898" s="806"/>
      <c r="TB898" s="806"/>
      <c r="TC898" s="806"/>
      <c r="TD898" s="806"/>
      <c r="TE898" s="806"/>
      <c r="TF898" s="806"/>
      <c r="TG898" s="806"/>
      <c r="TH898" s="806"/>
      <c r="TI898" s="806"/>
      <c r="TJ898" s="806"/>
      <c r="TK898" s="806"/>
      <c r="TL898" s="806"/>
      <c r="TM898" s="806"/>
      <c r="TN898" s="806"/>
      <c r="TO898" s="806"/>
      <c r="TP898" s="806"/>
      <c r="TQ898" s="806"/>
      <c r="TR898" s="806"/>
      <c r="TS898" s="806"/>
      <c r="TT898" s="806"/>
      <c r="TU898" s="806"/>
      <c r="TV898" s="806"/>
      <c r="TW898" s="806"/>
      <c r="TX898" s="806"/>
      <c r="TY898" s="806"/>
      <c r="TZ898" s="806"/>
      <c r="UA898" s="806"/>
      <c r="UB898" s="806"/>
      <c r="UC898" s="806"/>
      <c r="UD898" s="806"/>
      <c r="UE898" s="806"/>
      <c r="UF898" s="806"/>
      <c r="UG898" s="806"/>
      <c r="UH898" s="806"/>
      <c r="UI898" s="806"/>
      <c r="UJ898" s="806"/>
      <c r="UK898" s="806"/>
      <c r="UL898" s="806"/>
      <c r="UM898" s="806"/>
      <c r="UN898" s="806"/>
      <c r="UO898" s="806"/>
      <c r="UP898" s="806"/>
      <c r="UQ898" s="806"/>
      <c r="UR898" s="806"/>
      <c r="US898" s="806"/>
      <c r="UT898" s="806"/>
      <c r="UU898" s="806"/>
      <c r="UV898" s="806"/>
      <c r="UW898" s="806"/>
      <c r="UX898" s="806"/>
      <c r="UY898" s="806"/>
      <c r="UZ898" s="806"/>
      <c r="VA898" s="806"/>
      <c r="VB898" s="806"/>
      <c r="VC898" s="806"/>
      <c r="VD898" s="806"/>
      <c r="VE898" s="806"/>
      <c r="VF898" s="806"/>
      <c r="VG898" s="806"/>
      <c r="VH898" s="806"/>
      <c r="VI898" s="806"/>
      <c r="VJ898" s="806"/>
      <c r="VK898" s="806"/>
      <c r="VL898" s="806"/>
      <c r="VM898" s="806"/>
      <c r="VN898" s="806"/>
      <c r="VO898" s="806"/>
      <c r="VP898" s="806"/>
      <c r="VQ898" s="806"/>
      <c r="VR898" s="806"/>
      <c r="VS898" s="806"/>
      <c r="VT898" s="806"/>
      <c r="VU898" s="806"/>
      <c r="VV898" s="806"/>
      <c r="VW898" s="806"/>
      <c r="VX898" s="806"/>
      <c r="VY898" s="806"/>
      <c r="VZ898" s="806"/>
      <c r="WA898" s="806"/>
      <c r="WB898" s="806"/>
      <c r="WC898" s="806"/>
      <c r="WD898" s="806"/>
      <c r="WE898" s="806"/>
      <c r="WF898" s="806"/>
      <c r="WG898" s="806"/>
      <c r="WH898" s="806"/>
      <c r="WI898" s="806"/>
      <c r="WJ898" s="806"/>
      <c r="WK898" s="806"/>
      <c r="WL898" s="806"/>
      <c r="WM898" s="806"/>
      <c r="WN898" s="806"/>
      <c r="WO898" s="806"/>
      <c r="WP898" s="806"/>
      <c r="WQ898" s="806"/>
      <c r="WR898" s="806"/>
      <c r="WS898" s="806"/>
      <c r="WT898" s="806"/>
      <c r="WU898" s="806"/>
      <c r="WV898" s="806"/>
      <c r="WW898" s="806"/>
      <c r="WX898" s="806"/>
      <c r="WY898" s="806"/>
      <c r="WZ898" s="806"/>
      <c r="XA898" s="806"/>
      <c r="XB898" s="806"/>
      <c r="XC898" s="806"/>
      <c r="XD898" s="806"/>
      <c r="XE898" s="806"/>
      <c r="XF898" s="806"/>
      <c r="XG898" s="806"/>
      <c r="XH898" s="806"/>
      <c r="XI898" s="806"/>
      <c r="XJ898" s="806"/>
      <c r="XK898" s="806"/>
      <c r="XL898" s="806"/>
      <c r="XM898" s="806"/>
      <c r="XN898" s="806"/>
      <c r="XO898" s="806"/>
      <c r="XP898" s="806"/>
      <c r="XQ898" s="806"/>
      <c r="XR898" s="806"/>
      <c r="XS898" s="806"/>
      <c r="XT898" s="806"/>
      <c r="XU898" s="806"/>
      <c r="XV898" s="806"/>
      <c r="XW898" s="806"/>
      <c r="XX898" s="806"/>
      <c r="XY898" s="806"/>
      <c r="XZ898" s="806"/>
      <c r="YA898" s="806"/>
      <c r="YB898" s="806"/>
      <c r="YC898" s="806"/>
      <c r="YD898" s="806"/>
      <c r="YE898" s="806"/>
      <c r="YF898" s="806"/>
      <c r="YG898" s="806"/>
      <c r="YH898" s="806"/>
      <c r="YI898" s="806"/>
      <c r="YJ898" s="806"/>
      <c r="YK898" s="806"/>
      <c r="YL898" s="806"/>
      <c r="YM898" s="806"/>
      <c r="YN898" s="806"/>
      <c r="YO898" s="806"/>
      <c r="YP898" s="806"/>
      <c r="YQ898" s="806"/>
      <c r="YR898" s="806"/>
      <c r="YS898" s="806"/>
      <c r="YT898" s="806"/>
      <c r="YU898" s="806"/>
      <c r="YV898" s="806"/>
      <c r="YW898" s="806"/>
      <c r="YX898" s="806"/>
      <c r="YY898" s="806"/>
      <c r="YZ898" s="806"/>
      <c r="ZA898" s="806"/>
      <c r="ZB898" s="806"/>
      <c r="ZC898" s="806"/>
      <c r="ZD898" s="806"/>
      <c r="ZE898" s="806"/>
      <c r="ZF898" s="806"/>
      <c r="ZG898" s="806"/>
      <c r="ZH898" s="806"/>
      <c r="ZI898" s="806"/>
      <c r="ZJ898" s="806"/>
      <c r="ZK898" s="806"/>
      <c r="ZL898" s="806"/>
      <c r="ZM898" s="806"/>
      <c r="ZN898" s="806"/>
      <c r="ZO898" s="806"/>
      <c r="ZP898" s="806"/>
      <c r="ZQ898" s="806"/>
      <c r="ZR898" s="806"/>
      <c r="ZS898" s="806"/>
      <c r="ZT898" s="806"/>
      <c r="ZU898" s="806"/>
      <c r="ZV898" s="806"/>
      <c r="ZW898" s="806"/>
      <c r="ZX898" s="806"/>
      <c r="ZY898" s="806"/>
      <c r="ZZ898" s="806"/>
      <c r="AAA898" s="806"/>
      <c r="AAB898" s="806"/>
      <c r="AAC898" s="806"/>
      <c r="AAD898" s="806"/>
      <c r="AAE898" s="806"/>
      <c r="AAF898" s="806"/>
      <c r="AAG898" s="806"/>
      <c r="AAH898" s="806"/>
      <c r="AAI898" s="806"/>
      <c r="AAJ898" s="806"/>
      <c r="AAK898" s="806"/>
      <c r="AAL898" s="806"/>
      <c r="AAM898" s="806"/>
      <c r="AAN898" s="806"/>
      <c r="AAO898" s="806"/>
      <c r="AAP898" s="806"/>
      <c r="AAQ898" s="806"/>
      <c r="AAR898" s="806"/>
      <c r="AAS898" s="806"/>
      <c r="AAT898" s="806"/>
      <c r="AAU898" s="806"/>
      <c r="AAV898" s="806"/>
      <c r="AAW898" s="806"/>
      <c r="AAX898" s="806"/>
      <c r="AAY898" s="806"/>
      <c r="AAZ898" s="806"/>
      <c r="ABA898" s="806"/>
      <c r="ABB898" s="806"/>
      <c r="ABC898" s="806"/>
      <c r="ABD898" s="806"/>
      <c r="ABE898" s="806"/>
      <c r="ABF898" s="806"/>
      <c r="ABG898" s="806"/>
      <c r="ABH898" s="806"/>
      <c r="ABI898" s="806"/>
      <c r="ABJ898" s="806"/>
      <c r="ABK898" s="806"/>
      <c r="ABL898" s="806"/>
      <c r="ABM898" s="806"/>
      <c r="ABN898" s="806"/>
      <c r="ABO898" s="806"/>
      <c r="ABP898" s="806"/>
      <c r="ABQ898" s="806"/>
      <c r="ABR898" s="806"/>
      <c r="ABS898" s="806"/>
      <c r="ABT898" s="806"/>
      <c r="ABU898" s="806"/>
      <c r="ABV898" s="806"/>
      <c r="ABW898" s="806"/>
      <c r="ABX898" s="806"/>
      <c r="ABY898" s="806"/>
      <c r="ABZ898" s="806"/>
      <c r="ACA898" s="806"/>
      <c r="ACB898" s="806"/>
      <c r="ACC898" s="806"/>
      <c r="ACD898" s="806"/>
      <c r="ACE898" s="806"/>
      <c r="ACF898" s="806"/>
      <c r="ACG898" s="806"/>
      <c r="ACH898" s="806"/>
      <c r="ACI898" s="806"/>
      <c r="ACJ898" s="806"/>
      <c r="ACK898" s="806"/>
      <c r="ACL898" s="806"/>
      <c r="ACM898" s="806"/>
      <c r="ACN898" s="806"/>
      <c r="ACO898" s="806"/>
      <c r="ACP898" s="806"/>
      <c r="ACQ898" s="806"/>
      <c r="ACR898" s="806"/>
      <c r="ACS898" s="806"/>
      <c r="ACT898" s="806"/>
      <c r="ACU898" s="806"/>
      <c r="ACV898" s="806"/>
      <c r="ACW898" s="806"/>
      <c r="ACX898" s="806"/>
      <c r="ACY898" s="806"/>
      <c r="ACZ898" s="806"/>
      <c r="ADA898" s="806"/>
      <c r="ADB898" s="806"/>
      <c r="ADC898" s="806"/>
      <c r="ADD898" s="806"/>
      <c r="ADE898" s="806"/>
      <c r="ADF898" s="806"/>
      <c r="ADG898" s="806"/>
      <c r="ADH898" s="806"/>
      <c r="ADI898" s="806"/>
      <c r="ADJ898" s="806"/>
      <c r="ADK898" s="806"/>
      <c r="ADL898" s="806"/>
      <c r="ADM898" s="806"/>
      <c r="ADN898" s="806"/>
      <c r="ADO898" s="806"/>
      <c r="ADP898" s="806"/>
      <c r="ADQ898" s="806"/>
      <c r="ADR898" s="806"/>
      <c r="ADS898" s="806"/>
      <c r="ADT898" s="806"/>
      <c r="ADU898" s="806"/>
      <c r="ADV898" s="806"/>
      <c r="ADW898" s="806"/>
      <c r="ADX898" s="806"/>
      <c r="ADY898" s="806"/>
      <c r="ADZ898" s="806"/>
      <c r="AEA898" s="806"/>
      <c r="AEB898" s="806"/>
      <c r="AEC898" s="806"/>
      <c r="AED898" s="806"/>
      <c r="AEE898" s="806"/>
      <c r="AEF898" s="806"/>
      <c r="AEG898" s="806"/>
      <c r="AEH898" s="806"/>
      <c r="AEI898" s="806"/>
      <c r="AEJ898" s="806"/>
      <c r="AEK898" s="806"/>
      <c r="AEL898" s="806"/>
      <c r="AEM898" s="806"/>
      <c r="AEN898" s="806"/>
      <c r="AEO898" s="806"/>
      <c r="AEP898" s="806"/>
      <c r="AEQ898" s="806"/>
      <c r="AER898" s="806"/>
      <c r="AES898" s="806"/>
      <c r="AET898" s="806"/>
      <c r="AEU898" s="806"/>
      <c r="AEV898" s="806"/>
      <c r="AEW898" s="806"/>
      <c r="AEX898" s="806"/>
      <c r="AEY898" s="806"/>
      <c r="AEZ898" s="806"/>
      <c r="AFA898" s="806"/>
      <c r="AFB898" s="806"/>
      <c r="AFC898" s="806"/>
      <c r="AFD898" s="806"/>
      <c r="AFE898" s="806"/>
      <c r="AFF898" s="806"/>
      <c r="AFG898" s="806"/>
      <c r="AFH898" s="806"/>
      <c r="AFI898" s="806"/>
      <c r="AFJ898" s="806"/>
      <c r="AFK898" s="806"/>
      <c r="AFL898" s="806"/>
      <c r="AFM898" s="806"/>
      <c r="AFN898" s="806"/>
      <c r="AFO898" s="806"/>
      <c r="AFP898" s="806"/>
      <c r="AFQ898" s="806"/>
      <c r="AFR898" s="806"/>
      <c r="AFS898" s="806"/>
      <c r="AFT898" s="806"/>
      <c r="AFU898" s="806"/>
      <c r="AFV898" s="806"/>
      <c r="AFW898" s="806"/>
      <c r="AFX898" s="806"/>
      <c r="AFY898" s="806"/>
      <c r="AFZ898" s="806"/>
      <c r="AGA898" s="806"/>
      <c r="AGB898" s="806"/>
      <c r="AGC898" s="806"/>
      <c r="AGD898" s="806"/>
      <c r="AGE898" s="806"/>
      <c r="AGF898" s="806"/>
      <c r="AGG898" s="806"/>
      <c r="AGH898" s="806"/>
      <c r="AGI898" s="806"/>
      <c r="AGJ898" s="806"/>
      <c r="AGK898" s="806"/>
      <c r="AGL898" s="806"/>
      <c r="AGM898" s="806"/>
      <c r="AGN898" s="806"/>
      <c r="AGO898" s="806"/>
      <c r="AGP898" s="806"/>
      <c r="AGQ898" s="806"/>
      <c r="AGR898" s="806"/>
      <c r="AGS898" s="806"/>
      <c r="AGT898" s="806"/>
      <c r="AGU898" s="806"/>
      <c r="AGV898" s="806"/>
      <c r="AGW898" s="806"/>
      <c r="AGX898" s="806"/>
      <c r="AGY898" s="806"/>
      <c r="AGZ898" s="806"/>
      <c r="AHA898" s="806"/>
      <c r="AHB898" s="806"/>
      <c r="AHC898" s="806"/>
      <c r="AHD898" s="806"/>
      <c r="AHE898" s="806"/>
      <c r="AHF898" s="806"/>
      <c r="AHG898" s="806"/>
      <c r="AHH898" s="806"/>
      <c r="AHI898" s="806"/>
      <c r="AHJ898" s="806"/>
      <c r="AHK898" s="806"/>
      <c r="AHL898" s="806"/>
      <c r="AHM898" s="806"/>
      <c r="AHN898" s="806"/>
      <c r="AHO898" s="806"/>
      <c r="AHP898" s="806"/>
      <c r="AHQ898" s="806"/>
      <c r="AHR898" s="806"/>
      <c r="AHS898" s="806"/>
      <c r="AHT898" s="806"/>
      <c r="AHU898" s="806"/>
      <c r="AHV898" s="806"/>
      <c r="AHW898" s="806"/>
      <c r="AHX898" s="806"/>
      <c r="AHY898" s="806"/>
      <c r="AHZ898" s="806"/>
      <c r="AIA898" s="806"/>
      <c r="AIB898" s="806"/>
      <c r="AIC898" s="806"/>
      <c r="AID898" s="806"/>
      <c r="AIE898" s="806"/>
      <c r="AIF898" s="806"/>
      <c r="AIG898" s="806"/>
      <c r="AIH898" s="806"/>
      <c r="AII898" s="806"/>
      <c r="AIJ898" s="806"/>
      <c r="AIK898" s="806"/>
      <c r="AIL898" s="806"/>
      <c r="AIM898" s="806"/>
      <c r="AIN898" s="806"/>
      <c r="AIO898" s="806"/>
      <c r="AIP898" s="806"/>
      <c r="AIQ898" s="806"/>
      <c r="AIR898" s="806"/>
      <c r="AIS898" s="806"/>
      <c r="AIT898" s="806"/>
      <c r="AIU898" s="806"/>
      <c r="AIV898" s="806"/>
      <c r="AIW898" s="806"/>
      <c r="AIX898" s="806"/>
      <c r="AIY898" s="806"/>
      <c r="AIZ898" s="806"/>
      <c r="AJA898" s="806"/>
      <c r="AJB898" s="806"/>
      <c r="AJC898" s="806"/>
      <c r="AJD898" s="806"/>
      <c r="AJE898" s="806"/>
      <c r="AJF898" s="806"/>
      <c r="AJG898" s="806"/>
      <c r="AJH898" s="806"/>
      <c r="AJI898" s="806"/>
      <c r="AJJ898" s="806"/>
      <c r="AJK898" s="806"/>
      <c r="AJL898" s="806"/>
      <c r="AJM898" s="806"/>
      <c r="AJN898" s="806"/>
      <c r="AJO898" s="806"/>
      <c r="AJP898" s="806"/>
      <c r="AJQ898" s="806"/>
      <c r="AJR898" s="806"/>
      <c r="AJS898" s="806"/>
      <c r="AJT898" s="806"/>
      <c r="AJU898" s="806"/>
      <c r="AJV898" s="806"/>
      <c r="AJW898" s="806"/>
      <c r="AJX898" s="806"/>
      <c r="AJY898" s="806"/>
      <c r="AJZ898" s="806"/>
      <c r="AKA898" s="806"/>
      <c r="AKB898" s="806"/>
      <c r="AKC898" s="806"/>
      <c r="AKD898" s="806"/>
      <c r="AKE898" s="806"/>
      <c r="AKF898" s="806"/>
      <c r="AKG898" s="806"/>
      <c r="AKH898" s="806"/>
      <c r="AKI898" s="806"/>
      <c r="AKJ898" s="806"/>
      <c r="AKK898" s="806"/>
      <c r="AKL898" s="806"/>
      <c r="AKM898" s="806"/>
      <c r="AKN898" s="806"/>
      <c r="AKO898" s="806"/>
      <c r="AKP898" s="806"/>
      <c r="AKQ898" s="806"/>
      <c r="AKR898" s="806"/>
      <c r="AKS898" s="806"/>
      <c r="AKT898" s="806"/>
      <c r="AKU898" s="806"/>
      <c r="AKV898" s="806"/>
      <c r="AKW898" s="806"/>
      <c r="AKX898" s="806"/>
      <c r="AKY898" s="806"/>
      <c r="AKZ898" s="806"/>
      <c r="ALA898" s="806"/>
      <c r="ALB898" s="806"/>
      <c r="ALC898" s="806"/>
      <c r="ALD898" s="806"/>
      <c r="ALE898" s="806"/>
      <c r="ALF898" s="806"/>
      <c r="ALG898" s="806"/>
      <c r="ALH898" s="806"/>
      <c r="ALI898" s="806"/>
      <c r="ALJ898" s="806"/>
      <c r="ALK898" s="806"/>
      <c r="ALL898" s="806"/>
      <c r="ALM898" s="806"/>
      <c r="ALN898" s="806"/>
      <c r="ALO898" s="806"/>
      <c r="ALP898" s="806"/>
      <c r="ALQ898" s="806"/>
      <c r="ALR898" s="806"/>
      <c r="ALS898" s="806"/>
      <c r="ALT898" s="806"/>
      <c r="ALU898" s="806"/>
      <c r="ALV898" s="806"/>
      <c r="ALW898" s="806"/>
      <c r="ALX898" s="806"/>
      <c r="ALY898" s="806"/>
      <c r="ALZ898" s="806"/>
      <c r="AMA898" s="806"/>
      <c r="AMB898" s="806"/>
      <c r="AMC898" s="806"/>
      <c r="AMD898" s="806"/>
      <c r="AME898" s="806"/>
      <c r="AMF898" s="806"/>
      <c r="AMG898" s="806"/>
      <c r="AMH898" s="806"/>
      <c r="AMI898" s="806"/>
      <c r="AMJ898" s="806"/>
      <c r="AMK898" s="806"/>
      <c r="AML898" s="806"/>
      <c r="AMM898" s="806"/>
      <c r="AMN898" s="806"/>
      <c r="AMO898" s="806"/>
      <c r="AMP898" s="806"/>
      <c r="AMQ898" s="806"/>
      <c r="AMR898" s="806"/>
      <c r="AMS898" s="806"/>
      <c r="AMT898" s="806"/>
      <c r="AMU898" s="806"/>
      <c r="AMV898" s="806"/>
      <c r="AMW898" s="806"/>
      <c r="AMX898" s="806"/>
      <c r="AMY898" s="806"/>
      <c r="AMZ898" s="806"/>
      <c r="ANA898" s="806"/>
      <c r="ANB898" s="806"/>
      <c r="ANC898" s="806"/>
      <c r="AND898" s="806"/>
      <c r="ANE898" s="806"/>
      <c r="ANF898" s="806"/>
      <c r="ANG898" s="806"/>
      <c r="ANH898" s="806"/>
      <c r="ANI898" s="806"/>
      <c r="ANJ898" s="806"/>
      <c r="ANK898" s="806"/>
      <c r="ANL898" s="806"/>
      <c r="ANM898" s="806"/>
      <c r="ANN898" s="806"/>
      <c r="ANO898" s="806"/>
      <c r="ANP898" s="806"/>
      <c r="ANQ898" s="806"/>
      <c r="ANR898" s="806"/>
      <c r="ANS898" s="806"/>
      <c r="ANT898" s="806"/>
      <c r="ANU898" s="806"/>
      <c r="ANV898" s="806"/>
      <c r="ANW898" s="806"/>
      <c r="ANX898" s="806"/>
      <c r="ANY898" s="806"/>
      <c r="ANZ898" s="806"/>
      <c r="AOA898" s="806"/>
      <c r="AOB898" s="806"/>
      <c r="AOC898" s="806"/>
      <c r="AOD898" s="806"/>
      <c r="AOE898" s="806"/>
      <c r="AOF898" s="806"/>
      <c r="AOG898" s="806"/>
      <c r="AOH898" s="806"/>
      <c r="AOI898" s="806"/>
      <c r="AOJ898" s="806"/>
      <c r="AOK898" s="806"/>
      <c r="AOL898" s="806"/>
      <c r="AOM898" s="806"/>
      <c r="AON898" s="806"/>
      <c r="AOO898" s="806"/>
      <c r="AOP898" s="806"/>
      <c r="AOQ898" s="806"/>
      <c r="AOR898" s="806"/>
      <c r="AOS898" s="806"/>
      <c r="AOT898" s="806"/>
      <c r="AOU898" s="806"/>
      <c r="AOV898" s="806"/>
      <c r="AOW898" s="806"/>
      <c r="AOX898" s="806"/>
      <c r="AOY898" s="806"/>
      <c r="AOZ898" s="806"/>
      <c r="APA898" s="806"/>
      <c r="APB898" s="806"/>
      <c r="APC898" s="806"/>
      <c r="APD898" s="806"/>
      <c r="APE898" s="806"/>
      <c r="APF898" s="806"/>
      <c r="APG898" s="806"/>
      <c r="APH898" s="806"/>
      <c r="API898" s="806"/>
      <c r="APJ898" s="806"/>
      <c r="APK898" s="806"/>
      <c r="APL898" s="806"/>
      <c r="APM898" s="806"/>
      <c r="APN898" s="806"/>
      <c r="APO898" s="806"/>
      <c r="APP898" s="806"/>
      <c r="APQ898" s="806"/>
      <c r="APR898" s="806"/>
      <c r="APS898" s="806"/>
      <c r="APT898" s="806"/>
      <c r="APU898" s="806"/>
      <c r="APV898" s="806"/>
      <c r="APW898" s="806"/>
      <c r="APX898" s="806"/>
      <c r="APY898" s="806"/>
      <c r="APZ898" s="806"/>
      <c r="AQA898" s="806"/>
      <c r="AQB898" s="806"/>
      <c r="AQC898" s="806"/>
      <c r="AQD898" s="806"/>
      <c r="AQE898" s="806"/>
      <c r="AQF898" s="806"/>
      <c r="AQG898" s="806"/>
      <c r="AQH898" s="806"/>
      <c r="AQI898" s="806"/>
      <c r="AQJ898" s="806"/>
      <c r="AQK898" s="806"/>
      <c r="AQL898" s="806"/>
      <c r="AQM898" s="806"/>
      <c r="AQN898" s="806"/>
      <c r="AQO898" s="806"/>
      <c r="AQP898" s="806"/>
      <c r="AQQ898" s="806"/>
      <c r="AQR898" s="806"/>
      <c r="AQS898" s="806"/>
      <c r="AQT898" s="806"/>
      <c r="AQU898" s="806"/>
      <c r="AQV898" s="806"/>
      <c r="AQW898" s="806"/>
      <c r="AQX898" s="806"/>
      <c r="AQY898" s="806"/>
      <c r="AQZ898" s="806"/>
      <c r="ARA898" s="806"/>
      <c r="ARB898" s="806"/>
      <c r="ARC898" s="806"/>
      <c r="ARD898" s="806"/>
      <c r="ARE898" s="806"/>
      <c r="ARF898" s="806"/>
      <c r="ARG898" s="806"/>
      <c r="ARH898" s="806"/>
      <c r="ARI898" s="806"/>
      <c r="ARJ898" s="806"/>
      <c r="ARK898" s="806"/>
      <c r="ARL898" s="806"/>
      <c r="ARM898" s="806"/>
      <c r="ARN898" s="806"/>
      <c r="ARO898" s="806"/>
      <c r="ARP898" s="806"/>
      <c r="ARQ898" s="806"/>
      <c r="ARR898" s="806"/>
      <c r="ARS898" s="806"/>
      <c r="ART898" s="806"/>
      <c r="ARU898" s="806"/>
      <c r="ARV898" s="806"/>
      <c r="ARW898" s="806"/>
      <c r="ARX898" s="806"/>
      <c r="ARY898" s="806"/>
      <c r="ARZ898" s="806"/>
      <c r="ASA898" s="806"/>
      <c r="ASB898" s="806"/>
      <c r="ASC898" s="806"/>
      <c r="ASD898" s="806"/>
      <c r="ASE898" s="806"/>
      <c r="ASF898" s="806"/>
      <c r="ASG898" s="806"/>
      <c r="ASH898" s="806"/>
      <c r="ASI898" s="806"/>
      <c r="ASJ898" s="806"/>
      <c r="ASK898" s="806"/>
      <c r="ASL898" s="806"/>
      <c r="ASM898" s="806"/>
      <c r="ASN898" s="806"/>
      <c r="ASO898" s="806"/>
      <c r="ASP898" s="806"/>
      <c r="ASQ898" s="806"/>
      <c r="ASR898" s="806"/>
      <c r="ASS898" s="806"/>
      <c r="AST898" s="806"/>
      <c r="ASU898" s="806"/>
      <c r="ASV898" s="806"/>
      <c r="ASW898" s="806"/>
      <c r="ASX898" s="806"/>
      <c r="ASY898" s="806"/>
      <c r="ASZ898" s="806"/>
      <c r="ATA898" s="806"/>
      <c r="ATB898" s="806"/>
      <c r="ATC898" s="806"/>
      <c r="ATD898" s="806"/>
      <c r="ATE898" s="806"/>
      <c r="ATF898" s="806"/>
      <c r="ATG898" s="806"/>
      <c r="ATH898" s="806"/>
      <c r="ATI898" s="806"/>
      <c r="ATJ898" s="806"/>
      <c r="ATK898" s="806"/>
      <c r="ATL898" s="806"/>
      <c r="ATM898" s="806"/>
      <c r="ATN898" s="806"/>
      <c r="ATO898" s="806"/>
      <c r="ATP898" s="806"/>
      <c r="ATQ898" s="806"/>
      <c r="ATR898" s="806"/>
      <c r="ATS898" s="806"/>
      <c r="ATT898" s="806"/>
      <c r="ATU898" s="806"/>
      <c r="ATV898" s="806"/>
      <c r="ATW898" s="806"/>
      <c r="ATX898" s="806"/>
      <c r="ATY898" s="806"/>
      <c r="ATZ898" s="806"/>
      <c r="AUA898" s="806"/>
      <c r="AUB898" s="806"/>
      <c r="AUC898" s="806"/>
      <c r="AUD898" s="806"/>
      <c r="AUE898" s="806"/>
      <c r="AUF898" s="806"/>
      <c r="AUG898" s="806"/>
      <c r="AUH898" s="806"/>
      <c r="AUI898" s="806"/>
      <c r="AUJ898" s="806"/>
      <c r="AUK898" s="806"/>
      <c r="AUL898" s="806"/>
      <c r="AUM898" s="806"/>
      <c r="AUN898" s="806"/>
      <c r="AUO898" s="806"/>
      <c r="AUP898" s="806"/>
      <c r="AUQ898" s="806"/>
      <c r="AUR898" s="806"/>
      <c r="AUS898" s="806"/>
      <c r="AUT898" s="806"/>
      <c r="AUU898" s="806"/>
      <c r="AUV898" s="806"/>
      <c r="AUW898" s="806"/>
      <c r="AUX898" s="806"/>
      <c r="AUY898" s="806"/>
      <c r="AUZ898" s="806"/>
      <c r="AVA898" s="806"/>
      <c r="AVB898" s="806"/>
      <c r="AVC898" s="806"/>
      <c r="AVD898" s="806"/>
      <c r="AVE898" s="806"/>
      <c r="AVF898" s="806"/>
      <c r="AVG898" s="806"/>
      <c r="AVH898" s="806"/>
      <c r="AVI898" s="806"/>
      <c r="AVJ898" s="806"/>
      <c r="AVK898" s="806"/>
      <c r="AVL898" s="806"/>
      <c r="AVM898" s="806"/>
      <c r="AVN898" s="806"/>
      <c r="AVO898" s="806"/>
      <c r="AVP898" s="806"/>
      <c r="AVQ898" s="806"/>
      <c r="AVR898" s="806"/>
      <c r="AVS898" s="806"/>
      <c r="AVT898" s="806"/>
      <c r="AVU898" s="806"/>
      <c r="AVV898" s="806"/>
      <c r="AVW898" s="806"/>
      <c r="AVX898" s="806"/>
      <c r="AVY898" s="806"/>
      <c r="AVZ898" s="806"/>
      <c r="AWA898" s="806"/>
      <c r="AWB898" s="806"/>
      <c r="AWC898" s="806"/>
      <c r="AWD898" s="806"/>
      <c r="AWE898" s="806"/>
      <c r="AWF898" s="806"/>
      <c r="AWG898" s="806"/>
      <c r="AWH898" s="806"/>
      <c r="AWI898" s="806"/>
      <c r="AWJ898" s="806"/>
      <c r="AWK898" s="806"/>
      <c r="AWL898" s="806"/>
      <c r="AWM898" s="806"/>
      <c r="AWN898" s="806"/>
      <c r="AWO898" s="806"/>
      <c r="AWP898" s="806"/>
      <c r="AWQ898" s="806"/>
      <c r="AWR898" s="806"/>
      <c r="AWS898" s="806"/>
      <c r="AWT898" s="806"/>
      <c r="AWU898" s="806"/>
      <c r="AWV898" s="806"/>
      <c r="AWW898" s="806"/>
      <c r="AWX898" s="806"/>
      <c r="AWY898" s="806"/>
      <c r="AWZ898" s="806"/>
      <c r="AXA898" s="806"/>
      <c r="AXB898" s="806"/>
      <c r="AXC898" s="806"/>
      <c r="AXD898" s="806"/>
      <c r="AXE898" s="806"/>
      <c r="AXF898" s="806"/>
      <c r="AXG898" s="806"/>
      <c r="AXH898" s="806"/>
      <c r="AXI898" s="806"/>
      <c r="AXJ898" s="806"/>
      <c r="AXK898" s="806"/>
      <c r="AXL898" s="806"/>
      <c r="AXM898" s="806"/>
      <c r="AXN898" s="806"/>
      <c r="AXO898" s="806"/>
      <c r="AXP898" s="806"/>
      <c r="AXQ898" s="806"/>
      <c r="AXR898" s="806"/>
      <c r="AXS898" s="806"/>
      <c r="AXT898" s="806"/>
      <c r="AXU898" s="806"/>
      <c r="AXV898" s="806"/>
      <c r="AXW898" s="806"/>
      <c r="AXX898" s="806"/>
      <c r="AXY898" s="806"/>
      <c r="AXZ898" s="806"/>
      <c r="AYA898" s="806"/>
      <c r="AYB898" s="806"/>
      <c r="AYC898" s="806"/>
      <c r="AYD898" s="806"/>
      <c r="AYE898" s="806"/>
      <c r="AYF898" s="806"/>
      <c r="AYG898" s="806"/>
      <c r="AYH898" s="806"/>
      <c r="AYI898" s="806"/>
      <c r="AYJ898" s="806"/>
      <c r="AYK898" s="806"/>
      <c r="AYL898" s="806"/>
      <c r="AYM898" s="806"/>
      <c r="AYN898" s="806"/>
      <c r="AYO898" s="806"/>
      <c r="AYP898" s="806"/>
      <c r="AYQ898" s="806"/>
      <c r="AYR898" s="806"/>
      <c r="AYS898" s="806"/>
      <c r="AYT898" s="806"/>
      <c r="AYU898" s="806"/>
      <c r="AYV898" s="806"/>
      <c r="AYW898" s="806"/>
      <c r="AYX898" s="806"/>
      <c r="AYY898" s="806"/>
      <c r="AYZ898" s="806"/>
      <c r="AZA898" s="806"/>
      <c r="AZB898" s="806"/>
      <c r="AZC898" s="806"/>
      <c r="AZD898" s="806"/>
      <c r="AZE898" s="806"/>
      <c r="AZF898" s="806"/>
      <c r="AZG898" s="806"/>
      <c r="AZH898" s="806"/>
      <c r="AZI898" s="806"/>
      <c r="AZJ898" s="806"/>
      <c r="AZK898" s="806"/>
      <c r="AZL898" s="806"/>
      <c r="AZM898" s="806"/>
      <c r="AZN898" s="806"/>
      <c r="AZO898" s="806"/>
      <c r="AZP898" s="806"/>
      <c r="AZQ898" s="806"/>
      <c r="AZR898" s="806"/>
      <c r="AZS898" s="806"/>
      <c r="AZT898" s="806"/>
      <c r="AZU898" s="806"/>
      <c r="AZV898" s="806"/>
      <c r="AZW898" s="806"/>
      <c r="AZX898" s="806"/>
      <c r="AZY898" s="806"/>
      <c r="AZZ898" s="806"/>
      <c r="BAA898" s="806"/>
      <c r="BAB898" s="806"/>
      <c r="BAC898" s="806"/>
      <c r="BAD898" s="806"/>
      <c r="BAE898" s="806"/>
      <c r="BAF898" s="806"/>
      <c r="BAG898" s="806"/>
      <c r="BAH898" s="806"/>
      <c r="BAI898" s="806"/>
      <c r="BAJ898" s="806"/>
      <c r="BAK898" s="806"/>
      <c r="BAL898" s="806"/>
      <c r="BAM898" s="806"/>
      <c r="BAN898" s="806"/>
      <c r="BAO898" s="806"/>
      <c r="BAP898" s="806"/>
      <c r="BAQ898" s="806"/>
      <c r="BAR898" s="806"/>
      <c r="BAS898" s="806"/>
      <c r="BAT898" s="806"/>
      <c r="BAU898" s="806"/>
      <c r="BAV898" s="806"/>
      <c r="BAW898" s="806"/>
      <c r="BAX898" s="806"/>
      <c r="BAY898" s="806"/>
      <c r="BAZ898" s="806"/>
      <c r="BBA898" s="806"/>
      <c r="BBB898" s="806"/>
      <c r="BBC898" s="806"/>
      <c r="BBD898" s="806"/>
      <c r="BBE898" s="806"/>
      <c r="BBF898" s="806"/>
      <c r="BBG898" s="806"/>
      <c r="BBH898" s="806"/>
      <c r="BBI898" s="806"/>
      <c r="BBJ898" s="806"/>
      <c r="BBK898" s="806"/>
      <c r="BBL898" s="806"/>
      <c r="BBM898" s="806"/>
      <c r="BBN898" s="806"/>
      <c r="BBO898" s="806"/>
      <c r="BBP898" s="806"/>
      <c r="BBQ898" s="806"/>
      <c r="BBR898" s="806"/>
      <c r="BBS898" s="806"/>
      <c r="BBT898" s="806"/>
      <c r="BBU898" s="806"/>
      <c r="BBV898" s="806"/>
      <c r="BBW898" s="806"/>
      <c r="BBX898" s="806"/>
      <c r="BBY898" s="806"/>
      <c r="BBZ898" s="806"/>
      <c r="BCA898" s="806"/>
      <c r="BCB898" s="806"/>
      <c r="BCC898" s="806"/>
      <c r="BCD898" s="806"/>
      <c r="BCE898" s="806"/>
      <c r="BCF898" s="806"/>
      <c r="BCG898" s="806"/>
      <c r="BCH898" s="806"/>
      <c r="BCI898" s="806"/>
      <c r="BCJ898" s="806"/>
      <c r="BCK898" s="806"/>
      <c r="BCL898" s="806"/>
      <c r="BCM898" s="806"/>
      <c r="BCN898" s="806"/>
      <c r="BCO898" s="806"/>
      <c r="BCP898" s="806"/>
      <c r="BCQ898" s="806"/>
      <c r="BCR898" s="806"/>
      <c r="BCS898" s="806"/>
      <c r="BCT898" s="806"/>
      <c r="BCU898" s="806"/>
      <c r="BCV898" s="806"/>
      <c r="BCW898" s="806"/>
      <c r="BCX898" s="806"/>
      <c r="BCY898" s="806"/>
      <c r="BCZ898" s="806"/>
      <c r="BDA898" s="806"/>
      <c r="BDB898" s="806"/>
      <c r="BDC898" s="806"/>
      <c r="BDD898" s="806"/>
      <c r="BDE898" s="806"/>
      <c r="BDF898" s="806"/>
      <c r="BDG898" s="806"/>
      <c r="BDH898" s="806"/>
      <c r="BDI898" s="806"/>
      <c r="BDJ898" s="806"/>
      <c r="BDK898" s="806"/>
      <c r="BDL898" s="806"/>
      <c r="BDM898" s="806"/>
      <c r="BDN898" s="806"/>
      <c r="BDO898" s="806"/>
      <c r="BDP898" s="806"/>
      <c r="BDQ898" s="806"/>
      <c r="BDR898" s="806"/>
      <c r="BDS898" s="806"/>
      <c r="BDT898" s="806"/>
      <c r="BDU898" s="806"/>
      <c r="BDV898" s="806"/>
      <c r="BDW898" s="806"/>
      <c r="BDX898" s="806"/>
      <c r="BDY898" s="806"/>
      <c r="BDZ898" s="806"/>
      <c r="BEA898" s="806"/>
      <c r="BEB898" s="806"/>
      <c r="BEC898" s="806"/>
      <c r="BED898" s="806"/>
      <c r="BEE898" s="806"/>
      <c r="BEF898" s="806"/>
      <c r="BEG898" s="806"/>
      <c r="BEH898" s="806"/>
      <c r="BEI898" s="806"/>
      <c r="BEJ898" s="806"/>
      <c r="BEK898" s="806"/>
      <c r="BEL898" s="806"/>
      <c r="BEM898" s="806"/>
      <c r="BEN898" s="806"/>
      <c r="BEO898" s="806"/>
      <c r="BEP898" s="806"/>
      <c r="BEQ898" s="806"/>
      <c r="BER898" s="806"/>
      <c r="BES898" s="806"/>
      <c r="BET898" s="806"/>
      <c r="BEU898" s="806"/>
      <c r="BEV898" s="806"/>
      <c r="BEW898" s="806"/>
      <c r="BEX898" s="806"/>
      <c r="BEY898" s="806"/>
      <c r="BEZ898" s="806"/>
      <c r="BFA898" s="806"/>
      <c r="BFB898" s="806"/>
      <c r="BFC898" s="806"/>
      <c r="BFD898" s="806"/>
      <c r="BFE898" s="806"/>
      <c r="BFF898" s="806"/>
      <c r="BFG898" s="806"/>
      <c r="BFH898" s="806"/>
      <c r="BFI898" s="806"/>
      <c r="BFJ898" s="806"/>
      <c r="BFK898" s="806"/>
      <c r="BFL898" s="806"/>
      <c r="BFM898" s="806"/>
      <c r="BFN898" s="806"/>
      <c r="BFO898" s="806"/>
      <c r="BFP898" s="806"/>
      <c r="BFQ898" s="806"/>
      <c r="BFR898" s="806"/>
      <c r="BFS898" s="806"/>
      <c r="BFT898" s="806"/>
      <c r="BFU898" s="806"/>
      <c r="BFV898" s="806"/>
      <c r="BFW898" s="806"/>
      <c r="BFX898" s="806"/>
      <c r="BFY898" s="806"/>
      <c r="BFZ898" s="806"/>
      <c r="BGA898" s="806"/>
      <c r="BGB898" s="806"/>
      <c r="BGC898" s="806"/>
      <c r="BGD898" s="806"/>
      <c r="BGE898" s="806"/>
      <c r="BGF898" s="806"/>
      <c r="BGG898" s="806"/>
      <c r="BGH898" s="806"/>
      <c r="BGI898" s="806"/>
      <c r="BGJ898" s="806"/>
      <c r="BGK898" s="806"/>
      <c r="BGL898" s="806"/>
      <c r="BGM898" s="806"/>
      <c r="BGN898" s="806"/>
      <c r="BGO898" s="806"/>
      <c r="BGP898" s="806"/>
      <c r="BGQ898" s="806"/>
      <c r="BGR898" s="806"/>
      <c r="BGS898" s="806"/>
      <c r="BGT898" s="806"/>
      <c r="BGU898" s="806"/>
      <c r="BGV898" s="806"/>
      <c r="BGW898" s="806"/>
      <c r="BGX898" s="806"/>
      <c r="BGY898" s="806"/>
      <c r="BGZ898" s="806"/>
      <c r="BHA898" s="806"/>
      <c r="BHB898" s="806"/>
      <c r="BHC898" s="806"/>
      <c r="BHD898" s="806"/>
      <c r="BHE898" s="806"/>
      <c r="BHF898" s="806"/>
      <c r="BHG898" s="806"/>
      <c r="BHH898" s="806"/>
      <c r="BHI898" s="806"/>
      <c r="BHJ898" s="806"/>
      <c r="BHK898" s="806"/>
      <c r="BHL898" s="806"/>
      <c r="BHM898" s="806"/>
      <c r="BHN898" s="806"/>
      <c r="BHO898" s="806"/>
      <c r="BHP898" s="806"/>
      <c r="BHQ898" s="806"/>
      <c r="BHR898" s="806"/>
      <c r="BHS898" s="806"/>
      <c r="BHT898" s="806"/>
      <c r="BHU898" s="806"/>
      <c r="BHV898" s="806"/>
      <c r="BHW898" s="806"/>
      <c r="BHX898" s="806"/>
      <c r="BHY898" s="806"/>
      <c r="BHZ898" s="806"/>
      <c r="BIA898" s="806"/>
      <c r="BIB898" s="806"/>
      <c r="BIC898" s="806"/>
      <c r="BID898" s="806"/>
      <c r="BIE898" s="806"/>
      <c r="BIF898" s="806"/>
      <c r="BIG898" s="806"/>
      <c r="BIH898" s="806"/>
      <c r="BII898" s="806"/>
      <c r="BIJ898" s="806"/>
      <c r="BIK898" s="806"/>
      <c r="BIL898" s="806"/>
      <c r="BIM898" s="806"/>
      <c r="BIN898" s="806"/>
      <c r="BIO898" s="806"/>
      <c r="BIP898" s="806"/>
      <c r="BIQ898" s="806"/>
      <c r="BIR898" s="806"/>
      <c r="BIS898" s="806"/>
      <c r="BIT898" s="806"/>
      <c r="BIU898" s="806"/>
      <c r="BIV898" s="806"/>
      <c r="BIW898" s="806"/>
      <c r="BIX898" s="806"/>
      <c r="BIY898" s="806"/>
      <c r="BIZ898" s="806"/>
      <c r="BJA898" s="806"/>
      <c r="BJB898" s="806"/>
      <c r="BJC898" s="806"/>
      <c r="BJD898" s="806"/>
      <c r="BJE898" s="806"/>
      <c r="BJF898" s="806"/>
      <c r="BJG898" s="806"/>
      <c r="BJH898" s="806"/>
      <c r="BJI898" s="806"/>
      <c r="BJJ898" s="806"/>
      <c r="BJK898" s="806"/>
      <c r="BJL898" s="806"/>
      <c r="BJM898" s="806"/>
      <c r="BJN898" s="806"/>
      <c r="BJO898" s="806"/>
      <c r="BJP898" s="806"/>
      <c r="BJQ898" s="806"/>
      <c r="BJR898" s="806"/>
      <c r="BJS898" s="806"/>
      <c r="BJT898" s="806"/>
      <c r="BJU898" s="806"/>
      <c r="BJV898" s="806"/>
      <c r="BJW898" s="806"/>
      <c r="BJX898" s="806"/>
      <c r="BJY898" s="806"/>
      <c r="BJZ898" s="806"/>
      <c r="BKA898" s="806"/>
      <c r="BKB898" s="806"/>
      <c r="BKC898" s="806"/>
      <c r="BKD898" s="806"/>
      <c r="BKE898" s="806"/>
      <c r="BKF898" s="806"/>
      <c r="BKG898" s="806"/>
      <c r="BKH898" s="806"/>
      <c r="BKI898" s="806"/>
      <c r="BKJ898" s="806"/>
      <c r="BKK898" s="806"/>
      <c r="BKL898" s="806"/>
      <c r="BKM898" s="806"/>
      <c r="BKN898" s="806"/>
      <c r="BKO898" s="806"/>
      <c r="BKP898" s="806"/>
      <c r="BKQ898" s="806"/>
      <c r="BKR898" s="806"/>
      <c r="BKS898" s="806"/>
      <c r="BKT898" s="806"/>
      <c r="BKU898" s="806"/>
      <c r="BKV898" s="806"/>
      <c r="BKW898" s="806"/>
      <c r="BKX898" s="806"/>
      <c r="BKY898" s="806"/>
      <c r="BKZ898" s="806"/>
      <c r="BLA898" s="806"/>
      <c r="BLB898" s="806"/>
      <c r="BLC898" s="806"/>
      <c r="BLD898" s="806"/>
      <c r="BLE898" s="806"/>
      <c r="BLF898" s="806"/>
      <c r="BLG898" s="806"/>
      <c r="BLH898" s="806"/>
      <c r="BLI898" s="806"/>
      <c r="BLJ898" s="806"/>
      <c r="BLK898" s="806"/>
      <c r="BLL898" s="806"/>
      <c r="BLM898" s="806"/>
      <c r="BLN898" s="806"/>
      <c r="BLO898" s="806"/>
      <c r="BLP898" s="806"/>
      <c r="BLQ898" s="806"/>
      <c r="BLR898" s="806"/>
      <c r="BLS898" s="806"/>
      <c r="BLT898" s="806"/>
      <c r="BLU898" s="806"/>
      <c r="BLV898" s="806"/>
      <c r="BLW898" s="806"/>
      <c r="BLX898" s="806"/>
      <c r="BLY898" s="806"/>
      <c r="BLZ898" s="806"/>
      <c r="BMA898" s="806"/>
      <c r="BMB898" s="806"/>
      <c r="BMC898" s="806"/>
      <c r="BMD898" s="806"/>
      <c r="BME898" s="806"/>
      <c r="BMF898" s="806"/>
      <c r="BMG898" s="806"/>
      <c r="BMH898" s="806"/>
      <c r="BMI898" s="806"/>
      <c r="BMJ898" s="806"/>
      <c r="BMK898" s="806"/>
      <c r="BML898" s="806"/>
      <c r="BMM898" s="806"/>
      <c r="BMN898" s="806"/>
      <c r="BMO898" s="806"/>
      <c r="BMP898" s="806"/>
      <c r="BMQ898" s="806"/>
      <c r="BMR898" s="806"/>
      <c r="BMS898" s="806"/>
      <c r="BMT898" s="806"/>
      <c r="BMU898" s="806"/>
      <c r="BMV898" s="806"/>
      <c r="BMW898" s="806"/>
      <c r="BMX898" s="806"/>
      <c r="BMY898" s="806"/>
      <c r="BMZ898" s="806"/>
      <c r="BNA898" s="806"/>
      <c r="BNB898" s="806"/>
      <c r="BNC898" s="806"/>
      <c r="BND898" s="806"/>
      <c r="BNE898" s="806"/>
      <c r="BNF898" s="806"/>
      <c r="BNG898" s="806"/>
      <c r="BNH898" s="806"/>
      <c r="BNI898" s="806"/>
      <c r="BNJ898" s="806"/>
      <c r="BNK898" s="806"/>
      <c r="BNL898" s="806"/>
      <c r="BNM898" s="806"/>
      <c r="BNN898" s="806"/>
      <c r="BNO898" s="806"/>
      <c r="BNP898" s="806"/>
      <c r="BNQ898" s="806"/>
      <c r="BNR898" s="806"/>
      <c r="BNS898" s="806"/>
      <c r="BNT898" s="806"/>
      <c r="BNU898" s="806"/>
      <c r="BNV898" s="806"/>
      <c r="BNW898" s="806"/>
      <c r="BNX898" s="806"/>
      <c r="BNY898" s="806"/>
      <c r="BNZ898" s="806"/>
      <c r="BOA898" s="806"/>
      <c r="BOB898" s="806"/>
      <c r="BOC898" s="806"/>
      <c r="BOD898" s="806"/>
      <c r="BOE898" s="806"/>
      <c r="BOF898" s="806"/>
      <c r="BOG898" s="806"/>
      <c r="BOH898" s="806"/>
      <c r="BOI898" s="806"/>
      <c r="BOJ898" s="806"/>
      <c r="BOK898" s="806"/>
      <c r="BOL898" s="806"/>
      <c r="BOM898" s="806"/>
      <c r="BON898" s="806"/>
      <c r="BOO898" s="806"/>
      <c r="BOP898" s="806"/>
      <c r="BOQ898" s="806"/>
      <c r="BOR898" s="806"/>
      <c r="BOS898" s="806"/>
      <c r="BOT898" s="806"/>
      <c r="BOU898" s="806"/>
      <c r="BOV898" s="806"/>
      <c r="BOW898" s="806"/>
      <c r="BOX898" s="806"/>
      <c r="BOY898" s="806"/>
      <c r="BOZ898" s="806"/>
      <c r="BPA898" s="806"/>
      <c r="BPB898" s="806"/>
      <c r="BPC898" s="806"/>
      <c r="BPD898" s="806"/>
      <c r="BPE898" s="806"/>
      <c r="BPF898" s="806"/>
      <c r="BPG898" s="806"/>
      <c r="BPH898" s="806"/>
      <c r="BPI898" s="806"/>
      <c r="BPJ898" s="806"/>
      <c r="BPK898" s="806"/>
      <c r="BPL898" s="806"/>
      <c r="BPM898" s="806"/>
      <c r="BPN898" s="806"/>
      <c r="BPO898" s="806"/>
      <c r="BPP898" s="806"/>
      <c r="BPQ898" s="806"/>
      <c r="BPR898" s="806"/>
      <c r="BPS898" s="806"/>
      <c r="BPT898" s="806"/>
      <c r="BPU898" s="806"/>
      <c r="BPV898" s="806"/>
      <c r="BPW898" s="806"/>
      <c r="BPX898" s="806"/>
      <c r="BPY898" s="806"/>
      <c r="BPZ898" s="806"/>
      <c r="BQA898" s="806"/>
      <c r="BQB898" s="806"/>
      <c r="BQC898" s="806"/>
      <c r="BQD898" s="806"/>
      <c r="BQE898" s="806"/>
      <c r="BQF898" s="806"/>
      <c r="BQG898" s="806"/>
      <c r="BQH898" s="806"/>
      <c r="BQI898" s="806"/>
      <c r="BQJ898" s="806"/>
      <c r="BQK898" s="806"/>
      <c r="BQL898" s="806"/>
      <c r="BQM898" s="806"/>
      <c r="BQN898" s="806"/>
      <c r="BQO898" s="806"/>
      <c r="BQP898" s="806"/>
      <c r="BQQ898" s="806"/>
      <c r="BQR898" s="806"/>
      <c r="BQS898" s="806"/>
      <c r="BQT898" s="806"/>
      <c r="BQU898" s="806"/>
      <c r="BQV898" s="806"/>
      <c r="BQW898" s="806"/>
      <c r="BQX898" s="806"/>
      <c r="BQY898" s="806"/>
      <c r="BQZ898" s="806"/>
      <c r="BRA898" s="806"/>
      <c r="BRB898" s="806"/>
      <c r="BRC898" s="806"/>
      <c r="BRD898" s="806"/>
      <c r="BRE898" s="806"/>
      <c r="BRF898" s="806"/>
      <c r="BRG898" s="806"/>
      <c r="BRH898" s="806"/>
      <c r="BRI898" s="806"/>
      <c r="BRJ898" s="806"/>
      <c r="BRK898" s="806"/>
      <c r="BRL898" s="806"/>
      <c r="BRM898" s="806"/>
      <c r="BRN898" s="806"/>
      <c r="BRO898" s="806"/>
      <c r="BRP898" s="806"/>
      <c r="BRQ898" s="806"/>
      <c r="BRR898" s="806"/>
      <c r="BRS898" s="806"/>
      <c r="BRT898" s="806"/>
      <c r="BRU898" s="806"/>
      <c r="BRV898" s="806"/>
      <c r="BRW898" s="806"/>
      <c r="BRX898" s="806"/>
      <c r="BRY898" s="806"/>
      <c r="BRZ898" s="806"/>
      <c r="BSA898" s="806"/>
      <c r="BSB898" s="806"/>
      <c r="BSC898" s="806"/>
      <c r="BSD898" s="806"/>
      <c r="BSE898" s="806"/>
      <c r="BSF898" s="806"/>
      <c r="BSG898" s="806"/>
      <c r="BSH898" s="806"/>
      <c r="BSI898" s="806"/>
      <c r="BSJ898" s="806"/>
      <c r="BSK898" s="806"/>
      <c r="BSL898" s="806"/>
      <c r="BSM898" s="806"/>
      <c r="BSN898" s="806"/>
      <c r="BSO898" s="806"/>
      <c r="BSP898" s="806"/>
      <c r="BSQ898" s="806"/>
      <c r="BSR898" s="806"/>
      <c r="BSS898" s="806"/>
      <c r="BST898" s="806"/>
      <c r="BSU898" s="806"/>
      <c r="BSV898" s="806"/>
      <c r="BSW898" s="806"/>
      <c r="BSX898" s="806"/>
      <c r="BSY898" s="806"/>
      <c r="BSZ898" s="806"/>
      <c r="BTA898" s="806"/>
      <c r="BTB898" s="806"/>
      <c r="BTC898" s="806"/>
      <c r="BTD898" s="806"/>
      <c r="BTE898" s="806"/>
      <c r="BTF898" s="806"/>
      <c r="BTG898" s="806"/>
      <c r="BTH898" s="806"/>
      <c r="BTI898" s="806"/>
      <c r="BTJ898" s="806"/>
      <c r="BTK898" s="806"/>
      <c r="BTL898" s="806"/>
      <c r="BTM898" s="806"/>
      <c r="BTN898" s="806"/>
      <c r="BTO898" s="806"/>
      <c r="BTP898" s="806"/>
      <c r="BTQ898" s="806"/>
      <c r="BTR898" s="806"/>
      <c r="BTS898" s="806"/>
      <c r="BTT898" s="806"/>
      <c r="BTU898" s="806"/>
      <c r="BTV898" s="806"/>
      <c r="BTW898" s="806"/>
      <c r="BTX898" s="806"/>
      <c r="BTY898" s="806"/>
      <c r="BTZ898" s="806"/>
      <c r="BUA898" s="806"/>
      <c r="BUB898" s="806"/>
      <c r="BUC898" s="806"/>
      <c r="BUD898" s="806"/>
      <c r="BUE898" s="806"/>
      <c r="BUF898" s="806"/>
      <c r="BUG898" s="806"/>
      <c r="BUH898" s="806"/>
      <c r="BUI898" s="806"/>
      <c r="BUJ898" s="806"/>
      <c r="BUK898" s="806"/>
      <c r="BUL898" s="806"/>
      <c r="BUM898" s="806"/>
      <c r="BUN898" s="806"/>
      <c r="BUO898" s="806"/>
      <c r="BUP898" s="806"/>
      <c r="BUQ898" s="806"/>
      <c r="BUR898" s="806"/>
      <c r="BUS898" s="806"/>
      <c r="BUT898" s="806"/>
      <c r="BUU898" s="806"/>
      <c r="BUV898" s="806"/>
      <c r="BUW898" s="806"/>
      <c r="BUX898" s="806"/>
      <c r="BUY898" s="806"/>
      <c r="BUZ898" s="806"/>
      <c r="BVA898" s="806"/>
      <c r="BVB898" s="806"/>
      <c r="BVC898" s="806"/>
      <c r="BVD898" s="806"/>
      <c r="BVE898" s="806"/>
      <c r="BVF898" s="806"/>
      <c r="BVG898" s="806"/>
      <c r="BVH898" s="806"/>
      <c r="BVI898" s="806"/>
      <c r="BVJ898" s="806"/>
      <c r="BVK898" s="806"/>
      <c r="BVL898" s="806"/>
      <c r="BVM898" s="806"/>
      <c r="BVN898" s="806"/>
      <c r="BVO898" s="806"/>
      <c r="BVP898" s="806"/>
      <c r="BVQ898" s="806"/>
      <c r="BVR898" s="806"/>
      <c r="BVS898" s="806"/>
      <c r="BVT898" s="806"/>
      <c r="BVU898" s="806"/>
      <c r="BVV898" s="806"/>
      <c r="BVW898" s="806"/>
      <c r="BVX898" s="806"/>
      <c r="BVY898" s="806"/>
      <c r="BVZ898" s="806"/>
      <c r="BWA898" s="806"/>
      <c r="BWB898" s="806"/>
      <c r="BWC898" s="806"/>
      <c r="BWD898" s="806"/>
      <c r="BWE898" s="806"/>
      <c r="BWF898" s="806"/>
      <c r="BWG898" s="806"/>
      <c r="BWH898" s="806"/>
      <c r="BWI898" s="806"/>
      <c r="BWJ898" s="806"/>
      <c r="BWK898" s="806"/>
      <c r="BWL898" s="806"/>
      <c r="BWM898" s="806"/>
      <c r="BWN898" s="806"/>
      <c r="BWO898" s="806"/>
      <c r="BWP898" s="806"/>
      <c r="BWQ898" s="806"/>
      <c r="BWR898" s="806"/>
      <c r="BWS898" s="806"/>
      <c r="BWT898" s="806"/>
      <c r="BWU898" s="806"/>
      <c r="BWV898" s="806"/>
      <c r="BWW898" s="806"/>
      <c r="BWX898" s="806"/>
      <c r="BWY898" s="806"/>
      <c r="BWZ898" s="806"/>
      <c r="BXA898" s="806"/>
      <c r="BXB898" s="806"/>
      <c r="BXC898" s="806"/>
      <c r="BXD898" s="806"/>
      <c r="BXE898" s="806"/>
      <c r="BXF898" s="806"/>
      <c r="BXG898" s="806"/>
      <c r="BXH898" s="806"/>
      <c r="BXI898" s="806"/>
      <c r="BXJ898" s="806"/>
      <c r="BXK898" s="806"/>
      <c r="BXL898" s="806"/>
      <c r="BXM898" s="806"/>
      <c r="BXN898" s="806"/>
      <c r="BXO898" s="806"/>
      <c r="BXP898" s="806"/>
      <c r="BXQ898" s="806"/>
      <c r="BXR898" s="806"/>
      <c r="BXS898" s="806"/>
      <c r="BXT898" s="806"/>
      <c r="BXU898" s="806"/>
      <c r="BXV898" s="806"/>
      <c r="BXW898" s="806"/>
      <c r="BXX898" s="806"/>
      <c r="BXY898" s="806"/>
      <c r="BXZ898" s="806"/>
      <c r="BYA898" s="806"/>
      <c r="BYB898" s="806"/>
      <c r="BYC898" s="806"/>
      <c r="BYD898" s="806"/>
      <c r="BYE898" s="806"/>
      <c r="BYF898" s="806"/>
      <c r="BYG898" s="806"/>
      <c r="BYH898" s="806"/>
      <c r="BYI898" s="806"/>
      <c r="BYJ898" s="806"/>
      <c r="BYK898" s="806"/>
      <c r="BYL898" s="806"/>
      <c r="BYM898" s="806"/>
      <c r="BYN898" s="806"/>
      <c r="BYO898" s="806"/>
      <c r="BYP898" s="806"/>
      <c r="BYQ898" s="806"/>
      <c r="BYR898" s="806"/>
      <c r="BYS898" s="806"/>
      <c r="BYT898" s="806"/>
      <c r="BYU898" s="806"/>
      <c r="BYV898" s="806"/>
      <c r="BYW898" s="806"/>
      <c r="BYX898" s="806"/>
      <c r="BYY898" s="806"/>
      <c r="BYZ898" s="806"/>
      <c r="BZA898" s="806"/>
      <c r="BZB898" s="806"/>
      <c r="BZC898" s="806"/>
      <c r="BZD898" s="806"/>
      <c r="BZE898" s="806"/>
      <c r="BZF898" s="806"/>
      <c r="BZG898" s="806"/>
      <c r="BZH898" s="806"/>
      <c r="BZI898" s="806"/>
      <c r="BZJ898" s="806"/>
      <c r="BZK898" s="806"/>
      <c r="BZL898" s="806"/>
      <c r="BZM898" s="806"/>
      <c r="BZN898" s="806"/>
      <c r="BZO898" s="806"/>
      <c r="BZP898" s="806"/>
      <c r="BZQ898" s="806"/>
      <c r="BZR898" s="806"/>
      <c r="BZS898" s="806"/>
      <c r="BZT898" s="806"/>
      <c r="BZU898" s="806"/>
      <c r="BZV898" s="806"/>
      <c r="BZW898" s="806"/>
      <c r="BZX898" s="806"/>
      <c r="BZY898" s="806"/>
      <c r="BZZ898" s="806"/>
      <c r="CAA898" s="806"/>
      <c r="CAB898" s="806"/>
      <c r="CAC898" s="806"/>
      <c r="CAD898" s="806"/>
      <c r="CAE898" s="806"/>
      <c r="CAF898" s="806"/>
      <c r="CAG898" s="806"/>
      <c r="CAH898" s="806"/>
      <c r="CAI898" s="806"/>
      <c r="CAJ898" s="806"/>
      <c r="CAK898" s="806"/>
      <c r="CAL898" s="806"/>
      <c r="CAM898" s="806"/>
      <c r="CAN898" s="806"/>
      <c r="CAO898" s="806"/>
      <c r="CAP898" s="806"/>
      <c r="CAQ898" s="806"/>
      <c r="CAR898" s="806"/>
      <c r="CAS898" s="806"/>
      <c r="CAT898" s="806"/>
      <c r="CAU898" s="806"/>
      <c r="CAV898" s="806"/>
      <c r="CAW898" s="806"/>
      <c r="CAX898" s="806"/>
      <c r="CAY898" s="806"/>
      <c r="CAZ898" s="806"/>
      <c r="CBA898" s="806"/>
      <c r="CBB898" s="806"/>
      <c r="CBC898" s="806"/>
      <c r="CBD898" s="806"/>
      <c r="CBE898" s="806"/>
      <c r="CBF898" s="806"/>
      <c r="CBG898" s="806"/>
      <c r="CBH898" s="806"/>
      <c r="CBI898" s="806"/>
      <c r="CBJ898" s="806"/>
      <c r="CBK898" s="806"/>
      <c r="CBL898" s="806"/>
      <c r="CBM898" s="806"/>
      <c r="CBN898" s="806"/>
      <c r="CBO898" s="806"/>
      <c r="CBP898" s="806"/>
      <c r="CBQ898" s="806"/>
      <c r="CBR898" s="806"/>
      <c r="CBS898" s="806"/>
      <c r="CBT898" s="806"/>
      <c r="CBU898" s="806"/>
      <c r="CBV898" s="806"/>
      <c r="CBW898" s="806"/>
      <c r="CBX898" s="806"/>
      <c r="CBY898" s="806"/>
      <c r="CBZ898" s="806"/>
      <c r="CCA898" s="806"/>
      <c r="CCB898" s="806"/>
      <c r="CCC898" s="806"/>
      <c r="CCD898" s="806"/>
      <c r="CCE898" s="806"/>
      <c r="CCF898" s="806"/>
      <c r="CCG898" s="806"/>
      <c r="CCH898" s="806"/>
      <c r="CCI898" s="806"/>
      <c r="CCJ898" s="806"/>
      <c r="CCK898" s="806"/>
      <c r="CCL898" s="806"/>
      <c r="CCM898" s="806"/>
      <c r="CCN898" s="806"/>
      <c r="CCO898" s="806"/>
      <c r="CCP898" s="806"/>
      <c r="CCQ898" s="806"/>
      <c r="CCR898" s="806"/>
      <c r="CCS898" s="806"/>
      <c r="CCT898" s="806"/>
      <c r="CCU898" s="806"/>
      <c r="CCV898" s="806"/>
      <c r="CCW898" s="806"/>
      <c r="CCX898" s="806"/>
      <c r="CCY898" s="806"/>
      <c r="CCZ898" s="806"/>
      <c r="CDA898" s="806"/>
      <c r="CDB898" s="806"/>
      <c r="CDC898" s="806"/>
      <c r="CDD898" s="806"/>
      <c r="CDE898" s="806"/>
      <c r="CDF898" s="806"/>
      <c r="CDG898" s="806"/>
      <c r="CDH898" s="806"/>
      <c r="CDI898" s="806"/>
      <c r="CDJ898" s="806"/>
      <c r="CDK898" s="806"/>
      <c r="CDL898" s="806"/>
      <c r="CDM898" s="806"/>
      <c r="CDN898" s="806"/>
      <c r="CDO898" s="806"/>
      <c r="CDP898" s="806"/>
      <c r="CDQ898" s="806"/>
      <c r="CDR898" s="806"/>
      <c r="CDS898" s="806"/>
      <c r="CDT898" s="806"/>
      <c r="CDU898" s="806"/>
      <c r="CDV898" s="806"/>
      <c r="CDW898" s="806"/>
      <c r="CDX898" s="806"/>
      <c r="CDY898" s="806"/>
      <c r="CDZ898" s="806"/>
      <c r="CEA898" s="806"/>
      <c r="CEB898" s="806"/>
      <c r="CEC898" s="806"/>
      <c r="CED898" s="806"/>
      <c r="CEE898" s="806"/>
      <c r="CEF898" s="806"/>
      <c r="CEG898" s="806"/>
      <c r="CEH898" s="806"/>
      <c r="CEI898" s="806"/>
      <c r="CEJ898" s="806"/>
      <c r="CEK898" s="806"/>
      <c r="CEL898" s="806"/>
      <c r="CEM898" s="806"/>
      <c r="CEN898" s="806"/>
      <c r="CEO898" s="806"/>
      <c r="CEP898" s="806"/>
      <c r="CEQ898" s="806"/>
      <c r="CER898" s="806"/>
      <c r="CES898" s="806"/>
      <c r="CET898" s="806"/>
      <c r="CEU898" s="806"/>
      <c r="CEV898" s="806"/>
      <c r="CEW898" s="806"/>
      <c r="CEX898" s="806"/>
      <c r="CEY898" s="806"/>
      <c r="CEZ898" s="806"/>
      <c r="CFA898" s="806"/>
      <c r="CFB898" s="806"/>
      <c r="CFC898" s="806"/>
      <c r="CFD898" s="806"/>
      <c r="CFE898" s="806"/>
      <c r="CFF898" s="806"/>
      <c r="CFG898" s="806"/>
      <c r="CFH898" s="806"/>
      <c r="CFI898" s="806"/>
      <c r="CFJ898" s="806"/>
      <c r="CFK898" s="806"/>
      <c r="CFL898" s="806"/>
      <c r="CFM898" s="806"/>
      <c r="CFN898" s="806"/>
      <c r="CFO898" s="806"/>
      <c r="CFP898" s="806"/>
      <c r="CFQ898" s="806"/>
      <c r="CFR898" s="806"/>
      <c r="CFS898" s="806"/>
      <c r="CFT898" s="806"/>
      <c r="CFU898" s="806"/>
      <c r="CFV898" s="806"/>
      <c r="CFW898" s="806"/>
      <c r="CFX898" s="806"/>
      <c r="CFY898" s="806"/>
      <c r="CFZ898" s="806"/>
      <c r="CGA898" s="806"/>
      <c r="CGB898" s="806"/>
      <c r="CGC898" s="806"/>
      <c r="CGD898" s="806"/>
      <c r="CGE898" s="806"/>
      <c r="CGF898" s="806"/>
      <c r="CGG898" s="806"/>
      <c r="CGH898" s="806"/>
      <c r="CGI898" s="806"/>
      <c r="CGJ898" s="806"/>
      <c r="CGK898" s="806"/>
      <c r="CGL898" s="806"/>
      <c r="CGM898" s="806"/>
      <c r="CGN898" s="806"/>
      <c r="CGO898" s="806"/>
      <c r="CGP898" s="806"/>
      <c r="CGQ898" s="806"/>
      <c r="CGR898" s="806"/>
      <c r="CGS898" s="806"/>
      <c r="CGT898" s="806"/>
      <c r="CGU898" s="806"/>
      <c r="CGV898" s="806"/>
      <c r="CGW898" s="806"/>
      <c r="CGX898" s="806"/>
      <c r="CGY898" s="806"/>
      <c r="CGZ898" s="806"/>
      <c r="CHA898" s="806"/>
      <c r="CHB898" s="806"/>
      <c r="CHC898" s="806"/>
      <c r="CHD898" s="806"/>
      <c r="CHE898" s="806"/>
      <c r="CHF898" s="806"/>
      <c r="CHG898" s="806"/>
      <c r="CHH898" s="806"/>
      <c r="CHI898" s="806"/>
      <c r="CHJ898" s="806"/>
      <c r="CHK898" s="806"/>
      <c r="CHL898" s="806"/>
      <c r="CHM898" s="806"/>
      <c r="CHN898" s="806"/>
      <c r="CHO898" s="806"/>
      <c r="CHP898" s="806"/>
      <c r="CHQ898" s="806"/>
      <c r="CHR898" s="806"/>
      <c r="CHS898" s="806"/>
      <c r="CHT898" s="806"/>
      <c r="CHU898" s="806"/>
      <c r="CHV898" s="806"/>
      <c r="CHW898" s="806"/>
      <c r="CHX898" s="806"/>
      <c r="CHY898" s="806"/>
      <c r="CHZ898" s="806"/>
      <c r="CIA898" s="806"/>
      <c r="CIB898" s="806"/>
      <c r="CIC898" s="806"/>
      <c r="CID898" s="806"/>
      <c r="CIE898" s="806"/>
      <c r="CIF898" s="806"/>
      <c r="CIG898" s="806"/>
      <c r="CIH898" s="806"/>
      <c r="CII898" s="806"/>
      <c r="CIJ898" s="806"/>
      <c r="CIK898" s="806"/>
      <c r="CIL898" s="806"/>
      <c r="CIM898" s="806"/>
      <c r="CIN898" s="806"/>
      <c r="CIO898" s="806"/>
      <c r="CIP898" s="806"/>
      <c r="CIQ898" s="806"/>
      <c r="CIR898" s="806"/>
      <c r="CIS898" s="806"/>
      <c r="CIT898" s="806"/>
      <c r="CIU898" s="806"/>
      <c r="CIV898" s="806"/>
      <c r="CIW898" s="806"/>
      <c r="CIX898" s="806"/>
      <c r="CIY898" s="806"/>
      <c r="CIZ898" s="806"/>
      <c r="CJA898" s="806"/>
      <c r="CJB898" s="806"/>
      <c r="CJC898" s="806"/>
      <c r="CJD898" s="806"/>
      <c r="CJE898" s="806"/>
      <c r="CJF898" s="806"/>
      <c r="CJG898" s="806"/>
      <c r="CJH898" s="806"/>
      <c r="CJI898" s="806"/>
      <c r="CJJ898" s="806"/>
      <c r="CJK898" s="806"/>
      <c r="CJL898" s="806"/>
      <c r="CJM898" s="806"/>
      <c r="CJN898" s="806"/>
      <c r="CJO898" s="806"/>
      <c r="CJP898" s="806"/>
      <c r="CJQ898" s="806"/>
      <c r="CJR898" s="806"/>
      <c r="CJS898" s="806"/>
      <c r="CJT898" s="806"/>
      <c r="CJU898" s="806"/>
      <c r="CJV898" s="806"/>
      <c r="CJW898" s="806"/>
      <c r="CJX898" s="806"/>
      <c r="CJY898" s="806"/>
      <c r="CJZ898" s="806"/>
      <c r="CKA898" s="806"/>
      <c r="CKB898" s="806"/>
      <c r="CKC898" s="806"/>
      <c r="CKD898" s="806"/>
      <c r="CKE898" s="806"/>
      <c r="CKF898" s="806"/>
      <c r="CKG898" s="806"/>
      <c r="CKH898" s="806"/>
      <c r="CKI898" s="806"/>
      <c r="CKJ898" s="806"/>
      <c r="CKK898" s="806"/>
      <c r="CKL898" s="806"/>
      <c r="CKM898" s="806"/>
      <c r="CKN898" s="806"/>
      <c r="CKO898" s="806"/>
      <c r="CKP898" s="806"/>
      <c r="CKQ898" s="806"/>
      <c r="CKR898" s="806"/>
      <c r="CKS898" s="806"/>
      <c r="CKT898" s="806"/>
      <c r="CKU898" s="806"/>
      <c r="CKV898" s="806"/>
      <c r="CKW898" s="806"/>
      <c r="CKX898" s="806"/>
      <c r="CKY898" s="806"/>
      <c r="CKZ898" s="806"/>
      <c r="CLA898" s="806"/>
      <c r="CLB898" s="806"/>
      <c r="CLC898" s="806"/>
      <c r="CLD898" s="806"/>
      <c r="CLE898" s="806"/>
      <c r="CLF898" s="806"/>
      <c r="CLG898" s="806"/>
      <c r="CLH898" s="806"/>
      <c r="CLI898" s="806"/>
      <c r="CLJ898" s="806"/>
      <c r="CLK898" s="806"/>
      <c r="CLL898" s="806"/>
      <c r="CLM898" s="806"/>
      <c r="CLN898" s="806"/>
      <c r="CLO898" s="806"/>
      <c r="CLP898" s="806"/>
      <c r="CLQ898" s="806"/>
      <c r="CLR898" s="806"/>
      <c r="CLS898" s="806"/>
      <c r="CLT898" s="806"/>
      <c r="CLU898" s="806"/>
      <c r="CLV898" s="806"/>
      <c r="CLW898" s="806"/>
      <c r="CLX898" s="806"/>
      <c r="CLY898" s="806"/>
      <c r="CLZ898" s="806"/>
      <c r="CMA898" s="806"/>
      <c r="CMB898" s="806"/>
      <c r="CMC898" s="806"/>
      <c r="CMD898" s="806"/>
      <c r="CME898" s="806"/>
      <c r="CMF898" s="806"/>
      <c r="CMG898" s="806"/>
      <c r="CMH898" s="806"/>
      <c r="CMI898" s="806"/>
      <c r="CMJ898" s="806"/>
      <c r="CMK898" s="806"/>
      <c r="CML898" s="806"/>
      <c r="CMM898" s="806"/>
      <c r="CMN898" s="806"/>
      <c r="CMO898" s="806"/>
      <c r="CMP898" s="806"/>
      <c r="CMQ898" s="806"/>
      <c r="CMR898" s="806"/>
      <c r="CMS898" s="806"/>
      <c r="CMT898" s="806"/>
      <c r="CMU898" s="806"/>
      <c r="CMV898" s="806"/>
      <c r="CMW898" s="806"/>
      <c r="CMX898" s="806"/>
      <c r="CMY898" s="806"/>
      <c r="CMZ898" s="806"/>
      <c r="CNA898" s="806"/>
      <c r="CNB898" s="806"/>
      <c r="CNC898" s="806"/>
      <c r="CND898" s="806"/>
      <c r="CNE898" s="806"/>
      <c r="CNF898" s="806"/>
      <c r="CNG898" s="806"/>
      <c r="CNH898" s="806"/>
      <c r="CNI898" s="806"/>
      <c r="CNJ898" s="806"/>
      <c r="CNK898" s="806"/>
      <c r="CNL898" s="806"/>
      <c r="CNM898" s="806"/>
      <c r="CNN898" s="806"/>
      <c r="CNO898" s="806"/>
      <c r="CNP898" s="806"/>
      <c r="CNQ898" s="806"/>
      <c r="CNR898" s="806"/>
      <c r="CNS898" s="806"/>
      <c r="CNT898" s="806"/>
      <c r="CNU898" s="806"/>
      <c r="CNV898" s="806"/>
      <c r="CNW898" s="806"/>
      <c r="CNX898" s="806"/>
      <c r="CNY898" s="806"/>
      <c r="CNZ898" s="806"/>
      <c r="COA898" s="806"/>
      <c r="COB898" s="806"/>
      <c r="COC898" s="806"/>
      <c r="COD898" s="806"/>
      <c r="COE898" s="806"/>
      <c r="COF898" s="806"/>
      <c r="COG898" s="806"/>
      <c r="COH898" s="806"/>
      <c r="COI898" s="806"/>
      <c r="COJ898" s="806"/>
      <c r="COK898" s="806"/>
      <c r="COL898" s="806"/>
      <c r="COM898" s="806"/>
      <c r="CON898" s="806"/>
      <c r="COO898" s="806"/>
      <c r="COP898" s="806"/>
      <c r="COQ898" s="806"/>
      <c r="COR898" s="806"/>
      <c r="COS898" s="806"/>
      <c r="COT898" s="806"/>
      <c r="COU898" s="806"/>
      <c r="COV898" s="806"/>
      <c r="COW898" s="806"/>
      <c r="COX898" s="806"/>
      <c r="COY898" s="806"/>
      <c r="COZ898" s="806"/>
      <c r="CPA898" s="806"/>
      <c r="CPB898" s="806"/>
      <c r="CPC898" s="806"/>
      <c r="CPD898" s="806"/>
      <c r="CPE898" s="806"/>
      <c r="CPF898" s="806"/>
      <c r="CPG898" s="806"/>
      <c r="CPH898" s="806"/>
      <c r="CPI898" s="806"/>
      <c r="CPJ898" s="806"/>
      <c r="CPK898" s="806"/>
      <c r="CPL898" s="806"/>
      <c r="CPM898" s="806"/>
      <c r="CPN898" s="806"/>
      <c r="CPO898" s="806"/>
      <c r="CPP898" s="806"/>
      <c r="CPQ898" s="806"/>
      <c r="CPR898" s="806"/>
      <c r="CPS898" s="806"/>
      <c r="CPT898" s="806"/>
      <c r="CPU898" s="806"/>
      <c r="CPV898" s="806"/>
      <c r="CPW898" s="806"/>
      <c r="CPX898" s="806"/>
      <c r="CPY898" s="806"/>
      <c r="CPZ898" s="806"/>
      <c r="CQA898" s="806"/>
      <c r="CQB898" s="806"/>
      <c r="CQC898" s="806"/>
      <c r="CQD898" s="806"/>
      <c r="CQE898" s="806"/>
      <c r="CQF898" s="806"/>
      <c r="CQG898" s="806"/>
      <c r="CQH898" s="806"/>
      <c r="CQI898" s="806"/>
      <c r="CQJ898" s="806"/>
      <c r="CQK898" s="806"/>
      <c r="CQL898" s="806"/>
      <c r="CQM898" s="806"/>
      <c r="CQN898" s="806"/>
      <c r="CQO898" s="806"/>
      <c r="CQP898" s="806"/>
      <c r="CQQ898" s="806"/>
      <c r="CQR898" s="806"/>
      <c r="CQS898" s="806"/>
      <c r="CQT898" s="806"/>
      <c r="CQU898" s="806"/>
      <c r="CQV898" s="806"/>
      <c r="CQW898" s="806"/>
      <c r="CQX898" s="806"/>
      <c r="CQY898" s="806"/>
      <c r="CQZ898" s="806"/>
      <c r="CRA898" s="806"/>
      <c r="CRB898" s="806"/>
      <c r="CRC898" s="806"/>
      <c r="CRD898" s="806"/>
      <c r="CRE898" s="806"/>
      <c r="CRF898" s="806"/>
      <c r="CRG898" s="806"/>
      <c r="CRH898" s="806"/>
      <c r="CRI898" s="806"/>
      <c r="CRJ898" s="806"/>
      <c r="CRK898" s="806"/>
      <c r="CRL898" s="806"/>
      <c r="CRM898" s="806"/>
      <c r="CRN898" s="806"/>
      <c r="CRO898" s="806"/>
      <c r="CRP898" s="806"/>
      <c r="CRQ898" s="806"/>
      <c r="CRR898" s="806"/>
      <c r="CRS898" s="806"/>
      <c r="CRT898" s="806"/>
      <c r="CRU898" s="806"/>
      <c r="CRV898" s="806"/>
      <c r="CRW898" s="806"/>
      <c r="CRX898" s="806"/>
      <c r="CRY898" s="806"/>
      <c r="CRZ898" s="806"/>
      <c r="CSA898" s="806"/>
      <c r="CSB898" s="806"/>
      <c r="CSC898" s="806"/>
      <c r="CSD898" s="806"/>
      <c r="CSE898" s="806"/>
      <c r="CSF898" s="806"/>
      <c r="CSG898" s="806"/>
      <c r="CSH898" s="806"/>
      <c r="CSI898" s="806"/>
      <c r="CSJ898" s="806"/>
      <c r="CSK898" s="806"/>
      <c r="CSL898" s="806"/>
      <c r="CSM898" s="806"/>
      <c r="CSN898" s="806"/>
      <c r="CSO898" s="806"/>
      <c r="CSP898" s="806"/>
      <c r="CSQ898" s="806"/>
      <c r="CSR898" s="806"/>
      <c r="CSS898" s="806"/>
      <c r="CST898" s="806"/>
      <c r="CSU898" s="806"/>
      <c r="CSV898" s="806"/>
      <c r="CSW898" s="806"/>
      <c r="CSX898" s="806"/>
      <c r="CSY898" s="806"/>
      <c r="CSZ898" s="806"/>
      <c r="CTA898" s="806"/>
      <c r="CTB898" s="806"/>
      <c r="CTC898" s="806"/>
      <c r="CTD898" s="806"/>
      <c r="CTE898" s="806"/>
      <c r="CTF898" s="806"/>
      <c r="CTG898" s="806"/>
      <c r="CTH898" s="806"/>
      <c r="CTI898" s="806"/>
      <c r="CTJ898" s="806"/>
      <c r="CTK898" s="806"/>
      <c r="CTL898" s="806"/>
      <c r="CTM898" s="806"/>
      <c r="CTN898" s="806"/>
      <c r="CTO898" s="806"/>
      <c r="CTP898" s="806"/>
      <c r="CTQ898" s="806"/>
      <c r="CTR898" s="806"/>
      <c r="CTS898" s="806"/>
      <c r="CTT898" s="806"/>
      <c r="CTU898" s="806"/>
      <c r="CTV898" s="806"/>
      <c r="CTW898" s="806"/>
      <c r="CTX898" s="806"/>
      <c r="CTY898" s="806"/>
      <c r="CTZ898" s="806"/>
      <c r="CUA898" s="806"/>
      <c r="CUB898" s="806"/>
      <c r="CUC898" s="806"/>
      <c r="CUD898" s="806"/>
      <c r="CUE898" s="806"/>
      <c r="CUF898" s="806"/>
      <c r="CUG898" s="806"/>
      <c r="CUH898" s="806"/>
      <c r="CUI898" s="806"/>
      <c r="CUJ898" s="806"/>
      <c r="CUK898" s="806"/>
      <c r="CUL898" s="806"/>
      <c r="CUM898" s="806"/>
      <c r="CUN898" s="806"/>
      <c r="CUO898" s="806"/>
      <c r="CUP898" s="806"/>
      <c r="CUQ898" s="806"/>
      <c r="CUR898" s="806"/>
      <c r="CUS898" s="806"/>
      <c r="CUT898" s="806"/>
      <c r="CUU898" s="806"/>
      <c r="CUV898" s="806"/>
      <c r="CUW898" s="806"/>
      <c r="CUX898" s="806"/>
      <c r="CUY898" s="806"/>
      <c r="CUZ898" s="806"/>
      <c r="CVA898" s="806"/>
      <c r="CVB898" s="806"/>
      <c r="CVC898" s="806"/>
      <c r="CVD898" s="806"/>
      <c r="CVE898" s="806"/>
      <c r="CVF898" s="806"/>
      <c r="CVG898" s="806"/>
      <c r="CVH898" s="806"/>
      <c r="CVI898" s="806"/>
      <c r="CVJ898" s="806"/>
      <c r="CVK898" s="806"/>
      <c r="CVL898" s="806"/>
      <c r="CVM898" s="806"/>
      <c r="CVN898" s="806"/>
      <c r="CVO898" s="806"/>
      <c r="CVP898" s="806"/>
      <c r="CVQ898" s="806"/>
      <c r="CVR898" s="806"/>
      <c r="CVS898" s="806"/>
      <c r="CVT898" s="806"/>
      <c r="CVU898" s="806"/>
      <c r="CVV898" s="806"/>
      <c r="CVW898" s="806"/>
      <c r="CVX898" s="806"/>
      <c r="CVY898" s="806"/>
      <c r="CVZ898" s="806"/>
      <c r="CWA898" s="806"/>
      <c r="CWB898" s="806"/>
      <c r="CWC898" s="806"/>
      <c r="CWD898" s="806"/>
      <c r="CWE898" s="806"/>
      <c r="CWF898" s="806"/>
      <c r="CWG898" s="806"/>
      <c r="CWH898" s="806"/>
      <c r="CWI898" s="806"/>
      <c r="CWJ898" s="806"/>
      <c r="CWK898" s="806"/>
      <c r="CWL898" s="806"/>
      <c r="CWM898" s="806"/>
      <c r="CWN898" s="806"/>
      <c r="CWO898" s="806"/>
      <c r="CWP898" s="806"/>
      <c r="CWQ898" s="806"/>
      <c r="CWR898" s="806"/>
      <c r="CWS898" s="806"/>
      <c r="CWT898" s="806"/>
      <c r="CWU898" s="806"/>
      <c r="CWV898" s="806"/>
      <c r="CWW898" s="806"/>
      <c r="CWX898" s="806"/>
      <c r="CWY898" s="806"/>
      <c r="CWZ898" s="806"/>
      <c r="CXA898" s="806"/>
      <c r="CXB898" s="806"/>
      <c r="CXC898" s="806"/>
      <c r="CXD898" s="806"/>
      <c r="CXE898" s="806"/>
      <c r="CXF898" s="806"/>
      <c r="CXG898" s="806"/>
      <c r="CXH898" s="806"/>
      <c r="CXI898" s="806"/>
      <c r="CXJ898" s="806"/>
      <c r="CXK898" s="806"/>
      <c r="CXL898" s="806"/>
      <c r="CXM898" s="806"/>
      <c r="CXN898" s="806"/>
      <c r="CXO898" s="806"/>
      <c r="CXP898" s="806"/>
      <c r="CXQ898" s="806"/>
      <c r="CXR898" s="806"/>
      <c r="CXS898" s="806"/>
      <c r="CXT898" s="806"/>
      <c r="CXU898" s="806"/>
      <c r="CXV898" s="806"/>
      <c r="CXW898" s="806"/>
      <c r="CXX898" s="806"/>
      <c r="CXY898" s="806"/>
      <c r="CXZ898" s="806"/>
      <c r="CYA898" s="806"/>
      <c r="CYB898" s="806"/>
      <c r="CYC898" s="806"/>
      <c r="CYD898" s="806"/>
      <c r="CYE898" s="806"/>
      <c r="CYF898" s="806"/>
      <c r="CYG898" s="806"/>
      <c r="CYH898" s="806"/>
      <c r="CYI898" s="806"/>
      <c r="CYJ898" s="806"/>
      <c r="CYK898" s="806"/>
      <c r="CYL898" s="806"/>
      <c r="CYM898" s="806"/>
      <c r="CYN898" s="806"/>
      <c r="CYO898" s="806"/>
      <c r="CYP898" s="806"/>
      <c r="CYQ898" s="806"/>
      <c r="CYR898" s="806"/>
      <c r="CYS898" s="806"/>
      <c r="CYT898" s="806"/>
      <c r="CYU898" s="806"/>
      <c r="CYV898" s="806"/>
      <c r="CYW898" s="806"/>
      <c r="CYX898" s="806"/>
      <c r="CYY898" s="806"/>
      <c r="CYZ898" s="806"/>
      <c r="CZA898" s="806"/>
      <c r="CZB898" s="806"/>
      <c r="CZC898" s="806"/>
      <c r="CZD898" s="806"/>
      <c r="CZE898" s="806"/>
      <c r="CZF898" s="806"/>
      <c r="CZG898" s="806"/>
      <c r="CZH898" s="806"/>
      <c r="CZI898" s="806"/>
      <c r="CZJ898" s="806"/>
      <c r="CZK898" s="806"/>
      <c r="CZL898" s="806"/>
      <c r="CZM898" s="806"/>
      <c r="CZN898" s="806"/>
      <c r="CZO898" s="806"/>
      <c r="CZP898" s="806"/>
      <c r="CZQ898" s="806"/>
      <c r="CZR898" s="806"/>
      <c r="CZS898" s="806"/>
      <c r="CZT898" s="806"/>
      <c r="CZU898" s="806"/>
      <c r="CZV898" s="806"/>
      <c r="CZW898" s="806"/>
      <c r="CZX898" s="806"/>
      <c r="CZY898" s="806"/>
      <c r="CZZ898" s="806"/>
      <c r="DAA898" s="806"/>
      <c r="DAB898" s="806"/>
      <c r="DAC898" s="806"/>
      <c r="DAD898" s="806"/>
      <c r="DAE898" s="806"/>
      <c r="DAF898" s="806"/>
      <c r="DAG898" s="806"/>
      <c r="DAH898" s="806"/>
      <c r="DAI898" s="806"/>
      <c r="DAJ898" s="806"/>
      <c r="DAK898" s="806"/>
      <c r="DAL898" s="806"/>
      <c r="DAM898" s="806"/>
      <c r="DAN898" s="806"/>
      <c r="DAO898" s="806"/>
      <c r="DAP898" s="806"/>
      <c r="DAQ898" s="806"/>
      <c r="DAR898" s="806"/>
      <c r="DAS898" s="806"/>
      <c r="DAT898" s="806"/>
      <c r="DAU898" s="806"/>
      <c r="DAV898" s="806"/>
      <c r="DAW898" s="806"/>
      <c r="DAX898" s="806"/>
      <c r="DAY898" s="806"/>
      <c r="DAZ898" s="806"/>
      <c r="DBA898" s="806"/>
      <c r="DBB898" s="806"/>
      <c r="DBC898" s="806"/>
      <c r="DBD898" s="806"/>
      <c r="DBE898" s="806"/>
      <c r="DBF898" s="806"/>
      <c r="DBG898" s="806"/>
      <c r="DBH898" s="806"/>
      <c r="DBI898" s="806"/>
      <c r="DBJ898" s="806"/>
      <c r="DBK898" s="806"/>
      <c r="DBL898" s="806"/>
      <c r="DBM898" s="806"/>
      <c r="DBN898" s="806"/>
      <c r="DBO898" s="806"/>
      <c r="DBP898" s="806"/>
      <c r="DBQ898" s="806"/>
      <c r="DBR898" s="806"/>
      <c r="DBS898" s="806"/>
      <c r="DBT898" s="806"/>
      <c r="DBU898" s="806"/>
      <c r="DBV898" s="806"/>
      <c r="DBW898" s="806"/>
      <c r="DBX898" s="806"/>
      <c r="DBY898" s="806"/>
      <c r="DBZ898" s="806"/>
      <c r="DCA898" s="806"/>
      <c r="DCB898" s="806"/>
      <c r="DCC898" s="806"/>
      <c r="DCD898" s="806"/>
      <c r="DCE898" s="806"/>
      <c r="DCF898" s="806"/>
      <c r="DCG898" s="806"/>
      <c r="DCH898" s="806"/>
      <c r="DCI898" s="806"/>
      <c r="DCJ898" s="806"/>
      <c r="DCK898" s="806"/>
      <c r="DCL898" s="806"/>
      <c r="DCM898" s="806"/>
      <c r="DCN898" s="806"/>
      <c r="DCO898" s="806"/>
      <c r="DCP898" s="806"/>
      <c r="DCQ898" s="806"/>
      <c r="DCR898" s="806"/>
      <c r="DCS898" s="806"/>
      <c r="DCT898" s="806"/>
      <c r="DCU898" s="806"/>
      <c r="DCV898" s="806"/>
      <c r="DCW898" s="806"/>
      <c r="DCX898" s="806"/>
      <c r="DCY898" s="806"/>
      <c r="DCZ898" s="806"/>
      <c r="DDA898" s="806"/>
      <c r="DDB898" s="806"/>
      <c r="DDC898" s="806"/>
      <c r="DDD898" s="806"/>
      <c r="DDE898" s="806"/>
      <c r="DDF898" s="806"/>
      <c r="DDG898" s="806"/>
      <c r="DDH898" s="806"/>
      <c r="DDI898" s="806"/>
      <c r="DDJ898" s="806"/>
      <c r="DDK898" s="806"/>
      <c r="DDL898" s="806"/>
      <c r="DDM898" s="806"/>
      <c r="DDN898" s="806"/>
      <c r="DDO898" s="806"/>
      <c r="DDP898" s="806"/>
      <c r="DDQ898" s="806"/>
      <c r="DDR898" s="806"/>
      <c r="DDS898" s="806"/>
      <c r="DDT898" s="806"/>
      <c r="DDU898" s="806"/>
      <c r="DDV898" s="806"/>
      <c r="DDW898" s="806"/>
      <c r="DDX898" s="806"/>
      <c r="DDY898" s="806"/>
      <c r="DDZ898" s="806"/>
      <c r="DEA898" s="806"/>
      <c r="DEB898" s="806"/>
      <c r="DEC898" s="806"/>
      <c r="DED898" s="806"/>
      <c r="DEE898" s="806"/>
      <c r="DEF898" s="806"/>
      <c r="DEG898" s="806"/>
      <c r="DEH898" s="806"/>
      <c r="DEI898" s="806"/>
      <c r="DEJ898" s="806"/>
      <c r="DEK898" s="806"/>
      <c r="DEL898" s="806"/>
      <c r="DEM898" s="806"/>
      <c r="DEN898" s="806"/>
      <c r="DEO898" s="806"/>
      <c r="DEP898" s="806"/>
      <c r="DEQ898" s="806"/>
      <c r="DER898" s="806"/>
      <c r="DES898" s="806"/>
      <c r="DET898" s="806"/>
      <c r="DEU898" s="806"/>
      <c r="DEV898" s="806"/>
      <c r="DEW898" s="806"/>
      <c r="DEX898" s="806"/>
      <c r="DEY898" s="806"/>
      <c r="DEZ898" s="806"/>
      <c r="DFA898" s="806"/>
      <c r="DFB898" s="806"/>
      <c r="DFC898" s="806"/>
      <c r="DFD898" s="806"/>
      <c r="DFE898" s="806"/>
      <c r="DFF898" s="806"/>
      <c r="DFG898" s="806"/>
      <c r="DFH898" s="806"/>
      <c r="DFI898" s="806"/>
      <c r="DFJ898" s="806"/>
      <c r="DFK898" s="806"/>
      <c r="DFL898" s="806"/>
      <c r="DFM898" s="806"/>
      <c r="DFN898" s="806"/>
      <c r="DFO898" s="806"/>
      <c r="DFP898" s="806"/>
      <c r="DFQ898" s="806"/>
      <c r="DFR898" s="806"/>
      <c r="DFS898" s="806"/>
      <c r="DFT898" s="806"/>
      <c r="DFU898" s="806"/>
      <c r="DFV898" s="806"/>
      <c r="DFW898" s="806"/>
      <c r="DFX898" s="806"/>
      <c r="DFY898" s="806"/>
      <c r="DFZ898" s="806"/>
      <c r="DGA898" s="806"/>
      <c r="DGB898" s="806"/>
      <c r="DGC898" s="806"/>
      <c r="DGD898" s="806"/>
      <c r="DGE898" s="806"/>
      <c r="DGF898" s="806"/>
      <c r="DGG898" s="806"/>
      <c r="DGH898" s="806"/>
      <c r="DGI898" s="806"/>
      <c r="DGJ898" s="806"/>
      <c r="DGK898" s="806"/>
      <c r="DGL898" s="806"/>
      <c r="DGM898" s="806"/>
      <c r="DGN898" s="806"/>
      <c r="DGO898" s="806"/>
      <c r="DGP898" s="806"/>
      <c r="DGQ898" s="806"/>
      <c r="DGR898" s="806"/>
      <c r="DGS898" s="806"/>
      <c r="DGT898" s="806"/>
      <c r="DGU898" s="806"/>
      <c r="DGV898" s="806"/>
      <c r="DGW898" s="806"/>
      <c r="DGX898" s="806"/>
      <c r="DGY898" s="806"/>
      <c r="DGZ898" s="806"/>
      <c r="DHA898" s="806"/>
      <c r="DHB898" s="806"/>
      <c r="DHC898" s="806"/>
      <c r="DHD898" s="806"/>
      <c r="DHE898" s="806"/>
      <c r="DHF898" s="806"/>
      <c r="DHG898" s="806"/>
      <c r="DHH898" s="806"/>
      <c r="DHI898" s="806"/>
      <c r="DHJ898" s="806"/>
      <c r="DHK898" s="806"/>
      <c r="DHL898" s="806"/>
      <c r="DHM898" s="806"/>
      <c r="DHN898" s="806"/>
      <c r="DHO898" s="806"/>
      <c r="DHP898" s="806"/>
      <c r="DHQ898" s="806"/>
      <c r="DHR898" s="806"/>
      <c r="DHS898" s="806"/>
      <c r="DHT898" s="806"/>
      <c r="DHU898" s="806"/>
      <c r="DHV898" s="806"/>
      <c r="DHW898" s="806"/>
      <c r="DHX898" s="806"/>
      <c r="DHY898" s="806"/>
      <c r="DHZ898" s="806"/>
      <c r="DIA898" s="806"/>
      <c r="DIB898" s="806"/>
      <c r="DIC898" s="806"/>
      <c r="DID898" s="806"/>
      <c r="DIE898" s="806"/>
      <c r="DIF898" s="806"/>
      <c r="DIG898" s="806"/>
      <c r="DIH898" s="806"/>
      <c r="DII898" s="806"/>
      <c r="DIJ898" s="806"/>
      <c r="DIK898" s="806"/>
      <c r="DIL898" s="806"/>
      <c r="DIM898" s="806"/>
      <c r="DIN898" s="806"/>
      <c r="DIO898" s="806"/>
      <c r="DIP898" s="806"/>
      <c r="DIQ898" s="806"/>
      <c r="DIR898" s="806"/>
      <c r="DIS898" s="806"/>
      <c r="DIT898" s="806"/>
      <c r="DIU898" s="806"/>
      <c r="DIV898" s="806"/>
      <c r="DIW898" s="806"/>
      <c r="DIX898" s="806"/>
      <c r="DIY898" s="806"/>
      <c r="DIZ898" s="806"/>
      <c r="DJA898" s="806"/>
      <c r="DJB898" s="806"/>
      <c r="DJC898" s="806"/>
      <c r="DJD898" s="806"/>
      <c r="DJE898" s="806"/>
      <c r="DJF898" s="806"/>
      <c r="DJG898" s="806"/>
      <c r="DJH898" s="806"/>
      <c r="DJI898" s="806"/>
      <c r="DJJ898" s="806"/>
      <c r="DJK898" s="806"/>
      <c r="DJL898" s="806"/>
      <c r="DJM898" s="806"/>
      <c r="DJN898" s="806"/>
      <c r="DJO898" s="806"/>
      <c r="DJP898" s="806"/>
      <c r="DJQ898" s="806"/>
      <c r="DJR898" s="806"/>
      <c r="DJS898" s="806"/>
      <c r="DJT898" s="806"/>
      <c r="DJU898" s="806"/>
      <c r="DJV898" s="806"/>
      <c r="DJW898" s="806"/>
      <c r="DJX898" s="806"/>
      <c r="DJY898" s="806"/>
      <c r="DJZ898" s="806"/>
      <c r="DKA898" s="806"/>
      <c r="DKB898" s="806"/>
      <c r="DKC898" s="806"/>
      <c r="DKD898" s="806"/>
      <c r="DKE898" s="806"/>
      <c r="DKF898" s="806"/>
      <c r="DKG898" s="806"/>
      <c r="DKH898" s="806"/>
      <c r="DKI898" s="806"/>
      <c r="DKJ898" s="806"/>
      <c r="DKK898" s="806"/>
      <c r="DKL898" s="806"/>
      <c r="DKM898" s="806"/>
      <c r="DKN898" s="806"/>
      <c r="DKO898" s="806"/>
      <c r="DKP898" s="806"/>
      <c r="DKQ898" s="806"/>
      <c r="DKR898" s="806"/>
      <c r="DKS898" s="806"/>
      <c r="DKT898" s="806"/>
      <c r="DKU898" s="806"/>
      <c r="DKV898" s="806"/>
      <c r="DKW898" s="806"/>
      <c r="DKX898" s="806"/>
      <c r="DKY898" s="806"/>
      <c r="DKZ898" s="806"/>
      <c r="DLA898" s="806"/>
      <c r="DLB898" s="806"/>
      <c r="DLC898" s="806"/>
      <c r="DLD898" s="806"/>
      <c r="DLE898" s="806"/>
      <c r="DLF898" s="806"/>
      <c r="DLG898" s="806"/>
      <c r="DLH898" s="806"/>
      <c r="DLI898" s="806"/>
      <c r="DLJ898" s="806"/>
      <c r="DLK898" s="806"/>
      <c r="DLL898" s="806"/>
      <c r="DLM898" s="806"/>
      <c r="DLN898" s="806"/>
      <c r="DLO898" s="806"/>
      <c r="DLP898" s="806"/>
      <c r="DLQ898" s="806"/>
      <c r="DLR898" s="806"/>
      <c r="DLS898" s="806"/>
      <c r="DLT898" s="806"/>
      <c r="DLU898" s="806"/>
      <c r="DLV898" s="806"/>
      <c r="DLW898" s="806"/>
      <c r="DLX898" s="806"/>
      <c r="DLY898" s="806"/>
      <c r="DLZ898" s="806"/>
      <c r="DMA898" s="806"/>
      <c r="DMB898" s="806"/>
      <c r="DMC898" s="806"/>
      <c r="DMD898" s="806"/>
      <c r="DME898" s="806"/>
      <c r="DMF898" s="806"/>
      <c r="DMG898" s="806"/>
      <c r="DMH898" s="806"/>
      <c r="DMI898" s="806"/>
      <c r="DMJ898" s="806"/>
      <c r="DMK898" s="806"/>
      <c r="DML898" s="806"/>
      <c r="DMM898" s="806"/>
      <c r="DMN898" s="806"/>
      <c r="DMO898" s="806"/>
      <c r="DMP898" s="806"/>
      <c r="DMQ898" s="806"/>
      <c r="DMR898" s="806"/>
      <c r="DMS898" s="806"/>
      <c r="DMT898" s="806"/>
      <c r="DMU898" s="806"/>
      <c r="DMV898" s="806"/>
      <c r="DMW898" s="806"/>
      <c r="DMX898" s="806"/>
      <c r="DMY898" s="806"/>
      <c r="DMZ898" s="806"/>
      <c r="DNA898" s="806"/>
      <c r="DNB898" s="806"/>
      <c r="DNC898" s="806"/>
      <c r="DND898" s="806"/>
      <c r="DNE898" s="806"/>
      <c r="DNF898" s="806"/>
      <c r="DNG898" s="806"/>
      <c r="DNH898" s="806"/>
      <c r="DNI898" s="806"/>
      <c r="DNJ898" s="806"/>
      <c r="DNK898" s="806"/>
      <c r="DNL898" s="806"/>
      <c r="DNM898" s="806"/>
      <c r="DNN898" s="806"/>
      <c r="DNO898" s="806"/>
      <c r="DNP898" s="806"/>
      <c r="DNQ898" s="806"/>
      <c r="DNR898" s="806"/>
      <c r="DNS898" s="806"/>
      <c r="DNT898" s="806"/>
      <c r="DNU898" s="806"/>
      <c r="DNV898" s="806"/>
      <c r="DNW898" s="806"/>
      <c r="DNX898" s="806"/>
      <c r="DNY898" s="806"/>
      <c r="DNZ898" s="806"/>
      <c r="DOA898" s="806"/>
      <c r="DOB898" s="806"/>
      <c r="DOC898" s="806"/>
      <c r="DOD898" s="806"/>
      <c r="DOE898" s="806"/>
      <c r="DOF898" s="806"/>
      <c r="DOG898" s="806"/>
      <c r="DOH898" s="806"/>
      <c r="DOI898" s="806"/>
      <c r="DOJ898" s="806"/>
      <c r="DOK898" s="806"/>
      <c r="DOL898" s="806"/>
      <c r="DOM898" s="806"/>
      <c r="DON898" s="806"/>
      <c r="DOO898" s="806"/>
      <c r="DOP898" s="806"/>
      <c r="DOQ898" s="806"/>
      <c r="DOR898" s="806"/>
      <c r="DOS898" s="806"/>
      <c r="DOT898" s="806"/>
      <c r="DOU898" s="806"/>
      <c r="DOV898" s="806"/>
      <c r="DOW898" s="806"/>
      <c r="DOX898" s="806"/>
      <c r="DOY898" s="806"/>
      <c r="DOZ898" s="806"/>
      <c r="DPA898" s="806"/>
      <c r="DPB898" s="806"/>
      <c r="DPC898" s="806"/>
      <c r="DPD898" s="806"/>
      <c r="DPE898" s="806"/>
      <c r="DPF898" s="806"/>
      <c r="DPG898" s="806"/>
      <c r="DPH898" s="806"/>
      <c r="DPI898" s="806"/>
      <c r="DPJ898" s="806"/>
      <c r="DPK898" s="806"/>
      <c r="DPL898" s="806"/>
      <c r="DPM898" s="806"/>
      <c r="DPN898" s="806"/>
      <c r="DPO898" s="806"/>
      <c r="DPP898" s="806"/>
      <c r="DPQ898" s="806"/>
      <c r="DPR898" s="806"/>
      <c r="DPS898" s="806"/>
      <c r="DPT898" s="806"/>
      <c r="DPU898" s="806"/>
      <c r="DPV898" s="806"/>
      <c r="DPW898" s="806"/>
      <c r="DPX898" s="806"/>
      <c r="DPY898" s="806"/>
      <c r="DPZ898" s="806"/>
      <c r="DQA898" s="806"/>
      <c r="DQB898" s="806"/>
      <c r="DQC898" s="806"/>
      <c r="DQD898" s="806"/>
      <c r="DQE898" s="806"/>
      <c r="DQF898" s="806"/>
      <c r="DQG898" s="806"/>
      <c r="DQH898" s="806"/>
      <c r="DQI898" s="806"/>
      <c r="DQJ898" s="806"/>
      <c r="DQK898" s="806"/>
      <c r="DQL898" s="806"/>
      <c r="DQM898" s="806"/>
      <c r="DQN898" s="806"/>
      <c r="DQO898" s="806"/>
      <c r="DQP898" s="806"/>
      <c r="DQQ898" s="806"/>
      <c r="DQR898" s="806"/>
      <c r="DQS898" s="806"/>
      <c r="DQT898" s="806"/>
      <c r="DQU898" s="806"/>
      <c r="DQV898" s="806"/>
      <c r="DQW898" s="806"/>
      <c r="DQX898" s="806"/>
      <c r="DQY898" s="806"/>
      <c r="DQZ898" s="806"/>
      <c r="DRA898" s="806"/>
      <c r="DRB898" s="806"/>
      <c r="DRC898" s="806"/>
      <c r="DRD898" s="806"/>
      <c r="DRE898" s="806"/>
      <c r="DRF898" s="806"/>
      <c r="DRG898" s="806"/>
      <c r="DRH898" s="806"/>
      <c r="DRI898" s="806"/>
      <c r="DRJ898" s="806"/>
      <c r="DRK898" s="806"/>
      <c r="DRL898" s="806"/>
      <c r="DRM898" s="806"/>
      <c r="DRN898" s="806"/>
      <c r="DRO898" s="806"/>
      <c r="DRP898" s="806"/>
      <c r="DRQ898" s="806"/>
      <c r="DRR898" s="806"/>
      <c r="DRS898" s="806"/>
      <c r="DRT898" s="806"/>
      <c r="DRU898" s="806"/>
      <c r="DRV898" s="806"/>
      <c r="DRW898" s="806"/>
      <c r="DRX898" s="806"/>
      <c r="DRY898" s="806"/>
      <c r="DRZ898" s="806"/>
      <c r="DSA898" s="806"/>
      <c r="DSB898" s="806"/>
      <c r="DSC898" s="806"/>
      <c r="DSD898" s="806"/>
      <c r="DSE898" s="806"/>
      <c r="DSF898" s="806"/>
      <c r="DSG898" s="806"/>
      <c r="DSH898" s="806"/>
      <c r="DSI898" s="806"/>
      <c r="DSJ898" s="806"/>
      <c r="DSK898" s="806"/>
      <c r="DSL898" s="806"/>
      <c r="DSM898" s="806"/>
      <c r="DSN898" s="806"/>
      <c r="DSO898" s="806"/>
      <c r="DSP898" s="806"/>
      <c r="DSQ898" s="806"/>
      <c r="DSR898" s="806"/>
      <c r="DSS898" s="806"/>
      <c r="DST898" s="806"/>
      <c r="DSU898" s="806"/>
      <c r="DSV898" s="806"/>
      <c r="DSW898" s="806"/>
      <c r="DSX898" s="806"/>
      <c r="DSY898" s="806"/>
      <c r="DSZ898" s="806"/>
      <c r="DTA898" s="806"/>
      <c r="DTB898" s="806"/>
      <c r="DTC898" s="806"/>
      <c r="DTD898" s="806"/>
      <c r="DTE898" s="806"/>
      <c r="DTF898" s="806"/>
      <c r="DTG898" s="806"/>
      <c r="DTH898" s="806"/>
      <c r="DTI898" s="806"/>
      <c r="DTJ898" s="806"/>
      <c r="DTK898" s="806"/>
      <c r="DTL898" s="806"/>
      <c r="DTM898" s="806"/>
      <c r="DTN898" s="806"/>
      <c r="DTO898" s="806"/>
      <c r="DTP898" s="806"/>
      <c r="DTQ898" s="806"/>
      <c r="DTR898" s="806"/>
      <c r="DTS898" s="806"/>
      <c r="DTT898" s="806"/>
      <c r="DTU898" s="806"/>
      <c r="DTV898" s="806"/>
      <c r="DTW898" s="806"/>
      <c r="DTX898" s="806"/>
      <c r="DTY898" s="806"/>
      <c r="DTZ898" s="806"/>
      <c r="DUA898" s="806"/>
      <c r="DUB898" s="806"/>
      <c r="DUC898" s="806"/>
      <c r="DUD898" s="806"/>
      <c r="DUE898" s="806"/>
      <c r="DUF898" s="806"/>
      <c r="DUG898" s="806"/>
      <c r="DUH898" s="806"/>
      <c r="DUI898" s="806"/>
      <c r="DUJ898" s="806"/>
      <c r="DUK898" s="806"/>
      <c r="DUL898" s="806"/>
      <c r="DUM898" s="806"/>
      <c r="DUN898" s="806"/>
      <c r="DUO898" s="806"/>
      <c r="DUP898" s="806"/>
      <c r="DUQ898" s="806"/>
      <c r="DUR898" s="806"/>
      <c r="DUS898" s="806"/>
      <c r="DUT898" s="806"/>
      <c r="DUU898" s="806"/>
      <c r="DUV898" s="806"/>
      <c r="DUW898" s="806"/>
      <c r="DUX898" s="806"/>
      <c r="DUY898" s="806"/>
      <c r="DUZ898" s="806"/>
      <c r="DVA898" s="806"/>
      <c r="DVB898" s="806"/>
      <c r="DVC898" s="806"/>
      <c r="DVD898" s="806"/>
      <c r="DVE898" s="806"/>
      <c r="DVF898" s="806"/>
      <c r="DVG898" s="806"/>
      <c r="DVH898" s="806"/>
      <c r="DVI898" s="806"/>
      <c r="DVJ898" s="806"/>
      <c r="DVK898" s="806"/>
      <c r="DVL898" s="806"/>
      <c r="DVM898" s="806"/>
      <c r="DVN898" s="806"/>
      <c r="DVO898" s="806"/>
      <c r="DVP898" s="806"/>
      <c r="DVQ898" s="806"/>
      <c r="DVR898" s="806"/>
      <c r="DVS898" s="806"/>
      <c r="DVT898" s="806"/>
      <c r="DVU898" s="806"/>
      <c r="DVV898" s="806"/>
      <c r="DVW898" s="806"/>
      <c r="DVX898" s="806"/>
      <c r="DVY898" s="806"/>
      <c r="DVZ898" s="806"/>
      <c r="DWA898" s="806"/>
      <c r="DWB898" s="806"/>
      <c r="DWC898" s="806"/>
      <c r="DWD898" s="806"/>
      <c r="DWE898" s="806"/>
      <c r="DWF898" s="806"/>
      <c r="DWG898" s="806"/>
      <c r="DWH898" s="806"/>
      <c r="DWI898" s="806"/>
      <c r="DWJ898" s="806"/>
      <c r="DWK898" s="806"/>
      <c r="DWL898" s="806"/>
      <c r="DWM898" s="806"/>
      <c r="DWN898" s="806"/>
      <c r="DWO898" s="806"/>
      <c r="DWP898" s="806"/>
      <c r="DWQ898" s="806"/>
      <c r="DWR898" s="806"/>
      <c r="DWS898" s="806"/>
      <c r="DWT898" s="806"/>
      <c r="DWU898" s="806"/>
      <c r="DWV898" s="806"/>
      <c r="DWW898" s="806"/>
      <c r="DWX898" s="806"/>
      <c r="DWY898" s="806"/>
      <c r="DWZ898" s="806"/>
      <c r="DXA898" s="806"/>
      <c r="DXB898" s="806"/>
      <c r="DXC898" s="806"/>
      <c r="DXD898" s="806"/>
      <c r="DXE898" s="806"/>
      <c r="DXF898" s="806"/>
      <c r="DXG898" s="806"/>
      <c r="DXH898" s="806"/>
      <c r="DXI898" s="806"/>
      <c r="DXJ898" s="806"/>
      <c r="DXK898" s="806"/>
      <c r="DXL898" s="806"/>
      <c r="DXM898" s="806"/>
      <c r="DXN898" s="806"/>
      <c r="DXO898" s="806"/>
      <c r="DXP898" s="806"/>
      <c r="DXQ898" s="806"/>
      <c r="DXR898" s="806"/>
      <c r="DXS898" s="806"/>
      <c r="DXT898" s="806"/>
      <c r="DXU898" s="806"/>
      <c r="DXV898" s="806"/>
      <c r="DXW898" s="806"/>
      <c r="DXX898" s="806"/>
      <c r="DXY898" s="806"/>
      <c r="DXZ898" s="806"/>
      <c r="DYA898" s="806"/>
      <c r="DYB898" s="806"/>
      <c r="DYC898" s="806"/>
      <c r="DYD898" s="806"/>
      <c r="DYE898" s="806"/>
      <c r="DYF898" s="806"/>
      <c r="DYG898" s="806"/>
      <c r="DYH898" s="806"/>
      <c r="DYI898" s="806"/>
      <c r="DYJ898" s="806"/>
      <c r="DYK898" s="806"/>
      <c r="DYL898" s="806"/>
      <c r="DYM898" s="806"/>
      <c r="DYN898" s="806"/>
      <c r="DYO898" s="806"/>
      <c r="DYP898" s="806"/>
      <c r="DYQ898" s="806"/>
      <c r="DYR898" s="806"/>
      <c r="DYS898" s="806"/>
      <c r="DYT898" s="806"/>
      <c r="DYU898" s="806"/>
      <c r="DYV898" s="806"/>
      <c r="DYW898" s="806"/>
      <c r="DYX898" s="806"/>
      <c r="DYY898" s="806"/>
      <c r="DYZ898" s="806"/>
      <c r="DZA898" s="806"/>
      <c r="DZB898" s="806"/>
      <c r="DZC898" s="806"/>
      <c r="DZD898" s="806"/>
      <c r="DZE898" s="806"/>
      <c r="DZF898" s="806"/>
      <c r="DZG898" s="806"/>
      <c r="DZH898" s="806"/>
      <c r="DZI898" s="806"/>
      <c r="DZJ898" s="806"/>
      <c r="DZK898" s="806"/>
      <c r="DZL898" s="806"/>
      <c r="DZM898" s="806"/>
      <c r="DZN898" s="806"/>
      <c r="DZO898" s="806"/>
      <c r="DZP898" s="806"/>
      <c r="DZQ898" s="806"/>
      <c r="DZR898" s="806"/>
      <c r="DZS898" s="806"/>
      <c r="DZT898" s="806"/>
      <c r="DZU898" s="806"/>
      <c r="DZV898" s="806"/>
      <c r="DZW898" s="806"/>
      <c r="DZX898" s="806"/>
      <c r="DZY898" s="806"/>
      <c r="DZZ898" s="806"/>
      <c r="EAA898" s="806"/>
      <c r="EAB898" s="806"/>
      <c r="EAC898" s="806"/>
      <c r="EAD898" s="806"/>
      <c r="EAE898" s="806"/>
      <c r="EAF898" s="806"/>
      <c r="EAG898" s="806"/>
      <c r="EAH898" s="806"/>
      <c r="EAI898" s="806"/>
      <c r="EAJ898" s="806"/>
      <c r="EAK898" s="806"/>
      <c r="EAL898" s="806"/>
      <c r="EAM898" s="806"/>
      <c r="EAN898" s="806"/>
      <c r="EAO898" s="806"/>
      <c r="EAP898" s="806"/>
      <c r="EAQ898" s="806"/>
      <c r="EAR898" s="806"/>
      <c r="EAS898" s="806"/>
      <c r="EAT898" s="806"/>
      <c r="EAU898" s="806"/>
      <c r="EAV898" s="806"/>
      <c r="EAW898" s="806"/>
      <c r="EAX898" s="806"/>
      <c r="EAY898" s="806"/>
      <c r="EAZ898" s="806"/>
      <c r="EBA898" s="806"/>
      <c r="EBB898" s="806"/>
      <c r="EBC898" s="806"/>
      <c r="EBD898" s="806"/>
      <c r="EBE898" s="806"/>
      <c r="EBF898" s="806"/>
      <c r="EBG898" s="806"/>
      <c r="EBH898" s="806"/>
      <c r="EBI898" s="806"/>
      <c r="EBJ898" s="806"/>
      <c r="EBK898" s="806"/>
      <c r="EBL898" s="806"/>
      <c r="EBM898" s="806"/>
      <c r="EBN898" s="806"/>
      <c r="EBO898" s="806"/>
      <c r="EBP898" s="806"/>
      <c r="EBQ898" s="806"/>
      <c r="EBR898" s="806"/>
      <c r="EBS898" s="806"/>
      <c r="EBT898" s="806"/>
      <c r="EBU898" s="806"/>
      <c r="EBV898" s="806"/>
      <c r="EBW898" s="806"/>
      <c r="EBX898" s="806"/>
      <c r="EBY898" s="806"/>
      <c r="EBZ898" s="806"/>
      <c r="ECA898" s="806"/>
      <c r="ECB898" s="806"/>
      <c r="ECC898" s="806"/>
      <c r="ECD898" s="806"/>
      <c r="ECE898" s="806"/>
      <c r="ECF898" s="806"/>
      <c r="ECG898" s="806"/>
      <c r="ECH898" s="806"/>
      <c r="ECI898" s="806"/>
      <c r="ECJ898" s="806"/>
      <c r="ECK898" s="806"/>
      <c r="ECL898" s="806"/>
      <c r="ECM898" s="806"/>
      <c r="ECN898" s="806"/>
      <c r="ECO898" s="806"/>
      <c r="ECP898" s="806"/>
      <c r="ECQ898" s="806"/>
      <c r="ECR898" s="806"/>
      <c r="ECS898" s="806"/>
      <c r="ECT898" s="806"/>
      <c r="ECU898" s="806"/>
      <c r="ECV898" s="806"/>
      <c r="ECW898" s="806"/>
      <c r="ECX898" s="806"/>
      <c r="ECY898" s="806"/>
      <c r="ECZ898" s="806"/>
      <c r="EDA898" s="806"/>
      <c r="EDB898" s="806"/>
      <c r="EDC898" s="806"/>
      <c r="EDD898" s="806"/>
      <c r="EDE898" s="806"/>
      <c r="EDF898" s="806"/>
      <c r="EDG898" s="806"/>
      <c r="EDH898" s="806"/>
      <c r="EDI898" s="806"/>
      <c r="EDJ898" s="806"/>
      <c r="EDK898" s="806"/>
      <c r="EDL898" s="806"/>
      <c r="EDM898" s="806"/>
      <c r="EDN898" s="806"/>
      <c r="EDO898" s="806"/>
      <c r="EDP898" s="806"/>
      <c r="EDQ898" s="806"/>
      <c r="EDR898" s="806"/>
      <c r="EDS898" s="806"/>
      <c r="EDT898" s="806"/>
      <c r="EDU898" s="806"/>
      <c r="EDV898" s="806"/>
      <c r="EDW898" s="806"/>
      <c r="EDX898" s="806"/>
      <c r="EDY898" s="806"/>
      <c r="EDZ898" s="806"/>
      <c r="EEA898" s="806"/>
      <c r="EEB898" s="806"/>
      <c r="EEC898" s="806"/>
      <c r="EED898" s="806"/>
      <c r="EEE898" s="806"/>
      <c r="EEF898" s="806"/>
      <c r="EEG898" s="806"/>
      <c r="EEH898" s="806"/>
      <c r="EEI898" s="806"/>
      <c r="EEJ898" s="806"/>
      <c r="EEK898" s="806"/>
      <c r="EEL898" s="806"/>
      <c r="EEM898" s="806"/>
      <c r="EEN898" s="806"/>
      <c r="EEO898" s="806"/>
      <c r="EEP898" s="806"/>
      <c r="EEQ898" s="806"/>
      <c r="EER898" s="806"/>
      <c r="EES898" s="806"/>
      <c r="EET898" s="806"/>
      <c r="EEU898" s="806"/>
      <c r="EEV898" s="806"/>
      <c r="EEW898" s="806"/>
      <c r="EEX898" s="806"/>
      <c r="EEY898" s="806"/>
      <c r="EEZ898" s="806"/>
      <c r="EFA898" s="806"/>
      <c r="EFB898" s="806"/>
      <c r="EFC898" s="806"/>
      <c r="EFD898" s="806"/>
      <c r="EFE898" s="806"/>
      <c r="EFF898" s="806"/>
      <c r="EFG898" s="806"/>
      <c r="EFH898" s="806"/>
      <c r="EFI898" s="806"/>
      <c r="EFJ898" s="806"/>
      <c r="EFK898" s="806"/>
      <c r="EFL898" s="806"/>
      <c r="EFM898" s="806"/>
      <c r="EFN898" s="806"/>
      <c r="EFO898" s="806"/>
      <c r="EFP898" s="806"/>
      <c r="EFQ898" s="806"/>
      <c r="EFR898" s="806"/>
      <c r="EFS898" s="806"/>
      <c r="EFT898" s="806"/>
      <c r="EFU898" s="806"/>
      <c r="EFV898" s="806"/>
      <c r="EFW898" s="806"/>
      <c r="EFX898" s="806"/>
      <c r="EFY898" s="806"/>
      <c r="EFZ898" s="806"/>
      <c r="EGA898" s="806"/>
      <c r="EGB898" s="806"/>
      <c r="EGC898" s="806"/>
      <c r="EGD898" s="806"/>
      <c r="EGE898" s="806"/>
      <c r="EGF898" s="806"/>
      <c r="EGG898" s="806"/>
      <c r="EGH898" s="806"/>
      <c r="EGI898" s="806"/>
      <c r="EGJ898" s="806"/>
      <c r="EGK898" s="806"/>
      <c r="EGL898" s="806"/>
      <c r="EGM898" s="806"/>
      <c r="EGN898" s="806"/>
      <c r="EGO898" s="806"/>
      <c r="EGP898" s="806"/>
      <c r="EGQ898" s="806"/>
      <c r="EGR898" s="806"/>
      <c r="EGS898" s="806"/>
      <c r="EGT898" s="806"/>
      <c r="EGU898" s="806"/>
      <c r="EGV898" s="806"/>
      <c r="EGW898" s="806"/>
      <c r="EGX898" s="806"/>
      <c r="EGY898" s="806"/>
      <c r="EGZ898" s="806"/>
      <c r="EHA898" s="806"/>
      <c r="EHB898" s="806"/>
      <c r="EHC898" s="806"/>
      <c r="EHD898" s="806"/>
      <c r="EHE898" s="806"/>
      <c r="EHF898" s="806"/>
      <c r="EHG898" s="806"/>
      <c r="EHH898" s="806"/>
      <c r="EHI898" s="806"/>
      <c r="EHJ898" s="806"/>
      <c r="EHK898" s="806"/>
      <c r="EHL898" s="806"/>
      <c r="EHM898" s="806"/>
      <c r="EHN898" s="806"/>
      <c r="EHO898" s="806"/>
      <c r="EHP898" s="806"/>
      <c r="EHQ898" s="806"/>
      <c r="EHR898" s="806"/>
      <c r="EHS898" s="806"/>
      <c r="EHT898" s="806"/>
      <c r="EHU898" s="806"/>
      <c r="EHV898" s="806"/>
      <c r="EHW898" s="806"/>
      <c r="EHX898" s="806"/>
      <c r="EHY898" s="806"/>
      <c r="EHZ898" s="806"/>
      <c r="EIA898" s="806"/>
      <c r="EIB898" s="806"/>
      <c r="EIC898" s="806"/>
      <c r="EID898" s="806"/>
      <c r="EIE898" s="806"/>
      <c r="EIF898" s="806"/>
      <c r="EIG898" s="806"/>
      <c r="EIH898" s="806"/>
      <c r="EII898" s="806"/>
      <c r="EIJ898" s="806"/>
      <c r="EIK898" s="806"/>
      <c r="EIL898" s="806"/>
      <c r="EIM898" s="806"/>
      <c r="EIN898" s="806"/>
      <c r="EIO898" s="806"/>
      <c r="EIP898" s="806"/>
      <c r="EIQ898" s="806"/>
      <c r="EIR898" s="806"/>
      <c r="EIS898" s="806"/>
      <c r="EIT898" s="806"/>
      <c r="EIU898" s="806"/>
      <c r="EIV898" s="806"/>
      <c r="EIW898" s="806"/>
      <c r="EIX898" s="806"/>
      <c r="EIY898" s="806"/>
      <c r="EIZ898" s="806"/>
      <c r="EJA898" s="806"/>
      <c r="EJB898" s="806"/>
      <c r="EJC898" s="806"/>
      <c r="EJD898" s="806"/>
      <c r="EJE898" s="806"/>
      <c r="EJF898" s="806"/>
      <c r="EJG898" s="806"/>
      <c r="EJH898" s="806"/>
      <c r="EJI898" s="806"/>
      <c r="EJJ898" s="806"/>
      <c r="EJK898" s="806"/>
      <c r="EJL898" s="806"/>
      <c r="EJM898" s="806"/>
      <c r="EJN898" s="806"/>
      <c r="EJO898" s="806"/>
      <c r="EJP898" s="806"/>
      <c r="EJQ898" s="806"/>
      <c r="EJR898" s="806"/>
      <c r="EJS898" s="806"/>
      <c r="EJT898" s="806"/>
      <c r="EJU898" s="806"/>
      <c r="EJV898" s="806"/>
      <c r="EJW898" s="806"/>
      <c r="EJX898" s="806"/>
      <c r="EJY898" s="806"/>
      <c r="EJZ898" s="806"/>
      <c r="EKA898" s="806"/>
      <c r="EKB898" s="806"/>
      <c r="EKC898" s="806"/>
      <c r="EKD898" s="806"/>
      <c r="EKE898" s="806"/>
      <c r="EKF898" s="806"/>
      <c r="EKG898" s="806"/>
      <c r="EKH898" s="806"/>
      <c r="EKI898" s="806"/>
      <c r="EKJ898" s="806"/>
      <c r="EKK898" s="806"/>
      <c r="EKL898" s="806"/>
      <c r="EKM898" s="806"/>
      <c r="EKN898" s="806"/>
      <c r="EKO898" s="806"/>
      <c r="EKP898" s="806"/>
      <c r="EKQ898" s="806"/>
      <c r="EKR898" s="806"/>
      <c r="EKS898" s="806"/>
      <c r="EKT898" s="806"/>
      <c r="EKU898" s="806"/>
      <c r="EKV898" s="806"/>
      <c r="EKW898" s="806"/>
      <c r="EKX898" s="806"/>
      <c r="EKY898" s="806"/>
      <c r="EKZ898" s="806"/>
      <c r="ELA898" s="806"/>
      <c r="ELB898" s="806"/>
      <c r="ELC898" s="806"/>
      <c r="ELD898" s="806"/>
      <c r="ELE898" s="806"/>
      <c r="ELF898" s="806"/>
      <c r="ELG898" s="806"/>
      <c r="ELH898" s="806"/>
      <c r="ELI898" s="806"/>
      <c r="ELJ898" s="806"/>
      <c r="ELK898" s="806"/>
      <c r="ELL898" s="806"/>
      <c r="ELM898" s="806"/>
      <c r="ELN898" s="806"/>
      <c r="ELO898" s="806"/>
      <c r="ELP898" s="806"/>
      <c r="ELQ898" s="806"/>
      <c r="ELR898" s="806"/>
      <c r="ELS898" s="806"/>
      <c r="ELT898" s="806"/>
      <c r="ELU898" s="806"/>
      <c r="ELV898" s="806"/>
      <c r="ELW898" s="806"/>
      <c r="ELX898" s="806"/>
      <c r="ELY898" s="806"/>
      <c r="ELZ898" s="806"/>
      <c r="EMA898" s="806"/>
      <c r="EMB898" s="806"/>
      <c r="EMC898" s="806"/>
      <c r="EMD898" s="806"/>
      <c r="EME898" s="806"/>
      <c r="EMF898" s="806"/>
      <c r="EMG898" s="806"/>
      <c r="EMH898" s="806"/>
      <c r="EMI898" s="806"/>
      <c r="EMJ898" s="806"/>
      <c r="EMK898" s="806"/>
      <c r="EML898" s="806"/>
      <c r="EMM898" s="806"/>
      <c r="EMN898" s="806"/>
      <c r="EMO898" s="806"/>
      <c r="EMP898" s="806"/>
      <c r="EMQ898" s="806"/>
      <c r="EMR898" s="806"/>
      <c r="EMS898" s="806"/>
      <c r="EMT898" s="806"/>
      <c r="EMU898" s="806"/>
      <c r="EMV898" s="806"/>
      <c r="EMW898" s="806"/>
      <c r="EMX898" s="806"/>
      <c r="EMY898" s="806"/>
      <c r="EMZ898" s="806"/>
      <c r="ENA898" s="806"/>
      <c r="ENB898" s="806"/>
      <c r="ENC898" s="806"/>
      <c r="END898" s="806"/>
      <c r="ENE898" s="806"/>
      <c r="ENF898" s="806"/>
      <c r="ENG898" s="806"/>
      <c r="ENH898" s="806"/>
      <c r="ENI898" s="806"/>
      <c r="ENJ898" s="806"/>
      <c r="ENK898" s="806"/>
      <c r="ENL898" s="806"/>
      <c r="ENM898" s="806"/>
      <c r="ENN898" s="806"/>
      <c r="ENO898" s="806"/>
      <c r="ENP898" s="806"/>
      <c r="ENQ898" s="806"/>
      <c r="ENR898" s="806"/>
      <c r="ENS898" s="806"/>
      <c r="ENT898" s="806"/>
      <c r="ENU898" s="806"/>
      <c r="ENV898" s="806"/>
      <c r="ENW898" s="806"/>
      <c r="ENX898" s="806"/>
      <c r="ENY898" s="806"/>
      <c r="ENZ898" s="806"/>
      <c r="EOA898" s="806"/>
      <c r="EOB898" s="806"/>
      <c r="EOC898" s="806"/>
      <c r="EOD898" s="806"/>
      <c r="EOE898" s="806"/>
      <c r="EOF898" s="806"/>
      <c r="EOG898" s="806"/>
      <c r="EOH898" s="806"/>
      <c r="EOI898" s="806"/>
      <c r="EOJ898" s="806"/>
      <c r="EOK898" s="806"/>
      <c r="EOL898" s="806"/>
      <c r="EOM898" s="806"/>
      <c r="EON898" s="806"/>
      <c r="EOO898" s="806"/>
      <c r="EOP898" s="806"/>
      <c r="EOQ898" s="806"/>
      <c r="EOR898" s="806"/>
      <c r="EOS898" s="806"/>
      <c r="EOT898" s="806"/>
      <c r="EOU898" s="806"/>
      <c r="EOV898" s="806"/>
      <c r="EOW898" s="806"/>
      <c r="EOX898" s="806"/>
      <c r="EOY898" s="806"/>
      <c r="EOZ898" s="806"/>
      <c r="EPA898" s="806"/>
      <c r="EPB898" s="806"/>
      <c r="EPC898" s="806"/>
      <c r="EPD898" s="806"/>
      <c r="EPE898" s="806"/>
      <c r="EPF898" s="806"/>
      <c r="EPG898" s="806"/>
      <c r="EPH898" s="806"/>
      <c r="EPI898" s="806"/>
      <c r="EPJ898" s="806"/>
      <c r="EPK898" s="806"/>
      <c r="EPL898" s="806"/>
      <c r="EPM898" s="806"/>
      <c r="EPN898" s="806"/>
      <c r="EPO898" s="806"/>
      <c r="EPP898" s="806"/>
      <c r="EPQ898" s="806"/>
      <c r="EPR898" s="806"/>
      <c r="EPS898" s="806"/>
      <c r="EPT898" s="806"/>
      <c r="EPU898" s="806"/>
      <c r="EPV898" s="806"/>
      <c r="EPW898" s="806"/>
      <c r="EPX898" s="806"/>
      <c r="EPY898" s="806"/>
      <c r="EPZ898" s="806"/>
      <c r="EQA898" s="806"/>
      <c r="EQB898" s="806"/>
      <c r="EQC898" s="806"/>
      <c r="EQD898" s="806"/>
      <c r="EQE898" s="806"/>
      <c r="EQF898" s="806"/>
      <c r="EQG898" s="806"/>
      <c r="EQH898" s="806"/>
      <c r="EQI898" s="806"/>
      <c r="EQJ898" s="806"/>
      <c r="EQK898" s="806"/>
      <c r="EQL898" s="806"/>
      <c r="EQM898" s="806"/>
      <c r="EQN898" s="806"/>
      <c r="EQO898" s="806"/>
      <c r="EQP898" s="806"/>
      <c r="EQQ898" s="806"/>
      <c r="EQR898" s="806"/>
      <c r="EQS898" s="806"/>
      <c r="EQT898" s="806"/>
      <c r="EQU898" s="806"/>
      <c r="EQV898" s="806"/>
      <c r="EQW898" s="806"/>
      <c r="EQX898" s="806"/>
      <c r="EQY898" s="806"/>
      <c r="EQZ898" s="806"/>
      <c r="ERA898" s="806"/>
      <c r="ERB898" s="806"/>
      <c r="ERC898" s="806"/>
      <c r="ERD898" s="806"/>
      <c r="ERE898" s="806"/>
      <c r="ERF898" s="806"/>
      <c r="ERG898" s="806"/>
      <c r="ERH898" s="806"/>
      <c r="ERI898" s="806"/>
      <c r="ERJ898" s="806"/>
      <c r="ERK898" s="806"/>
      <c r="ERL898" s="806"/>
      <c r="ERM898" s="806"/>
      <c r="ERN898" s="806"/>
      <c r="ERO898" s="806"/>
      <c r="ERP898" s="806"/>
      <c r="ERQ898" s="806"/>
      <c r="ERR898" s="806"/>
      <c r="ERS898" s="806"/>
      <c r="ERT898" s="806"/>
      <c r="ERU898" s="806"/>
      <c r="ERV898" s="806"/>
      <c r="ERW898" s="806"/>
      <c r="ERX898" s="806"/>
      <c r="ERY898" s="806"/>
      <c r="ERZ898" s="806"/>
      <c r="ESA898" s="806"/>
      <c r="ESB898" s="806"/>
      <c r="ESC898" s="806"/>
      <c r="ESD898" s="806"/>
      <c r="ESE898" s="806"/>
      <c r="ESF898" s="806"/>
      <c r="ESG898" s="806"/>
      <c r="ESH898" s="806"/>
      <c r="ESI898" s="806"/>
      <c r="ESJ898" s="806"/>
      <c r="ESK898" s="806"/>
      <c r="ESL898" s="806"/>
      <c r="ESM898" s="806"/>
      <c r="ESN898" s="806"/>
      <c r="ESO898" s="806"/>
      <c r="ESP898" s="806"/>
      <c r="ESQ898" s="806"/>
      <c r="ESR898" s="806"/>
      <c r="ESS898" s="806"/>
      <c r="EST898" s="806"/>
      <c r="ESU898" s="806"/>
      <c r="ESV898" s="806"/>
      <c r="ESW898" s="806"/>
      <c r="ESX898" s="806"/>
      <c r="ESY898" s="806"/>
      <c r="ESZ898" s="806"/>
      <c r="ETA898" s="806"/>
      <c r="ETB898" s="806"/>
      <c r="ETC898" s="806"/>
      <c r="ETD898" s="806"/>
      <c r="ETE898" s="806"/>
      <c r="ETF898" s="806"/>
      <c r="ETG898" s="806"/>
      <c r="ETH898" s="806"/>
      <c r="ETI898" s="806"/>
      <c r="ETJ898" s="806"/>
      <c r="ETK898" s="806"/>
      <c r="ETL898" s="806"/>
      <c r="ETM898" s="806"/>
      <c r="ETN898" s="806"/>
      <c r="ETO898" s="806"/>
      <c r="ETP898" s="806"/>
      <c r="ETQ898" s="806"/>
      <c r="ETR898" s="806"/>
      <c r="ETS898" s="806"/>
      <c r="ETT898" s="806"/>
      <c r="ETU898" s="806"/>
      <c r="ETV898" s="806"/>
      <c r="ETW898" s="806"/>
      <c r="ETX898" s="806"/>
      <c r="ETY898" s="806"/>
      <c r="ETZ898" s="806"/>
      <c r="EUA898" s="806"/>
      <c r="EUB898" s="806"/>
      <c r="EUC898" s="806"/>
      <c r="EUD898" s="806"/>
      <c r="EUE898" s="806"/>
      <c r="EUF898" s="806"/>
      <c r="EUG898" s="806"/>
      <c r="EUH898" s="806"/>
      <c r="EUI898" s="806"/>
      <c r="EUJ898" s="806"/>
      <c r="EUK898" s="806"/>
      <c r="EUL898" s="806"/>
      <c r="EUM898" s="806"/>
      <c r="EUN898" s="806"/>
      <c r="EUO898" s="806"/>
      <c r="EUP898" s="806"/>
      <c r="EUQ898" s="806"/>
      <c r="EUR898" s="806"/>
      <c r="EUS898" s="806"/>
      <c r="EUT898" s="806"/>
      <c r="EUU898" s="806"/>
      <c r="EUV898" s="806"/>
      <c r="EUW898" s="806"/>
      <c r="EUX898" s="806"/>
      <c r="EUY898" s="806"/>
      <c r="EUZ898" s="806"/>
      <c r="EVA898" s="806"/>
      <c r="EVB898" s="806"/>
      <c r="EVC898" s="806"/>
      <c r="EVD898" s="806"/>
      <c r="EVE898" s="806"/>
      <c r="EVF898" s="806"/>
      <c r="EVG898" s="806"/>
      <c r="EVH898" s="806"/>
      <c r="EVI898" s="806"/>
      <c r="EVJ898" s="806"/>
      <c r="EVK898" s="806"/>
      <c r="EVL898" s="806"/>
      <c r="EVM898" s="806"/>
      <c r="EVN898" s="806"/>
      <c r="EVO898" s="806"/>
      <c r="EVP898" s="806"/>
      <c r="EVQ898" s="806"/>
      <c r="EVR898" s="806"/>
      <c r="EVS898" s="806"/>
      <c r="EVT898" s="806"/>
      <c r="EVU898" s="806"/>
      <c r="EVV898" s="806"/>
      <c r="EVW898" s="806"/>
      <c r="EVX898" s="806"/>
      <c r="EVY898" s="806"/>
      <c r="EVZ898" s="806"/>
      <c r="EWA898" s="806"/>
      <c r="EWB898" s="806"/>
      <c r="EWC898" s="806"/>
      <c r="EWD898" s="806"/>
      <c r="EWE898" s="806"/>
      <c r="EWF898" s="806"/>
      <c r="EWG898" s="806"/>
      <c r="EWH898" s="806"/>
      <c r="EWI898" s="806"/>
      <c r="EWJ898" s="806"/>
      <c r="EWK898" s="806"/>
      <c r="EWL898" s="806"/>
      <c r="EWM898" s="806"/>
      <c r="EWN898" s="806"/>
      <c r="EWO898" s="806"/>
      <c r="EWP898" s="806"/>
      <c r="EWQ898" s="806"/>
      <c r="EWR898" s="806"/>
      <c r="EWS898" s="806"/>
      <c r="EWT898" s="806"/>
      <c r="EWU898" s="806"/>
      <c r="EWV898" s="806"/>
      <c r="EWW898" s="806"/>
      <c r="EWX898" s="806"/>
      <c r="EWY898" s="806"/>
      <c r="EWZ898" s="806"/>
      <c r="EXA898" s="806"/>
      <c r="EXB898" s="806"/>
      <c r="EXC898" s="806"/>
      <c r="EXD898" s="806"/>
      <c r="EXE898" s="806"/>
      <c r="EXF898" s="806"/>
      <c r="EXG898" s="806"/>
      <c r="EXH898" s="806"/>
      <c r="EXI898" s="806"/>
      <c r="EXJ898" s="806"/>
      <c r="EXK898" s="806"/>
      <c r="EXL898" s="806"/>
      <c r="EXM898" s="806"/>
      <c r="EXN898" s="806"/>
      <c r="EXO898" s="806"/>
      <c r="EXP898" s="806"/>
      <c r="EXQ898" s="806"/>
      <c r="EXR898" s="806"/>
      <c r="EXS898" s="806"/>
      <c r="EXT898" s="806"/>
      <c r="EXU898" s="806"/>
      <c r="EXV898" s="806"/>
      <c r="EXW898" s="806"/>
      <c r="EXX898" s="806"/>
      <c r="EXY898" s="806"/>
      <c r="EXZ898" s="806"/>
      <c r="EYA898" s="806"/>
      <c r="EYB898" s="806"/>
      <c r="EYC898" s="806"/>
      <c r="EYD898" s="806"/>
      <c r="EYE898" s="806"/>
      <c r="EYF898" s="806"/>
      <c r="EYG898" s="806"/>
      <c r="EYH898" s="806"/>
      <c r="EYI898" s="806"/>
      <c r="EYJ898" s="806"/>
      <c r="EYK898" s="806"/>
      <c r="EYL898" s="806"/>
      <c r="EYM898" s="806"/>
      <c r="EYN898" s="806"/>
      <c r="EYO898" s="806"/>
      <c r="EYP898" s="806"/>
      <c r="EYQ898" s="806"/>
      <c r="EYR898" s="806"/>
      <c r="EYS898" s="806"/>
      <c r="EYT898" s="806"/>
      <c r="EYU898" s="806"/>
      <c r="EYV898" s="806"/>
      <c r="EYW898" s="806"/>
      <c r="EYX898" s="806"/>
      <c r="EYY898" s="806"/>
      <c r="EYZ898" s="806"/>
      <c r="EZA898" s="806"/>
      <c r="EZB898" s="806"/>
      <c r="EZC898" s="806"/>
      <c r="EZD898" s="806"/>
      <c r="EZE898" s="806"/>
      <c r="EZF898" s="806"/>
      <c r="EZG898" s="806"/>
      <c r="EZH898" s="806"/>
      <c r="EZI898" s="806"/>
      <c r="EZJ898" s="806"/>
      <c r="EZK898" s="806"/>
      <c r="EZL898" s="806"/>
      <c r="EZM898" s="806"/>
      <c r="EZN898" s="806"/>
      <c r="EZO898" s="806"/>
      <c r="EZP898" s="806"/>
      <c r="EZQ898" s="806"/>
      <c r="EZR898" s="806"/>
      <c r="EZS898" s="806"/>
      <c r="EZT898" s="806"/>
      <c r="EZU898" s="806"/>
      <c r="EZV898" s="806"/>
      <c r="EZW898" s="806"/>
      <c r="EZX898" s="806"/>
      <c r="EZY898" s="806"/>
      <c r="EZZ898" s="806"/>
      <c r="FAA898" s="806"/>
      <c r="FAB898" s="806"/>
      <c r="FAC898" s="806"/>
      <c r="FAD898" s="806"/>
      <c r="FAE898" s="806"/>
      <c r="FAF898" s="806"/>
      <c r="FAG898" s="806"/>
      <c r="FAH898" s="806"/>
      <c r="FAI898" s="806"/>
      <c r="FAJ898" s="806"/>
      <c r="FAK898" s="806"/>
      <c r="FAL898" s="806"/>
      <c r="FAM898" s="806"/>
      <c r="FAN898" s="806"/>
      <c r="FAO898" s="806"/>
      <c r="FAP898" s="806"/>
      <c r="FAQ898" s="806"/>
      <c r="FAR898" s="806"/>
      <c r="FAS898" s="806"/>
      <c r="FAT898" s="806"/>
      <c r="FAU898" s="806"/>
      <c r="FAV898" s="806"/>
      <c r="FAW898" s="806"/>
      <c r="FAX898" s="806"/>
      <c r="FAY898" s="806"/>
      <c r="FAZ898" s="806"/>
      <c r="FBA898" s="806"/>
      <c r="FBB898" s="806"/>
      <c r="FBC898" s="806"/>
      <c r="FBD898" s="806"/>
      <c r="FBE898" s="806"/>
      <c r="FBF898" s="806"/>
      <c r="FBG898" s="806"/>
      <c r="FBH898" s="806"/>
      <c r="FBI898" s="806"/>
      <c r="FBJ898" s="806"/>
      <c r="FBK898" s="806"/>
      <c r="FBL898" s="806"/>
      <c r="FBM898" s="806"/>
      <c r="FBN898" s="806"/>
      <c r="FBO898" s="806"/>
      <c r="FBP898" s="806"/>
      <c r="FBQ898" s="806"/>
      <c r="FBR898" s="806"/>
      <c r="FBS898" s="806"/>
      <c r="FBT898" s="806"/>
      <c r="FBU898" s="806"/>
      <c r="FBV898" s="806"/>
      <c r="FBW898" s="806"/>
      <c r="FBX898" s="806"/>
      <c r="FBY898" s="806"/>
      <c r="FBZ898" s="806"/>
      <c r="FCA898" s="806"/>
      <c r="FCB898" s="806"/>
      <c r="FCC898" s="806"/>
      <c r="FCD898" s="806"/>
      <c r="FCE898" s="806"/>
      <c r="FCF898" s="806"/>
      <c r="FCG898" s="806"/>
      <c r="FCH898" s="806"/>
      <c r="FCI898" s="806"/>
      <c r="FCJ898" s="806"/>
      <c r="FCK898" s="806"/>
      <c r="FCL898" s="806"/>
      <c r="FCM898" s="806"/>
      <c r="FCN898" s="806"/>
      <c r="FCO898" s="806"/>
      <c r="FCP898" s="806"/>
      <c r="FCQ898" s="806"/>
      <c r="FCR898" s="806"/>
      <c r="FCS898" s="806"/>
      <c r="FCT898" s="806"/>
      <c r="FCU898" s="806"/>
      <c r="FCV898" s="806"/>
      <c r="FCW898" s="806"/>
      <c r="FCX898" s="806"/>
      <c r="FCY898" s="806"/>
      <c r="FCZ898" s="806"/>
      <c r="FDA898" s="806"/>
      <c r="FDB898" s="806"/>
      <c r="FDC898" s="806"/>
      <c r="FDD898" s="806"/>
      <c r="FDE898" s="806"/>
      <c r="FDF898" s="806"/>
      <c r="FDG898" s="806"/>
      <c r="FDH898" s="806"/>
      <c r="FDI898" s="806"/>
      <c r="FDJ898" s="806"/>
      <c r="FDK898" s="806"/>
      <c r="FDL898" s="806"/>
      <c r="FDM898" s="806"/>
      <c r="FDN898" s="806"/>
      <c r="FDO898" s="806"/>
      <c r="FDP898" s="806"/>
      <c r="FDQ898" s="806"/>
      <c r="FDR898" s="806"/>
      <c r="FDS898" s="806"/>
      <c r="FDT898" s="806"/>
      <c r="FDU898" s="806"/>
      <c r="FDV898" s="806"/>
      <c r="FDW898" s="806"/>
      <c r="FDX898" s="806"/>
      <c r="FDY898" s="806"/>
      <c r="FDZ898" s="806"/>
      <c r="FEA898" s="806"/>
      <c r="FEB898" s="806"/>
      <c r="FEC898" s="806"/>
      <c r="FED898" s="806"/>
      <c r="FEE898" s="806"/>
      <c r="FEF898" s="806"/>
      <c r="FEG898" s="806"/>
      <c r="FEH898" s="806"/>
      <c r="FEI898" s="806"/>
      <c r="FEJ898" s="806"/>
      <c r="FEK898" s="806"/>
      <c r="FEL898" s="806"/>
      <c r="FEM898" s="806"/>
      <c r="FEN898" s="806"/>
      <c r="FEO898" s="806"/>
      <c r="FEP898" s="806"/>
      <c r="FEQ898" s="806"/>
      <c r="FER898" s="806"/>
      <c r="FES898" s="806"/>
      <c r="FET898" s="806"/>
      <c r="FEU898" s="806"/>
      <c r="FEV898" s="806"/>
      <c r="FEW898" s="806"/>
      <c r="FEX898" s="806"/>
      <c r="FEY898" s="806"/>
      <c r="FEZ898" s="806"/>
      <c r="FFA898" s="806"/>
      <c r="FFB898" s="806"/>
      <c r="FFC898" s="806"/>
      <c r="FFD898" s="806"/>
      <c r="FFE898" s="806"/>
      <c r="FFF898" s="806"/>
      <c r="FFG898" s="806"/>
      <c r="FFH898" s="806"/>
      <c r="FFI898" s="806"/>
      <c r="FFJ898" s="806"/>
      <c r="FFK898" s="806"/>
      <c r="FFL898" s="806"/>
      <c r="FFM898" s="806"/>
      <c r="FFN898" s="806"/>
      <c r="FFO898" s="806"/>
      <c r="FFP898" s="806"/>
      <c r="FFQ898" s="806"/>
      <c r="FFR898" s="806"/>
      <c r="FFS898" s="806"/>
      <c r="FFT898" s="806"/>
      <c r="FFU898" s="806"/>
      <c r="FFV898" s="806"/>
      <c r="FFW898" s="806"/>
      <c r="FFX898" s="806"/>
      <c r="FFY898" s="806"/>
      <c r="FFZ898" s="806"/>
      <c r="FGA898" s="806"/>
      <c r="FGB898" s="806"/>
      <c r="FGC898" s="806"/>
      <c r="FGD898" s="806"/>
      <c r="FGE898" s="806"/>
      <c r="FGF898" s="806"/>
      <c r="FGG898" s="806"/>
      <c r="FGH898" s="806"/>
      <c r="FGI898" s="806"/>
      <c r="FGJ898" s="806"/>
      <c r="FGK898" s="806"/>
      <c r="FGL898" s="806"/>
      <c r="FGM898" s="806"/>
      <c r="FGN898" s="806"/>
      <c r="FGO898" s="806"/>
      <c r="FGP898" s="806"/>
      <c r="FGQ898" s="806"/>
      <c r="FGR898" s="806"/>
      <c r="FGS898" s="806"/>
      <c r="FGT898" s="806"/>
      <c r="FGU898" s="806"/>
      <c r="FGV898" s="806"/>
      <c r="FGW898" s="806"/>
      <c r="FGX898" s="806"/>
      <c r="FGY898" s="806"/>
      <c r="FGZ898" s="806"/>
      <c r="FHA898" s="806"/>
      <c r="FHB898" s="806"/>
      <c r="FHC898" s="806"/>
      <c r="FHD898" s="806"/>
      <c r="FHE898" s="806"/>
      <c r="FHF898" s="806"/>
      <c r="FHG898" s="806"/>
      <c r="FHH898" s="806"/>
      <c r="FHI898" s="806"/>
      <c r="FHJ898" s="806"/>
      <c r="FHK898" s="806"/>
      <c r="FHL898" s="806"/>
      <c r="FHM898" s="806"/>
      <c r="FHN898" s="806"/>
      <c r="FHO898" s="806"/>
      <c r="FHP898" s="806"/>
      <c r="FHQ898" s="806"/>
      <c r="FHR898" s="806"/>
      <c r="FHS898" s="806"/>
      <c r="FHT898" s="806"/>
      <c r="FHU898" s="806"/>
      <c r="FHV898" s="806"/>
      <c r="FHW898" s="806"/>
      <c r="FHX898" s="806"/>
      <c r="FHY898" s="806"/>
      <c r="FHZ898" s="806"/>
      <c r="FIA898" s="806"/>
      <c r="FIB898" s="806"/>
      <c r="FIC898" s="806"/>
      <c r="FID898" s="806"/>
      <c r="FIE898" s="806"/>
      <c r="FIF898" s="806"/>
      <c r="FIG898" s="806"/>
      <c r="FIH898" s="806"/>
      <c r="FII898" s="806"/>
      <c r="FIJ898" s="806"/>
      <c r="FIK898" s="806"/>
      <c r="FIL898" s="806"/>
      <c r="FIM898" s="806"/>
      <c r="FIN898" s="806"/>
      <c r="FIO898" s="806"/>
      <c r="FIP898" s="806"/>
      <c r="FIQ898" s="806"/>
      <c r="FIR898" s="806"/>
      <c r="FIS898" s="806"/>
      <c r="FIT898" s="806"/>
      <c r="FIU898" s="806"/>
      <c r="FIV898" s="806"/>
      <c r="FIW898" s="806"/>
      <c r="FIX898" s="806"/>
      <c r="FIY898" s="806"/>
      <c r="FIZ898" s="806"/>
      <c r="FJA898" s="806"/>
      <c r="FJB898" s="806"/>
      <c r="FJC898" s="806"/>
      <c r="FJD898" s="806"/>
      <c r="FJE898" s="806"/>
      <c r="FJF898" s="806"/>
      <c r="FJG898" s="806"/>
      <c r="FJH898" s="806"/>
      <c r="FJI898" s="806"/>
      <c r="FJJ898" s="806"/>
      <c r="FJK898" s="806"/>
      <c r="FJL898" s="806"/>
      <c r="FJM898" s="806"/>
      <c r="FJN898" s="806"/>
      <c r="FJO898" s="806"/>
      <c r="FJP898" s="806"/>
      <c r="FJQ898" s="806"/>
      <c r="FJR898" s="806"/>
      <c r="FJS898" s="806"/>
      <c r="FJT898" s="806"/>
      <c r="FJU898" s="806"/>
      <c r="FJV898" s="806"/>
      <c r="FJW898" s="806"/>
      <c r="FJX898" s="806"/>
      <c r="FJY898" s="806"/>
      <c r="FJZ898" s="806"/>
      <c r="FKA898" s="806"/>
      <c r="FKB898" s="806"/>
      <c r="FKC898" s="806"/>
      <c r="FKD898" s="806"/>
      <c r="FKE898" s="806"/>
      <c r="FKF898" s="806"/>
      <c r="FKG898" s="806"/>
      <c r="FKH898" s="806"/>
      <c r="FKI898" s="806"/>
      <c r="FKJ898" s="806"/>
      <c r="FKK898" s="806"/>
      <c r="FKL898" s="806"/>
      <c r="FKM898" s="806"/>
      <c r="FKN898" s="806"/>
      <c r="FKO898" s="806"/>
      <c r="FKP898" s="806"/>
      <c r="FKQ898" s="806"/>
      <c r="FKR898" s="806"/>
      <c r="FKS898" s="806"/>
      <c r="FKT898" s="806"/>
      <c r="FKU898" s="806"/>
      <c r="FKV898" s="806"/>
      <c r="FKW898" s="806"/>
      <c r="FKX898" s="806"/>
      <c r="FKY898" s="806"/>
      <c r="FKZ898" s="806"/>
      <c r="FLA898" s="806"/>
      <c r="FLB898" s="806"/>
      <c r="FLC898" s="806"/>
      <c r="FLD898" s="806"/>
      <c r="FLE898" s="806"/>
      <c r="FLF898" s="806"/>
      <c r="FLG898" s="806"/>
      <c r="FLH898" s="806"/>
      <c r="FLI898" s="806"/>
      <c r="FLJ898" s="806"/>
      <c r="FLK898" s="806"/>
      <c r="FLL898" s="806"/>
      <c r="FLM898" s="806"/>
      <c r="FLN898" s="806"/>
      <c r="FLO898" s="806"/>
      <c r="FLP898" s="806"/>
      <c r="FLQ898" s="806"/>
      <c r="FLR898" s="806"/>
      <c r="FLS898" s="806"/>
      <c r="FLT898" s="806"/>
      <c r="FLU898" s="806"/>
      <c r="FLV898" s="806"/>
      <c r="FLW898" s="806"/>
      <c r="FLX898" s="806"/>
      <c r="FLY898" s="806"/>
      <c r="FLZ898" s="806"/>
      <c r="FMA898" s="806"/>
      <c r="FMB898" s="806"/>
      <c r="FMC898" s="806"/>
      <c r="FMD898" s="806"/>
      <c r="FME898" s="806"/>
      <c r="FMF898" s="806"/>
      <c r="FMG898" s="806"/>
      <c r="FMH898" s="806"/>
      <c r="FMI898" s="806"/>
      <c r="FMJ898" s="806"/>
      <c r="FMK898" s="806"/>
      <c r="FML898" s="806"/>
      <c r="FMM898" s="806"/>
      <c r="FMN898" s="806"/>
      <c r="FMO898" s="806"/>
      <c r="FMP898" s="806"/>
      <c r="FMQ898" s="806"/>
      <c r="FMR898" s="806"/>
      <c r="FMS898" s="806"/>
      <c r="FMT898" s="806"/>
      <c r="FMU898" s="806"/>
      <c r="FMV898" s="806"/>
      <c r="FMW898" s="806"/>
      <c r="FMX898" s="806"/>
      <c r="FMY898" s="806"/>
      <c r="FMZ898" s="806"/>
      <c r="FNA898" s="806"/>
      <c r="FNB898" s="806"/>
      <c r="FNC898" s="806"/>
      <c r="FND898" s="806"/>
      <c r="FNE898" s="806"/>
      <c r="FNF898" s="806"/>
      <c r="FNG898" s="806"/>
      <c r="FNH898" s="806"/>
      <c r="FNI898" s="806"/>
      <c r="FNJ898" s="806"/>
      <c r="FNK898" s="806"/>
      <c r="FNL898" s="806"/>
      <c r="FNM898" s="806"/>
      <c r="FNN898" s="806"/>
      <c r="FNO898" s="806"/>
      <c r="FNP898" s="806"/>
      <c r="FNQ898" s="806"/>
      <c r="FNR898" s="806"/>
      <c r="FNS898" s="806"/>
      <c r="FNT898" s="806"/>
      <c r="FNU898" s="806"/>
      <c r="FNV898" s="806"/>
      <c r="FNW898" s="806"/>
      <c r="FNX898" s="806"/>
      <c r="FNY898" s="806"/>
      <c r="FNZ898" s="806"/>
      <c r="FOA898" s="806"/>
      <c r="FOB898" s="806"/>
      <c r="FOC898" s="806"/>
      <c r="FOD898" s="806"/>
      <c r="FOE898" s="806"/>
      <c r="FOF898" s="806"/>
      <c r="FOG898" s="806"/>
      <c r="FOH898" s="806"/>
      <c r="FOI898" s="806"/>
      <c r="FOJ898" s="806"/>
      <c r="FOK898" s="806"/>
      <c r="FOL898" s="806"/>
      <c r="FOM898" s="806"/>
      <c r="FON898" s="806"/>
      <c r="FOO898" s="806"/>
      <c r="FOP898" s="806"/>
      <c r="FOQ898" s="806"/>
      <c r="FOR898" s="806"/>
      <c r="FOS898" s="806"/>
      <c r="FOT898" s="806"/>
      <c r="FOU898" s="806"/>
      <c r="FOV898" s="806"/>
      <c r="FOW898" s="806"/>
      <c r="FOX898" s="806"/>
      <c r="FOY898" s="806"/>
      <c r="FOZ898" s="806"/>
      <c r="FPA898" s="806"/>
      <c r="FPB898" s="806"/>
      <c r="FPC898" s="806"/>
      <c r="FPD898" s="806"/>
      <c r="FPE898" s="806"/>
      <c r="FPF898" s="806"/>
      <c r="FPG898" s="806"/>
      <c r="FPH898" s="806"/>
      <c r="FPI898" s="806"/>
      <c r="FPJ898" s="806"/>
      <c r="FPK898" s="806"/>
      <c r="FPL898" s="806"/>
      <c r="FPM898" s="806"/>
      <c r="FPN898" s="806"/>
      <c r="FPO898" s="806"/>
      <c r="FPP898" s="806"/>
      <c r="FPQ898" s="806"/>
      <c r="FPR898" s="806"/>
      <c r="FPS898" s="806"/>
      <c r="FPT898" s="806"/>
      <c r="FPU898" s="806"/>
      <c r="FPV898" s="806"/>
      <c r="FPW898" s="806"/>
      <c r="FPX898" s="806"/>
      <c r="FPY898" s="806"/>
      <c r="FPZ898" s="806"/>
      <c r="FQA898" s="806"/>
      <c r="FQB898" s="806"/>
      <c r="FQC898" s="806"/>
      <c r="FQD898" s="806"/>
      <c r="FQE898" s="806"/>
      <c r="FQF898" s="806"/>
      <c r="FQG898" s="806"/>
      <c r="FQH898" s="806"/>
      <c r="FQI898" s="806"/>
      <c r="FQJ898" s="806"/>
      <c r="FQK898" s="806"/>
      <c r="FQL898" s="806"/>
      <c r="FQM898" s="806"/>
      <c r="FQN898" s="806"/>
      <c r="FQO898" s="806"/>
      <c r="FQP898" s="806"/>
      <c r="FQQ898" s="806"/>
      <c r="FQR898" s="806"/>
      <c r="FQS898" s="806"/>
      <c r="FQT898" s="806"/>
      <c r="FQU898" s="806"/>
      <c r="FQV898" s="806"/>
      <c r="FQW898" s="806"/>
      <c r="FQX898" s="806"/>
      <c r="FQY898" s="806"/>
      <c r="FQZ898" s="806"/>
      <c r="FRA898" s="806"/>
      <c r="FRB898" s="806"/>
      <c r="FRC898" s="806"/>
      <c r="FRD898" s="806"/>
      <c r="FRE898" s="806"/>
      <c r="FRF898" s="806"/>
      <c r="FRG898" s="806"/>
      <c r="FRH898" s="806"/>
      <c r="FRI898" s="806"/>
      <c r="FRJ898" s="806"/>
      <c r="FRK898" s="806"/>
      <c r="FRL898" s="806"/>
      <c r="FRM898" s="806"/>
      <c r="FRN898" s="806"/>
      <c r="FRO898" s="806"/>
      <c r="FRP898" s="806"/>
      <c r="FRQ898" s="806"/>
      <c r="FRR898" s="806"/>
      <c r="FRS898" s="806"/>
      <c r="FRT898" s="806"/>
      <c r="FRU898" s="806"/>
      <c r="FRV898" s="806"/>
      <c r="FRW898" s="806"/>
      <c r="FRX898" s="806"/>
      <c r="FRY898" s="806"/>
      <c r="FRZ898" s="806"/>
      <c r="FSA898" s="806"/>
      <c r="FSB898" s="806"/>
      <c r="FSC898" s="806"/>
      <c r="FSD898" s="806"/>
      <c r="FSE898" s="806"/>
      <c r="FSF898" s="806"/>
      <c r="FSG898" s="806"/>
      <c r="FSH898" s="806"/>
      <c r="FSI898" s="806"/>
      <c r="FSJ898" s="806"/>
      <c r="FSK898" s="806"/>
      <c r="FSL898" s="806"/>
      <c r="FSM898" s="806"/>
      <c r="FSN898" s="806"/>
      <c r="FSO898" s="806"/>
      <c r="FSP898" s="806"/>
      <c r="FSQ898" s="806"/>
      <c r="FSR898" s="806"/>
      <c r="FSS898" s="806"/>
      <c r="FST898" s="806"/>
      <c r="FSU898" s="806"/>
      <c r="FSV898" s="806"/>
      <c r="FSW898" s="806"/>
      <c r="FSX898" s="806"/>
      <c r="FSY898" s="806"/>
      <c r="FSZ898" s="806"/>
      <c r="FTA898" s="806"/>
      <c r="FTB898" s="806"/>
      <c r="FTC898" s="806"/>
      <c r="FTD898" s="806"/>
      <c r="FTE898" s="806"/>
      <c r="FTF898" s="806"/>
      <c r="FTG898" s="806"/>
      <c r="FTH898" s="806"/>
      <c r="FTI898" s="806"/>
      <c r="FTJ898" s="806"/>
      <c r="FTK898" s="806"/>
      <c r="FTL898" s="806"/>
      <c r="FTM898" s="806"/>
      <c r="FTN898" s="806"/>
      <c r="FTO898" s="806"/>
      <c r="FTP898" s="806"/>
      <c r="FTQ898" s="806"/>
      <c r="FTR898" s="806"/>
      <c r="FTS898" s="806"/>
      <c r="FTT898" s="806"/>
      <c r="FTU898" s="806"/>
      <c r="FTV898" s="806"/>
      <c r="FTW898" s="806"/>
      <c r="FTX898" s="806"/>
      <c r="FTY898" s="806"/>
      <c r="FTZ898" s="806"/>
      <c r="FUA898" s="806"/>
      <c r="FUB898" s="806"/>
      <c r="FUC898" s="806"/>
      <c r="FUD898" s="806"/>
      <c r="FUE898" s="806"/>
      <c r="FUF898" s="806"/>
      <c r="FUG898" s="806"/>
      <c r="FUH898" s="806"/>
      <c r="FUI898" s="806"/>
      <c r="FUJ898" s="806"/>
      <c r="FUK898" s="806"/>
      <c r="FUL898" s="806"/>
      <c r="FUM898" s="806"/>
      <c r="FUN898" s="806"/>
      <c r="FUO898" s="806"/>
      <c r="FUP898" s="806"/>
      <c r="FUQ898" s="806"/>
      <c r="FUR898" s="806"/>
      <c r="FUS898" s="806"/>
      <c r="FUT898" s="806"/>
      <c r="FUU898" s="806"/>
      <c r="FUV898" s="806"/>
      <c r="FUW898" s="806"/>
      <c r="FUX898" s="806"/>
      <c r="FUY898" s="806"/>
      <c r="FUZ898" s="806"/>
      <c r="FVA898" s="806"/>
      <c r="FVB898" s="806"/>
      <c r="FVC898" s="806"/>
      <c r="FVD898" s="806"/>
      <c r="FVE898" s="806"/>
      <c r="FVF898" s="806"/>
      <c r="FVG898" s="806"/>
      <c r="FVH898" s="806"/>
      <c r="FVI898" s="806"/>
      <c r="FVJ898" s="806"/>
      <c r="FVK898" s="806"/>
      <c r="FVL898" s="806"/>
      <c r="FVM898" s="806"/>
      <c r="FVN898" s="806"/>
      <c r="FVO898" s="806"/>
      <c r="FVP898" s="806"/>
      <c r="FVQ898" s="806"/>
      <c r="FVR898" s="806"/>
      <c r="FVS898" s="806"/>
      <c r="FVT898" s="806"/>
      <c r="FVU898" s="806"/>
      <c r="FVV898" s="806"/>
      <c r="FVW898" s="806"/>
      <c r="FVX898" s="806"/>
      <c r="FVY898" s="806"/>
      <c r="FVZ898" s="806"/>
      <c r="FWA898" s="806"/>
      <c r="FWB898" s="806"/>
      <c r="FWC898" s="806"/>
      <c r="FWD898" s="806"/>
      <c r="FWE898" s="806"/>
      <c r="FWF898" s="806"/>
      <c r="FWG898" s="806"/>
      <c r="FWH898" s="806"/>
      <c r="FWI898" s="806"/>
      <c r="FWJ898" s="806"/>
      <c r="FWK898" s="806"/>
      <c r="FWL898" s="806"/>
      <c r="FWM898" s="806"/>
      <c r="FWN898" s="806"/>
      <c r="FWO898" s="806"/>
      <c r="FWP898" s="806"/>
      <c r="FWQ898" s="806"/>
      <c r="FWR898" s="806"/>
      <c r="FWS898" s="806"/>
      <c r="FWT898" s="806"/>
      <c r="FWU898" s="806"/>
      <c r="FWV898" s="806"/>
      <c r="FWW898" s="806"/>
      <c r="FWX898" s="806"/>
      <c r="FWY898" s="806"/>
      <c r="FWZ898" s="806"/>
      <c r="FXA898" s="806"/>
      <c r="FXB898" s="806"/>
      <c r="FXC898" s="806"/>
      <c r="FXD898" s="806"/>
      <c r="FXE898" s="806"/>
      <c r="FXF898" s="806"/>
      <c r="FXG898" s="806"/>
      <c r="FXH898" s="806"/>
      <c r="FXI898" s="806"/>
      <c r="FXJ898" s="806"/>
      <c r="FXK898" s="806"/>
      <c r="FXL898" s="806"/>
      <c r="FXM898" s="806"/>
      <c r="FXN898" s="806"/>
      <c r="FXO898" s="806"/>
      <c r="FXP898" s="806"/>
      <c r="FXQ898" s="806"/>
      <c r="FXR898" s="806"/>
      <c r="FXS898" s="806"/>
      <c r="FXT898" s="806"/>
      <c r="FXU898" s="806"/>
      <c r="FXV898" s="806"/>
      <c r="FXW898" s="806"/>
      <c r="FXX898" s="806"/>
      <c r="FXY898" s="806"/>
      <c r="FXZ898" s="806"/>
      <c r="FYA898" s="806"/>
      <c r="FYB898" s="806"/>
      <c r="FYC898" s="806"/>
      <c r="FYD898" s="806"/>
      <c r="FYE898" s="806"/>
      <c r="FYF898" s="806"/>
      <c r="FYG898" s="806"/>
      <c r="FYH898" s="806"/>
      <c r="FYI898" s="806"/>
      <c r="FYJ898" s="806"/>
      <c r="FYK898" s="806"/>
      <c r="FYL898" s="806"/>
      <c r="FYM898" s="806"/>
      <c r="FYN898" s="806"/>
      <c r="FYO898" s="806"/>
      <c r="FYP898" s="806"/>
      <c r="FYQ898" s="806"/>
      <c r="FYR898" s="806"/>
      <c r="FYS898" s="806"/>
      <c r="FYT898" s="806"/>
      <c r="FYU898" s="806"/>
      <c r="FYV898" s="806"/>
      <c r="FYW898" s="806"/>
      <c r="FYX898" s="806"/>
      <c r="FYY898" s="806"/>
      <c r="FYZ898" s="806"/>
      <c r="FZA898" s="806"/>
      <c r="FZB898" s="806"/>
      <c r="FZC898" s="806"/>
      <c r="FZD898" s="806"/>
      <c r="FZE898" s="806"/>
      <c r="FZF898" s="806"/>
      <c r="FZG898" s="806"/>
      <c r="FZH898" s="806"/>
      <c r="FZI898" s="806"/>
      <c r="FZJ898" s="806"/>
      <c r="FZK898" s="806"/>
      <c r="FZL898" s="806"/>
      <c r="FZM898" s="806"/>
      <c r="FZN898" s="806"/>
      <c r="FZO898" s="806"/>
      <c r="FZP898" s="806"/>
      <c r="FZQ898" s="806"/>
      <c r="FZR898" s="806"/>
      <c r="FZS898" s="806"/>
      <c r="FZT898" s="806"/>
      <c r="FZU898" s="806"/>
      <c r="FZV898" s="806"/>
      <c r="FZW898" s="806"/>
      <c r="FZX898" s="806"/>
      <c r="FZY898" s="806"/>
      <c r="FZZ898" s="806"/>
      <c r="GAA898" s="806"/>
      <c r="GAB898" s="806"/>
      <c r="GAC898" s="806"/>
      <c r="GAD898" s="806"/>
      <c r="GAE898" s="806"/>
      <c r="GAF898" s="806"/>
      <c r="GAG898" s="806"/>
      <c r="GAH898" s="806"/>
      <c r="GAI898" s="806"/>
      <c r="GAJ898" s="806"/>
      <c r="GAK898" s="806"/>
      <c r="GAL898" s="806"/>
      <c r="GAM898" s="806"/>
      <c r="GAN898" s="806"/>
      <c r="GAO898" s="806"/>
      <c r="GAP898" s="806"/>
      <c r="GAQ898" s="806"/>
      <c r="GAR898" s="806"/>
      <c r="GAS898" s="806"/>
      <c r="GAT898" s="806"/>
      <c r="GAU898" s="806"/>
      <c r="GAV898" s="806"/>
      <c r="GAW898" s="806"/>
      <c r="GAX898" s="806"/>
      <c r="GAY898" s="806"/>
      <c r="GAZ898" s="806"/>
      <c r="GBA898" s="806"/>
      <c r="GBB898" s="806"/>
      <c r="GBC898" s="806"/>
      <c r="GBD898" s="806"/>
      <c r="GBE898" s="806"/>
      <c r="GBF898" s="806"/>
      <c r="GBG898" s="806"/>
      <c r="GBH898" s="806"/>
      <c r="GBI898" s="806"/>
      <c r="GBJ898" s="806"/>
      <c r="GBK898" s="806"/>
      <c r="GBL898" s="806"/>
      <c r="GBM898" s="806"/>
      <c r="GBN898" s="806"/>
      <c r="GBO898" s="806"/>
      <c r="GBP898" s="806"/>
      <c r="GBQ898" s="806"/>
      <c r="GBR898" s="806"/>
      <c r="GBS898" s="806"/>
      <c r="GBT898" s="806"/>
      <c r="GBU898" s="806"/>
      <c r="GBV898" s="806"/>
      <c r="GBW898" s="806"/>
      <c r="GBX898" s="806"/>
      <c r="GBY898" s="806"/>
      <c r="GBZ898" s="806"/>
      <c r="GCA898" s="806"/>
      <c r="GCB898" s="806"/>
      <c r="GCC898" s="806"/>
      <c r="GCD898" s="806"/>
      <c r="GCE898" s="806"/>
      <c r="GCF898" s="806"/>
      <c r="GCG898" s="806"/>
      <c r="GCH898" s="806"/>
      <c r="GCI898" s="806"/>
      <c r="GCJ898" s="806"/>
      <c r="GCK898" s="806"/>
      <c r="GCL898" s="806"/>
      <c r="GCM898" s="806"/>
      <c r="GCN898" s="806"/>
      <c r="GCO898" s="806"/>
      <c r="GCP898" s="806"/>
      <c r="GCQ898" s="806"/>
      <c r="GCR898" s="806"/>
      <c r="GCS898" s="806"/>
      <c r="GCT898" s="806"/>
      <c r="GCU898" s="806"/>
      <c r="GCV898" s="806"/>
      <c r="GCW898" s="806"/>
      <c r="GCX898" s="806"/>
      <c r="GCY898" s="806"/>
      <c r="GCZ898" s="806"/>
      <c r="GDA898" s="806"/>
      <c r="GDB898" s="806"/>
      <c r="GDC898" s="806"/>
      <c r="GDD898" s="806"/>
      <c r="GDE898" s="806"/>
      <c r="GDF898" s="806"/>
      <c r="GDG898" s="806"/>
      <c r="GDH898" s="806"/>
      <c r="GDI898" s="806"/>
      <c r="GDJ898" s="806"/>
      <c r="GDK898" s="806"/>
      <c r="GDL898" s="806"/>
      <c r="GDM898" s="806"/>
      <c r="GDN898" s="806"/>
      <c r="GDO898" s="806"/>
      <c r="GDP898" s="806"/>
      <c r="GDQ898" s="806"/>
      <c r="GDR898" s="806"/>
      <c r="GDS898" s="806"/>
      <c r="GDT898" s="806"/>
      <c r="GDU898" s="806"/>
      <c r="GDV898" s="806"/>
      <c r="GDW898" s="806"/>
      <c r="GDX898" s="806"/>
      <c r="GDY898" s="806"/>
      <c r="GDZ898" s="806"/>
      <c r="GEA898" s="806"/>
      <c r="GEB898" s="806"/>
      <c r="GEC898" s="806"/>
      <c r="GED898" s="806"/>
      <c r="GEE898" s="806"/>
      <c r="GEF898" s="806"/>
      <c r="GEG898" s="806"/>
      <c r="GEH898" s="806"/>
      <c r="GEI898" s="806"/>
      <c r="GEJ898" s="806"/>
      <c r="GEK898" s="806"/>
      <c r="GEL898" s="806"/>
      <c r="GEM898" s="806"/>
      <c r="GEN898" s="806"/>
      <c r="GEO898" s="806"/>
      <c r="GEP898" s="806"/>
      <c r="GEQ898" s="806"/>
      <c r="GER898" s="806"/>
      <c r="GES898" s="806"/>
      <c r="GET898" s="806"/>
      <c r="GEU898" s="806"/>
      <c r="GEV898" s="806"/>
      <c r="GEW898" s="806"/>
      <c r="GEX898" s="806"/>
      <c r="GEY898" s="806"/>
      <c r="GEZ898" s="806"/>
      <c r="GFA898" s="806"/>
      <c r="GFB898" s="806"/>
      <c r="GFC898" s="806"/>
      <c r="GFD898" s="806"/>
      <c r="GFE898" s="806"/>
      <c r="GFF898" s="806"/>
      <c r="GFG898" s="806"/>
      <c r="GFH898" s="806"/>
      <c r="GFI898" s="806"/>
      <c r="GFJ898" s="806"/>
      <c r="GFK898" s="806"/>
      <c r="GFL898" s="806"/>
      <c r="GFM898" s="806"/>
      <c r="GFN898" s="806"/>
      <c r="GFO898" s="806"/>
      <c r="GFP898" s="806"/>
      <c r="GFQ898" s="806"/>
      <c r="GFR898" s="806"/>
      <c r="GFS898" s="806"/>
      <c r="GFT898" s="806"/>
      <c r="GFU898" s="806"/>
      <c r="GFV898" s="806"/>
      <c r="GFW898" s="806"/>
      <c r="GFX898" s="806"/>
      <c r="GFY898" s="806"/>
      <c r="GFZ898" s="806"/>
      <c r="GGA898" s="806"/>
      <c r="GGB898" s="806"/>
      <c r="GGC898" s="806"/>
      <c r="GGD898" s="806"/>
      <c r="GGE898" s="806"/>
      <c r="GGF898" s="806"/>
      <c r="GGG898" s="806"/>
      <c r="GGH898" s="806"/>
      <c r="GGI898" s="806"/>
      <c r="GGJ898" s="806"/>
      <c r="GGK898" s="806"/>
      <c r="GGL898" s="806"/>
      <c r="GGM898" s="806"/>
      <c r="GGN898" s="806"/>
      <c r="GGO898" s="806"/>
      <c r="GGP898" s="806"/>
      <c r="GGQ898" s="806"/>
      <c r="GGR898" s="806"/>
      <c r="GGS898" s="806"/>
      <c r="GGT898" s="806"/>
      <c r="GGU898" s="806"/>
      <c r="GGV898" s="806"/>
      <c r="GGW898" s="806"/>
      <c r="GGX898" s="806"/>
      <c r="GGY898" s="806"/>
      <c r="GGZ898" s="806"/>
      <c r="GHA898" s="806"/>
      <c r="GHB898" s="806"/>
      <c r="GHC898" s="806"/>
      <c r="GHD898" s="806"/>
      <c r="GHE898" s="806"/>
      <c r="GHF898" s="806"/>
      <c r="GHG898" s="806"/>
      <c r="GHH898" s="806"/>
      <c r="GHI898" s="806"/>
      <c r="GHJ898" s="806"/>
      <c r="GHK898" s="806"/>
      <c r="GHL898" s="806"/>
      <c r="GHM898" s="806"/>
      <c r="GHN898" s="806"/>
      <c r="GHO898" s="806"/>
      <c r="GHP898" s="806"/>
      <c r="GHQ898" s="806"/>
      <c r="GHR898" s="806"/>
      <c r="GHS898" s="806"/>
      <c r="GHT898" s="806"/>
      <c r="GHU898" s="806"/>
      <c r="GHV898" s="806"/>
      <c r="GHW898" s="806"/>
      <c r="GHX898" s="806"/>
      <c r="GHY898" s="806"/>
      <c r="GHZ898" s="806"/>
      <c r="GIA898" s="806"/>
      <c r="GIB898" s="806"/>
      <c r="GIC898" s="806"/>
      <c r="GID898" s="806"/>
      <c r="GIE898" s="806"/>
      <c r="GIF898" s="806"/>
      <c r="GIG898" s="806"/>
      <c r="GIH898" s="806"/>
      <c r="GII898" s="806"/>
      <c r="GIJ898" s="806"/>
      <c r="GIK898" s="806"/>
      <c r="GIL898" s="806"/>
      <c r="GIM898" s="806"/>
      <c r="GIN898" s="806"/>
      <c r="GIO898" s="806"/>
      <c r="GIP898" s="806"/>
      <c r="GIQ898" s="806"/>
      <c r="GIR898" s="806"/>
      <c r="GIS898" s="806"/>
      <c r="GIT898" s="806"/>
      <c r="GIU898" s="806"/>
      <c r="GIV898" s="806"/>
      <c r="GIW898" s="806"/>
      <c r="GIX898" s="806"/>
      <c r="GIY898" s="806"/>
      <c r="GIZ898" s="806"/>
      <c r="GJA898" s="806"/>
      <c r="GJB898" s="806"/>
      <c r="GJC898" s="806"/>
      <c r="GJD898" s="806"/>
      <c r="GJE898" s="806"/>
      <c r="GJF898" s="806"/>
      <c r="GJG898" s="806"/>
      <c r="GJH898" s="806"/>
      <c r="GJI898" s="806"/>
      <c r="GJJ898" s="806"/>
      <c r="GJK898" s="806"/>
      <c r="GJL898" s="806"/>
      <c r="GJM898" s="806"/>
      <c r="GJN898" s="806"/>
      <c r="GJO898" s="806"/>
      <c r="GJP898" s="806"/>
      <c r="GJQ898" s="806"/>
      <c r="GJR898" s="806"/>
      <c r="GJS898" s="806"/>
      <c r="GJT898" s="806"/>
      <c r="GJU898" s="806"/>
      <c r="GJV898" s="806"/>
      <c r="GJW898" s="806"/>
      <c r="GJX898" s="806"/>
      <c r="GJY898" s="806"/>
      <c r="GJZ898" s="806"/>
      <c r="GKA898" s="806"/>
      <c r="GKB898" s="806"/>
      <c r="GKC898" s="806"/>
      <c r="GKD898" s="806"/>
      <c r="GKE898" s="806"/>
      <c r="GKF898" s="806"/>
      <c r="GKG898" s="806"/>
      <c r="GKH898" s="806"/>
      <c r="GKI898" s="806"/>
      <c r="GKJ898" s="806"/>
      <c r="GKK898" s="806"/>
      <c r="GKL898" s="806"/>
      <c r="GKM898" s="806"/>
      <c r="GKN898" s="806"/>
      <c r="GKO898" s="806"/>
      <c r="GKP898" s="806"/>
      <c r="GKQ898" s="806"/>
      <c r="GKR898" s="806"/>
      <c r="GKS898" s="806"/>
      <c r="GKT898" s="806"/>
      <c r="GKU898" s="806"/>
      <c r="GKV898" s="806"/>
      <c r="GKW898" s="806"/>
      <c r="GKX898" s="806"/>
      <c r="GKY898" s="806"/>
      <c r="GKZ898" s="806"/>
      <c r="GLA898" s="806"/>
      <c r="GLB898" s="806"/>
      <c r="GLC898" s="806"/>
      <c r="GLD898" s="806"/>
      <c r="GLE898" s="806"/>
      <c r="GLF898" s="806"/>
      <c r="GLG898" s="806"/>
      <c r="GLH898" s="806"/>
      <c r="GLI898" s="806"/>
      <c r="GLJ898" s="806"/>
      <c r="GLK898" s="806"/>
      <c r="GLL898" s="806"/>
      <c r="GLM898" s="806"/>
      <c r="GLN898" s="806"/>
      <c r="GLO898" s="806"/>
      <c r="GLP898" s="806"/>
      <c r="GLQ898" s="806"/>
      <c r="GLR898" s="806"/>
      <c r="GLS898" s="806"/>
      <c r="GLT898" s="806"/>
      <c r="GLU898" s="806"/>
      <c r="GLV898" s="806"/>
      <c r="GLW898" s="806"/>
      <c r="GLX898" s="806"/>
      <c r="GLY898" s="806"/>
      <c r="GLZ898" s="806"/>
      <c r="GMA898" s="806"/>
      <c r="GMB898" s="806"/>
      <c r="GMC898" s="806"/>
      <c r="GMD898" s="806"/>
      <c r="GME898" s="806"/>
      <c r="GMF898" s="806"/>
      <c r="GMG898" s="806"/>
      <c r="GMH898" s="806"/>
      <c r="GMI898" s="806"/>
      <c r="GMJ898" s="806"/>
      <c r="GMK898" s="806"/>
      <c r="GML898" s="806"/>
      <c r="GMM898" s="806"/>
      <c r="GMN898" s="806"/>
      <c r="GMO898" s="806"/>
      <c r="GMP898" s="806"/>
      <c r="GMQ898" s="806"/>
      <c r="GMR898" s="806"/>
      <c r="GMS898" s="806"/>
      <c r="GMT898" s="806"/>
      <c r="GMU898" s="806"/>
      <c r="GMV898" s="806"/>
      <c r="GMW898" s="806"/>
      <c r="GMX898" s="806"/>
      <c r="GMY898" s="806"/>
      <c r="GMZ898" s="806"/>
      <c r="GNA898" s="806"/>
      <c r="GNB898" s="806"/>
      <c r="GNC898" s="806"/>
      <c r="GND898" s="806"/>
      <c r="GNE898" s="806"/>
      <c r="GNF898" s="806"/>
      <c r="GNG898" s="806"/>
      <c r="GNH898" s="806"/>
      <c r="GNI898" s="806"/>
      <c r="GNJ898" s="806"/>
      <c r="GNK898" s="806"/>
      <c r="GNL898" s="806"/>
      <c r="GNM898" s="806"/>
      <c r="GNN898" s="806"/>
      <c r="GNO898" s="806"/>
      <c r="GNP898" s="806"/>
      <c r="GNQ898" s="806"/>
      <c r="GNR898" s="806"/>
      <c r="GNS898" s="806"/>
      <c r="GNT898" s="806"/>
      <c r="GNU898" s="806"/>
      <c r="GNV898" s="806"/>
      <c r="GNW898" s="806"/>
      <c r="GNX898" s="806"/>
      <c r="GNY898" s="806"/>
      <c r="GNZ898" s="806"/>
      <c r="GOA898" s="806"/>
      <c r="GOB898" s="806"/>
      <c r="GOC898" s="806"/>
      <c r="GOD898" s="806"/>
      <c r="GOE898" s="806"/>
      <c r="GOF898" s="806"/>
      <c r="GOG898" s="806"/>
      <c r="GOH898" s="806"/>
      <c r="GOI898" s="806"/>
      <c r="GOJ898" s="806"/>
      <c r="GOK898" s="806"/>
      <c r="GOL898" s="806"/>
      <c r="GOM898" s="806"/>
      <c r="GON898" s="806"/>
      <c r="GOO898" s="806"/>
      <c r="GOP898" s="806"/>
      <c r="GOQ898" s="806"/>
      <c r="GOR898" s="806"/>
      <c r="GOS898" s="806"/>
      <c r="GOT898" s="806"/>
      <c r="GOU898" s="806"/>
      <c r="GOV898" s="806"/>
      <c r="GOW898" s="806"/>
      <c r="GOX898" s="806"/>
      <c r="GOY898" s="806"/>
      <c r="GOZ898" s="806"/>
      <c r="GPA898" s="806"/>
      <c r="GPB898" s="806"/>
      <c r="GPC898" s="806"/>
      <c r="GPD898" s="806"/>
      <c r="GPE898" s="806"/>
      <c r="GPF898" s="806"/>
      <c r="GPG898" s="806"/>
      <c r="GPH898" s="806"/>
      <c r="GPI898" s="806"/>
      <c r="GPJ898" s="806"/>
      <c r="GPK898" s="806"/>
      <c r="GPL898" s="806"/>
      <c r="GPM898" s="806"/>
      <c r="GPN898" s="806"/>
      <c r="GPO898" s="806"/>
      <c r="GPP898" s="806"/>
      <c r="GPQ898" s="806"/>
      <c r="GPR898" s="806"/>
      <c r="GPS898" s="806"/>
      <c r="GPT898" s="806"/>
      <c r="GPU898" s="806"/>
      <c r="GPV898" s="806"/>
      <c r="GPW898" s="806"/>
      <c r="GPX898" s="806"/>
      <c r="GPY898" s="806"/>
      <c r="GPZ898" s="806"/>
      <c r="GQA898" s="806"/>
      <c r="GQB898" s="806"/>
      <c r="GQC898" s="806"/>
      <c r="GQD898" s="806"/>
      <c r="GQE898" s="806"/>
      <c r="GQF898" s="806"/>
      <c r="GQG898" s="806"/>
      <c r="GQH898" s="806"/>
      <c r="GQI898" s="806"/>
      <c r="GQJ898" s="806"/>
      <c r="GQK898" s="806"/>
      <c r="GQL898" s="806"/>
      <c r="GQM898" s="806"/>
      <c r="GQN898" s="806"/>
      <c r="GQO898" s="806"/>
      <c r="GQP898" s="806"/>
      <c r="GQQ898" s="806"/>
      <c r="GQR898" s="806"/>
      <c r="GQS898" s="806"/>
      <c r="GQT898" s="806"/>
      <c r="GQU898" s="806"/>
      <c r="GQV898" s="806"/>
      <c r="GQW898" s="806"/>
      <c r="GQX898" s="806"/>
      <c r="GQY898" s="806"/>
      <c r="GQZ898" s="806"/>
      <c r="GRA898" s="806"/>
      <c r="GRB898" s="806"/>
      <c r="GRC898" s="806"/>
      <c r="GRD898" s="806"/>
      <c r="GRE898" s="806"/>
      <c r="GRF898" s="806"/>
      <c r="GRG898" s="806"/>
      <c r="GRH898" s="806"/>
      <c r="GRI898" s="806"/>
      <c r="GRJ898" s="806"/>
      <c r="GRK898" s="806"/>
      <c r="GRL898" s="806"/>
      <c r="GRM898" s="806"/>
      <c r="GRN898" s="806"/>
      <c r="GRO898" s="806"/>
      <c r="GRP898" s="806"/>
      <c r="GRQ898" s="806"/>
      <c r="GRR898" s="806"/>
      <c r="GRS898" s="806"/>
      <c r="GRT898" s="806"/>
      <c r="GRU898" s="806"/>
      <c r="GRV898" s="806"/>
      <c r="GRW898" s="806"/>
      <c r="GRX898" s="806"/>
      <c r="GRY898" s="806"/>
      <c r="GRZ898" s="806"/>
      <c r="GSA898" s="806"/>
      <c r="GSB898" s="806"/>
      <c r="GSC898" s="806"/>
      <c r="GSD898" s="806"/>
      <c r="GSE898" s="806"/>
      <c r="GSF898" s="806"/>
      <c r="GSG898" s="806"/>
      <c r="GSH898" s="806"/>
      <c r="GSI898" s="806"/>
      <c r="GSJ898" s="806"/>
      <c r="GSK898" s="806"/>
      <c r="GSL898" s="806"/>
      <c r="GSM898" s="806"/>
      <c r="GSN898" s="806"/>
      <c r="GSO898" s="806"/>
      <c r="GSP898" s="806"/>
      <c r="GSQ898" s="806"/>
      <c r="GSR898" s="806"/>
      <c r="GSS898" s="806"/>
      <c r="GST898" s="806"/>
      <c r="GSU898" s="806"/>
      <c r="GSV898" s="806"/>
      <c r="GSW898" s="806"/>
      <c r="GSX898" s="806"/>
      <c r="GSY898" s="806"/>
      <c r="GSZ898" s="806"/>
      <c r="GTA898" s="806"/>
      <c r="GTB898" s="806"/>
      <c r="GTC898" s="806"/>
      <c r="GTD898" s="806"/>
      <c r="GTE898" s="806"/>
      <c r="GTF898" s="806"/>
      <c r="GTG898" s="806"/>
      <c r="GTH898" s="806"/>
      <c r="GTI898" s="806"/>
      <c r="GTJ898" s="806"/>
      <c r="GTK898" s="806"/>
      <c r="GTL898" s="806"/>
      <c r="GTM898" s="806"/>
      <c r="GTN898" s="806"/>
      <c r="GTO898" s="806"/>
      <c r="GTP898" s="806"/>
      <c r="GTQ898" s="806"/>
      <c r="GTR898" s="806"/>
      <c r="GTS898" s="806"/>
      <c r="GTT898" s="806"/>
      <c r="GTU898" s="806"/>
      <c r="GTV898" s="806"/>
      <c r="GTW898" s="806"/>
      <c r="GTX898" s="806"/>
      <c r="GTY898" s="806"/>
      <c r="GTZ898" s="806"/>
      <c r="GUA898" s="806"/>
      <c r="GUB898" s="806"/>
      <c r="GUC898" s="806"/>
      <c r="GUD898" s="806"/>
      <c r="GUE898" s="806"/>
      <c r="GUF898" s="806"/>
      <c r="GUG898" s="806"/>
      <c r="GUH898" s="806"/>
      <c r="GUI898" s="806"/>
      <c r="GUJ898" s="806"/>
      <c r="GUK898" s="806"/>
      <c r="GUL898" s="806"/>
      <c r="GUM898" s="806"/>
      <c r="GUN898" s="806"/>
      <c r="GUO898" s="806"/>
      <c r="GUP898" s="806"/>
      <c r="GUQ898" s="806"/>
      <c r="GUR898" s="806"/>
      <c r="GUS898" s="806"/>
      <c r="GUT898" s="806"/>
      <c r="GUU898" s="806"/>
      <c r="GUV898" s="806"/>
      <c r="GUW898" s="806"/>
      <c r="GUX898" s="806"/>
      <c r="GUY898" s="806"/>
      <c r="GUZ898" s="806"/>
      <c r="GVA898" s="806"/>
      <c r="GVB898" s="806"/>
      <c r="GVC898" s="806"/>
      <c r="GVD898" s="806"/>
      <c r="GVE898" s="806"/>
      <c r="GVF898" s="806"/>
      <c r="GVG898" s="806"/>
      <c r="GVH898" s="806"/>
      <c r="GVI898" s="806"/>
      <c r="GVJ898" s="806"/>
      <c r="GVK898" s="806"/>
      <c r="GVL898" s="806"/>
      <c r="GVM898" s="806"/>
      <c r="GVN898" s="806"/>
      <c r="GVO898" s="806"/>
      <c r="GVP898" s="806"/>
      <c r="GVQ898" s="806"/>
      <c r="GVR898" s="806"/>
      <c r="GVS898" s="806"/>
      <c r="GVT898" s="806"/>
      <c r="GVU898" s="806"/>
      <c r="GVV898" s="806"/>
      <c r="GVW898" s="806"/>
      <c r="GVX898" s="806"/>
      <c r="GVY898" s="806"/>
      <c r="GVZ898" s="806"/>
      <c r="GWA898" s="806"/>
      <c r="GWB898" s="806"/>
      <c r="GWC898" s="806"/>
      <c r="GWD898" s="806"/>
      <c r="GWE898" s="806"/>
      <c r="GWF898" s="806"/>
      <c r="GWG898" s="806"/>
      <c r="GWH898" s="806"/>
      <c r="GWI898" s="806"/>
      <c r="GWJ898" s="806"/>
      <c r="GWK898" s="806"/>
      <c r="GWL898" s="806"/>
      <c r="GWM898" s="806"/>
      <c r="GWN898" s="806"/>
      <c r="GWO898" s="806"/>
      <c r="GWP898" s="806"/>
      <c r="GWQ898" s="806"/>
      <c r="GWR898" s="806"/>
      <c r="GWS898" s="806"/>
      <c r="GWT898" s="806"/>
      <c r="GWU898" s="806"/>
      <c r="GWV898" s="806"/>
      <c r="GWW898" s="806"/>
      <c r="GWX898" s="806"/>
      <c r="GWY898" s="806"/>
      <c r="GWZ898" s="806"/>
      <c r="GXA898" s="806"/>
      <c r="GXB898" s="806"/>
      <c r="GXC898" s="806"/>
      <c r="GXD898" s="806"/>
      <c r="GXE898" s="806"/>
      <c r="GXF898" s="806"/>
      <c r="GXG898" s="806"/>
      <c r="GXH898" s="806"/>
      <c r="GXI898" s="806"/>
      <c r="GXJ898" s="806"/>
      <c r="GXK898" s="806"/>
      <c r="GXL898" s="806"/>
      <c r="GXM898" s="806"/>
      <c r="GXN898" s="806"/>
      <c r="GXO898" s="806"/>
      <c r="GXP898" s="806"/>
      <c r="GXQ898" s="806"/>
      <c r="GXR898" s="806"/>
      <c r="GXS898" s="806"/>
      <c r="GXT898" s="806"/>
      <c r="GXU898" s="806"/>
      <c r="GXV898" s="806"/>
      <c r="GXW898" s="806"/>
      <c r="GXX898" s="806"/>
      <c r="GXY898" s="806"/>
      <c r="GXZ898" s="806"/>
      <c r="GYA898" s="806"/>
      <c r="GYB898" s="806"/>
      <c r="GYC898" s="806"/>
      <c r="GYD898" s="806"/>
      <c r="GYE898" s="806"/>
      <c r="GYF898" s="806"/>
      <c r="GYG898" s="806"/>
      <c r="GYH898" s="806"/>
      <c r="GYI898" s="806"/>
      <c r="GYJ898" s="806"/>
      <c r="GYK898" s="806"/>
      <c r="GYL898" s="806"/>
      <c r="GYM898" s="806"/>
      <c r="GYN898" s="806"/>
      <c r="GYO898" s="806"/>
      <c r="GYP898" s="806"/>
      <c r="GYQ898" s="806"/>
      <c r="GYR898" s="806"/>
      <c r="GYS898" s="806"/>
      <c r="GYT898" s="806"/>
      <c r="GYU898" s="806"/>
      <c r="GYV898" s="806"/>
      <c r="GYW898" s="806"/>
      <c r="GYX898" s="806"/>
      <c r="GYY898" s="806"/>
      <c r="GYZ898" s="806"/>
      <c r="GZA898" s="806"/>
      <c r="GZB898" s="806"/>
      <c r="GZC898" s="806"/>
      <c r="GZD898" s="806"/>
      <c r="GZE898" s="806"/>
      <c r="GZF898" s="806"/>
      <c r="GZG898" s="806"/>
      <c r="GZH898" s="806"/>
      <c r="GZI898" s="806"/>
      <c r="GZJ898" s="806"/>
      <c r="GZK898" s="806"/>
      <c r="GZL898" s="806"/>
      <c r="GZM898" s="806"/>
      <c r="GZN898" s="806"/>
      <c r="GZO898" s="806"/>
      <c r="GZP898" s="806"/>
      <c r="GZQ898" s="806"/>
      <c r="GZR898" s="806"/>
      <c r="GZS898" s="806"/>
      <c r="GZT898" s="806"/>
      <c r="GZU898" s="806"/>
      <c r="GZV898" s="806"/>
      <c r="GZW898" s="806"/>
      <c r="GZX898" s="806"/>
      <c r="GZY898" s="806"/>
      <c r="GZZ898" s="806"/>
      <c r="HAA898" s="806"/>
      <c r="HAB898" s="806"/>
      <c r="HAC898" s="806"/>
      <c r="HAD898" s="806"/>
      <c r="HAE898" s="806"/>
      <c r="HAF898" s="806"/>
      <c r="HAG898" s="806"/>
      <c r="HAH898" s="806"/>
      <c r="HAI898" s="806"/>
      <c r="HAJ898" s="806"/>
      <c r="HAK898" s="806"/>
      <c r="HAL898" s="806"/>
      <c r="HAM898" s="806"/>
      <c r="HAN898" s="806"/>
      <c r="HAO898" s="806"/>
      <c r="HAP898" s="806"/>
      <c r="HAQ898" s="806"/>
      <c r="HAR898" s="806"/>
      <c r="HAS898" s="806"/>
      <c r="HAT898" s="806"/>
      <c r="HAU898" s="806"/>
      <c r="HAV898" s="806"/>
      <c r="HAW898" s="806"/>
      <c r="HAX898" s="806"/>
      <c r="HAY898" s="806"/>
      <c r="HAZ898" s="806"/>
      <c r="HBA898" s="806"/>
      <c r="HBB898" s="806"/>
      <c r="HBC898" s="806"/>
      <c r="HBD898" s="806"/>
      <c r="HBE898" s="806"/>
      <c r="HBF898" s="806"/>
      <c r="HBG898" s="806"/>
      <c r="HBH898" s="806"/>
      <c r="HBI898" s="806"/>
      <c r="HBJ898" s="806"/>
      <c r="HBK898" s="806"/>
      <c r="HBL898" s="806"/>
      <c r="HBM898" s="806"/>
      <c r="HBN898" s="806"/>
      <c r="HBO898" s="806"/>
      <c r="HBP898" s="806"/>
      <c r="HBQ898" s="806"/>
      <c r="HBR898" s="806"/>
      <c r="HBS898" s="806"/>
      <c r="HBT898" s="806"/>
      <c r="HBU898" s="806"/>
      <c r="HBV898" s="806"/>
      <c r="HBW898" s="806"/>
      <c r="HBX898" s="806"/>
      <c r="HBY898" s="806"/>
      <c r="HBZ898" s="806"/>
      <c r="HCA898" s="806"/>
      <c r="HCB898" s="806"/>
      <c r="HCC898" s="806"/>
      <c r="HCD898" s="806"/>
      <c r="HCE898" s="806"/>
      <c r="HCF898" s="806"/>
      <c r="HCG898" s="806"/>
      <c r="HCH898" s="806"/>
      <c r="HCI898" s="806"/>
      <c r="HCJ898" s="806"/>
      <c r="HCK898" s="806"/>
      <c r="HCL898" s="806"/>
      <c r="HCM898" s="806"/>
      <c r="HCN898" s="806"/>
      <c r="HCO898" s="806"/>
      <c r="HCP898" s="806"/>
      <c r="HCQ898" s="806"/>
      <c r="HCR898" s="806"/>
      <c r="HCS898" s="806"/>
      <c r="HCT898" s="806"/>
      <c r="HCU898" s="806"/>
      <c r="HCV898" s="806"/>
      <c r="HCW898" s="806"/>
      <c r="HCX898" s="806"/>
      <c r="HCY898" s="806"/>
      <c r="HCZ898" s="806"/>
      <c r="HDA898" s="806"/>
      <c r="HDB898" s="806"/>
      <c r="HDC898" s="806"/>
      <c r="HDD898" s="806"/>
      <c r="HDE898" s="806"/>
      <c r="HDF898" s="806"/>
      <c r="HDG898" s="806"/>
      <c r="HDH898" s="806"/>
      <c r="HDI898" s="806"/>
      <c r="HDJ898" s="806"/>
      <c r="HDK898" s="806"/>
      <c r="HDL898" s="806"/>
      <c r="HDM898" s="806"/>
      <c r="HDN898" s="806"/>
      <c r="HDO898" s="806"/>
      <c r="HDP898" s="806"/>
      <c r="HDQ898" s="806"/>
      <c r="HDR898" s="806"/>
      <c r="HDS898" s="806"/>
      <c r="HDT898" s="806"/>
      <c r="HDU898" s="806"/>
      <c r="HDV898" s="806"/>
      <c r="HDW898" s="806"/>
      <c r="HDX898" s="806"/>
      <c r="HDY898" s="806"/>
      <c r="HDZ898" s="806"/>
      <c r="HEA898" s="806"/>
      <c r="HEB898" s="806"/>
      <c r="HEC898" s="806"/>
      <c r="HED898" s="806"/>
      <c r="HEE898" s="806"/>
      <c r="HEF898" s="806"/>
      <c r="HEG898" s="806"/>
      <c r="HEH898" s="806"/>
      <c r="HEI898" s="806"/>
      <c r="HEJ898" s="806"/>
      <c r="HEK898" s="806"/>
      <c r="HEL898" s="806"/>
      <c r="HEM898" s="806"/>
      <c r="HEN898" s="806"/>
      <c r="HEO898" s="806"/>
      <c r="HEP898" s="806"/>
      <c r="HEQ898" s="806"/>
      <c r="HER898" s="806"/>
      <c r="HES898" s="806"/>
      <c r="HET898" s="806"/>
      <c r="HEU898" s="806"/>
      <c r="HEV898" s="806"/>
      <c r="HEW898" s="806"/>
      <c r="HEX898" s="806"/>
      <c r="HEY898" s="806"/>
      <c r="HEZ898" s="806"/>
      <c r="HFA898" s="806"/>
      <c r="HFB898" s="806"/>
      <c r="HFC898" s="806"/>
      <c r="HFD898" s="806"/>
      <c r="HFE898" s="806"/>
      <c r="HFF898" s="806"/>
      <c r="HFG898" s="806"/>
      <c r="HFH898" s="806"/>
      <c r="HFI898" s="806"/>
      <c r="HFJ898" s="806"/>
      <c r="HFK898" s="806"/>
      <c r="HFL898" s="806"/>
      <c r="HFM898" s="806"/>
      <c r="HFN898" s="806"/>
      <c r="HFO898" s="806"/>
      <c r="HFP898" s="806"/>
      <c r="HFQ898" s="806"/>
      <c r="HFR898" s="806"/>
      <c r="HFS898" s="806"/>
      <c r="HFT898" s="806"/>
      <c r="HFU898" s="806"/>
      <c r="HFV898" s="806"/>
      <c r="HFW898" s="806"/>
      <c r="HFX898" s="806"/>
      <c r="HFY898" s="806"/>
      <c r="HFZ898" s="806"/>
      <c r="HGA898" s="806"/>
      <c r="HGB898" s="806"/>
      <c r="HGC898" s="806"/>
      <c r="HGD898" s="806"/>
      <c r="HGE898" s="806"/>
      <c r="HGF898" s="806"/>
      <c r="HGG898" s="806"/>
      <c r="HGH898" s="806"/>
      <c r="HGI898" s="806"/>
      <c r="HGJ898" s="806"/>
      <c r="HGK898" s="806"/>
      <c r="HGL898" s="806"/>
      <c r="HGM898" s="806"/>
      <c r="HGN898" s="806"/>
      <c r="HGO898" s="806"/>
      <c r="HGP898" s="806"/>
      <c r="HGQ898" s="806"/>
      <c r="HGR898" s="806"/>
      <c r="HGS898" s="806"/>
      <c r="HGT898" s="806"/>
      <c r="HGU898" s="806"/>
      <c r="HGV898" s="806"/>
      <c r="HGW898" s="806"/>
      <c r="HGX898" s="806"/>
      <c r="HGY898" s="806"/>
      <c r="HGZ898" s="806"/>
      <c r="HHA898" s="806"/>
      <c r="HHB898" s="806"/>
      <c r="HHC898" s="806"/>
      <c r="HHD898" s="806"/>
      <c r="HHE898" s="806"/>
      <c r="HHF898" s="806"/>
      <c r="HHG898" s="806"/>
      <c r="HHH898" s="806"/>
      <c r="HHI898" s="806"/>
      <c r="HHJ898" s="806"/>
      <c r="HHK898" s="806"/>
      <c r="HHL898" s="806"/>
      <c r="HHM898" s="806"/>
      <c r="HHN898" s="806"/>
      <c r="HHO898" s="806"/>
      <c r="HHP898" s="806"/>
      <c r="HHQ898" s="806"/>
      <c r="HHR898" s="806"/>
      <c r="HHS898" s="806"/>
      <c r="HHT898" s="806"/>
      <c r="HHU898" s="806"/>
      <c r="HHV898" s="806"/>
      <c r="HHW898" s="806"/>
      <c r="HHX898" s="806"/>
      <c r="HHY898" s="806"/>
      <c r="HHZ898" s="806"/>
      <c r="HIA898" s="806"/>
      <c r="HIB898" s="806"/>
      <c r="HIC898" s="806"/>
      <c r="HID898" s="806"/>
      <c r="HIE898" s="806"/>
      <c r="HIF898" s="806"/>
      <c r="HIG898" s="806"/>
      <c r="HIH898" s="806"/>
      <c r="HII898" s="806"/>
      <c r="HIJ898" s="806"/>
      <c r="HIK898" s="806"/>
      <c r="HIL898" s="806"/>
      <c r="HIM898" s="806"/>
      <c r="HIN898" s="806"/>
      <c r="HIO898" s="806"/>
      <c r="HIP898" s="806"/>
      <c r="HIQ898" s="806"/>
      <c r="HIR898" s="806"/>
      <c r="HIS898" s="806"/>
      <c r="HIT898" s="806"/>
      <c r="HIU898" s="806"/>
      <c r="HIV898" s="806"/>
      <c r="HIW898" s="806"/>
      <c r="HIX898" s="806"/>
      <c r="HIY898" s="806"/>
      <c r="HIZ898" s="806"/>
      <c r="HJA898" s="806"/>
      <c r="HJB898" s="806"/>
      <c r="HJC898" s="806"/>
      <c r="HJD898" s="806"/>
      <c r="HJE898" s="806"/>
      <c r="HJF898" s="806"/>
      <c r="HJG898" s="806"/>
      <c r="HJH898" s="806"/>
      <c r="HJI898" s="806"/>
      <c r="HJJ898" s="806"/>
      <c r="HJK898" s="806"/>
      <c r="HJL898" s="806"/>
      <c r="HJM898" s="806"/>
      <c r="HJN898" s="806"/>
      <c r="HJO898" s="806"/>
      <c r="HJP898" s="806"/>
      <c r="HJQ898" s="806"/>
      <c r="HJR898" s="806"/>
      <c r="HJS898" s="806"/>
      <c r="HJT898" s="806"/>
      <c r="HJU898" s="806"/>
      <c r="HJV898" s="806"/>
      <c r="HJW898" s="806"/>
      <c r="HJX898" s="806"/>
      <c r="HJY898" s="806"/>
      <c r="HJZ898" s="806"/>
      <c r="HKA898" s="806"/>
      <c r="HKB898" s="806"/>
      <c r="HKC898" s="806"/>
      <c r="HKD898" s="806"/>
      <c r="HKE898" s="806"/>
      <c r="HKF898" s="806"/>
      <c r="HKG898" s="806"/>
      <c r="HKH898" s="806"/>
      <c r="HKI898" s="806"/>
      <c r="HKJ898" s="806"/>
      <c r="HKK898" s="806"/>
      <c r="HKL898" s="806"/>
      <c r="HKM898" s="806"/>
      <c r="HKN898" s="806"/>
      <c r="HKO898" s="806"/>
      <c r="HKP898" s="806"/>
      <c r="HKQ898" s="806"/>
      <c r="HKR898" s="806"/>
      <c r="HKS898" s="806"/>
      <c r="HKT898" s="806"/>
      <c r="HKU898" s="806"/>
      <c r="HKV898" s="806"/>
      <c r="HKW898" s="806"/>
      <c r="HKX898" s="806"/>
      <c r="HKY898" s="806"/>
      <c r="HKZ898" s="806"/>
      <c r="HLA898" s="806"/>
      <c r="HLB898" s="806"/>
      <c r="HLC898" s="806"/>
      <c r="HLD898" s="806"/>
      <c r="HLE898" s="806"/>
      <c r="HLF898" s="806"/>
      <c r="HLG898" s="806"/>
      <c r="HLH898" s="806"/>
      <c r="HLI898" s="806"/>
      <c r="HLJ898" s="806"/>
      <c r="HLK898" s="806"/>
      <c r="HLL898" s="806"/>
      <c r="HLM898" s="806"/>
      <c r="HLN898" s="806"/>
      <c r="HLO898" s="806"/>
      <c r="HLP898" s="806"/>
      <c r="HLQ898" s="806"/>
      <c r="HLR898" s="806"/>
      <c r="HLS898" s="806"/>
      <c r="HLT898" s="806"/>
      <c r="HLU898" s="806"/>
      <c r="HLV898" s="806"/>
      <c r="HLW898" s="806"/>
      <c r="HLX898" s="806"/>
      <c r="HLY898" s="806"/>
      <c r="HLZ898" s="806"/>
      <c r="HMA898" s="806"/>
      <c r="HMB898" s="806"/>
      <c r="HMC898" s="806"/>
      <c r="HMD898" s="806"/>
      <c r="HME898" s="806"/>
      <c r="HMF898" s="806"/>
      <c r="HMG898" s="806"/>
      <c r="HMH898" s="806"/>
      <c r="HMI898" s="806"/>
      <c r="HMJ898" s="806"/>
      <c r="HMK898" s="806"/>
      <c r="HML898" s="806"/>
      <c r="HMM898" s="806"/>
      <c r="HMN898" s="806"/>
      <c r="HMO898" s="806"/>
      <c r="HMP898" s="806"/>
      <c r="HMQ898" s="806"/>
      <c r="HMR898" s="806"/>
      <c r="HMS898" s="806"/>
      <c r="HMT898" s="806"/>
      <c r="HMU898" s="806"/>
      <c r="HMV898" s="806"/>
      <c r="HMW898" s="806"/>
      <c r="HMX898" s="806"/>
      <c r="HMY898" s="806"/>
      <c r="HMZ898" s="806"/>
      <c r="HNA898" s="806"/>
      <c r="HNB898" s="806"/>
      <c r="HNC898" s="806"/>
      <c r="HND898" s="806"/>
      <c r="HNE898" s="806"/>
      <c r="HNF898" s="806"/>
      <c r="HNG898" s="806"/>
      <c r="HNH898" s="806"/>
      <c r="HNI898" s="806"/>
      <c r="HNJ898" s="806"/>
      <c r="HNK898" s="806"/>
      <c r="HNL898" s="806"/>
      <c r="HNM898" s="806"/>
      <c r="HNN898" s="806"/>
      <c r="HNO898" s="806"/>
      <c r="HNP898" s="806"/>
      <c r="HNQ898" s="806"/>
      <c r="HNR898" s="806"/>
      <c r="HNS898" s="806"/>
      <c r="HNT898" s="806"/>
      <c r="HNU898" s="806"/>
      <c r="HNV898" s="806"/>
      <c r="HNW898" s="806"/>
      <c r="HNX898" s="806"/>
      <c r="HNY898" s="806"/>
      <c r="HNZ898" s="806"/>
      <c r="HOA898" s="806"/>
      <c r="HOB898" s="806"/>
      <c r="HOC898" s="806"/>
      <c r="HOD898" s="806"/>
      <c r="HOE898" s="806"/>
      <c r="HOF898" s="806"/>
      <c r="HOG898" s="806"/>
      <c r="HOH898" s="806"/>
      <c r="HOI898" s="806"/>
      <c r="HOJ898" s="806"/>
      <c r="HOK898" s="806"/>
      <c r="HOL898" s="806"/>
      <c r="HOM898" s="806"/>
      <c r="HON898" s="806"/>
      <c r="HOO898" s="806"/>
      <c r="HOP898" s="806"/>
      <c r="HOQ898" s="806"/>
      <c r="HOR898" s="806"/>
      <c r="HOS898" s="806"/>
      <c r="HOT898" s="806"/>
      <c r="HOU898" s="806"/>
      <c r="HOV898" s="806"/>
      <c r="HOW898" s="806"/>
      <c r="HOX898" s="806"/>
      <c r="HOY898" s="806"/>
      <c r="HOZ898" s="806"/>
      <c r="HPA898" s="806"/>
      <c r="HPB898" s="806"/>
      <c r="HPC898" s="806"/>
      <c r="HPD898" s="806"/>
      <c r="HPE898" s="806"/>
      <c r="HPF898" s="806"/>
      <c r="HPG898" s="806"/>
      <c r="HPH898" s="806"/>
      <c r="HPI898" s="806"/>
      <c r="HPJ898" s="806"/>
      <c r="HPK898" s="806"/>
      <c r="HPL898" s="806"/>
      <c r="HPM898" s="806"/>
      <c r="HPN898" s="806"/>
      <c r="HPO898" s="806"/>
      <c r="HPP898" s="806"/>
      <c r="HPQ898" s="806"/>
      <c r="HPR898" s="806"/>
      <c r="HPS898" s="806"/>
      <c r="HPT898" s="806"/>
      <c r="HPU898" s="806"/>
      <c r="HPV898" s="806"/>
      <c r="HPW898" s="806"/>
      <c r="HPX898" s="806"/>
      <c r="HPY898" s="806"/>
      <c r="HPZ898" s="806"/>
      <c r="HQA898" s="806"/>
      <c r="HQB898" s="806"/>
      <c r="HQC898" s="806"/>
      <c r="HQD898" s="806"/>
      <c r="HQE898" s="806"/>
      <c r="HQF898" s="806"/>
      <c r="HQG898" s="806"/>
      <c r="HQH898" s="806"/>
      <c r="HQI898" s="806"/>
      <c r="HQJ898" s="806"/>
      <c r="HQK898" s="806"/>
      <c r="HQL898" s="806"/>
      <c r="HQM898" s="806"/>
      <c r="HQN898" s="806"/>
      <c r="HQO898" s="806"/>
      <c r="HQP898" s="806"/>
      <c r="HQQ898" s="806"/>
      <c r="HQR898" s="806"/>
      <c r="HQS898" s="806"/>
      <c r="HQT898" s="806"/>
      <c r="HQU898" s="806"/>
      <c r="HQV898" s="806"/>
      <c r="HQW898" s="806"/>
      <c r="HQX898" s="806"/>
      <c r="HQY898" s="806"/>
      <c r="HQZ898" s="806"/>
      <c r="HRA898" s="806"/>
      <c r="HRB898" s="806"/>
      <c r="HRC898" s="806"/>
      <c r="HRD898" s="806"/>
      <c r="HRE898" s="806"/>
      <c r="HRF898" s="806"/>
      <c r="HRG898" s="806"/>
      <c r="HRH898" s="806"/>
      <c r="HRI898" s="806"/>
      <c r="HRJ898" s="806"/>
      <c r="HRK898" s="806"/>
      <c r="HRL898" s="806"/>
      <c r="HRM898" s="806"/>
      <c r="HRN898" s="806"/>
      <c r="HRO898" s="806"/>
      <c r="HRP898" s="806"/>
      <c r="HRQ898" s="806"/>
      <c r="HRR898" s="806"/>
      <c r="HRS898" s="806"/>
      <c r="HRT898" s="806"/>
      <c r="HRU898" s="806"/>
      <c r="HRV898" s="806"/>
      <c r="HRW898" s="806"/>
      <c r="HRX898" s="806"/>
      <c r="HRY898" s="806"/>
      <c r="HRZ898" s="806"/>
      <c r="HSA898" s="806"/>
      <c r="HSB898" s="806"/>
      <c r="HSC898" s="806"/>
      <c r="HSD898" s="806"/>
      <c r="HSE898" s="806"/>
      <c r="HSF898" s="806"/>
      <c r="HSG898" s="806"/>
      <c r="HSH898" s="806"/>
      <c r="HSI898" s="806"/>
      <c r="HSJ898" s="806"/>
      <c r="HSK898" s="806"/>
      <c r="HSL898" s="806"/>
      <c r="HSM898" s="806"/>
      <c r="HSN898" s="806"/>
      <c r="HSO898" s="806"/>
      <c r="HSP898" s="806"/>
      <c r="HSQ898" s="806"/>
      <c r="HSR898" s="806"/>
      <c r="HSS898" s="806"/>
      <c r="HST898" s="806"/>
      <c r="HSU898" s="806"/>
      <c r="HSV898" s="806"/>
      <c r="HSW898" s="806"/>
      <c r="HSX898" s="806"/>
      <c r="HSY898" s="806"/>
      <c r="HSZ898" s="806"/>
      <c r="HTA898" s="806"/>
      <c r="HTB898" s="806"/>
      <c r="HTC898" s="806"/>
      <c r="HTD898" s="806"/>
      <c r="HTE898" s="806"/>
      <c r="HTF898" s="806"/>
      <c r="HTG898" s="806"/>
      <c r="HTH898" s="806"/>
      <c r="HTI898" s="806"/>
      <c r="HTJ898" s="806"/>
      <c r="HTK898" s="806"/>
      <c r="HTL898" s="806"/>
      <c r="HTM898" s="806"/>
      <c r="HTN898" s="806"/>
      <c r="HTO898" s="806"/>
      <c r="HTP898" s="806"/>
      <c r="HTQ898" s="806"/>
      <c r="HTR898" s="806"/>
      <c r="HTS898" s="806"/>
      <c r="HTT898" s="806"/>
      <c r="HTU898" s="806"/>
      <c r="HTV898" s="806"/>
      <c r="HTW898" s="806"/>
      <c r="HTX898" s="806"/>
      <c r="HTY898" s="806"/>
      <c r="HTZ898" s="806"/>
      <c r="HUA898" s="806"/>
      <c r="HUB898" s="806"/>
      <c r="HUC898" s="806"/>
      <c r="HUD898" s="806"/>
      <c r="HUE898" s="806"/>
      <c r="HUF898" s="806"/>
      <c r="HUG898" s="806"/>
      <c r="HUH898" s="806"/>
      <c r="HUI898" s="806"/>
      <c r="HUJ898" s="806"/>
      <c r="HUK898" s="806"/>
      <c r="HUL898" s="806"/>
      <c r="HUM898" s="806"/>
      <c r="HUN898" s="806"/>
      <c r="HUO898" s="806"/>
      <c r="HUP898" s="806"/>
      <c r="HUQ898" s="806"/>
      <c r="HUR898" s="806"/>
      <c r="HUS898" s="806"/>
      <c r="HUT898" s="806"/>
      <c r="HUU898" s="806"/>
      <c r="HUV898" s="806"/>
      <c r="HUW898" s="806"/>
      <c r="HUX898" s="806"/>
      <c r="HUY898" s="806"/>
      <c r="HUZ898" s="806"/>
      <c r="HVA898" s="806"/>
      <c r="HVB898" s="806"/>
      <c r="HVC898" s="806"/>
      <c r="HVD898" s="806"/>
      <c r="HVE898" s="806"/>
      <c r="HVF898" s="806"/>
      <c r="HVG898" s="806"/>
      <c r="HVH898" s="806"/>
      <c r="HVI898" s="806"/>
      <c r="HVJ898" s="806"/>
      <c r="HVK898" s="806"/>
      <c r="HVL898" s="806"/>
      <c r="HVM898" s="806"/>
      <c r="HVN898" s="806"/>
      <c r="HVO898" s="806"/>
      <c r="HVP898" s="806"/>
      <c r="HVQ898" s="806"/>
      <c r="HVR898" s="806"/>
      <c r="HVS898" s="806"/>
      <c r="HVT898" s="806"/>
      <c r="HVU898" s="806"/>
      <c r="HVV898" s="806"/>
      <c r="HVW898" s="806"/>
      <c r="HVX898" s="806"/>
      <c r="HVY898" s="806"/>
      <c r="HVZ898" s="806"/>
      <c r="HWA898" s="806"/>
      <c r="HWB898" s="806"/>
      <c r="HWC898" s="806"/>
      <c r="HWD898" s="806"/>
      <c r="HWE898" s="806"/>
      <c r="HWF898" s="806"/>
      <c r="HWG898" s="806"/>
      <c r="HWH898" s="806"/>
      <c r="HWI898" s="806"/>
      <c r="HWJ898" s="806"/>
      <c r="HWK898" s="806"/>
      <c r="HWL898" s="806"/>
      <c r="HWM898" s="806"/>
      <c r="HWN898" s="806"/>
      <c r="HWO898" s="806"/>
      <c r="HWP898" s="806"/>
      <c r="HWQ898" s="806"/>
      <c r="HWR898" s="806"/>
      <c r="HWS898" s="806"/>
      <c r="HWT898" s="806"/>
      <c r="HWU898" s="806"/>
      <c r="HWV898" s="806"/>
      <c r="HWW898" s="806"/>
      <c r="HWX898" s="806"/>
      <c r="HWY898" s="806"/>
      <c r="HWZ898" s="806"/>
      <c r="HXA898" s="806"/>
      <c r="HXB898" s="806"/>
      <c r="HXC898" s="806"/>
      <c r="HXD898" s="806"/>
      <c r="HXE898" s="806"/>
      <c r="HXF898" s="806"/>
      <c r="HXG898" s="806"/>
      <c r="HXH898" s="806"/>
      <c r="HXI898" s="806"/>
      <c r="HXJ898" s="806"/>
      <c r="HXK898" s="806"/>
      <c r="HXL898" s="806"/>
      <c r="HXM898" s="806"/>
      <c r="HXN898" s="806"/>
      <c r="HXO898" s="806"/>
      <c r="HXP898" s="806"/>
      <c r="HXQ898" s="806"/>
      <c r="HXR898" s="806"/>
      <c r="HXS898" s="806"/>
      <c r="HXT898" s="806"/>
      <c r="HXU898" s="806"/>
      <c r="HXV898" s="806"/>
      <c r="HXW898" s="806"/>
      <c r="HXX898" s="806"/>
      <c r="HXY898" s="806"/>
      <c r="HXZ898" s="806"/>
      <c r="HYA898" s="806"/>
      <c r="HYB898" s="806"/>
      <c r="HYC898" s="806"/>
      <c r="HYD898" s="806"/>
      <c r="HYE898" s="806"/>
      <c r="HYF898" s="806"/>
      <c r="HYG898" s="806"/>
      <c r="HYH898" s="806"/>
      <c r="HYI898" s="806"/>
      <c r="HYJ898" s="806"/>
      <c r="HYK898" s="806"/>
      <c r="HYL898" s="806"/>
      <c r="HYM898" s="806"/>
      <c r="HYN898" s="806"/>
      <c r="HYO898" s="806"/>
      <c r="HYP898" s="806"/>
      <c r="HYQ898" s="806"/>
      <c r="HYR898" s="806"/>
      <c r="HYS898" s="806"/>
      <c r="HYT898" s="806"/>
      <c r="HYU898" s="806"/>
      <c r="HYV898" s="806"/>
      <c r="HYW898" s="806"/>
      <c r="HYX898" s="806"/>
      <c r="HYY898" s="806"/>
      <c r="HYZ898" s="806"/>
      <c r="HZA898" s="806"/>
      <c r="HZB898" s="806"/>
      <c r="HZC898" s="806"/>
      <c r="HZD898" s="806"/>
      <c r="HZE898" s="806"/>
      <c r="HZF898" s="806"/>
      <c r="HZG898" s="806"/>
      <c r="HZH898" s="806"/>
      <c r="HZI898" s="806"/>
      <c r="HZJ898" s="806"/>
      <c r="HZK898" s="806"/>
      <c r="HZL898" s="806"/>
      <c r="HZM898" s="806"/>
      <c r="HZN898" s="806"/>
      <c r="HZO898" s="806"/>
      <c r="HZP898" s="806"/>
      <c r="HZQ898" s="806"/>
      <c r="HZR898" s="806"/>
      <c r="HZS898" s="806"/>
      <c r="HZT898" s="806"/>
      <c r="HZU898" s="806"/>
      <c r="HZV898" s="806"/>
      <c r="HZW898" s="806"/>
      <c r="HZX898" s="806"/>
      <c r="HZY898" s="806"/>
      <c r="HZZ898" s="806"/>
      <c r="IAA898" s="806"/>
      <c r="IAB898" s="806"/>
      <c r="IAC898" s="806"/>
      <c r="IAD898" s="806"/>
      <c r="IAE898" s="806"/>
      <c r="IAF898" s="806"/>
      <c r="IAG898" s="806"/>
      <c r="IAH898" s="806"/>
      <c r="IAI898" s="806"/>
      <c r="IAJ898" s="806"/>
      <c r="IAK898" s="806"/>
      <c r="IAL898" s="806"/>
      <c r="IAM898" s="806"/>
      <c r="IAN898" s="806"/>
      <c r="IAO898" s="806"/>
      <c r="IAP898" s="806"/>
      <c r="IAQ898" s="806"/>
      <c r="IAR898" s="806"/>
      <c r="IAS898" s="806"/>
      <c r="IAT898" s="806"/>
      <c r="IAU898" s="806"/>
      <c r="IAV898" s="806"/>
      <c r="IAW898" s="806"/>
      <c r="IAX898" s="806"/>
      <c r="IAY898" s="806"/>
      <c r="IAZ898" s="806"/>
      <c r="IBA898" s="806"/>
      <c r="IBB898" s="806"/>
      <c r="IBC898" s="806"/>
      <c r="IBD898" s="806"/>
      <c r="IBE898" s="806"/>
      <c r="IBF898" s="806"/>
      <c r="IBG898" s="806"/>
      <c r="IBH898" s="806"/>
      <c r="IBI898" s="806"/>
      <c r="IBJ898" s="806"/>
      <c r="IBK898" s="806"/>
      <c r="IBL898" s="806"/>
      <c r="IBM898" s="806"/>
      <c r="IBN898" s="806"/>
      <c r="IBO898" s="806"/>
      <c r="IBP898" s="806"/>
      <c r="IBQ898" s="806"/>
      <c r="IBR898" s="806"/>
      <c r="IBS898" s="806"/>
      <c r="IBT898" s="806"/>
      <c r="IBU898" s="806"/>
      <c r="IBV898" s="806"/>
      <c r="IBW898" s="806"/>
      <c r="IBX898" s="806"/>
      <c r="IBY898" s="806"/>
      <c r="IBZ898" s="806"/>
      <c r="ICA898" s="806"/>
      <c r="ICB898" s="806"/>
      <c r="ICC898" s="806"/>
      <c r="ICD898" s="806"/>
      <c r="ICE898" s="806"/>
      <c r="ICF898" s="806"/>
      <c r="ICG898" s="806"/>
      <c r="ICH898" s="806"/>
      <c r="ICI898" s="806"/>
      <c r="ICJ898" s="806"/>
      <c r="ICK898" s="806"/>
      <c r="ICL898" s="806"/>
      <c r="ICM898" s="806"/>
      <c r="ICN898" s="806"/>
      <c r="ICO898" s="806"/>
      <c r="ICP898" s="806"/>
      <c r="ICQ898" s="806"/>
      <c r="ICR898" s="806"/>
      <c r="ICS898" s="806"/>
      <c r="ICT898" s="806"/>
      <c r="ICU898" s="806"/>
      <c r="ICV898" s="806"/>
      <c r="ICW898" s="806"/>
      <c r="ICX898" s="806"/>
      <c r="ICY898" s="806"/>
      <c r="ICZ898" s="806"/>
      <c r="IDA898" s="806"/>
      <c r="IDB898" s="806"/>
      <c r="IDC898" s="806"/>
      <c r="IDD898" s="806"/>
      <c r="IDE898" s="806"/>
      <c r="IDF898" s="806"/>
      <c r="IDG898" s="806"/>
      <c r="IDH898" s="806"/>
      <c r="IDI898" s="806"/>
      <c r="IDJ898" s="806"/>
      <c r="IDK898" s="806"/>
      <c r="IDL898" s="806"/>
      <c r="IDM898" s="806"/>
      <c r="IDN898" s="806"/>
      <c r="IDO898" s="806"/>
      <c r="IDP898" s="806"/>
      <c r="IDQ898" s="806"/>
      <c r="IDR898" s="806"/>
      <c r="IDS898" s="806"/>
      <c r="IDT898" s="806"/>
      <c r="IDU898" s="806"/>
      <c r="IDV898" s="806"/>
      <c r="IDW898" s="806"/>
      <c r="IDX898" s="806"/>
      <c r="IDY898" s="806"/>
      <c r="IDZ898" s="806"/>
      <c r="IEA898" s="806"/>
      <c r="IEB898" s="806"/>
      <c r="IEC898" s="806"/>
      <c r="IED898" s="806"/>
      <c r="IEE898" s="806"/>
      <c r="IEF898" s="806"/>
      <c r="IEG898" s="806"/>
      <c r="IEH898" s="806"/>
      <c r="IEI898" s="806"/>
      <c r="IEJ898" s="806"/>
      <c r="IEK898" s="806"/>
      <c r="IEL898" s="806"/>
      <c r="IEM898" s="806"/>
      <c r="IEN898" s="806"/>
      <c r="IEO898" s="806"/>
      <c r="IEP898" s="806"/>
      <c r="IEQ898" s="806"/>
      <c r="IER898" s="806"/>
      <c r="IES898" s="806"/>
      <c r="IET898" s="806"/>
      <c r="IEU898" s="806"/>
      <c r="IEV898" s="806"/>
      <c r="IEW898" s="806"/>
      <c r="IEX898" s="806"/>
      <c r="IEY898" s="806"/>
      <c r="IEZ898" s="806"/>
      <c r="IFA898" s="806"/>
      <c r="IFB898" s="806"/>
      <c r="IFC898" s="806"/>
      <c r="IFD898" s="806"/>
      <c r="IFE898" s="806"/>
      <c r="IFF898" s="806"/>
      <c r="IFG898" s="806"/>
      <c r="IFH898" s="806"/>
      <c r="IFI898" s="806"/>
      <c r="IFJ898" s="806"/>
      <c r="IFK898" s="806"/>
      <c r="IFL898" s="806"/>
      <c r="IFM898" s="806"/>
      <c r="IFN898" s="806"/>
      <c r="IFO898" s="806"/>
      <c r="IFP898" s="806"/>
      <c r="IFQ898" s="806"/>
      <c r="IFR898" s="806"/>
      <c r="IFS898" s="806"/>
      <c r="IFT898" s="806"/>
      <c r="IFU898" s="806"/>
      <c r="IFV898" s="806"/>
      <c r="IFW898" s="806"/>
      <c r="IFX898" s="806"/>
      <c r="IFY898" s="806"/>
      <c r="IFZ898" s="806"/>
      <c r="IGA898" s="806"/>
      <c r="IGB898" s="806"/>
      <c r="IGC898" s="806"/>
      <c r="IGD898" s="806"/>
      <c r="IGE898" s="806"/>
      <c r="IGF898" s="806"/>
      <c r="IGG898" s="806"/>
      <c r="IGH898" s="806"/>
      <c r="IGI898" s="806"/>
      <c r="IGJ898" s="806"/>
      <c r="IGK898" s="806"/>
      <c r="IGL898" s="806"/>
      <c r="IGM898" s="806"/>
      <c r="IGN898" s="806"/>
      <c r="IGO898" s="806"/>
      <c r="IGP898" s="806"/>
      <c r="IGQ898" s="806"/>
      <c r="IGR898" s="806"/>
      <c r="IGS898" s="806"/>
      <c r="IGT898" s="806"/>
      <c r="IGU898" s="806"/>
      <c r="IGV898" s="806"/>
      <c r="IGW898" s="806"/>
      <c r="IGX898" s="806"/>
      <c r="IGY898" s="806"/>
      <c r="IGZ898" s="806"/>
      <c r="IHA898" s="806"/>
      <c r="IHB898" s="806"/>
      <c r="IHC898" s="806"/>
      <c r="IHD898" s="806"/>
      <c r="IHE898" s="806"/>
      <c r="IHF898" s="806"/>
      <c r="IHG898" s="806"/>
      <c r="IHH898" s="806"/>
      <c r="IHI898" s="806"/>
      <c r="IHJ898" s="806"/>
      <c r="IHK898" s="806"/>
      <c r="IHL898" s="806"/>
      <c r="IHM898" s="806"/>
      <c r="IHN898" s="806"/>
      <c r="IHO898" s="806"/>
      <c r="IHP898" s="806"/>
      <c r="IHQ898" s="806"/>
      <c r="IHR898" s="806"/>
      <c r="IHS898" s="806"/>
      <c r="IHT898" s="806"/>
      <c r="IHU898" s="806"/>
      <c r="IHV898" s="806"/>
      <c r="IHW898" s="806"/>
      <c r="IHX898" s="806"/>
      <c r="IHY898" s="806"/>
      <c r="IHZ898" s="806"/>
      <c r="IIA898" s="806"/>
      <c r="IIB898" s="806"/>
      <c r="IIC898" s="806"/>
      <c r="IID898" s="806"/>
      <c r="IIE898" s="806"/>
      <c r="IIF898" s="806"/>
      <c r="IIG898" s="806"/>
      <c r="IIH898" s="806"/>
      <c r="III898" s="806"/>
      <c r="IIJ898" s="806"/>
      <c r="IIK898" s="806"/>
      <c r="IIL898" s="806"/>
      <c r="IIM898" s="806"/>
      <c r="IIN898" s="806"/>
      <c r="IIO898" s="806"/>
      <c r="IIP898" s="806"/>
      <c r="IIQ898" s="806"/>
      <c r="IIR898" s="806"/>
      <c r="IIS898" s="806"/>
      <c r="IIT898" s="806"/>
      <c r="IIU898" s="806"/>
      <c r="IIV898" s="806"/>
      <c r="IIW898" s="806"/>
      <c r="IIX898" s="806"/>
      <c r="IIY898" s="806"/>
      <c r="IIZ898" s="806"/>
      <c r="IJA898" s="806"/>
      <c r="IJB898" s="806"/>
      <c r="IJC898" s="806"/>
      <c r="IJD898" s="806"/>
      <c r="IJE898" s="806"/>
      <c r="IJF898" s="806"/>
      <c r="IJG898" s="806"/>
      <c r="IJH898" s="806"/>
      <c r="IJI898" s="806"/>
      <c r="IJJ898" s="806"/>
      <c r="IJK898" s="806"/>
      <c r="IJL898" s="806"/>
      <c r="IJM898" s="806"/>
      <c r="IJN898" s="806"/>
      <c r="IJO898" s="806"/>
      <c r="IJP898" s="806"/>
      <c r="IJQ898" s="806"/>
      <c r="IJR898" s="806"/>
      <c r="IJS898" s="806"/>
      <c r="IJT898" s="806"/>
      <c r="IJU898" s="806"/>
      <c r="IJV898" s="806"/>
      <c r="IJW898" s="806"/>
      <c r="IJX898" s="806"/>
      <c r="IJY898" s="806"/>
      <c r="IJZ898" s="806"/>
      <c r="IKA898" s="806"/>
      <c r="IKB898" s="806"/>
      <c r="IKC898" s="806"/>
      <c r="IKD898" s="806"/>
      <c r="IKE898" s="806"/>
      <c r="IKF898" s="806"/>
      <c r="IKG898" s="806"/>
      <c r="IKH898" s="806"/>
      <c r="IKI898" s="806"/>
      <c r="IKJ898" s="806"/>
      <c r="IKK898" s="806"/>
      <c r="IKL898" s="806"/>
      <c r="IKM898" s="806"/>
      <c r="IKN898" s="806"/>
      <c r="IKO898" s="806"/>
      <c r="IKP898" s="806"/>
      <c r="IKQ898" s="806"/>
      <c r="IKR898" s="806"/>
      <c r="IKS898" s="806"/>
      <c r="IKT898" s="806"/>
      <c r="IKU898" s="806"/>
      <c r="IKV898" s="806"/>
      <c r="IKW898" s="806"/>
      <c r="IKX898" s="806"/>
      <c r="IKY898" s="806"/>
      <c r="IKZ898" s="806"/>
      <c r="ILA898" s="806"/>
      <c r="ILB898" s="806"/>
      <c r="ILC898" s="806"/>
      <c r="ILD898" s="806"/>
      <c r="ILE898" s="806"/>
      <c r="ILF898" s="806"/>
      <c r="ILG898" s="806"/>
      <c r="ILH898" s="806"/>
      <c r="ILI898" s="806"/>
      <c r="ILJ898" s="806"/>
      <c r="ILK898" s="806"/>
      <c r="ILL898" s="806"/>
      <c r="ILM898" s="806"/>
      <c r="ILN898" s="806"/>
      <c r="ILO898" s="806"/>
      <c r="ILP898" s="806"/>
      <c r="ILQ898" s="806"/>
      <c r="ILR898" s="806"/>
      <c r="ILS898" s="806"/>
      <c r="ILT898" s="806"/>
      <c r="ILU898" s="806"/>
      <c r="ILV898" s="806"/>
      <c r="ILW898" s="806"/>
      <c r="ILX898" s="806"/>
      <c r="ILY898" s="806"/>
      <c r="ILZ898" s="806"/>
      <c r="IMA898" s="806"/>
      <c r="IMB898" s="806"/>
      <c r="IMC898" s="806"/>
      <c r="IMD898" s="806"/>
      <c r="IME898" s="806"/>
      <c r="IMF898" s="806"/>
      <c r="IMG898" s="806"/>
      <c r="IMH898" s="806"/>
      <c r="IMI898" s="806"/>
      <c r="IMJ898" s="806"/>
      <c r="IMK898" s="806"/>
      <c r="IML898" s="806"/>
      <c r="IMM898" s="806"/>
      <c r="IMN898" s="806"/>
      <c r="IMO898" s="806"/>
      <c r="IMP898" s="806"/>
      <c r="IMQ898" s="806"/>
      <c r="IMR898" s="806"/>
      <c r="IMS898" s="806"/>
      <c r="IMT898" s="806"/>
      <c r="IMU898" s="806"/>
      <c r="IMV898" s="806"/>
      <c r="IMW898" s="806"/>
      <c r="IMX898" s="806"/>
      <c r="IMY898" s="806"/>
      <c r="IMZ898" s="806"/>
      <c r="INA898" s="806"/>
      <c r="INB898" s="806"/>
      <c r="INC898" s="806"/>
      <c r="IND898" s="806"/>
      <c r="INE898" s="806"/>
      <c r="INF898" s="806"/>
      <c r="ING898" s="806"/>
      <c r="INH898" s="806"/>
      <c r="INI898" s="806"/>
      <c r="INJ898" s="806"/>
      <c r="INK898" s="806"/>
      <c r="INL898" s="806"/>
      <c r="INM898" s="806"/>
      <c r="INN898" s="806"/>
      <c r="INO898" s="806"/>
      <c r="INP898" s="806"/>
      <c r="INQ898" s="806"/>
      <c r="INR898" s="806"/>
      <c r="INS898" s="806"/>
      <c r="INT898" s="806"/>
      <c r="INU898" s="806"/>
      <c r="INV898" s="806"/>
      <c r="INW898" s="806"/>
      <c r="INX898" s="806"/>
      <c r="INY898" s="806"/>
      <c r="INZ898" s="806"/>
      <c r="IOA898" s="806"/>
      <c r="IOB898" s="806"/>
      <c r="IOC898" s="806"/>
      <c r="IOD898" s="806"/>
      <c r="IOE898" s="806"/>
      <c r="IOF898" s="806"/>
      <c r="IOG898" s="806"/>
      <c r="IOH898" s="806"/>
      <c r="IOI898" s="806"/>
      <c r="IOJ898" s="806"/>
      <c r="IOK898" s="806"/>
      <c r="IOL898" s="806"/>
      <c r="IOM898" s="806"/>
      <c r="ION898" s="806"/>
      <c r="IOO898" s="806"/>
      <c r="IOP898" s="806"/>
      <c r="IOQ898" s="806"/>
      <c r="IOR898" s="806"/>
      <c r="IOS898" s="806"/>
      <c r="IOT898" s="806"/>
      <c r="IOU898" s="806"/>
      <c r="IOV898" s="806"/>
      <c r="IOW898" s="806"/>
      <c r="IOX898" s="806"/>
      <c r="IOY898" s="806"/>
      <c r="IOZ898" s="806"/>
      <c r="IPA898" s="806"/>
      <c r="IPB898" s="806"/>
      <c r="IPC898" s="806"/>
      <c r="IPD898" s="806"/>
      <c r="IPE898" s="806"/>
      <c r="IPF898" s="806"/>
      <c r="IPG898" s="806"/>
      <c r="IPH898" s="806"/>
      <c r="IPI898" s="806"/>
      <c r="IPJ898" s="806"/>
      <c r="IPK898" s="806"/>
      <c r="IPL898" s="806"/>
      <c r="IPM898" s="806"/>
      <c r="IPN898" s="806"/>
      <c r="IPO898" s="806"/>
      <c r="IPP898" s="806"/>
      <c r="IPQ898" s="806"/>
      <c r="IPR898" s="806"/>
      <c r="IPS898" s="806"/>
      <c r="IPT898" s="806"/>
      <c r="IPU898" s="806"/>
      <c r="IPV898" s="806"/>
      <c r="IPW898" s="806"/>
      <c r="IPX898" s="806"/>
      <c r="IPY898" s="806"/>
      <c r="IPZ898" s="806"/>
      <c r="IQA898" s="806"/>
      <c r="IQB898" s="806"/>
      <c r="IQC898" s="806"/>
      <c r="IQD898" s="806"/>
      <c r="IQE898" s="806"/>
      <c r="IQF898" s="806"/>
      <c r="IQG898" s="806"/>
      <c r="IQH898" s="806"/>
      <c r="IQI898" s="806"/>
      <c r="IQJ898" s="806"/>
      <c r="IQK898" s="806"/>
      <c r="IQL898" s="806"/>
      <c r="IQM898" s="806"/>
      <c r="IQN898" s="806"/>
      <c r="IQO898" s="806"/>
      <c r="IQP898" s="806"/>
      <c r="IQQ898" s="806"/>
      <c r="IQR898" s="806"/>
      <c r="IQS898" s="806"/>
      <c r="IQT898" s="806"/>
      <c r="IQU898" s="806"/>
      <c r="IQV898" s="806"/>
      <c r="IQW898" s="806"/>
      <c r="IQX898" s="806"/>
      <c r="IQY898" s="806"/>
      <c r="IQZ898" s="806"/>
      <c r="IRA898" s="806"/>
      <c r="IRB898" s="806"/>
      <c r="IRC898" s="806"/>
      <c r="IRD898" s="806"/>
      <c r="IRE898" s="806"/>
      <c r="IRF898" s="806"/>
      <c r="IRG898" s="806"/>
      <c r="IRH898" s="806"/>
      <c r="IRI898" s="806"/>
      <c r="IRJ898" s="806"/>
      <c r="IRK898" s="806"/>
      <c r="IRL898" s="806"/>
      <c r="IRM898" s="806"/>
      <c r="IRN898" s="806"/>
      <c r="IRO898" s="806"/>
      <c r="IRP898" s="806"/>
      <c r="IRQ898" s="806"/>
      <c r="IRR898" s="806"/>
      <c r="IRS898" s="806"/>
      <c r="IRT898" s="806"/>
      <c r="IRU898" s="806"/>
      <c r="IRV898" s="806"/>
      <c r="IRW898" s="806"/>
      <c r="IRX898" s="806"/>
      <c r="IRY898" s="806"/>
      <c r="IRZ898" s="806"/>
      <c r="ISA898" s="806"/>
      <c r="ISB898" s="806"/>
      <c r="ISC898" s="806"/>
      <c r="ISD898" s="806"/>
      <c r="ISE898" s="806"/>
      <c r="ISF898" s="806"/>
      <c r="ISG898" s="806"/>
      <c r="ISH898" s="806"/>
      <c r="ISI898" s="806"/>
      <c r="ISJ898" s="806"/>
      <c r="ISK898" s="806"/>
      <c r="ISL898" s="806"/>
      <c r="ISM898" s="806"/>
      <c r="ISN898" s="806"/>
      <c r="ISO898" s="806"/>
      <c r="ISP898" s="806"/>
      <c r="ISQ898" s="806"/>
      <c r="ISR898" s="806"/>
      <c r="ISS898" s="806"/>
      <c r="IST898" s="806"/>
      <c r="ISU898" s="806"/>
      <c r="ISV898" s="806"/>
      <c r="ISW898" s="806"/>
      <c r="ISX898" s="806"/>
      <c r="ISY898" s="806"/>
      <c r="ISZ898" s="806"/>
      <c r="ITA898" s="806"/>
      <c r="ITB898" s="806"/>
      <c r="ITC898" s="806"/>
      <c r="ITD898" s="806"/>
      <c r="ITE898" s="806"/>
      <c r="ITF898" s="806"/>
      <c r="ITG898" s="806"/>
      <c r="ITH898" s="806"/>
      <c r="ITI898" s="806"/>
      <c r="ITJ898" s="806"/>
      <c r="ITK898" s="806"/>
      <c r="ITL898" s="806"/>
      <c r="ITM898" s="806"/>
      <c r="ITN898" s="806"/>
      <c r="ITO898" s="806"/>
      <c r="ITP898" s="806"/>
      <c r="ITQ898" s="806"/>
      <c r="ITR898" s="806"/>
      <c r="ITS898" s="806"/>
      <c r="ITT898" s="806"/>
      <c r="ITU898" s="806"/>
      <c r="ITV898" s="806"/>
      <c r="ITW898" s="806"/>
      <c r="ITX898" s="806"/>
      <c r="ITY898" s="806"/>
      <c r="ITZ898" s="806"/>
      <c r="IUA898" s="806"/>
      <c r="IUB898" s="806"/>
      <c r="IUC898" s="806"/>
      <c r="IUD898" s="806"/>
      <c r="IUE898" s="806"/>
      <c r="IUF898" s="806"/>
      <c r="IUG898" s="806"/>
      <c r="IUH898" s="806"/>
      <c r="IUI898" s="806"/>
      <c r="IUJ898" s="806"/>
      <c r="IUK898" s="806"/>
      <c r="IUL898" s="806"/>
      <c r="IUM898" s="806"/>
      <c r="IUN898" s="806"/>
      <c r="IUO898" s="806"/>
      <c r="IUP898" s="806"/>
      <c r="IUQ898" s="806"/>
      <c r="IUR898" s="806"/>
      <c r="IUS898" s="806"/>
      <c r="IUT898" s="806"/>
      <c r="IUU898" s="806"/>
      <c r="IUV898" s="806"/>
      <c r="IUW898" s="806"/>
      <c r="IUX898" s="806"/>
      <c r="IUY898" s="806"/>
      <c r="IUZ898" s="806"/>
      <c r="IVA898" s="806"/>
      <c r="IVB898" s="806"/>
      <c r="IVC898" s="806"/>
      <c r="IVD898" s="806"/>
      <c r="IVE898" s="806"/>
      <c r="IVF898" s="806"/>
      <c r="IVG898" s="806"/>
      <c r="IVH898" s="806"/>
      <c r="IVI898" s="806"/>
      <c r="IVJ898" s="806"/>
      <c r="IVK898" s="806"/>
      <c r="IVL898" s="806"/>
      <c r="IVM898" s="806"/>
      <c r="IVN898" s="806"/>
      <c r="IVO898" s="806"/>
      <c r="IVP898" s="806"/>
      <c r="IVQ898" s="806"/>
      <c r="IVR898" s="806"/>
      <c r="IVS898" s="806"/>
      <c r="IVT898" s="806"/>
      <c r="IVU898" s="806"/>
      <c r="IVV898" s="806"/>
      <c r="IVW898" s="806"/>
      <c r="IVX898" s="806"/>
      <c r="IVY898" s="806"/>
      <c r="IVZ898" s="806"/>
      <c r="IWA898" s="806"/>
      <c r="IWB898" s="806"/>
      <c r="IWC898" s="806"/>
      <c r="IWD898" s="806"/>
      <c r="IWE898" s="806"/>
      <c r="IWF898" s="806"/>
      <c r="IWG898" s="806"/>
      <c r="IWH898" s="806"/>
      <c r="IWI898" s="806"/>
      <c r="IWJ898" s="806"/>
      <c r="IWK898" s="806"/>
      <c r="IWL898" s="806"/>
      <c r="IWM898" s="806"/>
      <c r="IWN898" s="806"/>
      <c r="IWO898" s="806"/>
      <c r="IWP898" s="806"/>
      <c r="IWQ898" s="806"/>
      <c r="IWR898" s="806"/>
      <c r="IWS898" s="806"/>
      <c r="IWT898" s="806"/>
      <c r="IWU898" s="806"/>
      <c r="IWV898" s="806"/>
      <c r="IWW898" s="806"/>
      <c r="IWX898" s="806"/>
      <c r="IWY898" s="806"/>
      <c r="IWZ898" s="806"/>
      <c r="IXA898" s="806"/>
      <c r="IXB898" s="806"/>
      <c r="IXC898" s="806"/>
      <c r="IXD898" s="806"/>
      <c r="IXE898" s="806"/>
      <c r="IXF898" s="806"/>
      <c r="IXG898" s="806"/>
      <c r="IXH898" s="806"/>
      <c r="IXI898" s="806"/>
      <c r="IXJ898" s="806"/>
      <c r="IXK898" s="806"/>
      <c r="IXL898" s="806"/>
      <c r="IXM898" s="806"/>
      <c r="IXN898" s="806"/>
      <c r="IXO898" s="806"/>
      <c r="IXP898" s="806"/>
      <c r="IXQ898" s="806"/>
      <c r="IXR898" s="806"/>
      <c r="IXS898" s="806"/>
      <c r="IXT898" s="806"/>
      <c r="IXU898" s="806"/>
      <c r="IXV898" s="806"/>
      <c r="IXW898" s="806"/>
      <c r="IXX898" s="806"/>
      <c r="IXY898" s="806"/>
      <c r="IXZ898" s="806"/>
      <c r="IYA898" s="806"/>
      <c r="IYB898" s="806"/>
      <c r="IYC898" s="806"/>
      <c r="IYD898" s="806"/>
      <c r="IYE898" s="806"/>
      <c r="IYF898" s="806"/>
      <c r="IYG898" s="806"/>
      <c r="IYH898" s="806"/>
      <c r="IYI898" s="806"/>
      <c r="IYJ898" s="806"/>
      <c r="IYK898" s="806"/>
      <c r="IYL898" s="806"/>
      <c r="IYM898" s="806"/>
      <c r="IYN898" s="806"/>
      <c r="IYO898" s="806"/>
      <c r="IYP898" s="806"/>
      <c r="IYQ898" s="806"/>
      <c r="IYR898" s="806"/>
      <c r="IYS898" s="806"/>
      <c r="IYT898" s="806"/>
      <c r="IYU898" s="806"/>
      <c r="IYV898" s="806"/>
      <c r="IYW898" s="806"/>
      <c r="IYX898" s="806"/>
      <c r="IYY898" s="806"/>
      <c r="IYZ898" s="806"/>
      <c r="IZA898" s="806"/>
      <c r="IZB898" s="806"/>
      <c r="IZC898" s="806"/>
      <c r="IZD898" s="806"/>
      <c r="IZE898" s="806"/>
      <c r="IZF898" s="806"/>
      <c r="IZG898" s="806"/>
      <c r="IZH898" s="806"/>
      <c r="IZI898" s="806"/>
      <c r="IZJ898" s="806"/>
      <c r="IZK898" s="806"/>
      <c r="IZL898" s="806"/>
      <c r="IZM898" s="806"/>
      <c r="IZN898" s="806"/>
      <c r="IZO898" s="806"/>
      <c r="IZP898" s="806"/>
      <c r="IZQ898" s="806"/>
      <c r="IZR898" s="806"/>
      <c r="IZS898" s="806"/>
      <c r="IZT898" s="806"/>
      <c r="IZU898" s="806"/>
      <c r="IZV898" s="806"/>
      <c r="IZW898" s="806"/>
      <c r="IZX898" s="806"/>
      <c r="IZY898" s="806"/>
      <c r="IZZ898" s="806"/>
      <c r="JAA898" s="806"/>
      <c r="JAB898" s="806"/>
      <c r="JAC898" s="806"/>
      <c r="JAD898" s="806"/>
      <c r="JAE898" s="806"/>
      <c r="JAF898" s="806"/>
      <c r="JAG898" s="806"/>
      <c r="JAH898" s="806"/>
      <c r="JAI898" s="806"/>
      <c r="JAJ898" s="806"/>
      <c r="JAK898" s="806"/>
      <c r="JAL898" s="806"/>
      <c r="JAM898" s="806"/>
      <c r="JAN898" s="806"/>
      <c r="JAO898" s="806"/>
      <c r="JAP898" s="806"/>
      <c r="JAQ898" s="806"/>
      <c r="JAR898" s="806"/>
      <c r="JAS898" s="806"/>
      <c r="JAT898" s="806"/>
      <c r="JAU898" s="806"/>
      <c r="JAV898" s="806"/>
      <c r="JAW898" s="806"/>
      <c r="JAX898" s="806"/>
      <c r="JAY898" s="806"/>
      <c r="JAZ898" s="806"/>
      <c r="JBA898" s="806"/>
      <c r="JBB898" s="806"/>
      <c r="JBC898" s="806"/>
      <c r="JBD898" s="806"/>
      <c r="JBE898" s="806"/>
      <c r="JBF898" s="806"/>
      <c r="JBG898" s="806"/>
      <c r="JBH898" s="806"/>
      <c r="JBI898" s="806"/>
      <c r="JBJ898" s="806"/>
      <c r="JBK898" s="806"/>
      <c r="JBL898" s="806"/>
      <c r="JBM898" s="806"/>
      <c r="JBN898" s="806"/>
      <c r="JBO898" s="806"/>
      <c r="JBP898" s="806"/>
      <c r="JBQ898" s="806"/>
      <c r="JBR898" s="806"/>
      <c r="JBS898" s="806"/>
      <c r="JBT898" s="806"/>
      <c r="JBU898" s="806"/>
      <c r="JBV898" s="806"/>
      <c r="JBW898" s="806"/>
      <c r="JBX898" s="806"/>
      <c r="JBY898" s="806"/>
      <c r="JBZ898" s="806"/>
      <c r="JCA898" s="806"/>
      <c r="JCB898" s="806"/>
      <c r="JCC898" s="806"/>
      <c r="JCD898" s="806"/>
      <c r="JCE898" s="806"/>
      <c r="JCF898" s="806"/>
      <c r="JCG898" s="806"/>
      <c r="JCH898" s="806"/>
      <c r="JCI898" s="806"/>
      <c r="JCJ898" s="806"/>
      <c r="JCK898" s="806"/>
      <c r="JCL898" s="806"/>
      <c r="JCM898" s="806"/>
      <c r="JCN898" s="806"/>
      <c r="JCO898" s="806"/>
      <c r="JCP898" s="806"/>
      <c r="JCQ898" s="806"/>
      <c r="JCR898" s="806"/>
      <c r="JCS898" s="806"/>
      <c r="JCT898" s="806"/>
      <c r="JCU898" s="806"/>
      <c r="JCV898" s="806"/>
      <c r="JCW898" s="806"/>
      <c r="JCX898" s="806"/>
      <c r="JCY898" s="806"/>
      <c r="JCZ898" s="806"/>
      <c r="JDA898" s="806"/>
      <c r="JDB898" s="806"/>
      <c r="JDC898" s="806"/>
      <c r="JDD898" s="806"/>
      <c r="JDE898" s="806"/>
      <c r="JDF898" s="806"/>
      <c r="JDG898" s="806"/>
      <c r="JDH898" s="806"/>
      <c r="JDI898" s="806"/>
      <c r="JDJ898" s="806"/>
      <c r="JDK898" s="806"/>
      <c r="JDL898" s="806"/>
      <c r="JDM898" s="806"/>
      <c r="JDN898" s="806"/>
      <c r="JDO898" s="806"/>
      <c r="JDP898" s="806"/>
      <c r="JDQ898" s="806"/>
      <c r="JDR898" s="806"/>
      <c r="JDS898" s="806"/>
      <c r="JDT898" s="806"/>
      <c r="JDU898" s="806"/>
      <c r="JDV898" s="806"/>
      <c r="JDW898" s="806"/>
      <c r="JDX898" s="806"/>
      <c r="JDY898" s="806"/>
      <c r="JDZ898" s="806"/>
      <c r="JEA898" s="806"/>
      <c r="JEB898" s="806"/>
      <c r="JEC898" s="806"/>
      <c r="JED898" s="806"/>
      <c r="JEE898" s="806"/>
      <c r="JEF898" s="806"/>
      <c r="JEG898" s="806"/>
      <c r="JEH898" s="806"/>
      <c r="JEI898" s="806"/>
      <c r="JEJ898" s="806"/>
      <c r="JEK898" s="806"/>
      <c r="JEL898" s="806"/>
      <c r="JEM898" s="806"/>
      <c r="JEN898" s="806"/>
      <c r="JEO898" s="806"/>
      <c r="JEP898" s="806"/>
      <c r="JEQ898" s="806"/>
      <c r="JER898" s="806"/>
      <c r="JES898" s="806"/>
      <c r="JET898" s="806"/>
      <c r="JEU898" s="806"/>
      <c r="JEV898" s="806"/>
      <c r="JEW898" s="806"/>
      <c r="JEX898" s="806"/>
      <c r="JEY898" s="806"/>
      <c r="JEZ898" s="806"/>
      <c r="JFA898" s="806"/>
      <c r="JFB898" s="806"/>
      <c r="JFC898" s="806"/>
      <c r="JFD898" s="806"/>
      <c r="JFE898" s="806"/>
      <c r="JFF898" s="806"/>
      <c r="JFG898" s="806"/>
      <c r="JFH898" s="806"/>
      <c r="JFI898" s="806"/>
      <c r="JFJ898" s="806"/>
      <c r="JFK898" s="806"/>
      <c r="JFL898" s="806"/>
      <c r="JFM898" s="806"/>
      <c r="JFN898" s="806"/>
      <c r="JFO898" s="806"/>
      <c r="JFP898" s="806"/>
      <c r="JFQ898" s="806"/>
      <c r="JFR898" s="806"/>
      <c r="JFS898" s="806"/>
      <c r="JFT898" s="806"/>
      <c r="JFU898" s="806"/>
      <c r="JFV898" s="806"/>
      <c r="JFW898" s="806"/>
      <c r="JFX898" s="806"/>
      <c r="JFY898" s="806"/>
      <c r="JFZ898" s="806"/>
      <c r="JGA898" s="806"/>
      <c r="JGB898" s="806"/>
      <c r="JGC898" s="806"/>
      <c r="JGD898" s="806"/>
      <c r="JGE898" s="806"/>
      <c r="JGF898" s="806"/>
      <c r="JGG898" s="806"/>
      <c r="JGH898" s="806"/>
      <c r="JGI898" s="806"/>
      <c r="JGJ898" s="806"/>
      <c r="JGK898" s="806"/>
      <c r="JGL898" s="806"/>
      <c r="JGM898" s="806"/>
      <c r="JGN898" s="806"/>
      <c r="JGO898" s="806"/>
      <c r="JGP898" s="806"/>
      <c r="JGQ898" s="806"/>
      <c r="JGR898" s="806"/>
      <c r="JGS898" s="806"/>
      <c r="JGT898" s="806"/>
      <c r="JGU898" s="806"/>
      <c r="JGV898" s="806"/>
      <c r="JGW898" s="806"/>
      <c r="JGX898" s="806"/>
      <c r="JGY898" s="806"/>
      <c r="JGZ898" s="806"/>
      <c r="JHA898" s="806"/>
      <c r="JHB898" s="806"/>
      <c r="JHC898" s="806"/>
      <c r="JHD898" s="806"/>
      <c r="JHE898" s="806"/>
      <c r="JHF898" s="806"/>
      <c r="JHG898" s="806"/>
      <c r="JHH898" s="806"/>
      <c r="JHI898" s="806"/>
      <c r="JHJ898" s="806"/>
      <c r="JHK898" s="806"/>
      <c r="JHL898" s="806"/>
      <c r="JHM898" s="806"/>
      <c r="JHN898" s="806"/>
      <c r="JHO898" s="806"/>
      <c r="JHP898" s="806"/>
      <c r="JHQ898" s="806"/>
      <c r="JHR898" s="806"/>
      <c r="JHS898" s="806"/>
      <c r="JHT898" s="806"/>
      <c r="JHU898" s="806"/>
      <c r="JHV898" s="806"/>
      <c r="JHW898" s="806"/>
      <c r="JHX898" s="806"/>
      <c r="JHY898" s="806"/>
      <c r="JHZ898" s="806"/>
      <c r="JIA898" s="806"/>
      <c r="JIB898" s="806"/>
      <c r="JIC898" s="806"/>
      <c r="JID898" s="806"/>
      <c r="JIE898" s="806"/>
      <c r="JIF898" s="806"/>
      <c r="JIG898" s="806"/>
      <c r="JIH898" s="806"/>
      <c r="JII898" s="806"/>
      <c r="JIJ898" s="806"/>
      <c r="JIK898" s="806"/>
      <c r="JIL898" s="806"/>
      <c r="JIM898" s="806"/>
      <c r="JIN898" s="806"/>
      <c r="JIO898" s="806"/>
      <c r="JIP898" s="806"/>
      <c r="JIQ898" s="806"/>
      <c r="JIR898" s="806"/>
      <c r="JIS898" s="806"/>
      <c r="JIT898" s="806"/>
      <c r="JIU898" s="806"/>
      <c r="JIV898" s="806"/>
      <c r="JIW898" s="806"/>
      <c r="JIX898" s="806"/>
      <c r="JIY898" s="806"/>
      <c r="JIZ898" s="806"/>
      <c r="JJA898" s="806"/>
      <c r="JJB898" s="806"/>
      <c r="JJC898" s="806"/>
      <c r="JJD898" s="806"/>
      <c r="JJE898" s="806"/>
      <c r="JJF898" s="806"/>
      <c r="JJG898" s="806"/>
      <c r="JJH898" s="806"/>
      <c r="JJI898" s="806"/>
      <c r="JJJ898" s="806"/>
      <c r="JJK898" s="806"/>
      <c r="JJL898" s="806"/>
      <c r="JJM898" s="806"/>
      <c r="JJN898" s="806"/>
      <c r="JJO898" s="806"/>
      <c r="JJP898" s="806"/>
      <c r="JJQ898" s="806"/>
      <c r="JJR898" s="806"/>
      <c r="JJS898" s="806"/>
      <c r="JJT898" s="806"/>
      <c r="JJU898" s="806"/>
      <c r="JJV898" s="806"/>
      <c r="JJW898" s="806"/>
      <c r="JJX898" s="806"/>
      <c r="JJY898" s="806"/>
      <c r="JJZ898" s="806"/>
      <c r="JKA898" s="806"/>
      <c r="JKB898" s="806"/>
      <c r="JKC898" s="806"/>
      <c r="JKD898" s="806"/>
      <c r="JKE898" s="806"/>
      <c r="JKF898" s="806"/>
      <c r="JKG898" s="806"/>
      <c r="JKH898" s="806"/>
      <c r="JKI898" s="806"/>
      <c r="JKJ898" s="806"/>
      <c r="JKK898" s="806"/>
      <c r="JKL898" s="806"/>
      <c r="JKM898" s="806"/>
      <c r="JKN898" s="806"/>
      <c r="JKO898" s="806"/>
      <c r="JKP898" s="806"/>
      <c r="JKQ898" s="806"/>
      <c r="JKR898" s="806"/>
      <c r="JKS898" s="806"/>
      <c r="JKT898" s="806"/>
      <c r="JKU898" s="806"/>
      <c r="JKV898" s="806"/>
      <c r="JKW898" s="806"/>
      <c r="JKX898" s="806"/>
      <c r="JKY898" s="806"/>
      <c r="JKZ898" s="806"/>
      <c r="JLA898" s="806"/>
      <c r="JLB898" s="806"/>
      <c r="JLC898" s="806"/>
      <c r="JLD898" s="806"/>
      <c r="JLE898" s="806"/>
      <c r="JLF898" s="806"/>
      <c r="JLG898" s="806"/>
      <c r="JLH898" s="806"/>
      <c r="JLI898" s="806"/>
      <c r="JLJ898" s="806"/>
      <c r="JLK898" s="806"/>
      <c r="JLL898" s="806"/>
      <c r="JLM898" s="806"/>
      <c r="JLN898" s="806"/>
      <c r="JLO898" s="806"/>
      <c r="JLP898" s="806"/>
      <c r="JLQ898" s="806"/>
      <c r="JLR898" s="806"/>
      <c r="JLS898" s="806"/>
      <c r="JLT898" s="806"/>
      <c r="JLU898" s="806"/>
      <c r="JLV898" s="806"/>
      <c r="JLW898" s="806"/>
      <c r="JLX898" s="806"/>
      <c r="JLY898" s="806"/>
      <c r="JLZ898" s="806"/>
      <c r="JMA898" s="806"/>
      <c r="JMB898" s="806"/>
      <c r="JMC898" s="806"/>
      <c r="JMD898" s="806"/>
      <c r="JME898" s="806"/>
      <c r="JMF898" s="806"/>
      <c r="JMG898" s="806"/>
      <c r="JMH898" s="806"/>
      <c r="JMI898" s="806"/>
      <c r="JMJ898" s="806"/>
      <c r="JMK898" s="806"/>
      <c r="JML898" s="806"/>
      <c r="JMM898" s="806"/>
      <c r="JMN898" s="806"/>
      <c r="JMO898" s="806"/>
      <c r="JMP898" s="806"/>
      <c r="JMQ898" s="806"/>
      <c r="JMR898" s="806"/>
      <c r="JMS898" s="806"/>
      <c r="JMT898" s="806"/>
      <c r="JMU898" s="806"/>
      <c r="JMV898" s="806"/>
      <c r="JMW898" s="806"/>
      <c r="JMX898" s="806"/>
      <c r="JMY898" s="806"/>
      <c r="JMZ898" s="806"/>
      <c r="JNA898" s="806"/>
      <c r="JNB898" s="806"/>
      <c r="JNC898" s="806"/>
      <c r="JND898" s="806"/>
      <c r="JNE898" s="806"/>
      <c r="JNF898" s="806"/>
      <c r="JNG898" s="806"/>
      <c r="JNH898" s="806"/>
      <c r="JNI898" s="806"/>
      <c r="JNJ898" s="806"/>
      <c r="JNK898" s="806"/>
      <c r="JNL898" s="806"/>
      <c r="JNM898" s="806"/>
      <c r="JNN898" s="806"/>
      <c r="JNO898" s="806"/>
      <c r="JNP898" s="806"/>
      <c r="JNQ898" s="806"/>
      <c r="JNR898" s="806"/>
      <c r="JNS898" s="806"/>
      <c r="JNT898" s="806"/>
      <c r="JNU898" s="806"/>
      <c r="JNV898" s="806"/>
      <c r="JNW898" s="806"/>
      <c r="JNX898" s="806"/>
      <c r="JNY898" s="806"/>
      <c r="JNZ898" s="806"/>
      <c r="JOA898" s="806"/>
      <c r="JOB898" s="806"/>
      <c r="JOC898" s="806"/>
      <c r="JOD898" s="806"/>
      <c r="JOE898" s="806"/>
      <c r="JOF898" s="806"/>
      <c r="JOG898" s="806"/>
      <c r="JOH898" s="806"/>
      <c r="JOI898" s="806"/>
      <c r="JOJ898" s="806"/>
      <c r="JOK898" s="806"/>
      <c r="JOL898" s="806"/>
      <c r="JOM898" s="806"/>
      <c r="JON898" s="806"/>
      <c r="JOO898" s="806"/>
      <c r="JOP898" s="806"/>
      <c r="JOQ898" s="806"/>
      <c r="JOR898" s="806"/>
      <c r="JOS898" s="806"/>
      <c r="JOT898" s="806"/>
      <c r="JOU898" s="806"/>
      <c r="JOV898" s="806"/>
      <c r="JOW898" s="806"/>
      <c r="JOX898" s="806"/>
      <c r="JOY898" s="806"/>
      <c r="JOZ898" s="806"/>
      <c r="JPA898" s="806"/>
      <c r="JPB898" s="806"/>
      <c r="JPC898" s="806"/>
      <c r="JPD898" s="806"/>
      <c r="JPE898" s="806"/>
      <c r="JPF898" s="806"/>
      <c r="JPG898" s="806"/>
      <c r="JPH898" s="806"/>
      <c r="JPI898" s="806"/>
      <c r="JPJ898" s="806"/>
      <c r="JPK898" s="806"/>
      <c r="JPL898" s="806"/>
      <c r="JPM898" s="806"/>
      <c r="JPN898" s="806"/>
      <c r="JPO898" s="806"/>
      <c r="JPP898" s="806"/>
      <c r="JPQ898" s="806"/>
      <c r="JPR898" s="806"/>
      <c r="JPS898" s="806"/>
      <c r="JPT898" s="806"/>
      <c r="JPU898" s="806"/>
      <c r="JPV898" s="806"/>
      <c r="JPW898" s="806"/>
      <c r="JPX898" s="806"/>
      <c r="JPY898" s="806"/>
      <c r="JPZ898" s="806"/>
      <c r="JQA898" s="806"/>
      <c r="JQB898" s="806"/>
      <c r="JQC898" s="806"/>
      <c r="JQD898" s="806"/>
      <c r="JQE898" s="806"/>
      <c r="JQF898" s="806"/>
      <c r="JQG898" s="806"/>
      <c r="JQH898" s="806"/>
      <c r="JQI898" s="806"/>
      <c r="JQJ898" s="806"/>
      <c r="JQK898" s="806"/>
      <c r="JQL898" s="806"/>
      <c r="JQM898" s="806"/>
      <c r="JQN898" s="806"/>
      <c r="JQO898" s="806"/>
      <c r="JQP898" s="806"/>
      <c r="JQQ898" s="806"/>
      <c r="JQR898" s="806"/>
      <c r="JQS898" s="806"/>
      <c r="JQT898" s="806"/>
      <c r="JQU898" s="806"/>
      <c r="JQV898" s="806"/>
      <c r="JQW898" s="806"/>
      <c r="JQX898" s="806"/>
      <c r="JQY898" s="806"/>
      <c r="JQZ898" s="806"/>
      <c r="JRA898" s="806"/>
      <c r="JRB898" s="806"/>
      <c r="JRC898" s="806"/>
      <c r="JRD898" s="806"/>
      <c r="JRE898" s="806"/>
      <c r="JRF898" s="806"/>
      <c r="JRG898" s="806"/>
      <c r="JRH898" s="806"/>
      <c r="JRI898" s="806"/>
      <c r="JRJ898" s="806"/>
      <c r="JRK898" s="806"/>
      <c r="JRL898" s="806"/>
      <c r="JRM898" s="806"/>
      <c r="JRN898" s="806"/>
      <c r="JRO898" s="806"/>
      <c r="JRP898" s="806"/>
      <c r="JRQ898" s="806"/>
      <c r="JRR898" s="806"/>
      <c r="JRS898" s="806"/>
      <c r="JRT898" s="806"/>
      <c r="JRU898" s="806"/>
      <c r="JRV898" s="806"/>
      <c r="JRW898" s="806"/>
      <c r="JRX898" s="806"/>
      <c r="JRY898" s="806"/>
      <c r="JRZ898" s="806"/>
      <c r="JSA898" s="806"/>
      <c r="JSB898" s="806"/>
      <c r="JSC898" s="806"/>
      <c r="JSD898" s="806"/>
      <c r="JSE898" s="806"/>
      <c r="JSF898" s="806"/>
      <c r="JSG898" s="806"/>
      <c r="JSH898" s="806"/>
      <c r="JSI898" s="806"/>
      <c r="JSJ898" s="806"/>
      <c r="JSK898" s="806"/>
      <c r="JSL898" s="806"/>
      <c r="JSM898" s="806"/>
      <c r="JSN898" s="806"/>
      <c r="JSO898" s="806"/>
      <c r="JSP898" s="806"/>
      <c r="JSQ898" s="806"/>
      <c r="JSR898" s="806"/>
      <c r="JSS898" s="806"/>
      <c r="JST898" s="806"/>
      <c r="JSU898" s="806"/>
      <c r="JSV898" s="806"/>
      <c r="JSW898" s="806"/>
      <c r="JSX898" s="806"/>
      <c r="JSY898" s="806"/>
      <c r="JSZ898" s="806"/>
      <c r="JTA898" s="806"/>
      <c r="JTB898" s="806"/>
      <c r="JTC898" s="806"/>
      <c r="JTD898" s="806"/>
      <c r="JTE898" s="806"/>
      <c r="JTF898" s="806"/>
      <c r="JTG898" s="806"/>
      <c r="JTH898" s="806"/>
      <c r="JTI898" s="806"/>
      <c r="JTJ898" s="806"/>
      <c r="JTK898" s="806"/>
      <c r="JTL898" s="806"/>
      <c r="JTM898" s="806"/>
      <c r="JTN898" s="806"/>
      <c r="JTO898" s="806"/>
      <c r="JTP898" s="806"/>
      <c r="JTQ898" s="806"/>
      <c r="JTR898" s="806"/>
      <c r="JTS898" s="806"/>
      <c r="JTT898" s="806"/>
      <c r="JTU898" s="806"/>
      <c r="JTV898" s="806"/>
      <c r="JTW898" s="806"/>
      <c r="JTX898" s="806"/>
      <c r="JTY898" s="806"/>
      <c r="JTZ898" s="806"/>
      <c r="JUA898" s="806"/>
      <c r="JUB898" s="806"/>
      <c r="JUC898" s="806"/>
      <c r="JUD898" s="806"/>
      <c r="JUE898" s="806"/>
      <c r="JUF898" s="806"/>
      <c r="JUG898" s="806"/>
      <c r="JUH898" s="806"/>
      <c r="JUI898" s="806"/>
      <c r="JUJ898" s="806"/>
      <c r="JUK898" s="806"/>
      <c r="JUL898" s="806"/>
      <c r="JUM898" s="806"/>
      <c r="JUN898" s="806"/>
      <c r="JUO898" s="806"/>
      <c r="JUP898" s="806"/>
      <c r="JUQ898" s="806"/>
      <c r="JUR898" s="806"/>
      <c r="JUS898" s="806"/>
      <c r="JUT898" s="806"/>
      <c r="JUU898" s="806"/>
      <c r="JUV898" s="806"/>
      <c r="JUW898" s="806"/>
      <c r="JUX898" s="806"/>
      <c r="JUY898" s="806"/>
      <c r="JUZ898" s="806"/>
      <c r="JVA898" s="806"/>
      <c r="JVB898" s="806"/>
      <c r="JVC898" s="806"/>
      <c r="JVD898" s="806"/>
      <c r="JVE898" s="806"/>
      <c r="JVF898" s="806"/>
      <c r="JVG898" s="806"/>
      <c r="JVH898" s="806"/>
      <c r="JVI898" s="806"/>
      <c r="JVJ898" s="806"/>
      <c r="JVK898" s="806"/>
      <c r="JVL898" s="806"/>
      <c r="JVM898" s="806"/>
      <c r="JVN898" s="806"/>
      <c r="JVO898" s="806"/>
      <c r="JVP898" s="806"/>
      <c r="JVQ898" s="806"/>
      <c r="JVR898" s="806"/>
      <c r="JVS898" s="806"/>
      <c r="JVT898" s="806"/>
      <c r="JVU898" s="806"/>
      <c r="JVV898" s="806"/>
      <c r="JVW898" s="806"/>
      <c r="JVX898" s="806"/>
      <c r="JVY898" s="806"/>
      <c r="JVZ898" s="806"/>
      <c r="JWA898" s="806"/>
      <c r="JWB898" s="806"/>
      <c r="JWC898" s="806"/>
      <c r="JWD898" s="806"/>
      <c r="JWE898" s="806"/>
      <c r="JWF898" s="806"/>
      <c r="JWG898" s="806"/>
      <c r="JWH898" s="806"/>
      <c r="JWI898" s="806"/>
      <c r="JWJ898" s="806"/>
      <c r="JWK898" s="806"/>
      <c r="JWL898" s="806"/>
      <c r="JWM898" s="806"/>
      <c r="JWN898" s="806"/>
      <c r="JWO898" s="806"/>
      <c r="JWP898" s="806"/>
      <c r="JWQ898" s="806"/>
      <c r="JWR898" s="806"/>
      <c r="JWS898" s="806"/>
      <c r="JWT898" s="806"/>
      <c r="JWU898" s="806"/>
      <c r="JWV898" s="806"/>
      <c r="JWW898" s="806"/>
      <c r="JWX898" s="806"/>
      <c r="JWY898" s="806"/>
      <c r="JWZ898" s="806"/>
      <c r="JXA898" s="806"/>
      <c r="JXB898" s="806"/>
      <c r="JXC898" s="806"/>
      <c r="JXD898" s="806"/>
      <c r="JXE898" s="806"/>
      <c r="JXF898" s="806"/>
      <c r="JXG898" s="806"/>
      <c r="JXH898" s="806"/>
      <c r="JXI898" s="806"/>
      <c r="JXJ898" s="806"/>
      <c r="JXK898" s="806"/>
      <c r="JXL898" s="806"/>
      <c r="JXM898" s="806"/>
      <c r="JXN898" s="806"/>
      <c r="JXO898" s="806"/>
      <c r="JXP898" s="806"/>
      <c r="JXQ898" s="806"/>
      <c r="JXR898" s="806"/>
      <c r="JXS898" s="806"/>
      <c r="JXT898" s="806"/>
      <c r="JXU898" s="806"/>
      <c r="JXV898" s="806"/>
      <c r="JXW898" s="806"/>
      <c r="JXX898" s="806"/>
      <c r="JXY898" s="806"/>
      <c r="JXZ898" s="806"/>
      <c r="JYA898" s="806"/>
      <c r="JYB898" s="806"/>
      <c r="JYC898" s="806"/>
      <c r="JYD898" s="806"/>
      <c r="JYE898" s="806"/>
      <c r="JYF898" s="806"/>
      <c r="JYG898" s="806"/>
      <c r="JYH898" s="806"/>
      <c r="JYI898" s="806"/>
      <c r="JYJ898" s="806"/>
      <c r="JYK898" s="806"/>
      <c r="JYL898" s="806"/>
      <c r="JYM898" s="806"/>
      <c r="JYN898" s="806"/>
      <c r="JYO898" s="806"/>
      <c r="JYP898" s="806"/>
      <c r="JYQ898" s="806"/>
      <c r="JYR898" s="806"/>
      <c r="JYS898" s="806"/>
      <c r="JYT898" s="806"/>
      <c r="JYU898" s="806"/>
      <c r="JYV898" s="806"/>
      <c r="JYW898" s="806"/>
      <c r="JYX898" s="806"/>
      <c r="JYY898" s="806"/>
      <c r="JYZ898" s="806"/>
      <c r="JZA898" s="806"/>
      <c r="JZB898" s="806"/>
      <c r="JZC898" s="806"/>
      <c r="JZD898" s="806"/>
      <c r="JZE898" s="806"/>
      <c r="JZF898" s="806"/>
      <c r="JZG898" s="806"/>
      <c r="JZH898" s="806"/>
      <c r="JZI898" s="806"/>
      <c r="JZJ898" s="806"/>
      <c r="JZK898" s="806"/>
      <c r="JZL898" s="806"/>
      <c r="JZM898" s="806"/>
      <c r="JZN898" s="806"/>
      <c r="JZO898" s="806"/>
      <c r="JZP898" s="806"/>
      <c r="JZQ898" s="806"/>
      <c r="JZR898" s="806"/>
      <c r="JZS898" s="806"/>
      <c r="JZT898" s="806"/>
      <c r="JZU898" s="806"/>
      <c r="JZV898" s="806"/>
      <c r="JZW898" s="806"/>
      <c r="JZX898" s="806"/>
      <c r="JZY898" s="806"/>
      <c r="JZZ898" s="806"/>
      <c r="KAA898" s="806"/>
      <c r="KAB898" s="806"/>
      <c r="KAC898" s="806"/>
      <c r="KAD898" s="806"/>
      <c r="KAE898" s="806"/>
      <c r="KAF898" s="806"/>
      <c r="KAG898" s="806"/>
      <c r="KAH898" s="806"/>
      <c r="KAI898" s="806"/>
      <c r="KAJ898" s="806"/>
      <c r="KAK898" s="806"/>
      <c r="KAL898" s="806"/>
      <c r="KAM898" s="806"/>
      <c r="KAN898" s="806"/>
      <c r="KAO898" s="806"/>
      <c r="KAP898" s="806"/>
      <c r="KAQ898" s="806"/>
      <c r="KAR898" s="806"/>
      <c r="KAS898" s="806"/>
      <c r="KAT898" s="806"/>
      <c r="KAU898" s="806"/>
      <c r="KAV898" s="806"/>
      <c r="KAW898" s="806"/>
      <c r="KAX898" s="806"/>
      <c r="KAY898" s="806"/>
      <c r="KAZ898" s="806"/>
      <c r="KBA898" s="806"/>
      <c r="KBB898" s="806"/>
      <c r="KBC898" s="806"/>
      <c r="KBD898" s="806"/>
      <c r="KBE898" s="806"/>
      <c r="KBF898" s="806"/>
      <c r="KBG898" s="806"/>
      <c r="KBH898" s="806"/>
      <c r="KBI898" s="806"/>
      <c r="KBJ898" s="806"/>
      <c r="KBK898" s="806"/>
      <c r="KBL898" s="806"/>
      <c r="KBM898" s="806"/>
      <c r="KBN898" s="806"/>
      <c r="KBO898" s="806"/>
      <c r="KBP898" s="806"/>
      <c r="KBQ898" s="806"/>
      <c r="KBR898" s="806"/>
      <c r="KBS898" s="806"/>
      <c r="KBT898" s="806"/>
      <c r="KBU898" s="806"/>
      <c r="KBV898" s="806"/>
      <c r="KBW898" s="806"/>
      <c r="KBX898" s="806"/>
      <c r="KBY898" s="806"/>
      <c r="KBZ898" s="806"/>
      <c r="KCA898" s="806"/>
      <c r="KCB898" s="806"/>
      <c r="KCC898" s="806"/>
      <c r="KCD898" s="806"/>
      <c r="KCE898" s="806"/>
      <c r="KCF898" s="806"/>
      <c r="KCG898" s="806"/>
      <c r="KCH898" s="806"/>
      <c r="KCI898" s="806"/>
      <c r="KCJ898" s="806"/>
      <c r="KCK898" s="806"/>
      <c r="KCL898" s="806"/>
      <c r="KCM898" s="806"/>
      <c r="KCN898" s="806"/>
      <c r="KCO898" s="806"/>
      <c r="KCP898" s="806"/>
      <c r="KCQ898" s="806"/>
      <c r="KCR898" s="806"/>
      <c r="KCS898" s="806"/>
      <c r="KCT898" s="806"/>
      <c r="KCU898" s="806"/>
      <c r="KCV898" s="806"/>
      <c r="KCW898" s="806"/>
      <c r="KCX898" s="806"/>
      <c r="KCY898" s="806"/>
      <c r="KCZ898" s="806"/>
      <c r="KDA898" s="806"/>
      <c r="KDB898" s="806"/>
      <c r="KDC898" s="806"/>
      <c r="KDD898" s="806"/>
      <c r="KDE898" s="806"/>
      <c r="KDF898" s="806"/>
      <c r="KDG898" s="806"/>
      <c r="KDH898" s="806"/>
      <c r="KDI898" s="806"/>
      <c r="KDJ898" s="806"/>
      <c r="KDK898" s="806"/>
      <c r="KDL898" s="806"/>
      <c r="KDM898" s="806"/>
      <c r="KDN898" s="806"/>
      <c r="KDO898" s="806"/>
      <c r="KDP898" s="806"/>
      <c r="KDQ898" s="806"/>
      <c r="KDR898" s="806"/>
      <c r="KDS898" s="806"/>
      <c r="KDT898" s="806"/>
      <c r="KDU898" s="806"/>
      <c r="KDV898" s="806"/>
      <c r="KDW898" s="806"/>
      <c r="KDX898" s="806"/>
      <c r="KDY898" s="806"/>
      <c r="KDZ898" s="806"/>
      <c r="KEA898" s="806"/>
      <c r="KEB898" s="806"/>
      <c r="KEC898" s="806"/>
      <c r="KED898" s="806"/>
      <c r="KEE898" s="806"/>
      <c r="KEF898" s="806"/>
      <c r="KEG898" s="806"/>
      <c r="KEH898" s="806"/>
      <c r="KEI898" s="806"/>
      <c r="KEJ898" s="806"/>
      <c r="KEK898" s="806"/>
      <c r="KEL898" s="806"/>
      <c r="KEM898" s="806"/>
      <c r="KEN898" s="806"/>
      <c r="KEO898" s="806"/>
      <c r="KEP898" s="806"/>
      <c r="KEQ898" s="806"/>
      <c r="KER898" s="806"/>
      <c r="KES898" s="806"/>
      <c r="KET898" s="806"/>
      <c r="KEU898" s="806"/>
      <c r="KEV898" s="806"/>
      <c r="KEW898" s="806"/>
      <c r="KEX898" s="806"/>
      <c r="KEY898" s="806"/>
      <c r="KEZ898" s="806"/>
      <c r="KFA898" s="806"/>
      <c r="KFB898" s="806"/>
      <c r="KFC898" s="806"/>
      <c r="KFD898" s="806"/>
      <c r="KFE898" s="806"/>
      <c r="KFF898" s="806"/>
      <c r="KFG898" s="806"/>
      <c r="KFH898" s="806"/>
      <c r="KFI898" s="806"/>
      <c r="KFJ898" s="806"/>
      <c r="KFK898" s="806"/>
      <c r="KFL898" s="806"/>
      <c r="KFM898" s="806"/>
      <c r="KFN898" s="806"/>
      <c r="KFO898" s="806"/>
      <c r="KFP898" s="806"/>
      <c r="KFQ898" s="806"/>
      <c r="KFR898" s="806"/>
      <c r="KFS898" s="806"/>
      <c r="KFT898" s="806"/>
      <c r="KFU898" s="806"/>
      <c r="KFV898" s="806"/>
      <c r="KFW898" s="806"/>
      <c r="KFX898" s="806"/>
      <c r="KFY898" s="806"/>
      <c r="KFZ898" s="806"/>
      <c r="KGA898" s="806"/>
      <c r="KGB898" s="806"/>
      <c r="KGC898" s="806"/>
      <c r="KGD898" s="806"/>
      <c r="KGE898" s="806"/>
      <c r="KGF898" s="806"/>
      <c r="KGG898" s="806"/>
      <c r="KGH898" s="806"/>
      <c r="KGI898" s="806"/>
      <c r="KGJ898" s="806"/>
      <c r="KGK898" s="806"/>
      <c r="KGL898" s="806"/>
      <c r="KGM898" s="806"/>
      <c r="KGN898" s="806"/>
      <c r="KGO898" s="806"/>
      <c r="KGP898" s="806"/>
      <c r="KGQ898" s="806"/>
      <c r="KGR898" s="806"/>
      <c r="KGS898" s="806"/>
      <c r="KGT898" s="806"/>
      <c r="KGU898" s="806"/>
      <c r="KGV898" s="806"/>
      <c r="KGW898" s="806"/>
      <c r="KGX898" s="806"/>
      <c r="KGY898" s="806"/>
      <c r="KGZ898" s="806"/>
      <c r="KHA898" s="806"/>
      <c r="KHB898" s="806"/>
      <c r="KHC898" s="806"/>
      <c r="KHD898" s="806"/>
      <c r="KHE898" s="806"/>
      <c r="KHF898" s="806"/>
      <c r="KHG898" s="806"/>
      <c r="KHH898" s="806"/>
      <c r="KHI898" s="806"/>
      <c r="KHJ898" s="806"/>
      <c r="KHK898" s="806"/>
      <c r="KHL898" s="806"/>
      <c r="KHM898" s="806"/>
      <c r="KHN898" s="806"/>
      <c r="KHO898" s="806"/>
      <c r="KHP898" s="806"/>
      <c r="KHQ898" s="806"/>
      <c r="KHR898" s="806"/>
      <c r="KHS898" s="806"/>
      <c r="KHT898" s="806"/>
      <c r="KHU898" s="806"/>
      <c r="KHV898" s="806"/>
      <c r="KHW898" s="806"/>
      <c r="KHX898" s="806"/>
      <c r="KHY898" s="806"/>
      <c r="KHZ898" s="806"/>
      <c r="KIA898" s="806"/>
      <c r="KIB898" s="806"/>
      <c r="KIC898" s="806"/>
      <c r="KID898" s="806"/>
      <c r="KIE898" s="806"/>
      <c r="KIF898" s="806"/>
      <c r="KIG898" s="806"/>
      <c r="KIH898" s="806"/>
      <c r="KII898" s="806"/>
      <c r="KIJ898" s="806"/>
      <c r="KIK898" s="806"/>
      <c r="KIL898" s="806"/>
      <c r="KIM898" s="806"/>
      <c r="KIN898" s="806"/>
      <c r="KIO898" s="806"/>
      <c r="KIP898" s="806"/>
      <c r="KIQ898" s="806"/>
      <c r="KIR898" s="806"/>
      <c r="KIS898" s="806"/>
      <c r="KIT898" s="806"/>
      <c r="KIU898" s="806"/>
      <c r="KIV898" s="806"/>
      <c r="KIW898" s="806"/>
      <c r="KIX898" s="806"/>
      <c r="KIY898" s="806"/>
      <c r="KIZ898" s="806"/>
      <c r="KJA898" s="806"/>
      <c r="KJB898" s="806"/>
      <c r="KJC898" s="806"/>
      <c r="KJD898" s="806"/>
      <c r="KJE898" s="806"/>
      <c r="KJF898" s="806"/>
      <c r="KJG898" s="806"/>
      <c r="KJH898" s="806"/>
      <c r="KJI898" s="806"/>
      <c r="KJJ898" s="806"/>
      <c r="KJK898" s="806"/>
      <c r="KJL898" s="806"/>
      <c r="KJM898" s="806"/>
      <c r="KJN898" s="806"/>
      <c r="KJO898" s="806"/>
      <c r="KJP898" s="806"/>
      <c r="KJQ898" s="806"/>
      <c r="KJR898" s="806"/>
      <c r="KJS898" s="806"/>
      <c r="KJT898" s="806"/>
      <c r="KJU898" s="806"/>
      <c r="KJV898" s="806"/>
      <c r="KJW898" s="806"/>
      <c r="KJX898" s="806"/>
      <c r="KJY898" s="806"/>
      <c r="KJZ898" s="806"/>
      <c r="KKA898" s="806"/>
      <c r="KKB898" s="806"/>
      <c r="KKC898" s="806"/>
      <c r="KKD898" s="806"/>
      <c r="KKE898" s="806"/>
      <c r="KKF898" s="806"/>
      <c r="KKG898" s="806"/>
      <c r="KKH898" s="806"/>
      <c r="KKI898" s="806"/>
      <c r="KKJ898" s="806"/>
      <c r="KKK898" s="806"/>
      <c r="KKL898" s="806"/>
      <c r="KKM898" s="806"/>
      <c r="KKN898" s="806"/>
      <c r="KKO898" s="806"/>
      <c r="KKP898" s="806"/>
      <c r="KKQ898" s="806"/>
      <c r="KKR898" s="806"/>
      <c r="KKS898" s="806"/>
      <c r="KKT898" s="806"/>
      <c r="KKU898" s="806"/>
      <c r="KKV898" s="806"/>
      <c r="KKW898" s="806"/>
      <c r="KKX898" s="806"/>
      <c r="KKY898" s="806"/>
      <c r="KKZ898" s="806"/>
      <c r="KLA898" s="806"/>
      <c r="KLB898" s="806"/>
      <c r="KLC898" s="806"/>
      <c r="KLD898" s="806"/>
      <c r="KLE898" s="806"/>
      <c r="KLF898" s="806"/>
      <c r="KLG898" s="806"/>
      <c r="KLH898" s="806"/>
      <c r="KLI898" s="806"/>
      <c r="KLJ898" s="806"/>
      <c r="KLK898" s="806"/>
      <c r="KLL898" s="806"/>
      <c r="KLM898" s="806"/>
      <c r="KLN898" s="806"/>
      <c r="KLO898" s="806"/>
      <c r="KLP898" s="806"/>
      <c r="KLQ898" s="806"/>
      <c r="KLR898" s="806"/>
      <c r="KLS898" s="806"/>
      <c r="KLT898" s="806"/>
      <c r="KLU898" s="806"/>
      <c r="KLV898" s="806"/>
      <c r="KLW898" s="806"/>
      <c r="KLX898" s="806"/>
      <c r="KLY898" s="806"/>
      <c r="KLZ898" s="806"/>
      <c r="KMA898" s="806"/>
      <c r="KMB898" s="806"/>
      <c r="KMC898" s="806"/>
      <c r="KMD898" s="806"/>
      <c r="KME898" s="806"/>
      <c r="KMF898" s="806"/>
      <c r="KMG898" s="806"/>
      <c r="KMH898" s="806"/>
      <c r="KMI898" s="806"/>
      <c r="KMJ898" s="806"/>
      <c r="KMK898" s="806"/>
      <c r="KML898" s="806"/>
      <c r="KMM898" s="806"/>
      <c r="KMN898" s="806"/>
      <c r="KMO898" s="806"/>
      <c r="KMP898" s="806"/>
      <c r="KMQ898" s="806"/>
      <c r="KMR898" s="806"/>
      <c r="KMS898" s="806"/>
      <c r="KMT898" s="806"/>
      <c r="KMU898" s="806"/>
      <c r="KMV898" s="806"/>
      <c r="KMW898" s="806"/>
      <c r="KMX898" s="806"/>
      <c r="KMY898" s="806"/>
      <c r="KMZ898" s="806"/>
      <c r="KNA898" s="806"/>
      <c r="KNB898" s="806"/>
      <c r="KNC898" s="806"/>
      <c r="KND898" s="806"/>
      <c r="KNE898" s="806"/>
      <c r="KNF898" s="806"/>
      <c r="KNG898" s="806"/>
      <c r="KNH898" s="806"/>
      <c r="KNI898" s="806"/>
      <c r="KNJ898" s="806"/>
      <c r="KNK898" s="806"/>
      <c r="KNL898" s="806"/>
      <c r="KNM898" s="806"/>
      <c r="KNN898" s="806"/>
      <c r="KNO898" s="806"/>
      <c r="KNP898" s="806"/>
      <c r="KNQ898" s="806"/>
      <c r="KNR898" s="806"/>
      <c r="KNS898" s="806"/>
      <c r="KNT898" s="806"/>
      <c r="KNU898" s="806"/>
      <c r="KNV898" s="806"/>
      <c r="KNW898" s="806"/>
      <c r="KNX898" s="806"/>
      <c r="KNY898" s="806"/>
      <c r="KNZ898" s="806"/>
      <c r="KOA898" s="806"/>
      <c r="KOB898" s="806"/>
      <c r="KOC898" s="806"/>
      <c r="KOD898" s="806"/>
      <c r="KOE898" s="806"/>
      <c r="KOF898" s="806"/>
      <c r="KOG898" s="806"/>
      <c r="KOH898" s="806"/>
      <c r="KOI898" s="806"/>
      <c r="KOJ898" s="806"/>
      <c r="KOK898" s="806"/>
      <c r="KOL898" s="806"/>
      <c r="KOM898" s="806"/>
      <c r="KON898" s="806"/>
      <c r="KOO898" s="806"/>
      <c r="KOP898" s="806"/>
      <c r="KOQ898" s="806"/>
      <c r="KOR898" s="806"/>
      <c r="KOS898" s="806"/>
      <c r="KOT898" s="806"/>
      <c r="KOU898" s="806"/>
      <c r="KOV898" s="806"/>
      <c r="KOW898" s="806"/>
      <c r="KOX898" s="806"/>
      <c r="KOY898" s="806"/>
      <c r="KOZ898" s="806"/>
      <c r="KPA898" s="806"/>
      <c r="KPB898" s="806"/>
      <c r="KPC898" s="806"/>
      <c r="KPD898" s="806"/>
      <c r="KPE898" s="806"/>
      <c r="KPF898" s="806"/>
      <c r="KPG898" s="806"/>
      <c r="KPH898" s="806"/>
      <c r="KPI898" s="806"/>
      <c r="KPJ898" s="806"/>
      <c r="KPK898" s="806"/>
      <c r="KPL898" s="806"/>
      <c r="KPM898" s="806"/>
      <c r="KPN898" s="806"/>
      <c r="KPO898" s="806"/>
      <c r="KPP898" s="806"/>
      <c r="KPQ898" s="806"/>
      <c r="KPR898" s="806"/>
      <c r="KPS898" s="806"/>
      <c r="KPT898" s="806"/>
      <c r="KPU898" s="806"/>
      <c r="KPV898" s="806"/>
      <c r="KPW898" s="806"/>
      <c r="KPX898" s="806"/>
      <c r="KPY898" s="806"/>
      <c r="KPZ898" s="806"/>
      <c r="KQA898" s="806"/>
      <c r="KQB898" s="806"/>
      <c r="KQC898" s="806"/>
      <c r="KQD898" s="806"/>
      <c r="KQE898" s="806"/>
      <c r="KQF898" s="806"/>
      <c r="KQG898" s="806"/>
      <c r="KQH898" s="806"/>
      <c r="KQI898" s="806"/>
      <c r="KQJ898" s="806"/>
      <c r="KQK898" s="806"/>
      <c r="KQL898" s="806"/>
      <c r="KQM898" s="806"/>
      <c r="KQN898" s="806"/>
      <c r="KQO898" s="806"/>
      <c r="KQP898" s="806"/>
      <c r="KQQ898" s="806"/>
      <c r="KQR898" s="806"/>
      <c r="KQS898" s="806"/>
      <c r="KQT898" s="806"/>
      <c r="KQU898" s="806"/>
      <c r="KQV898" s="806"/>
      <c r="KQW898" s="806"/>
      <c r="KQX898" s="806"/>
      <c r="KQY898" s="806"/>
      <c r="KQZ898" s="806"/>
      <c r="KRA898" s="806"/>
      <c r="KRB898" s="806"/>
      <c r="KRC898" s="806"/>
      <c r="KRD898" s="806"/>
      <c r="KRE898" s="806"/>
      <c r="KRF898" s="806"/>
      <c r="KRG898" s="806"/>
      <c r="KRH898" s="806"/>
      <c r="KRI898" s="806"/>
      <c r="KRJ898" s="806"/>
      <c r="KRK898" s="806"/>
      <c r="KRL898" s="806"/>
      <c r="KRM898" s="806"/>
      <c r="KRN898" s="806"/>
      <c r="KRO898" s="806"/>
      <c r="KRP898" s="806"/>
      <c r="KRQ898" s="806"/>
      <c r="KRR898" s="806"/>
      <c r="KRS898" s="806"/>
      <c r="KRT898" s="806"/>
      <c r="KRU898" s="806"/>
      <c r="KRV898" s="806"/>
      <c r="KRW898" s="806"/>
      <c r="KRX898" s="806"/>
      <c r="KRY898" s="806"/>
      <c r="KRZ898" s="806"/>
      <c r="KSA898" s="806"/>
      <c r="KSB898" s="806"/>
      <c r="KSC898" s="806"/>
      <c r="KSD898" s="806"/>
      <c r="KSE898" s="806"/>
      <c r="KSF898" s="806"/>
      <c r="KSG898" s="806"/>
      <c r="KSH898" s="806"/>
      <c r="KSI898" s="806"/>
      <c r="KSJ898" s="806"/>
      <c r="KSK898" s="806"/>
      <c r="KSL898" s="806"/>
      <c r="KSM898" s="806"/>
      <c r="KSN898" s="806"/>
      <c r="KSO898" s="806"/>
      <c r="KSP898" s="806"/>
      <c r="KSQ898" s="806"/>
      <c r="KSR898" s="806"/>
      <c r="KSS898" s="806"/>
      <c r="KST898" s="806"/>
      <c r="KSU898" s="806"/>
      <c r="KSV898" s="806"/>
      <c r="KSW898" s="806"/>
      <c r="KSX898" s="806"/>
      <c r="KSY898" s="806"/>
      <c r="KSZ898" s="806"/>
      <c r="KTA898" s="806"/>
      <c r="KTB898" s="806"/>
      <c r="KTC898" s="806"/>
      <c r="KTD898" s="806"/>
      <c r="KTE898" s="806"/>
      <c r="KTF898" s="806"/>
      <c r="KTG898" s="806"/>
      <c r="KTH898" s="806"/>
      <c r="KTI898" s="806"/>
      <c r="KTJ898" s="806"/>
      <c r="KTK898" s="806"/>
      <c r="KTL898" s="806"/>
      <c r="KTM898" s="806"/>
      <c r="KTN898" s="806"/>
      <c r="KTO898" s="806"/>
      <c r="KTP898" s="806"/>
      <c r="KTQ898" s="806"/>
      <c r="KTR898" s="806"/>
      <c r="KTS898" s="806"/>
      <c r="KTT898" s="806"/>
      <c r="KTU898" s="806"/>
      <c r="KTV898" s="806"/>
      <c r="KTW898" s="806"/>
      <c r="KTX898" s="806"/>
      <c r="KTY898" s="806"/>
      <c r="KTZ898" s="806"/>
      <c r="KUA898" s="806"/>
      <c r="KUB898" s="806"/>
      <c r="KUC898" s="806"/>
      <c r="KUD898" s="806"/>
      <c r="KUE898" s="806"/>
      <c r="KUF898" s="806"/>
      <c r="KUG898" s="806"/>
      <c r="KUH898" s="806"/>
      <c r="KUI898" s="806"/>
      <c r="KUJ898" s="806"/>
      <c r="KUK898" s="806"/>
      <c r="KUL898" s="806"/>
      <c r="KUM898" s="806"/>
      <c r="KUN898" s="806"/>
      <c r="KUO898" s="806"/>
      <c r="KUP898" s="806"/>
      <c r="KUQ898" s="806"/>
      <c r="KUR898" s="806"/>
      <c r="KUS898" s="806"/>
      <c r="KUT898" s="806"/>
      <c r="KUU898" s="806"/>
      <c r="KUV898" s="806"/>
      <c r="KUW898" s="806"/>
      <c r="KUX898" s="806"/>
      <c r="KUY898" s="806"/>
      <c r="KUZ898" s="806"/>
      <c r="KVA898" s="806"/>
      <c r="KVB898" s="806"/>
      <c r="KVC898" s="806"/>
      <c r="KVD898" s="806"/>
      <c r="KVE898" s="806"/>
      <c r="KVF898" s="806"/>
      <c r="KVG898" s="806"/>
      <c r="KVH898" s="806"/>
      <c r="KVI898" s="806"/>
      <c r="KVJ898" s="806"/>
      <c r="KVK898" s="806"/>
      <c r="KVL898" s="806"/>
      <c r="KVM898" s="806"/>
      <c r="KVN898" s="806"/>
      <c r="KVO898" s="806"/>
      <c r="KVP898" s="806"/>
      <c r="KVQ898" s="806"/>
      <c r="KVR898" s="806"/>
      <c r="KVS898" s="806"/>
      <c r="KVT898" s="806"/>
      <c r="KVU898" s="806"/>
      <c r="KVV898" s="806"/>
      <c r="KVW898" s="806"/>
      <c r="KVX898" s="806"/>
      <c r="KVY898" s="806"/>
      <c r="KVZ898" s="806"/>
      <c r="KWA898" s="806"/>
      <c r="KWB898" s="806"/>
      <c r="KWC898" s="806"/>
      <c r="KWD898" s="806"/>
      <c r="KWE898" s="806"/>
      <c r="KWF898" s="806"/>
      <c r="KWG898" s="806"/>
      <c r="KWH898" s="806"/>
      <c r="KWI898" s="806"/>
      <c r="KWJ898" s="806"/>
      <c r="KWK898" s="806"/>
      <c r="KWL898" s="806"/>
      <c r="KWM898" s="806"/>
      <c r="KWN898" s="806"/>
      <c r="KWO898" s="806"/>
      <c r="KWP898" s="806"/>
      <c r="KWQ898" s="806"/>
      <c r="KWR898" s="806"/>
      <c r="KWS898" s="806"/>
      <c r="KWT898" s="806"/>
      <c r="KWU898" s="806"/>
      <c r="KWV898" s="806"/>
      <c r="KWW898" s="806"/>
      <c r="KWX898" s="806"/>
      <c r="KWY898" s="806"/>
      <c r="KWZ898" s="806"/>
      <c r="KXA898" s="806"/>
      <c r="KXB898" s="806"/>
      <c r="KXC898" s="806"/>
      <c r="KXD898" s="806"/>
      <c r="KXE898" s="806"/>
      <c r="KXF898" s="806"/>
      <c r="KXG898" s="806"/>
      <c r="KXH898" s="806"/>
      <c r="KXI898" s="806"/>
      <c r="KXJ898" s="806"/>
      <c r="KXK898" s="806"/>
      <c r="KXL898" s="806"/>
      <c r="KXM898" s="806"/>
      <c r="KXN898" s="806"/>
      <c r="KXO898" s="806"/>
      <c r="KXP898" s="806"/>
      <c r="KXQ898" s="806"/>
      <c r="KXR898" s="806"/>
      <c r="KXS898" s="806"/>
      <c r="KXT898" s="806"/>
      <c r="KXU898" s="806"/>
      <c r="KXV898" s="806"/>
      <c r="KXW898" s="806"/>
      <c r="KXX898" s="806"/>
      <c r="KXY898" s="806"/>
      <c r="KXZ898" s="806"/>
      <c r="KYA898" s="806"/>
      <c r="KYB898" s="806"/>
      <c r="KYC898" s="806"/>
      <c r="KYD898" s="806"/>
      <c r="KYE898" s="806"/>
      <c r="KYF898" s="806"/>
      <c r="KYG898" s="806"/>
      <c r="KYH898" s="806"/>
      <c r="KYI898" s="806"/>
      <c r="KYJ898" s="806"/>
      <c r="KYK898" s="806"/>
      <c r="KYL898" s="806"/>
      <c r="KYM898" s="806"/>
      <c r="KYN898" s="806"/>
      <c r="KYO898" s="806"/>
      <c r="KYP898" s="806"/>
      <c r="KYQ898" s="806"/>
      <c r="KYR898" s="806"/>
      <c r="KYS898" s="806"/>
      <c r="KYT898" s="806"/>
      <c r="KYU898" s="806"/>
      <c r="KYV898" s="806"/>
      <c r="KYW898" s="806"/>
      <c r="KYX898" s="806"/>
      <c r="KYY898" s="806"/>
      <c r="KYZ898" s="806"/>
      <c r="KZA898" s="806"/>
      <c r="KZB898" s="806"/>
      <c r="KZC898" s="806"/>
      <c r="KZD898" s="806"/>
      <c r="KZE898" s="806"/>
      <c r="KZF898" s="806"/>
      <c r="KZG898" s="806"/>
      <c r="KZH898" s="806"/>
      <c r="KZI898" s="806"/>
      <c r="KZJ898" s="806"/>
      <c r="KZK898" s="806"/>
      <c r="KZL898" s="806"/>
      <c r="KZM898" s="806"/>
      <c r="KZN898" s="806"/>
      <c r="KZO898" s="806"/>
      <c r="KZP898" s="806"/>
      <c r="KZQ898" s="806"/>
      <c r="KZR898" s="806"/>
      <c r="KZS898" s="806"/>
      <c r="KZT898" s="806"/>
      <c r="KZU898" s="806"/>
      <c r="KZV898" s="806"/>
      <c r="KZW898" s="806"/>
      <c r="KZX898" s="806"/>
      <c r="KZY898" s="806"/>
      <c r="KZZ898" s="806"/>
      <c r="LAA898" s="806"/>
      <c r="LAB898" s="806"/>
      <c r="LAC898" s="806"/>
      <c r="LAD898" s="806"/>
      <c r="LAE898" s="806"/>
      <c r="LAF898" s="806"/>
      <c r="LAG898" s="806"/>
      <c r="LAH898" s="806"/>
      <c r="LAI898" s="806"/>
      <c r="LAJ898" s="806"/>
      <c r="LAK898" s="806"/>
      <c r="LAL898" s="806"/>
      <c r="LAM898" s="806"/>
      <c r="LAN898" s="806"/>
      <c r="LAO898" s="806"/>
      <c r="LAP898" s="806"/>
      <c r="LAQ898" s="806"/>
      <c r="LAR898" s="806"/>
      <c r="LAS898" s="806"/>
      <c r="LAT898" s="806"/>
      <c r="LAU898" s="806"/>
      <c r="LAV898" s="806"/>
      <c r="LAW898" s="806"/>
      <c r="LAX898" s="806"/>
      <c r="LAY898" s="806"/>
      <c r="LAZ898" s="806"/>
      <c r="LBA898" s="806"/>
      <c r="LBB898" s="806"/>
      <c r="LBC898" s="806"/>
      <c r="LBD898" s="806"/>
      <c r="LBE898" s="806"/>
      <c r="LBF898" s="806"/>
      <c r="LBG898" s="806"/>
      <c r="LBH898" s="806"/>
      <c r="LBI898" s="806"/>
      <c r="LBJ898" s="806"/>
      <c r="LBK898" s="806"/>
      <c r="LBL898" s="806"/>
      <c r="LBM898" s="806"/>
      <c r="LBN898" s="806"/>
      <c r="LBO898" s="806"/>
      <c r="LBP898" s="806"/>
      <c r="LBQ898" s="806"/>
      <c r="LBR898" s="806"/>
      <c r="LBS898" s="806"/>
      <c r="LBT898" s="806"/>
      <c r="LBU898" s="806"/>
      <c r="LBV898" s="806"/>
      <c r="LBW898" s="806"/>
      <c r="LBX898" s="806"/>
      <c r="LBY898" s="806"/>
      <c r="LBZ898" s="806"/>
      <c r="LCA898" s="806"/>
      <c r="LCB898" s="806"/>
      <c r="LCC898" s="806"/>
      <c r="LCD898" s="806"/>
      <c r="LCE898" s="806"/>
      <c r="LCF898" s="806"/>
      <c r="LCG898" s="806"/>
      <c r="LCH898" s="806"/>
      <c r="LCI898" s="806"/>
      <c r="LCJ898" s="806"/>
      <c r="LCK898" s="806"/>
      <c r="LCL898" s="806"/>
      <c r="LCM898" s="806"/>
      <c r="LCN898" s="806"/>
      <c r="LCO898" s="806"/>
      <c r="LCP898" s="806"/>
      <c r="LCQ898" s="806"/>
      <c r="LCR898" s="806"/>
      <c r="LCS898" s="806"/>
      <c r="LCT898" s="806"/>
      <c r="LCU898" s="806"/>
      <c r="LCV898" s="806"/>
      <c r="LCW898" s="806"/>
      <c r="LCX898" s="806"/>
      <c r="LCY898" s="806"/>
      <c r="LCZ898" s="806"/>
      <c r="LDA898" s="806"/>
      <c r="LDB898" s="806"/>
      <c r="LDC898" s="806"/>
      <c r="LDD898" s="806"/>
      <c r="LDE898" s="806"/>
      <c r="LDF898" s="806"/>
      <c r="LDG898" s="806"/>
      <c r="LDH898" s="806"/>
      <c r="LDI898" s="806"/>
      <c r="LDJ898" s="806"/>
      <c r="LDK898" s="806"/>
      <c r="LDL898" s="806"/>
      <c r="LDM898" s="806"/>
      <c r="LDN898" s="806"/>
      <c r="LDO898" s="806"/>
      <c r="LDP898" s="806"/>
      <c r="LDQ898" s="806"/>
      <c r="LDR898" s="806"/>
      <c r="LDS898" s="806"/>
      <c r="LDT898" s="806"/>
      <c r="LDU898" s="806"/>
      <c r="LDV898" s="806"/>
      <c r="LDW898" s="806"/>
      <c r="LDX898" s="806"/>
      <c r="LDY898" s="806"/>
      <c r="LDZ898" s="806"/>
      <c r="LEA898" s="806"/>
      <c r="LEB898" s="806"/>
      <c r="LEC898" s="806"/>
      <c r="LED898" s="806"/>
      <c r="LEE898" s="806"/>
      <c r="LEF898" s="806"/>
      <c r="LEG898" s="806"/>
      <c r="LEH898" s="806"/>
      <c r="LEI898" s="806"/>
      <c r="LEJ898" s="806"/>
      <c r="LEK898" s="806"/>
      <c r="LEL898" s="806"/>
      <c r="LEM898" s="806"/>
      <c r="LEN898" s="806"/>
      <c r="LEO898" s="806"/>
      <c r="LEP898" s="806"/>
      <c r="LEQ898" s="806"/>
      <c r="LER898" s="806"/>
      <c r="LES898" s="806"/>
      <c r="LET898" s="806"/>
      <c r="LEU898" s="806"/>
      <c r="LEV898" s="806"/>
      <c r="LEW898" s="806"/>
      <c r="LEX898" s="806"/>
      <c r="LEY898" s="806"/>
      <c r="LEZ898" s="806"/>
      <c r="LFA898" s="806"/>
      <c r="LFB898" s="806"/>
      <c r="LFC898" s="806"/>
      <c r="LFD898" s="806"/>
      <c r="LFE898" s="806"/>
      <c r="LFF898" s="806"/>
      <c r="LFG898" s="806"/>
      <c r="LFH898" s="806"/>
      <c r="LFI898" s="806"/>
      <c r="LFJ898" s="806"/>
      <c r="LFK898" s="806"/>
      <c r="LFL898" s="806"/>
      <c r="LFM898" s="806"/>
      <c r="LFN898" s="806"/>
      <c r="LFO898" s="806"/>
      <c r="LFP898" s="806"/>
      <c r="LFQ898" s="806"/>
      <c r="LFR898" s="806"/>
      <c r="LFS898" s="806"/>
      <c r="LFT898" s="806"/>
      <c r="LFU898" s="806"/>
      <c r="LFV898" s="806"/>
      <c r="LFW898" s="806"/>
      <c r="LFX898" s="806"/>
      <c r="LFY898" s="806"/>
      <c r="LFZ898" s="806"/>
      <c r="LGA898" s="806"/>
      <c r="LGB898" s="806"/>
      <c r="LGC898" s="806"/>
      <c r="LGD898" s="806"/>
      <c r="LGE898" s="806"/>
      <c r="LGF898" s="806"/>
      <c r="LGG898" s="806"/>
      <c r="LGH898" s="806"/>
      <c r="LGI898" s="806"/>
      <c r="LGJ898" s="806"/>
      <c r="LGK898" s="806"/>
      <c r="LGL898" s="806"/>
      <c r="LGM898" s="806"/>
      <c r="LGN898" s="806"/>
      <c r="LGO898" s="806"/>
      <c r="LGP898" s="806"/>
      <c r="LGQ898" s="806"/>
      <c r="LGR898" s="806"/>
      <c r="LGS898" s="806"/>
      <c r="LGT898" s="806"/>
      <c r="LGU898" s="806"/>
      <c r="LGV898" s="806"/>
      <c r="LGW898" s="806"/>
      <c r="LGX898" s="806"/>
      <c r="LGY898" s="806"/>
      <c r="LGZ898" s="806"/>
      <c r="LHA898" s="806"/>
      <c r="LHB898" s="806"/>
      <c r="LHC898" s="806"/>
      <c r="LHD898" s="806"/>
      <c r="LHE898" s="806"/>
      <c r="LHF898" s="806"/>
      <c r="LHG898" s="806"/>
      <c r="LHH898" s="806"/>
      <c r="LHI898" s="806"/>
      <c r="LHJ898" s="806"/>
      <c r="LHK898" s="806"/>
      <c r="LHL898" s="806"/>
      <c r="LHM898" s="806"/>
      <c r="LHN898" s="806"/>
      <c r="LHO898" s="806"/>
      <c r="LHP898" s="806"/>
      <c r="LHQ898" s="806"/>
      <c r="LHR898" s="806"/>
      <c r="LHS898" s="806"/>
      <c r="LHT898" s="806"/>
      <c r="LHU898" s="806"/>
      <c r="LHV898" s="806"/>
      <c r="LHW898" s="806"/>
      <c r="LHX898" s="806"/>
      <c r="LHY898" s="806"/>
      <c r="LHZ898" s="806"/>
      <c r="LIA898" s="806"/>
      <c r="LIB898" s="806"/>
      <c r="LIC898" s="806"/>
      <c r="LID898" s="806"/>
      <c r="LIE898" s="806"/>
      <c r="LIF898" s="806"/>
      <c r="LIG898" s="806"/>
      <c r="LIH898" s="806"/>
      <c r="LII898" s="806"/>
      <c r="LIJ898" s="806"/>
      <c r="LIK898" s="806"/>
      <c r="LIL898" s="806"/>
      <c r="LIM898" s="806"/>
      <c r="LIN898" s="806"/>
      <c r="LIO898" s="806"/>
      <c r="LIP898" s="806"/>
      <c r="LIQ898" s="806"/>
      <c r="LIR898" s="806"/>
      <c r="LIS898" s="806"/>
      <c r="LIT898" s="806"/>
      <c r="LIU898" s="806"/>
      <c r="LIV898" s="806"/>
      <c r="LIW898" s="806"/>
      <c r="LIX898" s="806"/>
      <c r="LIY898" s="806"/>
      <c r="LIZ898" s="806"/>
      <c r="LJA898" s="806"/>
      <c r="LJB898" s="806"/>
      <c r="LJC898" s="806"/>
      <c r="LJD898" s="806"/>
      <c r="LJE898" s="806"/>
      <c r="LJF898" s="806"/>
      <c r="LJG898" s="806"/>
      <c r="LJH898" s="806"/>
      <c r="LJI898" s="806"/>
      <c r="LJJ898" s="806"/>
      <c r="LJK898" s="806"/>
      <c r="LJL898" s="806"/>
      <c r="LJM898" s="806"/>
      <c r="LJN898" s="806"/>
      <c r="LJO898" s="806"/>
      <c r="LJP898" s="806"/>
      <c r="LJQ898" s="806"/>
      <c r="LJR898" s="806"/>
      <c r="LJS898" s="806"/>
      <c r="LJT898" s="806"/>
      <c r="LJU898" s="806"/>
      <c r="LJV898" s="806"/>
      <c r="LJW898" s="806"/>
      <c r="LJX898" s="806"/>
      <c r="LJY898" s="806"/>
      <c r="LJZ898" s="806"/>
      <c r="LKA898" s="806"/>
      <c r="LKB898" s="806"/>
      <c r="LKC898" s="806"/>
      <c r="LKD898" s="806"/>
      <c r="LKE898" s="806"/>
      <c r="LKF898" s="806"/>
      <c r="LKG898" s="806"/>
      <c r="LKH898" s="806"/>
      <c r="LKI898" s="806"/>
      <c r="LKJ898" s="806"/>
      <c r="LKK898" s="806"/>
      <c r="LKL898" s="806"/>
      <c r="LKM898" s="806"/>
      <c r="LKN898" s="806"/>
      <c r="LKO898" s="806"/>
      <c r="LKP898" s="806"/>
      <c r="LKQ898" s="806"/>
      <c r="LKR898" s="806"/>
      <c r="LKS898" s="806"/>
      <c r="LKT898" s="806"/>
      <c r="LKU898" s="806"/>
      <c r="LKV898" s="806"/>
      <c r="LKW898" s="806"/>
      <c r="LKX898" s="806"/>
      <c r="LKY898" s="806"/>
      <c r="LKZ898" s="806"/>
      <c r="LLA898" s="806"/>
      <c r="LLB898" s="806"/>
      <c r="LLC898" s="806"/>
      <c r="LLD898" s="806"/>
      <c r="LLE898" s="806"/>
      <c r="LLF898" s="806"/>
      <c r="LLG898" s="806"/>
      <c r="LLH898" s="806"/>
      <c r="LLI898" s="806"/>
      <c r="LLJ898" s="806"/>
      <c r="LLK898" s="806"/>
      <c r="LLL898" s="806"/>
      <c r="LLM898" s="806"/>
      <c r="LLN898" s="806"/>
      <c r="LLO898" s="806"/>
      <c r="LLP898" s="806"/>
      <c r="LLQ898" s="806"/>
      <c r="LLR898" s="806"/>
      <c r="LLS898" s="806"/>
      <c r="LLT898" s="806"/>
      <c r="LLU898" s="806"/>
      <c r="LLV898" s="806"/>
      <c r="LLW898" s="806"/>
      <c r="LLX898" s="806"/>
      <c r="LLY898" s="806"/>
      <c r="LLZ898" s="806"/>
      <c r="LMA898" s="806"/>
      <c r="LMB898" s="806"/>
      <c r="LMC898" s="806"/>
      <c r="LMD898" s="806"/>
      <c r="LME898" s="806"/>
      <c r="LMF898" s="806"/>
      <c r="LMG898" s="806"/>
      <c r="LMH898" s="806"/>
      <c r="LMI898" s="806"/>
      <c r="LMJ898" s="806"/>
      <c r="LMK898" s="806"/>
      <c r="LML898" s="806"/>
      <c r="LMM898" s="806"/>
      <c r="LMN898" s="806"/>
      <c r="LMO898" s="806"/>
      <c r="LMP898" s="806"/>
      <c r="LMQ898" s="806"/>
      <c r="LMR898" s="806"/>
      <c r="LMS898" s="806"/>
      <c r="LMT898" s="806"/>
      <c r="LMU898" s="806"/>
      <c r="LMV898" s="806"/>
      <c r="LMW898" s="806"/>
      <c r="LMX898" s="806"/>
      <c r="LMY898" s="806"/>
      <c r="LMZ898" s="806"/>
      <c r="LNA898" s="806"/>
      <c r="LNB898" s="806"/>
      <c r="LNC898" s="806"/>
      <c r="LND898" s="806"/>
      <c r="LNE898" s="806"/>
      <c r="LNF898" s="806"/>
      <c r="LNG898" s="806"/>
      <c r="LNH898" s="806"/>
      <c r="LNI898" s="806"/>
      <c r="LNJ898" s="806"/>
      <c r="LNK898" s="806"/>
      <c r="LNL898" s="806"/>
      <c r="LNM898" s="806"/>
      <c r="LNN898" s="806"/>
      <c r="LNO898" s="806"/>
      <c r="LNP898" s="806"/>
      <c r="LNQ898" s="806"/>
      <c r="LNR898" s="806"/>
      <c r="LNS898" s="806"/>
      <c r="LNT898" s="806"/>
      <c r="LNU898" s="806"/>
      <c r="LNV898" s="806"/>
      <c r="LNW898" s="806"/>
      <c r="LNX898" s="806"/>
      <c r="LNY898" s="806"/>
      <c r="LNZ898" s="806"/>
      <c r="LOA898" s="806"/>
      <c r="LOB898" s="806"/>
      <c r="LOC898" s="806"/>
      <c r="LOD898" s="806"/>
      <c r="LOE898" s="806"/>
      <c r="LOF898" s="806"/>
      <c r="LOG898" s="806"/>
      <c r="LOH898" s="806"/>
      <c r="LOI898" s="806"/>
      <c r="LOJ898" s="806"/>
      <c r="LOK898" s="806"/>
      <c r="LOL898" s="806"/>
      <c r="LOM898" s="806"/>
      <c r="LON898" s="806"/>
      <c r="LOO898" s="806"/>
      <c r="LOP898" s="806"/>
      <c r="LOQ898" s="806"/>
      <c r="LOR898" s="806"/>
      <c r="LOS898" s="806"/>
      <c r="LOT898" s="806"/>
      <c r="LOU898" s="806"/>
      <c r="LOV898" s="806"/>
      <c r="LOW898" s="806"/>
      <c r="LOX898" s="806"/>
      <c r="LOY898" s="806"/>
      <c r="LOZ898" s="806"/>
      <c r="LPA898" s="806"/>
      <c r="LPB898" s="806"/>
      <c r="LPC898" s="806"/>
      <c r="LPD898" s="806"/>
      <c r="LPE898" s="806"/>
      <c r="LPF898" s="806"/>
      <c r="LPG898" s="806"/>
      <c r="LPH898" s="806"/>
      <c r="LPI898" s="806"/>
      <c r="LPJ898" s="806"/>
      <c r="LPK898" s="806"/>
      <c r="LPL898" s="806"/>
      <c r="LPM898" s="806"/>
      <c r="LPN898" s="806"/>
      <c r="LPO898" s="806"/>
      <c r="LPP898" s="806"/>
      <c r="LPQ898" s="806"/>
      <c r="LPR898" s="806"/>
      <c r="LPS898" s="806"/>
      <c r="LPT898" s="806"/>
      <c r="LPU898" s="806"/>
      <c r="LPV898" s="806"/>
      <c r="LPW898" s="806"/>
      <c r="LPX898" s="806"/>
      <c r="LPY898" s="806"/>
      <c r="LPZ898" s="806"/>
      <c r="LQA898" s="806"/>
      <c r="LQB898" s="806"/>
      <c r="LQC898" s="806"/>
      <c r="LQD898" s="806"/>
      <c r="LQE898" s="806"/>
      <c r="LQF898" s="806"/>
      <c r="LQG898" s="806"/>
      <c r="LQH898" s="806"/>
      <c r="LQI898" s="806"/>
      <c r="LQJ898" s="806"/>
      <c r="LQK898" s="806"/>
      <c r="LQL898" s="806"/>
      <c r="LQM898" s="806"/>
      <c r="LQN898" s="806"/>
      <c r="LQO898" s="806"/>
      <c r="LQP898" s="806"/>
      <c r="LQQ898" s="806"/>
      <c r="LQR898" s="806"/>
      <c r="LQS898" s="806"/>
      <c r="LQT898" s="806"/>
      <c r="LQU898" s="806"/>
      <c r="LQV898" s="806"/>
      <c r="LQW898" s="806"/>
      <c r="LQX898" s="806"/>
      <c r="LQY898" s="806"/>
      <c r="LQZ898" s="806"/>
      <c r="LRA898" s="806"/>
      <c r="LRB898" s="806"/>
      <c r="LRC898" s="806"/>
      <c r="LRD898" s="806"/>
      <c r="LRE898" s="806"/>
      <c r="LRF898" s="806"/>
      <c r="LRG898" s="806"/>
      <c r="LRH898" s="806"/>
      <c r="LRI898" s="806"/>
      <c r="LRJ898" s="806"/>
      <c r="LRK898" s="806"/>
      <c r="LRL898" s="806"/>
      <c r="LRM898" s="806"/>
      <c r="LRN898" s="806"/>
      <c r="LRO898" s="806"/>
      <c r="LRP898" s="806"/>
      <c r="LRQ898" s="806"/>
      <c r="LRR898" s="806"/>
      <c r="LRS898" s="806"/>
      <c r="LRT898" s="806"/>
      <c r="LRU898" s="806"/>
      <c r="LRV898" s="806"/>
      <c r="LRW898" s="806"/>
      <c r="LRX898" s="806"/>
      <c r="LRY898" s="806"/>
      <c r="LRZ898" s="806"/>
      <c r="LSA898" s="806"/>
      <c r="LSB898" s="806"/>
      <c r="LSC898" s="806"/>
      <c r="LSD898" s="806"/>
      <c r="LSE898" s="806"/>
      <c r="LSF898" s="806"/>
      <c r="LSG898" s="806"/>
      <c r="LSH898" s="806"/>
      <c r="LSI898" s="806"/>
      <c r="LSJ898" s="806"/>
      <c r="LSK898" s="806"/>
      <c r="LSL898" s="806"/>
      <c r="LSM898" s="806"/>
      <c r="LSN898" s="806"/>
      <c r="LSO898" s="806"/>
      <c r="LSP898" s="806"/>
      <c r="LSQ898" s="806"/>
      <c r="LSR898" s="806"/>
      <c r="LSS898" s="806"/>
      <c r="LST898" s="806"/>
      <c r="LSU898" s="806"/>
      <c r="LSV898" s="806"/>
      <c r="LSW898" s="806"/>
      <c r="LSX898" s="806"/>
      <c r="LSY898" s="806"/>
      <c r="LSZ898" s="806"/>
      <c r="LTA898" s="806"/>
      <c r="LTB898" s="806"/>
      <c r="LTC898" s="806"/>
      <c r="LTD898" s="806"/>
      <c r="LTE898" s="806"/>
      <c r="LTF898" s="806"/>
      <c r="LTG898" s="806"/>
      <c r="LTH898" s="806"/>
      <c r="LTI898" s="806"/>
      <c r="LTJ898" s="806"/>
      <c r="LTK898" s="806"/>
      <c r="LTL898" s="806"/>
      <c r="LTM898" s="806"/>
      <c r="LTN898" s="806"/>
      <c r="LTO898" s="806"/>
      <c r="LTP898" s="806"/>
      <c r="LTQ898" s="806"/>
      <c r="LTR898" s="806"/>
      <c r="LTS898" s="806"/>
      <c r="LTT898" s="806"/>
      <c r="LTU898" s="806"/>
      <c r="LTV898" s="806"/>
      <c r="LTW898" s="806"/>
      <c r="LTX898" s="806"/>
      <c r="LTY898" s="806"/>
      <c r="LTZ898" s="806"/>
      <c r="LUA898" s="806"/>
      <c r="LUB898" s="806"/>
      <c r="LUC898" s="806"/>
      <c r="LUD898" s="806"/>
      <c r="LUE898" s="806"/>
      <c r="LUF898" s="806"/>
      <c r="LUG898" s="806"/>
      <c r="LUH898" s="806"/>
      <c r="LUI898" s="806"/>
      <c r="LUJ898" s="806"/>
      <c r="LUK898" s="806"/>
      <c r="LUL898" s="806"/>
      <c r="LUM898" s="806"/>
      <c r="LUN898" s="806"/>
      <c r="LUO898" s="806"/>
      <c r="LUP898" s="806"/>
      <c r="LUQ898" s="806"/>
      <c r="LUR898" s="806"/>
      <c r="LUS898" s="806"/>
      <c r="LUT898" s="806"/>
      <c r="LUU898" s="806"/>
      <c r="LUV898" s="806"/>
      <c r="LUW898" s="806"/>
      <c r="LUX898" s="806"/>
      <c r="LUY898" s="806"/>
      <c r="LUZ898" s="806"/>
      <c r="LVA898" s="806"/>
      <c r="LVB898" s="806"/>
      <c r="LVC898" s="806"/>
      <c r="LVD898" s="806"/>
      <c r="LVE898" s="806"/>
      <c r="LVF898" s="806"/>
      <c r="LVG898" s="806"/>
      <c r="LVH898" s="806"/>
      <c r="LVI898" s="806"/>
      <c r="LVJ898" s="806"/>
      <c r="LVK898" s="806"/>
      <c r="LVL898" s="806"/>
      <c r="LVM898" s="806"/>
      <c r="LVN898" s="806"/>
      <c r="LVO898" s="806"/>
      <c r="LVP898" s="806"/>
      <c r="LVQ898" s="806"/>
      <c r="LVR898" s="806"/>
      <c r="LVS898" s="806"/>
      <c r="LVT898" s="806"/>
      <c r="LVU898" s="806"/>
      <c r="LVV898" s="806"/>
      <c r="LVW898" s="806"/>
      <c r="LVX898" s="806"/>
      <c r="LVY898" s="806"/>
      <c r="LVZ898" s="806"/>
      <c r="LWA898" s="806"/>
      <c r="LWB898" s="806"/>
      <c r="LWC898" s="806"/>
      <c r="LWD898" s="806"/>
      <c r="LWE898" s="806"/>
      <c r="LWF898" s="806"/>
      <c r="LWG898" s="806"/>
      <c r="LWH898" s="806"/>
      <c r="LWI898" s="806"/>
      <c r="LWJ898" s="806"/>
      <c r="LWK898" s="806"/>
      <c r="LWL898" s="806"/>
      <c r="LWM898" s="806"/>
      <c r="LWN898" s="806"/>
      <c r="LWO898" s="806"/>
      <c r="LWP898" s="806"/>
      <c r="LWQ898" s="806"/>
      <c r="LWR898" s="806"/>
      <c r="LWS898" s="806"/>
      <c r="LWT898" s="806"/>
      <c r="LWU898" s="806"/>
      <c r="LWV898" s="806"/>
      <c r="LWW898" s="806"/>
      <c r="LWX898" s="806"/>
      <c r="LWY898" s="806"/>
      <c r="LWZ898" s="806"/>
      <c r="LXA898" s="806"/>
      <c r="LXB898" s="806"/>
      <c r="LXC898" s="806"/>
      <c r="LXD898" s="806"/>
      <c r="LXE898" s="806"/>
      <c r="LXF898" s="806"/>
      <c r="LXG898" s="806"/>
      <c r="LXH898" s="806"/>
      <c r="LXI898" s="806"/>
      <c r="LXJ898" s="806"/>
      <c r="LXK898" s="806"/>
      <c r="LXL898" s="806"/>
      <c r="LXM898" s="806"/>
      <c r="LXN898" s="806"/>
      <c r="LXO898" s="806"/>
      <c r="LXP898" s="806"/>
      <c r="LXQ898" s="806"/>
      <c r="LXR898" s="806"/>
      <c r="LXS898" s="806"/>
      <c r="LXT898" s="806"/>
      <c r="LXU898" s="806"/>
      <c r="LXV898" s="806"/>
      <c r="LXW898" s="806"/>
      <c r="LXX898" s="806"/>
      <c r="LXY898" s="806"/>
      <c r="LXZ898" s="806"/>
      <c r="LYA898" s="806"/>
      <c r="LYB898" s="806"/>
      <c r="LYC898" s="806"/>
      <c r="LYD898" s="806"/>
      <c r="LYE898" s="806"/>
      <c r="LYF898" s="806"/>
      <c r="LYG898" s="806"/>
      <c r="LYH898" s="806"/>
      <c r="LYI898" s="806"/>
      <c r="LYJ898" s="806"/>
      <c r="LYK898" s="806"/>
      <c r="LYL898" s="806"/>
      <c r="LYM898" s="806"/>
      <c r="LYN898" s="806"/>
      <c r="LYO898" s="806"/>
      <c r="LYP898" s="806"/>
      <c r="LYQ898" s="806"/>
      <c r="LYR898" s="806"/>
      <c r="LYS898" s="806"/>
      <c r="LYT898" s="806"/>
      <c r="LYU898" s="806"/>
      <c r="LYV898" s="806"/>
      <c r="LYW898" s="806"/>
      <c r="LYX898" s="806"/>
      <c r="LYY898" s="806"/>
      <c r="LYZ898" s="806"/>
      <c r="LZA898" s="806"/>
      <c r="LZB898" s="806"/>
      <c r="LZC898" s="806"/>
      <c r="LZD898" s="806"/>
      <c r="LZE898" s="806"/>
      <c r="LZF898" s="806"/>
      <c r="LZG898" s="806"/>
      <c r="LZH898" s="806"/>
      <c r="LZI898" s="806"/>
      <c r="LZJ898" s="806"/>
      <c r="LZK898" s="806"/>
      <c r="LZL898" s="806"/>
      <c r="LZM898" s="806"/>
      <c r="LZN898" s="806"/>
      <c r="LZO898" s="806"/>
      <c r="LZP898" s="806"/>
      <c r="LZQ898" s="806"/>
      <c r="LZR898" s="806"/>
      <c r="LZS898" s="806"/>
      <c r="LZT898" s="806"/>
      <c r="LZU898" s="806"/>
      <c r="LZV898" s="806"/>
      <c r="LZW898" s="806"/>
      <c r="LZX898" s="806"/>
      <c r="LZY898" s="806"/>
      <c r="LZZ898" s="806"/>
      <c r="MAA898" s="806"/>
      <c r="MAB898" s="806"/>
      <c r="MAC898" s="806"/>
      <c r="MAD898" s="806"/>
      <c r="MAE898" s="806"/>
      <c r="MAF898" s="806"/>
      <c r="MAG898" s="806"/>
      <c r="MAH898" s="806"/>
      <c r="MAI898" s="806"/>
      <c r="MAJ898" s="806"/>
      <c r="MAK898" s="806"/>
      <c r="MAL898" s="806"/>
      <c r="MAM898" s="806"/>
      <c r="MAN898" s="806"/>
      <c r="MAO898" s="806"/>
      <c r="MAP898" s="806"/>
      <c r="MAQ898" s="806"/>
      <c r="MAR898" s="806"/>
      <c r="MAS898" s="806"/>
      <c r="MAT898" s="806"/>
      <c r="MAU898" s="806"/>
      <c r="MAV898" s="806"/>
      <c r="MAW898" s="806"/>
      <c r="MAX898" s="806"/>
      <c r="MAY898" s="806"/>
      <c r="MAZ898" s="806"/>
      <c r="MBA898" s="806"/>
      <c r="MBB898" s="806"/>
      <c r="MBC898" s="806"/>
      <c r="MBD898" s="806"/>
      <c r="MBE898" s="806"/>
      <c r="MBF898" s="806"/>
      <c r="MBG898" s="806"/>
      <c r="MBH898" s="806"/>
      <c r="MBI898" s="806"/>
      <c r="MBJ898" s="806"/>
      <c r="MBK898" s="806"/>
      <c r="MBL898" s="806"/>
      <c r="MBM898" s="806"/>
      <c r="MBN898" s="806"/>
      <c r="MBO898" s="806"/>
      <c r="MBP898" s="806"/>
      <c r="MBQ898" s="806"/>
      <c r="MBR898" s="806"/>
      <c r="MBS898" s="806"/>
      <c r="MBT898" s="806"/>
      <c r="MBU898" s="806"/>
      <c r="MBV898" s="806"/>
      <c r="MBW898" s="806"/>
      <c r="MBX898" s="806"/>
      <c r="MBY898" s="806"/>
      <c r="MBZ898" s="806"/>
      <c r="MCA898" s="806"/>
      <c r="MCB898" s="806"/>
      <c r="MCC898" s="806"/>
      <c r="MCD898" s="806"/>
      <c r="MCE898" s="806"/>
      <c r="MCF898" s="806"/>
      <c r="MCG898" s="806"/>
      <c r="MCH898" s="806"/>
      <c r="MCI898" s="806"/>
      <c r="MCJ898" s="806"/>
      <c r="MCK898" s="806"/>
      <c r="MCL898" s="806"/>
      <c r="MCM898" s="806"/>
      <c r="MCN898" s="806"/>
      <c r="MCO898" s="806"/>
      <c r="MCP898" s="806"/>
      <c r="MCQ898" s="806"/>
      <c r="MCR898" s="806"/>
      <c r="MCS898" s="806"/>
      <c r="MCT898" s="806"/>
      <c r="MCU898" s="806"/>
      <c r="MCV898" s="806"/>
      <c r="MCW898" s="806"/>
      <c r="MCX898" s="806"/>
      <c r="MCY898" s="806"/>
      <c r="MCZ898" s="806"/>
      <c r="MDA898" s="806"/>
      <c r="MDB898" s="806"/>
      <c r="MDC898" s="806"/>
      <c r="MDD898" s="806"/>
      <c r="MDE898" s="806"/>
      <c r="MDF898" s="806"/>
      <c r="MDG898" s="806"/>
      <c r="MDH898" s="806"/>
      <c r="MDI898" s="806"/>
      <c r="MDJ898" s="806"/>
      <c r="MDK898" s="806"/>
      <c r="MDL898" s="806"/>
      <c r="MDM898" s="806"/>
      <c r="MDN898" s="806"/>
      <c r="MDO898" s="806"/>
      <c r="MDP898" s="806"/>
      <c r="MDQ898" s="806"/>
      <c r="MDR898" s="806"/>
      <c r="MDS898" s="806"/>
      <c r="MDT898" s="806"/>
      <c r="MDU898" s="806"/>
      <c r="MDV898" s="806"/>
      <c r="MDW898" s="806"/>
      <c r="MDX898" s="806"/>
      <c r="MDY898" s="806"/>
      <c r="MDZ898" s="806"/>
      <c r="MEA898" s="806"/>
      <c r="MEB898" s="806"/>
      <c r="MEC898" s="806"/>
      <c r="MED898" s="806"/>
      <c r="MEE898" s="806"/>
      <c r="MEF898" s="806"/>
      <c r="MEG898" s="806"/>
      <c r="MEH898" s="806"/>
      <c r="MEI898" s="806"/>
      <c r="MEJ898" s="806"/>
      <c r="MEK898" s="806"/>
      <c r="MEL898" s="806"/>
      <c r="MEM898" s="806"/>
      <c r="MEN898" s="806"/>
      <c r="MEO898" s="806"/>
      <c r="MEP898" s="806"/>
      <c r="MEQ898" s="806"/>
      <c r="MER898" s="806"/>
      <c r="MES898" s="806"/>
      <c r="MET898" s="806"/>
      <c r="MEU898" s="806"/>
      <c r="MEV898" s="806"/>
      <c r="MEW898" s="806"/>
      <c r="MEX898" s="806"/>
      <c r="MEY898" s="806"/>
      <c r="MEZ898" s="806"/>
      <c r="MFA898" s="806"/>
      <c r="MFB898" s="806"/>
      <c r="MFC898" s="806"/>
      <c r="MFD898" s="806"/>
      <c r="MFE898" s="806"/>
      <c r="MFF898" s="806"/>
      <c r="MFG898" s="806"/>
      <c r="MFH898" s="806"/>
      <c r="MFI898" s="806"/>
      <c r="MFJ898" s="806"/>
      <c r="MFK898" s="806"/>
      <c r="MFL898" s="806"/>
      <c r="MFM898" s="806"/>
      <c r="MFN898" s="806"/>
      <c r="MFO898" s="806"/>
      <c r="MFP898" s="806"/>
      <c r="MFQ898" s="806"/>
      <c r="MFR898" s="806"/>
      <c r="MFS898" s="806"/>
      <c r="MFT898" s="806"/>
      <c r="MFU898" s="806"/>
      <c r="MFV898" s="806"/>
      <c r="MFW898" s="806"/>
      <c r="MFX898" s="806"/>
      <c r="MFY898" s="806"/>
      <c r="MFZ898" s="806"/>
      <c r="MGA898" s="806"/>
      <c r="MGB898" s="806"/>
      <c r="MGC898" s="806"/>
      <c r="MGD898" s="806"/>
      <c r="MGE898" s="806"/>
      <c r="MGF898" s="806"/>
      <c r="MGG898" s="806"/>
      <c r="MGH898" s="806"/>
      <c r="MGI898" s="806"/>
      <c r="MGJ898" s="806"/>
      <c r="MGK898" s="806"/>
      <c r="MGL898" s="806"/>
      <c r="MGM898" s="806"/>
      <c r="MGN898" s="806"/>
      <c r="MGO898" s="806"/>
      <c r="MGP898" s="806"/>
      <c r="MGQ898" s="806"/>
      <c r="MGR898" s="806"/>
      <c r="MGS898" s="806"/>
      <c r="MGT898" s="806"/>
      <c r="MGU898" s="806"/>
      <c r="MGV898" s="806"/>
      <c r="MGW898" s="806"/>
      <c r="MGX898" s="806"/>
      <c r="MGY898" s="806"/>
      <c r="MGZ898" s="806"/>
      <c r="MHA898" s="806"/>
      <c r="MHB898" s="806"/>
      <c r="MHC898" s="806"/>
      <c r="MHD898" s="806"/>
      <c r="MHE898" s="806"/>
      <c r="MHF898" s="806"/>
      <c r="MHG898" s="806"/>
      <c r="MHH898" s="806"/>
      <c r="MHI898" s="806"/>
      <c r="MHJ898" s="806"/>
      <c r="MHK898" s="806"/>
      <c r="MHL898" s="806"/>
      <c r="MHM898" s="806"/>
      <c r="MHN898" s="806"/>
      <c r="MHO898" s="806"/>
      <c r="MHP898" s="806"/>
      <c r="MHQ898" s="806"/>
      <c r="MHR898" s="806"/>
      <c r="MHS898" s="806"/>
      <c r="MHT898" s="806"/>
      <c r="MHU898" s="806"/>
      <c r="MHV898" s="806"/>
      <c r="MHW898" s="806"/>
      <c r="MHX898" s="806"/>
      <c r="MHY898" s="806"/>
      <c r="MHZ898" s="806"/>
      <c r="MIA898" s="806"/>
      <c r="MIB898" s="806"/>
      <c r="MIC898" s="806"/>
      <c r="MID898" s="806"/>
      <c r="MIE898" s="806"/>
      <c r="MIF898" s="806"/>
      <c r="MIG898" s="806"/>
      <c r="MIH898" s="806"/>
      <c r="MII898" s="806"/>
      <c r="MIJ898" s="806"/>
      <c r="MIK898" s="806"/>
      <c r="MIL898" s="806"/>
      <c r="MIM898" s="806"/>
      <c r="MIN898" s="806"/>
      <c r="MIO898" s="806"/>
      <c r="MIP898" s="806"/>
      <c r="MIQ898" s="806"/>
      <c r="MIR898" s="806"/>
      <c r="MIS898" s="806"/>
      <c r="MIT898" s="806"/>
      <c r="MIU898" s="806"/>
      <c r="MIV898" s="806"/>
      <c r="MIW898" s="806"/>
      <c r="MIX898" s="806"/>
      <c r="MIY898" s="806"/>
      <c r="MIZ898" s="806"/>
      <c r="MJA898" s="806"/>
      <c r="MJB898" s="806"/>
      <c r="MJC898" s="806"/>
      <c r="MJD898" s="806"/>
      <c r="MJE898" s="806"/>
      <c r="MJF898" s="806"/>
      <c r="MJG898" s="806"/>
      <c r="MJH898" s="806"/>
      <c r="MJI898" s="806"/>
      <c r="MJJ898" s="806"/>
      <c r="MJK898" s="806"/>
      <c r="MJL898" s="806"/>
      <c r="MJM898" s="806"/>
      <c r="MJN898" s="806"/>
      <c r="MJO898" s="806"/>
      <c r="MJP898" s="806"/>
      <c r="MJQ898" s="806"/>
      <c r="MJR898" s="806"/>
      <c r="MJS898" s="806"/>
      <c r="MJT898" s="806"/>
      <c r="MJU898" s="806"/>
      <c r="MJV898" s="806"/>
      <c r="MJW898" s="806"/>
      <c r="MJX898" s="806"/>
      <c r="MJY898" s="806"/>
      <c r="MJZ898" s="806"/>
      <c r="MKA898" s="806"/>
      <c r="MKB898" s="806"/>
      <c r="MKC898" s="806"/>
      <c r="MKD898" s="806"/>
      <c r="MKE898" s="806"/>
      <c r="MKF898" s="806"/>
      <c r="MKG898" s="806"/>
      <c r="MKH898" s="806"/>
      <c r="MKI898" s="806"/>
      <c r="MKJ898" s="806"/>
      <c r="MKK898" s="806"/>
      <c r="MKL898" s="806"/>
      <c r="MKM898" s="806"/>
      <c r="MKN898" s="806"/>
      <c r="MKO898" s="806"/>
      <c r="MKP898" s="806"/>
      <c r="MKQ898" s="806"/>
      <c r="MKR898" s="806"/>
      <c r="MKS898" s="806"/>
      <c r="MKT898" s="806"/>
      <c r="MKU898" s="806"/>
      <c r="MKV898" s="806"/>
      <c r="MKW898" s="806"/>
      <c r="MKX898" s="806"/>
      <c r="MKY898" s="806"/>
      <c r="MKZ898" s="806"/>
      <c r="MLA898" s="806"/>
      <c r="MLB898" s="806"/>
      <c r="MLC898" s="806"/>
      <c r="MLD898" s="806"/>
      <c r="MLE898" s="806"/>
      <c r="MLF898" s="806"/>
      <c r="MLG898" s="806"/>
      <c r="MLH898" s="806"/>
      <c r="MLI898" s="806"/>
      <c r="MLJ898" s="806"/>
      <c r="MLK898" s="806"/>
      <c r="MLL898" s="806"/>
      <c r="MLM898" s="806"/>
      <c r="MLN898" s="806"/>
      <c r="MLO898" s="806"/>
      <c r="MLP898" s="806"/>
      <c r="MLQ898" s="806"/>
      <c r="MLR898" s="806"/>
      <c r="MLS898" s="806"/>
      <c r="MLT898" s="806"/>
      <c r="MLU898" s="806"/>
      <c r="MLV898" s="806"/>
      <c r="MLW898" s="806"/>
      <c r="MLX898" s="806"/>
      <c r="MLY898" s="806"/>
      <c r="MLZ898" s="806"/>
      <c r="MMA898" s="806"/>
      <c r="MMB898" s="806"/>
      <c r="MMC898" s="806"/>
      <c r="MMD898" s="806"/>
      <c r="MME898" s="806"/>
      <c r="MMF898" s="806"/>
      <c r="MMG898" s="806"/>
      <c r="MMH898" s="806"/>
      <c r="MMI898" s="806"/>
      <c r="MMJ898" s="806"/>
      <c r="MMK898" s="806"/>
      <c r="MML898" s="806"/>
      <c r="MMM898" s="806"/>
      <c r="MMN898" s="806"/>
      <c r="MMO898" s="806"/>
      <c r="MMP898" s="806"/>
      <c r="MMQ898" s="806"/>
      <c r="MMR898" s="806"/>
      <c r="MMS898" s="806"/>
      <c r="MMT898" s="806"/>
      <c r="MMU898" s="806"/>
      <c r="MMV898" s="806"/>
      <c r="MMW898" s="806"/>
      <c r="MMX898" s="806"/>
      <c r="MMY898" s="806"/>
      <c r="MMZ898" s="806"/>
      <c r="MNA898" s="806"/>
      <c r="MNB898" s="806"/>
      <c r="MNC898" s="806"/>
      <c r="MND898" s="806"/>
      <c r="MNE898" s="806"/>
      <c r="MNF898" s="806"/>
      <c r="MNG898" s="806"/>
      <c r="MNH898" s="806"/>
      <c r="MNI898" s="806"/>
      <c r="MNJ898" s="806"/>
      <c r="MNK898" s="806"/>
      <c r="MNL898" s="806"/>
      <c r="MNM898" s="806"/>
      <c r="MNN898" s="806"/>
      <c r="MNO898" s="806"/>
      <c r="MNP898" s="806"/>
      <c r="MNQ898" s="806"/>
      <c r="MNR898" s="806"/>
      <c r="MNS898" s="806"/>
      <c r="MNT898" s="806"/>
      <c r="MNU898" s="806"/>
      <c r="MNV898" s="806"/>
      <c r="MNW898" s="806"/>
      <c r="MNX898" s="806"/>
      <c r="MNY898" s="806"/>
      <c r="MNZ898" s="806"/>
      <c r="MOA898" s="806"/>
      <c r="MOB898" s="806"/>
      <c r="MOC898" s="806"/>
      <c r="MOD898" s="806"/>
      <c r="MOE898" s="806"/>
      <c r="MOF898" s="806"/>
      <c r="MOG898" s="806"/>
      <c r="MOH898" s="806"/>
      <c r="MOI898" s="806"/>
      <c r="MOJ898" s="806"/>
      <c r="MOK898" s="806"/>
      <c r="MOL898" s="806"/>
      <c r="MOM898" s="806"/>
      <c r="MON898" s="806"/>
      <c r="MOO898" s="806"/>
      <c r="MOP898" s="806"/>
      <c r="MOQ898" s="806"/>
      <c r="MOR898" s="806"/>
      <c r="MOS898" s="806"/>
      <c r="MOT898" s="806"/>
      <c r="MOU898" s="806"/>
      <c r="MOV898" s="806"/>
      <c r="MOW898" s="806"/>
      <c r="MOX898" s="806"/>
      <c r="MOY898" s="806"/>
      <c r="MOZ898" s="806"/>
      <c r="MPA898" s="806"/>
      <c r="MPB898" s="806"/>
      <c r="MPC898" s="806"/>
      <c r="MPD898" s="806"/>
      <c r="MPE898" s="806"/>
      <c r="MPF898" s="806"/>
      <c r="MPG898" s="806"/>
      <c r="MPH898" s="806"/>
      <c r="MPI898" s="806"/>
      <c r="MPJ898" s="806"/>
      <c r="MPK898" s="806"/>
      <c r="MPL898" s="806"/>
      <c r="MPM898" s="806"/>
      <c r="MPN898" s="806"/>
      <c r="MPO898" s="806"/>
      <c r="MPP898" s="806"/>
      <c r="MPQ898" s="806"/>
      <c r="MPR898" s="806"/>
      <c r="MPS898" s="806"/>
      <c r="MPT898" s="806"/>
      <c r="MPU898" s="806"/>
      <c r="MPV898" s="806"/>
      <c r="MPW898" s="806"/>
      <c r="MPX898" s="806"/>
      <c r="MPY898" s="806"/>
      <c r="MPZ898" s="806"/>
      <c r="MQA898" s="806"/>
      <c r="MQB898" s="806"/>
      <c r="MQC898" s="806"/>
      <c r="MQD898" s="806"/>
      <c r="MQE898" s="806"/>
      <c r="MQF898" s="806"/>
      <c r="MQG898" s="806"/>
      <c r="MQH898" s="806"/>
      <c r="MQI898" s="806"/>
      <c r="MQJ898" s="806"/>
      <c r="MQK898" s="806"/>
      <c r="MQL898" s="806"/>
      <c r="MQM898" s="806"/>
      <c r="MQN898" s="806"/>
      <c r="MQO898" s="806"/>
      <c r="MQP898" s="806"/>
      <c r="MQQ898" s="806"/>
      <c r="MQR898" s="806"/>
      <c r="MQS898" s="806"/>
      <c r="MQT898" s="806"/>
      <c r="MQU898" s="806"/>
      <c r="MQV898" s="806"/>
      <c r="MQW898" s="806"/>
      <c r="MQX898" s="806"/>
      <c r="MQY898" s="806"/>
      <c r="MQZ898" s="806"/>
      <c r="MRA898" s="806"/>
      <c r="MRB898" s="806"/>
      <c r="MRC898" s="806"/>
      <c r="MRD898" s="806"/>
      <c r="MRE898" s="806"/>
      <c r="MRF898" s="806"/>
      <c r="MRG898" s="806"/>
      <c r="MRH898" s="806"/>
      <c r="MRI898" s="806"/>
      <c r="MRJ898" s="806"/>
      <c r="MRK898" s="806"/>
      <c r="MRL898" s="806"/>
      <c r="MRM898" s="806"/>
      <c r="MRN898" s="806"/>
      <c r="MRO898" s="806"/>
      <c r="MRP898" s="806"/>
      <c r="MRQ898" s="806"/>
      <c r="MRR898" s="806"/>
      <c r="MRS898" s="806"/>
      <c r="MRT898" s="806"/>
      <c r="MRU898" s="806"/>
      <c r="MRV898" s="806"/>
      <c r="MRW898" s="806"/>
      <c r="MRX898" s="806"/>
      <c r="MRY898" s="806"/>
      <c r="MRZ898" s="806"/>
      <c r="MSA898" s="806"/>
      <c r="MSB898" s="806"/>
      <c r="MSC898" s="806"/>
      <c r="MSD898" s="806"/>
      <c r="MSE898" s="806"/>
      <c r="MSF898" s="806"/>
      <c r="MSG898" s="806"/>
      <c r="MSH898" s="806"/>
      <c r="MSI898" s="806"/>
      <c r="MSJ898" s="806"/>
      <c r="MSK898" s="806"/>
      <c r="MSL898" s="806"/>
      <c r="MSM898" s="806"/>
      <c r="MSN898" s="806"/>
      <c r="MSO898" s="806"/>
      <c r="MSP898" s="806"/>
      <c r="MSQ898" s="806"/>
      <c r="MSR898" s="806"/>
      <c r="MSS898" s="806"/>
      <c r="MST898" s="806"/>
      <c r="MSU898" s="806"/>
      <c r="MSV898" s="806"/>
      <c r="MSW898" s="806"/>
      <c r="MSX898" s="806"/>
      <c r="MSY898" s="806"/>
      <c r="MSZ898" s="806"/>
      <c r="MTA898" s="806"/>
      <c r="MTB898" s="806"/>
      <c r="MTC898" s="806"/>
      <c r="MTD898" s="806"/>
      <c r="MTE898" s="806"/>
      <c r="MTF898" s="806"/>
      <c r="MTG898" s="806"/>
      <c r="MTH898" s="806"/>
      <c r="MTI898" s="806"/>
      <c r="MTJ898" s="806"/>
      <c r="MTK898" s="806"/>
      <c r="MTL898" s="806"/>
      <c r="MTM898" s="806"/>
      <c r="MTN898" s="806"/>
      <c r="MTO898" s="806"/>
      <c r="MTP898" s="806"/>
      <c r="MTQ898" s="806"/>
      <c r="MTR898" s="806"/>
      <c r="MTS898" s="806"/>
      <c r="MTT898" s="806"/>
      <c r="MTU898" s="806"/>
      <c r="MTV898" s="806"/>
      <c r="MTW898" s="806"/>
      <c r="MTX898" s="806"/>
      <c r="MTY898" s="806"/>
      <c r="MTZ898" s="806"/>
      <c r="MUA898" s="806"/>
      <c r="MUB898" s="806"/>
      <c r="MUC898" s="806"/>
      <c r="MUD898" s="806"/>
      <c r="MUE898" s="806"/>
      <c r="MUF898" s="806"/>
      <c r="MUG898" s="806"/>
      <c r="MUH898" s="806"/>
      <c r="MUI898" s="806"/>
      <c r="MUJ898" s="806"/>
      <c r="MUK898" s="806"/>
      <c r="MUL898" s="806"/>
      <c r="MUM898" s="806"/>
      <c r="MUN898" s="806"/>
      <c r="MUO898" s="806"/>
      <c r="MUP898" s="806"/>
      <c r="MUQ898" s="806"/>
      <c r="MUR898" s="806"/>
      <c r="MUS898" s="806"/>
      <c r="MUT898" s="806"/>
      <c r="MUU898" s="806"/>
      <c r="MUV898" s="806"/>
      <c r="MUW898" s="806"/>
      <c r="MUX898" s="806"/>
      <c r="MUY898" s="806"/>
      <c r="MUZ898" s="806"/>
      <c r="MVA898" s="806"/>
      <c r="MVB898" s="806"/>
      <c r="MVC898" s="806"/>
      <c r="MVD898" s="806"/>
      <c r="MVE898" s="806"/>
      <c r="MVF898" s="806"/>
      <c r="MVG898" s="806"/>
      <c r="MVH898" s="806"/>
      <c r="MVI898" s="806"/>
      <c r="MVJ898" s="806"/>
      <c r="MVK898" s="806"/>
      <c r="MVL898" s="806"/>
      <c r="MVM898" s="806"/>
      <c r="MVN898" s="806"/>
      <c r="MVO898" s="806"/>
      <c r="MVP898" s="806"/>
      <c r="MVQ898" s="806"/>
      <c r="MVR898" s="806"/>
      <c r="MVS898" s="806"/>
      <c r="MVT898" s="806"/>
      <c r="MVU898" s="806"/>
      <c r="MVV898" s="806"/>
      <c r="MVW898" s="806"/>
      <c r="MVX898" s="806"/>
      <c r="MVY898" s="806"/>
      <c r="MVZ898" s="806"/>
      <c r="MWA898" s="806"/>
      <c r="MWB898" s="806"/>
      <c r="MWC898" s="806"/>
      <c r="MWD898" s="806"/>
      <c r="MWE898" s="806"/>
      <c r="MWF898" s="806"/>
      <c r="MWG898" s="806"/>
      <c r="MWH898" s="806"/>
      <c r="MWI898" s="806"/>
      <c r="MWJ898" s="806"/>
      <c r="MWK898" s="806"/>
      <c r="MWL898" s="806"/>
      <c r="MWM898" s="806"/>
      <c r="MWN898" s="806"/>
      <c r="MWO898" s="806"/>
      <c r="MWP898" s="806"/>
      <c r="MWQ898" s="806"/>
      <c r="MWR898" s="806"/>
      <c r="MWS898" s="806"/>
      <c r="MWT898" s="806"/>
      <c r="MWU898" s="806"/>
      <c r="MWV898" s="806"/>
      <c r="MWW898" s="806"/>
      <c r="MWX898" s="806"/>
      <c r="MWY898" s="806"/>
      <c r="MWZ898" s="806"/>
      <c r="MXA898" s="806"/>
      <c r="MXB898" s="806"/>
      <c r="MXC898" s="806"/>
      <c r="MXD898" s="806"/>
      <c r="MXE898" s="806"/>
      <c r="MXF898" s="806"/>
      <c r="MXG898" s="806"/>
      <c r="MXH898" s="806"/>
      <c r="MXI898" s="806"/>
      <c r="MXJ898" s="806"/>
      <c r="MXK898" s="806"/>
      <c r="MXL898" s="806"/>
      <c r="MXM898" s="806"/>
      <c r="MXN898" s="806"/>
      <c r="MXO898" s="806"/>
      <c r="MXP898" s="806"/>
      <c r="MXQ898" s="806"/>
      <c r="MXR898" s="806"/>
      <c r="MXS898" s="806"/>
      <c r="MXT898" s="806"/>
      <c r="MXU898" s="806"/>
      <c r="MXV898" s="806"/>
      <c r="MXW898" s="806"/>
      <c r="MXX898" s="806"/>
      <c r="MXY898" s="806"/>
      <c r="MXZ898" s="806"/>
      <c r="MYA898" s="806"/>
      <c r="MYB898" s="806"/>
      <c r="MYC898" s="806"/>
      <c r="MYD898" s="806"/>
      <c r="MYE898" s="806"/>
      <c r="MYF898" s="806"/>
      <c r="MYG898" s="806"/>
      <c r="MYH898" s="806"/>
      <c r="MYI898" s="806"/>
      <c r="MYJ898" s="806"/>
      <c r="MYK898" s="806"/>
      <c r="MYL898" s="806"/>
      <c r="MYM898" s="806"/>
      <c r="MYN898" s="806"/>
      <c r="MYO898" s="806"/>
      <c r="MYP898" s="806"/>
      <c r="MYQ898" s="806"/>
      <c r="MYR898" s="806"/>
      <c r="MYS898" s="806"/>
      <c r="MYT898" s="806"/>
      <c r="MYU898" s="806"/>
      <c r="MYV898" s="806"/>
      <c r="MYW898" s="806"/>
      <c r="MYX898" s="806"/>
      <c r="MYY898" s="806"/>
      <c r="MYZ898" s="806"/>
      <c r="MZA898" s="806"/>
      <c r="MZB898" s="806"/>
      <c r="MZC898" s="806"/>
      <c r="MZD898" s="806"/>
      <c r="MZE898" s="806"/>
      <c r="MZF898" s="806"/>
      <c r="MZG898" s="806"/>
      <c r="MZH898" s="806"/>
      <c r="MZI898" s="806"/>
      <c r="MZJ898" s="806"/>
      <c r="MZK898" s="806"/>
      <c r="MZL898" s="806"/>
      <c r="MZM898" s="806"/>
      <c r="MZN898" s="806"/>
      <c r="MZO898" s="806"/>
      <c r="MZP898" s="806"/>
      <c r="MZQ898" s="806"/>
      <c r="MZR898" s="806"/>
      <c r="MZS898" s="806"/>
      <c r="MZT898" s="806"/>
      <c r="MZU898" s="806"/>
      <c r="MZV898" s="806"/>
      <c r="MZW898" s="806"/>
      <c r="MZX898" s="806"/>
      <c r="MZY898" s="806"/>
      <c r="MZZ898" s="806"/>
      <c r="NAA898" s="806"/>
      <c r="NAB898" s="806"/>
      <c r="NAC898" s="806"/>
      <c r="NAD898" s="806"/>
      <c r="NAE898" s="806"/>
      <c r="NAF898" s="806"/>
      <c r="NAG898" s="806"/>
      <c r="NAH898" s="806"/>
      <c r="NAI898" s="806"/>
      <c r="NAJ898" s="806"/>
      <c r="NAK898" s="806"/>
      <c r="NAL898" s="806"/>
      <c r="NAM898" s="806"/>
      <c r="NAN898" s="806"/>
      <c r="NAO898" s="806"/>
      <c r="NAP898" s="806"/>
      <c r="NAQ898" s="806"/>
      <c r="NAR898" s="806"/>
      <c r="NAS898" s="806"/>
      <c r="NAT898" s="806"/>
      <c r="NAU898" s="806"/>
      <c r="NAV898" s="806"/>
      <c r="NAW898" s="806"/>
      <c r="NAX898" s="806"/>
      <c r="NAY898" s="806"/>
      <c r="NAZ898" s="806"/>
      <c r="NBA898" s="806"/>
      <c r="NBB898" s="806"/>
      <c r="NBC898" s="806"/>
      <c r="NBD898" s="806"/>
      <c r="NBE898" s="806"/>
      <c r="NBF898" s="806"/>
      <c r="NBG898" s="806"/>
      <c r="NBH898" s="806"/>
      <c r="NBI898" s="806"/>
      <c r="NBJ898" s="806"/>
      <c r="NBK898" s="806"/>
      <c r="NBL898" s="806"/>
      <c r="NBM898" s="806"/>
      <c r="NBN898" s="806"/>
      <c r="NBO898" s="806"/>
      <c r="NBP898" s="806"/>
      <c r="NBQ898" s="806"/>
      <c r="NBR898" s="806"/>
      <c r="NBS898" s="806"/>
      <c r="NBT898" s="806"/>
      <c r="NBU898" s="806"/>
      <c r="NBV898" s="806"/>
      <c r="NBW898" s="806"/>
      <c r="NBX898" s="806"/>
      <c r="NBY898" s="806"/>
      <c r="NBZ898" s="806"/>
      <c r="NCA898" s="806"/>
      <c r="NCB898" s="806"/>
      <c r="NCC898" s="806"/>
      <c r="NCD898" s="806"/>
      <c r="NCE898" s="806"/>
      <c r="NCF898" s="806"/>
      <c r="NCG898" s="806"/>
      <c r="NCH898" s="806"/>
      <c r="NCI898" s="806"/>
      <c r="NCJ898" s="806"/>
      <c r="NCK898" s="806"/>
      <c r="NCL898" s="806"/>
      <c r="NCM898" s="806"/>
      <c r="NCN898" s="806"/>
      <c r="NCO898" s="806"/>
      <c r="NCP898" s="806"/>
      <c r="NCQ898" s="806"/>
      <c r="NCR898" s="806"/>
      <c r="NCS898" s="806"/>
      <c r="NCT898" s="806"/>
      <c r="NCU898" s="806"/>
      <c r="NCV898" s="806"/>
      <c r="NCW898" s="806"/>
      <c r="NCX898" s="806"/>
      <c r="NCY898" s="806"/>
      <c r="NCZ898" s="806"/>
      <c r="NDA898" s="806"/>
      <c r="NDB898" s="806"/>
      <c r="NDC898" s="806"/>
      <c r="NDD898" s="806"/>
      <c r="NDE898" s="806"/>
      <c r="NDF898" s="806"/>
      <c r="NDG898" s="806"/>
      <c r="NDH898" s="806"/>
      <c r="NDI898" s="806"/>
      <c r="NDJ898" s="806"/>
      <c r="NDK898" s="806"/>
      <c r="NDL898" s="806"/>
      <c r="NDM898" s="806"/>
      <c r="NDN898" s="806"/>
      <c r="NDO898" s="806"/>
      <c r="NDP898" s="806"/>
      <c r="NDQ898" s="806"/>
      <c r="NDR898" s="806"/>
      <c r="NDS898" s="806"/>
      <c r="NDT898" s="806"/>
      <c r="NDU898" s="806"/>
      <c r="NDV898" s="806"/>
      <c r="NDW898" s="806"/>
      <c r="NDX898" s="806"/>
      <c r="NDY898" s="806"/>
      <c r="NDZ898" s="806"/>
      <c r="NEA898" s="806"/>
      <c r="NEB898" s="806"/>
      <c r="NEC898" s="806"/>
      <c r="NED898" s="806"/>
      <c r="NEE898" s="806"/>
      <c r="NEF898" s="806"/>
      <c r="NEG898" s="806"/>
      <c r="NEH898" s="806"/>
      <c r="NEI898" s="806"/>
      <c r="NEJ898" s="806"/>
      <c r="NEK898" s="806"/>
      <c r="NEL898" s="806"/>
      <c r="NEM898" s="806"/>
      <c r="NEN898" s="806"/>
      <c r="NEO898" s="806"/>
      <c r="NEP898" s="806"/>
      <c r="NEQ898" s="806"/>
      <c r="NER898" s="806"/>
      <c r="NES898" s="806"/>
      <c r="NET898" s="806"/>
      <c r="NEU898" s="806"/>
      <c r="NEV898" s="806"/>
      <c r="NEW898" s="806"/>
      <c r="NEX898" s="806"/>
      <c r="NEY898" s="806"/>
      <c r="NEZ898" s="806"/>
      <c r="NFA898" s="806"/>
      <c r="NFB898" s="806"/>
      <c r="NFC898" s="806"/>
      <c r="NFD898" s="806"/>
      <c r="NFE898" s="806"/>
      <c r="NFF898" s="806"/>
      <c r="NFG898" s="806"/>
      <c r="NFH898" s="806"/>
      <c r="NFI898" s="806"/>
      <c r="NFJ898" s="806"/>
      <c r="NFK898" s="806"/>
      <c r="NFL898" s="806"/>
      <c r="NFM898" s="806"/>
      <c r="NFN898" s="806"/>
      <c r="NFO898" s="806"/>
      <c r="NFP898" s="806"/>
      <c r="NFQ898" s="806"/>
      <c r="NFR898" s="806"/>
      <c r="NFS898" s="806"/>
      <c r="NFT898" s="806"/>
      <c r="NFU898" s="806"/>
      <c r="NFV898" s="806"/>
      <c r="NFW898" s="806"/>
      <c r="NFX898" s="806"/>
      <c r="NFY898" s="806"/>
      <c r="NFZ898" s="806"/>
      <c r="NGA898" s="806"/>
      <c r="NGB898" s="806"/>
      <c r="NGC898" s="806"/>
      <c r="NGD898" s="806"/>
      <c r="NGE898" s="806"/>
      <c r="NGF898" s="806"/>
      <c r="NGG898" s="806"/>
      <c r="NGH898" s="806"/>
      <c r="NGI898" s="806"/>
      <c r="NGJ898" s="806"/>
      <c r="NGK898" s="806"/>
      <c r="NGL898" s="806"/>
      <c r="NGM898" s="806"/>
      <c r="NGN898" s="806"/>
      <c r="NGO898" s="806"/>
      <c r="NGP898" s="806"/>
      <c r="NGQ898" s="806"/>
      <c r="NGR898" s="806"/>
      <c r="NGS898" s="806"/>
      <c r="NGT898" s="806"/>
      <c r="NGU898" s="806"/>
      <c r="NGV898" s="806"/>
      <c r="NGW898" s="806"/>
      <c r="NGX898" s="806"/>
      <c r="NGY898" s="806"/>
      <c r="NGZ898" s="806"/>
      <c r="NHA898" s="806"/>
      <c r="NHB898" s="806"/>
      <c r="NHC898" s="806"/>
      <c r="NHD898" s="806"/>
      <c r="NHE898" s="806"/>
      <c r="NHF898" s="806"/>
      <c r="NHG898" s="806"/>
      <c r="NHH898" s="806"/>
      <c r="NHI898" s="806"/>
      <c r="NHJ898" s="806"/>
      <c r="NHK898" s="806"/>
      <c r="NHL898" s="806"/>
      <c r="NHM898" s="806"/>
      <c r="NHN898" s="806"/>
      <c r="NHO898" s="806"/>
      <c r="NHP898" s="806"/>
      <c r="NHQ898" s="806"/>
      <c r="NHR898" s="806"/>
      <c r="NHS898" s="806"/>
      <c r="NHT898" s="806"/>
      <c r="NHU898" s="806"/>
      <c r="NHV898" s="806"/>
      <c r="NHW898" s="806"/>
      <c r="NHX898" s="806"/>
      <c r="NHY898" s="806"/>
      <c r="NHZ898" s="806"/>
      <c r="NIA898" s="806"/>
      <c r="NIB898" s="806"/>
      <c r="NIC898" s="806"/>
      <c r="NID898" s="806"/>
      <c r="NIE898" s="806"/>
      <c r="NIF898" s="806"/>
      <c r="NIG898" s="806"/>
      <c r="NIH898" s="806"/>
      <c r="NII898" s="806"/>
      <c r="NIJ898" s="806"/>
      <c r="NIK898" s="806"/>
      <c r="NIL898" s="806"/>
      <c r="NIM898" s="806"/>
      <c r="NIN898" s="806"/>
      <c r="NIO898" s="806"/>
      <c r="NIP898" s="806"/>
      <c r="NIQ898" s="806"/>
      <c r="NIR898" s="806"/>
      <c r="NIS898" s="806"/>
      <c r="NIT898" s="806"/>
      <c r="NIU898" s="806"/>
      <c r="NIV898" s="806"/>
      <c r="NIW898" s="806"/>
      <c r="NIX898" s="806"/>
      <c r="NIY898" s="806"/>
      <c r="NIZ898" s="806"/>
      <c r="NJA898" s="806"/>
      <c r="NJB898" s="806"/>
      <c r="NJC898" s="806"/>
      <c r="NJD898" s="806"/>
      <c r="NJE898" s="806"/>
      <c r="NJF898" s="806"/>
      <c r="NJG898" s="806"/>
      <c r="NJH898" s="806"/>
      <c r="NJI898" s="806"/>
      <c r="NJJ898" s="806"/>
      <c r="NJK898" s="806"/>
      <c r="NJL898" s="806"/>
      <c r="NJM898" s="806"/>
      <c r="NJN898" s="806"/>
      <c r="NJO898" s="806"/>
      <c r="NJP898" s="806"/>
      <c r="NJQ898" s="806"/>
      <c r="NJR898" s="806"/>
      <c r="NJS898" s="806"/>
      <c r="NJT898" s="806"/>
      <c r="NJU898" s="806"/>
      <c r="NJV898" s="806"/>
      <c r="NJW898" s="806"/>
      <c r="NJX898" s="806"/>
      <c r="NJY898" s="806"/>
      <c r="NJZ898" s="806"/>
      <c r="NKA898" s="806"/>
      <c r="NKB898" s="806"/>
      <c r="NKC898" s="806"/>
      <c r="NKD898" s="806"/>
      <c r="NKE898" s="806"/>
      <c r="NKF898" s="806"/>
      <c r="NKG898" s="806"/>
      <c r="NKH898" s="806"/>
      <c r="NKI898" s="806"/>
      <c r="NKJ898" s="806"/>
      <c r="NKK898" s="806"/>
      <c r="NKL898" s="806"/>
      <c r="NKM898" s="806"/>
      <c r="NKN898" s="806"/>
      <c r="NKO898" s="806"/>
      <c r="NKP898" s="806"/>
      <c r="NKQ898" s="806"/>
      <c r="NKR898" s="806"/>
      <c r="NKS898" s="806"/>
      <c r="NKT898" s="806"/>
      <c r="NKU898" s="806"/>
      <c r="NKV898" s="806"/>
      <c r="NKW898" s="806"/>
      <c r="NKX898" s="806"/>
      <c r="NKY898" s="806"/>
      <c r="NKZ898" s="806"/>
      <c r="NLA898" s="806"/>
      <c r="NLB898" s="806"/>
      <c r="NLC898" s="806"/>
      <c r="NLD898" s="806"/>
      <c r="NLE898" s="806"/>
      <c r="NLF898" s="806"/>
      <c r="NLG898" s="806"/>
      <c r="NLH898" s="806"/>
      <c r="NLI898" s="806"/>
      <c r="NLJ898" s="806"/>
      <c r="NLK898" s="806"/>
      <c r="NLL898" s="806"/>
      <c r="NLM898" s="806"/>
      <c r="NLN898" s="806"/>
      <c r="NLO898" s="806"/>
      <c r="NLP898" s="806"/>
      <c r="NLQ898" s="806"/>
      <c r="NLR898" s="806"/>
      <c r="NLS898" s="806"/>
      <c r="NLT898" s="806"/>
      <c r="NLU898" s="806"/>
      <c r="NLV898" s="806"/>
      <c r="NLW898" s="806"/>
      <c r="NLX898" s="806"/>
      <c r="NLY898" s="806"/>
      <c r="NLZ898" s="806"/>
      <c r="NMA898" s="806"/>
      <c r="NMB898" s="806"/>
      <c r="NMC898" s="806"/>
      <c r="NMD898" s="806"/>
      <c r="NME898" s="806"/>
      <c r="NMF898" s="806"/>
      <c r="NMG898" s="806"/>
      <c r="NMH898" s="806"/>
      <c r="NMI898" s="806"/>
      <c r="NMJ898" s="806"/>
      <c r="NMK898" s="806"/>
      <c r="NML898" s="806"/>
      <c r="NMM898" s="806"/>
      <c r="NMN898" s="806"/>
      <c r="NMO898" s="806"/>
      <c r="NMP898" s="806"/>
      <c r="NMQ898" s="806"/>
      <c r="NMR898" s="806"/>
      <c r="NMS898" s="806"/>
      <c r="NMT898" s="806"/>
      <c r="NMU898" s="806"/>
      <c r="NMV898" s="806"/>
      <c r="NMW898" s="806"/>
      <c r="NMX898" s="806"/>
      <c r="NMY898" s="806"/>
      <c r="NMZ898" s="806"/>
      <c r="NNA898" s="806"/>
      <c r="NNB898" s="806"/>
      <c r="NNC898" s="806"/>
      <c r="NND898" s="806"/>
      <c r="NNE898" s="806"/>
      <c r="NNF898" s="806"/>
      <c r="NNG898" s="806"/>
      <c r="NNH898" s="806"/>
      <c r="NNI898" s="806"/>
      <c r="NNJ898" s="806"/>
      <c r="NNK898" s="806"/>
      <c r="NNL898" s="806"/>
      <c r="NNM898" s="806"/>
      <c r="NNN898" s="806"/>
      <c r="NNO898" s="806"/>
      <c r="NNP898" s="806"/>
      <c r="NNQ898" s="806"/>
      <c r="NNR898" s="806"/>
      <c r="NNS898" s="806"/>
      <c r="NNT898" s="806"/>
      <c r="NNU898" s="806"/>
      <c r="NNV898" s="806"/>
      <c r="NNW898" s="806"/>
      <c r="NNX898" s="806"/>
      <c r="NNY898" s="806"/>
      <c r="NNZ898" s="806"/>
      <c r="NOA898" s="806"/>
      <c r="NOB898" s="806"/>
      <c r="NOC898" s="806"/>
      <c r="NOD898" s="806"/>
      <c r="NOE898" s="806"/>
      <c r="NOF898" s="806"/>
      <c r="NOG898" s="806"/>
      <c r="NOH898" s="806"/>
      <c r="NOI898" s="806"/>
      <c r="NOJ898" s="806"/>
      <c r="NOK898" s="806"/>
      <c r="NOL898" s="806"/>
      <c r="NOM898" s="806"/>
      <c r="NON898" s="806"/>
      <c r="NOO898" s="806"/>
      <c r="NOP898" s="806"/>
      <c r="NOQ898" s="806"/>
      <c r="NOR898" s="806"/>
      <c r="NOS898" s="806"/>
      <c r="NOT898" s="806"/>
      <c r="NOU898" s="806"/>
      <c r="NOV898" s="806"/>
      <c r="NOW898" s="806"/>
      <c r="NOX898" s="806"/>
      <c r="NOY898" s="806"/>
      <c r="NOZ898" s="806"/>
      <c r="NPA898" s="806"/>
      <c r="NPB898" s="806"/>
      <c r="NPC898" s="806"/>
      <c r="NPD898" s="806"/>
      <c r="NPE898" s="806"/>
      <c r="NPF898" s="806"/>
      <c r="NPG898" s="806"/>
      <c r="NPH898" s="806"/>
      <c r="NPI898" s="806"/>
      <c r="NPJ898" s="806"/>
      <c r="NPK898" s="806"/>
      <c r="NPL898" s="806"/>
      <c r="NPM898" s="806"/>
      <c r="NPN898" s="806"/>
      <c r="NPO898" s="806"/>
      <c r="NPP898" s="806"/>
      <c r="NPQ898" s="806"/>
      <c r="NPR898" s="806"/>
      <c r="NPS898" s="806"/>
      <c r="NPT898" s="806"/>
      <c r="NPU898" s="806"/>
      <c r="NPV898" s="806"/>
      <c r="NPW898" s="806"/>
      <c r="NPX898" s="806"/>
      <c r="NPY898" s="806"/>
      <c r="NPZ898" s="806"/>
      <c r="NQA898" s="806"/>
      <c r="NQB898" s="806"/>
      <c r="NQC898" s="806"/>
      <c r="NQD898" s="806"/>
      <c r="NQE898" s="806"/>
      <c r="NQF898" s="806"/>
      <c r="NQG898" s="806"/>
      <c r="NQH898" s="806"/>
      <c r="NQI898" s="806"/>
      <c r="NQJ898" s="806"/>
      <c r="NQK898" s="806"/>
      <c r="NQL898" s="806"/>
      <c r="NQM898" s="806"/>
      <c r="NQN898" s="806"/>
      <c r="NQO898" s="806"/>
      <c r="NQP898" s="806"/>
      <c r="NQQ898" s="806"/>
      <c r="NQR898" s="806"/>
      <c r="NQS898" s="806"/>
      <c r="NQT898" s="806"/>
      <c r="NQU898" s="806"/>
      <c r="NQV898" s="806"/>
      <c r="NQW898" s="806"/>
      <c r="NQX898" s="806"/>
      <c r="NQY898" s="806"/>
      <c r="NQZ898" s="806"/>
      <c r="NRA898" s="806"/>
      <c r="NRB898" s="806"/>
      <c r="NRC898" s="806"/>
      <c r="NRD898" s="806"/>
      <c r="NRE898" s="806"/>
      <c r="NRF898" s="806"/>
      <c r="NRG898" s="806"/>
      <c r="NRH898" s="806"/>
      <c r="NRI898" s="806"/>
      <c r="NRJ898" s="806"/>
      <c r="NRK898" s="806"/>
      <c r="NRL898" s="806"/>
      <c r="NRM898" s="806"/>
      <c r="NRN898" s="806"/>
      <c r="NRO898" s="806"/>
      <c r="NRP898" s="806"/>
      <c r="NRQ898" s="806"/>
      <c r="NRR898" s="806"/>
      <c r="NRS898" s="806"/>
      <c r="NRT898" s="806"/>
      <c r="NRU898" s="806"/>
      <c r="NRV898" s="806"/>
      <c r="NRW898" s="806"/>
      <c r="NRX898" s="806"/>
      <c r="NRY898" s="806"/>
      <c r="NRZ898" s="806"/>
      <c r="NSA898" s="806"/>
      <c r="NSB898" s="806"/>
      <c r="NSC898" s="806"/>
      <c r="NSD898" s="806"/>
      <c r="NSE898" s="806"/>
      <c r="NSF898" s="806"/>
      <c r="NSG898" s="806"/>
      <c r="NSH898" s="806"/>
      <c r="NSI898" s="806"/>
      <c r="NSJ898" s="806"/>
      <c r="NSK898" s="806"/>
      <c r="NSL898" s="806"/>
      <c r="NSM898" s="806"/>
      <c r="NSN898" s="806"/>
      <c r="NSO898" s="806"/>
      <c r="NSP898" s="806"/>
      <c r="NSQ898" s="806"/>
      <c r="NSR898" s="806"/>
      <c r="NSS898" s="806"/>
      <c r="NST898" s="806"/>
      <c r="NSU898" s="806"/>
      <c r="NSV898" s="806"/>
      <c r="NSW898" s="806"/>
      <c r="NSX898" s="806"/>
      <c r="NSY898" s="806"/>
      <c r="NSZ898" s="806"/>
      <c r="NTA898" s="806"/>
      <c r="NTB898" s="806"/>
      <c r="NTC898" s="806"/>
      <c r="NTD898" s="806"/>
      <c r="NTE898" s="806"/>
      <c r="NTF898" s="806"/>
      <c r="NTG898" s="806"/>
      <c r="NTH898" s="806"/>
      <c r="NTI898" s="806"/>
      <c r="NTJ898" s="806"/>
      <c r="NTK898" s="806"/>
      <c r="NTL898" s="806"/>
      <c r="NTM898" s="806"/>
      <c r="NTN898" s="806"/>
      <c r="NTO898" s="806"/>
      <c r="NTP898" s="806"/>
      <c r="NTQ898" s="806"/>
      <c r="NTR898" s="806"/>
      <c r="NTS898" s="806"/>
      <c r="NTT898" s="806"/>
      <c r="NTU898" s="806"/>
      <c r="NTV898" s="806"/>
      <c r="NTW898" s="806"/>
      <c r="NTX898" s="806"/>
      <c r="NTY898" s="806"/>
      <c r="NTZ898" s="806"/>
      <c r="NUA898" s="806"/>
      <c r="NUB898" s="806"/>
      <c r="NUC898" s="806"/>
      <c r="NUD898" s="806"/>
      <c r="NUE898" s="806"/>
      <c r="NUF898" s="806"/>
      <c r="NUG898" s="806"/>
      <c r="NUH898" s="806"/>
      <c r="NUI898" s="806"/>
      <c r="NUJ898" s="806"/>
      <c r="NUK898" s="806"/>
      <c r="NUL898" s="806"/>
      <c r="NUM898" s="806"/>
      <c r="NUN898" s="806"/>
      <c r="NUO898" s="806"/>
      <c r="NUP898" s="806"/>
      <c r="NUQ898" s="806"/>
      <c r="NUR898" s="806"/>
      <c r="NUS898" s="806"/>
      <c r="NUT898" s="806"/>
      <c r="NUU898" s="806"/>
      <c r="NUV898" s="806"/>
      <c r="NUW898" s="806"/>
      <c r="NUX898" s="806"/>
      <c r="NUY898" s="806"/>
      <c r="NUZ898" s="806"/>
      <c r="NVA898" s="806"/>
      <c r="NVB898" s="806"/>
      <c r="NVC898" s="806"/>
      <c r="NVD898" s="806"/>
      <c r="NVE898" s="806"/>
      <c r="NVF898" s="806"/>
      <c r="NVG898" s="806"/>
      <c r="NVH898" s="806"/>
      <c r="NVI898" s="806"/>
      <c r="NVJ898" s="806"/>
      <c r="NVK898" s="806"/>
      <c r="NVL898" s="806"/>
      <c r="NVM898" s="806"/>
      <c r="NVN898" s="806"/>
      <c r="NVO898" s="806"/>
      <c r="NVP898" s="806"/>
      <c r="NVQ898" s="806"/>
      <c r="NVR898" s="806"/>
      <c r="NVS898" s="806"/>
      <c r="NVT898" s="806"/>
      <c r="NVU898" s="806"/>
      <c r="NVV898" s="806"/>
      <c r="NVW898" s="806"/>
      <c r="NVX898" s="806"/>
      <c r="NVY898" s="806"/>
      <c r="NVZ898" s="806"/>
      <c r="NWA898" s="806"/>
      <c r="NWB898" s="806"/>
      <c r="NWC898" s="806"/>
      <c r="NWD898" s="806"/>
      <c r="NWE898" s="806"/>
      <c r="NWF898" s="806"/>
      <c r="NWG898" s="806"/>
      <c r="NWH898" s="806"/>
      <c r="NWI898" s="806"/>
      <c r="NWJ898" s="806"/>
      <c r="NWK898" s="806"/>
      <c r="NWL898" s="806"/>
      <c r="NWM898" s="806"/>
      <c r="NWN898" s="806"/>
      <c r="NWO898" s="806"/>
      <c r="NWP898" s="806"/>
      <c r="NWQ898" s="806"/>
      <c r="NWR898" s="806"/>
      <c r="NWS898" s="806"/>
      <c r="NWT898" s="806"/>
      <c r="NWU898" s="806"/>
      <c r="NWV898" s="806"/>
      <c r="NWW898" s="806"/>
      <c r="NWX898" s="806"/>
      <c r="NWY898" s="806"/>
      <c r="NWZ898" s="806"/>
      <c r="NXA898" s="806"/>
      <c r="NXB898" s="806"/>
      <c r="NXC898" s="806"/>
      <c r="NXD898" s="806"/>
      <c r="NXE898" s="806"/>
      <c r="NXF898" s="806"/>
      <c r="NXG898" s="806"/>
      <c r="NXH898" s="806"/>
      <c r="NXI898" s="806"/>
      <c r="NXJ898" s="806"/>
      <c r="NXK898" s="806"/>
      <c r="NXL898" s="806"/>
      <c r="NXM898" s="806"/>
      <c r="NXN898" s="806"/>
      <c r="NXO898" s="806"/>
      <c r="NXP898" s="806"/>
      <c r="NXQ898" s="806"/>
      <c r="NXR898" s="806"/>
      <c r="NXS898" s="806"/>
      <c r="NXT898" s="806"/>
      <c r="NXU898" s="806"/>
      <c r="NXV898" s="806"/>
      <c r="NXW898" s="806"/>
      <c r="NXX898" s="806"/>
      <c r="NXY898" s="806"/>
      <c r="NXZ898" s="806"/>
      <c r="NYA898" s="806"/>
      <c r="NYB898" s="806"/>
      <c r="NYC898" s="806"/>
      <c r="NYD898" s="806"/>
      <c r="NYE898" s="806"/>
      <c r="NYF898" s="806"/>
      <c r="NYG898" s="806"/>
      <c r="NYH898" s="806"/>
      <c r="NYI898" s="806"/>
      <c r="NYJ898" s="806"/>
      <c r="NYK898" s="806"/>
      <c r="NYL898" s="806"/>
      <c r="NYM898" s="806"/>
      <c r="NYN898" s="806"/>
      <c r="NYO898" s="806"/>
      <c r="NYP898" s="806"/>
      <c r="NYQ898" s="806"/>
      <c r="NYR898" s="806"/>
      <c r="NYS898" s="806"/>
      <c r="NYT898" s="806"/>
      <c r="NYU898" s="806"/>
      <c r="NYV898" s="806"/>
      <c r="NYW898" s="806"/>
      <c r="NYX898" s="806"/>
      <c r="NYY898" s="806"/>
      <c r="NYZ898" s="806"/>
      <c r="NZA898" s="806"/>
      <c r="NZB898" s="806"/>
      <c r="NZC898" s="806"/>
      <c r="NZD898" s="806"/>
      <c r="NZE898" s="806"/>
      <c r="NZF898" s="806"/>
      <c r="NZG898" s="806"/>
      <c r="NZH898" s="806"/>
      <c r="NZI898" s="806"/>
      <c r="NZJ898" s="806"/>
      <c r="NZK898" s="806"/>
      <c r="NZL898" s="806"/>
      <c r="NZM898" s="806"/>
      <c r="NZN898" s="806"/>
      <c r="NZO898" s="806"/>
      <c r="NZP898" s="806"/>
      <c r="NZQ898" s="806"/>
      <c r="NZR898" s="806"/>
      <c r="NZS898" s="806"/>
      <c r="NZT898" s="806"/>
      <c r="NZU898" s="806"/>
      <c r="NZV898" s="806"/>
      <c r="NZW898" s="806"/>
      <c r="NZX898" s="806"/>
      <c r="NZY898" s="806"/>
      <c r="NZZ898" s="806"/>
      <c r="OAA898" s="806"/>
      <c r="OAB898" s="806"/>
      <c r="OAC898" s="806"/>
      <c r="OAD898" s="806"/>
      <c r="OAE898" s="806"/>
      <c r="OAF898" s="806"/>
      <c r="OAG898" s="806"/>
      <c r="OAH898" s="806"/>
      <c r="OAI898" s="806"/>
      <c r="OAJ898" s="806"/>
      <c r="OAK898" s="806"/>
      <c r="OAL898" s="806"/>
      <c r="OAM898" s="806"/>
      <c r="OAN898" s="806"/>
      <c r="OAO898" s="806"/>
      <c r="OAP898" s="806"/>
      <c r="OAQ898" s="806"/>
      <c r="OAR898" s="806"/>
      <c r="OAS898" s="806"/>
      <c r="OAT898" s="806"/>
      <c r="OAU898" s="806"/>
      <c r="OAV898" s="806"/>
      <c r="OAW898" s="806"/>
      <c r="OAX898" s="806"/>
      <c r="OAY898" s="806"/>
      <c r="OAZ898" s="806"/>
      <c r="OBA898" s="806"/>
      <c r="OBB898" s="806"/>
      <c r="OBC898" s="806"/>
      <c r="OBD898" s="806"/>
      <c r="OBE898" s="806"/>
      <c r="OBF898" s="806"/>
      <c r="OBG898" s="806"/>
      <c r="OBH898" s="806"/>
      <c r="OBI898" s="806"/>
      <c r="OBJ898" s="806"/>
      <c r="OBK898" s="806"/>
      <c r="OBL898" s="806"/>
      <c r="OBM898" s="806"/>
      <c r="OBN898" s="806"/>
      <c r="OBO898" s="806"/>
      <c r="OBP898" s="806"/>
      <c r="OBQ898" s="806"/>
      <c r="OBR898" s="806"/>
      <c r="OBS898" s="806"/>
      <c r="OBT898" s="806"/>
      <c r="OBU898" s="806"/>
      <c r="OBV898" s="806"/>
      <c r="OBW898" s="806"/>
      <c r="OBX898" s="806"/>
      <c r="OBY898" s="806"/>
      <c r="OBZ898" s="806"/>
      <c r="OCA898" s="806"/>
      <c r="OCB898" s="806"/>
      <c r="OCC898" s="806"/>
      <c r="OCD898" s="806"/>
      <c r="OCE898" s="806"/>
      <c r="OCF898" s="806"/>
      <c r="OCG898" s="806"/>
      <c r="OCH898" s="806"/>
      <c r="OCI898" s="806"/>
      <c r="OCJ898" s="806"/>
      <c r="OCK898" s="806"/>
      <c r="OCL898" s="806"/>
      <c r="OCM898" s="806"/>
      <c r="OCN898" s="806"/>
      <c r="OCO898" s="806"/>
      <c r="OCP898" s="806"/>
      <c r="OCQ898" s="806"/>
      <c r="OCR898" s="806"/>
      <c r="OCS898" s="806"/>
      <c r="OCT898" s="806"/>
      <c r="OCU898" s="806"/>
      <c r="OCV898" s="806"/>
      <c r="OCW898" s="806"/>
      <c r="OCX898" s="806"/>
      <c r="OCY898" s="806"/>
      <c r="OCZ898" s="806"/>
      <c r="ODA898" s="806"/>
      <c r="ODB898" s="806"/>
      <c r="ODC898" s="806"/>
      <c r="ODD898" s="806"/>
      <c r="ODE898" s="806"/>
      <c r="ODF898" s="806"/>
      <c r="ODG898" s="806"/>
      <c r="ODH898" s="806"/>
      <c r="ODI898" s="806"/>
      <c r="ODJ898" s="806"/>
      <c r="ODK898" s="806"/>
      <c r="ODL898" s="806"/>
      <c r="ODM898" s="806"/>
      <c r="ODN898" s="806"/>
      <c r="ODO898" s="806"/>
      <c r="ODP898" s="806"/>
      <c r="ODQ898" s="806"/>
      <c r="ODR898" s="806"/>
      <c r="ODS898" s="806"/>
      <c r="ODT898" s="806"/>
      <c r="ODU898" s="806"/>
      <c r="ODV898" s="806"/>
      <c r="ODW898" s="806"/>
      <c r="ODX898" s="806"/>
      <c r="ODY898" s="806"/>
      <c r="ODZ898" s="806"/>
      <c r="OEA898" s="806"/>
      <c r="OEB898" s="806"/>
      <c r="OEC898" s="806"/>
      <c r="OED898" s="806"/>
      <c r="OEE898" s="806"/>
      <c r="OEF898" s="806"/>
      <c r="OEG898" s="806"/>
      <c r="OEH898" s="806"/>
      <c r="OEI898" s="806"/>
      <c r="OEJ898" s="806"/>
      <c r="OEK898" s="806"/>
      <c r="OEL898" s="806"/>
      <c r="OEM898" s="806"/>
      <c r="OEN898" s="806"/>
      <c r="OEO898" s="806"/>
      <c r="OEP898" s="806"/>
      <c r="OEQ898" s="806"/>
      <c r="OER898" s="806"/>
      <c r="OES898" s="806"/>
      <c r="OET898" s="806"/>
      <c r="OEU898" s="806"/>
      <c r="OEV898" s="806"/>
      <c r="OEW898" s="806"/>
      <c r="OEX898" s="806"/>
      <c r="OEY898" s="806"/>
      <c r="OEZ898" s="806"/>
      <c r="OFA898" s="806"/>
      <c r="OFB898" s="806"/>
      <c r="OFC898" s="806"/>
      <c r="OFD898" s="806"/>
      <c r="OFE898" s="806"/>
      <c r="OFF898" s="806"/>
      <c r="OFG898" s="806"/>
      <c r="OFH898" s="806"/>
      <c r="OFI898" s="806"/>
      <c r="OFJ898" s="806"/>
      <c r="OFK898" s="806"/>
      <c r="OFL898" s="806"/>
      <c r="OFM898" s="806"/>
      <c r="OFN898" s="806"/>
      <c r="OFO898" s="806"/>
      <c r="OFP898" s="806"/>
      <c r="OFQ898" s="806"/>
      <c r="OFR898" s="806"/>
      <c r="OFS898" s="806"/>
      <c r="OFT898" s="806"/>
      <c r="OFU898" s="806"/>
      <c r="OFV898" s="806"/>
      <c r="OFW898" s="806"/>
      <c r="OFX898" s="806"/>
      <c r="OFY898" s="806"/>
      <c r="OFZ898" s="806"/>
      <c r="OGA898" s="806"/>
      <c r="OGB898" s="806"/>
      <c r="OGC898" s="806"/>
      <c r="OGD898" s="806"/>
      <c r="OGE898" s="806"/>
      <c r="OGF898" s="806"/>
      <c r="OGG898" s="806"/>
      <c r="OGH898" s="806"/>
      <c r="OGI898" s="806"/>
      <c r="OGJ898" s="806"/>
      <c r="OGK898" s="806"/>
      <c r="OGL898" s="806"/>
      <c r="OGM898" s="806"/>
      <c r="OGN898" s="806"/>
      <c r="OGO898" s="806"/>
      <c r="OGP898" s="806"/>
      <c r="OGQ898" s="806"/>
      <c r="OGR898" s="806"/>
      <c r="OGS898" s="806"/>
      <c r="OGT898" s="806"/>
      <c r="OGU898" s="806"/>
      <c r="OGV898" s="806"/>
      <c r="OGW898" s="806"/>
      <c r="OGX898" s="806"/>
      <c r="OGY898" s="806"/>
      <c r="OGZ898" s="806"/>
      <c r="OHA898" s="806"/>
      <c r="OHB898" s="806"/>
      <c r="OHC898" s="806"/>
      <c r="OHD898" s="806"/>
      <c r="OHE898" s="806"/>
      <c r="OHF898" s="806"/>
      <c r="OHG898" s="806"/>
      <c r="OHH898" s="806"/>
      <c r="OHI898" s="806"/>
      <c r="OHJ898" s="806"/>
      <c r="OHK898" s="806"/>
      <c r="OHL898" s="806"/>
      <c r="OHM898" s="806"/>
      <c r="OHN898" s="806"/>
      <c r="OHO898" s="806"/>
      <c r="OHP898" s="806"/>
      <c r="OHQ898" s="806"/>
      <c r="OHR898" s="806"/>
      <c r="OHS898" s="806"/>
      <c r="OHT898" s="806"/>
      <c r="OHU898" s="806"/>
      <c r="OHV898" s="806"/>
      <c r="OHW898" s="806"/>
      <c r="OHX898" s="806"/>
      <c r="OHY898" s="806"/>
      <c r="OHZ898" s="806"/>
      <c r="OIA898" s="806"/>
      <c r="OIB898" s="806"/>
      <c r="OIC898" s="806"/>
      <c r="OID898" s="806"/>
      <c r="OIE898" s="806"/>
      <c r="OIF898" s="806"/>
      <c r="OIG898" s="806"/>
      <c r="OIH898" s="806"/>
      <c r="OII898" s="806"/>
      <c r="OIJ898" s="806"/>
      <c r="OIK898" s="806"/>
      <c r="OIL898" s="806"/>
      <c r="OIM898" s="806"/>
      <c r="OIN898" s="806"/>
      <c r="OIO898" s="806"/>
      <c r="OIP898" s="806"/>
      <c r="OIQ898" s="806"/>
      <c r="OIR898" s="806"/>
      <c r="OIS898" s="806"/>
      <c r="OIT898" s="806"/>
      <c r="OIU898" s="806"/>
      <c r="OIV898" s="806"/>
      <c r="OIW898" s="806"/>
      <c r="OIX898" s="806"/>
      <c r="OIY898" s="806"/>
      <c r="OIZ898" s="806"/>
      <c r="OJA898" s="806"/>
      <c r="OJB898" s="806"/>
      <c r="OJC898" s="806"/>
      <c r="OJD898" s="806"/>
      <c r="OJE898" s="806"/>
      <c r="OJF898" s="806"/>
      <c r="OJG898" s="806"/>
      <c r="OJH898" s="806"/>
      <c r="OJI898" s="806"/>
      <c r="OJJ898" s="806"/>
      <c r="OJK898" s="806"/>
      <c r="OJL898" s="806"/>
      <c r="OJM898" s="806"/>
      <c r="OJN898" s="806"/>
      <c r="OJO898" s="806"/>
      <c r="OJP898" s="806"/>
      <c r="OJQ898" s="806"/>
      <c r="OJR898" s="806"/>
      <c r="OJS898" s="806"/>
      <c r="OJT898" s="806"/>
      <c r="OJU898" s="806"/>
      <c r="OJV898" s="806"/>
      <c r="OJW898" s="806"/>
      <c r="OJX898" s="806"/>
      <c r="OJY898" s="806"/>
      <c r="OJZ898" s="806"/>
      <c r="OKA898" s="806"/>
      <c r="OKB898" s="806"/>
      <c r="OKC898" s="806"/>
      <c r="OKD898" s="806"/>
      <c r="OKE898" s="806"/>
      <c r="OKF898" s="806"/>
      <c r="OKG898" s="806"/>
      <c r="OKH898" s="806"/>
      <c r="OKI898" s="806"/>
      <c r="OKJ898" s="806"/>
      <c r="OKK898" s="806"/>
      <c r="OKL898" s="806"/>
      <c r="OKM898" s="806"/>
      <c r="OKN898" s="806"/>
      <c r="OKO898" s="806"/>
      <c r="OKP898" s="806"/>
      <c r="OKQ898" s="806"/>
      <c r="OKR898" s="806"/>
      <c r="OKS898" s="806"/>
      <c r="OKT898" s="806"/>
      <c r="OKU898" s="806"/>
      <c r="OKV898" s="806"/>
      <c r="OKW898" s="806"/>
      <c r="OKX898" s="806"/>
      <c r="OKY898" s="806"/>
      <c r="OKZ898" s="806"/>
      <c r="OLA898" s="806"/>
      <c r="OLB898" s="806"/>
      <c r="OLC898" s="806"/>
      <c r="OLD898" s="806"/>
      <c r="OLE898" s="806"/>
      <c r="OLF898" s="806"/>
      <c r="OLG898" s="806"/>
      <c r="OLH898" s="806"/>
      <c r="OLI898" s="806"/>
      <c r="OLJ898" s="806"/>
      <c r="OLK898" s="806"/>
      <c r="OLL898" s="806"/>
      <c r="OLM898" s="806"/>
      <c r="OLN898" s="806"/>
      <c r="OLO898" s="806"/>
      <c r="OLP898" s="806"/>
      <c r="OLQ898" s="806"/>
      <c r="OLR898" s="806"/>
      <c r="OLS898" s="806"/>
      <c r="OLT898" s="806"/>
      <c r="OLU898" s="806"/>
      <c r="OLV898" s="806"/>
      <c r="OLW898" s="806"/>
      <c r="OLX898" s="806"/>
      <c r="OLY898" s="806"/>
      <c r="OLZ898" s="806"/>
      <c r="OMA898" s="806"/>
      <c r="OMB898" s="806"/>
      <c r="OMC898" s="806"/>
      <c r="OMD898" s="806"/>
      <c r="OME898" s="806"/>
      <c r="OMF898" s="806"/>
      <c r="OMG898" s="806"/>
      <c r="OMH898" s="806"/>
      <c r="OMI898" s="806"/>
      <c r="OMJ898" s="806"/>
      <c r="OMK898" s="806"/>
      <c r="OML898" s="806"/>
      <c r="OMM898" s="806"/>
      <c r="OMN898" s="806"/>
      <c r="OMO898" s="806"/>
      <c r="OMP898" s="806"/>
      <c r="OMQ898" s="806"/>
      <c r="OMR898" s="806"/>
      <c r="OMS898" s="806"/>
      <c r="OMT898" s="806"/>
      <c r="OMU898" s="806"/>
      <c r="OMV898" s="806"/>
      <c r="OMW898" s="806"/>
      <c r="OMX898" s="806"/>
      <c r="OMY898" s="806"/>
      <c r="OMZ898" s="806"/>
      <c r="ONA898" s="806"/>
      <c r="ONB898" s="806"/>
      <c r="ONC898" s="806"/>
      <c r="OND898" s="806"/>
      <c r="ONE898" s="806"/>
      <c r="ONF898" s="806"/>
      <c r="ONG898" s="806"/>
      <c r="ONH898" s="806"/>
      <c r="ONI898" s="806"/>
      <c r="ONJ898" s="806"/>
      <c r="ONK898" s="806"/>
      <c r="ONL898" s="806"/>
      <c r="ONM898" s="806"/>
      <c r="ONN898" s="806"/>
      <c r="ONO898" s="806"/>
      <c r="ONP898" s="806"/>
      <c r="ONQ898" s="806"/>
      <c r="ONR898" s="806"/>
      <c r="ONS898" s="806"/>
      <c r="ONT898" s="806"/>
      <c r="ONU898" s="806"/>
      <c r="ONV898" s="806"/>
      <c r="ONW898" s="806"/>
      <c r="ONX898" s="806"/>
      <c r="ONY898" s="806"/>
      <c r="ONZ898" s="806"/>
      <c r="OOA898" s="806"/>
      <c r="OOB898" s="806"/>
      <c r="OOC898" s="806"/>
      <c r="OOD898" s="806"/>
      <c r="OOE898" s="806"/>
      <c r="OOF898" s="806"/>
      <c r="OOG898" s="806"/>
      <c r="OOH898" s="806"/>
      <c r="OOI898" s="806"/>
      <c r="OOJ898" s="806"/>
      <c r="OOK898" s="806"/>
      <c r="OOL898" s="806"/>
      <c r="OOM898" s="806"/>
      <c r="OON898" s="806"/>
      <c r="OOO898" s="806"/>
      <c r="OOP898" s="806"/>
      <c r="OOQ898" s="806"/>
      <c r="OOR898" s="806"/>
      <c r="OOS898" s="806"/>
      <c r="OOT898" s="806"/>
      <c r="OOU898" s="806"/>
      <c r="OOV898" s="806"/>
      <c r="OOW898" s="806"/>
      <c r="OOX898" s="806"/>
      <c r="OOY898" s="806"/>
      <c r="OOZ898" s="806"/>
      <c r="OPA898" s="806"/>
      <c r="OPB898" s="806"/>
      <c r="OPC898" s="806"/>
      <c r="OPD898" s="806"/>
      <c r="OPE898" s="806"/>
      <c r="OPF898" s="806"/>
      <c r="OPG898" s="806"/>
      <c r="OPH898" s="806"/>
      <c r="OPI898" s="806"/>
      <c r="OPJ898" s="806"/>
      <c r="OPK898" s="806"/>
      <c r="OPL898" s="806"/>
      <c r="OPM898" s="806"/>
      <c r="OPN898" s="806"/>
      <c r="OPO898" s="806"/>
      <c r="OPP898" s="806"/>
      <c r="OPQ898" s="806"/>
      <c r="OPR898" s="806"/>
      <c r="OPS898" s="806"/>
      <c r="OPT898" s="806"/>
      <c r="OPU898" s="806"/>
      <c r="OPV898" s="806"/>
      <c r="OPW898" s="806"/>
      <c r="OPX898" s="806"/>
      <c r="OPY898" s="806"/>
      <c r="OPZ898" s="806"/>
      <c r="OQA898" s="806"/>
      <c r="OQB898" s="806"/>
      <c r="OQC898" s="806"/>
      <c r="OQD898" s="806"/>
      <c r="OQE898" s="806"/>
      <c r="OQF898" s="806"/>
      <c r="OQG898" s="806"/>
      <c r="OQH898" s="806"/>
      <c r="OQI898" s="806"/>
      <c r="OQJ898" s="806"/>
      <c r="OQK898" s="806"/>
      <c r="OQL898" s="806"/>
      <c r="OQM898" s="806"/>
      <c r="OQN898" s="806"/>
      <c r="OQO898" s="806"/>
      <c r="OQP898" s="806"/>
      <c r="OQQ898" s="806"/>
      <c r="OQR898" s="806"/>
      <c r="OQS898" s="806"/>
      <c r="OQT898" s="806"/>
      <c r="OQU898" s="806"/>
      <c r="OQV898" s="806"/>
      <c r="OQW898" s="806"/>
      <c r="OQX898" s="806"/>
      <c r="OQY898" s="806"/>
      <c r="OQZ898" s="806"/>
      <c r="ORA898" s="806"/>
      <c r="ORB898" s="806"/>
      <c r="ORC898" s="806"/>
      <c r="ORD898" s="806"/>
      <c r="ORE898" s="806"/>
      <c r="ORF898" s="806"/>
      <c r="ORG898" s="806"/>
      <c r="ORH898" s="806"/>
      <c r="ORI898" s="806"/>
      <c r="ORJ898" s="806"/>
      <c r="ORK898" s="806"/>
      <c r="ORL898" s="806"/>
      <c r="ORM898" s="806"/>
      <c r="ORN898" s="806"/>
      <c r="ORO898" s="806"/>
      <c r="ORP898" s="806"/>
      <c r="ORQ898" s="806"/>
      <c r="ORR898" s="806"/>
      <c r="ORS898" s="806"/>
      <c r="ORT898" s="806"/>
      <c r="ORU898" s="806"/>
      <c r="ORV898" s="806"/>
      <c r="ORW898" s="806"/>
      <c r="ORX898" s="806"/>
      <c r="ORY898" s="806"/>
      <c r="ORZ898" s="806"/>
      <c r="OSA898" s="806"/>
      <c r="OSB898" s="806"/>
      <c r="OSC898" s="806"/>
      <c r="OSD898" s="806"/>
      <c r="OSE898" s="806"/>
      <c r="OSF898" s="806"/>
      <c r="OSG898" s="806"/>
      <c r="OSH898" s="806"/>
      <c r="OSI898" s="806"/>
      <c r="OSJ898" s="806"/>
      <c r="OSK898" s="806"/>
      <c r="OSL898" s="806"/>
      <c r="OSM898" s="806"/>
      <c r="OSN898" s="806"/>
      <c r="OSO898" s="806"/>
      <c r="OSP898" s="806"/>
      <c r="OSQ898" s="806"/>
      <c r="OSR898" s="806"/>
      <c r="OSS898" s="806"/>
      <c r="OST898" s="806"/>
      <c r="OSU898" s="806"/>
      <c r="OSV898" s="806"/>
      <c r="OSW898" s="806"/>
      <c r="OSX898" s="806"/>
      <c r="OSY898" s="806"/>
      <c r="OSZ898" s="806"/>
      <c r="OTA898" s="806"/>
      <c r="OTB898" s="806"/>
      <c r="OTC898" s="806"/>
      <c r="OTD898" s="806"/>
      <c r="OTE898" s="806"/>
      <c r="OTF898" s="806"/>
      <c r="OTG898" s="806"/>
      <c r="OTH898" s="806"/>
      <c r="OTI898" s="806"/>
      <c r="OTJ898" s="806"/>
      <c r="OTK898" s="806"/>
      <c r="OTL898" s="806"/>
      <c r="OTM898" s="806"/>
      <c r="OTN898" s="806"/>
      <c r="OTO898" s="806"/>
      <c r="OTP898" s="806"/>
      <c r="OTQ898" s="806"/>
      <c r="OTR898" s="806"/>
      <c r="OTS898" s="806"/>
      <c r="OTT898" s="806"/>
      <c r="OTU898" s="806"/>
      <c r="OTV898" s="806"/>
      <c r="OTW898" s="806"/>
      <c r="OTX898" s="806"/>
      <c r="OTY898" s="806"/>
      <c r="OTZ898" s="806"/>
      <c r="OUA898" s="806"/>
      <c r="OUB898" s="806"/>
      <c r="OUC898" s="806"/>
      <c r="OUD898" s="806"/>
      <c r="OUE898" s="806"/>
      <c r="OUF898" s="806"/>
      <c r="OUG898" s="806"/>
      <c r="OUH898" s="806"/>
      <c r="OUI898" s="806"/>
      <c r="OUJ898" s="806"/>
      <c r="OUK898" s="806"/>
      <c r="OUL898" s="806"/>
      <c r="OUM898" s="806"/>
      <c r="OUN898" s="806"/>
      <c r="OUO898" s="806"/>
      <c r="OUP898" s="806"/>
      <c r="OUQ898" s="806"/>
      <c r="OUR898" s="806"/>
      <c r="OUS898" s="806"/>
      <c r="OUT898" s="806"/>
      <c r="OUU898" s="806"/>
      <c r="OUV898" s="806"/>
      <c r="OUW898" s="806"/>
      <c r="OUX898" s="806"/>
      <c r="OUY898" s="806"/>
      <c r="OUZ898" s="806"/>
      <c r="OVA898" s="806"/>
      <c r="OVB898" s="806"/>
      <c r="OVC898" s="806"/>
      <c r="OVD898" s="806"/>
      <c r="OVE898" s="806"/>
      <c r="OVF898" s="806"/>
      <c r="OVG898" s="806"/>
      <c r="OVH898" s="806"/>
      <c r="OVI898" s="806"/>
      <c r="OVJ898" s="806"/>
      <c r="OVK898" s="806"/>
      <c r="OVL898" s="806"/>
      <c r="OVM898" s="806"/>
      <c r="OVN898" s="806"/>
      <c r="OVO898" s="806"/>
      <c r="OVP898" s="806"/>
      <c r="OVQ898" s="806"/>
      <c r="OVR898" s="806"/>
      <c r="OVS898" s="806"/>
      <c r="OVT898" s="806"/>
      <c r="OVU898" s="806"/>
      <c r="OVV898" s="806"/>
      <c r="OVW898" s="806"/>
      <c r="OVX898" s="806"/>
      <c r="OVY898" s="806"/>
      <c r="OVZ898" s="806"/>
      <c r="OWA898" s="806"/>
      <c r="OWB898" s="806"/>
      <c r="OWC898" s="806"/>
      <c r="OWD898" s="806"/>
      <c r="OWE898" s="806"/>
      <c r="OWF898" s="806"/>
      <c r="OWG898" s="806"/>
      <c r="OWH898" s="806"/>
      <c r="OWI898" s="806"/>
      <c r="OWJ898" s="806"/>
      <c r="OWK898" s="806"/>
      <c r="OWL898" s="806"/>
      <c r="OWM898" s="806"/>
      <c r="OWN898" s="806"/>
      <c r="OWO898" s="806"/>
      <c r="OWP898" s="806"/>
      <c r="OWQ898" s="806"/>
      <c r="OWR898" s="806"/>
      <c r="OWS898" s="806"/>
      <c r="OWT898" s="806"/>
      <c r="OWU898" s="806"/>
      <c r="OWV898" s="806"/>
      <c r="OWW898" s="806"/>
      <c r="OWX898" s="806"/>
      <c r="OWY898" s="806"/>
      <c r="OWZ898" s="806"/>
      <c r="OXA898" s="806"/>
      <c r="OXB898" s="806"/>
      <c r="OXC898" s="806"/>
      <c r="OXD898" s="806"/>
      <c r="OXE898" s="806"/>
      <c r="OXF898" s="806"/>
      <c r="OXG898" s="806"/>
      <c r="OXH898" s="806"/>
      <c r="OXI898" s="806"/>
      <c r="OXJ898" s="806"/>
      <c r="OXK898" s="806"/>
      <c r="OXL898" s="806"/>
      <c r="OXM898" s="806"/>
      <c r="OXN898" s="806"/>
      <c r="OXO898" s="806"/>
      <c r="OXP898" s="806"/>
      <c r="OXQ898" s="806"/>
      <c r="OXR898" s="806"/>
      <c r="OXS898" s="806"/>
      <c r="OXT898" s="806"/>
      <c r="OXU898" s="806"/>
      <c r="OXV898" s="806"/>
      <c r="OXW898" s="806"/>
      <c r="OXX898" s="806"/>
      <c r="OXY898" s="806"/>
      <c r="OXZ898" s="806"/>
      <c r="OYA898" s="806"/>
      <c r="OYB898" s="806"/>
      <c r="OYC898" s="806"/>
      <c r="OYD898" s="806"/>
      <c r="OYE898" s="806"/>
      <c r="OYF898" s="806"/>
      <c r="OYG898" s="806"/>
      <c r="OYH898" s="806"/>
      <c r="OYI898" s="806"/>
      <c r="OYJ898" s="806"/>
      <c r="OYK898" s="806"/>
      <c r="OYL898" s="806"/>
      <c r="OYM898" s="806"/>
      <c r="OYN898" s="806"/>
      <c r="OYO898" s="806"/>
      <c r="OYP898" s="806"/>
      <c r="OYQ898" s="806"/>
      <c r="OYR898" s="806"/>
      <c r="OYS898" s="806"/>
      <c r="OYT898" s="806"/>
      <c r="OYU898" s="806"/>
      <c r="OYV898" s="806"/>
      <c r="OYW898" s="806"/>
      <c r="OYX898" s="806"/>
      <c r="OYY898" s="806"/>
      <c r="OYZ898" s="806"/>
      <c r="OZA898" s="806"/>
      <c r="OZB898" s="806"/>
      <c r="OZC898" s="806"/>
      <c r="OZD898" s="806"/>
      <c r="OZE898" s="806"/>
      <c r="OZF898" s="806"/>
      <c r="OZG898" s="806"/>
      <c r="OZH898" s="806"/>
      <c r="OZI898" s="806"/>
      <c r="OZJ898" s="806"/>
      <c r="OZK898" s="806"/>
      <c r="OZL898" s="806"/>
      <c r="OZM898" s="806"/>
      <c r="OZN898" s="806"/>
      <c r="OZO898" s="806"/>
      <c r="OZP898" s="806"/>
      <c r="OZQ898" s="806"/>
      <c r="OZR898" s="806"/>
      <c r="OZS898" s="806"/>
      <c r="OZT898" s="806"/>
      <c r="OZU898" s="806"/>
      <c r="OZV898" s="806"/>
      <c r="OZW898" s="806"/>
      <c r="OZX898" s="806"/>
      <c r="OZY898" s="806"/>
      <c r="OZZ898" s="806"/>
      <c r="PAA898" s="806"/>
      <c r="PAB898" s="806"/>
      <c r="PAC898" s="806"/>
      <c r="PAD898" s="806"/>
      <c r="PAE898" s="806"/>
      <c r="PAF898" s="806"/>
      <c r="PAG898" s="806"/>
      <c r="PAH898" s="806"/>
      <c r="PAI898" s="806"/>
      <c r="PAJ898" s="806"/>
      <c r="PAK898" s="806"/>
      <c r="PAL898" s="806"/>
      <c r="PAM898" s="806"/>
      <c r="PAN898" s="806"/>
      <c r="PAO898" s="806"/>
      <c r="PAP898" s="806"/>
      <c r="PAQ898" s="806"/>
      <c r="PAR898" s="806"/>
      <c r="PAS898" s="806"/>
      <c r="PAT898" s="806"/>
      <c r="PAU898" s="806"/>
      <c r="PAV898" s="806"/>
      <c r="PAW898" s="806"/>
      <c r="PAX898" s="806"/>
      <c r="PAY898" s="806"/>
      <c r="PAZ898" s="806"/>
      <c r="PBA898" s="806"/>
      <c r="PBB898" s="806"/>
      <c r="PBC898" s="806"/>
      <c r="PBD898" s="806"/>
      <c r="PBE898" s="806"/>
      <c r="PBF898" s="806"/>
      <c r="PBG898" s="806"/>
      <c r="PBH898" s="806"/>
      <c r="PBI898" s="806"/>
      <c r="PBJ898" s="806"/>
      <c r="PBK898" s="806"/>
      <c r="PBL898" s="806"/>
      <c r="PBM898" s="806"/>
      <c r="PBN898" s="806"/>
      <c r="PBO898" s="806"/>
      <c r="PBP898" s="806"/>
      <c r="PBQ898" s="806"/>
      <c r="PBR898" s="806"/>
      <c r="PBS898" s="806"/>
      <c r="PBT898" s="806"/>
      <c r="PBU898" s="806"/>
      <c r="PBV898" s="806"/>
      <c r="PBW898" s="806"/>
      <c r="PBX898" s="806"/>
      <c r="PBY898" s="806"/>
      <c r="PBZ898" s="806"/>
      <c r="PCA898" s="806"/>
      <c r="PCB898" s="806"/>
      <c r="PCC898" s="806"/>
      <c r="PCD898" s="806"/>
      <c r="PCE898" s="806"/>
      <c r="PCF898" s="806"/>
      <c r="PCG898" s="806"/>
      <c r="PCH898" s="806"/>
      <c r="PCI898" s="806"/>
      <c r="PCJ898" s="806"/>
      <c r="PCK898" s="806"/>
      <c r="PCL898" s="806"/>
      <c r="PCM898" s="806"/>
      <c r="PCN898" s="806"/>
      <c r="PCO898" s="806"/>
      <c r="PCP898" s="806"/>
      <c r="PCQ898" s="806"/>
      <c r="PCR898" s="806"/>
      <c r="PCS898" s="806"/>
      <c r="PCT898" s="806"/>
      <c r="PCU898" s="806"/>
      <c r="PCV898" s="806"/>
      <c r="PCW898" s="806"/>
      <c r="PCX898" s="806"/>
      <c r="PCY898" s="806"/>
      <c r="PCZ898" s="806"/>
      <c r="PDA898" s="806"/>
      <c r="PDB898" s="806"/>
      <c r="PDC898" s="806"/>
      <c r="PDD898" s="806"/>
      <c r="PDE898" s="806"/>
      <c r="PDF898" s="806"/>
      <c r="PDG898" s="806"/>
      <c r="PDH898" s="806"/>
      <c r="PDI898" s="806"/>
      <c r="PDJ898" s="806"/>
      <c r="PDK898" s="806"/>
      <c r="PDL898" s="806"/>
      <c r="PDM898" s="806"/>
      <c r="PDN898" s="806"/>
      <c r="PDO898" s="806"/>
      <c r="PDP898" s="806"/>
      <c r="PDQ898" s="806"/>
      <c r="PDR898" s="806"/>
      <c r="PDS898" s="806"/>
      <c r="PDT898" s="806"/>
      <c r="PDU898" s="806"/>
      <c r="PDV898" s="806"/>
      <c r="PDW898" s="806"/>
      <c r="PDX898" s="806"/>
      <c r="PDY898" s="806"/>
      <c r="PDZ898" s="806"/>
      <c r="PEA898" s="806"/>
      <c r="PEB898" s="806"/>
      <c r="PEC898" s="806"/>
      <c r="PED898" s="806"/>
      <c r="PEE898" s="806"/>
      <c r="PEF898" s="806"/>
      <c r="PEG898" s="806"/>
      <c r="PEH898" s="806"/>
      <c r="PEI898" s="806"/>
      <c r="PEJ898" s="806"/>
      <c r="PEK898" s="806"/>
      <c r="PEL898" s="806"/>
      <c r="PEM898" s="806"/>
      <c r="PEN898" s="806"/>
      <c r="PEO898" s="806"/>
      <c r="PEP898" s="806"/>
      <c r="PEQ898" s="806"/>
      <c r="PER898" s="806"/>
      <c r="PES898" s="806"/>
      <c r="PET898" s="806"/>
      <c r="PEU898" s="806"/>
      <c r="PEV898" s="806"/>
      <c r="PEW898" s="806"/>
      <c r="PEX898" s="806"/>
      <c r="PEY898" s="806"/>
      <c r="PEZ898" s="806"/>
      <c r="PFA898" s="806"/>
      <c r="PFB898" s="806"/>
      <c r="PFC898" s="806"/>
      <c r="PFD898" s="806"/>
      <c r="PFE898" s="806"/>
      <c r="PFF898" s="806"/>
      <c r="PFG898" s="806"/>
      <c r="PFH898" s="806"/>
      <c r="PFI898" s="806"/>
      <c r="PFJ898" s="806"/>
      <c r="PFK898" s="806"/>
      <c r="PFL898" s="806"/>
      <c r="PFM898" s="806"/>
      <c r="PFN898" s="806"/>
      <c r="PFO898" s="806"/>
      <c r="PFP898" s="806"/>
      <c r="PFQ898" s="806"/>
      <c r="PFR898" s="806"/>
      <c r="PFS898" s="806"/>
      <c r="PFT898" s="806"/>
      <c r="PFU898" s="806"/>
      <c r="PFV898" s="806"/>
      <c r="PFW898" s="806"/>
      <c r="PFX898" s="806"/>
      <c r="PFY898" s="806"/>
      <c r="PFZ898" s="806"/>
      <c r="PGA898" s="806"/>
      <c r="PGB898" s="806"/>
      <c r="PGC898" s="806"/>
      <c r="PGD898" s="806"/>
      <c r="PGE898" s="806"/>
      <c r="PGF898" s="806"/>
      <c r="PGG898" s="806"/>
      <c r="PGH898" s="806"/>
      <c r="PGI898" s="806"/>
      <c r="PGJ898" s="806"/>
      <c r="PGK898" s="806"/>
      <c r="PGL898" s="806"/>
      <c r="PGM898" s="806"/>
      <c r="PGN898" s="806"/>
      <c r="PGO898" s="806"/>
      <c r="PGP898" s="806"/>
      <c r="PGQ898" s="806"/>
      <c r="PGR898" s="806"/>
      <c r="PGS898" s="806"/>
      <c r="PGT898" s="806"/>
      <c r="PGU898" s="806"/>
      <c r="PGV898" s="806"/>
      <c r="PGW898" s="806"/>
      <c r="PGX898" s="806"/>
      <c r="PGY898" s="806"/>
      <c r="PGZ898" s="806"/>
      <c r="PHA898" s="806"/>
      <c r="PHB898" s="806"/>
      <c r="PHC898" s="806"/>
      <c r="PHD898" s="806"/>
      <c r="PHE898" s="806"/>
      <c r="PHF898" s="806"/>
      <c r="PHG898" s="806"/>
      <c r="PHH898" s="806"/>
      <c r="PHI898" s="806"/>
      <c r="PHJ898" s="806"/>
      <c r="PHK898" s="806"/>
      <c r="PHL898" s="806"/>
      <c r="PHM898" s="806"/>
      <c r="PHN898" s="806"/>
      <c r="PHO898" s="806"/>
      <c r="PHP898" s="806"/>
      <c r="PHQ898" s="806"/>
      <c r="PHR898" s="806"/>
      <c r="PHS898" s="806"/>
      <c r="PHT898" s="806"/>
      <c r="PHU898" s="806"/>
      <c r="PHV898" s="806"/>
      <c r="PHW898" s="806"/>
      <c r="PHX898" s="806"/>
      <c r="PHY898" s="806"/>
      <c r="PHZ898" s="806"/>
      <c r="PIA898" s="806"/>
      <c r="PIB898" s="806"/>
      <c r="PIC898" s="806"/>
      <c r="PID898" s="806"/>
      <c r="PIE898" s="806"/>
      <c r="PIF898" s="806"/>
      <c r="PIG898" s="806"/>
      <c r="PIH898" s="806"/>
      <c r="PII898" s="806"/>
      <c r="PIJ898" s="806"/>
      <c r="PIK898" s="806"/>
      <c r="PIL898" s="806"/>
      <c r="PIM898" s="806"/>
      <c r="PIN898" s="806"/>
      <c r="PIO898" s="806"/>
      <c r="PIP898" s="806"/>
      <c r="PIQ898" s="806"/>
      <c r="PIR898" s="806"/>
      <c r="PIS898" s="806"/>
      <c r="PIT898" s="806"/>
      <c r="PIU898" s="806"/>
      <c r="PIV898" s="806"/>
      <c r="PIW898" s="806"/>
      <c r="PIX898" s="806"/>
      <c r="PIY898" s="806"/>
      <c r="PIZ898" s="806"/>
      <c r="PJA898" s="806"/>
      <c r="PJB898" s="806"/>
      <c r="PJC898" s="806"/>
      <c r="PJD898" s="806"/>
      <c r="PJE898" s="806"/>
      <c r="PJF898" s="806"/>
      <c r="PJG898" s="806"/>
      <c r="PJH898" s="806"/>
      <c r="PJI898" s="806"/>
      <c r="PJJ898" s="806"/>
      <c r="PJK898" s="806"/>
      <c r="PJL898" s="806"/>
      <c r="PJM898" s="806"/>
      <c r="PJN898" s="806"/>
      <c r="PJO898" s="806"/>
      <c r="PJP898" s="806"/>
      <c r="PJQ898" s="806"/>
      <c r="PJR898" s="806"/>
      <c r="PJS898" s="806"/>
      <c r="PJT898" s="806"/>
      <c r="PJU898" s="806"/>
      <c r="PJV898" s="806"/>
      <c r="PJW898" s="806"/>
      <c r="PJX898" s="806"/>
      <c r="PJY898" s="806"/>
      <c r="PJZ898" s="806"/>
      <c r="PKA898" s="806"/>
      <c r="PKB898" s="806"/>
      <c r="PKC898" s="806"/>
      <c r="PKD898" s="806"/>
      <c r="PKE898" s="806"/>
      <c r="PKF898" s="806"/>
      <c r="PKG898" s="806"/>
      <c r="PKH898" s="806"/>
      <c r="PKI898" s="806"/>
      <c r="PKJ898" s="806"/>
      <c r="PKK898" s="806"/>
      <c r="PKL898" s="806"/>
      <c r="PKM898" s="806"/>
      <c r="PKN898" s="806"/>
      <c r="PKO898" s="806"/>
      <c r="PKP898" s="806"/>
      <c r="PKQ898" s="806"/>
      <c r="PKR898" s="806"/>
      <c r="PKS898" s="806"/>
      <c r="PKT898" s="806"/>
      <c r="PKU898" s="806"/>
      <c r="PKV898" s="806"/>
      <c r="PKW898" s="806"/>
      <c r="PKX898" s="806"/>
      <c r="PKY898" s="806"/>
      <c r="PKZ898" s="806"/>
      <c r="PLA898" s="806"/>
      <c r="PLB898" s="806"/>
      <c r="PLC898" s="806"/>
      <c r="PLD898" s="806"/>
      <c r="PLE898" s="806"/>
      <c r="PLF898" s="806"/>
      <c r="PLG898" s="806"/>
      <c r="PLH898" s="806"/>
      <c r="PLI898" s="806"/>
      <c r="PLJ898" s="806"/>
      <c r="PLK898" s="806"/>
      <c r="PLL898" s="806"/>
      <c r="PLM898" s="806"/>
      <c r="PLN898" s="806"/>
      <c r="PLO898" s="806"/>
      <c r="PLP898" s="806"/>
      <c r="PLQ898" s="806"/>
      <c r="PLR898" s="806"/>
      <c r="PLS898" s="806"/>
      <c r="PLT898" s="806"/>
      <c r="PLU898" s="806"/>
      <c r="PLV898" s="806"/>
      <c r="PLW898" s="806"/>
      <c r="PLX898" s="806"/>
      <c r="PLY898" s="806"/>
      <c r="PLZ898" s="806"/>
      <c r="PMA898" s="806"/>
      <c r="PMB898" s="806"/>
      <c r="PMC898" s="806"/>
      <c r="PMD898" s="806"/>
      <c r="PME898" s="806"/>
      <c r="PMF898" s="806"/>
      <c r="PMG898" s="806"/>
      <c r="PMH898" s="806"/>
      <c r="PMI898" s="806"/>
      <c r="PMJ898" s="806"/>
      <c r="PMK898" s="806"/>
      <c r="PML898" s="806"/>
      <c r="PMM898" s="806"/>
      <c r="PMN898" s="806"/>
      <c r="PMO898" s="806"/>
      <c r="PMP898" s="806"/>
      <c r="PMQ898" s="806"/>
      <c r="PMR898" s="806"/>
      <c r="PMS898" s="806"/>
      <c r="PMT898" s="806"/>
      <c r="PMU898" s="806"/>
      <c r="PMV898" s="806"/>
      <c r="PMW898" s="806"/>
      <c r="PMX898" s="806"/>
      <c r="PMY898" s="806"/>
      <c r="PMZ898" s="806"/>
      <c r="PNA898" s="806"/>
      <c r="PNB898" s="806"/>
      <c r="PNC898" s="806"/>
      <c r="PND898" s="806"/>
      <c r="PNE898" s="806"/>
      <c r="PNF898" s="806"/>
      <c r="PNG898" s="806"/>
      <c r="PNH898" s="806"/>
      <c r="PNI898" s="806"/>
      <c r="PNJ898" s="806"/>
      <c r="PNK898" s="806"/>
      <c r="PNL898" s="806"/>
      <c r="PNM898" s="806"/>
      <c r="PNN898" s="806"/>
      <c r="PNO898" s="806"/>
      <c r="PNP898" s="806"/>
      <c r="PNQ898" s="806"/>
      <c r="PNR898" s="806"/>
      <c r="PNS898" s="806"/>
      <c r="PNT898" s="806"/>
      <c r="PNU898" s="806"/>
      <c r="PNV898" s="806"/>
      <c r="PNW898" s="806"/>
      <c r="PNX898" s="806"/>
      <c r="PNY898" s="806"/>
      <c r="PNZ898" s="806"/>
      <c r="POA898" s="806"/>
      <c r="POB898" s="806"/>
      <c r="POC898" s="806"/>
      <c r="POD898" s="806"/>
      <c r="POE898" s="806"/>
      <c r="POF898" s="806"/>
      <c r="POG898" s="806"/>
      <c r="POH898" s="806"/>
      <c r="POI898" s="806"/>
      <c r="POJ898" s="806"/>
      <c r="POK898" s="806"/>
      <c r="POL898" s="806"/>
      <c r="POM898" s="806"/>
      <c r="PON898" s="806"/>
      <c r="POO898" s="806"/>
      <c r="POP898" s="806"/>
      <c r="POQ898" s="806"/>
      <c r="POR898" s="806"/>
      <c r="POS898" s="806"/>
      <c r="POT898" s="806"/>
      <c r="POU898" s="806"/>
      <c r="POV898" s="806"/>
      <c r="POW898" s="806"/>
      <c r="POX898" s="806"/>
      <c r="POY898" s="806"/>
      <c r="POZ898" s="806"/>
      <c r="PPA898" s="806"/>
      <c r="PPB898" s="806"/>
      <c r="PPC898" s="806"/>
      <c r="PPD898" s="806"/>
      <c r="PPE898" s="806"/>
      <c r="PPF898" s="806"/>
      <c r="PPG898" s="806"/>
      <c r="PPH898" s="806"/>
      <c r="PPI898" s="806"/>
      <c r="PPJ898" s="806"/>
      <c r="PPK898" s="806"/>
      <c r="PPL898" s="806"/>
      <c r="PPM898" s="806"/>
      <c r="PPN898" s="806"/>
      <c r="PPO898" s="806"/>
      <c r="PPP898" s="806"/>
      <c r="PPQ898" s="806"/>
      <c r="PPR898" s="806"/>
      <c r="PPS898" s="806"/>
      <c r="PPT898" s="806"/>
      <c r="PPU898" s="806"/>
      <c r="PPV898" s="806"/>
      <c r="PPW898" s="806"/>
      <c r="PPX898" s="806"/>
      <c r="PPY898" s="806"/>
      <c r="PPZ898" s="806"/>
      <c r="PQA898" s="806"/>
      <c r="PQB898" s="806"/>
      <c r="PQC898" s="806"/>
      <c r="PQD898" s="806"/>
      <c r="PQE898" s="806"/>
      <c r="PQF898" s="806"/>
      <c r="PQG898" s="806"/>
      <c r="PQH898" s="806"/>
      <c r="PQI898" s="806"/>
      <c r="PQJ898" s="806"/>
      <c r="PQK898" s="806"/>
      <c r="PQL898" s="806"/>
      <c r="PQM898" s="806"/>
      <c r="PQN898" s="806"/>
      <c r="PQO898" s="806"/>
      <c r="PQP898" s="806"/>
      <c r="PQQ898" s="806"/>
      <c r="PQR898" s="806"/>
      <c r="PQS898" s="806"/>
      <c r="PQT898" s="806"/>
      <c r="PQU898" s="806"/>
      <c r="PQV898" s="806"/>
      <c r="PQW898" s="806"/>
      <c r="PQX898" s="806"/>
      <c r="PQY898" s="806"/>
      <c r="PQZ898" s="806"/>
      <c r="PRA898" s="806"/>
      <c r="PRB898" s="806"/>
      <c r="PRC898" s="806"/>
      <c r="PRD898" s="806"/>
      <c r="PRE898" s="806"/>
      <c r="PRF898" s="806"/>
      <c r="PRG898" s="806"/>
      <c r="PRH898" s="806"/>
      <c r="PRI898" s="806"/>
      <c r="PRJ898" s="806"/>
      <c r="PRK898" s="806"/>
      <c r="PRL898" s="806"/>
      <c r="PRM898" s="806"/>
      <c r="PRN898" s="806"/>
      <c r="PRO898" s="806"/>
      <c r="PRP898" s="806"/>
      <c r="PRQ898" s="806"/>
      <c r="PRR898" s="806"/>
      <c r="PRS898" s="806"/>
      <c r="PRT898" s="806"/>
      <c r="PRU898" s="806"/>
      <c r="PRV898" s="806"/>
      <c r="PRW898" s="806"/>
      <c r="PRX898" s="806"/>
      <c r="PRY898" s="806"/>
      <c r="PRZ898" s="806"/>
      <c r="PSA898" s="806"/>
      <c r="PSB898" s="806"/>
      <c r="PSC898" s="806"/>
      <c r="PSD898" s="806"/>
      <c r="PSE898" s="806"/>
      <c r="PSF898" s="806"/>
      <c r="PSG898" s="806"/>
      <c r="PSH898" s="806"/>
      <c r="PSI898" s="806"/>
      <c r="PSJ898" s="806"/>
      <c r="PSK898" s="806"/>
      <c r="PSL898" s="806"/>
      <c r="PSM898" s="806"/>
      <c r="PSN898" s="806"/>
      <c r="PSO898" s="806"/>
      <c r="PSP898" s="806"/>
      <c r="PSQ898" s="806"/>
      <c r="PSR898" s="806"/>
      <c r="PSS898" s="806"/>
      <c r="PST898" s="806"/>
      <c r="PSU898" s="806"/>
      <c r="PSV898" s="806"/>
      <c r="PSW898" s="806"/>
      <c r="PSX898" s="806"/>
      <c r="PSY898" s="806"/>
      <c r="PSZ898" s="806"/>
      <c r="PTA898" s="806"/>
      <c r="PTB898" s="806"/>
      <c r="PTC898" s="806"/>
      <c r="PTD898" s="806"/>
      <c r="PTE898" s="806"/>
      <c r="PTF898" s="806"/>
      <c r="PTG898" s="806"/>
      <c r="PTH898" s="806"/>
      <c r="PTI898" s="806"/>
      <c r="PTJ898" s="806"/>
      <c r="PTK898" s="806"/>
      <c r="PTL898" s="806"/>
      <c r="PTM898" s="806"/>
      <c r="PTN898" s="806"/>
      <c r="PTO898" s="806"/>
      <c r="PTP898" s="806"/>
      <c r="PTQ898" s="806"/>
      <c r="PTR898" s="806"/>
      <c r="PTS898" s="806"/>
      <c r="PTT898" s="806"/>
      <c r="PTU898" s="806"/>
      <c r="PTV898" s="806"/>
      <c r="PTW898" s="806"/>
      <c r="PTX898" s="806"/>
      <c r="PTY898" s="806"/>
      <c r="PTZ898" s="806"/>
      <c r="PUA898" s="806"/>
      <c r="PUB898" s="806"/>
      <c r="PUC898" s="806"/>
      <c r="PUD898" s="806"/>
      <c r="PUE898" s="806"/>
      <c r="PUF898" s="806"/>
      <c r="PUG898" s="806"/>
      <c r="PUH898" s="806"/>
      <c r="PUI898" s="806"/>
      <c r="PUJ898" s="806"/>
      <c r="PUK898" s="806"/>
      <c r="PUL898" s="806"/>
      <c r="PUM898" s="806"/>
      <c r="PUN898" s="806"/>
      <c r="PUO898" s="806"/>
      <c r="PUP898" s="806"/>
      <c r="PUQ898" s="806"/>
      <c r="PUR898" s="806"/>
      <c r="PUS898" s="806"/>
      <c r="PUT898" s="806"/>
      <c r="PUU898" s="806"/>
      <c r="PUV898" s="806"/>
      <c r="PUW898" s="806"/>
      <c r="PUX898" s="806"/>
      <c r="PUY898" s="806"/>
      <c r="PUZ898" s="806"/>
      <c r="PVA898" s="806"/>
      <c r="PVB898" s="806"/>
      <c r="PVC898" s="806"/>
      <c r="PVD898" s="806"/>
      <c r="PVE898" s="806"/>
      <c r="PVF898" s="806"/>
      <c r="PVG898" s="806"/>
      <c r="PVH898" s="806"/>
      <c r="PVI898" s="806"/>
      <c r="PVJ898" s="806"/>
      <c r="PVK898" s="806"/>
      <c r="PVL898" s="806"/>
      <c r="PVM898" s="806"/>
      <c r="PVN898" s="806"/>
      <c r="PVO898" s="806"/>
      <c r="PVP898" s="806"/>
      <c r="PVQ898" s="806"/>
      <c r="PVR898" s="806"/>
      <c r="PVS898" s="806"/>
      <c r="PVT898" s="806"/>
      <c r="PVU898" s="806"/>
      <c r="PVV898" s="806"/>
      <c r="PVW898" s="806"/>
      <c r="PVX898" s="806"/>
      <c r="PVY898" s="806"/>
      <c r="PVZ898" s="806"/>
      <c r="PWA898" s="806"/>
      <c r="PWB898" s="806"/>
      <c r="PWC898" s="806"/>
      <c r="PWD898" s="806"/>
      <c r="PWE898" s="806"/>
      <c r="PWF898" s="806"/>
      <c r="PWG898" s="806"/>
      <c r="PWH898" s="806"/>
      <c r="PWI898" s="806"/>
      <c r="PWJ898" s="806"/>
      <c r="PWK898" s="806"/>
      <c r="PWL898" s="806"/>
      <c r="PWM898" s="806"/>
      <c r="PWN898" s="806"/>
      <c r="PWO898" s="806"/>
      <c r="PWP898" s="806"/>
      <c r="PWQ898" s="806"/>
      <c r="PWR898" s="806"/>
      <c r="PWS898" s="806"/>
      <c r="PWT898" s="806"/>
      <c r="PWU898" s="806"/>
      <c r="PWV898" s="806"/>
      <c r="PWW898" s="806"/>
      <c r="PWX898" s="806"/>
      <c r="PWY898" s="806"/>
      <c r="PWZ898" s="806"/>
      <c r="PXA898" s="806"/>
      <c r="PXB898" s="806"/>
      <c r="PXC898" s="806"/>
      <c r="PXD898" s="806"/>
      <c r="PXE898" s="806"/>
      <c r="PXF898" s="806"/>
      <c r="PXG898" s="806"/>
      <c r="PXH898" s="806"/>
      <c r="PXI898" s="806"/>
      <c r="PXJ898" s="806"/>
      <c r="PXK898" s="806"/>
      <c r="PXL898" s="806"/>
      <c r="PXM898" s="806"/>
      <c r="PXN898" s="806"/>
      <c r="PXO898" s="806"/>
      <c r="PXP898" s="806"/>
      <c r="PXQ898" s="806"/>
      <c r="PXR898" s="806"/>
      <c r="PXS898" s="806"/>
      <c r="PXT898" s="806"/>
      <c r="PXU898" s="806"/>
      <c r="PXV898" s="806"/>
      <c r="PXW898" s="806"/>
      <c r="PXX898" s="806"/>
      <c r="PXY898" s="806"/>
      <c r="PXZ898" s="806"/>
      <c r="PYA898" s="806"/>
      <c r="PYB898" s="806"/>
      <c r="PYC898" s="806"/>
      <c r="PYD898" s="806"/>
      <c r="PYE898" s="806"/>
      <c r="PYF898" s="806"/>
      <c r="PYG898" s="806"/>
      <c r="PYH898" s="806"/>
      <c r="PYI898" s="806"/>
      <c r="PYJ898" s="806"/>
      <c r="PYK898" s="806"/>
      <c r="PYL898" s="806"/>
      <c r="PYM898" s="806"/>
      <c r="PYN898" s="806"/>
      <c r="PYO898" s="806"/>
      <c r="PYP898" s="806"/>
      <c r="PYQ898" s="806"/>
      <c r="PYR898" s="806"/>
      <c r="PYS898" s="806"/>
      <c r="PYT898" s="806"/>
      <c r="PYU898" s="806"/>
      <c r="PYV898" s="806"/>
      <c r="PYW898" s="806"/>
      <c r="PYX898" s="806"/>
      <c r="PYY898" s="806"/>
      <c r="PYZ898" s="806"/>
      <c r="PZA898" s="806"/>
      <c r="PZB898" s="806"/>
      <c r="PZC898" s="806"/>
      <c r="PZD898" s="806"/>
      <c r="PZE898" s="806"/>
      <c r="PZF898" s="806"/>
      <c r="PZG898" s="806"/>
      <c r="PZH898" s="806"/>
      <c r="PZI898" s="806"/>
      <c r="PZJ898" s="806"/>
      <c r="PZK898" s="806"/>
      <c r="PZL898" s="806"/>
      <c r="PZM898" s="806"/>
      <c r="PZN898" s="806"/>
      <c r="PZO898" s="806"/>
      <c r="PZP898" s="806"/>
      <c r="PZQ898" s="806"/>
      <c r="PZR898" s="806"/>
      <c r="PZS898" s="806"/>
      <c r="PZT898" s="806"/>
      <c r="PZU898" s="806"/>
      <c r="PZV898" s="806"/>
      <c r="PZW898" s="806"/>
      <c r="PZX898" s="806"/>
      <c r="PZY898" s="806"/>
      <c r="PZZ898" s="806"/>
      <c r="QAA898" s="806"/>
      <c r="QAB898" s="806"/>
      <c r="QAC898" s="806"/>
      <c r="QAD898" s="806"/>
      <c r="QAE898" s="806"/>
      <c r="QAF898" s="806"/>
      <c r="QAG898" s="806"/>
      <c r="QAH898" s="806"/>
      <c r="QAI898" s="806"/>
      <c r="QAJ898" s="806"/>
      <c r="QAK898" s="806"/>
      <c r="QAL898" s="806"/>
      <c r="QAM898" s="806"/>
      <c r="QAN898" s="806"/>
      <c r="QAO898" s="806"/>
      <c r="QAP898" s="806"/>
      <c r="QAQ898" s="806"/>
      <c r="QAR898" s="806"/>
      <c r="QAS898" s="806"/>
      <c r="QAT898" s="806"/>
      <c r="QAU898" s="806"/>
      <c r="QAV898" s="806"/>
      <c r="QAW898" s="806"/>
      <c r="QAX898" s="806"/>
      <c r="QAY898" s="806"/>
      <c r="QAZ898" s="806"/>
      <c r="QBA898" s="806"/>
      <c r="QBB898" s="806"/>
      <c r="QBC898" s="806"/>
      <c r="QBD898" s="806"/>
      <c r="QBE898" s="806"/>
      <c r="QBF898" s="806"/>
      <c r="QBG898" s="806"/>
      <c r="QBH898" s="806"/>
      <c r="QBI898" s="806"/>
      <c r="QBJ898" s="806"/>
      <c r="QBK898" s="806"/>
      <c r="QBL898" s="806"/>
      <c r="QBM898" s="806"/>
      <c r="QBN898" s="806"/>
      <c r="QBO898" s="806"/>
      <c r="QBP898" s="806"/>
      <c r="QBQ898" s="806"/>
      <c r="QBR898" s="806"/>
      <c r="QBS898" s="806"/>
      <c r="QBT898" s="806"/>
      <c r="QBU898" s="806"/>
      <c r="QBV898" s="806"/>
      <c r="QBW898" s="806"/>
      <c r="QBX898" s="806"/>
      <c r="QBY898" s="806"/>
      <c r="QBZ898" s="806"/>
      <c r="QCA898" s="806"/>
      <c r="QCB898" s="806"/>
      <c r="QCC898" s="806"/>
      <c r="QCD898" s="806"/>
      <c r="QCE898" s="806"/>
      <c r="QCF898" s="806"/>
      <c r="QCG898" s="806"/>
      <c r="QCH898" s="806"/>
      <c r="QCI898" s="806"/>
      <c r="QCJ898" s="806"/>
      <c r="QCK898" s="806"/>
      <c r="QCL898" s="806"/>
      <c r="QCM898" s="806"/>
      <c r="QCN898" s="806"/>
      <c r="QCO898" s="806"/>
      <c r="QCP898" s="806"/>
      <c r="QCQ898" s="806"/>
      <c r="QCR898" s="806"/>
      <c r="QCS898" s="806"/>
      <c r="QCT898" s="806"/>
      <c r="QCU898" s="806"/>
      <c r="QCV898" s="806"/>
      <c r="QCW898" s="806"/>
      <c r="QCX898" s="806"/>
      <c r="QCY898" s="806"/>
      <c r="QCZ898" s="806"/>
      <c r="QDA898" s="806"/>
      <c r="QDB898" s="806"/>
      <c r="QDC898" s="806"/>
      <c r="QDD898" s="806"/>
      <c r="QDE898" s="806"/>
      <c r="QDF898" s="806"/>
      <c r="QDG898" s="806"/>
      <c r="QDH898" s="806"/>
      <c r="QDI898" s="806"/>
      <c r="QDJ898" s="806"/>
      <c r="QDK898" s="806"/>
      <c r="QDL898" s="806"/>
      <c r="QDM898" s="806"/>
      <c r="QDN898" s="806"/>
      <c r="QDO898" s="806"/>
      <c r="QDP898" s="806"/>
      <c r="QDQ898" s="806"/>
      <c r="QDR898" s="806"/>
      <c r="QDS898" s="806"/>
      <c r="QDT898" s="806"/>
      <c r="QDU898" s="806"/>
      <c r="QDV898" s="806"/>
      <c r="QDW898" s="806"/>
      <c r="QDX898" s="806"/>
      <c r="QDY898" s="806"/>
      <c r="QDZ898" s="806"/>
      <c r="QEA898" s="806"/>
      <c r="QEB898" s="806"/>
      <c r="QEC898" s="806"/>
      <c r="QED898" s="806"/>
      <c r="QEE898" s="806"/>
      <c r="QEF898" s="806"/>
      <c r="QEG898" s="806"/>
      <c r="QEH898" s="806"/>
      <c r="QEI898" s="806"/>
      <c r="QEJ898" s="806"/>
      <c r="QEK898" s="806"/>
      <c r="QEL898" s="806"/>
      <c r="QEM898" s="806"/>
      <c r="QEN898" s="806"/>
      <c r="QEO898" s="806"/>
      <c r="QEP898" s="806"/>
      <c r="QEQ898" s="806"/>
      <c r="QER898" s="806"/>
      <c r="QES898" s="806"/>
      <c r="QET898" s="806"/>
      <c r="QEU898" s="806"/>
      <c r="QEV898" s="806"/>
      <c r="QEW898" s="806"/>
      <c r="QEX898" s="806"/>
      <c r="QEY898" s="806"/>
      <c r="QEZ898" s="806"/>
      <c r="QFA898" s="806"/>
      <c r="QFB898" s="806"/>
      <c r="QFC898" s="806"/>
      <c r="QFD898" s="806"/>
      <c r="QFE898" s="806"/>
      <c r="QFF898" s="806"/>
      <c r="QFG898" s="806"/>
      <c r="QFH898" s="806"/>
      <c r="QFI898" s="806"/>
      <c r="QFJ898" s="806"/>
      <c r="QFK898" s="806"/>
      <c r="QFL898" s="806"/>
      <c r="QFM898" s="806"/>
      <c r="QFN898" s="806"/>
      <c r="QFO898" s="806"/>
      <c r="QFP898" s="806"/>
      <c r="QFQ898" s="806"/>
      <c r="QFR898" s="806"/>
      <c r="QFS898" s="806"/>
      <c r="QFT898" s="806"/>
      <c r="QFU898" s="806"/>
      <c r="QFV898" s="806"/>
      <c r="QFW898" s="806"/>
      <c r="QFX898" s="806"/>
      <c r="QFY898" s="806"/>
      <c r="QFZ898" s="806"/>
      <c r="QGA898" s="806"/>
      <c r="QGB898" s="806"/>
      <c r="QGC898" s="806"/>
      <c r="QGD898" s="806"/>
      <c r="QGE898" s="806"/>
      <c r="QGF898" s="806"/>
      <c r="QGG898" s="806"/>
      <c r="QGH898" s="806"/>
      <c r="QGI898" s="806"/>
      <c r="QGJ898" s="806"/>
      <c r="QGK898" s="806"/>
      <c r="QGL898" s="806"/>
      <c r="QGM898" s="806"/>
      <c r="QGN898" s="806"/>
      <c r="QGO898" s="806"/>
      <c r="QGP898" s="806"/>
      <c r="QGQ898" s="806"/>
      <c r="QGR898" s="806"/>
      <c r="QGS898" s="806"/>
      <c r="QGT898" s="806"/>
      <c r="QGU898" s="806"/>
      <c r="QGV898" s="806"/>
      <c r="QGW898" s="806"/>
      <c r="QGX898" s="806"/>
      <c r="QGY898" s="806"/>
      <c r="QGZ898" s="806"/>
      <c r="QHA898" s="806"/>
      <c r="QHB898" s="806"/>
      <c r="QHC898" s="806"/>
      <c r="QHD898" s="806"/>
      <c r="QHE898" s="806"/>
      <c r="QHF898" s="806"/>
      <c r="QHG898" s="806"/>
      <c r="QHH898" s="806"/>
      <c r="QHI898" s="806"/>
      <c r="QHJ898" s="806"/>
      <c r="QHK898" s="806"/>
      <c r="QHL898" s="806"/>
      <c r="QHM898" s="806"/>
      <c r="QHN898" s="806"/>
      <c r="QHO898" s="806"/>
      <c r="QHP898" s="806"/>
      <c r="QHQ898" s="806"/>
      <c r="QHR898" s="806"/>
      <c r="QHS898" s="806"/>
      <c r="QHT898" s="806"/>
      <c r="QHU898" s="806"/>
      <c r="QHV898" s="806"/>
      <c r="QHW898" s="806"/>
      <c r="QHX898" s="806"/>
      <c r="QHY898" s="806"/>
      <c r="QHZ898" s="806"/>
      <c r="QIA898" s="806"/>
      <c r="QIB898" s="806"/>
      <c r="QIC898" s="806"/>
      <c r="QID898" s="806"/>
      <c r="QIE898" s="806"/>
      <c r="QIF898" s="806"/>
      <c r="QIG898" s="806"/>
      <c r="QIH898" s="806"/>
      <c r="QII898" s="806"/>
      <c r="QIJ898" s="806"/>
      <c r="QIK898" s="806"/>
      <c r="QIL898" s="806"/>
      <c r="QIM898" s="806"/>
      <c r="QIN898" s="806"/>
      <c r="QIO898" s="806"/>
      <c r="QIP898" s="806"/>
      <c r="QIQ898" s="806"/>
      <c r="QIR898" s="806"/>
      <c r="QIS898" s="806"/>
      <c r="QIT898" s="806"/>
      <c r="QIU898" s="806"/>
      <c r="QIV898" s="806"/>
      <c r="QIW898" s="806"/>
      <c r="QIX898" s="806"/>
      <c r="QIY898" s="806"/>
      <c r="QIZ898" s="806"/>
      <c r="QJA898" s="806"/>
      <c r="QJB898" s="806"/>
      <c r="QJC898" s="806"/>
      <c r="QJD898" s="806"/>
      <c r="QJE898" s="806"/>
      <c r="QJF898" s="806"/>
      <c r="QJG898" s="806"/>
      <c r="QJH898" s="806"/>
      <c r="QJI898" s="806"/>
      <c r="QJJ898" s="806"/>
      <c r="QJK898" s="806"/>
      <c r="QJL898" s="806"/>
      <c r="QJM898" s="806"/>
      <c r="QJN898" s="806"/>
      <c r="QJO898" s="806"/>
      <c r="QJP898" s="806"/>
      <c r="QJQ898" s="806"/>
      <c r="QJR898" s="806"/>
      <c r="QJS898" s="806"/>
      <c r="QJT898" s="806"/>
      <c r="QJU898" s="806"/>
      <c r="QJV898" s="806"/>
      <c r="QJW898" s="806"/>
      <c r="QJX898" s="806"/>
      <c r="QJY898" s="806"/>
      <c r="QJZ898" s="806"/>
      <c r="QKA898" s="806"/>
      <c r="QKB898" s="806"/>
      <c r="QKC898" s="806"/>
      <c r="QKD898" s="806"/>
      <c r="QKE898" s="806"/>
      <c r="QKF898" s="806"/>
      <c r="QKG898" s="806"/>
      <c r="QKH898" s="806"/>
      <c r="QKI898" s="806"/>
      <c r="QKJ898" s="806"/>
      <c r="QKK898" s="806"/>
      <c r="QKL898" s="806"/>
      <c r="QKM898" s="806"/>
      <c r="QKN898" s="806"/>
      <c r="QKO898" s="806"/>
      <c r="QKP898" s="806"/>
      <c r="QKQ898" s="806"/>
      <c r="QKR898" s="806"/>
      <c r="QKS898" s="806"/>
      <c r="QKT898" s="806"/>
      <c r="QKU898" s="806"/>
      <c r="QKV898" s="806"/>
      <c r="QKW898" s="806"/>
      <c r="QKX898" s="806"/>
      <c r="QKY898" s="806"/>
      <c r="QKZ898" s="806"/>
      <c r="QLA898" s="806"/>
      <c r="QLB898" s="806"/>
      <c r="QLC898" s="806"/>
      <c r="QLD898" s="806"/>
      <c r="QLE898" s="806"/>
      <c r="QLF898" s="806"/>
      <c r="QLG898" s="806"/>
      <c r="QLH898" s="806"/>
      <c r="QLI898" s="806"/>
      <c r="QLJ898" s="806"/>
      <c r="QLK898" s="806"/>
      <c r="QLL898" s="806"/>
      <c r="QLM898" s="806"/>
      <c r="QLN898" s="806"/>
      <c r="QLO898" s="806"/>
      <c r="QLP898" s="806"/>
      <c r="QLQ898" s="806"/>
      <c r="QLR898" s="806"/>
      <c r="QLS898" s="806"/>
      <c r="QLT898" s="806"/>
      <c r="QLU898" s="806"/>
      <c r="QLV898" s="806"/>
      <c r="QLW898" s="806"/>
      <c r="QLX898" s="806"/>
      <c r="QLY898" s="806"/>
      <c r="QLZ898" s="806"/>
      <c r="QMA898" s="806"/>
      <c r="QMB898" s="806"/>
      <c r="QMC898" s="806"/>
      <c r="QMD898" s="806"/>
      <c r="QME898" s="806"/>
      <c r="QMF898" s="806"/>
      <c r="QMG898" s="806"/>
      <c r="QMH898" s="806"/>
      <c r="QMI898" s="806"/>
      <c r="QMJ898" s="806"/>
      <c r="QMK898" s="806"/>
      <c r="QML898" s="806"/>
      <c r="QMM898" s="806"/>
      <c r="QMN898" s="806"/>
      <c r="QMO898" s="806"/>
      <c r="QMP898" s="806"/>
      <c r="QMQ898" s="806"/>
      <c r="QMR898" s="806"/>
      <c r="QMS898" s="806"/>
      <c r="QMT898" s="806"/>
      <c r="QMU898" s="806"/>
      <c r="QMV898" s="806"/>
      <c r="QMW898" s="806"/>
      <c r="QMX898" s="806"/>
      <c r="QMY898" s="806"/>
      <c r="QMZ898" s="806"/>
      <c r="QNA898" s="806"/>
      <c r="QNB898" s="806"/>
      <c r="QNC898" s="806"/>
      <c r="QND898" s="806"/>
      <c r="QNE898" s="806"/>
      <c r="QNF898" s="806"/>
      <c r="QNG898" s="806"/>
      <c r="QNH898" s="806"/>
      <c r="QNI898" s="806"/>
      <c r="QNJ898" s="806"/>
      <c r="QNK898" s="806"/>
      <c r="QNL898" s="806"/>
      <c r="QNM898" s="806"/>
      <c r="QNN898" s="806"/>
      <c r="QNO898" s="806"/>
      <c r="QNP898" s="806"/>
      <c r="QNQ898" s="806"/>
      <c r="QNR898" s="806"/>
      <c r="QNS898" s="806"/>
      <c r="QNT898" s="806"/>
      <c r="QNU898" s="806"/>
      <c r="QNV898" s="806"/>
      <c r="QNW898" s="806"/>
      <c r="QNX898" s="806"/>
      <c r="QNY898" s="806"/>
      <c r="QNZ898" s="806"/>
      <c r="QOA898" s="806"/>
      <c r="QOB898" s="806"/>
      <c r="QOC898" s="806"/>
      <c r="QOD898" s="806"/>
      <c r="QOE898" s="806"/>
      <c r="QOF898" s="806"/>
      <c r="QOG898" s="806"/>
      <c r="QOH898" s="806"/>
      <c r="QOI898" s="806"/>
      <c r="QOJ898" s="806"/>
      <c r="QOK898" s="806"/>
      <c r="QOL898" s="806"/>
      <c r="QOM898" s="806"/>
      <c r="QON898" s="806"/>
      <c r="QOO898" s="806"/>
      <c r="QOP898" s="806"/>
      <c r="QOQ898" s="806"/>
      <c r="QOR898" s="806"/>
      <c r="QOS898" s="806"/>
      <c r="QOT898" s="806"/>
      <c r="QOU898" s="806"/>
      <c r="QOV898" s="806"/>
      <c r="QOW898" s="806"/>
      <c r="QOX898" s="806"/>
      <c r="QOY898" s="806"/>
      <c r="QOZ898" s="806"/>
      <c r="QPA898" s="806"/>
      <c r="QPB898" s="806"/>
      <c r="QPC898" s="806"/>
      <c r="QPD898" s="806"/>
      <c r="QPE898" s="806"/>
      <c r="QPF898" s="806"/>
      <c r="QPG898" s="806"/>
      <c r="QPH898" s="806"/>
      <c r="QPI898" s="806"/>
      <c r="QPJ898" s="806"/>
      <c r="QPK898" s="806"/>
      <c r="QPL898" s="806"/>
      <c r="QPM898" s="806"/>
      <c r="QPN898" s="806"/>
      <c r="QPO898" s="806"/>
      <c r="QPP898" s="806"/>
      <c r="QPQ898" s="806"/>
      <c r="QPR898" s="806"/>
      <c r="QPS898" s="806"/>
      <c r="QPT898" s="806"/>
      <c r="QPU898" s="806"/>
      <c r="QPV898" s="806"/>
      <c r="QPW898" s="806"/>
      <c r="QPX898" s="806"/>
      <c r="QPY898" s="806"/>
      <c r="QPZ898" s="806"/>
      <c r="QQA898" s="806"/>
      <c r="QQB898" s="806"/>
      <c r="QQC898" s="806"/>
      <c r="QQD898" s="806"/>
      <c r="QQE898" s="806"/>
      <c r="QQF898" s="806"/>
      <c r="QQG898" s="806"/>
      <c r="QQH898" s="806"/>
      <c r="QQI898" s="806"/>
      <c r="QQJ898" s="806"/>
      <c r="QQK898" s="806"/>
      <c r="QQL898" s="806"/>
      <c r="QQM898" s="806"/>
      <c r="QQN898" s="806"/>
      <c r="QQO898" s="806"/>
      <c r="QQP898" s="806"/>
      <c r="QQQ898" s="806"/>
      <c r="QQR898" s="806"/>
      <c r="QQS898" s="806"/>
      <c r="QQT898" s="806"/>
      <c r="QQU898" s="806"/>
      <c r="QQV898" s="806"/>
      <c r="QQW898" s="806"/>
      <c r="QQX898" s="806"/>
      <c r="QQY898" s="806"/>
      <c r="QQZ898" s="806"/>
      <c r="QRA898" s="806"/>
      <c r="QRB898" s="806"/>
      <c r="QRC898" s="806"/>
      <c r="QRD898" s="806"/>
      <c r="QRE898" s="806"/>
      <c r="QRF898" s="806"/>
      <c r="QRG898" s="806"/>
      <c r="QRH898" s="806"/>
      <c r="QRI898" s="806"/>
      <c r="QRJ898" s="806"/>
      <c r="QRK898" s="806"/>
      <c r="QRL898" s="806"/>
      <c r="QRM898" s="806"/>
      <c r="QRN898" s="806"/>
      <c r="QRO898" s="806"/>
      <c r="QRP898" s="806"/>
      <c r="QRQ898" s="806"/>
      <c r="QRR898" s="806"/>
      <c r="QRS898" s="806"/>
      <c r="QRT898" s="806"/>
      <c r="QRU898" s="806"/>
      <c r="QRV898" s="806"/>
      <c r="QRW898" s="806"/>
      <c r="QRX898" s="806"/>
      <c r="QRY898" s="806"/>
      <c r="QRZ898" s="806"/>
      <c r="QSA898" s="806"/>
      <c r="QSB898" s="806"/>
      <c r="QSC898" s="806"/>
      <c r="QSD898" s="806"/>
      <c r="QSE898" s="806"/>
      <c r="QSF898" s="806"/>
      <c r="QSG898" s="806"/>
      <c r="QSH898" s="806"/>
      <c r="QSI898" s="806"/>
      <c r="QSJ898" s="806"/>
      <c r="QSK898" s="806"/>
      <c r="QSL898" s="806"/>
      <c r="QSM898" s="806"/>
      <c r="QSN898" s="806"/>
      <c r="QSO898" s="806"/>
      <c r="QSP898" s="806"/>
      <c r="QSQ898" s="806"/>
      <c r="QSR898" s="806"/>
      <c r="QSS898" s="806"/>
      <c r="QST898" s="806"/>
      <c r="QSU898" s="806"/>
      <c r="QSV898" s="806"/>
      <c r="QSW898" s="806"/>
      <c r="QSX898" s="806"/>
      <c r="QSY898" s="806"/>
      <c r="QSZ898" s="806"/>
      <c r="QTA898" s="806"/>
      <c r="QTB898" s="806"/>
      <c r="QTC898" s="806"/>
      <c r="QTD898" s="806"/>
      <c r="QTE898" s="806"/>
      <c r="QTF898" s="806"/>
      <c r="QTG898" s="806"/>
      <c r="QTH898" s="806"/>
      <c r="QTI898" s="806"/>
      <c r="QTJ898" s="806"/>
      <c r="QTK898" s="806"/>
      <c r="QTL898" s="806"/>
      <c r="QTM898" s="806"/>
      <c r="QTN898" s="806"/>
      <c r="QTO898" s="806"/>
      <c r="QTP898" s="806"/>
      <c r="QTQ898" s="806"/>
      <c r="QTR898" s="806"/>
      <c r="QTS898" s="806"/>
      <c r="QTT898" s="806"/>
      <c r="QTU898" s="806"/>
      <c r="QTV898" s="806"/>
      <c r="QTW898" s="806"/>
      <c r="QTX898" s="806"/>
      <c r="QTY898" s="806"/>
      <c r="QTZ898" s="806"/>
      <c r="QUA898" s="806"/>
      <c r="QUB898" s="806"/>
      <c r="QUC898" s="806"/>
      <c r="QUD898" s="806"/>
      <c r="QUE898" s="806"/>
      <c r="QUF898" s="806"/>
      <c r="QUG898" s="806"/>
      <c r="QUH898" s="806"/>
      <c r="QUI898" s="806"/>
      <c r="QUJ898" s="806"/>
      <c r="QUK898" s="806"/>
      <c r="QUL898" s="806"/>
      <c r="QUM898" s="806"/>
      <c r="QUN898" s="806"/>
      <c r="QUO898" s="806"/>
      <c r="QUP898" s="806"/>
      <c r="QUQ898" s="806"/>
      <c r="QUR898" s="806"/>
      <c r="QUS898" s="806"/>
      <c r="QUT898" s="806"/>
      <c r="QUU898" s="806"/>
      <c r="QUV898" s="806"/>
      <c r="QUW898" s="806"/>
      <c r="QUX898" s="806"/>
      <c r="QUY898" s="806"/>
      <c r="QUZ898" s="806"/>
      <c r="QVA898" s="806"/>
      <c r="QVB898" s="806"/>
      <c r="QVC898" s="806"/>
      <c r="QVD898" s="806"/>
      <c r="QVE898" s="806"/>
      <c r="QVF898" s="806"/>
      <c r="QVG898" s="806"/>
      <c r="QVH898" s="806"/>
      <c r="QVI898" s="806"/>
      <c r="QVJ898" s="806"/>
      <c r="QVK898" s="806"/>
      <c r="QVL898" s="806"/>
      <c r="QVM898" s="806"/>
      <c r="QVN898" s="806"/>
      <c r="QVO898" s="806"/>
      <c r="QVP898" s="806"/>
      <c r="QVQ898" s="806"/>
      <c r="QVR898" s="806"/>
      <c r="QVS898" s="806"/>
      <c r="QVT898" s="806"/>
      <c r="QVU898" s="806"/>
      <c r="QVV898" s="806"/>
      <c r="QVW898" s="806"/>
      <c r="QVX898" s="806"/>
      <c r="QVY898" s="806"/>
      <c r="QVZ898" s="806"/>
      <c r="QWA898" s="806"/>
      <c r="QWB898" s="806"/>
      <c r="QWC898" s="806"/>
      <c r="QWD898" s="806"/>
      <c r="QWE898" s="806"/>
      <c r="QWF898" s="806"/>
      <c r="QWG898" s="806"/>
      <c r="QWH898" s="806"/>
      <c r="QWI898" s="806"/>
      <c r="QWJ898" s="806"/>
      <c r="QWK898" s="806"/>
      <c r="QWL898" s="806"/>
      <c r="QWM898" s="806"/>
      <c r="QWN898" s="806"/>
      <c r="QWO898" s="806"/>
      <c r="QWP898" s="806"/>
      <c r="QWQ898" s="806"/>
      <c r="QWR898" s="806"/>
      <c r="QWS898" s="806"/>
      <c r="QWT898" s="806"/>
      <c r="QWU898" s="806"/>
      <c r="QWV898" s="806"/>
      <c r="QWW898" s="806"/>
      <c r="QWX898" s="806"/>
      <c r="QWY898" s="806"/>
      <c r="QWZ898" s="806"/>
      <c r="QXA898" s="806"/>
      <c r="QXB898" s="806"/>
      <c r="QXC898" s="806"/>
      <c r="QXD898" s="806"/>
      <c r="QXE898" s="806"/>
      <c r="QXF898" s="806"/>
      <c r="QXG898" s="806"/>
      <c r="QXH898" s="806"/>
      <c r="QXI898" s="806"/>
      <c r="QXJ898" s="806"/>
      <c r="QXK898" s="806"/>
      <c r="QXL898" s="806"/>
      <c r="QXM898" s="806"/>
      <c r="QXN898" s="806"/>
      <c r="QXO898" s="806"/>
      <c r="QXP898" s="806"/>
      <c r="QXQ898" s="806"/>
      <c r="QXR898" s="806"/>
      <c r="QXS898" s="806"/>
      <c r="QXT898" s="806"/>
      <c r="QXU898" s="806"/>
      <c r="QXV898" s="806"/>
      <c r="QXW898" s="806"/>
      <c r="QXX898" s="806"/>
      <c r="QXY898" s="806"/>
      <c r="QXZ898" s="806"/>
      <c r="QYA898" s="806"/>
      <c r="QYB898" s="806"/>
      <c r="QYC898" s="806"/>
      <c r="QYD898" s="806"/>
      <c r="QYE898" s="806"/>
      <c r="QYF898" s="806"/>
      <c r="QYG898" s="806"/>
      <c r="QYH898" s="806"/>
      <c r="QYI898" s="806"/>
      <c r="QYJ898" s="806"/>
      <c r="QYK898" s="806"/>
      <c r="QYL898" s="806"/>
      <c r="QYM898" s="806"/>
      <c r="QYN898" s="806"/>
      <c r="QYO898" s="806"/>
      <c r="QYP898" s="806"/>
      <c r="QYQ898" s="806"/>
      <c r="QYR898" s="806"/>
      <c r="QYS898" s="806"/>
      <c r="QYT898" s="806"/>
      <c r="QYU898" s="806"/>
      <c r="QYV898" s="806"/>
      <c r="QYW898" s="806"/>
      <c r="QYX898" s="806"/>
      <c r="QYY898" s="806"/>
      <c r="QYZ898" s="806"/>
      <c r="QZA898" s="806"/>
      <c r="QZB898" s="806"/>
      <c r="QZC898" s="806"/>
      <c r="QZD898" s="806"/>
      <c r="QZE898" s="806"/>
      <c r="QZF898" s="806"/>
      <c r="QZG898" s="806"/>
      <c r="QZH898" s="806"/>
      <c r="QZI898" s="806"/>
      <c r="QZJ898" s="806"/>
      <c r="QZK898" s="806"/>
      <c r="QZL898" s="806"/>
      <c r="QZM898" s="806"/>
      <c r="QZN898" s="806"/>
      <c r="QZO898" s="806"/>
      <c r="QZP898" s="806"/>
      <c r="QZQ898" s="806"/>
      <c r="QZR898" s="806"/>
      <c r="QZS898" s="806"/>
      <c r="QZT898" s="806"/>
      <c r="QZU898" s="806"/>
      <c r="QZV898" s="806"/>
      <c r="QZW898" s="806"/>
      <c r="QZX898" s="806"/>
      <c r="QZY898" s="806"/>
      <c r="QZZ898" s="806"/>
      <c r="RAA898" s="806"/>
      <c r="RAB898" s="806"/>
      <c r="RAC898" s="806"/>
      <c r="RAD898" s="806"/>
      <c r="RAE898" s="806"/>
      <c r="RAF898" s="806"/>
      <c r="RAG898" s="806"/>
      <c r="RAH898" s="806"/>
      <c r="RAI898" s="806"/>
      <c r="RAJ898" s="806"/>
      <c r="RAK898" s="806"/>
      <c r="RAL898" s="806"/>
      <c r="RAM898" s="806"/>
      <c r="RAN898" s="806"/>
      <c r="RAO898" s="806"/>
      <c r="RAP898" s="806"/>
      <c r="RAQ898" s="806"/>
      <c r="RAR898" s="806"/>
      <c r="RAS898" s="806"/>
      <c r="RAT898" s="806"/>
      <c r="RAU898" s="806"/>
      <c r="RAV898" s="806"/>
      <c r="RAW898" s="806"/>
      <c r="RAX898" s="806"/>
      <c r="RAY898" s="806"/>
      <c r="RAZ898" s="806"/>
      <c r="RBA898" s="806"/>
      <c r="RBB898" s="806"/>
      <c r="RBC898" s="806"/>
      <c r="RBD898" s="806"/>
      <c r="RBE898" s="806"/>
      <c r="RBF898" s="806"/>
      <c r="RBG898" s="806"/>
      <c r="RBH898" s="806"/>
      <c r="RBI898" s="806"/>
      <c r="RBJ898" s="806"/>
      <c r="RBK898" s="806"/>
      <c r="RBL898" s="806"/>
      <c r="RBM898" s="806"/>
      <c r="RBN898" s="806"/>
      <c r="RBO898" s="806"/>
      <c r="RBP898" s="806"/>
      <c r="RBQ898" s="806"/>
      <c r="RBR898" s="806"/>
      <c r="RBS898" s="806"/>
      <c r="RBT898" s="806"/>
      <c r="RBU898" s="806"/>
      <c r="RBV898" s="806"/>
      <c r="RBW898" s="806"/>
      <c r="RBX898" s="806"/>
      <c r="RBY898" s="806"/>
      <c r="RBZ898" s="806"/>
      <c r="RCA898" s="806"/>
      <c r="RCB898" s="806"/>
      <c r="RCC898" s="806"/>
      <c r="RCD898" s="806"/>
      <c r="RCE898" s="806"/>
      <c r="RCF898" s="806"/>
      <c r="RCG898" s="806"/>
      <c r="RCH898" s="806"/>
      <c r="RCI898" s="806"/>
      <c r="RCJ898" s="806"/>
      <c r="RCK898" s="806"/>
      <c r="RCL898" s="806"/>
      <c r="RCM898" s="806"/>
      <c r="RCN898" s="806"/>
      <c r="RCO898" s="806"/>
      <c r="RCP898" s="806"/>
      <c r="RCQ898" s="806"/>
      <c r="RCR898" s="806"/>
      <c r="RCS898" s="806"/>
      <c r="RCT898" s="806"/>
      <c r="RCU898" s="806"/>
      <c r="RCV898" s="806"/>
      <c r="RCW898" s="806"/>
      <c r="RCX898" s="806"/>
      <c r="RCY898" s="806"/>
      <c r="RCZ898" s="806"/>
      <c r="RDA898" s="806"/>
      <c r="RDB898" s="806"/>
      <c r="RDC898" s="806"/>
      <c r="RDD898" s="806"/>
      <c r="RDE898" s="806"/>
      <c r="RDF898" s="806"/>
      <c r="RDG898" s="806"/>
      <c r="RDH898" s="806"/>
      <c r="RDI898" s="806"/>
      <c r="RDJ898" s="806"/>
      <c r="RDK898" s="806"/>
      <c r="RDL898" s="806"/>
      <c r="RDM898" s="806"/>
      <c r="RDN898" s="806"/>
      <c r="RDO898" s="806"/>
      <c r="RDP898" s="806"/>
      <c r="RDQ898" s="806"/>
      <c r="RDR898" s="806"/>
      <c r="RDS898" s="806"/>
      <c r="RDT898" s="806"/>
      <c r="RDU898" s="806"/>
      <c r="RDV898" s="806"/>
      <c r="RDW898" s="806"/>
      <c r="RDX898" s="806"/>
      <c r="RDY898" s="806"/>
      <c r="RDZ898" s="806"/>
      <c r="REA898" s="806"/>
      <c r="REB898" s="806"/>
      <c r="REC898" s="806"/>
      <c r="RED898" s="806"/>
      <c r="REE898" s="806"/>
      <c r="REF898" s="806"/>
      <c r="REG898" s="806"/>
      <c r="REH898" s="806"/>
      <c r="REI898" s="806"/>
      <c r="REJ898" s="806"/>
      <c r="REK898" s="806"/>
      <c r="REL898" s="806"/>
      <c r="REM898" s="806"/>
      <c r="REN898" s="806"/>
      <c r="REO898" s="806"/>
      <c r="REP898" s="806"/>
      <c r="REQ898" s="806"/>
      <c r="RER898" s="806"/>
      <c r="RES898" s="806"/>
      <c r="RET898" s="806"/>
      <c r="REU898" s="806"/>
      <c r="REV898" s="806"/>
      <c r="REW898" s="806"/>
      <c r="REX898" s="806"/>
      <c r="REY898" s="806"/>
      <c r="REZ898" s="806"/>
      <c r="RFA898" s="806"/>
      <c r="RFB898" s="806"/>
      <c r="RFC898" s="806"/>
      <c r="RFD898" s="806"/>
      <c r="RFE898" s="806"/>
      <c r="RFF898" s="806"/>
      <c r="RFG898" s="806"/>
      <c r="RFH898" s="806"/>
      <c r="RFI898" s="806"/>
      <c r="RFJ898" s="806"/>
      <c r="RFK898" s="806"/>
      <c r="RFL898" s="806"/>
      <c r="RFM898" s="806"/>
      <c r="RFN898" s="806"/>
      <c r="RFO898" s="806"/>
      <c r="RFP898" s="806"/>
      <c r="RFQ898" s="806"/>
      <c r="RFR898" s="806"/>
      <c r="RFS898" s="806"/>
      <c r="RFT898" s="806"/>
      <c r="RFU898" s="806"/>
      <c r="RFV898" s="806"/>
      <c r="RFW898" s="806"/>
      <c r="RFX898" s="806"/>
      <c r="RFY898" s="806"/>
      <c r="RFZ898" s="806"/>
      <c r="RGA898" s="806"/>
      <c r="RGB898" s="806"/>
      <c r="RGC898" s="806"/>
      <c r="RGD898" s="806"/>
      <c r="RGE898" s="806"/>
      <c r="RGF898" s="806"/>
      <c r="RGG898" s="806"/>
      <c r="RGH898" s="806"/>
      <c r="RGI898" s="806"/>
      <c r="RGJ898" s="806"/>
      <c r="RGK898" s="806"/>
      <c r="RGL898" s="806"/>
      <c r="RGM898" s="806"/>
      <c r="RGN898" s="806"/>
      <c r="RGO898" s="806"/>
      <c r="RGP898" s="806"/>
      <c r="RGQ898" s="806"/>
      <c r="RGR898" s="806"/>
      <c r="RGS898" s="806"/>
      <c r="RGT898" s="806"/>
      <c r="RGU898" s="806"/>
      <c r="RGV898" s="806"/>
      <c r="RGW898" s="806"/>
      <c r="RGX898" s="806"/>
      <c r="RGY898" s="806"/>
      <c r="RGZ898" s="806"/>
      <c r="RHA898" s="806"/>
      <c r="RHB898" s="806"/>
      <c r="RHC898" s="806"/>
      <c r="RHD898" s="806"/>
      <c r="RHE898" s="806"/>
      <c r="RHF898" s="806"/>
      <c r="RHG898" s="806"/>
      <c r="RHH898" s="806"/>
      <c r="RHI898" s="806"/>
      <c r="RHJ898" s="806"/>
      <c r="RHK898" s="806"/>
      <c r="RHL898" s="806"/>
      <c r="RHM898" s="806"/>
      <c r="RHN898" s="806"/>
      <c r="RHO898" s="806"/>
      <c r="RHP898" s="806"/>
      <c r="RHQ898" s="806"/>
      <c r="RHR898" s="806"/>
      <c r="RHS898" s="806"/>
      <c r="RHT898" s="806"/>
      <c r="RHU898" s="806"/>
      <c r="RHV898" s="806"/>
      <c r="RHW898" s="806"/>
      <c r="RHX898" s="806"/>
      <c r="RHY898" s="806"/>
      <c r="RHZ898" s="806"/>
      <c r="RIA898" s="806"/>
      <c r="RIB898" s="806"/>
      <c r="RIC898" s="806"/>
      <c r="RID898" s="806"/>
      <c r="RIE898" s="806"/>
      <c r="RIF898" s="806"/>
      <c r="RIG898" s="806"/>
      <c r="RIH898" s="806"/>
      <c r="RII898" s="806"/>
      <c r="RIJ898" s="806"/>
      <c r="RIK898" s="806"/>
      <c r="RIL898" s="806"/>
      <c r="RIM898" s="806"/>
      <c r="RIN898" s="806"/>
      <c r="RIO898" s="806"/>
      <c r="RIP898" s="806"/>
      <c r="RIQ898" s="806"/>
      <c r="RIR898" s="806"/>
      <c r="RIS898" s="806"/>
      <c r="RIT898" s="806"/>
      <c r="RIU898" s="806"/>
      <c r="RIV898" s="806"/>
      <c r="RIW898" s="806"/>
      <c r="RIX898" s="806"/>
      <c r="RIY898" s="806"/>
      <c r="RIZ898" s="806"/>
      <c r="RJA898" s="806"/>
      <c r="RJB898" s="806"/>
      <c r="RJC898" s="806"/>
      <c r="RJD898" s="806"/>
      <c r="RJE898" s="806"/>
      <c r="RJF898" s="806"/>
      <c r="RJG898" s="806"/>
      <c r="RJH898" s="806"/>
      <c r="RJI898" s="806"/>
      <c r="RJJ898" s="806"/>
      <c r="RJK898" s="806"/>
      <c r="RJL898" s="806"/>
      <c r="RJM898" s="806"/>
      <c r="RJN898" s="806"/>
      <c r="RJO898" s="806"/>
      <c r="RJP898" s="806"/>
      <c r="RJQ898" s="806"/>
      <c r="RJR898" s="806"/>
      <c r="RJS898" s="806"/>
      <c r="RJT898" s="806"/>
      <c r="RJU898" s="806"/>
      <c r="RJV898" s="806"/>
      <c r="RJW898" s="806"/>
      <c r="RJX898" s="806"/>
      <c r="RJY898" s="806"/>
      <c r="RJZ898" s="806"/>
      <c r="RKA898" s="806"/>
      <c r="RKB898" s="806"/>
      <c r="RKC898" s="806"/>
      <c r="RKD898" s="806"/>
      <c r="RKE898" s="806"/>
      <c r="RKF898" s="806"/>
      <c r="RKG898" s="806"/>
      <c r="RKH898" s="806"/>
      <c r="RKI898" s="806"/>
      <c r="RKJ898" s="806"/>
      <c r="RKK898" s="806"/>
      <c r="RKL898" s="806"/>
      <c r="RKM898" s="806"/>
      <c r="RKN898" s="806"/>
      <c r="RKO898" s="806"/>
      <c r="RKP898" s="806"/>
      <c r="RKQ898" s="806"/>
      <c r="RKR898" s="806"/>
      <c r="RKS898" s="806"/>
      <c r="RKT898" s="806"/>
      <c r="RKU898" s="806"/>
      <c r="RKV898" s="806"/>
      <c r="RKW898" s="806"/>
      <c r="RKX898" s="806"/>
      <c r="RKY898" s="806"/>
      <c r="RKZ898" s="806"/>
      <c r="RLA898" s="806"/>
      <c r="RLB898" s="806"/>
      <c r="RLC898" s="806"/>
      <c r="RLD898" s="806"/>
      <c r="RLE898" s="806"/>
      <c r="RLF898" s="806"/>
      <c r="RLG898" s="806"/>
      <c r="RLH898" s="806"/>
      <c r="RLI898" s="806"/>
      <c r="RLJ898" s="806"/>
      <c r="RLK898" s="806"/>
      <c r="RLL898" s="806"/>
      <c r="RLM898" s="806"/>
      <c r="RLN898" s="806"/>
      <c r="RLO898" s="806"/>
      <c r="RLP898" s="806"/>
      <c r="RLQ898" s="806"/>
      <c r="RLR898" s="806"/>
      <c r="RLS898" s="806"/>
      <c r="RLT898" s="806"/>
      <c r="RLU898" s="806"/>
      <c r="RLV898" s="806"/>
      <c r="RLW898" s="806"/>
      <c r="RLX898" s="806"/>
      <c r="RLY898" s="806"/>
      <c r="RLZ898" s="806"/>
      <c r="RMA898" s="806"/>
      <c r="RMB898" s="806"/>
      <c r="RMC898" s="806"/>
      <c r="RMD898" s="806"/>
      <c r="RME898" s="806"/>
      <c r="RMF898" s="806"/>
      <c r="RMG898" s="806"/>
      <c r="RMH898" s="806"/>
      <c r="RMI898" s="806"/>
      <c r="RMJ898" s="806"/>
      <c r="RMK898" s="806"/>
      <c r="RML898" s="806"/>
      <c r="RMM898" s="806"/>
      <c r="RMN898" s="806"/>
      <c r="RMO898" s="806"/>
      <c r="RMP898" s="806"/>
      <c r="RMQ898" s="806"/>
      <c r="RMR898" s="806"/>
      <c r="RMS898" s="806"/>
      <c r="RMT898" s="806"/>
      <c r="RMU898" s="806"/>
      <c r="RMV898" s="806"/>
      <c r="RMW898" s="806"/>
      <c r="RMX898" s="806"/>
      <c r="RMY898" s="806"/>
      <c r="RMZ898" s="806"/>
      <c r="RNA898" s="806"/>
      <c r="RNB898" s="806"/>
      <c r="RNC898" s="806"/>
      <c r="RND898" s="806"/>
      <c r="RNE898" s="806"/>
      <c r="RNF898" s="806"/>
      <c r="RNG898" s="806"/>
      <c r="RNH898" s="806"/>
      <c r="RNI898" s="806"/>
      <c r="RNJ898" s="806"/>
      <c r="RNK898" s="806"/>
      <c r="RNL898" s="806"/>
      <c r="RNM898" s="806"/>
      <c r="RNN898" s="806"/>
      <c r="RNO898" s="806"/>
      <c r="RNP898" s="806"/>
      <c r="RNQ898" s="806"/>
      <c r="RNR898" s="806"/>
      <c r="RNS898" s="806"/>
      <c r="RNT898" s="806"/>
      <c r="RNU898" s="806"/>
      <c r="RNV898" s="806"/>
      <c r="RNW898" s="806"/>
      <c r="RNX898" s="806"/>
      <c r="RNY898" s="806"/>
      <c r="RNZ898" s="806"/>
      <c r="ROA898" s="806"/>
      <c r="ROB898" s="806"/>
      <c r="ROC898" s="806"/>
      <c r="ROD898" s="806"/>
      <c r="ROE898" s="806"/>
      <c r="ROF898" s="806"/>
      <c r="ROG898" s="806"/>
      <c r="ROH898" s="806"/>
      <c r="ROI898" s="806"/>
      <c r="ROJ898" s="806"/>
      <c r="ROK898" s="806"/>
      <c r="ROL898" s="806"/>
      <c r="ROM898" s="806"/>
      <c r="RON898" s="806"/>
      <c r="ROO898" s="806"/>
      <c r="ROP898" s="806"/>
      <c r="ROQ898" s="806"/>
      <c r="ROR898" s="806"/>
      <c r="ROS898" s="806"/>
      <c r="ROT898" s="806"/>
      <c r="ROU898" s="806"/>
      <c r="ROV898" s="806"/>
      <c r="ROW898" s="806"/>
      <c r="ROX898" s="806"/>
      <c r="ROY898" s="806"/>
      <c r="ROZ898" s="806"/>
      <c r="RPA898" s="806"/>
      <c r="RPB898" s="806"/>
      <c r="RPC898" s="806"/>
      <c r="RPD898" s="806"/>
      <c r="RPE898" s="806"/>
      <c r="RPF898" s="806"/>
      <c r="RPG898" s="806"/>
      <c r="RPH898" s="806"/>
      <c r="RPI898" s="806"/>
      <c r="RPJ898" s="806"/>
      <c r="RPK898" s="806"/>
      <c r="RPL898" s="806"/>
      <c r="RPM898" s="806"/>
      <c r="RPN898" s="806"/>
      <c r="RPO898" s="806"/>
      <c r="RPP898" s="806"/>
      <c r="RPQ898" s="806"/>
      <c r="RPR898" s="806"/>
      <c r="RPS898" s="806"/>
      <c r="RPT898" s="806"/>
      <c r="RPU898" s="806"/>
      <c r="RPV898" s="806"/>
      <c r="RPW898" s="806"/>
      <c r="RPX898" s="806"/>
      <c r="RPY898" s="806"/>
      <c r="RPZ898" s="806"/>
      <c r="RQA898" s="806"/>
      <c r="RQB898" s="806"/>
      <c r="RQC898" s="806"/>
      <c r="RQD898" s="806"/>
      <c r="RQE898" s="806"/>
      <c r="RQF898" s="806"/>
      <c r="RQG898" s="806"/>
      <c r="RQH898" s="806"/>
      <c r="RQI898" s="806"/>
      <c r="RQJ898" s="806"/>
      <c r="RQK898" s="806"/>
      <c r="RQL898" s="806"/>
      <c r="RQM898" s="806"/>
      <c r="RQN898" s="806"/>
      <c r="RQO898" s="806"/>
      <c r="RQP898" s="806"/>
      <c r="RQQ898" s="806"/>
      <c r="RQR898" s="806"/>
      <c r="RQS898" s="806"/>
      <c r="RQT898" s="806"/>
      <c r="RQU898" s="806"/>
      <c r="RQV898" s="806"/>
      <c r="RQW898" s="806"/>
      <c r="RQX898" s="806"/>
      <c r="RQY898" s="806"/>
      <c r="RQZ898" s="806"/>
      <c r="RRA898" s="806"/>
      <c r="RRB898" s="806"/>
      <c r="RRC898" s="806"/>
      <c r="RRD898" s="806"/>
      <c r="RRE898" s="806"/>
      <c r="RRF898" s="806"/>
      <c r="RRG898" s="806"/>
      <c r="RRH898" s="806"/>
      <c r="RRI898" s="806"/>
      <c r="RRJ898" s="806"/>
      <c r="RRK898" s="806"/>
      <c r="RRL898" s="806"/>
      <c r="RRM898" s="806"/>
      <c r="RRN898" s="806"/>
      <c r="RRO898" s="806"/>
      <c r="RRP898" s="806"/>
      <c r="RRQ898" s="806"/>
      <c r="RRR898" s="806"/>
      <c r="RRS898" s="806"/>
      <c r="RRT898" s="806"/>
      <c r="RRU898" s="806"/>
      <c r="RRV898" s="806"/>
      <c r="RRW898" s="806"/>
      <c r="RRX898" s="806"/>
      <c r="RRY898" s="806"/>
      <c r="RRZ898" s="806"/>
      <c r="RSA898" s="806"/>
      <c r="RSB898" s="806"/>
      <c r="RSC898" s="806"/>
      <c r="RSD898" s="806"/>
      <c r="RSE898" s="806"/>
      <c r="RSF898" s="806"/>
      <c r="RSG898" s="806"/>
      <c r="RSH898" s="806"/>
      <c r="RSI898" s="806"/>
      <c r="RSJ898" s="806"/>
      <c r="RSK898" s="806"/>
      <c r="RSL898" s="806"/>
      <c r="RSM898" s="806"/>
      <c r="RSN898" s="806"/>
      <c r="RSO898" s="806"/>
      <c r="RSP898" s="806"/>
      <c r="RSQ898" s="806"/>
      <c r="RSR898" s="806"/>
      <c r="RSS898" s="806"/>
      <c r="RST898" s="806"/>
      <c r="RSU898" s="806"/>
      <c r="RSV898" s="806"/>
      <c r="RSW898" s="806"/>
      <c r="RSX898" s="806"/>
      <c r="RSY898" s="806"/>
      <c r="RSZ898" s="806"/>
      <c r="RTA898" s="806"/>
      <c r="RTB898" s="806"/>
      <c r="RTC898" s="806"/>
      <c r="RTD898" s="806"/>
      <c r="RTE898" s="806"/>
      <c r="RTF898" s="806"/>
      <c r="RTG898" s="806"/>
      <c r="RTH898" s="806"/>
      <c r="RTI898" s="806"/>
      <c r="RTJ898" s="806"/>
      <c r="RTK898" s="806"/>
      <c r="RTL898" s="806"/>
      <c r="RTM898" s="806"/>
      <c r="RTN898" s="806"/>
      <c r="RTO898" s="806"/>
      <c r="RTP898" s="806"/>
      <c r="RTQ898" s="806"/>
      <c r="RTR898" s="806"/>
      <c r="RTS898" s="806"/>
      <c r="RTT898" s="806"/>
      <c r="RTU898" s="806"/>
      <c r="RTV898" s="806"/>
      <c r="RTW898" s="806"/>
      <c r="RTX898" s="806"/>
      <c r="RTY898" s="806"/>
      <c r="RTZ898" s="806"/>
      <c r="RUA898" s="806"/>
      <c r="RUB898" s="806"/>
      <c r="RUC898" s="806"/>
      <c r="RUD898" s="806"/>
      <c r="RUE898" s="806"/>
      <c r="RUF898" s="806"/>
      <c r="RUG898" s="806"/>
      <c r="RUH898" s="806"/>
      <c r="RUI898" s="806"/>
      <c r="RUJ898" s="806"/>
      <c r="RUK898" s="806"/>
      <c r="RUL898" s="806"/>
      <c r="RUM898" s="806"/>
      <c r="RUN898" s="806"/>
      <c r="RUO898" s="806"/>
      <c r="RUP898" s="806"/>
      <c r="RUQ898" s="806"/>
      <c r="RUR898" s="806"/>
      <c r="RUS898" s="806"/>
      <c r="RUT898" s="806"/>
      <c r="RUU898" s="806"/>
      <c r="RUV898" s="806"/>
      <c r="RUW898" s="806"/>
      <c r="RUX898" s="806"/>
      <c r="RUY898" s="806"/>
      <c r="RUZ898" s="806"/>
      <c r="RVA898" s="806"/>
      <c r="RVB898" s="806"/>
      <c r="RVC898" s="806"/>
      <c r="RVD898" s="806"/>
      <c r="RVE898" s="806"/>
      <c r="RVF898" s="806"/>
      <c r="RVG898" s="806"/>
      <c r="RVH898" s="806"/>
      <c r="RVI898" s="806"/>
      <c r="RVJ898" s="806"/>
      <c r="RVK898" s="806"/>
      <c r="RVL898" s="806"/>
      <c r="RVM898" s="806"/>
      <c r="RVN898" s="806"/>
      <c r="RVO898" s="806"/>
      <c r="RVP898" s="806"/>
      <c r="RVQ898" s="806"/>
      <c r="RVR898" s="806"/>
      <c r="RVS898" s="806"/>
      <c r="RVT898" s="806"/>
      <c r="RVU898" s="806"/>
      <c r="RVV898" s="806"/>
      <c r="RVW898" s="806"/>
      <c r="RVX898" s="806"/>
      <c r="RVY898" s="806"/>
      <c r="RVZ898" s="806"/>
      <c r="RWA898" s="806"/>
      <c r="RWB898" s="806"/>
      <c r="RWC898" s="806"/>
      <c r="RWD898" s="806"/>
      <c r="RWE898" s="806"/>
      <c r="RWF898" s="806"/>
      <c r="RWG898" s="806"/>
      <c r="RWH898" s="806"/>
      <c r="RWI898" s="806"/>
      <c r="RWJ898" s="806"/>
      <c r="RWK898" s="806"/>
      <c r="RWL898" s="806"/>
      <c r="RWM898" s="806"/>
      <c r="RWN898" s="806"/>
      <c r="RWO898" s="806"/>
      <c r="RWP898" s="806"/>
      <c r="RWQ898" s="806"/>
      <c r="RWR898" s="806"/>
      <c r="RWS898" s="806"/>
      <c r="RWT898" s="806"/>
      <c r="RWU898" s="806"/>
      <c r="RWV898" s="806"/>
      <c r="RWW898" s="806"/>
      <c r="RWX898" s="806"/>
      <c r="RWY898" s="806"/>
      <c r="RWZ898" s="806"/>
      <c r="RXA898" s="806"/>
      <c r="RXB898" s="806"/>
      <c r="RXC898" s="806"/>
      <c r="RXD898" s="806"/>
      <c r="RXE898" s="806"/>
      <c r="RXF898" s="806"/>
      <c r="RXG898" s="806"/>
      <c r="RXH898" s="806"/>
      <c r="RXI898" s="806"/>
      <c r="RXJ898" s="806"/>
      <c r="RXK898" s="806"/>
      <c r="RXL898" s="806"/>
      <c r="RXM898" s="806"/>
      <c r="RXN898" s="806"/>
      <c r="RXO898" s="806"/>
      <c r="RXP898" s="806"/>
      <c r="RXQ898" s="806"/>
      <c r="RXR898" s="806"/>
      <c r="RXS898" s="806"/>
      <c r="RXT898" s="806"/>
      <c r="RXU898" s="806"/>
      <c r="RXV898" s="806"/>
      <c r="RXW898" s="806"/>
      <c r="RXX898" s="806"/>
      <c r="RXY898" s="806"/>
      <c r="RXZ898" s="806"/>
      <c r="RYA898" s="806"/>
      <c r="RYB898" s="806"/>
      <c r="RYC898" s="806"/>
      <c r="RYD898" s="806"/>
      <c r="RYE898" s="806"/>
      <c r="RYF898" s="806"/>
      <c r="RYG898" s="806"/>
      <c r="RYH898" s="806"/>
      <c r="RYI898" s="806"/>
      <c r="RYJ898" s="806"/>
      <c r="RYK898" s="806"/>
      <c r="RYL898" s="806"/>
      <c r="RYM898" s="806"/>
      <c r="RYN898" s="806"/>
      <c r="RYO898" s="806"/>
      <c r="RYP898" s="806"/>
      <c r="RYQ898" s="806"/>
      <c r="RYR898" s="806"/>
      <c r="RYS898" s="806"/>
      <c r="RYT898" s="806"/>
      <c r="RYU898" s="806"/>
      <c r="RYV898" s="806"/>
      <c r="RYW898" s="806"/>
      <c r="RYX898" s="806"/>
      <c r="RYY898" s="806"/>
      <c r="RYZ898" s="806"/>
      <c r="RZA898" s="806"/>
      <c r="RZB898" s="806"/>
      <c r="RZC898" s="806"/>
      <c r="RZD898" s="806"/>
      <c r="RZE898" s="806"/>
      <c r="RZF898" s="806"/>
      <c r="RZG898" s="806"/>
      <c r="RZH898" s="806"/>
      <c r="RZI898" s="806"/>
      <c r="RZJ898" s="806"/>
      <c r="RZK898" s="806"/>
      <c r="RZL898" s="806"/>
      <c r="RZM898" s="806"/>
      <c r="RZN898" s="806"/>
      <c r="RZO898" s="806"/>
      <c r="RZP898" s="806"/>
      <c r="RZQ898" s="806"/>
      <c r="RZR898" s="806"/>
      <c r="RZS898" s="806"/>
      <c r="RZT898" s="806"/>
      <c r="RZU898" s="806"/>
      <c r="RZV898" s="806"/>
      <c r="RZW898" s="806"/>
      <c r="RZX898" s="806"/>
      <c r="RZY898" s="806"/>
      <c r="RZZ898" s="806"/>
      <c r="SAA898" s="806"/>
      <c r="SAB898" s="806"/>
      <c r="SAC898" s="806"/>
      <c r="SAD898" s="806"/>
      <c r="SAE898" s="806"/>
      <c r="SAF898" s="806"/>
      <c r="SAG898" s="806"/>
      <c r="SAH898" s="806"/>
      <c r="SAI898" s="806"/>
      <c r="SAJ898" s="806"/>
      <c r="SAK898" s="806"/>
      <c r="SAL898" s="806"/>
      <c r="SAM898" s="806"/>
      <c r="SAN898" s="806"/>
      <c r="SAO898" s="806"/>
      <c r="SAP898" s="806"/>
      <c r="SAQ898" s="806"/>
      <c r="SAR898" s="806"/>
      <c r="SAS898" s="806"/>
      <c r="SAT898" s="806"/>
      <c r="SAU898" s="806"/>
      <c r="SAV898" s="806"/>
      <c r="SAW898" s="806"/>
      <c r="SAX898" s="806"/>
      <c r="SAY898" s="806"/>
      <c r="SAZ898" s="806"/>
      <c r="SBA898" s="806"/>
      <c r="SBB898" s="806"/>
      <c r="SBC898" s="806"/>
      <c r="SBD898" s="806"/>
      <c r="SBE898" s="806"/>
      <c r="SBF898" s="806"/>
      <c r="SBG898" s="806"/>
      <c r="SBH898" s="806"/>
      <c r="SBI898" s="806"/>
      <c r="SBJ898" s="806"/>
      <c r="SBK898" s="806"/>
      <c r="SBL898" s="806"/>
      <c r="SBM898" s="806"/>
      <c r="SBN898" s="806"/>
      <c r="SBO898" s="806"/>
      <c r="SBP898" s="806"/>
      <c r="SBQ898" s="806"/>
      <c r="SBR898" s="806"/>
      <c r="SBS898" s="806"/>
      <c r="SBT898" s="806"/>
      <c r="SBU898" s="806"/>
      <c r="SBV898" s="806"/>
      <c r="SBW898" s="806"/>
      <c r="SBX898" s="806"/>
      <c r="SBY898" s="806"/>
      <c r="SBZ898" s="806"/>
      <c r="SCA898" s="806"/>
      <c r="SCB898" s="806"/>
      <c r="SCC898" s="806"/>
      <c r="SCD898" s="806"/>
      <c r="SCE898" s="806"/>
      <c r="SCF898" s="806"/>
      <c r="SCG898" s="806"/>
      <c r="SCH898" s="806"/>
      <c r="SCI898" s="806"/>
      <c r="SCJ898" s="806"/>
      <c r="SCK898" s="806"/>
      <c r="SCL898" s="806"/>
      <c r="SCM898" s="806"/>
      <c r="SCN898" s="806"/>
      <c r="SCO898" s="806"/>
      <c r="SCP898" s="806"/>
      <c r="SCQ898" s="806"/>
      <c r="SCR898" s="806"/>
      <c r="SCS898" s="806"/>
      <c r="SCT898" s="806"/>
      <c r="SCU898" s="806"/>
      <c r="SCV898" s="806"/>
      <c r="SCW898" s="806"/>
      <c r="SCX898" s="806"/>
      <c r="SCY898" s="806"/>
      <c r="SCZ898" s="806"/>
      <c r="SDA898" s="806"/>
      <c r="SDB898" s="806"/>
      <c r="SDC898" s="806"/>
      <c r="SDD898" s="806"/>
      <c r="SDE898" s="806"/>
      <c r="SDF898" s="806"/>
      <c r="SDG898" s="806"/>
      <c r="SDH898" s="806"/>
      <c r="SDI898" s="806"/>
      <c r="SDJ898" s="806"/>
      <c r="SDK898" s="806"/>
      <c r="SDL898" s="806"/>
      <c r="SDM898" s="806"/>
      <c r="SDN898" s="806"/>
      <c r="SDO898" s="806"/>
      <c r="SDP898" s="806"/>
      <c r="SDQ898" s="806"/>
      <c r="SDR898" s="806"/>
      <c r="SDS898" s="806"/>
      <c r="SDT898" s="806"/>
      <c r="SDU898" s="806"/>
      <c r="SDV898" s="806"/>
      <c r="SDW898" s="806"/>
      <c r="SDX898" s="806"/>
      <c r="SDY898" s="806"/>
      <c r="SDZ898" s="806"/>
      <c r="SEA898" s="806"/>
      <c r="SEB898" s="806"/>
      <c r="SEC898" s="806"/>
      <c r="SED898" s="806"/>
      <c r="SEE898" s="806"/>
      <c r="SEF898" s="806"/>
      <c r="SEG898" s="806"/>
      <c r="SEH898" s="806"/>
      <c r="SEI898" s="806"/>
      <c r="SEJ898" s="806"/>
      <c r="SEK898" s="806"/>
      <c r="SEL898" s="806"/>
      <c r="SEM898" s="806"/>
      <c r="SEN898" s="806"/>
      <c r="SEO898" s="806"/>
      <c r="SEP898" s="806"/>
      <c r="SEQ898" s="806"/>
      <c r="SER898" s="806"/>
      <c r="SES898" s="806"/>
      <c r="SET898" s="806"/>
      <c r="SEU898" s="806"/>
      <c r="SEV898" s="806"/>
      <c r="SEW898" s="806"/>
      <c r="SEX898" s="806"/>
      <c r="SEY898" s="806"/>
      <c r="SEZ898" s="806"/>
      <c r="SFA898" s="806"/>
      <c r="SFB898" s="806"/>
      <c r="SFC898" s="806"/>
      <c r="SFD898" s="806"/>
      <c r="SFE898" s="806"/>
      <c r="SFF898" s="806"/>
      <c r="SFG898" s="806"/>
      <c r="SFH898" s="806"/>
      <c r="SFI898" s="806"/>
      <c r="SFJ898" s="806"/>
      <c r="SFK898" s="806"/>
      <c r="SFL898" s="806"/>
      <c r="SFM898" s="806"/>
      <c r="SFN898" s="806"/>
      <c r="SFO898" s="806"/>
      <c r="SFP898" s="806"/>
      <c r="SFQ898" s="806"/>
      <c r="SFR898" s="806"/>
      <c r="SFS898" s="806"/>
      <c r="SFT898" s="806"/>
      <c r="SFU898" s="806"/>
      <c r="SFV898" s="806"/>
      <c r="SFW898" s="806"/>
      <c r="SFX898" s="806"/>
      <c r="SFY898" s="806"/>
      <c r="SFZ898" s="806"/>
      <c r="SGA898" s="806"/>
      <c r="SGB898" s="806"/>
      <c r="SGC898" s="806"/>
      <c r="SGD898" s="806"/>
      <c r="SGE898" s="806"/>
      <c r="SGF898" s="806"/>
      <c r="SGG898" s="806"/>
      <c r="SGH898" s="806"/>
      <c r="SGI898" s="806"/>
      <c r="SGJ898" s="806"/>
      <c r="SGK898" s="806"/>
      <c r="SGL898" s="806"/>
      <c r="SGM898" s="806"/>
      <c r="SGN898" s="806"/>
      <c r="SGO898" s="806"/>
      <c r="SGP898" s="806"/>
      <c r="SGQ898" s="806"/>
      <c r="SGR898" s="806"/>
      <c r="SGS898" s="806"/>
      <c r="SGT898" s="806"/>
      <c r="SGU898" s="806"/>
      <c r="SGV898" s="806"/>
      <c r="SGW898" s="806"/>
      <c r="SGX898" s="806"/>
      <c r="SGY898" s="806"/>
      <c r="SGZ898" s="806"/>
      <c r="SHA898" s="806"/>
      <c r="SHB898" s="806"/>
      <c r="SHC898" s="806"/>
      <c r="SHD898" s="806"/>
      <c r="SHE898" s="806"/>
      <c r="SHF898" s="806"/>
      <c r="SHG898" s="806"/>
      <c r="SHH898" s="806"/>
      <c r="SHI898" s="806"/>
      <c r="SHJ898" s="806"/>
      <c r="SHK898" s="806"/>
      <c r="SHL898" s="806"/>
      <c r="SHM898" s="806"/>
      <c r="SHN898" s="806"/>
      <c r="SHO898" s="806"/>
      <c r="SHP898" s="806"/>
      <c r="SHQ898" s="806"/>
      <c r="SHR898" s="806"/>
      <c r="SHS898" s="806"/>
      <c r="SHT898" s="806"/>
      <c r="SHU898" s="806"/>
      <c r="SHV898" s="806"/>
      <c r="SHW898" s="806"/>
      <c r="SHX898" s="806"/>
      <c r="SHY898" s="806"/>
      <c r="SHZ898" s="806"/>
      <c r="SIA898" s="806"/>
      <c r="SIB898" s="806"/>
      <c r="SIC898" s="806"/>
      <c r="SID898" s="806"/>
      <c r="SIE898" s="806"/>
      <c r="SIF898" s="806"/>
      <c r="SIG898" s="806"/>
      <c r="SIH898" s="806"/>
      <c r="SII898" s="806"/>
      <c r="SIJ898" s="806"/>
      <c r="SIK898" s="806"/>
      <c r="SIL898" s="806"/>
      <c r="SIM898" s="806"/>
      <c r="SIN898" s="806"/>
      <c r="SIO898" s="806"/>
      <c r="SIP898" s="806"/>
      <c r="SIQ898" s="806"/>
      <c r="SIR898" s="806"/>
      <c r="SIS898" s="806"/>
      <c r="SIT898" s="806"/>
      <c r="SIU898" s="806"/>
      <c r="SIV898" s="806"/>
      <c r="SIW898" s="806"/>
      <c r="SIX898" s="806"/>
      <c r="SIY898" s="806"/>
      <c r="SIZ898" s="806"/>
      <c r="SJA898" s="806"/>
      <c r="SJB898" s="806"/>
      <c r="SJC898" s="806"/>
      <c r="SJD898" s="806"/>
      <c r="SJE898" s="806"/>
      <c r="SJF898" s="806"/>
      <c r="SJG898" s="806"/>
      <c r="SJH898" s="806"/>
      <c r="SJI898" s="806"/>
      <c r="SJJ898" s="806"/>
      <c r="SJK898" s="806"/>
      <c r="SJL898" s="806"/>
      <c r="SJM898" s="806"/>
      <c r="SJN898" s="806"/>
      <c r="SJO898" s="806"/>
      <c r="SJP898" s="806"/>
      <c r="SJQ898" s="806"/>
      <c r="SJR898" s="806"/>
      <c r="SJS898" s="806"/>
      <c r="SJT898" s="806"/>
      <c r="SJU898" s="806"/>
      <c r="SJV898" s="806"/>
      <c r="SJW898" s="806"/>
      <c r="SJX898" s="806"/>
      <c r="SJY898" s="806"/>
      <c r="SJZ898" s="806"/>
      <c r="SKA898" s="806"/>
      <c r="SKB898" s="806"/>
      <c r="SKC898" s="806"/>
      <c r="SKD898" s="806"/>
      <c r="SKE898" s="806"/>
      <c r="SKF898" s="806"/>
      <c r="SKG898" s="806"/>
      <c r="SKH898" s="806"/>
      <c r="SKI898" s="806"/>
      <c r="SKJ898" s="806"/>
      <c r="SKK898" s="806"/>
      <c r="SKL898" s="806"/>
      <c r="SKM898" s="806"/>
      <c r="SKN898" s="806"/>
      <c r="SKO898" s="806"/>
      <c r="SKP898" s="806"/>
      <c r="SKQ898" s="806"/>
      <c r="SKR898" s="806"/>
      <c r="SKS898" s="806"/>
      <c r="SKT898" s="806"/>
      <c r="SKU898" s="806"/>
      <c r="SKV898" s="806"/>
      <c r="SKW898" s="806"/>
      <c r="SKX898" s="806"/>
      <c r="SKY898" s="806"/>
      <c r="SKZ898" s="806"/>
      <c r="SLA898" s="806"/>
      <c r="SLB898" s="806"/>
      <c r="SLC898" s="806"/>
      <c r="SLD898" s="806"/>
      <c r="SLE898" s="806"/>
      <c r="SLF898" s="806"/>
      <c r="SLG898" s="806"/>
      <c r="SLH898" s="806"/>
      <c r="SLI898" s="806"/>
      <c r="SLJ898" s="806"/>
      <c r="SLK898" s="806"/>
      <c r="SLL898" s="806"/>
      <c r="SLM898" s="806"/>
      <c r="SLN898" s="806"/>
      <c r="SLO898" s="806"/>
      <c r="SLP898" s="806"/>
      <c r="SLQ898" s="806"/>
      <c r="SLR898" s="806"/>
      <c r="SLS898" s="806"/>
      <c r="SLT898" s="806"/>
      <c r="SLU898" s="806"/>
      <c r="SLV898" s="806"/>
      <c r="SLW898" s="806"/>
      <c r="SLX898" s="806"/>
      <c r="SLY898" s="806"/>
      <c r="SLZ898" s="806"/>
      <c r="SMA898" s="806"/>
      <c r="SMB898" s="806"/>
      <c r="SMC898" s="806"/>
      <c r="SMD898" s="806"/>
      <c r="SME898" s="806"/>
      <c r="SMF898" s="806"/>
      <c r="SMG898" s="806"/>
      <c r="SMH898" s="806"/>
      <c r="SMI898" s="806"/>
      <c r="SMJ898" s="806"/>
      <c r="SMK898" s="806"/>
      <c r="SML898" s="806"/>
      <c r="SMM898" s="806"/>
      <c r="SMN898" s="806"/>
      <c r="SMO898" s="806"/>
      <c r="SMP898" s="806"/>
      <c r="SMQ898" s="806"/>
      <c r="SMR898" s="806"/>
      <c r="SMS898" s="806"/>
      <c r="SMT898" s="806"/>
      <c r="SMU898" s="806"/>
      <c r="SMV898" s="806"/>
      <c r="SMW898" s="806"/>
      <c r="SMX898" s="806"/>
      <c r="SMY898" s="806"/>
      <c r="SMZ898" s="806"/>
      <c r="SNA898" s="806"/>
      <c r="SNB898" s="806"/>
      <c r="SNC898" s="806"/>
      <c r="SND898" s="806"/>
      <c r="SNE898" s="806"/>
      <c r="SNF898" s="806"/>
      <c r="SNG898" s="806"/>
      <c r="SNH898" s="806"/>
      <c r="SNI898" s="806"/>
      <c r="SNJ898" s="806"/>
      <c r="SNK898" s="806"/>
      <c r="SNL898" s="806"/>
      <c r="SNM898" s="806"/>
      <c r="SNN898" s="806"/>
      <c r="SNO898" s="806"/>
      <c r="SNP898" s="806"/>
      <c r="SNQ898" s="806"/>
      <c r="SNR898" s="806"/>
      <c r="SNS898" s="806"/>
      <c r="SNT898" s="806"/>
      <c r="SNU898" s="806"/>
      <c r="SNV898" s="806"/>
      <c r="SNW898" s="806"/>
      <c r="SNX898" s="806"/>
      <c r="SNY898" s="806"/>
      <c r="SNZ898" s="806"/>
      <c r="SOA898" s="806"/>
      <c r="SOB898" s="806"/>
      <c r="SOC898" s="806"/>
      <c r="SOD898" s="806"/>
      <c r="SOE898" s="806"/>
      <c r="SOF898" s="806"/>
      <c r="SOG898" s="806"/>
      <c r="SOH898" s="806"/>
      <c r="SOI898" s="806"/>
      <c r="SOJ898" s="806"/>
      <c r="SOK898" s="806"/>
      <c r="SOL898" s="806"/>
      <c r="SOM898" s="806"/>
      <c r="SON898" s="806"/>
      <c r="SOO898" s="806"/>
      <c r="SOP898" s="806"/>
      <c r="SOQ898" s="806"/>
      <c r="SOR898" s="806"/>
      <c r="SOS898" s="806"/>
      <c r="SOT898" s="806"/>
      <c r="SOU898" s="806"/>
      <c r="SOV898" s="806"/>
      <c r="SOW898" s="806"/>
      <c r="SOX898" s="806"/>
      <c r="SOY898" s="806"/>
      <c r="SOZ898" s="806"/>
      <c r="SPA898" s="806"/>
      <c r="SPB898" s="806"/>
      <c r="SPC898" s="806"/>
      <c r="SPD898" s="806"/>
      <c r="SPE898" s="806"/>
      <c r="SPF898" s="806"/>
      <c r="SPG898" s="806"/>
      <c r="SPH898" s="806"/>
      <c r="SPI898" s="806"/>
      <c r="SPJ898" s="806"/>
      <c r="SPK898" s="806"/>
      <c r="SPL898" s="806"/>
      <c r="SPM898" s="806"/>
      <c r="SPN898" s="806"/>
      <c r="SPO898" s="806"/>
      <c r="SPP898" s="806"/>
      <c r="SPQ898" s="806"/>
      <c r="SPR898" s="806"/>
      <c r="SPS898" s="806"/>
      <c r="SPT898" s="806"/>
      <c r="SPU898" s="806"/>
      <c r="SPV898" s="806"/>
      <c r="SPW898" s="806"/>
      <c r="SPX898" s="806"/>
      <c r="SPY898" s="806"/>
      <c r="SPZ898" s="806"/>
      <c r="SQA898" s="806"/>
      <c r="SQB898" s="806"/>
      <c r="SQC898" s="806"/>
      <c r="SQD898" s="806"/>
      <c r="SQE898" s="806"/>
      <c r="SQF898" s="806"/>
      <c r="SQG898" s="806"/>
      <c r="SQH898" s="806"/>
      <c r="SQI898" s="806"/>
      <c r="SQJ898" s="806"/>
      <c r="SQK898" s="806"/>
      <c r="SQL898" s="806"/>
      <c r="SQM898" s="806"/>
      <c r="SQN898" s="806"/>
      <c r="SQO898" s="806"/>
      <c r="SQP898" s="806"/>
      <c r="SQQ898" s="806"/>
      <c r="SQR898" s="806"/>
      <c r="SQS898" s="806"/>
      <c r="SQT898" s="806"/>
      <c r="SQU898" s="806"/>
      <c r="SQV898" s="806"/>
      <c r="SQW898" s="806"/>
      <c r="SQX898" s="806"/>
      <c r="SQY898" s="806"/>
      <c r="SQZ898" s="806"/>
      <c r="SRA898" s="806"/>
      <c r="SRB898" s="806"/>
      <c r="SRC898" s="806"/>
      <c r="SRD898" s="806"/>
      <c r="SRE898" s="806"/>
      <c r="SRF898" s="806"/>
      <c r="SRG898" s="806"/>
      <c r="SRH898" s="806"/>
      <c r="SRI898" s="806"/>
      <c r="SRJ898" s="806"/>
      <c r="SRK898" s="806"/>
      <c r="SRL898" s="806"/>
      <c r="SRM898" s="806"/>
      <c r="SRN898" s="806"/>
      <c r="SRO898" s="806"/>
      <c r="SRP898" s="806"/>
      <c r="SRQ898" s="806"/>
      <c r="SRR898" s="806"/>
      <c r="SRS898" s="806"/>
      <c r="SRT898" s="806"/>
      <c r="SRU898" s="806"/>
      <c r="SRV898" s="806"/>
      <c r="SRW898" s="806"/>
      <c r="SRX898" s="806"/>
      <c r="SRY898" s="806"/>
      <c r="SRZ898" s="806"/>
      <c r="SSA898" s="806"/>
      <c r="SSB898" s="806"/>
      <c r="SSC898" s="806"/>
      <c r="SSD898" s="806"/>
      <c r="SSE898" s="806"/>
      <c r="SSF898" s="806"/>
      <c r="SSG898" s="806"/>
      <c r="SSH898" s="806"/>
      <c r="SSI898" s="806"/>
      <c r="SSJ898" s="806"/>
      <c r="SSK898" s="806"/>
      <c r="SSL898" s="806"/>
      <c r="SSM898" s="806"/>
      <c r="SSN898" s="806"/>
      <c r="SSO898" s="806"/>
      <c r="SSP898" s="806"/>
      <c r="SSQ898" s="806"/>
      <c r="SSR898" s="806"/>
      <c r="SSS898" s="806"/>
      <c r="SST898" s="806"/>
      <c r="SSU898" s="806"/>
      <c r="SSV898" s="806"/>
      <c r="SSW898" s="806"/>
      <c r="SSX898" s="806"/>
      <c r="SSY898" s="806"/>
      <c r="SSZ898" s="806"/>
      <c r="STA898" s="806"/>
      <c r="STB898" s="806"/>
      <c r="STC898" s="806"/>
      <c r="STD898" s="806"/>
      <c r="STE898" s="806"/>
      <c r="STF898" s="806"/>
      <c r="STG898" s="806"/>
      <c r="STH898" s="806"/>
      <c r="STI898" s="806"/>
      <c r="STJ898" s="806"/>
      <c r="STK898" s="806"/>
      <c r="STL898" s="806"/>
      <c r="STM898" s="806"/>
      <c r="STN898" s="806"/>
      <c r="STO898" s="806"/>
      <c r="STP898" s="806"/>
      <c r="STQ898" s="806"/>
      <c r="STR898" s="806"/>
      <c r="STS898" s="806"/>
      <c r="STT898" s="806"/>
      <c r="STU898" s="806"/>
      <c r="STV898" s="806"/>
      <c r="STW898" s="806"/>
      <c r="STX898" s="806"/>
      <c r="STY898" s="806"/>
      <c r="STZ898" s="806"/>
      <c r="SUA898" s="806"/>
      <c r="SUB898" s="806"/>
      <c r="SUC898" s="806"/>
      <c r="SUD898" s="806"/>
      <c r="SUE898" s="806"/>
      <c r="SUF898" s="806"/>
      <c r="SUG898" s="806"/>
      <c r="SUH898" s="806"/>
      <c r="SUI898" s="806"/>
      <c r="SUJ898" s="806"/>
      <c r="SUK898" s="806"/>
      <c r="SUL898" s="806"/>
      <c r="SUM898" s="806"/>
      <c r="SUN898" s="806"/>
      <c r="SUO898" s="806"/>
      <c r="SUP898" s="806"/>
      <c r="SUQ898" s="806"/>
      <c r="SUR898" s="806"/>
      <c r="SUS898" s="806"/>
      <c r="SUT898" s="806"/>
      <c r="SUU898" s="806"/>
      <c r="SUV898" s="806"/>
      <c r="SUW898" s="806"/>
      <c r="SUX898" s="806"/>
      <c r="SUY898" s="806"/>
      <c r="SUZ898" s="806"/>
      <c r="SVA898" s="806"/>
      <c r="SVB898" s="806"/>
      <c r="SVC898" s="806"/>
      <c r="SVD898" s="806"/>
      <c r="SVE898" s="806"/>
      <c r="SVF898" s="806"/>
      <c r="SVG898" s="806"/>
      <c r="SVH898" s="806"/>
      <c r="SVI898" s="806"/>
      <c r="SVJ898" s="806"/>
      <c r="SVK898" s="806"/>
      <c r="SVL898" s="806"/>
      <c r="SVM898" s="806"/>
      <c r="SVN898" s="806"/>
      <c r="SVO898" s="806"/>
      <c r="SVP898" s="806"/>
      <c r="SVQ898" s="806"/>
      <c r="SVR898" s="806"/>
      <c r="SVS898" s="806"/>
      <c r="SVT898" s="806"/>
      <c r="SVU898" s="806"/>
      <c r="SVV898" s="806"/>
      <c r="SVW898" s="806"/>
      <c r="SVX898" s="806"/>
      <c r="SVY898" s="806"/>
      <c r="SVZ898" s="806"/>
      <c r="SWA898" s="806"/>
      <c r="SWB898" s="806"/>
      <c r="SWC898" s="806"/>
      <c r="SWD898" s="806"/>
      <c r="SWE898" s="806"/>
      <c r="SWF898" s="806"/>
      <c r="SWG898" s="806"/>
      <c r="SWH898" s="806"/>
      <c r="SWI898" s="806"/>
      <c r="SWJ898" s="806"/>
      <c r="SWK898" s="806"/>
      <c r="SWL898" s="806"/>
      <c r="SWM898" s="806"/>
      <c r="SWN898" s="806"/>
      <c r="SWO898" s="806"/>
      <c r="SWP898" s="806"/>
      <c r="SWQ898" s="806"/>
      <c r="SWR898" s="806"/>
      <c r="SWS898" s="806"/>
      <c r="SWT898" s="806"/>
      <c r="SWU898" s="806"/>
      <c r="SWV898" s="806"/>
      <c r="SWW898" s="806"/>
      <c r="SWX898" s="806"/>
      <c r="SWY898" s="806"/>
      <c r="SWZ898" s="806"/>
      <c r="SXA898" s="806"/>
      <c r="SXB898" s="806"/>
      <c r="SXC898" s="806"/>
      <c r="SXD898" s="806"/>
      <c r="SXE898" s="806"/>
      <c r="SXF898" s="806"/>
      <c r="SXG898" s="806"/>
      <c r="SXH898" s="806"/>
      <c r="SXI898" s="806"/>
      <c r="SXJ898" s="806"/>
      <c r="SXK898" s="806"/>
      <c r="SXL898" s="806"/>
      <c r="SXM898" s="806"/>
      <c r="SXN898" s="806"/>
      <c r="SXO898" s="806"/>
      <c r="SXP898" s="806"/>
      <c r="SXQ898" s="806"/>
      <c r="SXR898" s="806"/>
      <c r="SXS898" s="806"/>
      <c r="SXT898" s="806"/>
      <c r="SXU898" s="806"/>
      <c r="SXV898" s="806"/>
      <c r="SXW898" s="806"/>
      <c r="SXX898" s="806"/>
      <c r="SXY898" s="806"/>
      <c r="SXZ898" s="806"/>
      <c r="SYA898" s="806"/>
      <c r="SYB898" s="806"/>
      <c r="SYC898" s="806"/>
      <c r="SYD898" s="806"/>
      <c r="SYE898" s="806"/>
      <c r="SYF898" s="806"/>
      <c r="SYG898" s="806"/>
      <c r="SYH898" s="806"/>
      <c r="SYI898" s="806"/>
      <c r="SYJ898" s="806"/>
      <c r="SYK898" s="806"/>
      <c r="SYL898" s="806"/>
      <c r="SYM898" s="806"/>
      <c r="SYN898" s="806"/>
      <c r="SYO898" s="806"/>
      <c r="SYP898" s="806"/>
      <c r="SYQ898" s="806"/>
      <c r="SYR898" s="806"/>
      <c r="SYS898" s="806"/>
      <c r="SYT898" s="806"/>
      <c r="SYU898" s="806"/>
      <c r="SYV898" s="806"/>
      <c r="SYW898" s="806"/>
      <c r="SYX898" s="806"/>
      <c r="SYY898" s="806"/>
      <c r="SYZ898" s="806"/>
      <c r="SZA898" s="806"/>
      <c r="SZB898" s="806"/>
      <c r="SZC898" s="806"/>
      <c r="SZD898" s="806"/>
      <c r="SZE898" s="806"/>
      <c r="SZF898" s="806"/>
      <c r="SZG898" s="806"/>
      <c r="SZH898" s="806"/>
      <c r="SZI898" s="806"/>
      <c r="SZJ898" s="806"/>
      <c r="SZK898" s="806"/>
      <c r="SZL898" s="806"/>
      <c r="SZM898" s="806"/>
      <c r="SZN898" s="806"/>
      <c r="SZO898" s="806"/>
      <c r="SZP898" s="806"/>
      <c r="SZQ898" s="806"/>
      <c r="SZR898" s="806"/>
      <c r="SZS898" s="806"/>
      <c r="SZT898" s="806"/>
      <c r="SZU898" s="806"/>
      <c r="SZV898" s="806"/>
      <c r="SZW898" s="806"/>
      <c r="SZX898" s="806"/>
      <c r="SZY898" s="806"/>
      <c r="SZZ898" s="806"/>
      <c r="TAA898" s="806"/>
      <c r="TAB898" s="806"/>
      <c r="TAC898" s="806"/>
      <c r="TAD898" s="806"/>
      <c r="TAE898" s="806"/>
      <c r="TAF898" s="806"/>
      <c r="TAG898" s="806"/>
      <c r="TAH898" s="806"/>
      <c r="TAI898" s="806"/>
      <c r="TAJ898" s="806"/>
      <c r="TAK898" s="806"/>
      <c r="TAL898" s="806"/>
      <c r="TAM898" s="806"/>
      <c r="TAN898" s="806"/>
      <c r="TAO898" s="806"/>
      <c r="TAP898" s="806"/>
      <c r="TAQ898" s="806"/>
      <c r="TAR898" s="806"/>
      <c r="TAS898" s="806"/>
      <c r="TAT898" s="806"/>
      <c r="TAU898" s="806"/>
      <c r="TAV898" s="806"/>
      <c r="TAW898" s="806"/>
      <c r="TAX898" s="806"/>
      <c r="TAY898" s="806"/>
      <c r="TAZ898" s="806"/>
      <c r="TBA898" s="806"/>
      <c r="TBB898" s="806"/>
      <c r="TBC898" s="806"/>
      <c r="TBD898" s="806"/>
      <c r="TBE898" s="806"/>
      <c r="TBF898" s="806"/>
      <c r="TBG898" s="806"/>
      <c r="TBH898" s="806"/>
      <c r="TBI898" s="806"/>
      <c r="TBJ898" s="806"/>
      <c r="TBK898" s="806"/>
      <c r="TBL898" s="806"/>
      <c r="TBM898" s="806"/>
      <c r="TBN898" s="806"/>
      <c r="TBO898" s="806"/>
      <c r="TBP898" s="806"/>
      <c r="TBQ898" s="806"/>
      <c r="TBR898" s="806"/>
      <c r="TBS898" s="806"/>
      <c r="TBT898" s="806"/>
      <c r="TBU898" s="806"/>
      <c r="TBV898" s="806"/>
      <c r="TBW898" s="806"/>
      <c r="TBX898" s="806"/>
      <c r="TBY898" s="806"/>
      <c r="TBZ898" s="806"/>
      <c r="TCA898" s="806"/>
      <c r="TCB898" s="806"/>
      <c r="TCC898" s="806"/>
      <c r="TCD898" s="806"/>
      <c r="TCE898" s="806"/>
      <c r="TCF898" s="806"/>
      <c r="TCG898" s="806"/>
      <c r="TCH898" s="806"/>
      <c r="TCI898" s="806"/>
      <c r="TCJ898" s="806"/>
      <c r="TCK898" s="806"/>
      <c r="TCL898" s="806"/>
      <c r="TCM898" s="806"/>
      <c r="TCN898" s="806"/>
      <c r="TCO898" s="806"/>
      <c r="TCP898" s="806"/>
      <c r="TCQ898" s="806"/>
      <c r="TCR898" s="806"/>
      <c r="TCS898" s="806"/>
      <c r="TCT898" s="806"/>
      <c r="TCU898" s="806"/>
      <c r="TCV898" s="806"/>
      <c r="TCW898" s="806"/>
      <c r="TCX898" s="806"/>
      <c r="TCY898" s="806"/>
      <c r="TCZ898" s="806"/>
      <c r="TDA898" s="806"/>
      <c r="TDB898" s="806"/>
      <c r="TDC898" s="806"/>
      <c r="TDD898" s="806"/>
      <c r="TDE898" s="806"/>
      <c r="TDF898" s="806"/>
      <c r="TDG898" s="806"/>
      <c r="TDH898" s="806"/>
      <c r="TDI898" s="806"/>
      <c r="TDJ898" s="806"/>
      <c r="TDK898" s="806"/>
      <c r="TDL898" s="806"/>
      <c r="TDM898" s="806"/>
      <c r="TDN898" s="806"/>
      <c r="TDO898" s="806"/>
      <c r="TDP898" s="806"/>
      <c r="TDQ898" s="806"/>
      <c r="TDR898" s="806"/>
      <c r="TDS898" s="806"/>
      <c r="TDT898" s="806"/>
      <c r="TDU898" s="806"/>
      <c r="TDV898" s="806"/>
      <c r="TDW898" s="806"/>
      <c r="TDX898" s="806"/>
      <c r="TDY898" s="806"/>
      <c r="TDZ898" s="806"/>
      <c r="TEA898" s="806"/>
      <c r="TEB898" s="806"/>
      <c r="TEC898" s="806"/>
      <c r="TED898" s="806"/>
      <c r="TEE898" s="806"/>
      <c r="TEF898" s="806"/>
      <c r="TEG898" s="806"/>
      <c r="TEH898" s="806"/>
      <c r="TEI898" s="806"/>
      <c r="TEJ898" s="806"/>
      <c r="TEK898" s="806"/>
      <c r="TEL898" s="806"/>
      <c r="TEM898" s="806"/>
      <c r="TEN898" s="806"/>
      <c r="TEO898" s="806"/>
      <c r="TEP898" s="806"/>
      <c r="TEQ898" s="806"/>
      <c r="TER898" s="806"/>
      <c r="TES898" s="806"/>
      <c r="TET898" s="806"/>
      <c r="TEU898" s="806"/>
      <c r="TEV898" s="806"/>
      <c r="TEW898" s="806"/>
      <c r="TEX898" s="806"/>
      <c r="TEY898" s="806"/>
      <c r="TEZ898" s="806"/>
      <c r="TFA898" s="806"/>
      <c r="TFB898" s="806"/>
      <c r="TFC898" s="806"/>
      <c r="TFD898" s="806"/>
      <c r="TFE898" s="806"/>
      <c r="TFF898" s="806"/>
      <c r="TFG898" s="806"/>
      <c r="TFH898" s="806"/>
      <c r="TFI898" s="806"/>
      <c r="TFJ898" s="806"/>
      <c r="TFK898" s="806"/>
      <c r="TFL898" s="806"/>
      <c r="TFM898" s="806"/>
      <c r="TFN898" s="806"/>
      <c r="TFO898" s="806"/>
      <c r="TFP898" s="806"/>
      <c r="TFQ898" s="806"/>
      <c r="TFR898" s="806"/>
      <c r="TFS898" s="806"/>
      <c r="TFT898" s="806"/>
      <c r="TFU898" s="806"/>
      <c r="TFV898" s="806"/>
      <c r="TFW898" s="806"/>
      <c r="TFX898" s="806"/>
      <c r="TFY898" s="806"/>
      <c r="TFZ898" s="806"/>
      <c r="TGA898" s="806"/>
      <c r="TGB898" s="806"/>
      <c r="TGC898" s="806"/>
      <c r="TGD898" s="806"/>
      <c r="TGE898" s="806"/>
      <c r="TGF898" s="806"/>
      <c r="TGG898" s="806"/>
      <c r="TGH898" s="806"/>
      <c r="TGI898" s="806"/>
      <c r="TGJ898" s="806"/>
      <c r="TGK898" s="806"/>
      <c r="TGL898" s="806"/>
      <c r="TGM898" s="806"/>
      <c r="TGN898" s="806"/>
      <c r="TGO898" s="806"/>
      <c r="TGP898" s="806"/>
      <c r="TGQ898" s="806"/>
      <c r="TGR898" s="806"/>
      <c r="TGS898" s="806"/>
      <c r="TGT898" s="806"/>
      <c r="TGU898" s="806"/>
      <c r="TGV898" s="806"/>
      <c r="TGW898" s="806"/>
      <c r="TGX898" s="806"/>
      <c r="TGY898" s="806"/>
      <c r="TGZ898" s="806"/>
      <c r="THA898" s="806"/>
      <c r="THB898" s="806"/>
      <c r="THC898" s="806"/>
      <c r="THD898" s="806"/>
      <c r="THE898" s="806"/>
      <c r="THF898" s="806"/>
      <c r="THG898" s="806"/>
      <c r="THH898" s="806"/>
      <c r="THI898" s="806"/>
      <c r="THJ898" s="806"/>
      <c r="THK898" s="806"/>
      <c r="THL898" s="806"/>
      <c r="THM898" s="806"/>
      <c r="THN898" s="806"/>
      <c r="THO898" s="806"/>
      <c r="THP898" s="806"/>
      <c r="THQ898" s="806"/>
      <c r="THR898" s="806"/>
      <c r="THS898" s="806"/>
      <c r="THT898" s="806"/>
      <c r="THU898" s="806"/>
      <c r="THV898" s="806"/>
      <c r="THW898" s="806"/>
      <c r="THX898" s="806"/>
      <c r="THY898" s="806"/>
      <c r="THZ898" s="806"/>
      <c r="TIA898" s="806"/>
      <c r="TIB898" s="806"/>
      <c r="TIC898" s="806"/>
      <c r="TID898" s="806"/>
      <c r="TIE898" s="806"/>
      <c r="TIF898" s="806"/>
      <c r="TIG898" s="806"/>
      <c r="TIH898" s="806"/>
      <c r="TII898" s="806"/>
      <c r="TIJ898" s="806"/>
      <c r="TIK898" s="806"/>
      <c r="TIL898" s="806"/>
      <c r="TIM898" s="806"/>
      <c r="TIN898" s="806"/>
      <c r="TIO898" s="806"/>
      <c r="TIP898" s="806"/>
      <c r="TIQ898" s="806"/>
      <c r="TIR898" s="806"/>
      <c r="TIS898" s="806"/>
      <c r="TIT898" s="806"/>
      <c r="TIU898" s="806"/>
      <c r="TIV898" s="806"/>
      <c r="TIW898" s="806"/>
      <c r="TIX898" s="806"/>
      <c r="TIY898" s="806"/>
      <c r="TIZ898" s="806"/>
      <c r="TJA898" s="806"/>
      <c r="TJB898" s="806"/>
      <c r="TJC898" s="806"/>
      <c r="TJD898" s="806"/>
      <c r="TJE898" s="806"/>
      <c r="TJF898" s="806"/>
      <c r="TJG898" s="806"/>
      <c r="TJH898" s="806"/>
      <c r="TJI898" s="806"/>
      <c r="TJJ898" s="806"/>
      <c r="TJK898" s="806"/>
      <c r="TJL898" s="806"/>
      <c r="TJM898" s="806"/>
      <c r="TJN898" s="806"/>
      <c r="TJO898" s="806"/>
      <c r="TJP898" s="806"/>
      <c r="TJQ898" s="806"/>
      <c r="TJR898" s="806"/>
      <c r="TJS898" s="806"/>
      <c r="TJT898" s="806"/>
      <c r="TJU898" s="806"/>
      <c r="TJV898" s="806"/>
      <c r="TJW898" s="806"/>
      <c r="TJX898" s="806"/>
      <c r="TJY898" s="806"/>
      <c r="TJZ898" s="806"/>
      <c r="TKA898" s="806"/>
      <c r="TKB898" s="806"/>
      <c r="TKC898" s="806"/>
      <c r="TKD898" s="806"/>
      <c r="TKE898" s="806"/>
      <c r="TKF898" s="806"/>
      <c r="TKG898" s="806"/>
      <c r="TKH898" s="806"/>
      <c r="TKI898" s="806"/>
      <c r="TKJ898" s="806"/>
      <c r="TKK898" s="806"/>
      <c r="TKL898" s="806"/>
      <c r="TKM898" s="806"/>
      <c r="TKN898" s="806"/>
      <c r="TKO898" s="806"/>
      <c r="TKP898" s="806"/>
      <c r="TKQ898" s="806"/>
      <c r="TKR898" s="806"/>
      <c r="TKS898" s="806"/>
      <c r="TKT898" s="806"/>
      <c r="TKU898" s="806"/>
      <c r="TKV898" s="806"/>
      <c r="TKW898" s="806"/>
      <c r="TKX898" s="806"/>
      <c r="TKY898" s="806"/>
      <c r="TKZ898" s="806"/>
      <c r="TLA898" s="806"/>
      <c r="TLB898" s="806"/>
      <c r="TLC898" s="806"/>
      <c r="TLD898" s="806"/>
      <c r="TLE898" s="806"/>
      <c r="TLF898" s="806"/>
      <c r="TLG898" s="806"/>
      <c r="TLH898" s="806"/>
      <c r="TLI898" s="806"/>
      <c r="TLJ898" s="806"/>
      <c r="TLK898" s="806"/>
      <c r="TLL898" s="806"/>
      <c r="TLM898" s="806"/>
      <c r="TLN898" s="806"/>
      <c r="TLO898" s="806"/>
      <c r="TLP898" s="806"/>
      <c r="TLQ898" s="806"/>
      <c r="TLR898" s="806"/>
      <c r="TLS898" s="806"/>
      <c r="TLT898" s="806"/>
      <c r="TLU898" s="806"/>
      <c r="TLV898" s="806"/>
      <c r="TLW898" s="806"/>
      <c r="TLX898" s="806"/>
      <c r="TLY898" s="806"/>
      <c r="TLZ898" s="806"/>
      <c r="TMA898" s="806"/>
      <c r="TMB898" s="806"/>
      <c r="TMC898" s="806"/>
      <c r="TMD898" s="806"/>
      <c r="TME898" s="806"/>
      <c r="TMF898" s="806"/>
      <c r="TMG898" s="806"/>
      <c r="TMH898" s="806"/>
      <c r="TMI898" s="806"/>
      <c r="TMJ898" s="806"/>
      <c r="TMK898" s="806"/>
      <c r="TML898" s="806"/>
      <c r="TMM898" s="806"/>
      <c r="TMN898" s="806"/>
      <c r="TMO898" s="806"/>
      <c r="TMP898" s="806"/>
      <c r="TMQ898" s="806"/>
      <c r="TMR898" s="806"/>
      <c r="TMS898" s="806"/>
      <c r="TMT898" s="806"/>
      <c r="TMU898" s="806"/>
      <c r="TMV898" s="806"/>
      <c r="TMW898" s="806"/>
      <c r="TMX898" s="806"/>
      <c r="TMY898" s="806"/>
      <c r="TMZ898" s="806"/>
      <c r="TNA898" s="806"/>
      <c r="TNB898" s="806"/>
      <c r="TNC898" s="806"/>
      <c r="TND898" s="806"/>
      <c r="TNE898" s="806"/>
      <c r="TNF898" s="806"/>
      <c r="TNG898" s="806"/>
      <c r="TNH898" s="806"/>
      <c r="TNI898" s="806"/>
      <c r="TNJ898" s="806"/>
      <c r="TNK898" s="806"/>
      <c r="TNL898" s="806"/>
      <c r="TNM898" s="806"/>
      <c r="TNN898" s="806"/>
      <c r="TNO898" s="806"/>
      <c r="TNP898" s="806"/>
      <c r="TNQ898" s="806"/>
      <c r="TNR898" s="806"/>
      <c r="TNS898" s="806"/>
      <c r="TNT898" s="806"/>
      <c r="TNU898" s="806"/>
      <c r="TNV898" s="806"/>
      <c r="TNW898" s="806"/>
      <c r="TNX898" s="806"/>
      <c r="TNY898" s="806"/>
      <c r="TNZ898" s="806"/>
      <c r="TOA898" s="806"/>
      <c r="TOB898" s="806"/>
      <c r="TOC898" s="806"/>
      <c r="TOD898" s="806"/>
      <c r="TOE898" s="806"/>
      <c r="TOF898" s="806"/>
      <c r="TOG898" s="806"/>
      <c r="TOH898" s="806"/>
      <c r="TOI898" s="806"/>
      <c r="TOJ898" s="806"/>
      <c r="TOK898" s="806"/>
      <c r="TOL898" s="806"/>
      <c r="TOM898" s="806"/>
      <c r="TON898" s="806"/>
      <c r="TOO898" s="806"/>
      <c r="TOP898" s="806"/>
      <c r="TOQ898" s="806"/>
      <c r="TOR898" s="806"/>
      <c r="TOS898" s="806"/>
      <c r="TOT898" s="806"/>
      <c r="TOU898" s="806"/>
      <c r="TOV898" s="806"/>
      <c r="TOW898" s="806"/>
      <c r="TOX898" s="806"/>
      <c r="TOY898" s="806"/>
      <c r="TOZ898" s="806"/>
      <c r="TPA898" s="806"/>
      <c r="TPB898" s="806"/>
      <c r="TPC898" s="806"/>
      <c r="TPD898" s="806"/>
      <c r="TPE898" s="806"/>
      <c r="TPF898" s="806"/>
      <c r="TPG898" s="806"/>
      <c r="TPH898" s="806"/>
      <c r="TPI898" s="806"/>
      <c r="TPJ898" s="806"/>
      <c r="TPK898" s="806"/>
      <c r="TPL898" s="806"/>
      <c r="TPM898" s="806"/>
      <c r="TPN898" s="806"/>
      <c r="TPO898" s="806"/>
      <c r="TPP898" s="806"/>
      <c r="TPQ898" s="806"/>
      <c r="TPR898" s="806"/>
      <c r="TPS898" s="806"/>
      <c r="TPT898" s="806"/>
      <c r="TPU898" s="806"/>
      <c r="TPV898" s="806"/>
      <c r="TPW898" s="806"/>
      <c r="TPX898" s="806"/>
      <c r="TPY898" s="806"/>
      <c r="TPZ898" s="806"/>
      <c r="TQA898" s="806"/>
      <c r="TQB898" s="806"/>
      <c r="TQC898" s="806"/>
      <c r="TQD898" s="806"/>
      <c r="TQE898" s="806"/>
      <c r="TQF898" s="806"/>
      <c r="TQG898" s="806"/>
      <c r="TQH898" s="806"/>
      <c r="TQI898" s="806"/>
      <c r="TQJ898" s="806"/>
      <c r="TQK898" s="806"/>
      <c r="TQL898" s="806"/>
      <c r="TQM898" s="806"/>
      <c r="TQN898" s="806"/>
      <c r="TQO898" s="806"/>
      <c r="TQP898" s="806"/>
      <c r="TQQ898" s="806"/>
      <c r="TQR898" s="806"/>
      <c r="TQS898" s="806"/>
      <c r="TQT898" s="806"/>
      <c r="TQU898" s="806"/>
      <c r="TQV898" s="806"/>
      <c r="TQW898" s="806"/>
      <c r="TQX898" s="806"/>
      <c r="TQY898" s="806"/>
      <c r="TQZ898" s="806"/>
      <c r="TRA898" s="806"/>
      <c r="TRB898" s="806"/>
      <c r="TRC898" s="806"/>
      <c r="TRD898" s="806"/>
      <c r="TRE898" s="806"/>
      <c r="TRF898" s="806"/>
      <c r="TRG898" s="806"/>
      <c r="TRH898" s="806"/>
      <c r="TRI898" s="806"/>
      <c r="TRJ898" s="806"/>
      <c r="TRK898" s="806"/>
      <c r="TRL898" s="806"/>
      <c r="TRM898" s="806"/>
      <c r="TRN898" s="806"/>
      <c r="TRO898" s="806"/>
      <c r="TRP898" s="806"/>
      <c r="TRQ898" s="806"/>
      <c r="TRR898" s="806"/>
      <c r="TRS898" s="806"/>
      <c r="TRT898" s="806"/>
      <c r="TRU898" s="806"/>
      <c r="TRV898" s="806"/>
      <c r="TRW898" s="806"/>
      <c r="TRX898" s="806"/>
      <c r="TRY898" s="806"/>
      <c r="TRZ898" s="806"/>
      <c r="TSA898" s="806"/>
      <c r="TSB898" s="806"/>
      <c r="TSC898" s="806"/>
      <c r="TSD898" s="806"/>
      <c r="TSE898" s="806"/>
      <c r="TSF898" s="806"/>
      <c r="TSG898" s="806"/>
      <c r="TSH898" s="806"/>
      <c r="TSI898" s="806"/>
      <c r="TSJ898" s="806"/>
      <c r="TSK898" s="806"/>
      <c r="TSL898" s="806"/>
      <c r="TSM898" s="806"/>
      <c r="TSN898" s="806"/>
      <c r="TSO898" s="806"/>
      <c r="TSP898" s="806"/>
      <c r="TSQ898" s="806"/>
      <c r="TSR898" s="806"/>
      <c r="TSS898" s="806"/>
      <c r="TST898" s="806"/>
      <c r="TSU898" s="806"/>
      <c r="TSV898" s="806"/>
      <c r="TSW898" s="806"/>
      <c r="TSX898" s="806"/>
      <c r="TSY898" s="806"/>
      <c r="TSZ898" s="806"/>
      <c r="TTA898" s="806"/>
      <c r="TTB898" s="806"/>
      <c r="TTC898" s="806"/>
      <c r="TTD898" s="806"/>
      <c r="TTE898" s="806"/>
      <c r="TTF898" s="806"/>
      <c r="TTG898" s="806"/>
      <c r="TTH898" s="806"/>
      <c r="TTI898" s="806"/>
      <c r="TTJ898" s="806"/>
      <c r="TTK898" s="806"/>
      <c r="TTL898" s="806"/>
      <c r="TTM898" s="806"/>
      <c r="TTN898" s="806"/>
      <c r="TTO898" s="806"/>
      <c r="TTP898" s="806"/>
      <c r="TTQ898" s="806"/>
      <c r="TTR898" s="806"/>
      <c r="TTS898" s="806"/>
      <c r="TTT898" s="806"/>
      <c r="TTU898" s="806"/>
      <c r="TTV898" s="806"/>
      <c r="TTW898" s="806"/>
      <c r="TTX898" s="806"/>
      <c r="TTY898" s="806"/>
      <c r="TTZ898" s="806"/>
      <c r="TUA898" s="806"/>
      <c r="TUB898" s="806"/>
      <c r="TUC898" s="806"/>
      <c r="TUD898" s="806"/>
      <c r="TUE898" s="806"/>
      <c r="TUF898" s="806"/>
      <c r="TUG898" s="806"/>
      <c r="TUH898" s="806"/>
      <c r="TUI898" s="806"/>
      <c r="TUJ898" s="806"/>
      <c r="TUK898" s="806"/>
      <c r="TUL898" s="806"/>
      <c r="TUM898" s="806"/>
      <c r="TUN898" s="806"/>
      <c r="TUO898" s="806"/>
      <c r="TUP898" s="806"/>
      <c r="TUQ898" s="806"/>
      <c r="TUR898" s="806"/>
      <c r="TUS898" s="806"/>
      <c r="TUT898" s="806"/>
      <c r="TUU898" s="806"/>
      <c r="TUV898" s="806"/>
      <c r="TUW898" s="806"/>
      <c r="TUX898" s="806"/>
      <c r="TUY898" s="806"/>
      <c r="TUZ898" s="806"/>
      <c r="TVA898" s="806"/>
      <c r="TVB898" s="806"/>
      <c r="TVC898" s="806"/>
      <c r="TVD898" s="806"/>
      <c r="TVE898" s="806"/>
      <c r="TVF898" s="806"/>
      <c r="TVG898" s="806"/>
      <c r="TVH898" s="806"/>
      <c r="TVI898" s="806"/>
      <c r="TVJ898" s="806"/>
      <c r="TVK898" s="806"/>
      <c r="TVL898" s="806"/>
      <c r="TVM898" s="806"/>
      <c r="TVN898" s="806"/>
      <c r="TVO898" s="806"/>
      <c r="TVP898" s="806"/>
      <c r="TVQ898" s="806"/>
      <c r="TVR898" s="806"/>
      <c r="TVS898" s="806"/>
      <c r="TVT898" s="806"/>
      <c r="TVU898" s="806"/>
      <c r="TVV898" s="806"/>
      <c r="TVW898" s="806"/>
      <c r="TVX898" s="806"/>
      <c r="TVY898" s="806"/>
      <c r="TVZ898" s="806"/>
      <c r="TWA898" s="806"/>
      <c r="TWB898" s="806"/>
      <c r="TWC898" s="806"/>
      <c r="TWD898" s="806"/>
      <c r="TWE898" s="806"/>
      <c r="TWF898" s="806"/>
      <c r="TWG898" s="806"/>
      <c r="TWH898" s="806"/>
      <c r="TWI898" s="806"/>
      <c r="TWJ898" s="806"/>
      <c r="TWK898" s="806"/>
      <c r="TWL898" s="806"/>
      <c r="TWM898" s="806"/>
      <c r="TWN898" s="806"/>
      <c r="TWO898" s="806"/>
      <c r="TWP898" s="806"/>
      <c r="TWQ898" s="806"/>
      <c r="TWR898" s="806"/>
      <c r="TWS898" s="806"/>
      <c r="TWT898" s="806"/>
      <c r="TWU898" s="806"/>
      <c r="TWV898" s="806"/>
      <c r="TWW898" s="806"/>
      <c r="TWX898" s="806"/>
      <c r="TWY898" s="806"/>
      <c r="TWZ898" s="806"/>
      <c r="TXA898" s="806"/>
      <c r="TXB898" s="806"/>
      <c r="TXC898" s="806"/>
      <c r="TXD898" s="806"/>
      <c r="TXE898" s="806"/>
      <c r="TXF898" s="806"/>
      <c r="TXG898" s="806"/>
      <c r="TXH898" s="806"/>
      <c r="TXI898" s="806"/>
      <c r="TXJ898" s="806"/>
      <c r="TXK898" s="806"/>
      <c r="TXL898" s="806"/>
      <c r="TXM898" s="806"/>
      <c r="TXN898" s="806"/>
      <c r="TXO898" s="806"/>
      <c r="TXP898" s="806"/>
      <c r="TXQ898" s="806"/>
      <c r="TXR898" s="806"/>
      <c r="TXS898" s="806"/>
      <c r="TXT898" s="806"/>
      <c r="TXU898" s="806"/>
      <c r="TXV898" s="806"/>
      <c r="TXW898" s="806"/>
      <c r="TXX898" s="806"/>
      <c r="TXY898" s="806"/>
      <c r="TXZ898" s="806"/>
      <c r="TYA898" s="806"/>
      <c r="TYB898" s="806"/>
      <c r="TYC898" s="806"/>
      <c r="TYD898" s="806"/>
      <c r="TYE898" s="806"/>
      <c r="TYF898" s="806"/>
      <c r="TYG898" s="806"/>
      <c r="TYH898" s="806"/>
      <c r="TYI898" s="806"/>
      <c r="TYJ898" s="806"/>
      <c r="TYK898" s="806"/>
      <c r="TYL898" s="806"/>
      <c r="TYM898" s="806"/>
      <c r="TYN898" s="806"/>
      <c r="TYO898" s="806"/>
      <c r="TYP898" s="806"/>
      <c r="TYQ898" s="806"/>
      <c r="TYR898" s="806"/>
      <c r="TYS898" s="806"/>
      <c r="TYT898" s="806"/>
      <c r="TYU898" s="806"/>
      <c r="TYV898" s="806"/>
      <c r="TYW898" s="806"/>
      <c r="TYX898" s="806"/>
      <c r="TYY898" s="806"/>
      <c r="TYZ898" s="806"/>
      <c r="TZA898" s="806"/>
      <c r="TZB898" s="806"/>
      <c r="TZC898" s="806"/>
      <c r="TZD898" s="806"/>
      <c r="TZE898" s="806"/>
      <c r="TZF898" s="806"/>
      <c r="TZG898" s="806"/>
      <c r="TZH898" s="806"/>
      <c r="TZI898" s="806"/>
      <c r="TZJ898" s="806"/>
      <c r="TZK898" s="806"/>
      <c r="TZL898" s="806"/>
      <c r="TZM898" s="806"/>
      <c r="TZN898" s="806"/>
      <c r="TZO898" s="806"/>
      <c r="TZP898" s="806"/>
      <c r="TZQ898" s="806"/>
      <c r="TZR898" s="806"/>
      <c r="TZS898" s="806"/>
      <c r="TZT898" s="806"/>
      <c r="TZU898" s="806"/>
      <c r="TZV898" s="806"/>
      <c r="TZW898" s="806"/>
      <c r="TZX898" s="806"/>
      <c r="TZY898" s="806"/>
      <c r="TZZ898" s="806"/>
      <c r="UAA898" s="806"/>
      <c r="UAB898" s="806"/>
      <c r="UAC898" s="806"/>
      <c r="UAD898" s="806"/>
      <c r="UAE898" s="806"/>
      <c r="UAF898" s="806"/>
      <c r="UAG898" s="806"/>
      <c r="UAH898" s="806"/>
      <c r="UAI898" s="806"/>
      <c r="UAJ898" s="806"/>
      <c r="UAK898" s="806"/>
      <c r="UAL898" s="806"/>
      <c r="UAM898" s="806"/>
      <c r="UAN898" s="806"/>
      <c r="UAO898" s="806"/>
      <c r="UAP898" s="806"/>
      <c r="UAQ898" s="806"/>
      <c r="UAR898" s="806"/>
      <c r="UAS898" s="806"/>
      <c r="UAT898" s="806"/>
      <c r="UAU898" s="806"/>
      <c r="UAV898" s="806"/>
      <c r="UAW898" s="806"/>
      <c r="UAX898" s="806"/>
      <c r="UAY898" s="806"/>
      <c r="UAZ898" s="806"/>
      <c r="UBA898" s="806"/>
      <c r="UBB898" s="806"/>
      <c r="UBC898" s="806"/>
      <c r="UBD898" s="806"/>
      <c r="UBE898" s="806"/>
      <c r="UBF898" s="806"/>
      <c r="UBG898" s="806"/>
      <c r="UBH898" s="806"/>
      <c r="UBI898" s="806"/>
      <c r="UBJ898" s="806"/>
      <c r="UBK898" s="806"/>
      <c r="UBL898" s="806"/>
      <c r="UBM898" s="806"/>
      <c r="UBN898" s="806"/>
      <c r="UBO898" s="806"/>
      <c r="UBP898" s="806"/>
      <c r="UBQ898" s="806"/>
      <c r="UBR898" s="806"/>
      <c r="UBS898" s="806"/>
      <c r="UBT898" s="806"/>
      <c r="UBU898" s="806"/>
      <c r="UBV898" s="806"/>
      <c r="UBW898" s="806"/>
      <c r="UBX898" s="806"/>
      <c r="UBY898" s="806"/>
      <c r="UBZ898" s="806"/>
      <c r="UCA898" s="806"/>
      <c r="UCB898" s="806"/>
      <c r="UCC898" s="806"/>
      <c r="UCD898" s="806"/>
      <c r="UCE898" s="806"/>
      <c r="UCF898" s="806"/>
      <c r="UCG898" s="806"/>
      <c r="UCH898" s="806"/>
      <c r="UCI898" s="806"/>
      <c r="UCJ898" s="806"/>
      <c r="UCK898" s="806"/>
      <c r="UCL898" s="806"/>
      <c r="UCM898" s="806"/>
      <c r="UCN898" s="806"/>
      <c r="UCO898" s="806"/>
      <c r="UCP898" s="806"/>
      <c r="UCQ898" s="806"/>
      <c r="UCR898" s="806"/>
      <c r="UCS898" s="806"/>
      <c r="UCT898" s="806"/>
      <c r="UCU898" s="806"/>
      <c r="UCV898" s="806"/>
      <c r="UCW898" s="806"/>
      <c r="UCX898" s="806"/>
      <c r="UCY898" s="806"/>
      <c r="UCZ898" s="806"/>
      <c r="UDA898" s="806"/>
      <c r="UDB898" s="806"/>
      <c r="UDC898" s="806"/>
      <c r="UDD898" s="806"/>
      <c r="UDE898" s="806"/>
      <c r="UDF898" s="806"/>
      <c r="UDG898" s="806"/>
      <c r="UDH898" s="806"/>
      <c r="UDI898" s="806"/>
      <c r="UDJ898" s="806"/>
      <c r="UDK898" s="806"/>
      <c r="UDL898" s="806"/>
      <c r="UDM898" s="806"/>
      <c r="UDN898" s="806"/>
      <c r="UDO898" s="806"/>
      <c r="UDP898" s="806"/>
      <c r="UDQ898" s="806"/>
      <c r="UDR898" s="806"/>
      <c r="UDS898" s="806"/>
      <c r="UDT898" s="806"/>
      <c r="UDU898" s="806"/>
      <c r="UDV898" s="806"/>
      <c r="UDW898" s="806"/>
      <c r="UDX898" s="806"/>
      <c r="UDY898" s="806"/>
      <c r="UDZ898" s="806"/>
      <c r="UEA898" s="806"/>
      <c r="UEB898" s="806"/>
      <c r="UEC898" s="806"/>
      <c r="UED898" s="806"/>
      <c r="UEE898" s="806"/>
      <c r="UEF898" s="806"/>
      <c r="UEG898" s="806"/>
      <c r="UEH898" s="806"/>
      <c r="UEI898" s="806"/>
      <c r="UEJ898" s="806"/>
      <c r="UEK898" s="806"/>
      <c r="UEL898" s="806"/>
      <c r="UEM898" s="806"/>
      <c r="UEN898" s="806"/>
      <c r="UEO898" s="806"/>
      <c r="UEP898" s="806"/>
      <c r="UEQ898" s="806"/>
      <c r="UER898" s="806"/>
      <c r="UES898" s="806"/>
      <c r="UET898" s="806"/>
      <c r="UEU898" s="806"/>
      <c r="UEV898" s="806"/>
      <c r="UEW898" s="806"/>
      <c r="UEX898" s="806"/>
      <c r="UEY898" s="806"/>
      <c r="UEZ898" s="806"/>
      <c r="UFA898" s="806"/>
      <c r="UFB898" s="806"/>
      <c r="UFC898" s="806"/>
      <c r="UFD898" s="806"/>
      <c r="UFE898" s="806"/>
      <c r="UFF898" s="806"/>
      <c r="UFG898" s="806"/>
      <c r="UFH898" s="806"/>
      <c r="UFI898" s="806"/>
      <c r="UFJ898" s="806"/>
      <c r="UFK898" s="806"/>
      <c r="UFL898" s="806"/>
      <c r="UFM898" s="806"/>
      <c r="UFN898" s="806"/>
      <c r="UFO898" s="806"/>
      <c r="UFP898" s="806"/>
      <c r="UFQ898" s="806"/>
      <c r="UFR898" s="806"/>
      <c r="UFS898" s="806"/>
      <c r="UFT898" s="806"/>
      <c r="UFU898" s="806"/>
      <c r="UFV898" s="806"/>
      <c r="UFW898" s="806"/>
      <c r="UFX898" s="806"/>
      <c r="UFY898" s="806"/>
      <c r="UFZ898" s="806"/>
      <c r="UGA898" s="806"/>
      <c r="UGB898" s="806"/>
      <c r="UGC898" s="806"/>
      <c r="UGD898" s="806"/>
      <c r="UGE898" s="806"/>
      <c r="UGF898" s="806"/>
      <c r="UGG898" s="806"/>
      <c r="UGH898" s="806"/>
      <c r="UGI898" s="806"/>
      <c r="UGJ898" s="806"/>
      <c r="UGK898" s="806"/>
      <c r="UGL898" s="806"/>
      <c r="UGM898" s="806"/>
      <c r="UGN898" s="806"/>
      <c r="UGO898" s="806"/>
      <c r="UGP898" s="806"/>
      <c r="UGQ898" s="806"/>
      <c r="UGR898" s="806"/>
      <c r="UGS898" s="806"/>
      <c r="UGT898" s="806"/>
      <c r="UGU898" s="806"/>
      <c r="UGV898" s="806"/>
      <c r="UGW898" s="806"/>
      <c r="UGX898" s="806"/>
      <c r="UGY898" s="806"/>
      <c r="UGZ898" s="806"/>
      <c r="UHA898" s="806"/>
      <c r="UHB898" s="806"/>
      <c r="UHC898" s="806"/>
      <c r="UHD898" s="806"/>
      <c r="UHE898" s="806"/>
      <c r="UHF898" s="806"/>
      <c r="UHG898" s="806"/>
      <c r="UHH898" s="806"/>
      <c r="UHI898" s="806"/>
      <c r="UHJ898" s="806"/>
      <c r="UHK898" s="806"/>
      <c r="UHL898" s="806"/>
      <c r="UHM898" s="806"/>
      <c r="UHN898" s="806"/>
      <c r="UHO898" s="806"/>
      <c r="UHP898" s="806"/>
      <c r="UHQ898" s="806"/>
      <c r="UHR898" s="806"/>
      <c r="UHS898" s="806"/>
      <c r="UHT898" s="806"/>
      <c r="UHU898" s="806"/>
      <c r="UHV898" s="806"/>
      <c r="UHW898" s="806"/>
      <c r="UHX898" s="806"/>
      <c r="UHY898" s="806"/>
      <c r="UHZ898" s="806"/>
      <c r="UIA898" s="806"/>
      <c r="UIB898" s="806"/>
      <c r="UIC898" s="806"/>
      <c r="UID898" s="806"/>
      <c r="UIE898" s="806"/>
      <c r="UIF898" s="806"/>
      <c r="UIG898" s="806"/>
      <c r="UIH898" s="806"/>
      <c r="UII898" s="806"/>
      <c r="UIJ898" s="806"/>
      <c r="UIK898" s="806"/>
      <c r="UIL898" s="806"/>
      <c r="UIM898" s="806"/>
      <c r="UIN898" s="806"/>
      <c r="UIO898" s="806"/>
      <c r="UIP898" s="806"/>
      <c r="UIQ898" s="806"/>
      <c r="UIR898" s="806"/>
      <c r="UIS898" s="806"/>
      <c r="UIT898" s="806"/>
      <c r="UIU898" s="806"/>
      <c r="UIV898" s="806"/>
      <c r="UIW898" s="806"/>
      <c r="UIX898" s="806"/>
      <c r="UIY898" s="806"/>
      <c r="UIZ898" s="806"/>
      <c r="UJA898" s="806"/>
      <c r="UJB898" s="806"/>
      <c r="UJC898" s="806"/>
      <c r="UJD898" s="806"/>
      <c r="UJE898" s="806"/>
      <c r="UJF898" s="806"/>
      <c r="UJG898" s="806"/>
      <c r="UJH898" s="806"/>
      <c r="UJI898" s="806"/>
      <c r="UJJ898" s="806"/>
      <c r="UJK898" s="806"/>
      <c r="UJL898" s="806"/>
      <c r="UJM898" s="806"/>
      <c r="UJN898" s="806"/>
      <c r="UJO898" s="806"/>
      <c r="UJP898" s="806"/>
      <c r="UJQ898" s="806"/>
      <c r="UJR898" s="806"/>
      <c r="UJS898" s="806"/>
      <c r="UJT898" s="806"/>
      <c r="UJU898" s="806"/>
      <c r="UJV898" s="806"/>
      <c r="UJW898" s="806"/>
      <c r="UJX898" s="806"/>
      <c r="UJY898" s="806"/>
      <c r="UJZ898" s="806"/>
      <c r="UKA898" s="806"/>
      <c r="UKB898" s="806"/>
      <c r="UKC898" s="806"/>
      <c r="UKD898" s="806"/>
      <c r="UKE898" s="806"/>
      <c r="UKF898" s="806"/>
      <c r="UKG898" s="806"/>
      <c r="UKH898" s="806"/>
      <c r="UKI898" s="806"/>
      <c r="UKJ898" s="806"/>
      <c r="UKK898" s="806"/>
      <c r="UKL898" s="806"/>
      <c r="UKM898" s="806"/>
      <c r="UKN898" s="806"/>
      <c r="UKO898" s="806"/>
      <c r="UKP898" s="806"/>
      <c r="UKQ898" s="806"/>
      <c r="UKR898" s="806"/>
      <c r="UKS898" s="806"/>
      <c r="UKT898" s="806"/>
      <c r="UKU898" s="806"/>
      <c r="UKV898" s="806"/>
      <c r="UKW898" s="806"/>
      <c r="UKX898" s="806"/>
      <c r="UKY898" s="806"/>
      <c r="UKZ898" s="806"/>
      <c r="ULA898" s="806"/>
      <c r="ULB898" s="806"/>
      <c r="ULC898" s="806"/>
      <c r="ULD898" s="806"/>
      <c r="ULE898" s="806"/>
      <c r="ULF898" s="806"/>
      <c r="ULG898" s="806"/>
      <c r="ULH898" s="806"/>
      <c r="ULI898" s="806"/>
      <c r="ULJ898" s="806"/>
      <c r="ULK898" s="806"/>
      <c r="ULL898" s="806"/>
      <c r="ULM898" s="806"/>
      <c r="ULN898" s="806"/>
      <c r="ULO898" s="806"/>
      <c r="ULP898" s="806"/>
      <c r="ULQ898" s="806"/>
      <c r="ULR898" s="806"/>
      <c r="ULS898" s="806"/>
      <c r="ULT898" s="806"/>
      <c r="ULU898" s="806"/>
      <c r="ULV898" s="806"/>
      <c r="ULW898" s="806"/>
      <c r="ULX898" s="806"/>
      <c r="ULY898" s="806"/>
      <c r="ULZ898" s="806"/>
      <c r="UMA898" s="806"/>
      <c r="UMB898" s="806"/>
      <c r="UMC898" s="806"/>
      <c r="UMD898" s="806"/>
      <c r="UME898" s="806"/>
      <c r="UMF898" s="806"/>
      <c r="UMG898" s="806"/>
      <c r="UMH898" s="806"/>
      <c r="UMI898" s="806"/>
      <c r="UMJ898" s="806"/>
      <c r="UMK898" s="806"/>
      <c r="UML898" s="806"/>
      <c r="UMM898" s="806"/>
      <c r="UMN898" s="806"/>
      <c r="UMO898" s="806"/>
      <c r="UMP898" s="806"/>
      <c r="UMQ898" s="806"/>
      <c r="UMR898" s="806"/>
      <c r="UMS898" s="806"/>
      <c r="UMT898" s="806"/>
      <c r="UMU898" s="806"/>
      <c r="UMV898" s="806"/>
      <c r="UMW898" s="806"/>
      <c r="UMX898" s="806"/>
      <c r="UMY898" s="806"/>
      <c r="UMZ898" s="806"/>
      <c r="UNA898" s="806"/>
      <c r="UNB898" s="806"/>
      <c r="UNC898" s="806"/>
      <c r="UND898" s="806"/>
      <c r="UNE898" s="806"/>
      <c r="UNF898" s="806"/>
      <c r="UNG898" s="806"/>
      <c r="UNH898" s="806"/>
      <c r="UNI898" s="806"/>
      <c r="UNJ898" s="806"/>
      <c r="UNK898" s="806"/>
      <c r="UNL898" s="806"/>
      <c r="UNM898" s="806"/>
      <c r="UNN898" s="806"/>
      <c r="UNO898" s="806"/>
      <c r="UNP898" s="806"/>
      <c r="UNQ898" s="806"/>
      <c r="UNR898" s="806"/>
      <c r="UNS898" s="806"/>
      <c r="UNT898" s="806"/>
      <c r="UNU898" s="806"/>
      <c r="UNV898" s="806"/>
      <c r="UNW898" s="806"/>
      <c r="UNX898" s="806"/>
      <c r="UNY898" s="806"/>
      <c r="UNZ898" s="806"/>
      <c r="UOA898" s="806"/>
      <c r="UOB898" s="806"/>
      <c r="UOC898" s="806"/>
      <c r="UOD898" s="806"/>
      <c r="UOE898" s="806"/>
      <c r="UOF898" s="806"/>
      <c r="UOG898" s="806"/>
      <c r="UOH898" s="806"/>
      <c r="UOI898" s="806"/>
      <c r="UOJ898" s="806"/>
      <c r="UOK898" s="806"/>
      <c r="UOL898" s="806"/>
      <c r="UOM898" s="806"/>
      <c r="UON898" s="806"/>
      <c r="UOO898" s="806"/>
      <c r="UOP898" s="806"/>
      <c r="UOQ898" s="806"/>
      <c r="UOR898" s="806"/>
      <c r="UOS898" s="806"/>
      <c r="UOT898" s="806"/>
      <c r="UOU898" s="806"/>
      <c r="UOV898" s="806"/>
      <c r="UOW898" s="806"/>
      <c r="UOX898" s="806"/>
      <c r="UOY898" s="806"/>
      <c r="UOZ898" s="806"/>
      <c r="UPA898" s="806"/>
      <c r="UPB898" s="806"/>
      <c r="UPC898" s="806"/>
      <c r="UPD898" s="806"/>
      <c r="UPE898" s="806"/>
      <c r="UPF898" s="806"/>
      <c r="UPG898" s="806"/>
      <c r="UPH898" s="806"/>
      <c r="UPI898" s="806"/>
      <c r="UPJ898" s="806"/>
      <c r="UPK898" s="806"/>
      <c r="UPL898" s="806"/>
      <c r="UPM898" s="806"/>
      <c r="UPN898" s="806"/>
      <c r="UPO898" s="806"/>
      <c r="UPP898" s="806"/>
      <c r="UPQ898" s="806"/>
      <c r="UPR898" s="806"/>
      <c r="UPS898" s="806"/>
      <c r="UPT898" s="806"/>
      <c r="UPU898" s="806"/>
      <c r="UPV898" s="806"/>
      <c r="UPW898" s="806"/>
      <c r="UPX898" s="806"/>
      <c r="UPY898" s="806"/>
      <c r="UPZ898" s="806"/>
      <c r="UQA898" s="806"/>
      <c r="UQB898" s="806"/>
      <c r="UQC898" s="806"/>
      <c r="UQD898" s="806"/>
      <c r="UQE898" s="806"/>
      <c r="UQF898" s="806"/>
      <c r="UQG898" s="806"/>
      <c r="UQH898" s="806"/>
      <c r="UQI898" s="806"/>
      <c r="UQJ898" s="806"/>
      <c r="UQK898" s="806"/>
      <c r="UQL898" s="806"/>
      <c r="UQM898" s="806"/>
      <c r="UQN898" s="806"/>
      <c r="UQO898" s="806"/>
      <c r="UQP898" s="806"/>
      <c r="UQQ898" s="806"/>
      <c r="UQR898" s="806"/>
      <c r="UQS898" s="806"/>
      <c r="UQT898" s="806"/>
      <c r="UQU898" s="806"/>
      <c r="UQV898" s="806"/>
      <c r="UQW898" s="806"/>
      <c r="UQX898" s="806"/>
      <c r="UQY898" s="806"/>
      <c r="UQZ898" s="806"/>
      <c r="URA898" s="806"/>
      <c r="URB898" s="806"/>
      <c r="URC898" s="806"/>
      <c r="URD898" s="806"/>
      <c r="URE898" s="806"/>
      <c r="URF898" s="806"/>
      <c r="URG898" s="806"/>
      <c r="URH898" s="806"/>
      <c r="URI898" s="806"/>
      <c r="URJ898" s="806"/>
      <c r="URK898" s="806"/>
      <c r="URL898" s="806"/>
      <c r="URM898" s="806"/>
      <c r="URN898" s="806"/>
      <c r="URO898" s="806"/>
      <c r="URP898" s="806"/>
      <c r="URQ898" s="806"/>
      <c r="URR898" s="806"/>
      <c r="URS898" s="806"/>
      <c r="URT898" s="806"/>
      <c r="URU898" s="806"/>
      <c r="URV898" s="806"/>
      <c r="URW898" s="806"/>
      <c r="URX898" s="806"/>
      <c r="URY898" s="806"/>
      <c r="URZ898" s="806"/>
      <c r="USA898" s="806"/>
      <c r="USB898" s="806"/>
      <c r="USC898" s="806"/>
      <c r="USD898" s="806"/>
      <c r="USE898" s="806"/>
      <c r="USF898" s="806"/>
      <c r="USG898" s="806"/>
      <c r="USH898" s="806"/>
      <c r="USI898" s="806"/>
      <c r="USJ898" s="806"/>
      <c r="USK898" s="806"/>
      <c r="USL898" s="806"/>
      <c r="USM898" s="806"/>
      <c r="USN898" s="806"/>
      <c r="USO898" s="806"/>
      <c r="USP898" s="806"/>
      <c r="USQ898" s="806"/>
      <c r="USR898" s="806"/>
      <c r="USS898" s="806"/>
      <c r="UST898" s="806"/>
      <c r="USU898" s="806"/>
      <c r="USV898" s="806"/>
      <c r="USW898" s="806"/>
      <c r="USX898" s="806"/>
      <c r="USY898" s="806"/>
      <c r="USZ898" s="806"/>
      <c r="UTA898" s="806"/>
      <c r="UTB898" s="806"/>
      <c r="UTC898" s="806"/>
      <c r="UTD898" s="806"/>
      <c r="UTE898" s="806"/>
      <c r="UTF898" s="806"/>
      <c r="UTG898" s="806"/>
      <c r="UTH898" s="806"/>
      <c r="UTI898" s="806"/>
      <c r="UTJ898" s="806"/>
      <c r="UTK898" s="806"/>
      <c r="UTL898" s="806"/>
      <c r="UTM898" s="806"/>
      <c r="UTN898" s="806"/>
      <c r="UTO898" s="806"/>
      <c r="UTP898" s="806"/>
      <c r="UTQ898" s="806"/>
      <c r="UTR898" s="806"/>
      <c r="UTS898" s="806"/>
      <c r="UTT898" s="806"/>
      <c r="UTU898" s="806"/>
      <c r="UTV898" s="806"/>
      <c r="UTW898" s="806"/>
      <c r="UTX898" s="806"/>
      <c r="UTY898" s="806"/>
      <c r="UTZ898" s="806"/>
      <c r="UUA898" s="806"/>
      <c r="UUB898" s="806"/>
      <c r="UUC898" s="806"/>
      <c r="UUD898" s="806"/>
      <c r="UUE898" s="806"/>
      <c r="UUF898" s="806"/>
      <c r="UUG898" s="806"/>
      <c r="UUH898" s="806"/>
      <c r="UUI898" s="806"/>
      <c r="UUJ898" s="806"/>
      <c r="UUK898" s="806"/>
      <c r="UUL898" s="806"/>
      <c r="UUM898" s="806"/>
      <c r="UUN898" s="806"/>
      <c r="UUO898" s="806"/>
      <c r="UUP898" s="806"/>
      <c r="UUQ898" s="806"/>
      <c r="UUR898" s="806"/>
      <c r="UUS898" s="806"/>
      <c r="UUT898" s="806"/>
      <c r="UUU898" s="806"/>
      <c r="UUV898" s="806"/>
      <c r="UUW898" s="806"/>
      <c r="UUX898" s="806"/>
      <c r="UUY898" s="806"/>
      <c r="UUZ898" s="806"/>
      <c r="UVA898" s="806"/>
      <c r="UVB898" s="806"/>
      <c r="UVC898" s="806"/>
      <c r="UVD898" s="806"/>
      <c r="UVE898" s="806"/>
      <c r="UVF898" s="806"/>
      <c r="UVG898" s="806"/>
      <c r="UVH898" s="806"/>
      <c r="UVI898" s="806"/>
      <c r="UVJ898" s="806"/>
      <c r="UVK898" s="806"/>
      <c r="UVL898" s="806"/>
      <c r="UVM898" s="806"/>
      <c r="UVN898" s="806"/>
      <c r="UVO898" s="806"/>
      <c r="UVP898" s="806"/>
      <c r="UVQ898" s="806"/>
      <c r="UVR898" s="806"/>
      <c r="UVS898" s="806"/>
      <c r="UVT898" s="806"/>
      <c r="UVU898" s="806"/>
      <c r="UVV898" s="806"/>
      <c r="UVW898" s="806"/>
      <c r="UVX898" s="806"/>
      <c r="UVY898" s="806"/>
      <c r="UVZ898" s="806"/>
      <c r="UWA898" s="806"/>
      <c r="UWB898" s="806"/>
      <c r="UWC898" s="806"/>
      <c r="UWD898" s="806"/>
      <c r="UWE898" s="806"/>
      <c r="UWF898" s="806"/>
      <c r="UWG898" s="806"/>
      <c r="UWH898" s="806"/>
      <c r="UWI898" s="806"/>
      <c r="UWJ898" s="806"/>
      <c r="UWK898" s="806"/>
      <c r="UWL898" s="806"/>
      <c r="UWM898" s="806"/>
      <c r="UWN898" s="806"/>
      <c r="UWO898" s="806"/>
      <c r="UWP898" s="806"/>
      <c r="UWQ898" s="806"/>
      <c r="UWR898" s="806"/>
      <c r="UWS898" s="806"/>
      <c r="UWT898" s="806"/>
      <c r="UWU898" s="806"/>
      <c r="UWV898" s="806"/>
      <c r="UWW898" s="806"/>
      <c r="UWX898" s="806"/>
      <c r="UWY898" s="806"/>
      <c r="UWZ898" s="806"/>
      <c r="UXA898" s="806"/>
      <c r="UXB898" s="806"/>
      <c r="UXC898" s="806"/>
      <c r="UXD898" s="806"/>
      <c r="UXE898" s="806"/>
      <c r="UXF898" s="806"/>
      <c r="UXG898" s="806"/>
      <c r="UXH898" s="806"/>
      <c r="UXI898" s="806"/>
      <c r="UXJ898" s="806"/>
      <c r="UXK898" s="806"/>
      <c r="UXL898" s="806"/>
      <c r="UXM898" s="806"/>
      <c r="UXN898" s="806"/>
      <c r="UXO898" s="806"/>
      <c r="UXP898" s="806"/>
      <c r="UXQ898" s="806"/>
      <c r="UXR898" s="806"/>
      <c r="UXS898" s="806"/>
      <c r="UXT898" s="806"/>
      <c r="UXU898" s="806"/>
      <c r="UXV898" s="806"/>
      <c r="UXW898" s="806"/>
      <c r="UXX898" s="806"/>
      <c r="UXY898" s="806"/>
      <c r="UXZ898" s="806"/>
      <c r="UYA898" s="806"/>
      <c r="UYB898" s="806"/>
      <c r="UYC898" s="806"/>
      <c r="UYD898" s="806"/>
      <c r="UYE898" s="806"/>
      <c r="UYF898" s="806"/>
      <c r="UYG898" s="806"/>
      <c r="UYH898" s="806"/>
      <c r="UYI898" s="806"/>
      <c r="UYJ898" s="806"/>
      <c r="UYK898" s="806"/>
      <c r="UYL898" s="806"/>
      <c r="UYM898" s="806"/>
      <c r="UYN898" s="806"/>
      <c r="UYO898" s="806"/>
      <c r="UYP898" s="806"/>
      <c r="UYQ898" s="806"/>
      <c r="UYR898" s="806"/>
      <c r="UYS898" s="806"/>
      <c r="UYT898" s="806"/>
      <c r="UYU898" s="806"/>
      <c r="UYV898" s="806"/>
      <c r="UYW898" s="806"/>
      <c r="UYX898" s="806"/>
      <c r="UYY898" s="806"/>
      <c r="UYZ898" s="806"/>
      <c r="UZA898" s="806"/>
      <c r="UZB898" s="806"/>
      <c r="UZC898" s="806"/>
      <c r="UZD898" s="806"/>
      <c r="UZE898" s="806"/>
      <c r="UZF898" s="806"/>
      <c r="UZG898" s="806"/>
      <c r="UZH898" s="806"/>
      <c r="UZI898" s="806"/>
      <c r="UZJ898" s="806"/>
      <c r="UZK898" s="806"/>
      <c r="UZL898" s="806"/>
      <c r="UZM898" s="806"/>
      <c r="UZN898" s="806"/>
      <c r="UZO898" s="806"/>
      <c r="UZP898" s="806"/>
      <c r="UZQ898" s="806"/>
      <c r="UZR898" s="806"/>
      <c r="UZS898" s="806"/>
      <c r="UZT898" s="806"/>
      <c r="UZU898" s="806"/>
      <c r="UZV898" s="806"/>
      <c r="UZW898" s="806"/>
      <c r="UZX898" s="806"/>
      <c r="UZY898" s="806"/>
      <c r="UZZ898" s="806"/>
      <c r="VAA898" s="806"/>
      <c r="VAB898" s="806"/>
      <c r="VAC898" s="806"/>
      <c r="VAD898" s="806"/>
      <c r="VAE898" s="806"/>
      <c r="VAF898" s="806"/>
      <c r="VAG898" s="806"/>
      <c r="VAH898" s="806"/>
      <c r="VAI898" s="806"/>
      <c r="VAJ898" s="806"/>
      <c r="VAK898" s="806"/>
      <c r="VAL898" s="806"/>
      <c r="VAM898" s="806"/>
      <c r="VAN898" s="806"/>
      <c r="VAO898" s="806"/>
      <c r="VAP898" s="806"/>
      <c r="VAQ898" s="806"/>
      <c r="VAR898" s="806"/>
      <c r="VAS898" s="806"/>
      <c r="VAT898" s="806"/>
      <c r="VAU898" s="806"/>
      <c r="VAV898" s="806"/>
      <c r="VAW898" s="806"/>
      <c r="VAX898" s="806"/>
      <c r="VAY898" s="806"/>
      <c r="VAZ898" s="806"/>
      <c r="VBA898" s="806"/>
      <c r="VBB898" s="806"/>
      <c r="VBC898" s="806"/>
      <c r="VBD898" s="806"/>
      <c r="VBE898" s="806"/>
      <c r="VBF898" s="806"/>
      <c r="VBG898" s="806"/>
      <c r="VBH898" s="806"/>
      <c r="VBI898" s="806"/>
      <c r="VBJ898" s="806"/>
      <c r="VBK898" s="806"/>
      <c r="VBL898" s="806"/>
      <c r="VBM898" s="806"/>
      <c r="VBN898" s="806"/>
      <c r="VBO898" s="806"/>
      <c r="VBP898" s="806"/>
      <c r="VBQ898" s="806"/>
      <c r="VBR898" s="806"/>
      <c r="VBS898" s="806"/>
      <c r="VBT898" s="806"/>
      <c r="VBU898" s="806"/>
      <c r="VBV898" s="806"/>
      <c r="VBW898" s="806"/>
      <c r="VBX898" s="806"/>
      <c r="VBY898" s="806"/>
      <c r="VBZ898" s="806"/>
      <c r="VCA898" s="806"/>
      <c r="VCB898" s="806"/>
      <c r="VCC898" s="806"/>
      <c r="VCD898" s="806"/>
      <c r="VCE898" s="806"/>
      <c r="VCF898" s="806"/>
      <c r="VCG898" s="806"/>
      <c r="VCH898" s="806"/>
      <c r="VCI898" s="806"/>
      <c r="VCJ898" s="806"/>
      <c r="VCK898" s="806"/>
      <c r="VCL898" s="806"/>
      <c r="VCM898" s="806"/>
      <c r="VCN898" s="806"/>
      <c r="VCO898" s="806"/>
      <c r="VCP898" s="806"/>
      <c r="VCQ898" s="806"/>
      <c r="VCR898" s="806"/>
      <c r="VCS898" s="806"/>
      <c r="VCT898" s="806"/>
      <c r="VCU898" s="806"/>
      <c r="VCV898" s="806"/>
      <c r="VCW898" s="806"/>
      <c r="VCX898" s="806"/>
      <c r="VCY898" s="806"/>
      <c r="VCZ898" s="806"/>
      <c r="VDA898" s="806"/>
      <c r="VDB898" s="806"/>
      <c r="VDC898" s="806"/>
      <c r="VDD898" s="806"/>
      <c r="VDE898" s="806"/>
      <c r="VDF898" s="806"/>
      <c r="VDG898" s="806"/>
      <c r="VDH898" s="806"/>
      <c r="VDI898" s="806"/>
      <c r="VDJ898" s="806"/>
      <c r="VDK898" s="806"/>
      <c r="VDL898" s="806"/>
      <c r="VDM898" s="806"/>
      <c r="VDN898" s="806"/>
      <c r="VDO898" s="806"/>
      <c r="VDP898" s="806"/>
      <c r="VDQ898" s="806"/>
      <c r="VDR898" s="806"/>
      <c r="VDS898" s="806"/>
      <c r="VDT898" s="806"/>
      <c r="VDU898" s="806"/>
      <c r="VDV898" s="806"/>
      <c r="VDW898" s="806"/>
      <c r="VDX898" s="806"/>
      <c r="VDY898" s="806"/>
      <c r="VDZ898" s="806"/>
      <c r="VEA898" s="806"/>
      <c r="VEB898" s="806"/>
      <c r="VEC898" s="806"/>
      <c r="VED898" s="806"/>
      <c r="VEE898" s="806"/>
      <c r="VEF898" s="806"/>
      <c r="VEG898" s="806"/>
      <c r="VEH898" s="806"/>
      <c r="VEI898" s="806"/>
      <c r="VEJ898" s="806"/>
      <c r="VEK898" s="806"/>
      <c r="VEL898" s="806"/>
      <c r="VEM898" s="806"/>
      <c r="VEN898" s="806"/>
      <c r="VEO898" s="806"/>
      <c r="VEP898" s="806"/>
      <c r="VEQ898" s="806"/>
      <c r="VER898" s="806"/>
      <c r="VES898" s="806"/>
      <c r="VET898" s="806"/>
      <c r="VEU898" s="806"/>
      <c r="VEV898" s="806"/>
      <c r="VEW898" s="806"/>
      <c r="VEX898" s="806"/>
      <c r="VEY898" s="806"/>
      <c r="VEZ898" s="806"/>
      <c r="VFA898" s="806"/>
      <c r="VFB898" s="806"/>
      <c r="VFC898" s="806"/>
      <c r="VFD898" s="806"/>
      <c r="VFE898" s="806"/>
      <c r="VFF898" s="806"/>
      <c r="VFG898" s="806"/>
      <c r="VFH898" s="806"/>
      <c r="VFI898" s="806"/>
      <c r="VFJ898" s="806"/>
      <c r="VFK898" s="806"/>
      <c r="VFL898" s="806"/>
      <c r="VFM898" s="806"/>
      <c r="VFN898" s="806"/>
      <c r="VFO898" s="806"/>
      <c r="VFP898" s="806"/>
      <c r="VFQ898" s="806"/>
      <c r="VFR898" s="806"/>
      <c r="VFS898" s="806"/>
      <c r="VFT898" s="806"/>
      <c r="VFU898" s="806"/>
      <c r="VFV898" s="806"/>
      <c r="VFW898" s="806"/>
      <c r="VFX898" s="806"/>
      <c r="VFY898" s="806"/>
      <c r="VFZ898" s="806"/>
      <c r="VGA898" s="806"/>
      <c r="VGB898" s="806"/>
      <c r="VGC898" s="806"/>
      <c r="VGD898" s="806"/>
      <c r="VGE898" s="806"/>
      <c r="VGF898" s="806"/>
      <c r="VGG898" s="806"/>
      <c r="VGH898" s="806"/>
      <c r="VGI898" s="806"/>
      <c r="VGJ898" s="806"/>
      <c r="VGK898" s="806"/>
      <c r="VGL898" s="806"/>
      <c r="VGM898" s="806"/>
      <c r="VGN898" s="806"/>
      <c r="VGO898" s="806"/>
      <c r="VGP898" s="806"/>
      <c r="VGQ898" s="806"/>
      <c r="VGR898" s="806"/>
      <c r="VGS898" s="806"/>
      <c r="VGT898" s="806"/>
      <c r="VGU898" s="806"/>
      <c r="VGV898" s="806"/>
      <c r="VGW898" s="806"/>
      <c r="VGX898" s="806"/>
      <c r="VGY898" s="806"/>
      <c r="VGZ898" s="806"/>
      <c r="VHA898" s="806"/>
      <c r="VHB898" s="806"/>
      <c r="VHC898" s="806"/>
      <c r="VHD898" s="806"/>
      <c r="VHE898" s="806"/>
      <c r="VHF898" s="806"/>
      <c r="VHG898" s="806"/>
      <c r="VHH898" s="806"/>
      <c r="VHI898" s="806"/>
      <c r="VHJ898" s="806"/>
      <c r="VHK898" s="806"/>
      <c r="VHL898" s="806"/>
      <c r="VHM898" s="806"/>
      <c r="VHN898" s="806"/>
      <c r="VHO898" s="806"/>
      <c r="VHP898" s="806"/>
      <c r="VHQ898" s="806"/>
      <c r="VHR898" s="806"/>
      <c r="VHS898" s="806"/>
      <c r="VHT898" s="806"/>
      <c r="VHU898" s="806"/>
      <c r="VHV898" s="806"/>
      <c r="VHW898" s="806"/>
      <c r="VHX898" s="806"/>
      <c r="VHY898" s="806"/>
      <c r="VHZ898" s="806"/>
      <c r="VIA898" s="806"/>
      <c r="VIB898" s="806"/>
      <c r="VIC898" s="806"/>
      <c r="VID898" s="806"/>
      <c r="VIE898" s="806"/>
      <c r="VIF898" s="806"/>
      <c r="VIG898" s="806"/>
      <c r="VIH898" s="806"/>
      <c r="VII898" s="806"/>
      <c r="VIJ898" s="806"/>
      <c r="VIK898" s="806"/>
      <c r="VIL898" s="806"/>
      <c r="VIM898" s="806"/>
      <c r="VIN898" s="806"/>
      <c r="VIO898" s="806"/>
      <c r="VIP898" s="806"/>
      <c r="VIQ898" s="806"/>
      <c r="VIR898" s="806"/>
      <c r="VIS898" s="806"/>
      <c r="VIT898" s="806"/>
      <c r="VIU898" s="806"/>
      <c r="VIV898" s="806"/>
      <c r="VIW898" s="806"/>
      <c r="VIX898" s="806"/>
      <c r="VIY898" s="806"/>
      <c r="VIZ898" s="806"/>
      <c r="VJA898" s="806"/>
      <c r="VJB898" s="806"/>
      <c r="VJC898" s="806"/>
      <c r="VJD898" s="806"/>
      <c r="VJE898" s="806"/>
      <c r="VJF898" s="806"/>
      <c r="VJG898" s="806"/>
      <c r="VJH898" s="806"/>
      <c r="VJI898" s="806"/>
      <c r="VJJ898" s="806"/>
      <c r="VJK898" s="806"/>
      <c r="VJL898" s="806"/>
      <c r="VJM898" s="806"/>
      <c r="VJN898" s="806"/>
      <c r="VJO898" s="806"/>
      <c r="VJP898" s="806"/>
      <c r="VJQ898" s="806"/>
      <c r="VJR898" s="806"/>
      <c r="VJS898" s="806"/>
      <c r="VJT898" s="806"/>
      <c r="VJU898" s="806"/>
      <c r="VJV898" s="806"/>
      <c r="VJW898" s="806"/>
      <c r="VJX898" s="806"/>
      <c r="VJY898" s="806"/>
      <c r="VJZ898" s="806"/>
      <c r="VKA898" s="806"/>
      <c r="VKB898" s="806"/>
      <c r="VKC898" s="806"/>
      <c r="VKD898" s="806"/>
      <c r="VKE898" s="806"/>
      <c r="VKF898" s="806"/>
      <c r="VKG898" s="806"/>
      <c r="VKH898" s="806"/>
      <c r="VKI898" s="806"/>
      <c r="VKJ898" s="806"/>
      <c r="VKK898" s="806"/>
      <c r="VKL898" s="806"/>
      <c r="VKM898" s="806"/>
      <c r="VKN898" s="806"/>
      <c r="VKO898" s="806"/>
      <c r="VKP898" s="806"/>
      <c r="VKQ898" s="806"/>
      <c r="VKR898" s="806"/>
      <c r="VKS898" s="806"/>
      <c r="VKT898" s="806"/>
      <c r="VKU898" s="806"/>
      <c r="VKV898" s="806"/>
      <c r="VKW898" s="806"/>
      <c r="VKX898" s="806"/>
      <c r="VKY898" s="806"/>
      <c r="VKZ898" s="806"/>
      <c r="VLA898" s="806"/>
      <c r="VLB898" s="806"/>
      <c r="VLC898" s="806"/>
      <c r="VLD898" s="806"/>
      <c r="VLE898" s="806"/>
      <c r="VLF898" s="806"/>
      <c r="VLG898" s="806"/>
      <c r="VLH898" s="806"/>
      <c r="VLI898" s="806"/>
      <c r="VLJ898" s="806"/>
      <c r="VLK898" s="806"/>
      <c r="VLL898" s="806"/>
      <c r="VLM898" s="806"/>
      <c r="VLN898" s="806"/>
      <c r="VLO898" s="806"/>
      <c r="VLP898" s="806"/>
      <c r="VLQ898" s="806"/>
      <c r="VLR898" s="806"/>
      <c r="VLS898" s="806"/>
      <c r="VLT898" s="806"/>
      <c r="VLU898" s="806"/>
      <c r="VLV898" s="806"/>
      <c r="VLW898" s="806"/>
      <c r="VLX898" s="806"/>
      <c r="VLY898" s="806"/>
      <c r="VLZ898" s="806"/>
      <c r="VMA898" s="806"/>
      <c r="VMB898" s="806"/>
      <c r="VMC898" s="806"/>
      <c r="VMD898" s="806"/>
      <c r="VME898" s="806"/>
      <c r="VMF898" s="806"/>
      <c r="VMG898" s="806"/>
      <c r="VMH898" s="806"/>
      <c r="VMI898" s="806"/>
      <c r="VMJ898" s="806"/>
      <c r="VMK898" s="806"/>
      <c r="VML898" s="806"/>
      <c r="VMM898" s="806"/>
      <c r="VMN898" s="806"/>
      <c r="VMO898" s="806"/>
      <c r="VMP898" s="806"/>
      <c r="VMQ898" s="806"/>
      <c r="VMR898" s="806"/>
      <c r="VMS898" s="806"/>
      <c r="VMT898" s="806"/>
      <c r="VMU898" s="806"/>
      <c r="VMV898" s="806"/>
      <c r="VMW898" s="806"/>
      <c r="VMX898" s="806"/>
      <c r="VMY898" s="806"/>
      <c r="VMZ898" s="806"/>
      <c r="VNA898" s="806"/>
      <c r="VNB898" s="806"/>
      <c r="VNC898" s="806"/>
      <c r="VND898" s="806"/>
      <c r="VNE898" s="806"/>
      <c r="VNF898" s="806"/>
      <c r="VNG898" s="806"/>
      <c r="VNH898" s="806"/>
      <c r="VNI898" s="806"/>
      <c r="VNJ898" s="806"/>
      <c r="VNK898" s="806"/>
      <c r="VNL898" s="806"/>
      <c r="VNM898" s="806"/>
      <c r="VNN898" s="806"/>
      <c r="VNO898" s="806"/>
      <c r="VNP898" s="806"/>
      <c r="VNQ898" s="806"/>
      <c r="VNR898" s="806"/>
      <c r="VNS898" s="806"/>
      <c r="VNT898" s="806"/>
      <c r="VNU898" s="806"/>
      <c r="VNV898" s="806"/>
      <c r="VNW898" s="806"/>
      <c r="VNX898" s="806"/>
      <c r="VNY898" s="806"/>
      <c r="VNZ898" s="806"/>
      <c r="VOA898" s="806"/>
      <c r="VOB898" s="806"/>
      <c r="VOC898" s="806"/>
      <c r="VOD898" s="806"/>
      <c r="VOE898" s="806"/>
      <c r="VOF898" s="806"/>
      <c r="VOG898" s="806"/>
      <c r="VOH898" s="806"/>
      <c r="VOI898" s="806"/>
      <c r="VOJ898" s="806"/>
      <c r="VOK898" s="806"/>
      <c r="VOL898" s="806"/>
      <c r="VOM898" s="806"/>
      <c r="VON898" s="806"/>
      <c r="VOO898" s="806"/>
      <c r="VOP898" s="806"/>
      <c r="VOQ898" s="806"/>
      <c r="VOR898" s="806"/>
      <c r="VOS898" s="806"/>
      <c r="VOT898" s="806"/>
      <c r="VOU898" s="806"/>
      <c r="VOV898" s="806"/>
      <c r="VOW898" s="806"/>
      <c r="VOX898" s="806"/>
      <c r="VOY898" s="806"/>
      <c r="VOZ898" s="806"/>
      <c r="VPA898" s="806"/>
      <c r="VPB898" s="806"/>
      <c r="VPC898" s="806"/>
      <c r="VPD898" s="806"/>
      <c r="VPE898" s="806"/>
      <c r="VPF898" s="806"/>
      <c r="VPG898" s="806"/>
      <c r="VPH898" s="806"/>
      <c r="VPI898" s="806"/>
      <c r="VPJ898" s="806"/>
      <c r="VPK898" s="806"/>
      <c r="VPL898" s="806"/>
      <c r="VPM898" s="806"/>
      <c r="VPN898" s="806"/>
      <c r="VPO898" s="806"/>
      <c r="VPP898" s="806"/>
      <c r="VPQ898" s="806"/>
      <c r="VPR898" s="806"/>
      <c r="VPS898" s="806"/>
      <c r="VPT898" s="806"/>
      <c r="VPU898" s="806"/>
      <c r="VPV898" s="806"/>
      <c r="VPW898" s="806"/>
      <c r="VPX898" s="806"/>
      <c r="VPY898" s="806"/>
      <c r="VPZ898" s="806"/>
      <c r="VQA898" s="806"/>
      <c r="VQB898" s="806"/>
      <c r="VQC898" s="806"/>
      <c r="VQD898" s="806"/>
      <c r="VQE898" s="806"/>
      <c r="VQF898" s="806"/>
      <c r="VQG898" s="806"/>
      <c r="VQH898" s="806"/>
      <c r="VQI898" s="806"/>
      <c r="VQJ898" s="806"/>
      <c r="VQK898" s="806"/>
      <c r="VQL898" s="806"/>
      <c r="VQM898" s="806"/>
      <c r="VQN898" s="806"/>
      <c r="VQO898" s="806"/>
      <c r="VQP898" s="806"/>
      <c r="VQQ898" s="806"/>
      <c r="VQR898" s="806"/>
      <c r="VQS898" s="806"/>
      <c r="VQT898" s="806"/>
      <c r="VQU898" s="806"/>
      <c r="VQV898" s="806"/>
      <c r="VQW898" s="806"/>
      <c r="VQX898" s="806"/>
      <c r="VQY898" s="806"/>
      <c r="VQZ898" s="806"/>
      <c r="VRA898" s="806"/>
      <c r="VRB898" s="806"/>
      <c r="VRC898" s="806"/>
      <c r="VRD898" s="806"/>
      <c r="VRE898" s="806"/>
      <c r="VRF898" s="806"/>
      <c r="VRG898" s="806"/>
      <c r="VRH898" s="806"/>
      <c r="VRI898" s="806"/>
      <c r="VRJ898" s="806"/>
      <c r="VRK898" s="806"/>
      <c r="VRL898" s="806"/>
      <c r="VRM898" s="806"/>
      <c r="VRN898" s="806"/>
      <c r="VRO898" s="806"/>
      <c r="VRP898" s="806"/>
      <c r="VRQ898" s="806"/>
      <c r="VRR898" s="806"/>
      <c r="VRS898" s="806"/>
      <c r="VRT898" s="806"/>
      <c r="VRU898" s="806"/>
      <c r="VRV898" s="806"/>
      <c r="VRW898" s="806"/>
      <c r="VRX898" s="806"/>
      <c r="VRY898" s="806"/>
      <c r="VRZ898" s="806"/>
      <c r="VSA898" s="806"/>
      <c r="VSB898" s="806"/>
      <c r="VSC898" s="806"/>
      <c r="VSD898" s="806"/>
      <c r="VSE898" s="806"/>
      <c r="VSF898" s="806"/>
      <c r="VSG898" s="806"/>
      <c r="VSH898" s="806"/>
      <c r="VSI898" s="806"/>
      <c r="VSJ898" s="806"/>
      <c r="VSK898" s="806"/>
      <c r="VSL898" s="806"/>
      <c r="VSM898" s="806"/>
      <c r="VSN898" s="806"/>
      <c r="VSO898" s="806"/>
      <c r="VSP898" s="806"/>
      <c r="VSQ898" s="806"/>
      <c r="VSR898" s="806"/>
      <c r="VSS898" s="806"/>
      <c r="VST898" s="806"/>
      <c r="VSU898" s="806"/>
      <c r="VSV898" s="806"/>
      <c r="VSW898" s="806"/>
      <c r="VSX898" s="806"/>
      <c r="VSY898" s="806"/>
      <c r="VSZ898" s="806"/>
      <c r="VTA898" s="806"/>
      <c r="VTB898" s="806"/>
      <c r="VTC898" s="806"/>
      <c r="VTD898" s="806"/>
      <c r="VTE898" s="806"/>
      <c r="VTF898" s="806"/>
      <c r="VTG898" s="806"/>
      <c r="VTH898" s="806"/>
      <c r="VTI898" s="806"/>
      <c r="VTJ898" s="806"/>
      <c r="VTK898" s="806"/>
      <c r="VTL898" s="806"/>
      <c r="VTM898" s="806"/>
      <c r="VTN898" s="806"/>
      <c r="VTO898" s="806"/>
      <c r="VTP898" s="806"/>
      <c r="VTQ898" s="806"/>
      <c r="VTR898" s="806"/>
      <c r="VTS898" s="806"/>
      <c r="VTT898" s="806"/>
      <c r="VTU898" s="806"/>
      <c r="VTV898" s="806"/>
      <c r="VTW898" s="806"/>
      <c r="VTX898" s="806"/>
      <c r="VTY898" s="806"/>
      <c r="VTZ898" s="806"/>
      <c r="VUA898" s="806"/>
      <c r="VUB898" s="806"/>
      <c r="VUC898" s="806"/>
      <c r="VUD898" s="806"/>
      <c r="VUE898" s="806"/>
      <c r="VUF898" s="806"/>
      <c r="VUG898" s="806"/>
      <c r="VUH898" s="806"/>
      <c r="VUI898" s="806"/>
      <c r="VUJ898" s="806"/>
      <c r="VUK898" s="806"/>
      <c r="VUL898" s="806"/>
      <c r="VUM898" s="806"/>
      <c r="VUN898" s="806"/>
      <c r="VUO898" s="806"/>
      <c r="VUP898" s="806"/>
      <c r="VUQ898" s="806"/>
      <c r="VUR898" s="806"/>
      <c r="VUS898" s="806"/>
      <c r="VUT898" s="806"/>
      <c r="VUU898" s="806"/>
      <c r="VUV898" s="806"/>
      <c r="VUW898" s="806"/>
      <c r="VUX898" s="806"/>
      <c r="VUY898" s="806"/>
      <c r="VUZ898" s="806"/>
      <c r="VVA898" s="806"/>
      <c r="VVB898" s="806"/>
      <c r="VVC898" s="806"/>
      <c r="VVD898" s="806"/>
      <c r="VVE898" s="806"/>
      <c r="VVF898" s="806"/>
      <c r="VVG898" s="806"/>
      <c r="VVH898" s="806"/>
      <c r="VVI898" s="806"/>
      <c r="VVJ898" s="806"/>
      <c r="VVK898" s="806"/>
      <c r="VVL898" s="806"/>
      <c r="VVM898" s="806"/>
      <c r="VVN898" s="806"/>
      <c r="VVO898" s="806"/>
      <c r="VVP898" s="806"/>
      <c r="VVQ898" s="806"/>
      <c r="VVR898" s="806"/>
      <c r="VVS898" s="806"/>
      <c r="VVT898" s="806"/>
      <c r="VVU898" s="806"/>
      <c r="VVV898" s="806"/>
      <c r="VVW898" s="806"/>
      <c r="VVX898" s="806"/>
      <c r="VVY898" s="806"/>
      <c r="VVZ898" s="806"/>
      <c r="VWA898" s="806"/>
      <c r="VWB898" s="806"/>
      <c r="VWC898" s="806"/>
      <c r="VWD898" s="806"/>
      <c r="VWE898" s="806"/>
      <c r="VWF898" s="806"/>
      <c r="VWG898" s="806"/>
      <c r="VWH898" s="806"/>
      <c r="VWI898" s="806"/>
      <c r="VWJ898" s="806"/>
      <c r="VWK898" s="806"/>
      <c r="VWL898" s="806"/>
      <c r="VWM898" s="806"/>
      <c r="VWN898" s="806"/>
      <c r="VWO898" s="806"/>
      <c r="VWP898" s="806"/>
      <c r="VWQ898" s="806"/>
      <c r="VWR898" s="806"/>
      <c r="VWS898" s="806"/>
      <c r="VWT898" s="806"/>
      <c r="VWU898" s="806"/>
      <c r="VWV898" s="806"/>
      <c r="VWW898" s="806"/>
      <c r="VWX898" s="806"/>
      <c r="VWY898" s="806"/>
      <c r="VWZ898" s="806"/>
      <c r="VXA898" s="806"/>
      <c r="VXB898" s="806"/>
      <c r="VXC898" s="806"/>
      <c r="VXD898" s="806"/>
      <c r="VXE898" s="806"/>
      <c r="VXF898" s="806"/>
      <c r="VXG898" s="806"/>
      <c r="VXH898" s="806"/>
      <c r="VXI898" s="806"/>
      <c r="VXJ898" s="806"/>
      <c r="VXK898" s="806"/>
      <c r="VXL898" s="806"/>
      <c r="VXM898" s="806"/>
      <c r="VXN898" s="806"/>
      <c r="VXO898" s="806"/>
      <c r="VXP898" s="806"/>
      <c r="VXQ898" s="806"/>
      <c r="VXR898" s="806"/>
      <c r="VXS898" s="806"/>
      <c r="VXT898" s="806"/>
      <c r="VXU898" s="806"/>
      <c r="VXV898" s="806"/>
      <c r="VXW898" s="806"/>
      <c r="VXX898" s="806"/>
      <c r="VXY898" s="806"/>
      <c r="VXZ898" s="806"/>
      <c r="VYA898" s="806"/>
      <c r="VYB898" s="806"/>
      <c r="VYC898" s="806"/>
      <c r="VYD898" s="806"/>
      <c r="VYE898" s="806"/>
      <c r="VYF898" s="806"/>
      <c r="VYG898" s="806"/>
      <c r="VYH898" s="806"/>
      <c r="VYI898" s="806"/>
      <c r="VYJ898" s="806"/>
      <c r="VYK898" s="806"/>
      <c r="VYL898" s="806"/>
      <c r="VYM898" s="806"/>
      <c r="VYN898" s="806"/>
      <c r="VYO898" s="806"/>
      <c r="VYP898" s="806"/>
      <c r="VYQ898" s="806"/>
      <c r="VYR898" s="806"/>
      <c r="VYS898" s="806"/>
      <c r="VYT898" s="806"/>
      <c r="VYU898" s="806"/>
      <c r="VYV898" s="806"/>
      <c r="VYW898" s="806"/>
      <c r="VYX898" s="806"/>
      <c r="VYY898" s="806"/>
      <c r="VYZ898" s="806"/>
      <c r="VZA898" s="806"/>
      <c r="VZB898" s="806"/>
      <c r="VZC898" s="806"/>
      <c r="VZD898" s="806"/>
      <c r="VZE898" s="806"/>
      <c r="VZF898" s="806"/>
      <c r="VZG898" s="806"/>
      <c r="VZH898" s="806"/>
      <c r="VZI898" s="806"/>
      <c r="VZJ898" s="806"/>
      <c r="VZK898" s="806"/>
      <c r="VZL898" s="806"/>
      <c r="VZM898" s="806"/>
      <c r="VZN898" s="806"/>
      <c r="VZO898" s="806"/>
      <c r="VZP898" s="806"/>
      <c r="VZQ898" s="806"/>
      <c r="VZR898" s="806"/>
      <c r="VZS898" s="806"/>
      <c r="VZT898" s="806"/>
      <c r="VZU898" s="806"/>
      <c r="VZV898" s="806"/>
      <c r="VZW898" s="806"/>
      <c r="VZX898" s="806"/>
      <c r="VZY898" s="806"/>
      <c r="VZZ898" s="806"/>
      <c r="WAA898" s="806"/>
      <c r="WAB898" s="806"/>
      <c r="WAC898" s="806"/>
      <c r="WAD898" s="806"/>
      <c r="WAE898" s="806"/>
      <c r="WAF898" s="806"/>
      <c r="WAG898" s="806"/>
      <c r="WAH898" s="806"/>
      <c r="WAI898" s="806"/>
      <c r="WAJ898" s="806"/>
      <c r="WAK898" s="806"/>
      <c r="WAL898" s="806"/>
      <c r="WAM898" s="806"/>
      <c r="WAN898" s="806"/>
      <c r="WAO898" s="806"/>
      <c r="WAP898" s="806"/>
      <c r="WAQ898" s="806"/>
      <c r="WAR898" s="806"/>
      <c r="WAS898" s="806"/>
      <c r="WAT898" s="806"/>
      <c r="WAU898" s="806"/>
      <c r="WAV898" s="806"/>
      <c r="WAW898" s="806"/>
      <c r="WAX898" s="806"/>
      <c r="WAY898" s="806"/>
      <c r="WAZ898" s="806"/>
      <c r="WBA898" s="806"/>
      <c r="WBB898" s="806"/>
      <c r="WBC898" s="806"/>
      <c r="WBD898" s="806"/>
      <c r="WBE898" s="806"/>
      <c r="WBF898" s="806"/>
      <c r="WBG898" s="806"/>
      <c r="WBH898" s="806"/>
      <c r="WBI898" s="806"/>
      <c r="WBJ898" s="806"/>
      <c r="WBK898" s="806"/>
      <c r="WBL898" s="806"/>
      <c r="WBM898" s="806"/>
      <c r="WBN898" s="806"/>
      <c r="WBO898" s="806"/>
      <c r="WBP898" s="806"/>
      <c r="WBQ898" s="806"/>
      <c r="WBR898" s="806"/>
      <c r="WBS898" s="806"/>
      <c r="WBT898" s="806"/>
      <c r="WBU898" s="806"/>
      <c r="WBV898" s="806"/>
      <c r="WBW898" s="806"/>
      <c r="WBX898" s="806"/>
      <c r="WBY898" s="806"/>
      <c r="WBZ898" s="806"/>
      <c r="WCA898" s="806"/>
      <c r="WCB898" s="806"/>
      <c r="WCC898" s="806"/>
      <c r="WCD898" s="806"/>
      <c r="WCE898" s="806"/>
      <c r="WCF898" s="806"/>
      <c r="WCG898" s="806"/>
      <c r="WCH898" s="806"/>
      <c r="WCI898" s="806"/>
      <c r="WCJ898" s="806"/>
      <c r="WCK898" s="806"/>
      <c r="WCL898" s="806"/>
      <c r="WCM898" s="806"/>
      <c r="WCN898" s="806"/>
      <c r="WCO898" s="806"/>
      <c r="WCP898" s="806"/>
      <c r="WCQ898" s="806"/>
      <c r="WCR898" s="806"/>
      <c r="WCS898" s="806"/>
      <c r="WCT898" s="806"/>
      <c r="WCU898" s="806"/>
      <c r="WCV898" s="806"/>
      <c r="WCW898" s="806"/>
      <c r="WCX898" s="806"/>
      <c r="WCY898" s="806"/>
      <c r="WCZ898" s="806"/>
      <c r="WDA898" s="806"/>
      <c r="WDB898" s="806"/>
      <c r="WDC898" s="806"/>
      <c r="WDD898" s="806"/>
      <c r="WDE898" s="806"/>
      <c r="WDF898" s="806"/>
      <c r="WDG898" s="806"/>
      <c r="WDH898" s="806"/>
      <c r="WDI898" s="806"/>
      <c r="WDJ898" s="806"/>
      <c r="WDK898" s="806"/>
      <c r="WDL898" s="806"/>
      <c r="WDM898" s="806"/>
      <c r="WDN898" s="806"/>
      <c r="WDO898" s="806"/>
      <c r="WDP898" s="806"/>
      <c r="WDQ898" s="806"/>
      <c r="WDR898" s="806"/>
      <c r="WDS898" s="806"/>
      <c r="WDT898" s="806"/>
      <c r="WDU898" s="806"/>
      <c r="WDV898" s="806"/>
      <c r="WDW898" s="806"/>
      <c r="WDX898" s="806"/>
      <c r="WDY898" s="806"/>
      <c r="WDZ898" s="806"/>
      <c r="WEA898" s="806"/>
      <c r="WEB898" s="806"/>
      <c r="WEC898" s="806"/>
      <c r="WED898" s="806"/>
      <c r="WEE898" s="806"/>
      <c r="WEF898" s="806"/>
      <c r="WEG898" s="806"/>
      <c r="WEH898" s="806"/>
      <c r="WEI898" s="806"/>
      <c r="WEJ898" s="806"/>
      <c r="WEK898" s="806"/>
      <c r="WEL898" s="806"/>
      <c r="WEM898" s="806"/>
      <c r="WEN898" s="806"/>
      <c r="WEO898" s="806"/>
      <c r="WEP898" s="806"/>
      <c r="WEQ898" s="806"/>
      <c r="WER898" s="806"/>
      <c r="WES898" s="806"/>
      <c r="WET898" s="806"/>
      <c r="WEU898" s="806"/>
      <c r="WEV898" s="806"/>
      <c r="WEW898" s="806"/>
      <c r="WEX898" s="806"/>
      <c r="WEY898" s="806"/>
      <c r="WEZ898" s="806"/>
      <c r="WFA898" s="806"/>
      <c r="WFB898" s="806"/>
      <c r="WFC898" s="806"/>
      <c r="WFD898" s="806"/>
      <c r="WFE898" s="806"/>
      <c r="WFF898" s="806"/>
      <c r="WFG898" s="806"/>
      <c r="WFH898" s="806"/>
      <c r="WFI898" s="806"/>
      <c r="WFJ898" s="806"/>
      <c r="WFK898" s="806"/>
      <c r="WFL898" s="806"/>
      <c r="WFM898" s="806"/>
      <c r="WFN898" s="806"/>
      <c r="WFO898" s="806"/>
      <c r="WFP898" s="806"/>
      <c r="WFQ898" s="806"/>
      <c r="WFR898" s="806"/>
      <c r="WFS898" s="806"/>
      <c r="WFT898" s="806"/>
      <c r="WFU898" s="806"/>
      <c r="WFV898" s="806"/>
      <c r="WFW898" s="806"/>
      <c r="WFX898" s="806"/>
      <c r="WFY898" s="806"/>
      <c r="WFZ898" s="806"/>
      <c r="WGA898" s="806"/>
      <c r="WGB898" s="806"/>
      <c r="WGC898" s="806"/>
      <c r="WGD898" s="806"/>
      <c r="WGE898" s="806"/>
      <c r="WGF898" s="806"/>
      <c r="WGG898" s="806"/>
      <c r="WGH898" s="806"/>
      <c r="WGI898" s="806"/>
      <c r="WGJ898" s="806"/>
      <c r="WGK898" s="806"/>
      <c r="WGL898" s="806"/>
      <c r="WGM898" s="806"/>
      <c r="WGN898" s="806"/>
      <c r="WGO898" s="806"/>
      <c r="WGP898" s="806"/>
      <c r="WGQ898" s="806"/>
      <c r="WGR898" s="806"/>
      <c r="WGS898" s="806"/>
      <c r="WGT898" s="806"/>
      <c r="WGU898" s="806"/>
      <c r="WGV898" s="806"/>
      <c r="WGW898" s="806"/>
      <c r="WGX898" s="806"/>
      <c r="WGY898" s="806"/>
      <c r="WGZ898" s="806"/>
      <c r="WHA898" s="806"/>
      <c r="WHB898" s="806"/>
      <c r="WHC898" s="806"/>
      <c r="WHD898" s="806"/>
      <c r="WHE898" s="806"/>
      <c r="WHF898" s="806"/>
      <c r="WHG898" s="806"/>
      <c r="WHH898" s="806"/>
      <c r="WHI898" s="806"/>
      <c r="WHJ898" s="806"/>
      <c r="WHK898" s="806"/>
      <c r="WHL898" s="806"/>
      <c r="WHM898" s="806"/>
      <c r="WHN898" s="806"/>
      <c r="WHO898" s="806"/>
      <c r="WHP898" s="806"/>
      <c r="WHQ898" s="806"/>
      <c r="WHR898" s="806"/>
      <c r="WHS898" s="806"/>
      <c r="WHT898" s="806"/>
      <c r="WHU898" s="806"/>
      <c r="WHV898" s="806"/>
      <c r="WHW898" s="806"/>
      <c r="WHX898" s="806"/>
      <c r="WHY898" s="806"/>
      <c r="WHZ898" s="806"/>
      <c r="WIA898" s="806"/>
      <c r="WIB898" s="806"/>
      <c r="WIC898" s="806"/>
      <c r="WID898" s="806"/>
      <c r="WIE898" s="806"/>
      <c r="WIF898" s="806"/>
      <c r="WIG898" s="806"/>
      <c r="WIH898" s="806"/>
      <c r="WII898" s="806"/>
      <c r="WIJ898" s="806"/>
      <c r="WIK898" s="806"/>
      <c r="WIL898" s="806"/>
      <c r="WIM898" s="806"/>
      <c r="WIN898" s="806"/>
      <c r="WIO898" s="806"/>
      <c r="WIP898" s="806"/>
      <c r="WIQ898" s="806"/>
      <c r="WIR898" s="806"/>
      <c r="WIS898" s="806"/>
      <c r="WIT898" s="806"/>
      <c r="WIU898" s="806"/>
      <c r="WIV898" s="806"/>
      <c r="WIW898" s="806"/>
      <c r="WIX898" s="806"/>
      <c r="WIY898" s="806"/>
      <c r="WIZ898" s="806"/>
      <c r="WJA898" s="806"/>
      <c r="WJB898" s="806"/>
      <c r="WJC898" s="806"/>
      <c r="WJD898" s="806"/>
      <c r="WJE898" s="806"/>
      <c r="WJF898" s="806"/>
      <c r="WJG898" s="806"/>
      <c r="WJH898" s="806"/>
      <c r="WJI898" s="806"/>
      <c r="WJJ898" s="806"/>
      <c r="WJK898" s="806"/>
      <c r="WJL898" s="806"/>
      <c r="WJM898" s="806"/>
      <c r="WJN898" s="806"/>
      <c r="WJO898" s="806"/>
      <c r="WJP898" s="806"/>
      <c r="WJQ898" s="806"/>
      <c r="WJR898" s="806"/>
      <c r="WJS898" s="806"/>
      <c r="WJT898" s="806"/>
      <c r="WJU898" s="806"/>
      <c r="WJV898" s="806"/>
      <c r="WJW898" s="806"/>
      <c r="WJX898" s="806"/>
      <c r="WJY898" s="806"/>
      <c r="WJZ898" s="806"/>
      <c r="WKA898" s="806"/>
      <c r="WKB898" s="806"/>
      <c r="WKC898" s="806"/>
      <c r="WKD898" s="806"/>
      <c r="WKE898" s="806"/>
      <c r="WKF898" s="806"/>
      <c r="WKG898" s="806"/>
      <c r="WKH898" s="806"/>
      <c r="WKI898" s="806"/>
      <c r="WKJ898" s="806"/>
      <c r="WKK898" s="806"/>
      <c r="WKL898" s="806"/>
      <c r="WKM898" s="806"/>
      <c r="WKN898" s="806"/>
      <c r="WKO898" s="806"/>
      <c r="WKP898" s="806"/>
      <c r="WKQ898" s="806"/>
      <c r="WKR898" s="806"/>
      <c r="WKS898" s="806"/>
      <c r="WKT898" s="806"/>
      <c r="WKU898" s="806"/>
      <c r="WKV898" s="806"/>
      <c r="WKW898" s="806"/>
      <c r="WKX898" s="806"/>
      <c r="WKY898" s="806"/>
      <c r="WKZ898" s="806"/>
      <c r="WLA898" s="806"/>
      <c r="WLB898" s="806"/>
      <c r="WLC898" s="806"/>
      <c r="WLD898" s="806"/>
      <c r="WLE898" s="806"/>
      <c r="WLF898" s="806"/>
      <c r="WLG898" s="806"/>
      <c r="WLH898" s="806"/>
      <c r="WLI898" s="806"/>
      <c r="WLJ898" s="806"/>
      <c r="WLK898" s="806"/>
      <c r="WLL898" s="806"/>
      <c r="WLM898" s="806"/>
      <c r="WLN898" s="806"/>
      <c r="WLO898" s="806"/>
      <c r="WLP898" s="806"/>
      <c r="WLQ898" s="806"/>
      <c r="WLR898" s="806"/>
      <c r="WLS898" s="806"/>
      <c r="WLT898" s="806"/>
      <c r="WLU898" s="806"/>
      <c r="WLV898" s="806"/>
      <c r="WLW898" s="806"/>
      <c r="WLX898" s="806"/>
      <c r="WLY898" s="806"/>
      <c r="WLZ898" s="806"/>
      <c r="WMA898" s="806"/>
      <c r="WMB898" s="806"/>
      <c r="WMC898" s="806"/>
      <c r="WMD898" s="806"/>
      <c r="WME898" s="806"/>
      <c r="WMF898" s="806"/>
      <c r="WMG898" s="806"/>
      <c r="WMH898" s="806"/>
      <c r="WMI898" s="806"/>
      <c r="WMJ898" s="806"/>
      <c r="WMK898" s="806"/>
      <c r="WML898" s="806"/>
      <c r="WMM898" s="806"/>
      <c r="WMN898" s="806"/>
      <c r="WMO898" s="806"/>
      <c r="WMP898" s="806"/>
      <c r="WMQ898" s="806"/>
      <c r="WMR898" s="806"/>
      <c r="WMS898" s="806"/>
      <c r="WMT898" s="806"/>
      <c r="WMU898" s="806"/>
      <c r="WMV898" s="806"/>
      <c r="WMW898" s="806"/>
      <c r="WMX898" s="806"/>
      <c r="WMY898" s="806"/>
      <c r="WMZ898" s="806"/>
      <c r="WNA898" s="806"/>
      <c r="WNB898" s="806"/>
      <c r="WNC898" s="806"/>
      <c r="WND898" s="806"/>
      <c r="WNE898" s="806"/>
      <c r="WNF898" s="806"/>
      <c r="WNG898" s="806"/>
      <c r="WNH898" s="806"/>
      <c r="WNI898" s="806"/>
      <c r="WNJ898" s="806"/>
      <c r="WNK898" s="806"/>
      <c r="WNL898" s="806"/>
      <c r="WNM898" s="806"/>
      <c r="WNN898" s="806"/>
      <c r="WNO898" s="806"/>
      <c r="WNP898" s="806"/>
      <c r="WNQ898" s="806"/>
      <c r="WNR898" s="806"/>
      <c r="WNS898" s="806"/>
      <c r="WNT898" s="806"/>
      <c r="WNU898" s="806"/>
      <c r="WNV898" s="806"/>
      <c r="WNW898" s="806"/>
      <c r="WNX898" s="806"/>
      <c r="WNY898" s="806"/>
      <c r="WNZ898" s="806"/>
      <c r="WOA898" s="806"/>
      <c r="WOB898" s="806"/>
      <c r="WOC898" s="806"/>
      <c r="WOD898" s="806"/>
      <c r="WOE898" s="806"/>
      <c r="WOF898" s="806"/>
      <c r="WOG898" s="806"/>
      <c r="WOH898" s="806"/>
      <c r="WOI898" s="806"/>
      <c r="WOJ898" s="806"/>
      <c r="WOK898" s="806"/>
      <c r="WOL898" s="806"/>
      <c r="WOM898" s="806"/>
      <c r="WON898" s="806"/>
      <c r="WOO898" s="806"/>
      <c r="WOP898" s="806"/>
      <c r="WOQ898" s="806"/>
      <c r="WOR898" s="806"/>
      <c r="WOS898" s="806"/>
      <c r="WOT898" s="806"/>
      <c r="WOU898" s="806"/>
      <c r="WOV898" s="806"/>
      <c r="WOW898" s="806"/>
      <c r="WOX898" s="806"/>
      <c r="WOY898" s="806"/>
      <c r="WOZ898" s="806"/>
      <c r="WPA898" s="806"/>
      <c r="WPB898" s="806"/>
      <c r="WPC898" s="806"/>
      <c r="WPD898" s="806"/>
      <c r="WPE898" s="806"/>
      <c r="WPF898" s="806"/>
      <c r="WPG898" s="806"/>
      <c r="WPH898" s="806"/>
      <c r="WPI898" s="806"/>
      <c r="WPJ898" s="806"/>
      <c r="WPK898" s="806"/>
      <c r="WPL898" s="806"/>
      <c r="WPM898" s="806"/>
      <c r="WPN898" s="806"/>
      <c r="WPO898" s="806"/>
      <c r="WPP898" s="806"/>
      <c r="WPQ898" s="806"/>
      <c r="WPR898" s="806"/>
      <c r="WPS898" s="806"/>
      <c r="WPT898" s="806"/>
      <c r="WPU898" s="806"/>
      <c r="WPV898" s="806"/>
      <c r="WPW898" s="806"/>
      <c r="WPX898" s="806"/>
      <c r="WPY898" s="806"/>
      <c r="WPZ898" s="806"/>
      <c r="WQA898" s="806"/>
      <c r="WQB898" s="806"/>
      <c r="WQC898" s="806"/>
      <c r="WQD898" s="806"/>
      <c r="WQE898" s="806"/>
      <c r="WQF898" s="806"/>
      <c r="WQG898" s="806"/>
      <c r="WQH898" s="806"/>
      <c r="WQI898" s="806"/>
      <c r="WQJ898" s="806"/>
      <c r="WQK898" s="806"/>
      <c r="WQL898" s="806"/>
      <c r="WQM898" s="806"/>
      <c r="WQN898" s="806"/>
      <c r="WQO898" s="806"/>
      <c r="WQP898" s="806"/>
      <c r="WQQ898" s="806"/>
      <c r="WQR898" s="806"/>
      <c r="WQS898" s="806"/>
      <c r="WQT898" s="806"/>
      <c r="WQU898" s="806"/>
      <c r="WQV898" s="806"/>
      <c r="WQW898" s="806"/>
      <c r="WQX898" s="806"/>
      <c r="WQY898" s="806"/>
      <c r="WQZ898" s="806"/>
      <c r="WRA898" s="806"/>
      <c r="WRB898" s="806"/>
      <c r="WRC898" s="806"/>
      <c r="WRD898" s="806"/>
      <c r="WRE898" s="806"/>
      <c r="WRF898" s="806"/>
      <c r="WRG898" s="806"/>
      <c r="WRH898" s="806"/>
      <c r="WRI898" s="806"/>
      <c r="WRJ898" s="806"/>
      <c r="WRK898" s="806"/>
      <c r="WRL898" s="806"/>
      <c r="WRM898" s="806"/>
      <c r="WRN898" s="806"/>
      <c r="WRO898" s="806"/>
      <c r="WRP898" s="806"/>
      <c r="WRQ898" s="806"/>
      <c r="WRR898" s="806"/>
      <c r="WRS898" s="806"/>
      <c r="WRT898" s="806"/>
      <c r="WRU898" s="806"/>
      <c r="WRV898" s="806"/>
      <c r="WRW898" s="806"/>
      <c r="WRX898" s="806"/>
      <c r="WRY898" s="806"/>
      <c r="WRZ898" s="806"/>
      <c r="WSA898" s="806"/>
      <c r="WSB898" s="806"/>
      <c r="WSC898" s="806"/>
      <c r="WSD898" s="806"/>
      <c r="WSE898" s="806"/>
      <c r="WSF898" s="806"/>
      <c r="WSG898" s="806"/>
      <c r="WSH898" s="806"/>
      <c r="WSI898" s="806"/>
      <c r="WSJ898" s="806"/>
      <c r="WSK898" s="806"/>
      <c r="WSL898" s="806"/>
      <c r="WSM898" s="806"/>
      <c r="WSN898" s="806"/>
      <c r="WSO898" s="806"/>
      <c r="WSP898" s="806"/>
      <c r="WSQ898" s="806"/>
      <c r="WSR898" s="806"/>
      <c r="WSS898" s="806"/>
      <c r="WST898" s="806"/>
      <c r="WSU898" s="806"/>
      <c r="WSV898" s="806"/>
      <c r="WSW898" s="806"/>
      <c r="WSX898" s="806"/>
      <c r="WSY898" s="806"/>
      <c r="WSZ898" s="806"/>
      <c r="WTA898" s="806"/>
      <c r="WTB898" s="806"/>
      <c r="WTC898" s="806"/>
      <c r="WTD898" s="806"/>
      <c r="WTE898" s="806"/>
      <c r="WTF898" s="806"/>
      <c r="WTG898" s="806"/>
      <c r="WTH898" s="806"/>
      <c r="WTI898" s="806"/>
      <c r="WTJ898" s="806"/>
      <c r="WTK898" s="806"/>
      <c r="WTL898" s="806"/>
      <c r="WTM898" s="806"/>
      <c r="WTN898" s="806"/>
      <c r="WTO898" s="806"/>
      <c r="WTP898" s="806"/>
      <c r="WTQ898" s="806"/>
      <c r="WTR898" s="806"/>
      <c r="WTS898" s="806"/>
      <c r="WTT898" s="806"/>
      <c r="WTU898" s="806"/>
      <c r="WTV898" s="806"/>
      <c r="WTW898" s="806"/>
      <c r="WTX898" s="806"/>
      <c r="WTY898" s="806"/>
      <c r="WTZ898" s="806"/>
      <c r="WUA898" s="806"/>
      <c r="WUB898" s="806"/>
      <c r="WUC898" s="806"/>
      <c r="WUD898" s="806"/>
      <c r="WUE898" s="806"/>
      <c r="WUF898" s="806"/>
      <c r="WUG898" s="806"/>
      <c r="WUH898" s="806"/>
      <c r="WUI898" s="806"/>
      <c r="WUJ898" s="806"/>
      <c r="WUK898" s="806"/>
      <c r="WUL898" s="806"/>
      <c r="WUM898" s="806"/>
      <c r="WUN898" s="806"/>
      <c r="WUO898" s="806"/>
      <c r="WUP898" s="806"/>
      <c r="WUQ898" s="806"/>
      <c r="WUR898" s="806"/>
      <c r="WUS898" s="806"/>
      <c r="WUT898" s="806"/>
      <c r="WUU898" s="806"/>
      <c r="WUV898" s="806"/>
      <c r="WUW898" s="806"/>
      <c r="WUX898" s="806"/>
      <c r="WUY898" s="806"/>
      <c r="WUZ898" s="806"/>
      <c r="WVA898" s="806"/>
      <c r="WVB898" s="806"/>
      <c r="WVC898" s="806"/>
      <c r="WVD898" s="806"/>
      <c r="WVE898" s="806"/>
      <c r="WVF898" s="806"/>
      <c r="WVG898" s="806"/>
      <c r="WVH898" s="806"/>
      <c r="WVI898" s="806"/>
      <c r="WVJ898" s="806"/>
      <c r="WVK898" s="806"/>
      <c r="WVL898" s="806"/>
      <c r="WVM898" s="806"/>
      <c r="WVN898" s="806"/>
      <c r="WVO898" s="806"/>
      <c r="WVP898" s="806"/>
      <c r="WVQ898" s="806"/>
      <c r="WVR898" s="806"/>
      <c r="WVS898" s="806"/>
      <c r="WVT898" s="806"/>
      <c r="WVU898" s="806"/>
      <c r="WVV898" s="806"/>
      <c r="WVW898" s="806"/>
      <c r="WVX898" s="806"/>
      <c r="WVY898" s="806"/>
      <c r="WVZ898" s="806"/>
      <c r="WWA898" s="806"/>
      <c r="WWB898" s="806"/>
      <c r="WWC898" s="806"/>
      <c r="WWD898" s="806"/>
      <c r="WWE898" s="806"/>
      <c r="WWF898" s="806"/>
      <c r="WWG898" s="806"/>
      <c r="WWH898" s="806"/>
      <c r="WWI898" s="806"/>
      <c r="WWJ898" s="806"/>
      <c r="WWK898" s="806"/>
      <c r="WWL898" s="806"/>
      <c r="WWM898" s="806"/>
      <c r="WWN898" s="806"/>
      <c r="WWO898" s="806"/>
      <c r="WWP898" s="806"/>
      <c r="WWQ898" s="806"/>
      <c r="WWR898" s="806"/>
      <c r="WWS898" s="806"/>
      <c r="WWT898" s="806"/>
      <c r="WWU898" s="806"/>
      <c r="WWV898" s="806"/>
      <c r="WWW898" s="806"/>
      <c r="WWX898" s="806"/>
      <c r="WWY898" s="806"/>
      <c r="WWZ898" s="806"/>
      <c r="WXA898" s="806"/>
      <c r="WXB898" s="806"/>
      <c r="WXC898" s="806"/>
      <c r="WXD898" s="806"/>
      <c r="WXE898" s="806"/>
      <c r="WXF898" s="806"/>
      <c r="WXG898" s="806"/>
      <c r="WXH898" s="806"/>
      <c r="WXI898" s="806"/>
      <c r="WXJ898" s="806"/>
      <c r="WXK898" s="806"/>
      <c r="WXL898" s="806"/>
      <c r="WXM898" s="806"/>
      <c r="WXN898" s="806"/>
      <c r="WXO898" s="806"/>
      <c r="WXP898" s="806"/>
      <c r="WXQ898" s="806"/>
      <c r="WXR898" s="806"/>
      <c r="WXS898" s="806"/>
      <c r="WXT898" s="806"/>
      <c r="WXU898" s="806"/>
      <c r="WXV898" s="806"/>
      <c r="WXW898" s="806"/>
      <c r="WXX898" s="806"/>
      <c r="WXY898" s="806"/>
      <c r="WXZ898" s="806"/>
      <c r="WYA898" s="806"/>
      <c r="WYB898" s="806"/>
      <c r="WYC898" s="806"/>
      <c r="WYD898" s="806"/>
      <c r="WYE898" s="806"/>
      <c r="WYF898" s="806"/>
      <c r="WYG898" s="806"/>
      <c r="WYH898" s="806"/>
      <c r="WYI898" s="806"/>
      <c r="WYJ898" s="806"/>
      <c r="WYK898" s="806"/>
      <c r="WYL898" s="806"/>
      <c r="WYM898" s="806"/>
      <c r="WYN898" s="806"/>
      <c r="WYO898" s="806"/>
      <c r="WYP898" s="806"/>
      <c r="WYQ898" s="806"/>
      <c r="WYR898" s="806"/>
      <c r="WYS898" s="806"/>
      <c r="WYT898" s="806"/>
      <c r="WYU898" s="806"/>
      <c r="WYV898" s="806"/>
      <c r="WYW898" s="806"/>
      <c r="WYX898" s="806"/>
      <c r="WYY898" s="806"/>
      <c r="WYZ898" s="806"/>
      <c r="WZA898" s="806"/>
      <c r="WZB898" s="806"/>
      <c r="WZC898" s="806"/>
      <c r="WZD898" s="806"/>
      <c r="WZE898" s="806"/>
      <c r="WZF898" s="806"/>
      <c r="WZG898" s="806"/>
      <c r="WZH898" s="806"/>
      <c r="WZI898" s="806"/>
      <c r="WZJ898" s="806"/>
      <c r="WZK898" s="806"/>
      <c r="WZL898" s="806"/>
      <c r="WZM898" s="806"/>
      <c r="WZN898" s="806"/>
      <c r="WZO898" s="806"/>
      <c r="WZP898" s="806"/>
      <c r="WZQ898" s="806"/>
      <c r="WZR898" s="806"/>
      <c r="WZS898" s="806"/>
      <c r="WZT898" s="806"/>
      <c r="WZU898" s="806"/>
      <c r="WZV898" s="806"/>
      <c r="WZW898" s="806"/>
      <c r="WZX898" s="806"/>
      <c r="WZY898" s="806"/>
      <c r="WZZ898" s="806"/>
      <c r="XAA898" s="806"/>
      <c r="XAB898" s="806"/>
      <c r="XAC898" s="806"/>
      <c r="XAD898" s="806"/>
      <c r="XAE898" s="806"/>
      <c r="XAF898" s="806"/>
      <c r="XAG898" s="806"/>
      <c r="XAH898" s="806"/>
      <c r="XAI898" s="806"/>
      <c r="XAJ898" s="806"/>
      <c r="XAK898" s="806"/>
      <c r="XAL898" s="806"/>
      <c r="XAM898" s="806"/>
      <c r="XAN898" s="806"/>
      <c r="XAO898" s="806"/>
      <c r="XAP898" s="806"/>
      <c r="XAQ898" s="806"/>
      <c r="XAR898" s="806"/>
      <c r="XAS898" s="806"/>
      <c r="XAT898" s="806"/>
      <c r="XAU898" s="806"/>
      <c r="XAV898" s="806"/>
      <c r="XAW898" s="806"/>
      <c r="XAX898" s="806"/>
      <c r="XAY898" s="806"/>
      <c r="XAZ898" s="806"/>
      <c r="XBA898" s="806"/>
      <c r="XBB898" s="806"/>
      <c r="XBC898" s="806"/>
      <c r="XBD898" s="806"/>
      <c r="XBE898" s="806"/>
      <c r="XBF898" s="806"/>
      <c r="XBG898" s="806"/>
      <c r="XBH898" s="806"/>
      <c r="XBI898" s="806"/>
      <c r="XBJ898" s="806"/>
      <c r="XBK898" s="806"/>
      <c r="XBL898" s="806"/>
      <c r="XBM898" s="806"/>
      <c r="XBN898" s="806"/>
      <c r="XBO898" s="806"/>
      <c r="XBP898" s="806"/>
      <c r="XBQ898" s="806"/>
      <c r="XBR898" s="806"/>
      <c r="XBS898" s="806"/>
      <c r="XBT898" s="806"/>
      <c r="XBU898" s="806"/>
      <c r="XBV898" s="806"/>
      <c r="XBW898" s="806"/>
      <c r="XBX898" s="806"/>
      <c r="XBY898" s="806"/>
      <c r="XBZ898" s="806"/>
      <c r="XCA898" s="806"/>
      <c r="XCB898" s="806"/>
      <c r="XCC898" s="806"/>
      <c r="XCD898" s="806"/>
      <c r="XCE898" s="806"/>
      <c r="XCF898" s="806"/>
      <c r="XCG898" s="806"/>
      <c r="XCH898" s="806"/>
      <c r="XCI898" s="806"/>
      <c r="XCJ898" s="806"/>
      <c r="XCK898" s="806"/>
      <c r="XCL898" s="806"/>
      <c r="XCM898" s="806"/>
      <c r="XCN898" s="806"/>
      <c r="XCO898" s="806"/>
      <c r="XCP898" s="806"/>
    </row>
    <row r="899" spans="1:16318" ht="48" customHeight="1" x14ac:dyDescent="0.3">
      <c r="A899" s="1208">
        <v>10</v>
      </c>
      <c r="B899" s="1208" t="s">
        <v>50</v>
      </c>
      <c r="C899" s="1208" t="s">
        <v>634</v>
      </c>
      <c r="D899" s="1208">
        <v>4405</v>
      </c>
      <c r="E899" s="1374">
        <v>1641343</v>
      </c>
      <c r="F899" s="1190">
        <v>6</v>
      </c>
      <c r="G899" s="618" t="s">
        <v>796</v>
      </c>
      <c r="H899" s="395" t="s">
        <v>484</v>
      </c>
      <c r="I899" s="395" t="s">
        <v>25</v>
      </c>
      <c r="J899" s="396">
        <v>13.1</v>
      </c>
      <c r="K899" s="685">
        <v>9200</v>
      </c>
      <c r="L899" s="638">
        <v>1</v>
      </c>
      <c r="M899" s="935" t="s">
        <v>126</v>
      </c>
      <c r="N899" s="582"/>
      <c r="O899" s="582"/>
      <c r="P899" s="582"/>
      <c r="Q899" s="582"/>
      <c r="R899" s="582"/>
      <c r="S899" s="582"/>
      <c r="T899" s="582"/>
      <c r="U899" s="582"/>
      <c r="V899" s="582"/>
      <c r="W899" s="582"/>
      <c r="X899" s="582"/>
      <c r="Y899" s="582"/>
      <c r="Z899" s="582"/>
      <c r="AA899" s="582"/>
      <c r="AB899" s="582"/>
      <c r="AC899" s="582"/>
      <c r="AD899" s="582"/>
      <c r="AE899" s="582"/>
      <c r="AF899" s="582"/>
      <c r="AG899" s="582"/>
      <c r="AH899" s="582"/>
      <c r="AI899" s="582"/>
      <c r="AJ899" s="582"/>
      <c r="AK899" s="582"/>
      <c r="AL899" s="582"/>
      <c r="AM899" s="582"/>
      <c r="AN899" s="582"/>
      <c r="AO899" s="582"/>
      <c r="AP899" s="582"/>
      <c r="AQ899" s="582"/>
      <c r="AR899" s="582"/>
      <c r="AS899" s="582"/>
      <c r="AT899" s="582"/>
      <c r="AU899" s="582"/>
      <c r="AV899" s="582"/>
      <c r="AW899" s="582"/>
      <c r="AX899" s="582"/>
      <c r="AY899" s="582"/>
      <c r="AZ899" s="582"/>
      <c r="BA899" s="582"/>
      <c r="BB899" s="582"/>
      <c r="BC899" s="582"/>
      <c r="BD899" s="582"/>
      <c r="BE899" s="582"/>
      <c r="BF899" s="582"/>
      <c r="BG899" s="582"/>
      <c r="BH899" s="582"/>
      <c r="BI899" s="582"/>
      <c r="BJ899" s="582"/>
      <c r="BK899" s="582"/>
      <c r="BL899" s="582"/>
      <c r="BM899" s="582"/>
      <c r="BN899" s="582"/>
      <c r="BO899" s="582"/>
      <c r="BP899" s="582"/>
      <c r="BQ899" s="582"/>
      <c r="BR899" s="582"/>
      <c r="BS899" s="582"/>
      <c r="BT899" s="582"/>
      <c r="BU899" s="582"/>
      <c r="BV899" s="583"/>
    </row>
    <row r="900" spans="1:16318" ht="66.75" customHeight="1" x14ac:dyDescent="0.3">
      <c r="A900" s="1208"/>
      <c r="B900" s="1208"/>
      <c r="C900" s="1208"/>
      <c r="D900" s="1208"/>
      <c r="E900" s="1374"/>
      <c r="F900" s="1190"/>
      <c r="G900" s="623" t="s">
        <v>838</v>
      </c>
      <c r="H900" s="395" t="s">
        <v>489</v>
      </c>
      <c r="I900" s="395" t="s">
        <v>505</v>
      </c>
      <c r="J900" s="644">
        <v>0</v>
      </c>
      <c r="K900" s="685">
        <v>1600</v>
      </c>
      <c r="L900" s="628">
        <v>2</v>
      </c>
      <c r="M900" s="935" t="s">
        <v>158</v>
      </c>
      <c r="N900" s="582"/>
      <c r="O900" s="582"/>
      <c r="P900" s="582"/>
      <c r="Q900" s="582"/>
      <c r="R900" s="582"/>
      <c r="S900" s="582"/>
      <c r="T900" s="582"/>
      <c r="U900" s="582"/>
      <c r="V900" s="582"/>
      <c r="W900" s="582"/>
      <c r="X900" s="582"/>
      <c r="Y900" s="582"/>
      <c r="Z900" s="582"/>
      <c r="AA900" s="582"/>
      <c r="AB900" s="582"/>
      <c r="AC900" s="582"/>
      <c r="AD900" s="582"/>
      <c r="AE900" s="582"/>
      <c r="AF900" s="582"/>
      <c r="AG900" s="582"/>
      <c r="AH900" s="582"/>
      <c r="AI900" s="582"/>
      <c r="AJ900" s="582"/>
      <c r="AK900" s="582"/>
      <c r="AL900" s="582"/>
      <c r="AM900" s="582"/>
      <c r="AN900" s="582"/>
      <c r="AO900" s="582"/>
      <c r="AP900" s="582"/>
      <c r="AQ900" s="582"/>
      <c r="AR900" s="582"/>
      <c r="AS900" s="582"/>
      <c r="AT900" s="582"/>
      <c r="AU900" s="582"/>
      <c r="AV900" s="582"/>
      <c r="AW900" s="582"/>
      <c r="AX900" s="582"/>
      <c r="AY900" s="582"/>
      <c r="AZ900" s="582"/>
      <c r="BA900" s="582"/>
      <c r="BB900" s="582"/>
      <c r="BC900" s="582"/>
      <c r="BD900" s="582"/>
      <c r="BE900" s="582"/>
      <c r="BF900" s="582"/>
      <c r="BG900" s="582"/>
      <c r="BH900" s="582"/>
      <c r="BI900" s="582"/>
      <c r="BJ900" s="582"/>
      <c r="BK900" s="582"/>
      <c r="BL900" s="582"/>
      <c r="BM900" s="582"/>
      <c r="BN900" s="582"/>
      <c r="BO900" s="582"/>
      <c r="BP900" s="582"/>
      <c r="BQ900" s="582"/>
      <c r="BR900" s="582"/>
      <c r="BS900" s="582"/>
      <c r="BT900" s="582"/>
      <c r="BU900" s="582"/>
      <c r="BV900" s="583"/>
    </row>
    <row r="901" spans="1:16318" ht="66.75" customHeight="1" x14ac:dyDescent="0.3">
      <c r="A901" s="1208"/>
      <c r="B901" s="1208"/>
      <c r="C901" s="1208"/>
      <c r="D901" s="1208"/>
      <c r="E901" s="1374"/>
      <c r="F901" s="1190"/>
      <c r="G901" s="623" t="s">
        <v>839</v>
      </c>
      <c r="H901" s="395" t="s">
        <v>489</v>
      </c>
      <c r="I901" s="395" t="s">
        <v>505</v>
      </c>
      <c r="J901" s="644">
        <v>0</v>
      </c>
      <c r="K901" s="685">
        <v>1600</v>
      </c>
      <c r="L901" s="628">
        <v>3</v>
      </c>
      <c r="M901" s="935" t="s">
        <v>158</v>
      </c>
      <c r="N901" s="582"/>
      <c r="O901" s="582"/>
      <c r="P901" s="582"/>
      <c r="Q901" s="582"/>
      <c r="R901" s="582"/>
      <c r="S901" s="582"/>
      <c r="T901" s="582"/>
      <c r="U901" s="582"/>
      <c r="V901" s="582"/>
      <c r="W901" s="582"/>
      <c r="X901" s="582"/>
      <c r="Y901" s="582"/>
      <c r="Z901" s="582"/>
      <c r="AA901" s="582"/>
      <c r="AB901" s="582"/>
      <c r="AC901" s="582"/>
      <c r="AD901" s="582"/>
      <c r="AE901" s="582"/>
      <c r="AF901" s="582"/>
      <c r="AG901" s="582"/>
      <c r="AH901" s="582"/>
      <c r="AI901" s="582"/>
      <c r="AJ901" s="582"/>
      <c r="AK901" s="582"/>
      <c r="AL901" s="582"/>
      <c r="AM901" s="582"/>
      <c r="AN901" s="582"/>
      <c r="AO901" s="582"/>
      <c r="AP901" s="582"/>
      <c r="AQ901" s="582"/>
      <c r="AR901" s="582"/>
      <c r="AS901" s="582"/>
      <c r="AT901" s="582"/>
      <c r="AU901" s="582"/>
      <c r="AV901" s="582"/>
      <c r="AW901" s="582"/>
      <c r="AX901" s="582"/>
      <c r="AY901" s="582"/>
      <c r="AZ901" s="582"/>
      <c r="BA901" s="582"/>
      <c r="BB901" s="582"/>
      <c r="BC901" s="582"/>
      <c r="BD901" s="582"/>
      <c r="BE901" s="582"/>
      <c r="BF901" s="582"/>
      <c r="BG901" s="582"/>
      <c r="BH901" s="582"/>
      <c r="BI901" s="582"/>
      <c r="BJ901" s="582"/>
      <c r="BK901" s="582"/>
      <c r="BL901" s="582"/>
      <c r="BM901" s="582"/>
      <c r="BN901" s="582"/>
      <c r="BO901" s="582"/>
      <c r="BP901" s="582"/>
      <c r="BQ901" s="582"/>
      <c r="BR901" s="582"/>
      <c r="BS901" s="582"/>
      <c r="BT901" s="582"/>
      <c r="BU901" s="582"/>
      <c r="BV901" s="583"/>
    </row>
    <row r="902" spans="1:16318" ht="48" customHeight="1" x14ac:dyDescent="0.3">
      <c r="A902" s="1208"/>
      <c r="B902" s="1208"/>
      <c r="C902" s="1208"/>
      <c r="D902" s="1208"/>
      <c r="E902" s="1374"/>
      <c r="F902" s="1190"/>
      <c r="G902" s="409" t="s">
        <v>840</v>
      </c>
      <c r="H902" s="395" t="s">
        <v>492</v>
      </c>
      <c r="I902" s="395" t="s">
        <v>149</v>
      </c>
      <c r="J902" s="396">
        <v>120</v>
      </c>
      <c r="K902" s="685">
        <v>4650</v>
      </c>
      <c r="L902" s="628">
        <v>4</v>
      </c>
      <c r="M902" s="935" t="s">
        <v>150</v>
      </c>
      <c r="N902" s="582"/>
      <c r="O902" s="582"/>
      <c r="P902" s="582"/>
      <c r="Q902" s="582"/>
      <c r="R902" s="582"/>
      <c r="S902" s="582"/>
      <c r="T902" s="582"/>
      <c r="U902" s="582"/>
      <c r="V902" s="582"/>
      <c r="W902" s="582"/>
      <c r="X902" s="582"/>
      <c r="Y902" s="582"/>
      <c r="Z902" s="582"/>
      <c r="AA902" s="582"/>
      <c r="AB902" s="582"/>
      <c r="AC902" s="582"/>
      <c r="AD902" s="582"/>
      <c r="AE902" s="582"/>
      <c r="AF902" s="582"/>
      <c r="AG902" s="582"/>
      <c r="AH902" s="582"/>
      <c r="AI902" s="582"/>
      <c r="AJ902" s="582"/>
      <c r="AK902" s="582"/>
      <c r="AL902" s="582"/>
      <c r="AM902" s="582"/>
      <c r="AN902" s="582"/>
      <c r="AO902" s="582"/>
      <c r="AP902" s="582"/>
      <c r="AQ902" s="582"/>
      <c r="AR902" s="582"/>
      <c r="AS902" s="582"/>
      <c r="AT902" s="582"/>
      <c r="AU902" s="582"/>
      <c r="AV902" s="582"/>
      <c r="AW902" s="582"/>
      <c r="AX902" s="582"/>
      <c r="AY902" s="582"/>
      <c r="AZ902" s="582"/>
      <c r="BA902" s="582"/>
      <c r="BB902" s="582"/>
      <c r="BC902" s="582"/>
      <c r="BD902" s="582"/>
      <c r="BE902" s="582"/>
      <c r="BF902" s="582"/>
      <c r="BG902" s="582"/>
      <c r="BH902" s="582"/>
      <c r="BI902" s="582"/>
      <c r="BJ902" s="582"/>
      <c r="BK902" s="582"/>
      <c r="BL902" s="582"/>
      <c r="BM902" s="582"/>
      <c r="BN902" s="582"/>
      <c r="BO902" s="582"/>
      <c r="BP902" s="582"/>
      <c r="BQ902" s="582"/>
      <c r="BR902" s="582"/>
      <c r="BS902" s="582"/>
      <c r="BT902" s="582"/>
      <c r="BU902" s="582"/>
      <c r="BV902" s="583"/>
    </row>
    <row r="903" spans="1:16318" ht="33" customHeight="1" x14ac:dyDescent="0.3">
      <c r="A903" s="1208"/>
      <c r="B903" s="1208"/>
      <c r="C903" s="1208"/>
      <c r="D903" s="1208"/>
      <c r="E903" s="1374"/>
      <c r="F903" s="1190"/>
      <c r="G903" s="1438" t="s">
        <v>841</v>
      </c>
      <c r="H903" s="651" t="s">
        <v>806</v>
      </c>
      <c r="I903" s="651" t="s">
        <v>133</v>
      </c>
      <c r="J903" s="644">
        <v>3</v>
      </c>
      <c r="K903" s="689">
        <v>450</v>
      </c>
      <c r="L903" s="1188">
        <v>5</v>
      </c>
      <c r="M903" s="1035" t="s">
        <v>135</v>
      </c>
      <c r="N903" s="582"/>
      <c r="O903" s="582"/>
      <c r="P903" s="582"/>
      <c r="Q903" s="582"/>
      <c r="R903" s="582"/>
      <c r="S903" s="582"/>
      <c r="T903" s="582"/>
      <c r="U903" s="582"/>
      <c r="V903" s="582"/>
      <c r="W903" s="582"/>
      <c r="X903" s="582"/>
      <c r="Y903" s="582"/>
      <c r="Z903" s="582"/>
      <c r="AA903" s="582"/>
      <c r="AB903" s="582"/>
      <c r="AC903" s="582"/>
      <c r="AD903" s="582"/>
      <c r="AE903" s="582"/>
      <c r="AF903" s="582"/>
      <c r="AG903" s="582"/>
      <c r="AH903" s="582"/>
      <c r="AI903" s="582"/>
      <c r="AJ903" s="582"/>
      <c r="AK903" s="582"/>
      <c r="AL903" s="582"/>
      <c r="AM903" s="582"/>
      <c r="AN903" s="582"/>
      <c r="AO903" s="582"/>
      <c r="AP903" s="582"/>
      <c r="AQ903" s="582"/>
      <c r="AR903" s="582"/>
      <c r="AS903" s="582"/>
      <c r="AT903" s="582"/>
      <c r="AU903" s="582"/>
      <c r="AV903" s="582"/>
      <c r="AW903" s="582"/>
      <c r="AX903" s="582"/>
      <c r="AY903" s="582"/>
      <c r="AZ903" s="582"/>
      <c r="BA903" s="582"/>
      <c r="BB903" s="582"/>
      <c r="BC903" s="582"/>
      <c r="BD903" s="582"/>
      <c r="BE903" s="582"/>
      <c r="BF903" s="582"/>
      <c r="BG903" s="582"/>
      <c r="BH903" s="582"/>
      <c r="BI903" s="582"/>
      <c r="BJ903" s="582"/>
      <c r="BK903" s="582"/>
      <c r="BL903" s="582"/>
      <c r="BM903" s="582"/>
      <c r="BN903" s="582"/>
      <c r="BO903" s="582"/>
      <c r="BP903" s="582"/>
      <c r="BQ903" s="582"/>
      <c r="BR903" s="582"/>
      <c r="BS903" s="582"/>
      <c r="BT903" s="582"/>
      <c r="BU903" s="582"/>
      <c r="BV903" s="583"/>
    </row>
    <row r="904" spans="1:16318" ht="36.75" customHeight="1" x14ac:dyDescent="0.3">
      <c r="A904" s="1208"/>
      <c r="B904" s="1208"/>
      <c r="C904" s="1208"/>
      <c r="D904" s="1208"/>
      <c r="E904" s="1374"/>
      <c r="F904" s="1190"/>
      <c r="G904" s="1438"/>
      <c r="H904" s="652" t="s">
        <v>798</v>
      </c>
      <c r="I904" s="653" t="s">
        <v>133</v>
      </c>
      <c r="J904" s="644">
        <v>4</v>
      </c>
      <c r="K904" s="689">
        <v>600</v>
      </c>
      <c r="L904" s="1188"/>
      <c r="M904" s="1035"/>
      <c r="N904" s="582"/>
      <c r="O904" s="582"/>
      <c r="P904" s="582"/>
      <c r="Q904" s="582"/>
      <c r="R904" s="582"/>
      <c r="S904" s="582"/>
      <c r="T904" s="582"/>
      <c r="U904" s="582"/>
      <c r="V904" s="582"/>
      <c r="W904" s="582"/>
      <c r="X904" s="582"/>
      <c r="Y904" s="582"/>
      <c r="Z904" s="582"/>
      <c r="AA904" s="582"/>
      <c r="AB904" s="582"/>
      <c r="AC904" s="582"/>
      <c r="AD904" s="582"/>
      <c r="AE904" s="582"/>
      <c r="AF904" s="582"/>
      <c r="AG904" s="582"/>
      <c r="AH904" s="582"/>
      <c r="AI904" s="582"/>
      <c r="AJ904" s="582"/>
      <c r="AK904" s="582"/>
      <c r="AL904" s="582"/>
      <c r="AM904" s="582"/>
      <c r="AN904" s="582"/>
      <c r="AO904" s="582"/>
      <c r="AP904" s="582"/>
      <c r="AQ904" s="582"/>
      <c r="AR904" s="582"/>
      <c r="AS904" s="582"/>
      <c r="AT904" s="582"/>
      <c r="AU904" s="582"/>
      <c r="AV904" s="582"/>
      <c r="AW904" s="582"/>
      <c r="AX904" s="582"/>
      <c r="AY904" s="582"/>
      <c r="AZ904" s="582"/>
      <c r="BA904" s="582"/>
      <c r="BB904" s="582"/>
      <c r="BC904" s="582"/>
      <c r="BD904" s="582"/>
      <c r="BE904" s="582"/>
      <c r="BF904" s="582"/>
      <c r="BG904" s="582"/>
      <c r="BH904" s="582"/>
      <c r="BI904" s="582"/>
      <c r="BJ904" s="582"/>
      <c r="BK904" s="582"/>
      <c r="BL904" s="582"/>
      <c r="BM904" s="582"/>
      <c r="BN904" s="582"/>
      <c r="BO904" s="582"/>
      <c r="BP904" s="582"/>
      <c r="BQ904" s="582"/>
      <c r="BR904" s="582"/>
      <c r="BS904" s="582"/>
      <c r="BT904" s="582"/>
      <c r="BU904" s="582"/>
      <c r="BV904" s="583"/>
    </row>
    <row r="905" spans="1:16318" ht="33.75" customHeight="1" x14ac:dyDescent="0.3">
      <c r="A905" s="1208"/>
      <c r="B905" s="1208"/>
      <c r="C905" s="1208"/>
      <c r="D905" s="1208"/>
      <c r="E905" s="1374"/>
      <c r="F905" s="1190"/>
      <c r="G905" s="1438"/>
      <c r="H905" s="651" t="s">
        <v>484</v>
      </c>
      <c r="I905" s="651" t="s">
        <v>25</v>
      </c>
      <c r="J905" s="654">
        <v>21</v>
      </c>
      <c r="K905" s="690">
        <v>2940</v>
      </c>
      <c r="L905" s="1188"/>
      <c r="M905" s="1036"/>
      <c r="N905" s="582"/>
      <c r="O905" s="582"/>
      <c r="P905" s="582"/>
      <c r="Q905" s="582"/>
      <c r="R905" s="582"/>
      <c r="S905" s="582"/>
      <c r="T905" s="582"/>
      <c r="U905" s="582"/>
      <c r="V905" s="582"/>
      <c r="W905" s="582"/>
      <c r="X905" s="582"/>
      <c r="Y905" s="582"/>
      <c r="Z905" s="582"/>
      <c r="AA905" s="582"/>
      <c r="AB905" s="582"/>
      <c r="AC905" s="582"/>
      <c r="AD905" s="582"/>
      <c r="AE905" s="582"/>
      <c r="AF905" s="582"/>
      <c r="AG905" s="582"/>
      <c r="AH905" s="582"/>
      <c r="AI905" s="582"/>
      <c r="AJ905" s="582"/>
      <c r="AK905" s="582"/>
      <c r="AL905" s="582"/>
      <c r="AM905" s="582"/>
      <c r="AN905" s="582"/>
      <c r="AO905" s="582"/>
      <c r="AP905" s="582"/>
      <c r="AQ905" s="582"/>
      <c r="AR905" s="582"/>
      <c r="AS905" s="582"/>
      <c r="AT905" s="582"/>
      <c r="AU905" s="582"/>
      <c r="AV905" s="582"/>
      <c r="AW905" s="582"/>
      <c r="AX905" s="582"/>
      <c r="AY905" s="582"/>
      <c r="AZ905" s="582"/>
      <c r="BA905" s="582"/>
      <c r="BB905" s="582"/>
      <c r="BC905" s="582"/>
      <c r="BD905" s="582"/>
      <c r="BE905" s="582"/>
      <c r="BF905" s="582"/>
      <c r="BG905" s="582"/>
      <c r="BH905" s="582"/>
      <c r="BI905" s="582"/>
      <c r="BJ905" s="582"/>
      <c r="BK905" s="582"/>
      <c r="BL905" s="582"/>
      <c r="BM905" s="582"/>
      <c r="BN905" s="582"/>
      <c r="BO905" s="582"/>
      <c r="BP905" s="582"/>
      <c r="BQ905" s="582"/>
      <c r="BR905" s="582"/>
      <c r="BS905" s="582"/>
      <c r="BT905" s="582"/>
      <c r="BU905" s="582"/>
      <c r="BV905" s="583"/>
    </row>
    <row r="906" spans="1:16318" ht="48" customHeight="1" x14ac:dyDescent="0.3">
      <c r="A906" s="1209"/>
      <c r="B906" s="1209"/>
      <c r="C906" s="1209"/>
      <c r="D906" s="1209"/>
      <c r="E906" s="1374"/>
      <c r="F906" s="1190"/>
      <c r="G906" s="642" t="s">
        <v>810</v>
      </c>
      <c r="H906" s="643" t="s">
        <v>492</v>
      </c>
      <c r="I906" s="643" t="s">
        <v>25</v>
      </c>
      <c r="J906" s="643">
        <v>1</v>
      </c>
      <c r="K906" s="691">
        <v>350</v>
      </c>
      <c r="L906" s="628">
        <v>6</v>
      </c>
      <c r="M906" s="935" t="s">
        <v>493</v>
      </c>
      <c r="N906" s="582"/>
      <c r="O906" s="582"/>
      <c r="P906" s="582"/>
      <c r="Q906" s="582"/>
      <c r="R906" s="582"/>
      <c r="S906" s="582"/>
      <c r="T906" s="582"/>
      <c r="U906" s="582"/>
      <c r="V906" s="582"/>
      <c r="W906" s="582"/>
      <c r="X906" s="582"/>
      <c r="Y906" s="582"/>
      <c r="Z906" s="582"/>
      <c r="AA906" s="582"/>
      <c r="AB906" s="582"/>
      <c r="AC906" s="582"/>
      <c r="AD906" s="582"/>
      <c r="AE906" s="582"/>
      <c r="AF906" s="582"/>
      <c r="AG906" s="582"/>
      <c r="AH906" s="582"/>
      <c r="AI906" s="582"/>
      <c r="AJ906" s="582"/>
      <c r="AK906" s="582"/>
      <c r="AL906" s="582"/>
      <c r="AM906" s="582"/>
      <c r="AN906" s="582"/>
      <c r="AO906" s="582"/>
      <c r="AP906" s="582"/>
      <c r="AQ906" s="582"/>
      <c r="AR906" s="582"/>
      <c r="AS906" s="582"/>
      <c r="AT906" s="582"/>
      <c r="AU906" s="582"/>
      <c r="AV906" s="582"/>
      <c r="AW906" s="582"/>
      <c r="AX906" s="582"/>
      <c r="AY906" s="582"/>
      <c r="AZ906" s="582"/>
      <c r="BA906" s="582"/>
      <c r="BB906" s="582"/>
      <c r="BC906" s="582"/>
      <c r="BD906" s="582"/>
      <c r="BE906" s="582"/>
      <c r="BF906" s="582"/>
      <c r="BG906" s="582"/>
      <c r="BH906" s="582"/>
      <c r="BI906" s="582"/>
      <c r="BJ906" s="582"/>
      <c r="BK906" s="582"/>
      <c r="BL906" s="582"/>
      <c r="BM906" s="582"/>
      <c r="BN906" s="582"/>
      <c r="BO906" s="582"/>
      <c r="BP906" s="582"/>
      <c r="BQ906" s="582"/>
      <c r="BR906" s="582"/>
      <c r="BS906" s="582"/>
      <c r="BT906" s="582"/>
      <c r="BU906" s="582"/>
      <c r="BV906" s="583"/>
    </row>
    <row r="907" spans="1:16318" ht="39.75" customHeight="1" x14ac:dyDescent="0.3">
      <c r="A907" s="80" t="s">
        <v>480</v>
      </c>
      <c r="B907" s="80" t="s">
        <v>811</v>
      </c>
      <c r="C907" s="80" t="s">
        <v>480</v>
      </c>
      <c r="D907" s="275" t="s">
        <v>480</v>
      </c>
      <c r="E907" s="672" t="s">
        <v>480</v>
      </c>
      <c r="F907" s="275">
        <v>6</v>
      </c>
      <c r="G907" s="70" t="s">
        <v>480</v>
      </c>
      <c r="H907" s="65" t="s">
        <v>480</v>
      </c>
      <c r="I907" s="65" t="s">
        <v>480</v>
      </c>
      <c r="J907" s="64" t="s">
        <v>480</v>
      </c>
      <c r="K907" s="660">
        <f>SUM(K899:K906)</f>
        <v>21390</v>
      </c>
      <c r="L907" s="630">
        <v>6</v>
      </c>
      <c r="M907" s="937" t="s">
        <v>480</v>
      </c>
      <c r="N907" s="582" t="s">
        <v>480</v>
      </c>
      <c r="O907" s="582" t="s">
        <v>480</v>
      </c>
      <c r="P907" s="582" t="s">
        <v>480</v>
      </c>
      <c r="Q907" s="582" t="s">
        <v>480</v>
      </c>
      <c r="R907" s="582" t="s">
        <v>480</v>
      </c>
      <c r="S907" s="582" t="s">
        <v>480</v>
      </c>
      <c r="T907" s="582" t="s">
        <v>480</v>
      </c>
      <c r="U907" s="582" t="s">
        <v>480</v>
      </c>
      <c r="V907" s="582" t="s">
        <v>480</v>
      </c>
      <c r="W907" s="582" t="s">
        <v>480</v>
      </c>
      <c r="X907" s="582" t="s">
        <v>480</v>
      </c>
      <c r="Y907" s="582" t="s">
        <v>480</v>
      </c>
      <c r="Z907" s="582" t="s">
        <v>480</v>
      </c>
      <c r="AA907" s="582" t="s">
        <v>480</v>
      </c>
      <c r="AB907" s="582" t="s">
        <v>480</v>
      </c>
      <c r="AC907" s="582" t="s">
        <v>480</v>
      </c>
      <c r="AD907" s="582" t="s">
        <v>480</v>
      </c>
      <c r="AE907" s="582" t="s">
        <v>480</v>
      </c>
      <c r="AF907" s="582" t="s">
        <v>480</v>
      </c>
      <c r="AG907" s="582" t="s">
        <v>480</v>
      </c>
      <c r="AH907" s="582" t="s">
        <v>480</v>
      </c>
      <c r="AI907" s="582" t="s">
        <v>480</v>
      </c>
      <c r="AJ907" s="582" t="s">
        <v>480</v>
      </c>
      <c r="AK907" s="582" t="s">
        <v>480</v>
      </c>
      <c r="AL907" s="582" t="s">
        <v>480</v>
      </c>
      <c r="AM907" s="582" t="s">
        <v>480</v>
      </c>
      <c r="AN907" s="582" t="s">
        <v>480</v>
      </c>
      <c r="AO907" s="582" t="s">
        <v>480</v>
      </c>
      <c r="AP907" s="582" t="s">
        <v>480</v>
      </c>
      <c r="AQ907" s="582" t="s">
        <v>480</v>
      </c>
      <c r="AR907" s="582" t="s">
        <v>480</v>
      </c>
      <c r="AS907" s="582" t="s">
        <v>480</v>
      </c>
      <c r="AT907" s="582" t="s">
        <v>480</v>
      </c>
      <c r="AU907" s="582" t="s">
        <v>480</v>
      </c>
      <c r="AV907" s="582" t="s">
        <v>480</v>
      </c>
      <c r="AW907" s="582" t="s">
        <v>480</v>
      </c>
      <c r="AX907" s="582" t="s">
        <v>480</v>
      </c>
      <c r="AY907" s="582" t="s">
        <v>480</v>
      </c>
      <c r="AZ907" s="582" t="s">
        <v>480</v>
      </c>
      <c r="BA907" s="582" t="s">
        <v>480</v>
      </c>
      <c r="BB907" s="582" t="s">
        <v>480</v>
      </c>
      <c r="BC907" s="582" t="s">
        <v>480</v>
      </c>
      <c r="BD907" s="582" t="s">
        <v>480</v>
      </c>
      <c r="BE907" s="582" t="s">
        <v>480</v>
      </c>
      <c r="BF907" s="582" t="s">
        <v>480</v>
      </c>
      <c r="BG907" s="582" t="s">
        <v>480</v>
      </c>
      <c r="BH907" s="582" t="s">
        <v>480</v>
      </c>
      <c r="BI907" s="582" t="s">
        <v>480</v>
      </c>
      <c r="BJ907" s="582" t="s">
        <v>480</v>
      </c>
      <c r="BK907" s="582" t="s">
        <v>480</v>
      </c>
      <c r="BL907" s="582" t="s">
        <v>480</v>
      </c>
      <c r="BM907" s="582" t="s">
        <v>480</v>
      </c>
      <c r="BN907" s="582" t="s">
        <v>480</v>
      </c>
      <c r="BO907" s="582" t="s">
        <v>480</v>
      </c>
      <c r="BP907" s="582" t="s">
        <v>480</v>
      </c>
      <c r="BQ907" s="582" t="s">
        <v>480</v>
      </c>
      <c r="BR907" s="582" t="s">
        <v>480</v>
      </c>
      <c r="BS907" s="582" t="s">
        <v>480</v>
      </c>
      <c r="BT907" s="582" t="s">
        <v>480</v>
      </c>
      <c r="BU907" s="582" t="s">
        <v>480</v>
      </c>
      <c r="BV907" s="587" t="s">
        <v>480</v>
      </c>
    </row>
    <row r="908" spans="1:16318" ht="30" customHeight="1" x14ac:dyDescent="0.3">
      <c r="A908" s="1227">
        <v>11</v>
      </c>
      <c r="B908" s="1227" t="s">
        <v>50</v>
      </c>
      <c r="C908" s="1227" t="s">
        <v>842</v>
      </c>
      <c r="D908" s="1207">
        <v>4015</v>
      </c>
      <c r="E908" s="1210">
        <v>1496026</v>
      </c>
      <c r="F908" s="1207">
        <v>4</v>
      </c>
      <c r="G908" s="1433" t="s">
        <v>796</v>
      </c>
      <c r="H908" s="1208" t="s">
        <v>484</v>
      </c>
      <c r="I908" s="1208" t="s">
        <v>25</v>
      </c>
      <c r="J908" s="1414">
        <v>17.3</v>
      </c>
      <c r="K908" s="1435">
        <v>12110</v>
      </c>
      <c r="L908" s="1188">
        <v>1</v>
      </c>
      <c r="M908" s="1035" t="s">
        <v>126</v>
      </c>
      <c r="N908" s="582"/>
      <c r="O908" s="582"/>
      <c r="P908" s="582"/>
      <c r="Q908" s="582"/>
      <c r="R908" s="582"/>
      <c r="S908" s="582"/>
      <c r="T908" s="582"/>
      <c r="U908" s="582"/>
      <c r="V908" s="582"/>
      <c r="W908" s="582"/>
      <c r="X908" s="582"/>
      <c r="Y908" s="582"/>
      <c r="Z908" s="582"/>
      <c r="AA908" s="582"/>
      <c r="AB908" s="582"/>
      <c r="AC908" s="582"/>
      <c r="AD908" s="582"/>
      <c r="AE908" s="582"/>
      <c r="AF908" s="582"/>
      <c r="AG908" s="582"/>
      <c r="AH908" s="582"/>
      <c r="AI908" s="582"/>
      <c r="AJ908" s="582"/>
      <c r="AK908" s="582"/>
      <c r="AL908" s="582"/>
      <c r="AM908" s="582"/>
      <c r="AN908" s="582"/>
      <c r="AO908" s="582"/>
      <c r="AP908" s="582"/>
      <c r="AQ908" s="582"/>
      <c r="AR908" s="582"/>
      <c r="AS908" s="582"/>
      <c r="AT908" s="582"/>
      <c r="AU908" s="582"/>
      <c r="AV908" s="582"/>
      <c r="AW908" s="582"/>
      <c r="AX908" s="582"/>
      <c r="AY908" s="582"/>
      <c r="AZ908" s="582"/>
      <c r="BA908" s="582"/>
      <c r="BB908" s="582"/>
      <c r="BC908" s="582"/>
      <c r="BD908" s="582"/>
      <c r="BE908" s="582"/>
      <c r="BF908" s="582"/>
      <c r="BG908" s="582"/>
      <c r="BH908" s="582"/>
      <c r="BI908" s="582"/>
      <c r="BJ908" s="582"/>
      <c r="BK908" s="582"/>
      <c r="BL908" s="582"/>
      <c r="BM908" s="582"/>
      <c r="BN908" s="582"/>
      <c r="BO908" s="582"/>
      <c r="BP908" s="582"/>
      <c r="BQ908" s="582"/>
      <c r="BR908" s="582"/>
      <c r="BS908" s="582"/>
      <c r="BT908" s="582"/>
      <c r="BU908" s="582"/>
      <c r="BV908" s="583"/>
    </row>
    <row r="909" spans="1:16318" ht="30" customHeight="1" x14ac:dyDescent="0.3">
      <c r="A909" s="1228"/>
      <c r="B909" s="1228"/>
      <c r="C909" s="1228"/>
      <c r="D909" s="1208"/>
      <c r="E909" s="1211"/>
      <c r="F909" s="1208"/>
      <c r="G909" s="1434"/>
      <c r="H909" s="1413"/>
      <c r="I909" s="1413"/>
      <c r="J909" s="1415"/>
      <c r="K909" s="1436"/>
      <c r="L909" s="1188"/>
      <c r="M909" s="1036"/>
      <c r="N909" s="582"/>
      <c r="O909" s="582"/>
      <c r="P909" s="582"/>
      <c r="Q909" s="582"/>
      <c r="R909" s="582"/>
      <c r="S909" s="582"/>
      <c r="T909" s="582"/>
      <c r="U909" s="582"/>
      <c r="V909" s="582"/>
      <c r="W909" s="582"/>
      <c r="X909" s="582"/>
      <c r="Y909" s="582"/>
      <c r="Z909" s="582"/>
      <c r="AA909" s="582"/>
      <c r="AB909" s="582"/>
      <c r="AC909" s="582"/>
      <c r="AD909" s="582"/>
      <c r="AE909" s="582"/>
      <c r="AF909" s="582"/>
      <c r="AG909" s="582"/>
      <c r="AH909" s="582"/>
      <c r="AI909" s="582"/>
      <c r="AJ909" s="582"/>
      <c r="AK909" s="582"/>
      <c r="AL909" s="582"/>
      <c r="AM909" s="582"/>
      <c r="AN909" s="582"/>
      <c r="AO909" s="582"/>
      <c r="AP909" s="582"/>
      <c r="AQ909" s="582"/>
      <c r="AR909" s="582"/>
      <c r="AS909" s="582"/>
      <c r="AT909" s="582"/>
      <c r="AU909" s="582"/>
      <c r="AV909" s="582"/>
      <c r="AW909" s="582"/>
      <c r="AX909" s="582"/>
      <c r="AY909" s="582"/>
      <c r="AZ909" s="582"/>
      <c r="BA909" s="582"/>
      <c r="BB909" s="582"/>
      <c r="BC909" s="582"/>
      <c r="BD909" s="582"/>
      <c r="BE909" s="582"/>
      <c r="BF909" s="582"/>
      <c r="BG909" s="582"/>
      <c r="BH909" s="582"/>
      <c r="BI909" s="582"/>
      <c r="BJ909" s="582"/>
      <c r="BK909" s="582"/>
      <c r="BL909" s="582"/>
      <c r="BM909" s="582"/>
      <c r="BN909" s="582"/>
      <c r="BO909" s="582"/>
      <c r="BP909" s="582"/>
      <c r="BQ909" s="582"/>
      <c r="BR909" s="582"/>
      <c r="BS909" s="582"/>
      <c r="BT909" s="582"/>
      <c r="BU909" s="582"/>
      <c r="BV909" s="583"/>
    </row>
    <row r="910" spans="1:16318" ht="42.75" customHeight="1" x14ac:dyDescent="0.3">
      <c r="A910" s="1228"/>
      <c r="B910" s="1228"/>
      <c r="C910" s="1228"/>
      <c r="D910" s="1208"/>
      <c r="E910" s="1211"/>
      <c r="F910" s="1208"/>
      <c r="G910" s="1195" t="s">
        <v>843</v>
      </c>
      <c r="H910" s="604" t="s">
        <v>798</v>
      </c>
      <c r="I910" s="604" t="s">
        <v>133</v>
      </c>
      <c r="J910" s="605">
        <v>3</v>
      </c>
      <c r="K910" s="687">
        <v>450</v>
      </c>
      <c r="L910" s="1188">
        <v>2</v>
      </c>
      <c r="M910" s="1035" t="s">
        <v>135</v>
      </c>
      <c r="N910" s="582"/>
      <c r="O910" s="582"/>
      <c r="P910" s="582"/>
      <c r="Q910" s="582"/>
      <c r="R910" s="582"/>
      <c r="S910" s="582"/>
      <c r="T910" s="582"/>
      <c r="U910" s="582"/>
      <c r="V910" s="582"/>
      <c r="W910" s="582"/>
      <c r="X910" s="582"/>
      <c r="Y910" s="582"/>
      <c r="Z910" s="582"/>
      <c r="AA910" s="582"/>
      <c r="AB910" s="582"/>
      <c r="AC910" s="582"/>
      <c r="AD910" s="582"/>
      <c r="AE910" s="582"/>
      <c r="AF910" s="582"/>
      <c r="AG910" s="582"/>
      <c r="AH910" s="582"/>
      <c r="AI910" s="582"/>
      <c r="AJ910" s="582"/>
      <c r="AK910" s="582"/>
      <c r="AL910" s="582"/>
      <c r="AM910" s="582"/>
      <c r="AN910" s="582"/>
      <c r="AO910" s="582"/>
      <c r="AP910" s="582"/>
      <c r="AQ910" s="582"/>
      <c r="AR910" s="582"/>
      <c r="AS910" s="582"/>
      <c r="AT910" s="582"/>
      <c r="AU910" s="582"/>
      <c r="AV910" s="582"/>
      <c r="AW910" s="582"/>
      <c r="AX910" s="582"/>
      <c r="AY910" s="582"/>
      <c r="AZ910" s="582"/>
      <c r="BA910" s="582"/>
      <c r="BB910" s="582"/>
      <c r="BC910" s="582"/>
      <c r="BD910" s="582"/>
      <c r="BE910" s="582"/>
      <c r="BF910" s="582"/>
      <c r="BG910" s="582"/>
      <c r="BH910" s="582"/>
      <c r="BI910" s="582"/>
      <c r="BJ910" s="582"/>
      <c r="BK910" s="582"/>
      <c r="BL910" s="582"/>
      <c r="BM910" s="582"/>
      <c r="BN910" s="582"/>
      <c r="BO910" s="582"/>
      <c r="BP910" s="582"/>
      <c r="BQ910" s="582"/>
      <c r="BR910" s="582"/>
      <c r="BS910" s="582"/>
      <c r="BT910" s="582"/>
      <c r="BU910" s="582"/>
      <c r="BV910" s="583"/>
    </row>
    <row r="911" spans="1:16318" ht="48" customHeight="1" x14ac:dyDescent="0.3">
      <c r="A911" s="1228"/>
      <c r="B911" s="1228"/>
      <c r="C911" s="1228"/>
      <c r="D911" s="1208"/>
      <c r="E911" s="1211"/>
      <c r="F911" s="1208"/>
      <c r="G911" s="1196"/>
      <c r="H911" s="395" t="s">
        <v>484</v>
      </c>
      <c r="I911" s="604" t="s">
        <v>25</v>
      </c>
      <c r="J911" s="605">
        <v>15</v>
      </c>
      <c r="K911" s="687">
        <v>2100</v>
      </c>
      <c r="L911" s="1188"/>
      <c r="M911" s="1036"/>
      <c r="N911" s="582"/>
      <c r="O911" s="582"/>
      <c r="P911" s="582"/>
      <c r="Q911" s="582"/>
      <c r="R911" s="582"/>
      <c r="S911" s="582"/>
      <c r="T911" s="582"/>
      <c r="U911" s="582"/>
      <c r="V911" s="582"/>
      <c r="W911" s="582"/>
      <c r="X911" s="582"/>
      <c r="Y911" s="582"/>
      <c r="Z911" s="582"/>
      <c r="AA911" s="582"/>
      <c r="AB911" s="582"/>
      <c r="AC911" s="582"/>
      <c r="AD911" s="582"/>
      <c r="AE911" s="582"/>
      <c r="AF911" s="582"/>
      <c r="AG911" s="582"/>
      <c r="AH911" s="582"/>
      <c r="AI911" s="582"/>
      <c r="AJ911" s="582"/>
      <c r="AK911" s="582"/>
      <c r="AL911" s="582"/>
      <c r="AM911" s="582"/>
      <c r="AN911" s="582"/>
      <c r="AO911" s="582"/>
      <c r="AP911" s="582"/>
      <c r="AQ911" s="582"/>
      <c r="AR911" s="582"/>
      <c r="AS911" s="582"/>
      <c r="AT911" s="582"/>
      <c r="AU911" s="582"/>
      <c r="AV911" s="582"/>
      <c r="AW911" s="582"/>
      <c r="AX911" s="582"/>
      <c r="AY911" s="582"/>
      <c r="AZ911" s="582"/>
      <c r="BA911" s="582"/>
      <c r="BB911" s="582"/>
      <c r="BC911" s="582"/>
      <c r="BD911" s="582"/>
      <c r="BE911" s="582"/>
      <c r="BF911" s="582"/>
      <c r="BG911" s="582"/>
      <c r="BH911" s="582"/>
      <c r="BI911" s="582"/>
      <c r="BJ911" s="582"/>
      <c r="BK911" s="582"/>
      <c r="BL911" s="582"/>
      <c r="BM911" s="582"/>
      <c r="BN911" s="582"/>
      <c r="BO911" s="582"/>
      <c r="BP911" s="582"/>
      <c r="BQ911" s="582"/>
      <c r="BR911" s="582"/>
      <c r="BS911" s="582"/>
      <c r="BT911" s="582"/>
      <c r="BU911" s="582"/>
      <c r="BV911" s="583"/>
    </row>
    <row r="912" spans="1:16318" ht="48" customHeight="1" x14ac:dyDescent="0.3">
      <c r="A912" s="1228"/>
      <c r="B912" s="1228"/>
      <c r="C912" s="1228"/>
      <c r="D912" s="1208"/>
      <c r="E912" s="1211"/>
      <c r="F912" s="1208"/>
      <c r="G912" s="1195" t="s">
        <v>844</v>
      </c>
      <c r="H912" s="604" t="s">
        <v>492</v>
      </c>
      <c r="I912" s="604" t="s">
        <v>133</v>
      </c>
      <c r="J912" s="605">
        <v>2</v>
      </c>
      <c r="K912" s="687">
        <v>1200</v>
      </c>
      <c r="L912" s="1188">
        <v>3</v>
      </c>
      <c r="M912" s="1035" t="s">
        <v>490</v>
      </c>
      <c r="N912" s="582"/>
      <c r="O912" s="582"/>
      <c r="P912" s="582"/>
      <c r="Q912" s="582"/>
      <c r="R912" s="582"/>
      <c r="S912" s="582"/>
      <c r="T912" s="582"/>
      <c r="U912" s="582"/>
      <c r="V912" s="582"/>
      <c r="W912" s="582"/>
      <c r="X912" s="582"/>
      <c r="Y912" s="582"/>
      <c r="Z912" s="582"/>
      <c r="AA912" s="582"/>
      <c r="AB912" s="582"/>
      <c r="AC912" s="582"/>
      <c r="AD912" s="582"/>
      <c r="AE912" s="582"/>
      <c r="AF912" s="582"/>
      <c r="AG912" s="582"/>
      <c r="AH912" s="582"/>
      <c r="AI912" s="582"/>
      <c r="AJ912" s="582"/>
      <c r="AK912" s="582"/>
      <c r="AL912" s="582"/>
      <c r="AM912" s="582"/>
      <c r="AN912" s="582"/>
      <c r="AO912" s="582"/>
      <c r="AP912" s="582"/>
      <c r="AQ912" s="582"/>
      <c r="AR912" s="582"/>
      <c r="AS912" s="582"/>
      <c r="AT912" s="582"/>
      <c r="AU912" s="582"/>
      <c r="AV912" s="582"/>
      <c r="AW912" s="582"/>
      <c r="AX912" s="582"/>
      <c r="AY912" s="582"/>
      <c r="AZ912" s="582"/>
      <c r="BA912" s="582"/>
      <c r="BB912" s="582"/>
      <c r="BC912" s="582"/>
      <c r="BD912" s="582"/>
      <c r="BE912" s="582"/>
      <c r="BF912" s="582"/>
      <c r="BG912" s="582"/>
      <c r="BH912" s="582"/>
      <c r="BI912" s="582"/>
      <c r="BJ912" s="582"/>
      <c r="BK912" s="582"/>
      <c r="BL912" s="582"/>
      <c r="BM912" s="582"/>
      <c r="BN912" s="582"/>
      <c r="BO912" s="582"/>
      <c r="BP912" s="582"/>
      <c r="BQ912" s="582"/>
      <c r="BR912" s="582"/>
      <c r="BS912" s="582"/>
      <c r="BT912" s="582"/>
      <c r="BU912" s="582"/>
      <c r="BV912" s="583"/>
    </row>
    <row r="913" spans="1:16318" ht="48" customHeight="1" x14ac:dyDescent="0.3">
      <c r="A913" s="1228"/>
      <c r="B913" s="1228"/>
      <c r="C913" s="1228"/>
      <c r="D913" s="1208"/>
      <c r="E913" s="1211"/>
      <c r="F913" s="1208"/>
      <c r="G913" s="1195"/>
      <c r="H913" s="1208" t="s">
        <v>492</v>
      </c>
      <c r="I913" s="1208" t="s">
        <v>25</v>
      </c>
      <c r="J913" s="1414">
        <v>17.399999999999999</v>
      </c>
      <c r="K913" s="1435">
        <v>3132</v>
      </c>
      <c r="L913" s="1188"/>
      <c r="M913" s="1035"/>
      <c r="N913" s="582"/>
      <c r="O913" s="582"/>
      <c r="P913" s="582"/>
      <c r="Q913" s="582"/>
      <c r="R913" s="582"/>
      <c r="S913" s="582"/>
      <c r="T913" s="582"/>
      <c r="U913" s="582"/>
      <c r="V913" s="582"/>
      <c r="W913" s="582"/>
      <c r="X913" s="582"/>
      <c r="Y913" s="582"/>
      <c r="Z913" s="582"/>
      <c r="AA913" s="582"/>
      <c r="AB913" s="582"/>
      <c r="AC913" s="582"/>
      <c r="AD913" s="582"/>
      <c r="AE913" s="582"/>
      <c r="AF913" s="582"/>
      <c r="AG913" s="582"/>
      <c r="AH913" s="582"/>
      <c r="AI913" s="582"/>
      <c r="AJ913" s="582"/>
      <c r="AK913" s="582"/>
      <c r="AL913" s="582"/>
      <c r="AM913" s="582"/>
      <c r="AN913" s="582"/>
      <c r="AO913" s="582"/>
      <c r="AP913" s="582"/>
      <c r="AQ913" s="582"/>
      <c r="AR913" s="582"/>
      <c r="AS913" s="582"/>
      <c r="AT913" s="582"/>
      <c r="AU913" s="582"/>
      <c r="AV913" s="582"/>
      <c r="AW913" s="582"/>
      <c r="AX913" s="582"/>
      <c r="AY913" s="582"/>
      <c r="AZ913" s="582"/>
      <c r="BA913" s="582"/>
      <c r="BB913" s="582"/>
      <c r="BC913" s="582"/>
      <c r="BD913" s="582"/>
      <c r="BE913" s="582"/>
      <c r="BF913" s="582"/>
      <c r="BG913" s="582"/>
      <c r="BH913" s="582"/>
      <c r="BI913" s="582"/>
      <c r="BJ913" s="582"/>
      <c r="BK913" s="582"/>
      <c r="BL913" s="582"/>
      <c r="BM913" s="582"/>
      <c r="BN913" s="582"/>
      <c r="BO913" s="582"/>
      <c r="BP913" s="582"/>
      <c r="BQ913" s="582"/>
      <c r="BR913" s="582"/>
      <c r="BS913" s="582"/>
      <c r="BT913" s="582"/>
      <c r="BU913" s="582"/>
      <c r="BV913" s="583"/>
    </row>
    <row r="914" spans="1:16318" ht="9.75" customHeight="1" x14ac:dyDescent="0.3">
      <c r="A914" s="1228"/>
      <c r="B914" s="1228"/>
      <c r="C914" s="1228"/>
      <c r="D914" s="1208"/>
      <c r="E914" s="1211"/>
      <c r="F914" s="1208"/>
      <c r="G914" s="1195"/>
      <c r="H914" s="1208"/>
      <c r="I914" s="1208"/>
      <c r="J914" s="1414"/>
      <c r="K914" s="1435"/>
      <c r="L914" s="1188"/>
      <c r="M914" s="1036"/>
      <c r="N914" s="582"/>
      <c r="O914" s="582"/>
      <c r="P914" s="582"/>
      <c r="Q914" s="582"/>
      <c r="R914" s="582"/>
      <c r="S914" s="582"/>
      <c r="T914" s="582"/>
      <c r="U914" s="582"/>
      <c r="V914" s="582"/>
      <c r="W914" s="582"/>
      <c r="X914" s="582"/>
      <c r="Y914" s="582"/>
      <c r="Z914" s="582"/>
      <c r="AA914" s="582"/>
      <c r="AB914" s="582"/>
      <c r="AC914" s="582"/>
      <c r="AD914" s="582"/>
      <c r="AE914" s="582"/>
      <c r="AF914" s="582"/>
      <c r="AG914" s="582"/>
      <c r="AH914" s="582"/>
      <c r="AI914" s="582"/>
      <c r="AJ914" s="582"/>
      <c r="AK914" s="582"/>
      <c r="AL914" s="582"/>
      <c r="AM914" s="582"/>
      <c r="AN914" s="582"/>
      <c r="AO914" s="582"/>
      <c r="AP914" s="582"/>
      <c r="AQ914" s="582"/>
      <c r="AR914" s="582"/>
      <c r="AS914" s="582"/>
      <c r="AT914" s="582"/>
      <c r="AU914" s="582"/>
      <c r="AV914" s="582"/>
      <c r="AW914" s="582"/>
      <c r="AX914" s="582"/>
      <c r="AY914" s="582"/>
      <c r="AZ914" s="582"/>
      <c r="BA914" s="582"/>
      <c r="BB914" s="582"/>
      <c r="BC914" s="582"/>
      <c r="BD914" s="582"/>
      <c r="BE914" s="582"/>
      <c r="BF914" s="582"/>
      <c r="BG914" s="582"/>
      <c r="BH914" s="582"/>
      <c r="BI914" s="582"/>
      <c r="BJ914" s="582"/>
      <c r="BK914" s="582"/>
      <c r="BL914" s="582"/>
      <c r="BM914" s="582"/>
      <c r="BN914" s="582"/>
      <c r="BO914" s="582"/>
      <c r="BP914" s="582"/>
      <c r="BQ914" s="582"/>
      <c r="BR914" s="582"/>
      <c r="BS914" s="582"/>
      <c r="BT914" s="582"/>
      <c r="BU914" s="582"/>
      <c r="BV914" s="583"/>
    </row>
    <row r="915" spans="1:16318" ht="48" customHeight="1" x14ac:dyDescent="0.3">
      <c r="A915" s="1229"/>
      <c r="B915" s="1229"/>
      <c r="C915" s="1229"/>
      <c r="D915" s="1209"/>
      <c r="E915" s="1212"/>
      <c r="F915" s="1209"/>
      <c r="G915" s="476" t="s">
        <v>810</v>
      </c>
      <c r="H915" s="643" t="s">
        <v>492</v>
      </c>
      <c r="I915" s="643" t="s">
        <v>25</v>
      </c>
      <c r="J915" s="643">
        <v>1</v>
      </c>
      <c r="K915" s="691">
        <v>350</v>
      </c>
      <c r="L915" s="628">
        <v>4</v>
      </c>
      <c r="M915" s="935" t="s">
        <v>493</v>
      </c>
      <c r="N915" s="582"/>
      <c r="O915" s="582"/>
      <c r="P915" s="582"/>
      <c r="Q915" s="582"/>
      <c r="R915" s="582"/>
      <c r="S915" s="582"/>
      <c r="T915" s="582"/>
      <c r="U915" s="582"/>
      <c r="V915" s="582"/>
      <c r="W915" s="582"/>
      <c r="X915" s="582"/>
      <c r="Y915" s="582"/>
      <c r="Z915" s="582"/>
      <c r="AA915" s="582"/>
      <c r="AB915" s="582"/>
      <c r="AC915" s="582"/>
      <c r="AD915" s="582"/>
      <c r="AE915" s="582"/>
      <c r="AF915" s="582"/>
      <c r="AG915" s="582"/>
      <c r="AH915" s="582"/>
      <c r="AI915" s="582"/>
      <c r="AJ915" s="582"/>
      <c r="AK915" s="582"/>
      <c r="AL915" s="582"/>
      <c r="AM915" s="582"/>
      <c r="AN915" s="582"/>
      <c r="AO915" s="582"/>
      <c r="AP915" s="582"/>
      <c r="AQ915" s="582"/>
      <c r="AR915" s="582"/>
      <c r="AS915" s="582"/>
      <c r="AT915" s="582"/>
      <c r="AU915" s="582"/>
      <c r="AV915" s="582"/>
      <c r="AW915" s="582"/>
      <c r="AX915" s="582"/>
      <c r="AY915" s="582"/>
      <c r="AZ915" s="582"/>
      <c r="BA915" s="582"/>
      <c r="BB915" s="582"/>
      <c r="BC915" s="582"/>
      <c r="BD915" s="582"/>
      <c r="BE915" s="582"/>
      <c r="BF915" s="582"/>
      <c r="BG915" s="582"/>
      <c r="BH915" s="582"/>
      <c r="BI915" s="582"/>
      <c r="BJ915" s="582"/>
      <c r="BK915" s="582"/>
      <c r="BL915" s="582"/>
      <c r="BM915" s="582"/>
      <c r="BN915" s="582"/>
      <c r="BO915" s="582"/>
      <c r="BP915" s="582"/>
      <c r="BQ915" s="582"/>
      <c r="BR915" s="582"/>
      <c r="BS915" s="582"/>
      <c r="BT915" s="582"/>
      <c r="BU915" s="582"/>
      <c r="BV915" s="583"/>
    </row>
    <row r="916" spans="1:16318" ht="39.75" customHeight="1" x14ac:dyDescent="0.3">
      <c r="A916" s="80" t="s">
        <v>480</v>
      </c>
      <c r="B916" s="80" t="s">
        <v>811</v>
      </c>
      <c r="C916" s="80" t="s">
        <v>480</v>
      </c>
      <c r="D916" s="275" t="s">
        <v>480</v>
      </c>
      <c r="E916" s="672" t="s">
        <v>480</v>
      </c>
      <c r="F916" s="275">
        <v>4</v>
      </c>
      <c r="G916" s="276" t="s">
        <v>480</v>
      </c>
      <c r="H916" s="275" t="s">
        <v>480</v>
      </c>
      <c r="I916" s="275" t="s">
        <v>480</v>
      </c>
      <c r="J916" s="80" t="s">
        <v>480</v>
      </c>
      <c r="K916" s="666">
        <f>SUM(K908:K915)</f>
        <v>19342</v>
      </c>
      <c r="L916" s="802">
        <v>4</v>
      </c>
      <c r="M916" s="940" t="s">
        <v>480</v>
      </c>
      <c r="N916" s="582"/>
      <c r="O916" s="582"/>
      <c r="P916" s="582"/>
      <c r="Q916" s="582"/>
      <c r="R916" s="582"/>
      <c r="S916" s="582"/>
      <c r="T916" s="582"/>
      <c r="U916" s="582"/>
      <c r="V916" s="582"/>
      <c r="W916" s="582"/>
      <c r="X916" s="582"/>
      <c r="Y916" s="582"/>
      <c r="Z916" s="582"/>
      <c r="AA916" s="582"/>
      <c r="AB916" s="582"/>
      <c r="AC916" s="582"/>
      <c r="AD916" s="582"/>
      <c r="AE916" s="582"/>
      <c r="AF916" s="582"/>
      <c r="AG916" s="582"/>
      <c r="AH916" s="582"/>
      <c r="AI916" s="582"/>
      <c r="AJ916" s="582"/>
      <c r="AK916" s="582"/>
      <c r="AL916" s="582"/>
      <c r="AM916" s="582"/>
      <c r="AN916" s="582"/>
      <c r="AO916" s="582"/>
      <c r="AP916" s="582"/>
      <c r="AQ916" s="582"/>
      <c r="AR916" s="582"/>
      <c r="AS916" s="582"/>
      <c r="AT916" s="582"/>
      <c r="AU916" s="582"/>
      <c r="AV916" s="582"/>
      <c r="AW916" s="582"/>
      <c r="AX916" s="582"/>
      <c r="AY916" s="582"/>
      <c r="AZ916" s="582"/>
      <c r="BA916" s="582"/>
      <c r="BB916" s="582"/>
      <c r="BC916" s="582"/>
      <c r="BD916" s="582"/>
      <c r="BE916" s="582"/>
      <c r="BF916" s="582"/>
      <c r="BG916" s="582"/>
      <c r="BH916" s="582"/>
      <c r="BI916" s="582"/>
      <c r="BJ916" s="582"/>
      <c r="BK916" s="582"/>
      <c r="BL916" s="582"/>
      <c r="BM916" s="582"/>
      <c r="BN916" s="582"/>
      <c r="BO916" s="582"/>
      <c r="BP916" s="582"/>
      <c r="BQ916" s="582"/>
      <c r="BR916" s="582"/>
      <c r="BS916" s="582"/>
      <c r="BT916" s="582"/>
      <c r="BU916" s="582"/>
      <c r="BV916" s="583"/>
    </row>
    <row r="917" spans="1:16318" s="304" customFormat="1" ht="39.75" customHeight="1" x14ac:dyDescent="0.25">
      <c r="A917" s="1228">
        <v>12</v>
      </c>
      <c r="B917" s="1228" t="s">
        <v>50</v>
      </c>
      <c r="C917" s="1228" t="s">
        <v>845</v>
      </c>
      <c r="D917" s="1228">
        <v>4182</v>
      </c>
      <c r="E917" s="1210">
        <v>1558251</v>
      </c>
      <c r="F917" s="1396">
        <v>6</v>
      </c>
      <c r="G917" s="1439" t="s">
        <v>846</v>
      </c>
      <c r="H917" s="395" t="s">
        <v>847</v>
      </c>
      <c r="I917" s="395" t="s">
        <v>133</v>
      </c>
      <c r="J917" s="396">
        <v>6</v>
      </c>
      <c r="K917" s="810">
        <v>900</v>
      </c>
      <c r="L917" s="1189">
        <v>1</v>
      </c>
      <c r="M917" s="1039" t="s">
        <v>135</v>
      </c>
      <c r="N917" s="598"/>
      <c r="O917" s="598"/>
      <c r="P917" s="598"/>
      <c r="Q917" s="598"/>
      <c r="R917" s="598"/>
      <c r="S917" s="598"/>
      <c r="T917" s="598"/>
      <c r="U917" s="598"/>
      <c r="V917" s="598"/>
      <c r="W917" s="598"/>
      <c r="X917" s="598"/>
      <c r="Y917" s="598"/>
      <c r="Z917" s="598"/>
      <c r="AA917" s="598"/>
      <c r="AB917" s="598"/>
      <c r="AC917" s="598"/>
      <c r="AD917" s="598"/>
      <c r="AE917" s="598"/>
      <c r="AF917" s="598"/>
      <c r="AG917" s="598"/>
      <c r="AH917" s="598"/>
      <c r="AI917" s="598"/>
      <c r="AJ917" s="598"/>
      <c r="AK917" s="598"/>
      <c r="AL917" s="598"/>
      <c r="AM917" s="598"/>
      <c r="AN917" s="598"/>
      <c r="AO917" s="598"/>
      <c r="AP917" s="598"/>
      <c r="AQ917" s="598"/>
      <c r="AR917" s="598"/>
      <c r="AS917" s="598"/>
      <c r="AT917" s="598"/>
      <c r="AU917" s="598"/>
      <c r="AV917" s="598"/>
      <c r="AW917" s="598"/>
      <c r="AX917" s="598"/>
      <c r="AY917" s="598"/>
      <c r="AZ917" s="598"/>
      <c r="BA917" s="598"/>
      <c r="BB917" s="598"/>
      <c r="BC917" s="598"/>
      <c r="BD917" s="598"/>
      <c r="BE917" s="598"/>
      <c r="BF917" s="598"/>
      <c r="BG917" s="598"/>
      <c r="BH917" s="598"/>
      <c r="BI917" s="598"/>
      <c r="BJ917" s="598"/>
      <c r="BK917" s="598"/>
      <c r="BL917" s="598"/>
      <c r="BM917" s="598"/>
      <c r="BN917" s="598"/>
      <c r="BO917" s="598"/>
      <c r="BP917" s="598"/>
      <c r="BQ917" s="598"/>
      <c r="BR917" s="598"/>
      <c r="BS917" s="598"/>
      <c r="BT917" s="598"/>
      <c r="BU917" s="598"/>
      <c r="BV917" s="805"/>
      <c r="BW917" s="806"/>
      <c r="BX917" s="806"/>
      <c r="BY917" s="806"/>
      <c r="BZ917" s="806"/>
      <c r="CA917" s="806"/>
      <c r="CB917" s="806"/>
      <c r="CC917" s="806"/>
      <c r="CD917" s="806"/>
      <c r="CE917" s="806"/>
      <c r="CF917" s="806"/>
      <c r="CG917" s="806"/>
      <c r="CH917" s="806"/>
      <c r="CI917" s="806"/>
      <c r="CJ917" s="806"/>
      <c r="CK917" s="806"/>
      <c r="CL917" s="806"/>
      <c r="CM917" s="806"/>
      <c r="CN917" s="806"/>
      <c r="CO917" s="806"/>
      <c r="CP917" s="806"/>
      <c r="CQ917" s="806"/>
      <c r="CR917" s="806"/>
      <c r="CS917" s="806"/>
      <c r="CT917" s="806"/>
      <c r="CU917" s="806"/>
      <c r="CV917" s="806"/>
      <c r="CW917" s="806"/>
      <c r="CX917" s="806"/>
      <c r="CY917" s="806"/>
      <c r="CZ917" s="806"/>
      <c r="DA917" s="806"/>
      <c r="DB917" s="806"/>
      <c r="DC917" s="806"/>
      <c r="DD917" s="806"/>
      <c r="DE917" s="806"/>
      <c r="DF917" s="806"/>
      <c r="DG917" s="806"/>
      <c r="DH917" s="806"/>
      <c r="DI917" s="806"/>
      <c r="DJ917" s="806"/>
      <c r="DK917" s="806"/>
      <c r="DL917" s="806"/>
      <c r="DM917" s="806"/>
      <c r="DN917" s="806"/>
      <c r="DO917" s="806"/>
      <c r="DP917" s="806"/>
      <c r="DQ917" s="806"/>
      <c r="DR917" s="806"/>
      <c r="DS917" s="806"/>
      <c r="DT917" s="806"/>
      <c r="DU917" s="806"/>
      <c r="DV917" s="806"/>
      <c r="DW917" s="806"/>
      <c r="DX917" s="806"/>
      <c r="DY917" s="806"/>
      <c r="DZ917" s="806"/>
      <c r="EA917" s="806"/>
      <c r="EB917" s="806"/>
      <c r="EC917" s="806"/>
      <c r="ED917" s="806"/>
      <c r="EE917" s="806"/>
      <c r="EF917" s="806"/>
      <c r="EG917" s="806"/>
      <c r="EH917" s="806"/>
      <c r="EI917" s="806"/>
      <c r="EJ917" s="806"/>
      <c r="EK917" s="806"/>
      <c r="EL917" s="806"/>
      <c r="EM917" s="806"/>
      <c r="EN917" s="806"/>
      <c r="EO917" s="806"/>
      <c r="EP917" s="806"/>
      <c r="EQ917" s="806"/>
      <c r="ER917" s="806"/>
      <c r="ES917" s="806"/>
      <c r="ET917" s="806"/>
      <c r="EU917" s="806"/>
      <c r="EV917" s="806"/>
      <c r="EW917" s="806"/>
      <c r="EX917" s="806"/>
      <c r="EY917" s="806"/>
      <c r="EZ917" s="806"/>
      <c r="FA917" s="806"/>
      <c r="FB917" s="806"/>
      <c r="FC917" s="806"/>
      <c r="FD917" s="806"/>
      <c r="FE917" s="806"/>
      <c r="FF917" s="806"/>
      <c r="FG917" s="806"/>
      <c r="FH917" s="806"/>
      <c r="FI917" s="806"/>
      <c r="FJ917" s="806"/>
      <c r="FK917" s="806"/>
      <c r="FL917" s="806"/>
      <c r="FM917" s="806"/>
      <c r="FN917" s="806"/>
      <c r="FO917" s="806"/>
      <c r="FP917" s="806"/>
      <c r="FQ917" s="806"/>
      <c r="FR917" s="806"/>
      <c r="FS917" s="806"/>
      <c r="FT917" s="806"/>
      <c r="FU917" s="806"/>
      <c r="FV917" s="806"/>
      <c r="FW917" s="806"/>
      <c r="FX917" s="806"/>
      <c r="FY917" s="806"/>
      <c r="FZ917" s="806"/>
      <c r="GA917" s="806"/>
      <c r="GB917" s="806"/>
      <c r="GC917" s="806"/>
      <c r="GD917" s="806"/>
      <c r="GE917" s="806"/>
      <c r="GF917" s="806"/>
      <c r="GG917" s="806"/>
      <c r="GH917" s="806"/>
      <c r="GI917" s="806"/>
      <c r="GJ917" s="806"/>
      <c r="GK917" s="806"/>
      <c r="GL917" s="806"/>
      <c r="GM917" s="806"/>
      <c r="GN917" s="806"/>
      <c r="GO917" s="806"/>
      <c r="GP917" s="806"/>
      <c r="GQ917" s="806"/>
      <c r="GR917" s="806"/>
      <c r="GS917" s="806"/>
      <c r="GT917" s="806"/>
      <c r="GU917" s="806"/>
      <c r="GV917" s="806"/>
      <c r="GW917" s="806"/>
      <c r="GX917" s="806"/>
      <c r="GY917" s="806"/>
      <c r="GZ917" s="806"/>
      <c r="HA917" s="806"/>
      <c r="HB917" s="806"/>
      <c r="HC917" s="806"/>
      <c r="HD917" s="806"/>
      <c r="HE917" s="806"/>
      <c r="HF917" s="806"/>
      <c r="HG917" s="806"/>
      <c r="HH917" s="806"/>
      <c r="HI917" s="806"/>
      <c r="HJ917" s="806"/>
      <c r="HK917" s="806"/>
      <c r="HL917" s="806"/>
      <c r="HM917" s="806"/>
      <c r="HN917" s="806"/>
      <c r="HO917" s="806"/>
      <c r="HP917" s="806"/>
      <c r="HQ917" s="806"/>
      <c r="HR917" s="806"/>
      <c r="HS917" s="806"/>
      <c r="HT917" s="806"/>
      <c r="HU917" s="806"/>
      <c r="HV917" s="806"/>
      <c r="HW917" s="806"/>
      <c r="HX917" s="806"/>
      <c r="HY917" s="806"/>
      <c r="HZ917" s="806"/>
      <c r="IA917" s="806"/>
      <c r="IB917" s="806"/>
      <c r="IC917" s="806"/>
      <c r="ID917" s="806"/>
      <c r="IE917" s="806"/>
      <c r="IF917" s="806"/>
      <c r="IG917" s="806"/>
      <c r="IH917" s="806"/>
      <c r="II917" s="806"/>
      <c r="IJ917" s="806"/>
      <c r="IK917" s="806"/>
      <c r="IL917" s="806"/>
      <c r="IM917" s="806"/>
      <c r="IN917" s="806"/>
      <c r="IO917" s="806"/>
      <c r="IP917" s="806"/>
      <c r="IQ917" s="806"/>
      <c r="IR917" s="806"/>
      <c r="IS917" s="806"/>
      <c r="IT917" s="806"/>
      <c r="IU917" s="806"/>
      <c r="IV917" s="806"/>
      <c r="IW917" s="806"/>
      <c r="IX917" s="806"/>
      <c r="IY917" s="806"/>
      <c r="IZ917" s="806"/>
      <c r="JA917" s="806"/>
      <c r="JB917" s="806"/>
      <c r="JC917" s="806"/>
      <c r="JD917" s="806"/>
      <c r="JE917" s="806"/>
      <c r="JF917" s="806"/>
      <c r="JG917" s="806"/>
      <c r="JH917" s="806"/>
      <c r="JI917" s="806"/>
      <c r="JJ917" s="806"/>
      <c r="JK917" s="806"/>
      <c r="JL917" s="806"/>
      <c r="JM917" s="806"/>
      <c r="JN917" s="806"/>
      <c r="JO917" s="806"/>
      <c r="JP917" s="806"/>
      <c r="JQ917" s="806"/>
      <c r="JR917" s="806"/>
      <c r="JS917" s="806"/>
      <c r="JT917" s="806"/>
      <c r="JU917" s="806"/>
      <c r="JV917" s="806"/>
      <c r="JW917" s="806"/>
      <c r="JX917" s="806"/>
      <c r="JY917" s="806"/>
      <c r="JZ917" s="806"/>
      <c r="KA917" s="806"/>
      <c r="KB917" s="806"/>
      <c r="KC917" s="806"/>
      <c r="KD917" s="806"/>
      <c r="KE917" s="806"/>
      <c r="KF917" s="806"/>
      <c r="KG917" s="806"/>
      <c r="KH917" s="806"/>
      <c r="KI917" s="806"/>
      <c r="KJ917" s="806"/>
      <c r="KK917" s="806"/>
      <c r="KL917" s="806"/>
      <c r="KM917" s="806"/>
      <c r="KN917" s="806"/>
      <c r="KO917" s="806"/>
      <c r="KP917" s="806"/>
      <c r="KQ917" s="806"/>
      <c r="KR917" s="806"/>
      <c r="KS917" s="806"/>
      <c r="KT917" s="806"/>
      <c r="KU917" s="806"/>
      <c r="KV917" s="806"/>
      <c r="KW917" s="806"/>
      <c r="KX917" s="806"/>
      <c r="KY917" s="806"/>
      <c r="KZ917" s="806"/>
      <c r="LA917" s="806"/>
      <c r="LB917" s="806"/>
      <c r="LC917" s="806"/>
      <c r="LD917" s="806"/>
      <c r="LE917" s="806"/>
      <c r="LF917" s="806"/>
      <c r="LG917" s="806"/>
      <c r="LH917" s="806"/>
      <c r="LI917" s="806"/>
      <c r="LJ917" s="806"/>
      <c r="LK917" s="806"/>
      <c r="LL917" s="806"/>
      <c r="LM917" s="806"/>
      <c r="LN917" s="806"/>
      <c r="LO917" s="806"/>
      <c r="LP917" s="806"/>
      <c r="LQ917" s="806"/>
      <c r="LR917" s="806"/>
      <c r="LS917" s="806"/>
      <c r="LT917" s="806"/>
      <c r="LU917" s="806"/>
      <c r="LV917" s="806"/>
      <c r="LW917" s="806"/>
      <c r="LX917" s="806"/>
      <c r="LY917" s="806"/>
      <c r="LZ917" s="806"/>
      <c r="MA917" s="806"/>
      <c r="MB917" s="806"/>
      <c r="MC917" s="806"/>
      <c r="MD917" s="806"/>
      <c r="ME917" s="806"/>
      <c r="MF917" s="806"/>
      <c r="MG917" s="806"/>
      <c r="MH917" s="806"/>
      <c r="MI917" s="806"/>
      <c r="MJ917" s="806"/>
      <c r="MK917" s="806"/>
      <c r="ML917" s="806"/>
      <c r="MM917" s="806"/>
      <c r="MN917" s="806"/>
      <c r="MO917" s="806"/>
      <c r="MP917" s="806"/>
      <c r="MQ917" s="806"/>
      <c r="MR917" s="806"/>
      <c r="MS917" s="806"/>
      <c r="MT917" s="806"/>
      <c r="MU917" s="806"/>
      <c r="MV917" s="806"/>
      <c r="MW917" s="806"/>
      <c r="MX917" s="806"/>
      <c r="MY917" s="806"/>
      <c r="MZ917" s="806"/>
      <c r="NA917" s="806"/>
      <c r="NB917" s="806"/>
      <c r="NC917" s="806"/>
      <c r="ND917" s="806"/>
      <c r="NE917" s="806"/>
      <c r="NF917" s="806"/>
      <c r="NG917" s="806"/>
      <c r="NH917" s="806"/>
      <c r="NI917" s="806"/>
      <c r="NJ917" s="806"/>
      <c r="NK917" s="806"/>
      <c r="NL917" s="806"/>
      <c r="NM917" s="806"/>
      <c r="NN917" s="806"/>
      <c r="NO917" s="806"/>
      <c r="NP917" s="806"/>
      <c r="NQ917" s="806"/>
      <c r="NR917" s="806"/>
      <c r="NS917" s="806"/>
      <c r="NT917" s="806"/>
      <c r="NU917" s="806"/>
      <c r="NV917" s="806"/>
      <c r="NW917" s="806"/>
      <c r="NX917" s="806"/>
      <c r="NY917" s="806"/>
      <c r="NZ917" s="806"/>
      <c r="OA917" s="806"/>
      <c r="OB917" s="806"/>
      <c r="OC917" s="806"/>
      <c r="OD917" s="806"/>
      <c r="OE917" s="806"/>
      <c r="OF917" s="806"/>
      <c r="OG917" s="806"/>
      <c r="OH917" s="806"/>
      <c r="OI917" s="806"/>
      <c r="OJ917" s="806"/>
      <c r="OK917" s="806"/>
      <c r="OL917" s="806"/>
      <c r="OM917" s="806"/>
      <c r="ON917" s="806"/>
      <c r="OO917" s="806"/>
      <c r="OP917" s="806"/>
      <c r="OQ917" s="806"/>
      <c r="OR917" s="806"/>
      <c r="OS917" s="806"/>
      <c r="OT917" s="806"/>
      <c r="OU917" s="806"/>
      <c r="OV917" s="806"/>
      <c r="OW917" s="806"/>
      <c r="OX917" s="806"/>
      <c r="OY917" s="806"/>
      <c r="OZ917" s="806"/>
      <c r="PA917" s="806"/>
      <c r="PB917" s="806"/>
      <c r="PC917" s="806"/>
      <c r="PD917" s="806"/>
      <c r="PE917" s="806"/>
      <c r="PF917" s="806"/>
      <c r="PG917" s="806"/>
      <c r="PH917" s="806"/>
      <c r="PI917" s="806"/>
      <c r="PJ917" s="806"/>
      <c r="PK917" s="806"/>
      <c r="PL917" s="806"/>
      <c r="PM917" s="806"/>
      <c r="PN917" s="806"/>
      <c r="PO917" s="806"/>
      <c r="PP917" s="806"/>
      <c r="PQ917" s="806"/>
      <c r="PR917" s="806"/>
      <c r="PS917" s="806"/>
      <c r="PT917" s="806"/>
      <c r="PU917" s="806"/>
      <c r="PV917" s="806"/>
      <c r="PW917" s="806"/>
      <c r="PX917" s="806"/>
      <c r="PY917" s="806"/>
      <c r="PZ917" s="806"/>
      <c r="QA917" s="806"/>
      <c r="QB917" s="806"/>
      <c r="QC917" s="806"/>
      <c r="QD917" s="806"/>
      <c r="QE917" s="806"/>
      <c r="QF917" s="806"/>
      <c r="QG917" s="806"/>
      <c r="QH917" s="806"/>
      <c r="QI917" s="806"/>
      <c r="QJ917" s="806"/>
      <c r="QK917" s="806"/>
      <c r="QL917" s="806"/>
      <c r="QM917" s="806"/>
      <c r="QN917" s="806"/>
      <c r="QO917" s="806"/>
      <c r="QP917" s="806"/>
      <c r="QQ917" s="806"/>
      <c r="QR917" s="806"/>
      <c r="QS917" s="806"/>
      <c r="QT917" s="806"/>
      <c r="QU917" s="806"/>
      <c r="QV917" s="806"/>
      <c r="QW917" s="806"/>
      <c r="QX917" s="806"/>
      <c r="QY917" s="806"/>
      <c r="QZ917" s="806"/>
      <c r="RA917" s="806"/>
      <c r="RB917" s="806"/>
      <c r="RC917" s="806"/>
      <c r="RD917" s="806"/>
      <c r="RE917" s="806"/>
      <c r="RF917" s="806"/>
      <c r="RG917" s="806"/>
      <c r="RH917" s="806"/>
      <c r="RI917" s="806"/>
      <c r="RJ917" s="806"/>
      <c r="RK917" s="806"/>
      <c r="RL917" s="806"/>
      <c r="RM917" s="806"/>
      <c r="RN917" s="806"/>
      <c r="RO917" s="806"/>
      <c r="RP917" s="806"/>
      <c r="RQ917" s="806"/>
      <c r="RR917" s="806"/>
      <c r="RS917" s="806"/>
      <c r="RT917" s="806"/>
      <c r="RU917" s="806"/>
      <c r="RV917" s="806"/>
      <c r="RW917" s="806"/>
      <c r="RX917" s="806"/>
      <c r="RY917" s="806"/>
      <c r="RZ917" s="806"/>
      <c r="SA917" s="806"/>
      <c r="SB917" s="806"/>
      <c r="SC917" s="806"/>
      <c r="SD917" s="806"/>
      <c r="SE917" s="806"/>
      <c r="SF917" s="806"/>
      <c r="SG917" s="806"/>
      <c r="SH917" s="806"/>
      <c r="SI917" s="806"/>
      <c r="SJ917" s="806"/>
      <c r="SK917" s="806"/>
      <c r="SL917" s="806"/>
      <c r="SM917" s="806"/>
      <c r="SN917" s="806"/>
      <c r="SO917" s="806"/>
      <c r="SP917" s="806"/>
      <c r="SQ917" s="806"/>
      <c r="SR917" s="806"/>
      <c r="SS917" s="806"/>
      <c r="ST917" s="806"/>
      <c r="SU917" s="806"/>
      <c r="SV917" s="806"/>
      <c r="SW917" s="806"/>
      <c r="SX917" s="806"/>
      <c r="SY917" s="806"/>
      <c r="SZ917" s="806"/>
      <c r="TA917" s="806"/>
      <c r="TB917" s="806"/>
      <c r="TC917" s="806"/>
      <c r="TD917" s="806"/>
      <c r="TE917" s="806"/>
      <c r="TF917" s="806"/>
      <c r="TG917" s="806"/>
      <c r="TH917" s="806"/>
      <c r="TI917" s="806"/>
      <c r="TJ917" s="806"/>
      <c r="TK917" s="806"/>
      <c r="TL917" s="806"/>
      <c r="TM917" s="806"/>
      <c r="TN917" s="806"/>
      <c r="TO917" s="806"/>
      <c r="TP917" s="806"/>
      <c r="TQ917" s="806"/>
      <c r="TR917" s="806"/>
      <c r="TS917" s="806"/>
      <c r="TT917" s="806"/>
      <c r="TU917" s="806"/>
      <c r="TV917" s="806"/>
      <c r="TW917" s="806"/>
      <c r="TX917" s="806"/>
      <c r="TY917" s="806"/>
      <c r="TZ917" s="806"/>
      <c r="UA917" s="806"/>
      <c r="UB917" s="806"/>
      <c r="UC917" s="806"/>
      <c r="UD917" s="806"/>
      <c r="UE917" s="806"/>
      <c r="UF917" s="806"/>
      <c r="UG917" s="806"/>
      <c r="UH917" s="806"/>
      <c r="UI917" s="806"/>
      <c r="UJ917" s="806"/>
      <c r="UK917" s="806"/>
      <c r="UL917" s="806"/>
      <c r="UM917" s="806"/>
      <c r="UN917" s="806"/>
      <c r="UO917" s="806"/>
      <c r="UP917" s="806"/>
      <c r="UQ917" s="806"/>
      <c r="UR917" s="806"/>
      <c r="US917" s="806"/>
      <c r="UT917" s="806"/>
      <c r="UU917" s="806"/>
      <c r="UV917" s="806"/>
      <c r="UW917" s="806"/>
      <c r="UX917" s="806"/>
      <c r="UY917" s="806"/>
      <c r="UZ917" s="806"/>
      <c r="VA917" s="806"/>
      <c r="VB917" s="806"/>
      <c r="VC917" s="806"/>
      <c r="VD917" s="806"/>
      <c r="VE917" s="806"/>
      <c r="VF917" s="806"/>
      <c r="VG917" s="806"/>
      <c r="VH917" s="806"/>
      <c r="VI917" s="806"/>
      <c r="VJ917" s="806"/>
      <c r="VK917" s="806"/>
      <c r="VL917" s="806"/>
      <c r="VM917" s="806"/>
      <c r="VN917" s="806"/>
      <c r="VO917" s="806"/>
      <c r="VP917" s="806"/>
      <c r="VQ917" s="806"/>
      <c r="VR917" s="806"/>
      <c r="VS917" s="806"/>
      <c r="VT917" s="806"/>
      <c r="VU917" s="806"/>
      <c r="VV917" s="806"/>
      <c r="VW917" s="806"/>
      <c r="VX917" s="806"/>
      <c r="VY917" s="806"/>
      <c r="VZ917" s="806"/>
      <c r="WA917" s="806"/>
      <c r="WB917" s="806"/>
      <c r="WC917" s="806"/>
      <c r="WD917" s="806"/>
      <c r="WE917" s="806"/>
      <c r="WF917" s="806"/>
      <c r="WG917" s="806"/>
      <c r="WH917" s="806"/>
      <c r="WI917" s="806"/>
      <c r="WJ917" s="806"/>
      <c r="WK917" s="806"/>
      <c r="WL917" s="806"/>
      <c r="WM917" s="806"/>
      <c r="WN917" s="806"/>
      <c r="WO917" s="806"/>
      <c r="WP917" s="806"/>
      <c r="WQ917" s="806"/>
      <c r="WR917" s="806"/>
      <c r="WS917" s="806"/>
      <c r="WT917" s="806"/>
      <c r="WU917" s="806"/>
      <c r="WV917" s="806"/>
      <c r="WW917" s="806"/>
      <c r="WX917" s="806"/>
      <c r="WY917" s="806"/>
      <c r="WZ917" s="806"/>
      <c r="XA917" s="806"/>
      <c r="XB917" s="806"/>
      <c r="XC917" s="806"/>
      <c r="XD917" s="806"/>
      <c r="XE917" s="806"/>
      <c r="XF917" s="806"/>
      <c r="XG917" s="806"/>
      <c r="XH917" s="806"/>
      <c r="XI917" s="806"/>
      <c r="XJ917" s="806"/>
      <c r="XK917" s="806"/>
      <c r="XL917" s="806"/>
      <c r="XM917" s="806"/>
      <c r="XN917" s="806"/>
      <c r="XO917" s="806"/>
      <c r="XP917" s="806"/>
      <c r="XQ917" s="806"/>
      <c r="XR917" s="806"/>
      <c r="XS917" s="806"/>
      <c r="XT917" s="806"/>
      <c r="XU917" s="806"/>
      <c r="XV917" s="806"/>
      <c r="XW917" s="806"/>
      <c r="XX917" s="806"/>
      <c r="XY917" s="806"/>
      <c r="XZ917" s="806"/>
      <c r="YA917" s="806"/>
      <c r="YB917" s="806"/>
      <c r="YC917" s="806"/>
      <c r="YD917" s="806"/>
      <c r="YE917" s="806"/>
      <c r="YF917" s="806"/>
      <c r="YG917" s="806"/>
      <c r="YH917" s="806"/>
      <c r="YI917" s="806"/>
      <c r="YJ917" s="806"/>
      <c r="YK917" s="806"/>
      <c r="YL917" s="806"/>
      <c r="YM917" s="806"/>
      <c r="YN917" s="806"/>
      <c r="YO917" s="806"/>
      <c r="YP917" s="806"/>
      <c r="YQ917" s="806"/>
      <c r="YR917" s="806"/>
      <c r="YS917" s="806"/>
      <c r="YT917" s="806"/>
      <c r="YU917" s="806"/>
      <c r="YV917" s="806"/>
      <c r="YW917" s="806"/>
      <c r="YX917" s="806"/>
      <c r="YY917" s="806"/>
      <c r="YZ917" s="806"/>
      <c r="ZA917" s="806"/>
      <c r="ZB917" s="806"/>
      <c r="ZC917" s="806"/>
      <c r="ZD917" s="806"/>
      <c r="ZE917" s="806"/>
      <c r="ZF917" s="806"/>
      <c r="ZG917" s="806"/>
      <c r="ZH917" s="806"/>
      <c r="ZI917" s="806"/>
      <c r="ZJ917" s="806"/>
      <c r="ZK917" s="806"/>
      <c r="ZL917" s="806"/>
      <c r="ZM917" s="806"/>
      <c r="ZN917" s="806"/>
      <c r="ZO917" s="806"/>
      <c r="ZP917" s="806"/>
      <c r="ZQ917" s="806"/>
      <c r="ZR917" s="806"/>
      <c r="ZS917" s="806"/>
      <c r="ZT917" s="806"/>
      <c r="ZU917" s="806"/>
      <c r="ZV917" s="806"/>
      <c r="ZW917" s="806"/>
      <c r="ZX917" s="806"/>
      <c r="ZY917" s="806"/>
      <c r="ZZ917" s="806"/>
      <c r="AAA917" s="806"/>
      <c r="AAB917" s="806"/>
      <c r="AAC917" s="806"/>
      <c r="AAD917" s="806"/>
      <c r="AAE917" s="806"/>
      <c r="AAF917" s="806"/>
      <c r="AAG917" s="806"/>
      <c r="AAH917" s="806"/>
      <c r="AAI917" s="806"/>
      <c r="AAJ917" s="806"/>
      <c r="AAK917" s="806"/>
      <c r="AAL917" s="806"/>
      <c r="AAM917" s="806"/>
      <c r="AAN917" s="806"/>
      <c r="AAO917" s="806"/>
      <c r="AAP917" s="806"/>
      <c r="AAQ917" s="806"/>
      <c r="AAR917" s="806"/>
      <c r="AAS917" s="806"/>
      <c r="AAT917" s="806"/>
      <c r="AAU917" s="806"/>
      <c r="AAV917" s="806"/>
      <c r="AAW917" s="806"/>
      <c r="AAX917" s="806"/>
      <c r="AAY917" s="806"/>
      <c r="AAZ917" s="806"/>
      <c r="ABA917" s="806"/>
      <c r="ABB917" s="806"/>
      <c r="ABC917" s="806"/>
      <c r="ABD917" s="806"/>
      <c r="ABE917" s="806"/>
      <c r="ABF917" s="806"/>
      <c r="ABG917" s="806"/>
      <c r="ABH917" s="806"/>
      <c r="ABI917" s="806"/>
      <c r="ABJ917" s="806"/>
      <c r="ABK917" s="806"/>
      <c r="ABL917" s="806"/>
      <c r="ABM917" s="806"/>
      <c r="ABN917" s="806"/>
      <c r="ABO917" s="806"/>
      <c r="ABP917" s="806"/>
      <c r="ABQ917" s="806"/>
      <c r="ABR917" s="806"/>
      <c r="ABS917" s="806"/>
      <c r="ABT917" s="806"/>
      <c r="ABU917" s="806"/>
      <c r="ABV917" s="806"/>
      <c r="ABW917" s="806"/>
      <c r="ABX917" s="806"/>
      <c r="ABY917" s="806"/>
      <c r="ABZ917" s="806"/>
      <c r="ACA917" s="806"/>
      <c r="ACB917" s="806"/>
      <c r="ACC917" s="806"/>
      <c r="ACD917" s="806"/>
      <c r="ACE917" s="806"/>
      <c r="ACF917" s="806"/>
      <c r="ACG917" s="806"/>
      <c r="ACH917" s="806"/>
      <c r="ACI917" s="806"/>
      <c r="ACJ917" s="806"/>
      <c r="ACK917" s="806"/>
      <c r="ACL917" s="806"/>
      <c r="ACM917" s="806"/>
      <c r="ACN917" s="806"/>
      <c r="ACO917" s="806"/>
      <c r="ACP917" s="806"/>
      <c r="ACQ917" s="806"/>
      <c r="ACR917" s="806"/>
      <c r="ACS917" s="806"/>
      <c r="ACT917" s="806"/>
      <c r="ACU917" s="806"/>
      <c r="ACV917" s="806"/>
      <c r="ACW917" s="806"/>
      <c r="ACX917" s="806"/>
      <c r="ACY917" s="806"/>
      <c r="ACZ917" s="806"/>
      <c r="ADA917" s="806"/>
      <c r="ADB917" s="806"/>
      <c r="ADC917" s="806"/>
      <c r="ADD917" s="806"/>
      <c r="ADE917" s="806"/>
      <c r="ADF917" s="806"/>
      <c r="ADG917" s="806"/>
      <c r="ADH917" s="806"/>
      <c r="ADI917" s="806"/>
      <c r="ADJ917" s="806"/>
      <c r="ADK917" s="806"/>
      <c r="ADL917" s="806"/>
      <c r="ADM917" s="806"/>
      <c r="ADN917" s="806"/>
      <c r="ADO917" s="806"/>
      <c r="ADP917" s="806"/>
      <c r="ADQ917" s="806"/>
      <c r="ADR917" s="806"/>
      <c r="ADS917" s="806"/>
      <c r="ADT917" s="806"/>
      <c r="ADU917" s="806"/>
      <c r="ADV917" s="806"/>
      <c r="ADW917" s="806"/>
      <c r="ADX917" s="806"/>
      <c r="ADY917" s="806"/>
      <c r="ADZ917" s="806"/>
      <c r="AEA917" s="806"/>
      <c r="AEB917" s="806"/>
      <c r="AEC917" s="806"/>
      <c r="AED917" s="806"/>
      <c r="AEE917" s="806"/>
      <c r="AEF917" s="806"/>
      <c r="AEG917" s="806"/>
      <c r="AEH917" s="806"/>
      <c r="AEI917" s="806"/>
      <c r="AEJ917" s="806"/>
      <c r="AEK917" s="806"/>
      <c r="AEL917" s="806"/>
      <c r="AEM917" s="806"/>
      <c r="AEN917" s="806"/>
      <c r="AEO917" s="806"/>
      <c r="AEP917" s="806"/>
      <c r="AEQ917" s="806"/>
      <c r="AER917" s="806"/>
      <c r="AES917" s="806"/>
      <c r="AET917" s="806"/>
      <c r="AEU917" s="806"/>
      <c r="AEV917" s="806"/>
      <c r="AEW917" s="806"/>
      <c r="AEX917" s="806"/>
      <c r="AEY917" s="806"/>
      <c r="AEZ917" s="806"/>
      <c r="AFA917" s="806"/>
      <c r="AFB917" s="806"/>
      <c r="AFC917" s="806"/>
      <c r="AFD917" s="806"/>
      <c r="AFE917" s="806"/>
      <c r="AFF917" s="806"/>
      <c r="AFG917" s="806"/>
      <c r="AFH917" s="806"/>
      <c r="AFI917" s="806"/>
      <c r="AFJ917" s="806"/>
      <c r="AFK917" s="806"/>
      <c r="AFL917" s="806"/>
      <c r="AFM917" s="806"/>
      <c r="AFN917" s="806"/>
      <c r="AFO917" s="806"/>
      <c r="AFP917" s="806"/>
      <c r="AFQ917" s="806"/>
      <c r="AFR917" s="806"/>
      <c r="AFS917" s="806"/>
      <c r="AFT917" s="806"/>
      <c r="AFU917" s="806"/>
      <c r="AFV917" s="806"/>
      <c r="AFW917" s="806"/>
      <c r="AFX917" s="806"/>
      <c r="AFY917" s="806"/>
      <c r="AFZ917" s="806"/>
      <c r="AGA917" s="806"/>
      <c r="AGB917" s="806"/>
      <c r="AGC917" s="806"/>
      <c r="AGD917" s="806"/>
      <c r="AGE917" s="806"/>
      <c r="AGF917" s="806"/>
      <c r="AGG917" s="806"/>
      <c r="AGH917" s="806"/>
      <c r="AGI917" s="806"/>
      <c r="AGJ917" s="806"/>
      <c r="AGK917" s="806"/>
      <c r="AGL917" s="806"/>
      <c r="AGM917" s="806"/>
      <c r="AGN917" s="806"/>
      <c r="AGO917" s="806"/>
      <c r="AGP917" s="806"/>
      <c r="AGQ917" s="806"/>
      <c r="AGR917" s="806"/>
      <c r="AGS917" s="806"/>
      <c r="AGT917" s="806"/>
      <c r="AGU917" s="806"/>
      <c r="AGV917" s="806"/>
      <c r="AGW917" s="806"/>
      <c r="AGX917" s="806"/>
      <c r="AGY917" s="806"/>
      <c r="AGZ917" s="806"/>
      <c r="AHA917" s="806"/>
      <c r="AHB917" s="806"/>
      <c r="AHC917" s="806"/>
      <c r="AHD917" s="806"/>
      <c r="AHE917" s="806"/>
      <c r="AHF917" s="806"/>
      <c r="AHG917" s="806"/>
      <c r="AHH917" s="806"/>
      <c r="AHI917" s="806"/>
      <c r="AHJ917" s="806"/>
      <c r="AHK917" s="806"/>
      <c r="AHL917" s="806"/>
      <c r="AHM917" s="806"/>
      <c r="AHN917" s="806"/>
      <c r="AHO917" s="806"/>
      <c r="AHP917" s="806"/>
      <c r="AHQ917" s="806"/>
      <c r="AHR917" s="806"/>
      <c r="AHS917" s="806"/>
      <c r="AHT917" s="806"/>
      <c r="AHU917" s="806"/>
      <c r="AHV917" s="806"/>
      <c r="AHW917" s="806"/>
      <c r="AHX917" s="806"/>
      <c r="AHY917" s="806"/>
      <c r="AHZ917" s="806"/>
      <c r="AIA917" s="806"/>
      <c r="AIB917" s="806"/>
      <c r="AIC917" s="806"/>
      <c r="AID917" s="806"/>
      <c r="AIE917" s="806"/>
      <c r="AIF917" s="806"/>
      <c r="AIG917" s="806"/>
      <c r="AIH917" s="806"/>
      <c r="AII917" s="806"/>
      <c r="AIJ917" s="806"/>
      <c r="AIK917" s="806"/>
      <c r="AIL917" s="806"/>
      <c r="AIM917" s="806"/>
      <c r="AIN917" s="806"/>
      <c r="AIO917" s="806"/>
      <c r="AIP917" s="806"/>
      <c r="AIQ917" s="806"/>
      <c r="AIR917" s="806"/>
      <c r="AIS917" s="806"/>
      <c r="AIT917" s="806"/>
      <c r="AIU917" s="806"/>
      <c r="AIV917" s="806"/>
      <c r="AIW917" s="806"/>
      <c r="AIX917" s="806"/>
      <c r="AIY917" s="806"/>
      <c r="AIZ917" s="806"/>
      <c r="AJA917" s="806"/>
      <c r="AJB917" s="806"/>
      <c r="AJC917" s="806"/>
      <c r="AJD917" s="806"/>
      <c r="AJE917" s="806"/>
      <c r="AJF917" s="806"/>
      <c r="AJG917" s="806"/>
      <c r="AJH917" s="806"/>
      <c r="AJI917" s="806"/>
      <c r="AJJ917" s="806"/>
      <c r="AJK917" s="806"/>
      <c r="AJL917" s="806"/>
      <c r="AJM917" s="806"/>
      <c r="AJN917" s="806"/>
      <c r="AJO917" s="806"/>
      <c r="AJP917" s="806"/>
      <c r="AJQ917" s="806"/>
      <c r="AJR917" s="806"/>
      <c r="AJS917" s="806"/>
      <c r="AJT917" s="806"/>
      <c r="AJU917" s="806"/>
      <c r="AJV917" s="806"/>
      <c r="AJW917" s="806"/>
      <c r="AJX917" s="806"/>
      <c r="AJY917" s="806"/>
      <c r="AJZ917" s="806"/>
      <c r="AKA917" s="806"/>
      <c r="AKB917" s="806"/>
      <c r="AKC917" s="806"/>
      <c r="AKD917" s="806"/>
      <c r="AKE917" s="806"/>
      <c r="AKF917" s="806"/>
      <c r="AKG917" s="806"/>
      <c r="AKH917" s="806"/>
      <c r="AKI917" s="806"/>
      <c r="AKJ917" s="806"/>
      <c r="AKK917" s="806"/>
      <c r="AKL917" s="806"/>
      <c r="AKM917" s="806"/>
      <c r="AKN917" s="806"/>
      <c r="AKO917" s="806"/>
      <c r="AKP917" s="806"/>
      <c r="AKQ917" s="806"/>
      <c r="AKR917" s="806"/>
      <c r="AKS917" s="806"/>
      <c r="AKT917" s="806"/>
      <c r="AKU917" s="806"/>
      <c r="AKV917" s="806"/>
      <c r="AKW917" s="806"/>
      <c r="AKX917" s="806"/>
      <c r="AKY917" s="806"/>
      <c r="AKZ917" s="806"/>
      <c r="ALA917" s="806"/>
      <c r="ALB917" s="806"/>
      <c r="ALC917" s="806"/>
      <c r="ALD917" s="806"/>
      <c r="ALE917" s="806"/>
      <c r="ALF917" s="806"/>
      <c r="ALG917" s="806"/>
      <c r="ALH917" s="806"/>
      <c r="ALI917" s="806"/>
      <c r="ALJ917" s="806"/>
      <c r="ALK917" s="806"/>
      <c r="ALL917" s="806"/>
      <c r="ALM917" s="806"/>
      <c r="ALN917" s="806"/>
      <c r="ALO917" s="806"/>
      <c r="ALP917" s="806"/>
      <c r="ALQ917" s="806"/>
      <c r="ALR917" s="806"/>
      <c r="ALS917" s="806"/>
      <c r="ALT917" s="806"/>
      <c r="ALU917" s="806"/>
      <c r="ALV917" s="806"/>
      <c r="ALW917" s="806"/>
      <c r="ALX917" s="806"/>
      <c r="ALY917" s="806"/>
      <c r="ALZ917" s="806"/>
      <c r="AMA917" s="806"/>
      <c r="AMB917" s="806"/>
      <c r="AMC917" s="806"/>
      <c r="AMD917" s="806"/>
      <c r="AME917" s="806"/>
      <c r="AMF917" s="806"/>
      <c r="AMG917" s="806"/>
      <c r="AMH917" s="806"/>
      <c r="AMI917" s="806"/>
      <c r="AMJ917" s="806"/>
      <c r="AMK917" s="806"/>
      <c r="AML917" s="806"/>
      <c r="AMM917" s="806"/>
      <c r="AMN917" s="806"/>
      <c r="AMO917" s="806"/>
      <c r="AMP917" s="806"/>
      <c r="AMQ917" s="806"/>
      <c r="AMR917" s="806"/>
      <c r="AMS917" s="806"/>
      <c r="AMT917" s="806"/>
      <c r="AMU917" s="806"/>
      <c r="AMV917" s="806"/>
      <c r="AMW917" s="806"/>
      <c r="AMX917" s="806"/>
      <c r="AMY917" s="806"/>
      <c r="AMZ917" s="806"/>
      <c r="ANA917" s="806"/>
      <c r="ANB917" s="806"/>
      <c r="ANC917" s="806"/>
      <c r="AND917" s="806"/>
      <c r="ANE917" s="806"/>
      <c r="ANF917" s="806"/>
      <c r="ANG917" s="806"/>
      <c r="ANH917" s="806"/>
      <c r="ANI917" s="806"/>
      <c r="ANJ917" s="806"/>
      <c r="ANK917" s="806"/>
      <c r="ANL917" s="806"/>
      <c r="ANM917" s="806"/>
      <c r="ANN917" s="806"/>
      <c r="ANO917" s="806"/>
      <c r="ANP917" s="806"/>
      <c r="ANQ917" s="806"/>
      <c r="ANR917" s="806"/>
      <c r="ANS917" s="806"/>
      <c r="ANT917" s="806"/>
      <c r="ANU917" s="806"/>
      <c r="ANV917" s="806"/>
      <c r="ANW917" s="806"/>
      <c r="ANX917" s="806"/>
      <c r="ANY917" s="806"/>
      <c r="ANZ917" s="806"/>
      <c r="AOA917" s="806"/>
      <c r="AOB917" s="806"/>
      <c r="AOC917" s="806"/>
      <c r="AOD917" s="806"/>
      <c r="AOE917" s="806"/>
      <c r="AOF917" s="806"/>
      <c r="AOG917" s="806"/>
      <c r="AOH917" s="806"/>
      <c r="AOI917" s="806"/>
      <c r="AOJ917" s="806"/>
      <c r="AOK917" s="806"/>
      <c r="AOL917" s="806"/>
      <c r="AOM917" s="806"/>
      <c r="AON917" s="806"/>
      <c r="AOO917" s="806"/>
      <c r="AOP917" s="806"/>
      <c r="AOQ917" s="806"/>
      <c r="AOR917" s="806"/>
      <c r="AOS917" s="806"/>
      <c r="AOT917" s="806"/>
      <c r="AOU917" s="806"/>
      <c r="AOV917" s="806"/>
      <c r="AOW917" s="806"/>
      <c r="AOX917" s="806"/>
      <c r="AOY917" s="806"/>
      <c r="AOZ917" s="806"/>
      <c r="APA917" s="806"/>
      <c r="APB917" s="806"/>
      <c r="APC917" s="806"/>
      <c r="APD917" s="806"/>
      <c r="APE917" s="806"/>
      <c r="APF917" s="806"/>
      <c r="APG917" s="806"/>
      <c r="APH917" s="806"/>
      <c r="API917" s="806"/>
      <c r="APJ917" s="806"/>
      <c r="APK917" s="806"/>
      <c r="APL917" s="806"/>
      <c r="APM917" s="806"/>
      <c r="APN917" s="806"/>
      <c r="APO917" s="806"/>
      <c r="APP917" s="806"/>
      <c r="APQ917" s="806"/>
      <c r="APR917" s="806"/>
      <c r="APS917" s="806"/>
      <c r="APT917" s="806"/>
      <c r="APU917" s="806"/>
      <c r="APV917" s="806"/>
      <c r="APW917" s="806"/>
      <c r="APX917" s="806"/>
      <c r="APY917" s="806"/>
      <c r="APZ917" s="806"/>
      <c r="AQA917" s="806"/>
      <c r="AQB917" s="806"/>
      <c r="AQC917" s="806"/>
      <c r="AQD917" s="806"/>
      <c r="AQE917" s="806"/>
      <c r="AQF917" s="806"/>
      <c r="AQG917" s="806"/>
      <c r="AQH917" s="806"/>
      <c r="AQI917" s="806"/>
      <c r="AQJ917" s="806"/>
      <c r="AQK917" s="806"/>
      <c r="AQL917" s="806"/>
      <c r="AQM917" s="806"/>
      <c r="AQN917" s="806"/>
      <c r="AQO917" s="806"/>
      <c r="AQP917" s="806"/>
      <c r="AQQ917" s="806"/>
      <c r="AQR917" s="806"/>
      <c r="AQS917" s="806"/>
      <c r="AQT917" s="806"/>
      <c r="AQU917" s="806"/>
      <c r="AQV917" s="806"/>
      <c r="AQW917" s="806"/>
      <c r="AQX917" s="806"/>
      <c r="AQY917" s="806"/>
      <c r="AQZ917" s="806"/>
      <c r="ARA917" s="806"/>
      <c r="ARB917" s="806"/>
      <c r="ARC917" s="806"/>
      <c r="ARD917" s="806"/>
      <c r="ARE917" s="806"/>
      <c r="ARF917" s="806"/>
      <c r="ARG917" s="806"/>
      <c r="ARH917" s="806"/>
      <c r="ARI917" s="806"/>
      <c r="ARJ917" s="806"/>
      <c r="ARK917" s="806"/>
      <c r="ARL917" s="806"/>
      <c r="ARM917" s="806"/>
      <c r="ARN917" s="806"/>
      <c r="ARO917" s="806"/>
      <c r="ARP917" s="806"/>
      <c r="ARQ917" s="806"/>
      <c r="ARR917" s="806"/>
      <c r="ARS917" s="806"/>
      <c r="ART917" s="806"/>
      <c r="ARU917" s="806"/>
      <c r="ARV917" s="806"/>
      <c r="ARW917" s="806"/>
      <c r="ARX917" s="806"/>
      <c r="ARY917" s="806"/>
      <c r="ARZ917" s="806"/>
      <c r="ASA917" s="806"/>
      <c r="ASB917" s="806"/>
      <c r="ASC917" s="806"/>
      <c r="ASD917" s="806"/>
      <c r="ASE917" s="806"/>
      <c r="ASF917" s="806"/>
      <c r="ASG917" s="806"/>
      <c r="ASH917" s="806"/>
      <c r="ASI917" s="806"/>
      <c r="ASJ917" s="806"/>
      <c r="ASK917" s="806"/>
      <c r="ASL917" s="806"/>
      <c r="ASM917" s="806"/>
      <c r="ASN917" s="806"/>
      <c r="ASO917" s="806"/>
      <c r="ASP917" s="806"/>
      <c r="ASQ917" s="806"/>
      <c r="ASR917" s="806"/>
      <c r="ASS917" s="806"/>
      <c r="AST917" s="806"/>
      <c r="ASU917" s="806"/>
      <c r="ASV917" s="806"/>
      <c r="ASW917" s="806"/>
      <c r="ASX917" s="806"/>
      <c r="ASY917" s="806"/>
      <c r="ASZ917" s="806"/>
      <c r="ATA917" s="806"/>
      <c r="ATB917" s="806"/>
      <c r="ATC917" s="806"/>
      <c r="ATD917" s="806"/>
      <c r="ATE917" s="806"/>
      <c r="ATF917" s="806"/>
      <c r="ATG917" s="806"/>
      <c r="ATH917" s="806"/>
      <c r="ATI917" s="806"/>
      <c r="ATJ917" s="806"/>
      <c r="ATK917" s="806"/>
      <c r="ATL917" s="806"/>
      <c r="ATM917" s="806"/>
      <c r="ATN917" s="806"/>
      <c r="ATO917" s="806"/>
      <c r="ATP917" s="806"/>
      <c r="ATQ917" s="806"/>
      <c r="ATR917" s="806"/>
      <c r="ATS917" s="806"/>
      <c r="ATT917" s="806"/>
      <c r="ATU917" s="806"/>
      <c r="ATV917" s="806"/>
      <c r="ATW917" s="806"/>
      <c r="ATX917" s="806"/>
      <c r="ATY917" s="806"/>
      <c r="ATZ917" s="806"/>
      <c r="AUA917" s="806"/>
      <c r="AUB917" s="806"/>
      <c r="AUC917" s="806"/>
      <c r="AUD917" s="806"/>
      <c r="AUE917" s="806"/>
      <c r="AUF917" s="806"/>
      <c r="AUG917" s="806"/>
      <c r="AUH917" s="806"/>
      <c r="AUI917" s="806"/>
      <c r="AUJ917" s="806"/>
      <c r="AUK917" s="806"/>
      <c r="AUL917" s="806"/>
      <c r="AUM917" s="806"/>
      <c r="AUN917" s="806"/>
      <c r="AUO917" s="806"/>
      <c r="AUP917" s="806"/>
      <c r="AUQ917" s="806"/>
      <c r="AUR917" s="806"/>
      <c r="AUS917" s="806"/>
      <c r="AUT917" s="806"/>
      <c r="AUU917" s="806"/>
      <c r="AUV917" s="806"/>
      <c r="AUW917" s="806"/>
      <c r="AUX917" s="806"/>
      <c r="AUY917" s="806"/>
      <c r="AUZ917" s="806"/>
      <c r="AVA917" s="806"/>
      <c r="AVB917" s="806"/>
      <c r="AVC917" s="806"/>
      <c r="AVD917" s="806"/>
      <c r="AVE917" s="806"/>
      <c r="AVF917" s="806"/>
      <c r="AVG917" s="806"/>
      <c r="AVH917" s="806"/>
      <c r="AVI917" s="806"/>
      <c r="AVJ917" s="806"/>
      <c r="AVK917" s="806"/>
      <c r="AVL917" s="806"/>
      <c r="AVM917" s="806"/>
      <c r="AVN917" s="806"/>
      <c r="AVO917" s="806"/>
      <c r="AVP917" s="806"/>
      <c r="AVQ917" s="806"/>
      <c r="AVR917" s="806"/>
      <c r="AVS917" s="806"/>
      <c r="AVT917" s="806"/>
      <c r="AVU917" s="806"/>
      <c r="AVV917" s="806"/>
      <c r="AVW917" s="806"/>
      <c r="AVX917" s="806"/>
      <c r="AVY917" s="806"/>
      <c r="AVZ917" s="806"/>
      <c r="AWA917" s="806"/>
      <c r="AWB917" s="806"/>
      <c r="AWC917" s="806"/>
      <c r="AWD917" s="806"/>
      <c r="AWE917" s="806"/>
      <c r="AWF917" s="806"/>
      <c r="AWG917" s="806"/>
      <c r="AWH917" s="806"/>
      <c r="AWI917" s="806"/>
      <c r="AWJ917" s="806"/>
      <c r="AWK917" s="806"/>
      <c r="AWL917" s="806"/>
      <c r="AWM917" s="806"/>
      <c r="AWN917" s="806"/>
      <c r="AWO917" s="806"/>
      <c r="AWP917" s="806"/>
      <c r="AWQ917" s="806"/>
      <c r="AWR917" s="806"/>
      <c r="AWS917" s="806"/>
      <c r="AWT917" s="806"/>
      <c r="AWU917" s="806"/>
      <c r="AWV917" s="806"/>
      <c r="AWW917" s="806"/>
      <c r="AWX917" s="806"/>
      <c r="AWY917" s="806"/>
      <c r="AWZ917" s="806"/>
      <c r="AXA917" s="806"/>
      <c r="AXB917" s="806"/>
      <c r="AXC917" s="806"/>
      <c r="AXD917" s="806"/>
      <c r="AXE917" s="806"/>
      <c r="AXF917" s="806"/>
      <c r="AXG917" s="806"/>
      <c r="AXH917" s="806"/>
      <c r="AXI917" s="806"/>
      <c r="AXJ917" s="806"/>
      <c r="AXK917" s="806"/>
      <c r="AXL917" s="806"/>
      <c r="AXM917" s="806"/>
      <c r="AXN917" s="806"/>
      <c r="AXO917" s="806"/>
      <c r="AXP917" s="806"/>
      <c r="AXQ917" s="806"/>
      <c r="AXR917" s="806"/>
      <c r="AXS917" s="806"/>
      <c r="AXT917" s="806"/>
      <c r="AXU917" s="806"/>
      <c r="AXV917" s="806"/>
      <c r="AXW917" s="806"/>
      <c r="AXX917" s="806"/>
      <c r="AXY917" s="806"/>
      <c r="AXZ917" s="806"/>
      <c r="AYA917" s="806"/>
      <c r="AYB917" s="806"/>
      <c r="AYC917" s="806"/>
      <c r="AYD917" s="806"/>
      <c r="AYE917" s="806"/>
      <c r="AYF917" s="806"/>
      <c r="AYG917" s="806"/>
      <c r="AYH917" s="806"/>
      <c r="AYI917" s="806"/>
      <c r="AYJ917" s="806"/>
      <c r="AYK917" s="806"/>
      <c r="AYL917" s="806"/>
      <c r="AYM917" s="806"/>
      <c r="AYN917" s="806"/>
      <c r="AYO917" s="806"/>
      <c r="AYP917" s="806"/>
      <c r="AYQ917" s="806"/>
      <c r="AYR917" s="806"/>
      <c r="AYS917" s="806"/>
      <c r="AYT917" s="806"/>
      <c r="AYU917" s="806"/>
      <c r="AYV917" s="806"/>
      <c r="AYW917" s="806"/>
      <c r="AYX917" s="806"/>
      <c r="AYY917" s="806"/>
      <c r="AYZ917" s="806"/>
      <c r="AZA917" s="806"/>
      <c r="AZB917" s="806"/>
      <c r="AZC917" s="806"/>
      <c r="AZD917" s="806"/>
      <c r="AZE917" s="806"/>
      <c r="AZF917" s="806"/>
      <c r="AZG917" s="806"/>
      <c r="AZH917" s="806"/>
      <c r="AZI917" s="806"/>
      <c r="AZJ917" s="806"/>
      <c r="AZK917" s="806"/>
      <c r="AZL917" s="806"/>
      <c r="AZM917" s="806"/>
      <c r="AZN917" s="806"/>
      <c r="AZO917" s="806"/>
      <c r="AZP917" s="806"/>
      <c r="AZQ917" s="806"/>
      <c r="AZR917" s="806"/>
      <c r="AZS917" s="806"/>
      <c r="AZT917" s="806"/>
      <c r="AZU917" s="806"/>
      <c r="AZV917" s="806"/>
      <c r="AZW917" s="806"/>
      <c r="AZX917" s="806"/>
      <c r="AZY917" s="806"/>
      <c r="AZZ917" s="806"/>
      <c r="BAA917" s="806"/>
      <c r="BAB917" s="806"/>
      <c r="BAC917" s="806"/>
      <c r="BAD917" s="806"/>
      <c r="BAE917" s="806"/>
      <c r="BAF917" s="806"/>
      <c r="BAG917" s="806"/>
      <c r="BAH917" s="806"/>
      <c r="BAI917" s="806"/>
      <c r="BAJ917" s="806"/>
      <c r="BAK917" s="806"/>
      <c r="BAL917" s="806"/>
      <c r="BAM917" s="806"/>
      <c r="BAN917" s="806"/>
      <c r="BAO917" s="806"/>
      <c r="BAP917" s="806"/>
      <c r="BAQ917" s="806"/>
      <c r="BAR917" s="806"/>
      <c r="BAS917" s="806"/>
      <c r="BAT917" s="806"/>
      <c r="BAU917" s="806"/>
      <c r="BAV917" s="806"/>
      <c r="BAW917" s="806"/>
      <c r="BAX917" s="806"/>
      <c r="BAY917" s="806"/>
      <c r="BAZ917" s="806"/>
      <c r="BBA917" s="806"/>
      <c r="BBB917" s="806"/>
      <c r="BBC917" s="806"/>
      <c r="BBD917" s="806"/>
      <c r="BBE917" s="806"/>
      <c r="BBF917" s="806"/>
      <c r="BBG917" s="806"/>
      <c r="BBH917" s="806"/>
      <c r="BBI917" s="806"/>
      <c r="BBJ917" s="806"/>
      <c r="BBK917" s="806"/>
      <c r="BBL917" s="806"/>
      <c r="BBM917" s="806"/>
      <c r="BBN917" s="806"/>
      <c r="BBO917" s="806"/>
      <c r="BBP917" s="806"/>
      <c r="BBQ917" s="806"/>
      <c r="BBR917" s="806"/>
      <c r="BBS917" s="806"/>
      <c r="BBT917" s="806"/>
      <c r="BBU917" s="806"/>
      <c r="BBV917" s="806"/>
      <c r="BBW917" s="806"/>
      <c r="BBX917" s="806"/>
      <c r="BBY917" s="806"/>
      <c r="BBZ917" s="806"/>
      <c r="BCA917" s="806"/>
      <c r="BCB917" s="806"/>
      <c r="BCC917" s="806"/>
      <c r="BCD917" s="806"/>
      <c r="BCE917" s="806"/>
      <c r="BCF917" s="806"/>
      <c r="BCG917" s="806"/>
      <c r="BCH917" s="806"/>
      <c r="BCI917" s="806"/>
      <c r="BCJ917" s="806"/>
      <c r="BCK917" s="806"/>
      <c r="BCL917" s="806"/>
      <c r="BCM917" s="806"/>
      <c r="BCN917" s="806"/>
      <c r="BCO917" s="806"/>
      <c r="BCP917" s="806"/>
      <c r="BCQ917" s="806"/>
      <c r="BCR917" s="806"/>
      <c r="BCS917" s="806"/>
      <c r="BCT917" s="806"/>
      <c r="BCU917" s="806"/>
      <c r="BCV917" s="806"/>
      <c r="BCW917" s="806"/>
      <c r="BCX917" s="806"/>
      <c r="BCY917" s="806"/>
      <c r="BCZ917" s="806"/>
      <c r="BDA917" s="806"/>
      <c r="BDB917" s="806"/>
      <c r="BDC917" s="806"/>
      <c r="BDD917" s="806"/>
      <c r="BDE917" s="806"/>
      <c r="BDF917" s="806"/>
      <c r="BDG917" s="806"/>
      <c r="BDH917" s="806"/>
      <c r="BDI917" s="806"/>
      <c r="BDJ917" s="806"/>
      <c r="BDK917" s="806"/>
      <c r="BDL917" s="806"/>
      <c r="BDM917" s="806"/>
      <c r="BDN917" s="806"/>
      <c r="BDO917" s="806"/>
      <c r="BDP917" s="806"/>
      <c r="BDQ917" s="806"/>
      <c r="BDR917" s="806"/>
      <c r="BDS917" s="806"/>
      <c r="BDT917" s="806"/>
      <c r="BDU917" s="806"/>
      <c r="BDV917" s="806"/>
      <c r="BDW917" s="806"/>
      <c r="BDX917" s="806"/>
      <c r="BDY917" s="806"/>
      <c r="BDZ917" s="806"/>
      <c r="BEA917" s="806"/>
      <c r="BEB917" s="806"/>
      <c r="BEC917" s="806"/>
      <c r="BED917" s="806"/>
      <c r="BEE917" s="806"/>
      <c r="BEF917" s="806"/>
      <c r="BEG917" s="806"/>
      <c r="BEH917" s="806"/>
      <c r="BEI917" s="806"/>
      <c r="BEJ917" s="806"/>
      <c r="BEK917" s="806"/>
      <c r="BEL917" s="806"/>
      <c r="BEM917" s="806"/>
      <c r="BEN917" s="806"/>
      <c r="BEO917" s="806"/>
      <c r="BEP917" s="806"/>
      <c r="BEQ917" s="806"/>
      <c r="BER917" s="806"/>
      <c r="BES917" s="806"/>
      <c r="BET917" s="806"/>
      <c r="BEU917" s="806"/>
      <c r="BEV917" s="806"/>
      <c r="BEW917" s="806"/>
      <c r="BEX917" s="806"/>
      <c r="BEY917" s="806"/>
      <c r="BEZ917" s="806"/>
      <c r="BFA917" s="806"/>
      <c r="BFB917" s="806"/>
      <c r="BFC917" s="806"/>
      <c r="BFD917" s="806"/>
      <c r="BFE917" s="806"/>
      <c r="BFF917" s="806"/>
      <c r="BFG917" s="806"/>
      <c r="BFH917" s="806"/>
      <c r="BFI917" s="806"/>
      <c r="BFJ917" s="806"/>
      <c r="BFK917" s="806"/>
      <c r="BFL917" s="806"/>
      <c r="BFM917" s="806"/>
      <c r="BFN917" s="806"/>
      <c r="BFO917" s="806"/>
      <c r="BFP917" s="806"/>
      <c r="BFQ917" s="806"/>
      <c r="BFR917" s="806"/>
      <c r="BFS917" s="806"/>
      <c r="BFT917" s="806"/>
      <c r="BFU917" s="806"/>
      <c r="BFV917" s="806"/>
      <c r="BFW917" s="806"/>
      <c r="BFX917" s="806"/>
      <c r="BFY917" s="806"/>
      <c r="BFZ917" s="806"/>
      <c r="BGA917" s="806"/>
      <c r="BGB917" s="806"/>
      <c r="BGC917" s="806"/>
      <c r="BGD917" s="806"/>
      <c r="BGE917" s="806"/>
      <c r="BGF917" s="806"/>
      <c r="BGG917" s="806"/>
      <c r="BGH917" s="806"/>
      <c r="BGI917" s="806"/>
      <c r="BGJ917" s="806"/>
      <c r="BGK917" s="806"/>
      <c r="BGL917" s="806"/>
      <c r="BGM917" s="806"/>
      <c r="BGN917" s="806"/>
      <c r="BGO917" s="806"/>
      <c r="BGP917" s="806"/>
      <c r="BGQ917" s="806"/>
      <c r="BGR917" s="806"/>
      <c r="BGS917" s="806"/>
      <c r="BGT917" s="806"/>
      <c r="BGU917" s="806"/>
      <c r="BGV917" s="806"/>
      <c r="BGW917" s="806"/>
      <c r="BGX917" s="806"/>
      <c r="BGY917" s="806"/>
      <c r="BGZ917" s="806"/>
      <c r="BHA917" s="806"/>
      <c r="BHB917" s="806"/>
      <c r="BHC917" s="806"/>
      <c r="BHD917" s="806"/>
      <c r="BHE917" s="806"/>
      <c r="BHF917" s="806"/>
      <c r="BHG917" s="806"/>
      <c r="BHH917" s="806"/>
      <c r="BHI917" s="806"/>
      <c r="BHJ917" s="806"/>
      <c r="BHK917" s="806"/>
      <c r="BHL917" s="806"/>
      <c r="BHM917" s="806"/>
      <c r="BHN917" s="806"/>
      <c r="BHO917" s="806"/>
      <c r="BHP917" s="806"/>
      <c r="BHQ917" s="806"/>
      <c r="BHR917" s="806"/>
      <c r="BHS917" s="806"/>
      <c r="BHT917" s="806"/>
      <c r="BHU917" s="806"/>
      <c r="BHV917" s="806"/>
      <c r="BHW917" s="806"/>
      <c r="BHX917" s="806"/>
      <c r="BHY917" s="806"/>
      <c r="BHZ917" s="806"/>
      <c r="BIA917" s="806"/>
      <c r="BIB917" s="806"/>
      <c r="BIC917" s="806"/>
      <c r="BID917" s="806"/>
      <c r="BIE917" s="806"/>
      <c r="BIF917" s="806"/>
      <c r="BIG917" s="806"/>
      <c r="BIH917" s="806"/>
      <c r="BII917" s="806"/>
      <c r="BIJ917" s="806"/>
      <c r="BIK917" s="806"/>
      <c r="BIL917" s="806"/>
      <c r="BIM917" s="806"/>
      <c r="BIN917" s="806"/>
      <c r="BIO917" s="806"/>
      <c r="BIP917" s="806"/>
      <c r="BIQ917" s="806"/>
      <c r="BIR917" s="806"/>
      <c r="BIS917" s="806"/>
      <c r="BIT917" s="806"/>
      <c r="BIU917" s="806"/>
      <c r="BIV917" s="806"/>
      <c r="BIW917" s="806"/>
      <c r="BIX917" s="806"/>
      <c r="BIY917" s="806"/>
      <c r="BIZ917" s="806"/>
      <c r="BJA917" s="806"/>
      <c r="BJB917" s="806"/>
      <c r="BJC917" s="806"/>
      <c r="BJD917" s="806"/>
      <c r="BJE917" s="806"/>
      <c r="BJF917" s="806"/>
      <c r="BJG917" s="806"/>
      <c r="BJH917" s="806"/>
      <c r="BJI917" s="806"/>
      <c r="BJJ917" s="806"/>
      <c r="BJK917" s="806"/>
      <c r="BJL917" s="806"/>
      <c r="BJM917" s="806"/>
      <c r="BJN917" s="806"/>
      <c r="BJO917" s="806"/>
      <c r="BJP917" s="806"/>
      <c r="BJQ917" s="806"/>
      <c r="BJR917" s="806"/>
      <c r="BJS917" s="806"/>
      <c r="BJT917" s="806"/>
      <c r="BJU917" s="806"/>
      <c r="BJV917" s="806"/>
      <c r="BJW917" s="806"/>
      <c r="BJX917" s="806"/>
      <c r="BJY917" s="806"/>
      <c r="BJZ917" s="806"/>
      <c r="BKA917" s="806"/>
      <c r="BKB917" s="806"/>
      <c r="BKC917" s="806"/>
      <c r="BKD917" s="806"/>
      <c r="BKE917" s="806"/>
      <c r="BKF917" s="806"/>
      <c r="BKG917" s="806"/>
      <c r="BKH917" s="806"/>
      <c r="BKI917" s="806"/>
      <c r="BKJ917" s="806"/>
      <c r="BKK917" s="806"/>
      <c r="BKL917" s="806"/>
      <c r="BKM917" s="806"/>
      <c r="BKN917" s="806"/>
      <c r="BKO917" s="806"/>
      <c r="BKP917" s="806"/>
      <c r="BKQ917" s="806"/>
      <c r="BKR917" s="806"/>
      <c r="BKS917" s="806"/>
      <c r="BKT917" s="806"/>
      <c r="BKU917" s="806"/>
      <c r="BKV917" s="806"/>
      <c r="BKW917" s="806"/>
      <c r="BKX917" s="806"/>
      <c r="BKY917" s="806"/>
      <c r="BKZ917" s="806"/>
      <c r="BLA917" s="806"/>
      <c r="BLB917" s="806"/>
      <c r="BLC917" s="806"/>
      <c r="BLD917" s="806"/>
      <c r="BLE917" s="806"/>
      <c r="BLF917" s="806"/>
      <c r="BLG917" s="806"/>
      <c r="BLH917" s="806"/>
      <c r="BLI917" s="806"/>
      <c r="BLJ917" s="806"/>
      <c r="BLK917" s="806"/>
      <c r="BLL917" s="806"/>
      <c r="BLM917" s="806"/>
      <c r="BLN917" s="806"/>
      <c r="BLO917" s="806"/>
      <c r="BLP917" s="806"/>
      <c r="BLQ917" s="806"/>
      <c r="BLR917" s="806"/>
      <c r="BLS917" s="806"/>
      <c r="BLT917" s="806"/>
      <c r="BLU917" s="806"/>
      <c r="BLV917" s="806"/>
      <c r="BLW917" s="806"/>
      <c r="BLX917" s="806"/>
      <c r="BLY917" s="806"/>
      <c r="BLZ917" s="806"/>
      <c r="BMA917" s="806"/>
      <c r="BMB917" s="806"/>
      <c r="BMC917" s="806"/>
      <c r="BMD917" s="806"/>
      <c r="BME917" s="806"/>
      <c r="BMF917" s="806"/>
      <c r="BMG917" s="806"/>
      <c r="BMH917" s="806"/>
      <c r="BMI917" s="806"/>
      <c r="BMJ917" s="806"/>
      <c r="BMK917" s="806"/>
      <c r="BML917" s="806"/>
      <c r="BMM917" s="806"/>
      <c r="BMN917" s="806"/>
      <c r="BMO917" s="806"/>
      <c r="BMP917" s="806"/>
      <c r="BMQ917" s="806"/>
      <c r="BMR917" s="806"/>
      <c r="BMS917" s="806"/>
      <c r="BMT917" s="806"/>
      <c r="BMU917" s="806"/>
      <c r="BMV917" s="806"/>
      <c r="BMW917" s="806"/>
      <c r="BMX917" s="806"/>
      <c r="BMY917" s="806"/>
      <c r="BMZ917" s="806"/>
      <c r="BNA917" s="806"/>
      <c r="BNB917" s="806"/>
      <c r="BNC917" s="806"/>
      <c r="BND917" s="806"/>
      <c r="BNE917" s="806"/>
      <c r="BNF917" s="806"/>
      <c r="BNG917" s="806"/>
      <c r="BNH917" s="806"/>
      <c r="BNI917" s="806"/>
      <c r="BNJ917" s="806"/>
      <c r="BNK917" s="806"/>
      <c r="BNL917" s="806"/>
      <c r="BNM917" s="806"/>
      <c r="BNN917" s="806"/>
      <c r="BNO917" s="806"/>
      <c r="BNP917" s="806"/>
      <c r="BNQ917" s="806"/>
      <c r="BNR917" s="806"/>
      <c r="BNS917" s="806"/>
      <c r="BNT917" s="806"/>
      <c r="BNU917" s="806"/>
      <c r="BNV917" s="806"/>
      <c r="BNW917" s="806"/>
      <c r="BNX917" s="806"/>
      <c r="BNY917" s="806"/>
      <c r="BNZ917" s="806"/>
      <c r="BOA917" s="806"/>
      <c r="BOB917" s="806"/>
      <c r="BOC917" s="806"/>
      <c r="BOD917" s="806"/>
      <c r="BOE917" s="806"/>
      <c r="BOF917" s="806"/>
      <c r="BOG917" s="806"/>
      <c r="BOH917" s="806"/>
      <c r="BOI917" s="806"/>
      <c r="BOJ917" s="806"/>
      <c r="BOK917" s="806"/>
      <c r="BOL917" s="806"/>
      <c r="BOM917" s="806"/>
      <c r="BON917" s="806"/>
      <c r="BOO917" s="806"/>
      <c r="BOP917" s="806"/>
      <c r="BOQ917" s="806"/>
      <c r="BOR917" s="806"/>
      <c r="BOS917" s="806"/>
      <c r="BOT917" s="806"/>
      <c r="BOU917" s="806"/>
      <c r="BOV917" s="806"/>
      <c r="BOW917" s="806"/>
      <c r="BOX917" s="806"/>
      <c r="BOY917" s="806"/>
      <c r="BOZ917" s="806"/>
      <c r="BPA917" s="806"/>
      <c r="BPB917" s="806"/>
      <c r="BPC917" s="806"/>
      <c r="BPD917" s="806"/>
      <c r="BPE917" s="806"/>
      <c r="BPF917" s="806"/>
      <c r="BPG917" s="806"/>
      <c r="BPH917" s="806"/>
      <c r="BPI917" s="806"/>
      <c r="BPJ917" s="806"/>
      <c r="BPK917" s="806"/>
      <c r="BPL917" s="806"/>
      <c r="BPM917" s="806"/>
      <c r="BPN917" s="806"/>
      <c r="BPO917" s="806"/>
      <c r="BPP917" s="806"/>
      <c r="BPQ917" s="806"/>
      <c r="BPR917" s="806"/>
      <c r="BPS917" s="806"/>
      <c r="BPT917" s="806"/>
      <c r="BPU917" s="806"/>
      <c r="BPV917" s="806"/>
      <c r="BPW917" s="806"/>
      <c r="BPX917" s="806"/>
      <c r="BPY917" s="806"/>
      <c r="BPZ917" s="806"/>
      <c r="BQA917" s="806"/>
      <c r="BQB917" s="806"/>
      <c r="BQC917" s="806"/>
      <c r="BQD917" s="806"/>
      <c r="BQE917" s="806"/>
      <c r="BQF917" s="806"/>
      <c r="BQG917" s="806"/>
      <c r="BQH917" s="806"/>
      <c r="BQI917" s="806"/>
      <c r="BQJ917" s="806"/>
      <c r="BQK917" s="806"/>
      <c r="BQL917" s="806"/>
      <c r="BQM917" s="806"/>
      <c r="BQN917" s="806"/>
      <c r="BQO917" s="806"/>
      <c r="BQP917" s="806"/>
      <c r="BQQ917" s="806"/>
      <c r="BQR917" s="806"/>
      <c r="BQS917" s="806"/>
      <c r="BQT917" s="806"/>
      <c r="BQU917" s="806"/>
      <c r="BQV917" s="806"/>
      <c r="BQW917" s="806"/>
      <c r="BQX917" s="806"/>
      <c r="BQY917" s="806"/>
      <c r="BQZ917" s="806"/>
      <c r="BRA917" s="806"/>
      <c r="BRB917" s="806"/>
      <c r="BRC917" s="806"/>
      <c r="BRD917" s="806"/>
      <c r="BRE917" s="806"/>
      <c r="BRF917" s="806"/>
      <c r="BRG917" s="806"/>
      <c r="BRH917" s="806"/>
      <c r="BRI917" s="806"/>
      <c r="BRJ917" s="806"/>
      <c r="BRK917" s="806"/>
      <c r="BRL917" s="806"/>
      <c r="BRM917" s="806"/>
      <c r="BRN917" s="806"/>
      <c r="BRO917" s="806"/>
      <c r="BRP917" s="806"/>
      <c r="BRQ917" s="806"/>
      <c r="BRR917" s="806"/>
      <c r="BRS917" s="806"/>
      <c r="BRT917" s="806"/>
      <c r="BRU917" s="806"/>
      <c r="BRV917" s="806"/>
      <c r="BRW917" s="806"/>
      <c r="BRX917" s="806"/>
      <c r="BRY917" s="806"/>
      <c r="BRZ917" s="806"/>
      <c r="BSA917" s="806"/>
      <c r="BSB917" s="806"/>
      <c r="BSC917" s="806"/>
      <c r="BSD917" s="806"/>
      <c r="BSE917" s="806"/>
      <c r="BSF917" s="806"/>
      <c r="BSG917" s="806"/>
      <c r="BSH917" s="806"/>
      <c r="BSI917" s="806"/>
      <c r="BSJ917" s="806"/>
      <c r="BSK917" s="806"/>
      <c r="BSL917" s="806"/>
      <c r="BSM917" s="806"/>
      <c r="BSN917" s="806"/>
      <c r="BSO917" s="806"/>
      <c r="BSP917" s="806"/>
      <c r="BSQ917" s="806"/>
      <c r="BSR917" s="806"/>
      <c r="BSS917" s="806"/>
      <c r="BST917" s="806"/>
      <c r="BSU917" s="806"/>
      <c r="BSV917" s="806"/>
      <c r="BSW917" s="806"/>
      <c r="BSX917" s="806"/>
      <c r="BSY917" s="806"/>
      <c r="BSZ917" s="806"/>
      <c r="BTA917" s="806"/>
      <c r="BTB917" s="806"/>
      <c r="BTC917" s="806"/>
      <c r="BTD917" s="806"/>
      <c r="BTE917" s="806"/>
      <c r="BTF917" s="806"/>
      <c r="BTG917" s="806"/>
      <c r="BTH917" s="806"/>
      <c r="BTI917" s="806"/>
      <c r="BTJ917" s="806"/>
      <c r="BTK917" s="806"/>
      <c r="BTL917" s="806"/>
      <c r="BTM917" s="806"/>
      <c r="BTN917" s="806"/>
      <c r="BTO917" s="806"/>
      <c r="BTP917" s="806"/>
      <c r="BTQ917" s="806"/>
      <c r="BTR917" s="806"/>
      <c r="BTS917" s="806"/>
      <c r="BTT917" s="806"/>
      <c r="BTU917" s="806"/>
      <c r="BTV917" s="806"/>
      <c r="BTW917" s="806"/>
      <c r="BTX917" s="806"/>
      <c r="BTY917" s="806"/>
      <c r="BTZ917" s="806"/>
      <c r="BUA917" s="806"/>
      <c r="BUB917" s="806"/>
      <c r="BUC917" s="806"/>
      <c r="BUD917" s="806"/>
      <c r="BUE917" s="806"/>
      <c r="BUF917" s="806"/>
      <c r="BUG917" s="806"/>
      <c r="BUH917" s="806"/>
      <c r="BUI917" s="806"/>
      <c r="BUJ917" s="806"/>
      <c r="BUK917" s="806"/>
      <c r="BUL917" s="806"/>
      <c r="BUM917" s="806"/>
      <c r="BUN917" s="806"/>
      <c r="BUO917" s="806"/>
      <c r="BUP917" s="806"/>
      <c r="BUQ917" s="806"/>
      <c r="BUR917" s="806"/>
      <c r="BUS917" s="806"/>
      <c r="BUT917" s="806"/>
      <c r="BUU917" s="806"/>
      <c r="BUV917" s="806"/>
      <c r="BUW917" s="806"/>
      <c r="BUX917" s="806"/>
      <c r="BUY917" s="806"/>
      <c r="BUZ917" s="806"/>
      <c r="BVA917" s="806"/>
      <c r="BVB917" s="806"/>
      <c r="BVC917" s="806"/>
      <c r="BVD917" s="806"/>
      <c r="BVE917" s="806"/>
      <c r="BVF917" s="806"/>
      <c r="BVG917" s="806"/>
      <c r="BVH917" s="806"/>
      <c r="BVI917" s="806"/>
      <c r="BVJ917" s="806"/>
      <c r="BVK917" s="806"/>
      <c r="BVL917" s="806"/>
      <c r="BVM917" s="806"/>
      <c r="BVN917" s="806"/>
      <c r="BVO917" s="806"/>
      <c r="BVP917" s="806"/>
      <c r="BVQ917" s="806"/>
      <c r="BVR917" s="806"/>
      <c r="BVS917" s="806"/>
      <c r="BVT917" s="806"/>
      <c r="BVU917" s="806"/>
      <c r="BVV917" s="806"/>
      <c r="BVW917" s="806"/>
      <c r="BVX917" s="806"/>
      <c r="BVY917" s="806"/>
      <c r="BVZ917" s="806"/>
      <c r="BWA917" s="806"/>
      <c r="BWB917" s="806"/>
      <c r="BWC917" s="806"/>
      <c r="BWD917" s="806"/>
      <c r="BWE917" s="806"/>
      <c r="BWF917" s="806"/>
      <c r="BWG917" s="806"/>
      <c r="BWH917" s="806"/>
      <c r="BWI917" s="806"/>
      <c r="BWJ917" s="806"/>
      <c r="BWK917" s="806"/>
      <c r="BWL917" s="806"/>
      <c r="BWM917" s="806"/>
      <c r="BWN917" s="806"/>
      <c r="BWO917" s="806"/>
      <c r="BWP917" s="806"/>
      <c r="BWQ917" s="806"/>
      <c r="BWR917" s="806"/>
      <c r="BWS917" s="806"/>
      <c r="BWT917" s="806"/>
      <c r="BWU917" s="806"/>
      <c r="BWV917" s="806"/>
      <c r="BWW917" s="806"/>
      <c r="BWX917" s="806"/>
      <c r="BWY917" s="806"/>
      <c r="BWZ917" s="806"/>
      <c r="BXA917" s="806"/>
      <c r="BXB917" s="806"/>
      <c r="BXC917" s="806"/>
      <c r="BXD917" s="806"/>
      <c r="BXE917" s="806"/>
      <c r="BXF917" s="806"/>
      <c r="BXG917" s="806"/>
      <c r="BXH917" s="806"/>
      <c r="BXI917" s="806"/>
      <c r="BXJ917" s="806"/>
      <c r="BXK917" s="806"/>
      <c r="BXL917" s="806"/>
      <c r="BXM917" s="806"/>
      <c r="BXN917" s="806"/>
      <c r="BXO917" s="806"/>
      <c r="BXP917" s="806"/>
      <c r="BXQ917" s="806"/>
      <c r="BXR917" s="806"/>
      <c r="BXS917" s="806"/>
      <c r="BXT917" s="806"/>
      <c r="BXU917" s="806"/>
      <c r="BXV917" s="806"/>
      <c r="BXW917" s="806"/>
      <c r="BXX917" s="806"/>
      <c r="BXY917" s="806"/>
      <c r="BXZ917" s="806"/>
      <c r="BYA917" s="806"/>
      <c r="BYB917" s="806"/>
      <c r="BYC917" s="806"/>
      <c r="BYD917" s="806"/>
      <c r="BYE917" s="806"/>
      <c r="BYF917" s="806"/>
      <c r="BYG917" s="806"/>
      <c r="BYH917" s="806"/>
      <c r="BYI917" s="806"/>
      <c r="BYJ917" s="806"/>
      <c r="BYK917" s="806"/>
      <c r="BYL917" s="806"/>
      <c r="BYM917" s="806"/>
      <c r="BYN917" s="806"/>
      <c r="BYO917" s="806"/>
      <c r="BYP917" s="806"/>
      <c r="BYQ917" s="806"/>
      <c r="BYR917" s="806"/>
      <c r="BYS917" s="806"/>
      <c r="BYT917" s="806"/>
      <c r="BYU917" s="806"/>
      <c r="BYV917" s="806"/>
      <c r="BYW917" s="806"/>
      <c r="BYX917" s="806"/>
      <c r="BYY917" s="806"/>
      <c r="BYZ917" s="806"/>
      <c r="BZA917" s="806"/>
      <c r="BZB917" s="806"/>
      <c r="BZC917" s="806"/>
      <c r="BZD917" s="806"/>
      <c r="BZE917" s="806"/>
      <c r="BZF917" s="806"/>
      <c r="BZG917" s="806"/>
      <c r="BZH917" s="806"/>
      <c r="BZI917" s="806"/>
      <c r="BZJ917" s="806"/>
      <c r="BZK917" s="806"/>
      <c r="BZL917" s="806"/>
      <c r="BZM917" s="806"/>
      <c r="BZN917" s="806"/>
      <c r="BZO917" s="806"/>
      <c r="BZP917" s="806"/>
      <c r="BZQ917" s="806"/>
      <c r="BZR917" s="806"/>
      <c r="BZS917" s="806"/>
      <c r="BZT917" s="806"/>
      <c r="BZU917" s="806"/>
      <c r="BZV917" s="806"/>
      <c r="BZW917" s="806"/>
      <c r="BZX917" s="806"/>
      <c r="BZY917" s="806"/>
      <c r="BZZ917" s="806"/>
      <c r="CAA917" s="806"/>
      <c r="CAB917" s="806"/>
      <c r="CAC917" s="806"/>
      <c r="CAD917" s="806"/>
      <c r="CAE917" s="806"/>
      <c r="CAF917" s="806"/>
      <c r="CAG917" s="806"/>
      <c r="CAH917" s="806"/>
      <c r="CAI917" s="806"/>
      <c r="CAJ917" s="806"/>
      <c r="CAK917" s="806"/>
      <c r="CAL917" s="806"/>
      <c r="CAM917" s="806"/>
      <c r="CAN917" s="806"/>
      <c r="CAO917" s="806"/>
      <c r="CAP917" s="806"/>
      <c r="CAQ917" s="806"/>
      <c r="CAR917" s="806"/>
      <c r="CAS917" s="806"/>
      <c r="CAT917" s="806"/>
      <c r="CAU917" s="806"/>
      <c r="CAV917" s="806"/>
      <c r="CAW917" s="806"/>
      <c r="CAX917" s="806"/>
      <c r="CAY917" s="806"/>
      <c r="CAZ917" s="806"/>
      <c r="CBA917" s="806"/>
      <c r="CBB917" s="806"/>
      <c r="CBC917" s="806"/>
      <c r="CBD917" s="806"/>
      <c r="CBE917" s="806"/>
      <c r="CBF917" s="806"/>
      <c r="CBG917" s="806"/>
      <c r="CBH917" s="806"/>
      <c r="CBI917" s="806"/>
      <c r="CBJ917" s="806"/>
      <c r="CBK917" s="806"/>
      <c r="CBL917" s="806"/>
      <c r="CBM917" s="806"/>
      <c r="CBN917" s="806"/>
      <c r="CBO917" s="806"/>
      <c r="CBP917" s="806"/>
      <c r="CBQ917" s="806"/>
      <c r="CBR917" s="806"/>
      <c r="CBS917" s="806"/>
      <c r="CBT917" s="806"/>
      <c r="CBU917" s="806"/>
      <c r="CBV917" s="806"/>
      <c r="CBW917" s="806"/>
      <c r="CBX917" s="806"/>
      <c r="CBY917" s="806"/>
      <c r="CBZ917" s="806"/>
      <c r="CCA917" s="806"/>
      <c r="CCB917" s="806"/>
      <c r="CCC917" s="806"/>
      <c r="CCD917" s="806"/>
      <c r="CCE917" s="806"/>
      <c r="CCF917" s="806"/>
      <c r="CCG917" s="806"/>
      <c r="CCH917" s="806"/>
      <c r="CCI917" s="806"/>
      <c r="CCJ917" s="806"/>
      <c r="CCK917" s="806"/>
      <c r="CCL917" s="806"/>
      <c r="CCM917" s="806"/>
      <c r="CCN917" s="806"/>
      <c r="CCO917" s="806"/>
      <c r="CCP917" s="806"/>
      <c r="CCQ917" s="806"/>
      <c r="CCR917" s="806"/>
      <c r="CCS917" s="806"/>
      <c r="CCT917" s="806"/>
      <c r="CCU917" s="806"/>
      <c r="CCV917" s="806"/>
      <c r="CCW917" s="806"/>
      <c r="CCX917" s="806"/>
      <c r="CCY917" s="806"/>
      <c r="CCZ917" s="806"/>
      <c r="CDA917" s="806"/>
      <c r="CDB917" s="806"/>
      <c r="CDC917" s="806"/>
      <c r="CDD917" s="806"/>
      <c r="CDE917" s="806"/>
      <c r="CDF917" s="806"/>
      <c r="CDG917" s="806"/>
      <c r="CDH917" s="806"/>
      <c r="CDI917" s="806"/>
      <c r="CDJ917" s="806"/>
      <c r="CDK917" s="806"/>
      <c r="CDL917" s="806"/>
      <c r="CDM917" s="806"/>
      <c r="CDN917" s="806"/>
      <c r="CDO917" s="806"/>
      <c r="CDP917" s="806"/>
      <c r="CDQ917" s="806"/>
      <c r="CDR917" s="806"/>
      <c r="CDS917" s="806"/>
      <c r="CDT917" s="806"/>
      <c r="CDU917" s="806"/>
      <c r="CDV917" s="806"/>
      <c r="CDW917" s="806"/>
      <c r="CDX917" s="806"/>
      <c r="CDY917" s="806"/>
      <c r="CDZ917" s="806"/>
      <c r="CEA917" s="806"/>
      <c r="CEB917" s="806"/>
      <c r="CEC917" s="806"/>
      <c r="CED917" s="806"/>
      <c r="CEE917" s="806"/>
      <c r="CEF917" s="806"/>
      <c r="CEG917" s="806"/>
      <c r="CEH917" s="806"/>
      <c r="CEI917" s="806"/>
      <c r="CEJ917" s="806"/>
      <c r="CEK917" s="806"/>
      <c r="CEL917" s="806"/>
      <c r="CEM917" s="806"/>
      <c r="CEN917" s="806"/>
      <c r="CEO917" s="806"/>
      <c r="CEP917" s="806"/>
      <c r="CEQ917" s="806"/>
      <c r="CER917" s="806"/>
      <c r="CES917" s="806"/>
      <c r="CET917" s="806"/>
      <c r="CEU917" s="806"/>
      <c r="CEV917" s="806"/>
      <c r="CEW917" s="806"/>
      <c r="CEX917" s="806"/>
      <c r="CEY917" s="806"/>
      <c r="CEZ917" s="806"/>
      <c r="CFA917" s="806"/>
      <c r="CFB917" s="806"/>
      <c r="CFC917" s="806"/>
      <c r="CFD917" s="806"/>
      <c r="CFE917" s="806"/>
      <c r="CFF917" s="806"/>
      <c r="CFG917" s="806"/>
      <c r="CFH917" s="806"/>
      <c r="CFI917" s="806"/>
      <c r="CFJ917" s="806"/>
      <c r="CFK917" s="806"/>
      <c r="CFL917" s="806"/>
      <c r="CFM917" s="806"/>
      <c r="CFN917" s="806"/>
      <c r="CFO917" s="806"/>
      <c r="CFP917" s="806"/>
      <c r="CFQ917" s="806"/>
      <c r="CFR917" s="806"/>
      <c r="CFS917" s="806"/>
      <c r="CFT917" s="806"/>
      <c r="CFU917" s="806"/>
      <c r="CFV917" s="806"/>
      <c r="CFW917" s="806"/>
      <c r="CFX917" s="806"/>
      <c r="CFY917" s="806"/>
      <c r="CFZ917" s="806"/>
      <c r="CGA917" s="806"/>
      <c r="CGB917" s="806"/>
      <c r="CGC917" s="806"/>
      <c r="CGD917" s="806"/>
      <c r="CGE917" s="806"/>
      <c r="CGF917" s="806"/>
      <c r="CGG917" s="806"/>
      <c r="CGH917" s="806"/>
      <c r="CGI917" s="806"/>
      <c r="CGJ917" s="806"/>
      <c r="CGK917" s="806"/>
      <c r="CGL917" s="806"/>
      <c r="CGM917" s="806"/>
      <c r="CGN917" s="806"/>
      <c r="CGO917" s="806"/>
      <c r="CGP917" s="806"/>
      <c r="CGQ917" s="806"/>
      <c r="CGR917" s="806"/>
      <c r="CGS917" s="806"/>
      <c r="CGT917" s="806"/>
      <c r="CGU917" s="806"/>
      <c r="CGV917" s="806"/>
      <c r="CGW917" s="806"/>
      <c r="CGX917" s="806"/>
      <c r="CGY917" s="806"/>
      <c r="CGZ917" s="806"/>
      <c r="CHA917" s="806"/>
      <c r="CHB917" s="806"/>
      <c r="CHC917" s="806"/>
      <c r="CHD917" s="806"/>
      <c r="CHE917" s="806"/>
      <c r="CHF917" s="806"/>
      <c r="CHG917" s="806"/>
      <c r="CHH917" s="806"/>
      <c r="CHI917" s="806"/>
      <c r="CHJ917" s="806"/>
      <c r="CHK917" s="806"/>
      <c r="CHL917" s="806"/>
      <c r="CHM917" s="806"/>
      <c r="CHN917" s="806"/>
      <c r="CHO917" s="806"/>
      <c r="CHP917" s="806"/>
      <c r="CHQ917" s="806"/>
      <c r="CHR917" s="806"/>
      <c r="CHS917" s="806"/>
      <c r="CHT917" s="806"/>
      <c r="CHU917" s="806"/>
      <c r="CHV917" s="806"/>
      <c r="CHW917" s="806"/>
      <c r="CHX917" s="806"/>
      <c r="CHY917" s="806"/>
      <c r="CHZ917" s="806"/>
      <c r="CIA917" s="806"/>
      <c r="CIB917" s="806"/>
      <c r="CIC917" s="806"/>
      <c r="CID917" s="806"/>
      <c r="CIE917" s="806"/>
      <c r="CIF917" s="806"/>
      <c r="CIG917" s="806"/>
      <c r="CIH917" s="806"/>
      <c r="CII917" s="806"/>
      <c r="CIJ917" s="806"/>
      <c r="CIK917" s="806"/>
      <c r="CIL917" s="806"/>
      <c r="CIM917" s="806"/>
      <c r="CIN917" s="806"/>
      <c r="CIO917" s="806"/>
      <c r="CIP917" s="806"/>
      <c r="CIQ917" s="806"/>
      <c r="CIR917" s="806"/>
      <c r="CIS917" s="806"/>
      <c r="CIT917" s="806"/>
      <c r="CIU917" s="806"/>
      <c r="CIV917" s="806"/>
      <c r="CIW917" s="806"/>
      <c r="CIX917" s="806"/>
      <c r="CIY917" s="806"/>
      <c r="CIZ917" s="806"/>
      <c r="CJA917" s="806"/>
      <c r="CJB917" s="806"/>
      <c r="CJC917" s="806"/>
      <c r="CJD917" s="806"/>
      <c r="CJE917" s="806"/>
      <c r="CJF917" s="806"/>
      <c r="CJG917" s="806"/>
      <c r="CJH917" s="806"/>
      <c r="CJI917" s="806"/>
      <c r="CJJ917" s="806"/>
      <c r="CJK917" s="806"/>
      <c r="CJL917" s="806"/>
      <c r="CJM917" s="806"/>
      <c r="CJN917" s="806"/>
      <c r="CJO917" s="806"/>
      <c r="CJP917" s="806"/>
      <c r="CJQ917" s="806"/>
      <c r="CJR917" s="806"/>
      <c r="CJS917" s="806"/>
      <c r="CJT917" s="806"/>
      <c r="CJU917" s="806"/>
      <c r="CJV917" s="806"/>
      <c r="CJW917" s="806"/>
      <c r="CJX917" s="806"/>
      <c r="CJY917" s="806"/>
      <c r="CJZ917" s="806"/>
      <c r="CKA917" s="806"/>
      <c r="CKB917" s="806"/>
      <c r="CKC917" s="806"/>
      <c r="CKD917" s="806"/>
      <c r="CKE917" s="806"/>
      <c r="CKF917" s="806"/>
      <c r="CKG917" s="806"/>
      <c r="CKH917" s="806"/>
      <c r="CKI917" s="806"/>
      <c r="CKJ917" s="806"/>
      <c r="CKK917" s="806"/>
      <c r="CKL917" s="806"/>
      <c r="CKM917" s="806"/>
      <c r="CKN917" s="806"/>
      <c r="CKO917" s="806"/>
      <c r="CKP917" s="806"/>
      <c r="CKQ917" s="806"/>
      <c r="CKR917" s="806"/>
      <c r="CKS917" s="806"/>
      <c r="CKT917" s="806"/>
      <c r="CKU917" s="806"/>
      <c r="CKV917" s="806"/>
      <c r="CKW917" s="806"/>
      <c r="CKX917" s="806"/>
      <c r="CKY917" s="806"/>
      <c r="CKZ917" s="806"/>
      <c r="CLA917" s="806"/>
      <c r="CLB917" s="806"/>
      <c r="CLC917" s="806"/>
      <c r="CLD917" s="806"/>
      <c r="CLE917" s="806"/>
      <c r="CLF917" s="806"/>
      <c r="CLG917" s="806"/>
      <c r="CLH917" s="806"/>
      <c r="CLI917" s="806"/>
      <c r="CLJ917" s="806"/>
      <c r="CLK917" s="806"/>
      <c r="CLL917" s="806"/>
      <c r="CLM917" s="806"/>
      <c r="CLN917" s="806"/>
      <c r="CLO917" s="806"/>
      <c r="CLP917" s="806"/>
      <c r="CLQ917" s="806"/>
      <c r="CLR917" s="806"/>
      <c r="CLS917" s="806"/>
      <c r="CLT917" s="806"/>
      <c r="CLU917" s="806"/>
      <c r="CLV917" s="806"/>
      <c r="CLW917" s="806"/>
      <c r="CLX917" s="806"/>
      <c r="CLY917" s="806"/>
      <c r="CLZ917" s="806"/>
      <c r="CMA917" s="806"/>
      <c r="CMB917" s="806"/>
      <c r="CMC917" s="806"/>
      <c r="CMD917" s="806"/>
      <c r="CME917" s="806"/>
      <c r="CMF917" s="806"/>
      <c r="CMG917" s="806"/>
      <c r="CMH917" s="806"/>
      <c r="CMI917" s="806"/>
      <c r="CMJ917" s="806"/>
      <c r="CMK917" s="806"/>
      <c r="CML917" s="806"/>
      <c r="CMM917" s="806"/>
      <c r="CMN917" s="806"/>
      <c r="CMO917" s="806"/>
      <c r="CMP917" s="806"/>
      <c r="CMQ917" s="806"/>
      <c r="CMR917" s="806"/>
      <c r="CMS917" s="806"/>
      <c r="CMT917" s="806"/>
      <c r="CMU917" s="806"/>
      <c r="CMV917" s="806"/>
      <c r="CMW917" s="806"/>
      <c r="CMX917" s="806"/>
      <c r="CMY917" s="806"/>
      <c r="CMZ917" s="806"/>
      <c r="CNA917" s="806"/>
      <c r="CNB917" s="806"/>
      <c r="CNC917" s="806"/>
      <c r="CND917" s="806"/>
      <c r="CNE917" s="806"/>
      <c r="CNF917" s="806"/>
      <c r="CNG917" s="806"/>
      <c r="CNH917" s="806"/>
      <c r="CNI917" s="806"/>
      <c r="CNJ917" s="806"/>
      <c r="CNK917" s="806"/>
      <c r="CNL917" s="806"/>
      <c r="CNM917" s="806"/>
      <c r="CNN917" s="806"/>
      <c r="CNO917" s="806"/>
      <c r="CNP917" s="806"/>
      <c r="CNQ917" s="806"/>
      <c r="CNR917" s="806"/>
      <c r="CNS917" s="806"/>
      <c r="CNT917" s="806"/>
      <c r="CNU917" s="806"/>
      <c r="CNV917" s="806"/>
      <c r="CNW917" s="806"/>
      <c r="CNX917" s="806"/>
      <c r="CNY917" s="806"/>
      <c r="CNZ917" s="806"/>
      <c r="COA917" s="806"/>
      <c r="COB917" s="806"/>
      <c r="COC917" s="806"/>
      <c r="COD917" s="806"/>
      <c r="COE917" s="806"/>
      <c r="COF917" s="806"/>
      <c r="COG917" s="806"/>
      <c r="COH917" s="806"/>
      <c r="COI917" s="806"/>
      <c r="COJ917" s="806"/>
      <c r="COK917" s="806"/>
      <c r="COL917" s="806"/>
      <c r="COM917" s="806"/>
      <c r="CON917" s="806"/>
      <c r="COO917" s="806"/>
      <c r="COP917" s="806"/>
      <c r="COQ917" s="806"/>
      <c r="COR917" s="806"/>
      <c r="COS917" s="806"/>
      <c r="COT917" s="806"/>
      <c r="COU917" s="806"/>
      <c r="COV917" s="806"/>
      <c r="COW917" s="806"/>
      <c r="COX917" s="806"/>
      <c r="COY917" s="806"/>
      <c r="COZ917" s="806"/>
      <c r="CPA917" s="806"/>
      <c r="CPB917" s="806"/>
      <c r="CPC917" s="806"/>
      <c r="CPD917" s="806"/>
      <c r="CPE917" s="806"/>
      <c r="CPF917" s="806"/>
      <c r="CPG917" s="806"/>
      <c r="CPH917" s="806"/>
      <c r="CPI917" s="806"/>
      <c r="CPJ917" s="806"/>
      <c r="CPK917" s="806"/>
      <c r="CPL917" s="806"/>
      <c r="CPM917" s="806"/>
      <c r="CPN917" s="806"/>
      <c r="CPO917" s="806"/>
      <c r="CPP917" s="806"/>
      <c r="CPQ917" s="806"/>
      <c r="CPR917" s="806"/>
      <c r="CPS917" s="806"/>
      <c r="CPT917" s="806"/>
      <c r="CPU917" s="806"/>
      <c r="CPV917" s="806"/>
      <c r="CPW917" s="806"/>
      <c r="CPX917" s="806"/>
      <c r="CPY917" s="806"/>
      <c r="CPZ917" s="806"/>
      <c r="CQA917" s="806"/>
      <c r="CQB917" s="806"/>
      <c r="CQC917" s="806"/>
      <c r="CQD917" s="806"/>
      <c r="CQE917" s="806"/>
      <c r="CQF917" s="806"/>
      <c r="CQG917" s="806"/>
      <c r="CQH917" s="806"/>
      <c r="CQI917" s="806"/>
      <c r="CQJ917" s="806"/>
      <c r="CQK917" s="806"/>
      <c r="CQL917" s="806"/>
      <c r="CQM917" s="806"/>
      <c r="CQN917" s="806"/>
      <c r="CQO917" s="806"/>
      <c r="CQP917" s="806"/>
      <c r="CQQ917" s="806"/>
      <c r="CQR917" s="806"/>
      <c r="CQS917" s="806"/>
      <c r="CQT917" s="806"/>
      <c r="CQU917" s="806"/>
      <c r="CQV917" s="806"/>
      <c r="CQW917" s="806"/>
      <c r="CQX917" s="806"/>
      <c r="CQY917" s="806"/>
      <c r="CQZ917" s="806"/>
      <c r="CRA917" s="806"/>
      <c r="CRB917" s="806"/>
      <c r="CRC917" s="806"/>
      <c r="CRD917" s="806"/>
      <c r="CRE917" s="806"/>
      <c r="CRF917" s="806"/>
      <c r="CRG917" s="806"/>
      <c r="CRH917" s="806"/>
      <c r="CRI917" s="806"/>
      <c r="CRJ917" s="806"/>
      <c r="CRK917" s="806"/>
      <c r="CRL917" s="806"/>
      <c r="CRM917" s="806"/>
      <c r="CRN917" s="806"/>
      <c r="CRO917" s="806"/>
      <c r="CRP917" s="806"/>
      <c r="CRQ917" s="806"/>
      <c r="CRR917" s="806"/>
      <c r="CRS917" s="806"/>
      <c r="CRT917" s="806"/>
      <c r="CRU917" s="806"/>
      <c r="CRV917" s="806"/>
      <c r="CRW917" s="806"/>
      <c r="CRX917" s="806"/>
      <c r="CRY917" s="806"/>
      <c r="CRZ917" s="806"/>
      <c r="CSA917" s="806"/>
      <c r="CSB917" s="806"/>
      <c r="CSC917" s="806"/>
      <c r="CSD917" s="806"/>
      <c r="CSE917" s="806"/>
      <c r="CSF917" s="806"/>
      <c r="CSG917" s="806"/>
      <c r="CSH917" s="806"/>
      <c r="CSI917" s="806"/>
      <c r="CSJ917" s="806"/>
      <c r="CSK917" s="806"/>
      <c r="CSL917" s="806"/>
      <c r="CSM917" s="806"/>
      <c r="CSN917" s="806"/>
      <c r="CSO917" s="806"/>
      <c r="CSP917" s="806"/>
      <c r="CSQ917" s="806"/>
      <c r="CSR917" s="806"/>
      <c r="CSS917" s="806"/>
      <c r="CST917" s="806"/>
      <c r="CSU917" s="806"/>
      <c r="CSV917" s="806"/>
      <c r="CSW917" s="806"/>
      <c r="CSX917" s="806"/>
      <c r="CSY917" s="806"/>
      <c r="CSZ917" s="806"/>
      <c r="CTA917" s="806"/>
      <c r="CTB917" s="806"/>
      <c r="CTC917" s="806"/>
      <c r="CTD917" s="806"/>
      <c r="CTE917" s="806"/>
      <c r="CTF917" s="806"/>
      <c r="CTG917" s="806"/>
      <c r="CTH917" s="806"/>
      <c r="CTI917" s="806"/>
      <c r="CTJ917" s="806"/>
      <c r="CTK917" s="806"/>
      <c r="CTL917" s="806"/>
      <c r="CTM917" s="806"/>
      <c r="CTN917" s="806"/>
      <c r="CTO917" s="806"/>
      <c r="CTP917" s="806"/>
      <c r="CTQ917" s="806"/>
      <c r="CTR917" s="806"/>
      <c r="CTS917" s="806"/>
      <c r="CTT917" s="806"/>
      <c r="CTU917" s="806"/>
      <c r="CTV917" s="806"/>
      <c r="CTW917" s="806"/>
      <c r="CTX917" s="806"/>
      <c r="CTY917" s="806"/>
      <c r="CTZ917" s="806"/>
      <c r="CUA917" s="806"/>
      <c r="CUB917" s="806"/>
      <c r="CUC917" s="806"/>
      <c r="CUD917" s="806"/>
      <c r="CUE917" s="806"/>
      <c r="CUF917" s="806"/>
      <c r="CUG917" s="806"/>
      <c r="CUH917" s="806"/>
      <c r="CUI917" s="806"/>
      <c r="CUJ917" s="806"/>
      <c r="CUK917" s="806"/>
      <c r="CUL917" s="806"/>
      <c r="CUM917" s="806"/>
      <c r="CUN917" s="806"/>
      <c r="CUO917" s="806"/>
      <c r="CUP917" s="806"/>
      <c r="CUQ917" s="806"/>
      <c r="CUR917" s="806"/>
      <c r="CUS917" s="806"/>
      <c r="CUT917" s="806"/>
      <c r="CUU917" s="806"/>
      <c r="CUV917" s="806"/>
      <c r="CUW917" s="806"/>
      <c r="CUX917" s="806"/>
      <c r="CUY917" s="806"/>
      <c r="CUZ917" s="806"/>
      <c r="CVA917" s="806"/>
      <c r="CVB917" s="806"/>
      <c r="CVC917" s="806"/>
      <c r="CVD917" s="806"/>
      <c r="CVE917" s="806"/>
      <c r="CVF917" s="806"/>
      <c r="CVG917" s="806"/>
      <c r="CVH917" s="806"/>
      <c r="CVI917" s="806"/>
      <c r="CVJ917" s="806"/>
      <c r="CVK917" s="806"/>
      <c r="CVL917" s="806"/>
      <c r="CVM917" s="806"/>
      <c r="CVN917" s="806"/>
      <c r="CVO917" s="806"/>
      <c r="CVP917" s="806"/>
      <c r="CVQ917" s="806"/>
      <c r="CVR917" s="806"/>
      <c r="CVS917" s="806"/>
      <c r="CVT917" s="806"/>
      <c r="CVU917" s="806"/>
      <c r="CVV917" s="806"/>
      <c r="CVW917" s="806"/>
      <c r="CVX917" s="806"/>
      <c r="CVY917" s="806"/>
      <c r="CVZ917" s="806"/>
      <c r="CWA917" s="806"/>
      <c r="CWB917" s="806"/>
      <c r="CWC917" s="806"/>
      <c r="CWD917" s="806"/>
      <c r="CWE917" s="806"/>
      <c r="CWF917" s="806"/>
      <c r="CWG917" s="806"/>
      <c r="CWH917" s="806"/>
      <c r="CWI917" s="806"/>
      <c r="CWJ917" s="806"/>
      <c r="CWK917" s="806"/>
      <c r="CWL917" s="806"/>
      <c r="CWM917" s="806"/>
      <c r="CWN917" s="806"/>
      <c r="CWO917" s="806"/>
      <c r="CWP917" s="806"/>
      <c r="CWQ917" s="806"/>
      <c r="CWR917" s="806"/>
      <c r="CWS917" s="806"/>
      <c r="CWT917" s="806"/>
      <c r="CWU917" s="806"/>
      <c r="CWV917" s="806"/>
      <c r="CWW917" s="806"/>
      <c r="CWX917" s="806"/>
      <c r="CWY917" s="806"/>
      <c r="CWZ917" s="806"/>
      <c r="CXA917" s="806"/>
      <c r="CXB917" s="806"/>
      <c r="CXC917" s="806"/>
      <c r="CXD917" s="806"/>
      <c r="CXE917" s="806"/>
      <c r="CXF917" s="806"/>
      <c r="CXG917" s="806"/>
      <c r="CXH917" s="806"/>
      <c r="CXI917" s="806"/>
      <c r="CXJ917" s="806"/>
      <c r="CXK917" s="806"/>
      <c r="CXL917" s="806"/>
      <c r="CXM917" s="806"/>
      <c r="CXN917" s="806"/>
      <c r="CXO917" s="806"/>
      <c r="CXP917" s="806"/>
      <c r="CXQ917" s="806"/>
      <c r="CXR917" s="806"/>
      <c r="CXS917" s="806"/>
      <c r="CXT917" s="806"/>
      <c r="CXU917" s="806"/>
      <c r="CXV917" s="806"/>
      <c r="CXW917" s="806"/>
      <c r="CXX917" s="806"/>
      <c r="CXY917" s="806"/>
      <c r="CXZ917" s="806"/>
      <c r="CYA917" s="806"/>
      <c r="CYB917" s="806"/>
      <c r="CYC917" s="806"/>
      <c r="CYD917" s="806"/>
      <c r="CYE917" s="806"/>
      <c r="CYF917" s="806"/>
      <c r="CYG917" s="806"/>
      <c r="CYH917" s="806"/>
      <c r="CYI917" s="806"/>
      <c r="CYJ917" s="806"/>
      <c r="CYK917" s="806"/>
      <c r="CYL917" s="806"/>
      <c r="CYM917" s="806"/>
      <c r="CYN917" s="806"/>
      <c r="CYO917" s="806"/>
      <c r="CYP917" s="806"/>
      <c r="CYQ917" s="806"/>
      <c r="CYR917" s="806"/>
      <c r="CYS917" s="806"/>
      <c r="CYT917" s="806"/>
      <c r="CYU917" s="806"/>
      <c r="CYV917" s="806"/>
      <c r="CYW917" s="806"/>
      <c r="CYX917" s="806"/>
      <c r="CYY917" s="806"/>
      <c r="CYZ917" s="806"/>
      <c r="CZA917" s="806"/>
      <c r="CZB917" s="806"/>
      <c r="CZC917" s="806"/>
      <c r="CZD917" s="806"/>
      <c r="CZE917" s="806"/>
      <c r="CZF917" s="806"/>
      <c r="CZG917" s="806"/>
      <c r="CZH917" s="806"/>
      <c r="CZI917" s="806"/>
      <c r="CZJ917" s="806"/>
      <c r="CZK917" s="806"/>
      <c r="CZL917" s="806"/>
      <c r="CZM917" s="806"/>
      <c r="CZN917" s="806"/>
      <c r="CZO917" s="806"/>
      <c r="CZP917" s="806"/>
      <c r="CZQ917" s="806"/>
      <c r="CZR917" s="806"/>
      <c r="CZS917" s="806"/>
      <c r="CZT917" s="806"/>
      <c r="CZU917" s="806"/>
      <c r="CZV917" s="806"/>
      <c r="CZW917" s="806"/>
      <c r="CZX917" s="806"/>
      <c r="CZY917" s="806"/>
      <c r="CZZ917" s="806"/>
      <c r="DAA917" s="806"/>
      <c r="DAB917" s="806"/>
      <c r="DAC917" s="806"/>
      <c r="DAD917" s="806"/>
      <c r="DAE917" s="806"/>
      <c r="DAF917" s="806"/>
      <c r="DAG917" s="806"/>
      <c r="DAH917" s="806"/>
      <c r="DAI917" s="806"/>
      <c r="DAJ917" s="806"/>
      <c r="DAK917" s="806"/>
      <c r="DAL917" s="806"/>
      <c r="DAM917" s="806"/>
      <c r="DAN917" s="806"/>
      <c r="DAO917" s="806"/>
      <c r="DAP917" s="806"/>
      <c r="DAQ917" s="806"/>
      <c r="DAR917" s="806"/>
      <c r="DAS917" s="806"/>
      <c r="DAT917" s="806"/>
      <c r="DAU917" s="806"/>
      <c r="DAV917" s="806"/>
      <c r="DAW917" s="806"/>
      <c r="DAX917" s="806"/>
      <c r="DAY917" s="806"/>
      <c r="DAZ917" s="806"/>
      <c r="DBA917" s="806"/>
      <c r="DBB917" s="806"/>
      <c r="DBC917" s="806"/>
      <c r="DBD917" s="806"/>
      <c r="DBE917" s="806"/>
      <c r="DBF917" s="806"/>
      <c r="DBG917" s="806"/>
      <c r="DBH917" s="806"/>
      <c r="DBI917" s="806"/>
      <c r="DBJ917" s="806"/>
      <c r="DBK917" s="806"/>
      <c r="DBL917" s="806"/>
      <c r="DBM917" s="806"/>
      <c r="DBN917" s="806"/>
      <c r="DBO917" s="806"/>
      <c r="DBP917" s="806"/>
      <c r="DBQ917" s="806"/>
      <c r="DBR917" s="806"/>
      <c r="DBS917" s="806"/>
      <c r="DBT917" s="806"/>
      <c r="DBU917" s="806"/>
      <c r="DBV917" s="806"/>
      <c r="DBW917" s="806"/>
      <c r="DBX917" s="806"/>
      <c r="DBY917" s="806"/>
      <c r="DBZ917" s="806"/>
      <c r="DCA917" s="806"/>
      <c r="DCB917" s="806"/>
      <c r="DCC917" s="806"/>
      <c r="DCD917" s="806"/>
      <c r="DCE917" s="806"/>
      <c r="DCF917" s="806"/>
      <c r="DCG917" s="806"/>
      <c r="DCH917" s="806"/>
      <c r="DCI917" s="806"/>
      <c r="DCJ917" s="806"/>
      <c r="DCK917" s="806"/>
      <c r="DCL917" s="806"/>
      <c r="DCM917" s="806"/>
      <c r="DCN917" s="806"/>
      <c r="DCO917" s="806"/>
      <c r="DCP917" s="806"/>
      <c r="DCQ917" s="806"/>
      <c r="DCR917" s="806"/>
      <c r="DCS917" s="806"/>
      <c r="DCT917" s="806"/>
      <c r="DCU917" s="806"/>
      <c r="DCV917" s="806"/>
      <c r="DCW917" s="806"/>
      <c r="DCX917" s="806"/>
      <c r="DCY917" s="806"/>
      <c r="DCZ917" s="806"/>
      <c r="DDA917" s="806"/>
      <c r="DDB917" s="806"/>
      <c r="DDC917" s="806"/>
      <c r="DDD917" s="806"/>
      <c r="DDE917" s="806"/>
      <c r="DDF917" s="806"/>
      <c r="DDG917" s="806"/>
      <c r="DDH917" s="806"/>
      <c r="DDI917" s="806"/>
      <c r="DDJ917" s="806"/>
      <c r="DDK917" s="806"/>
      <c r="DDL917" s="806"/>
      <c r="DDM917" s="806"/>
      <c r="DDN917" s="806"/>
      <c r="DDO917" s="806"/>
      <c r="DDP917" s="806"/>
      <c r="DDQ917" s="806"/>
      <c r="DDR917" s="806"/>
      <c r="DDS917" s="806"/>
      <c r="DDT917" s="806"/>
      <c r="DDU917" s="806"/>
      <c r="DDV917" s="806"/>
      <c r="DDW917" s="806"/>
      <c r="DDX917" s="806"/>
      <c r="DDY917" s="806"/>
      <c r="DDZ917" s="806"/>
      <c r="DEA917" s="806"/>
      <c r="DEB917" s="806"/>
      <c r="DEC917" s="806"/>
      <c r="DED917" s="806"/>
      <c r="DEE917" s="806"/>
      <c r="DEF917" s="806"/>
      <c r="DEG917" s="806"/>
      <c r="DEH917" s="806"/>
      <c r="DEI917" s="806"/>
      <c r="DEJ917" s="806"/>
      <c r="DEK917" s="806"/>
      <c r="DEL917" s="806"/>
      <c r="DEM917" s="806"/>
      <c r="DEN917" s="806"/>
      <c r="DEO917" s="806"/>
      <c r="DEP917" s="806"/>
      <c r="DEQ917" s="806"/>
      <c r="DER917" s="806"/>
      <c r="DES917" s="806"/>
      <c r="DET917" s="806"/>
      <c r="DEU917" s="806"/>
      <c r="DEV917" s="806"/>
      <c r="DEW917" s="806"/>
      <c r="DEX917" s="806"/>
      <c r="DEY917" s="806"/>
      <c r="DEZ917" s="806"/>
      <c r="DFA917" s="806"/>
      <c r="DFB917" s="806"/>
      <c r="DFC917" s="806"/>
      <c r="DFD917" s="806"/>
      <c r="DFE917" s="806"/>
      <c r="DFF917" s="806"/>
      <c r="DFG917" s="806"/>
      <c r="DFH917" s="806"/>
      <c r="DFI917" s="806"/>
      <c r="DFJ917" s="806"/>
      <c r="DFK917" s="806"/>
      <c r="DFL917" s="806"/>
      <c r="DFM917" s="806"/>
      <c r="DFN917" s="806"/>
      <c r="DFO917" s="806"/>
      <c r="DFP917" s="806"/>
      <c r="DFQ917" s="806"/>
      <c r="DFR917" s="806"/>
      <c r="DFS917" s="806"/>
      <c r="DFT917" s="806"/>
      <c r="DFU917" s="806"/>
      <c r="DFV917" s="806"/>
      <c r="DFW917" s="806"/>
      <c r="DFX917" s="806"/>
      <c r="DFY917" s="806"/>
      <c r="DFZ917" s="806"/>
      <c r="DGA917" s="806"/>
      <c r="DGB917" s="806"/>
      <c r="DGC917" s="806"/>
      <c r="DGD917" s="806"/>
      <c r="DGE917" s="806"/>
      <c r="DGF917" s="806"/>
      <c r="DGG917" s="806"/>
      <c r="DGH917" s="806"/>
      <c r="DGI917" s="806"/>
      <c r="DGJ917" s="806"/>
      <c r="DGK917" s="806"/>
      <c r="DGL917" s="806"/>
      <c r="DGM917" s="806"/>
      <c r="DGN917" s="806"/>
      <c r="DGO917" s="806"/>
      <c r="DGP917" s="806"/>
      <c r="DGQ917" s="806"/>
      <c r="DGR917" s="806"/>
      <c r="DGS917" s="806"/>
      <c r="DGT917" s="806"/>
      <c r="DGU917" s="806"/>
      <c r="DGV917" s="806"/>
      <c r="DGW917" s="806"/>
      <c r="DGX917" s="806"/>
      <c r="DGY917" s="806"/>
      <c r="DGZ917" s="806"/>
      <c r="DHA917" s="806"/>
      <c r="DHB917" s="806"/>
      <c r="DHC917" s="806"/>
      <c r="DHD917" s="806"/>
      <c r="DHE917" s="806"/>
      <c r="DHF917" s="806"/>
      <c r="DHG917" s="806"/>
      <c r="DHH917" s="806"/>
      <c r="DHI917" s="806"/>
      <c r="DHJ917" s="806"/>
      <c r="DHK917" s="806"/>
      <c r="DHL917" s="806"/>
      <c r="DHM917" s="806"/>
      <c r="DHN917" s="806"/>
      <c r="DHO917" s="806"/>
      <c r="DHP917" s="806"/>
      <c r="DHQ917" s="806"/>
      <c r="DHR917" s="806"/>
      <c r="DHS917" s="806"/>
      <c r="DHT917" s="806"/>
      <c r="DHU917" s="806"/>
      <c r="DHV917" s="806"/>
      <c r="DHW917" s="806"/>
      <c r="DHX917" s="806"/>
      <c r="DHY917" s="806"/>
      <c r="DHZ917" s="806"/>
      <c r="DIA917" s="806"/>
      <c r="DIB917" s="806"/>
      <c r="DIC917" s="806"/>
      <c r="DID917" s="806"/>
      <c r="DIE917" s="806"/>
      <c r="DIF917" s="806"/>
      <c r="DIG917" s="806"/>
      <c r="DIH917" s="806"/>
      <c r="DII917" s="806"/>
      <c r="DIJ917" s="806"/>
      <c r="DIK917" s="806"/>
      <c r="DIL917" s="806"/>
      <c r="DIM917" s="806"/>
      <c r="DIN917" s="806"/>
      <c r="DIO917" s="806"/>
      <c r="DIP917" s="806"/>
      <c r="DIQ917" s="806"/>
      <c r="DIR917" s="806"/>
      <c r="DIS917" s="806"/>
      <c r="DIT917" s="806"/>
      <c r="DIU917" s="806"/>
      <c r="DIV917" s="806"/>
      <c r="DIW917" s="806"/>
      <c r="DIX917" s="806"/>
      <c r="DIY917" s="806"/>
      <c r="DIZ917" s="806"/>
      <c r="DJA917" s="806"/>
      <c r="DJB917" s="806"/>
      <c r="DJC917" s="806"/>
      <c r="DJD917" s="806"/>
      <c r="DJE917" s="806"/>
      <c r="DJF917" s="806"/>
      <c r="DJG917" s="806"/>
      <c r="DJH917" s="806"/>
      <c r="DJI917" s="806"/>
      <c r="DJJ917" s="806"/>
      <c r="DJK917" s="806"/>
      <c r="DJL917" s="806"/>
      <c r="DJM917" s="806"/>
      <c r="DJN917" s="806"/>
      <c r="DJO917" s="806"/>
      <c r="DJP917" s="806"/>
      <c r="DJQ917" s="806"/>
      <c r="DJR917" s="806"/>
      <c r="DJS917" s="806"/>
      <c r="DJT917" s="806"/>
      <c r="DJU917" s="806"/>
      <c r="DJV917" s="806"/>
      <c r="DJW917" s="806"/>
      <c r="DJX917" s="806"/>
      <c r="DJY917" s="806"/>
      <c r="DJZ917" s="806"/>
      <c r="DKA917" s="806"/>
      <c r="DKB917" s="806"/>
      <c r="DKC917" s="806"/>
      <c r="DKD917" s="806"/>
      <c r="DKE917" s="806"/>
      <c r="DKF917" s="806"/>
      <c r="DKG917" s="806"/>
      <c r="DKH917" s="806"/>
      <c r="DKI917" s="806"/>
      <c r="DKJ917" s="806"/>
      <c r="DKK917" s="806"/>
      <c r="DKL917" s="806"/>
      <c r="DKM917" s="806"/>
      <c r="DKN917" s="806"/>
      <c r="DKO917" s="806"/>
      <c r="DKP917" s="806"/>
      <c r="DKQ917" s="806"/>
      <c r="DKR917" s="806"/>
      <c r="DKS917" s="806"/>
      <c r="DKT917" s="806"/>
      <c r="DKU917" s="806"/>
      <c r="DKV917" s="806"/>
      <c r="DKW917" s="806"/>
      <c r="DKX917" s="806"/>
      <c r="DKY917" s="806"/>
      <c r="DKZ917" s="806"/>
      <c r="DLA917" s="806"/>
      <c r="DLB917" s="806"/>
      <c r="DLC917" s="806"/>
      <c r="DLD917" s="806"/>
      <c r="DLE917" s="806"/>
      <c r="DLF917" s="806"/>
      <c r="DLG917" s="806"/>
      <c r="DLH917" s="806"/>
      <c r="DLI917" s="806"/>
      <c r="DLJ917" s="806"/>
      <c r="DLK917" s="806"/>
      <c r="DLL917" s="806"/>
      <c r="DLM917" s="806"/>
      <c r="DLN917" s="806"/>
      <c r="DLO917" s="806"/>
      <c r="DLP917" s="806"/>
      <c r="DLQ917" s="806"/>
      <c r="DLR917" s="806"/>
      <c r="DLS917" s="806"/>
      <c r="DLT917" s="806"/>
      <c r="DLU917" s="806"/>
      <c r="DLV917" s="806"/>
      <c r="DLW917" s="806"/>
      <c r="DLX917" s="806"/>
      <c r="DLY917" s="806"/>
      <c r="DLZ917" s="806"/>
      <c r="DMA917" s="806"/>
      <c r="DMB917" s="806"/>
      <c r="DMC917" s="806"/>
      <c r="DMD917" s="806"/>
      <c r="DME917" s="806"/>
      <c r="DMF917" s="806"/>
      <c r="DMG917" s="806"/>
      <c r="DMH917" s="806"/>
      <c r="DMI917" s="806"/>
      <c r="DMJ917" s="806"/>
      <c r="DMK917" s="806"/>
      <c r="DML917" s="806"/>
      <c r="DMM917" s="806"/>
      <c r="DMN917" s="806"/>
      <c r="DMO917" s="806"/>
      <c r="DMP917" s="806"/>
      <c r="DMQ917" s="806"/>
      <c r="DMR917" s="806"/>
      <c r="DMS917" s="806"/>
      <c r="DMT917" s="806"/>
      <c r="DMU917" s="806"/>
      <c r="DMV917" s="806"/>
      <c r="DMW917" s="806"/>
      <c r="DMX917" s="806"/>
      <c r="DMY917" s="806"/>
      <c r="DMZ917" s="806"/>
      <c r="DNA917" s="806"/>
      <c r="DNB917" s="806"/>
      <c r="DNC917" s="806"/>
      <c r="DND917" s="806"/>
      <c r="DNE917" s="806"/>
      <c r="DNF917" s="806"/>
      <c r="DNG917" s="806"/>
      <c r="DNH917" s="806"/>
      <c r="DNI917" s="806"/>
      <c r="DNJ917" s="806"/>
      <c r="DNK917" s="806"/>
      <c r="DNL917" s="806"/>
      <c r="DNM917" s="806"/>
      <c r="DNN917" s="806"/>
      <c r="DNO917" s="806"/>
      <c r="DNP917" s="806"/>
      <c r="DNQ917" s="806"/>
      <c r="DNR917" s="806"/>
      <c r="DNS917" s="806"/>
      <c r="DNT917" s="806"/>
      <c r="DNU917" s="806"/>
      <c r="DNV917" s="806"/>
      <c r="DNW917" s="806"/>
      <c r="DNX917" s="806"/>
      <c r="DNY917" s="806"/>
      <c r="DNZ917" s="806"/>
      <c r="DOA917" s="806"/>
      <c r="DOB917" s="806"/>
      <c r="DOC917" s="806"/>
      <c r="DOD917" s="806"/>
      <c r="DOE917" s="806"/>
      <c r="DOF917" s="806"/>
      <c r="DOG917" s="806"/>
      <c r="DOH917" s="806"/>
      <c r="DOI917" s="806"/>
      <c r="DOJ917" s="806"/>
      <c r="DOK917" s="806"/>
      <c r="DOL917" s="806"/>
      <c r="DOM917" s="806"/>
      <c r="DON917" s="806"/>
      <c r="DOO917" s="806"/>
      <c r="DOP917" s="806"/>
      <c r="DOQ917" s="806"/>
      <c r="DOR917" s="806"/>
      <c r="DOS917" s="806"/>
      <c r="DOT917" s="806"/>
      <c r="DOU917" s="806"/>
      <c r="DOV917" s="806"/>
      <c r="DOW917" s="806"/>
      <c r="DOX917" s="806"/>
      <c r="DOY917" s="806"/>
      <c r="DOZ917" s="806"/>
      <c r="DPA917" s="806"/>
      <c r="DPB917" s="806"/>
      <c r="DPC917" s="806"/>
      <c r="DPD917" s="806"/>
      <c r="DPE917" s="806"/>
      <c r="DPF917" s="806"/>
      <c r="DPG917" s="806"/>
      <c r="DPH917" s="806"/>
      <c r="DPI917" s="806"/>
      <c r="DPJ917" s="806"/>
      <c r="DPK917" s="806"/>
      <c r="DPL917" s="806"/>
      <c r="DPM917" s="806"/>
      <c r="DPN917" s="806"/>
      <c r="DPO917" s="806"/>
      <c r="DPP917" s="806"/>
      <c r="DPQ917" s="806"/>
      <c r="DPR917" s="806"/>
      <c r="DPS917" s="806"/>
      <c r="DPT917" s="806"/>
      <c r="DPU917" s="806"/>
      <c r="DPV917" s="806"/>
      <c r="DPW917" s="806"/>
      <c r="DPX917" s="806"/>
      <c r="DPY917" s="806"/>
      <c r="DPZ917" s="806"/>
      <c r="DQA917" s="806"/>
      <c r="DQB917" s="806"/>
      <c r="DQC917" s="806"/>
      <c r="DQD917" s="806"/>
      <c r="DQE917" s="806"/>
      <c r="DQF917" s="806"/>
      <c r="DQG917" s="806"/>
      <c r="DQH917" s="806"/>
      <c r="DQI917" s="806"/>
      <c r="DQJ917" s="806"/>
      <c r="DQK917" s="806"/>
      <c r="DQL917" s="806"/>
      <c r="DQM917" s="806"/>
      <c r="DQN917" s="806"/>
      <c r="DQO917" s="806"/>
      <c r="DQP917" s="806"/>
      <c r="DQQ917" s="806"/>
      <c r="DQR917" s="806"/>
      <c r="DQS917" s="806"/>
      <c r="DQT917" s="806"/>
      <c r="DQU917" s="806"/>
      <c r="DQV917" s="806"/>
      <c r="DQW917" s="806"/>
      <c r="DQX917" s="806"/>
      <c r="DQY917" s="806"/>
      <c r="DQZ917" s="806"/>
      <c r="DRA917" s="806"/>
      <c r="DRB917" s="806"/>
      <c r="DRC917" s="806"/>
      <c r="DRD917" s="806"/>
      <c r="DRE917" s="806"/>
      <c r="DRF917" s="806"/>
      <c r="DRG917" s="806"/>
      <c r="DRH917" s="806"/>
      <c r="DRI917" s="806"/>
      <c r="DRJ917" s="806"/>
      <c r="DRK917" s="806"/>
      <c r="DRL917" s="806"/>
      <c r="DRM917" s="806"/>
      <c r="DRN917" s="806"/>
      <c r="DRO917" s="806"/>
      <c r="DRP917" s="806"/>
      <c r="DRQ917" s="806"/>
      <c r="DRR917" s="806"/>
      <c r="DRS917" s="806"/>
      <c r="DRT917" s="806"/>
      <c r="DRU917" s="806"/>
      <c r="DRV917" s="806"/>
      <c r="DRW917" s="806"/>
      <c r="DRX917" s="806"/>
      <c r="DRY917" s="806"/>
      <c r="DRZ917" s="806"/>
      <c r="DSA917" s="806"/>
      <c r="DSB917" s="806"/>
      <c r="DSC917" s="806"/>
      <c r="DSD917" s="806"/>
      <c r="DSE917" s="806"/>
      <c r="DSF917" s="806"/>
      <c r="DSG917" s="806"/>
      <c r="DSH917" s="806"/>
      <c r="DSI917" s="806"/>
      <c r="DSJ917" s="806"/>
      <c r="DSK917" s="806"/>
      <c r="DSL917" s="806"/>
      <c r="DSM917" s="806"/>
      <c r="DSN917" s="806"/>
      <c r="DSO917" s="806"/>
      <c r="DSP917" s="806"/>
      <c r="DSQ917" s="806"/>
      <c r="DSR917" s="806"/>
      <c r="DSS917" s="806"/>
      <c r="DST917" s="806"/>
      <c r="DSU917" s="806"/>
      <c r="DSV917" s="806"/>
      <c r="DSW917" s="806"/>
      <c r="DSX917" s="806"/>
      <c r="DSY917" s="806"/>
      <c r="DSZ917" s="806"/>
      <c r="DTA917" s="806"/>
      <c r="DTB917" s="806"/>
      <c r="DTC917" s="806"/>
      <c r="DTD917" s="806"/>
      <c r="DTE917" s="806"/>
      <c r="DTF917" s="806"/>
      <c r="DTG917" s="806"/>
      <c r="DTH917" s="806"/>
      <c r="DTI917" s="806"/>
      <c r="DTJ917" s="806"/>
      <c r="DTK917" s="806"/>
      <c r="DTL917" s="806"/>
      <c r="DTM917" s="806"/>
      <c r="DTN917" s="806"/>
      <c r="DTO917" s="806"/>
      <c r="DTP917" s="806"/>
      <c r="DTQ917" s="806"/>
      <c r="DTR917" s="806"/>
      <c r="DTS917" s="806"/>
      <c r="DTT917" s="806"/>
      <c r="DTU917" s="806"/>
      <c r="DTV917" s="806"/>
      <c r="DTW917" s="806"/>
      <c r="DTX917" s="806"/>
      <c r="DTY917" s="806"/>
      <c r="DTZ917" s="806"/>
      <c r="DUA917" s="806"/>
      <c r="DUB917" s="806"/>
      <c r="DUC917" s="806"/>
      <c r="DUD917" s="806"/>
      <c r="DUE917" s="806"/>
      <c r="DUF917" s="806"/>
      <c r="DUG917" s="806"/>
      <c r="DUH917" s="806"/>
      <c r="DUI917" s="806"/>
      <c r="DUJ917" s="806"/>
      <c r="DUK917" s="806"/>
      <c r="DUL917" s="806"/>
      <c r="DUM917" s="806"/>
      <c r="DUN917" s="806"/>
      <c r="DUO917" s="806"/>
      <c r="DUP917" s="806"/>
      <c r="DUQ917" s="806"/>
      <c r="DUR917" s="806"/>
      <c r="DUS917" s="806"/>
      <c r="DUT917" s="806"/>
      <c r="DUU917" s="806"/>
      <c r="DUV917" s="806"/>
      <c r="DUW917" s="806"/>
      <c r="DUX917" s="806"/>
      <c r="DUY917" s="806"/>
      <c r="DUZ917" s="806"/>
      <c r="DVA917" s="806"/>
      <c r="DVB917" s="806"/>
      <c r="DVC917" s="806"/>
      <c r="DVD917" s="806"/>
      <c r="DVE917" s="806"/>
      <c r="DVF917" s="806"/>
      <c r="DVG917" s="806"/>
      <c r="DVH917" s="806"/>
      <c r="DVI917" s="806"/>
      <c r="DVJ917" s="806"/>
      <c r="DVK917" s="806"/>
      <c r="DVL917" s="806"/>
      <c r="DVM917" s="806"/>
      <c r="DVN917" s="806"/>
      <c r="DVO917" s="806"/>
      <c r="DVP917" s="806"/>
      <c r="DVQ917" s="806"/>
      <c r="DVR917" s="806"/>
      <c r="DVS917" s="806"/>
      <c r="DVT917" s="806"/>
      <c r="DVU917" s="806"/>
      <c r="DVV917" s="806"/>
      <c r="DVW917" s="806"/>
      <c r="DVX917" s="806"/>
      <c r="DVY917" s="806"/>
      <c r="DVZ917" s="806"/>
      <c r="DWA917" s="806"/>
      <c r="DWB917" s="806"/>
      <c r="DWC917" s="806"/>
      <c r="DWD917" s="806"/>
      <c r="DWE917" s="806"/>
      <c r="DWF917" s="806"/>
      <c r="DWG917" s="806"/>
      <c r="DWH917" s="806"/>
      <c r="DWI917" s="806"/>
      <c r="DWJ917" s="806"/>
      <c r="DWK917" s="806"/>
      <c r="DWL917" s="806"/>
      <c r="DWM917" s="806"/>
      <c r="DWN917" s="806"/>
      <c r="DWO917" s="806"/>
      <c r="DWP917" s="806"/>
      <c r="DWQ917" s="806"/>
      <c r="DWR917" s="806"/>
      <c r="DWS917" s="806"/>
      <c r="DWT917" s="806"/>
      <c r="DWU917" s="806"/>
      <c r="DWV917" s="806"/>
      <c r="DWW917" s="806"/>
      <c r="DWX917" s="806"/>
      <c r="DWY917" s="806"/>
      <c r="DWZ917" s="806"/>
      <c r="DXA917" s="806"/>
      <c r="DXB917" s="806"/>
      <c r="DXC917" s="806"/>
      <c r="DXD917" s="806"/>
      <c r="DXE917" s="806"/>
      <c r="DXF917" s="806"/>
      <c r="DXG917" s="806"/>
      <c r="DXH917" s="806"/>
      <c r="DXI917" s="806"/>
      <c r="DXJ917" s="806"/>
      <c r="DXK917" s="806"/>
      <c r="DXL917" s="806"/>
      <c r="DXM917" s="806"/>
      <c r="DXN917" s="806"/>
      <c r="DXO917" s="806"/>
      <c r="DXP917" s="806"/>
      <c r="DXQ917" s="806"/>
      <c r="DXR917" s="806"/>
      <c r="DXS917" s="806"/>
      <c r="DXT917" s="806"/>
      <c r="DXU917" s="806"/>
      <c r="DXV917" s="806"/>
      <c r="DXW917" s="806"/>
      <c r="DXX917" s="806"/>
      <c r="DXY917" s="806"/>
      <c r="DXZ917" s="806"/>
      <c r="DYA917" s="806"/>
      <c r="DYB917" s="806"/>
      <c r="DYC917" s="806"/>
      <c r="DYD917" s="806"/>
      <c r="DYE917" s="806"/>
      <c r="DYF917" s="806"/>
      <c r="DYG917" s="806"/>
      <c r="DYH917" s="806"/>
      <c r="DYI917" s="806"/>
      <c r="DYJ917" s="806"/>
      <c r="DYK917" s="806"/>
      <c r="DYL917" s="806"/>
      <c r="DYM917" s="806"/>
      <c r="DYN917" s="806"/>
      <c r="DYO917" s="806"/>
      <c r="DYP917" s="806"/>
      <c r="DYQ917" s="806"/>
      <c r="DYR917" s="806"/>
      <c r="DYS917" s="806"/>
      <c r="DYT917" s="806"/>
      <c r="DYU917" s="806"/>
      <c r="DYV917" s="806"/>
      <c r="DYW917" s="806"/>
      <c r="DYX917" s="806"/>
      <c r="DYY917" s="806"/>
      <c r="DYZ917" s="806"/>
      <c r="DZA917" s="806"/>
      <c r="DZB917" s="806"/>
      <c r="DZC917" s="806"/>
      <c r="DZD917" s="806"/>
      <c r="DZE917" s="806"/>
      <c r="DZF917" s="806"/>
      <c r="DZG917" s="806"/>
      <c r="DZH917" s="806"/>
      <c r="DZI917" s="806"/>
      <c r="DZJ917" s="806"/>
      <c r="DZK917" s="806"/>
      <c r="DZL917" s="806"/>
      <c r="DZM917" s="806"/>
      <c r="DZN917" s="806"/>
      <c r="DZO917" s="806"/>
      <c r="DZP917" s="806"/>
      <c r="DZQ917" s="806"/>
      <c r="DZR917" s="806"/>
      <c r="DZS917" s="806"/>
      <c r="DZT917" s="806"/>
      <c r="DZU917" s="806"/>
      <c r="DZV917" s="806"/>
      <c r="DZW917" s="806"/>
      <c r="DZX917" s="806"/>
      <c r="DZY917" s="806"/>
      <c r="DZZ917" s="806"/>
      <c r="EAA917" s="806"/>
      <c r="EAB917" s="806"/>
      <c r="EAC917" s="806"/>
      <c r="EAD917" s="806"/>
      <c r="EAE917" s="806"/>
      <c r="EAF917" s="806"/>
      <c r="EAG917" s="806"/>
      <c r="EAH917" s="806"/>
      <c r="EAI917" s="806"/>
      <c r="EAJ917" s="806"/>
      <c r="EAK917" s="806"/>
      <c r="EAL917" s="806"/>
      <c r="EAM917" s="806"/>
      <c r="EAN917" s="806"/>
      <c r="EAO917" s="806"/>
      <c r="EAP917" s="806"/>
      <c r="EAQ917" s="806"/>
      <c r="EAR917" s="806"/>
      <c r="EAS917" s="806"/>
      <c r="EAT917" s="806"/>
      <c r="EAU917" s="806"/>
      <c r="EAV917" s="806"/>
      <c r="EAW917" s="806"/>
      <c r="EAX917" s="806"/>
      <c r="EAY917" s="806"/>
      <c r="EAZ917" s="806"/>
      <c r="EBA917" s="806"/>
      <c r="EBB917" s="806"/>
      <c r="EBC917" s="806"/>
      <c r="EBD917" s="806"/>
      <c r="EBE917" s="806"/>
      <c r="EBF917" s="806"/>
      <c r="EBG917" s="806"/>
      <c r="EBH917" s="806"/>
      <c r="EBI917" s="806"/>
      <c r="EBJ917" s="806"/>
      <c r="EBK917" s="806"/>
      <c r="EBL917" s="806"/>
      <c r="EBM917" s="806"/>
      <c r="EBN917" s="806"/>
      <c r="EBO917" s="806"/>
      <c r="EBP917" s="806"/>
      <c r="EBQ917" s="806"/>
      <c r="EBR917" s="806"/>
      <c r="EBS917" s="806"/>
      <c r="EBT917" s="806"/>
      <c r="EBU917" s="806"/>
      <c r="EBV917" s="806"/>
      <c r="EBW917" s="806"/>
      <c r="EBX917" s="806"/>
      <c r="EBY917" s="806"/>
      <c r="EBZ917" s="806"/>
      <c r="ECA917" s="806"/>
      <c r="ECB917" s="806"/>
      <c r="ECC917" s="806"/>
      <c r="ECD917" s="806"/>
      <c r="ECE917" s="806"/>
      <c r="ECF917" s="806"/>
      <c r="ECG917" s="806"/>
      <c r="ECH917" s="806"/>
      <c r="ECI917" s="806"/>
      <c r="ECJ917" s="806"/>
      <c r="ECK917" s="806"/>
      <c r="ECL917" s="806"/>
      <c r="ECM917" s="806"/>
      <c r="ECN917" s="806"/>
      <c r="ECO917" s="806"/>
      <c r="ECP917" s="806"/>
      <c r="ECQ917" s="806"/>
      <c r="ECR917" s="806"/>
      <c r="ECS917" s="806"/>
      <c r="ECT917" s="806"/>
      <c r="ECU917" s="806"/>
      <c r="ECV917" s="806"/>
      <c r="ECW917" s="806"/>
      <c r="ECX917" s="806"/>
      <c r="ECY917" s="806"/>
      <c r="ECZ917" s="806"/>
      <c r="EDA917" s="806"/>
      <c r="EDB917" s="806"/>
      <c r="EDC917" s="806"/>
      <c r="EDD917" s="806"/>
      <c r="EDE917" s="806"/>
      <c r="EDF917" s="806"/>
      <c r="EDG917" s="806"/>
      <c r="EDH917" s="806"/>
      <c r="EDI917" s="806"/>
      <c r="EDJ917" s="806"/>
      <c r="EDK917" s="806"/>
      <c r="EDL917" s="806"/>
      <c r="EDM917" s="806"/>
      <c r="EDN917" s="806"/>
      <c r="EDO917" s="806"/>
      <c r="EDP917" s="806"/>
      <c r="EDQ917" s="806"/>
      <c r="EDR917" s="806"/>
      <c r="EDS917" s="806"/>
      <c r="EDT917" s="806"/>
      <c r="EDU917" s="806"/>
      <c r="EDV917" s="806"/>
      <c r="EDW917" s="806"/>
      <c r="EDX917" s="806"/>
      <c r="EDY917" s="806"/>
      <c r="EDZ917" s="806"/>
      <c r="EEA917" s="806"/>
      <c r="EEB917" s="806"/>
      <c r="EEC917" s="806"/>
      <c r="EED917" s="806"/>
      <c r="EEE917" s="806"/>
      <c r="EEF917" s="806"/>
      <c r="EEG917" s="806"/>
      <c r="EEH917" s="806"/>
      <c r="EEI917" s="806"/>
      <c r="EEJ917" s="806"/>
      <c r="EEK917" s="806"/>
      <c r="EEL917" s="806"/>
      <c r="EEM917" s="806"/>
      <c r="EEN917" s="806"/>
      <c r="EEO917" s="806"/>
      <c r="EEP917" s="806"/>
      <c r="EEQ917" s="806"/>
      <c r="EER917" s="806"/>
      <c r="EES917" s="806"/>
      <c r="EET917" s="806"/>
      <c r="EEU917" s="806"/>
      <c r="EEV917" s="806"/>
      <c r="EEW917" s="806"/>
      <c r="EEX917" s="806"/>
      <c r="EEY917" s="806"/>
      <c r="EEZ917" s="806"/>
      <c r="EFA917" s="806"/>
      <c r="EFB917" s="806"/>
      <c r="EFC917" s="806"/>
      <c r="EFD917" s="806"/>
      <c r="EFE917" s="806"/>
      <c r="EFF917" s="806"/>
      <c r="EFG917" s="806"/>
      <c r="EFH917" s="806"/>
      <c r="EFI917" s="806"/>
      <c r="EFJ917" s="806"/>
      <c r="EFK917" s="806"/>
      <c r="EFL917" s="806"/>
      <c r="EFM917" s="806"/>
      <c r="EFN917" s="806"/>
      <c r="EFO917" s="806"/>
      <c r="EFP917" s="806"/>
      <c r="EFQ917" s="806"/>
      <c r="EFR917" s="806"/>
      <c r="EFS917" s="806"/>
      <c r="EFT917" s="806"/>
      <c r="EFU917" s="806"/>
      <c r="EFV917" s="806"/>
      <c r="EFW917" s="806"/>
      <c r="EFX917" s="806"/>
      <c r="EFY917" s="806"/>
      <c r="EFZ917" s="806"/>
      <c r="EGA917" s="806"/>
      <c r="EGB917" s="806"/>
      <c r="EGC917" s="806"/>
      <c r="EGD917" s="806"/>
      <c r="EGE917" s="806"/>
      <c r="EGF917" s="806"/>
      <c r="EGG917" s="806"/>
      <c r="EGH917" s="806"/>
      <c r="EGI917" s="806"/>
      <c r="EGJ917" s="806"/>
      <c r="EGK917" s="806"/>
      <c r="EGL917" s="806"/>
      <c r="EGM917" s="806"/>
      <c r="EGN917" s="806"/>
      <c r="EGO917" s="806"/>
      <c r="EGP917" s="806"/>
      <c r="EGQ917" s="806"/>
      <c r="EGR917" s="806"/>
      <c r="EGS917" s="806"/>
      <c r="EGT917" s="806"/>
      <c r="EGU917" s="806"/>
      <c r="EGV917" s="806"/>
      <c r="EGW917" s="806"/>
      <c r="EGX917" s="806"/>
      <c r="EGY917" s="806"/>
      <c r="EGZ917" s="806"/>
      <c r="EHA917" s="806"/>
      <c r="EHB917" s="806"/>
      <c r="EHC917" s="806"/>
      <c r="EHD917" s="806"/>
      <c r="EHE917" s="806"/>
      <c r="EHF917" s="806"/>
      <c r="EHG917" s="806"/>
      <c r="EHH917" s="806"/>
      <c r="EHI917" s="806"/>
      <c r="EHJ917" s="806"/>
      <c r="EHK917" s="806"/>
      <c r="EHL917" s="806"/>
      <c r="EHM917" s="806"/>
      <c r="EHN917" s="806"/>
      <c r="EHO917" s="806"/>
      <c r="EHP917" s="806"/>
      <c r="EHQ917" s="806"/>
      <c r="EHR917" s="806"/>
      <c r="EHS917" s="806"/>
      <c r="EHT917" s="806"/>
      <c r="EHU917" s="806"/>
      <c r="EHV917" s="806"/>
      <c r="EHW917" s="806"/>
      <c r="EHX917" s="806"/>
      <c r="EHY917" s="806"/>
      <c r="EHZ917" s="806"/>
      <c r="EIA917" s="806"/>
      <c r="EIB917" s="806"/>
      <c r="EIC917" s="806"/>
      <c r="EID917" s="806"/>
      <c r="EIE917" s="806"/>
      <c r="EIF917" s="806"/>
      <c r="EIG917" s="806"/>
      <c r="EIH917" s="806"/>
      <c r="EII917" s="806"/>
      <c r="EIJ917" s="806"/>
      <c r="EIK917" s="806"/>
      <c r="EIL917" s="806"/>
      <c r="EIM917" s="806"/>
      <c r="EIN917" s="806"/>
      <c r="EIO917" s="806"/>
      <c r="EIP917" s="806"/>
      <c r="EIQ917" s="806"/>
      <c r="EIR917" s="806"/>
      <c r="EIS917" s="806"/>
      <c r="EIT917" s="806"/>
      <c r="EIU917" s="806"/>
      <c r="EIV917" s="806"/>
      <c r="EIW917" s="806"/>
      <c r="EIX917" s="806"/>
      <c r="EIY917" s="806"/>
      <c r="EIZ917" s="806"/>
      <c r="EJA917" s="806"/>
      <c r="EJB917" s="806"/>
      <c r="EJC917" s="806"/>
      <c r="EJD917" s="806"/>
      <c r="EJE917" s="806"/>
      <c r="EJF917" s="806"/>
      <c r="EJG917" s="806"/>
      <c r="EJH917" s="806"/>
      <c r="EJI917" s="806"/>
      <c r="EJJ917" s="806"/>
      <c r="EJK917" s="806"/>
      <c r="EJL917" s="806"/>
      <c r="EJM917" s="806"/>
      <c r="EJN917" s="806"/>
      <c r="EJO917" s="806"/>
      <c r="EJP917" s="806"/>
      <c r="EJQ917" s="806"/>
      <c r="EJR917" s="806"/>
      <c r="EJS917" s="806"/>
      <c r="EJT917" s="806"/>
      <c r="EJU917" s="806"/>
      <c r="EJV917" s="806"/>
      <c r="EJW917" s="806"/>
      <c r="EJX917" s="806"/>
      <c r="EJY917" s="806"/>
      <c r="EJZ917" s="806"/>
      <c r="EKA917" s="806"/>
      <c r="EKB917" s="806"/>
      <c r="EKC917" s="806"/>
      <c r="EKD917" s="806"/>
      <c r="EKE917" s="806"/>
      <c r="EKF917" s="806"/>
      <c r="EKG917" s="806"/>
      <c r="EKH917" s="806"/>
      <c r="EKI917" s="806"/>
      <c r="EKJ917" s="806"/>
      <c r="EKK917" s="806"/>
      <c r="EKL917" s="806"/>
      <c r="EKM917" s="806"/>
      <c r="EKN917" s="806"/>
      <c r="EKO917" s="806"/>
      <c r="EKP917" s="806"/>
      <c r="EKQ917" s="806"/>
      <c r="EKR917" s="806"/>
      <c r="EKS917" s="806"/>
      <c r="EKT917" s="806"/>
      <c r="EKU917" s="806"/>
      <c r="EKV917" s="806"/>
      <c r="EKW917" s="806"/>
      <c r="EKX917" s="806"/>
      <c r="EKY917" s="806"/>
      <c r="EKZ917" s="806"/>
      <c r="ELA917" s="806"/>
      <c r="ELB917" s="806"/>
      <c r="ELC917" s="806"/>
      <c r="ELD917" s="806"/>
      <c r="ELE917" s="806"/>
      <c r="ELF917" s="806"/>
      <c r="ELG917" s="806"/>
      <c r="ELH917" s="806"/>
      <c r="ELI917" s="806"/>
      <c r="ELJ917" s="806"/>
      <c r="ELK917" s="806"/>
      <c r="ELL917" s="806"/>
      <c r="ELM917" s="806"/>
      <c r="ELN917" s="806"/>
      <c r="ELO917" s="806"/>
      <c r="ELP917" s="806"/>
      <c r="ELQ917" s="806"/>
      <c r="ELR917" s="806"/>
      <c r="ELS917" s="806"/>
      <c r="ELT917" s="806"/>
      <c r="ELU917" s="806"/>
      <c r="ELV917" s="806"/>
      <c r="ELW917" s="806"/>
      <c r="ELX917" s="806"/>
      <c r="ELY917" s="806"/>
      <c r="ELZ917" s="806"/>
      <c r="EMA917" s="806"/>
      <c r="EMB917" s="806"/>
      <c r="EMC917" s="806"/>
      <c r="EMD917" s="806"/>
      <c r="EME917" s="806"/>
      <c r="EMF917" s="806"/>
      <c r="EMG917" s="806"/>
      <c r="EMH917" s="806"/>
      <c r="EMI917" s="806"/>
      <c r="EMJ917" s="806"/>
      <c r="EMK917" s="806"/>
      <c r="EML917" s="806"/>
      <c r="EMM917" s="806"/>
      <c r="EMN917" s="806"/>
      <c r="EMO917" s="806"/>
      <c r="EMP917" s="806"/>
      <c r="EMQ917" s="806"/>
      <c r="EMR917" s="806"/>
      <c r="EMS917" s="806"/>
      <c r="EMT917" s="806"/>
      <c r="EMU917" s="806"/>
      <c r="EMV917" s="806"/>
      <c r="EMW917" s="806"/>
      <c r="EMX917" s="806"/>
      <c r="EMY917" s="806"/>
      <c r="EMZ917" s="806"/>
      <c r="ENA917" s="806"/>
      <c r="ENB917" s="806"/>
      <c r="ENC917" s="806"/>
      <c r="END917" s="806"/>
      <c r="ENE917" s="806"/>
      <c r="ENF917" s="806"/>
      <c r="ENG917" s="806"/>
      <c r="ENH917" s="806"/>
      <c r="ENI917" s="806"/>
      <c r="ENJ917" s="806"/>
      <c r="ENK917" s="806"/>
      <c r="ENL917" s="806"/>
      <c r="ENM917" s="806"/>
      <c r="ENN917" s="806"/>
      <c r="ENO917" s="806"/>
      <c r="ENP917" s="806"/>
      <c r="ENQ917" s="806"/>
      <c r="ENR917" s="806"/>
      <c r="ENS917" s="806"/>
      <c r="ENT917" s="806"/>
      <c r="ENU917" s="806"/>
      <c r="ENV917" s="806"/>
      <c r="ENW917" s="806"/>
      <c r="ENX917" s="806"/>
      <c r="ENY917" s="806"/>
      <c r="ENZ917" s="806"/>
      <c r="EOA917" s="806"/>
      <c r="EOB917" s="806"/>
      <c r="EOC917" s="806"/>
      <c r="EOD917" s="806"/>
      <c r="EOE917" s="806"/>
      <c r="EOF917" s="806"/>
      <c r="EOG917" s="806"/>
      <c r="EOH917" s="806"/>
      <c r="EOI917" s="806"/>
      <c r="EOJ917" s="806"/>
      <c r="EOK917" s="806"/>
      <c r="EOL917" s="806"/>
      <c r="EOM917" s="806"/>
      <c r="EON917" s="806"/>
      <c r="EOO917" s="806"/>
      <c r="EOP917" s="806"/>
      <c r="EOQ917" s="806"/>
      <c r="EOR917" s="806"/>
      <c r="EOS917" s="806"/>
      <c r="EOT917" s="806"/>
      <c r="EOU917" s="806"/>
      <c r="EOV917" s="806"/>
      <c r="EOW917" s="806"/>
      <c r="EOX917" s="806"/>
      <c r="EOY917" s="806"/>
      <c r="EOZ917" s="806"/>
      <c r="EPA917" s="806"/>
      <c r="EPB917" s="806"/>
      <c r="EPC917" s="806"/>
      <c r="EPD917" s="806"/>
      <c r="EPE917" s="806"/>
      <c r="EPF917" s="806"/>
      <c r="EPG917" s="806"/>
      <c r="EPH917" s="806"/>
      <c r="EPI917" s="806"/>
      <c r="EPJ917" s="806"/>
      <c r="EPK917" s="806"/>
      <c r="EPL917" s="806"/>
      <c r="EPM917" s="806"/>
      <c r="EPN917" s="806"/>
      <c r="EPO917" s="806"/>
      <c r="EPP917" s="806"/>
      <c r="EPQ917" s="806"/>
      <c r="EPR917" s="806"/>
      <c r="EPS917" s="806"/>
      <c r="EPT917" s="806"/>
      <c r="EPU917" s="806"/>
      <c r="EPV917" s="806"/>
      <c r="EPW917" s="806"/>
      <c r="EPX917" s="806"/>
      <c r="EPY917" s="806"/>
      <c r="EPZ917" s="806"/>
      <c r="EQA917" s="806"/>
      <c r="EQB917" s="806"/>
      <c r="EQC917" s="806"/>
      <c r="EQD917" s="806"/>
      <c r="EQE917" s="806"/>
      <c r="EQF917" s="806"/>
      <c r="EQG917" s="806"/>
      <c r="EQH917" s="806"/>
      <c r="EQI917" s="806"/>
      <c r="EQJ917" s="806"/>
      <c r="EQK917" s="806"/>
      <c r="EQL917" s="806"/>
      <c r="EQM917" s="806"/>
      <c r="EQN917" s="806"/>
      <c r="EQO917" s="806"/>
      <c r="EQP917" s="806"/>
      <c r="EQQ917" s="806"/>
      <c r="EQR917" s="806"/>
      <c r="EQS917" s="806"/>
      <c r="EQT917" s="806"/>
      <c r="EQU917" s="806"/>
      <c r="EQV917" s="806"/>
      <c r="EQW917" s="806"/>
      <c r="EQX917" s="806"/>
      <c r="EQY917" s="806"/>
      <c r="EQZ917" s="806"/>
      <c r="ERA917" s="806"/>
      <c r="ERB917" s="806"/>
      <c r="ERC917" s="806"/>
      <c r="ERD917" s="806"/>
      <c r="ERE917" s="806"/>
      <c r="ERF917" s="806"/>
      <c r="ERG917" s="806"/>
      <c r="ERH917" s="806"/>
      <c r="ERI917" s="806"/>
      <c r="ERJ917" s="806"/>
      <c r="ERK917" s="806"/>
      <c r="ERL917" s="806"/>
      <c r="ERM917" s="806"/>
      <c r="ERN917" s="806"/>
      <c r="ERO917" s="806"/>
      <c r="ERP917" s="806"/>
      <c r="ERQ917" s="806"/>
      <c r="ERR917" s="806"/>
      <c r="ERS917" s="806"/>
      <c r="ERT917" s="806"/>
      <c r="ERU917" s="806"/>
      <c r="ERV917" s="806"/>
      <c r="ERW917" s="806"/>
      <c r="ERX917" s="806"/>
      <c r="ERY917" s="806"/>
      <c r="ERZ917" s="806"/>
      <c r="ESA917" s="806"/>
      <c r="ESB917" s="806"/>
      <c r="ESC917" s="806"/>
      <c r="ESD917" s="806"/>
      <c r="ESE917" s="806"/>
      <c r="ESF917" s="806"/>
      <c r="ESG917" s="806"/>
      <c r="ESH917" s="806"/>
      <c r="ESI917" s="806"/>
      <c r="ESJ917" s="806"/>
      <c r="ESK917" s="806"/>
      <c r="ESL917" s="806"/>
      <c r="ESM917" s="806"/>
      <c r="ESN917" s="806"/>
      <c r="ESO917" s="806"/>
      <c r="ESP917" s="806"/>
      <c r="ESQ917" s="806"/>
      <c r="ESR917" s="806"/>
      <c r="ESS917" s="806"/>
      <c r="EST917" s="806"/>
      <c r="ESU917" s="806"/>
      <c r="ESV917" s="806"/>
      <c r="ESW917" s="806"/>
      <c r="ESX917" s="806"/>
      <c r="ESY917" s="806"/>
      <c r="ESZ917" s="806"/>
      <c r="ETA917" s="806"/>
      <c r="ETB917" s="806"/>
      <c r="ETC917" s="806"/>
      <c r="ETD917" s="806"/>
      <c r="ETE917" s="806"/>
      <c r="ETF917" s="806"/>
      <c r="ETG917" s="806"/>
      <c r="ETH917" s="806"/>
      <c r="ETI917" s="806"/>
      <c r="ETJ917" s="806"/>
      <c r="ETK917" s="806"/>
      <c r="ETL917" s="806"/>
      <c r="ETM917" s="806"/>
      <c r="ETN917" s="806"/>
      <c r="ETO917" s="806"/>
      <c r="ETP917" s="806"/>
      <c r="ETQ917" s="806"/>
      <c r="ETR917" s="806"/>
      <c r="ETS917" s="806"/>
      <c r="ETT917" s="806"/>
      <c r="ETU917" s="806"/>
      <c r="ETV917" s="806"/>
      <c r="ETW917" s="806"/>
      <c r="ETX917" s="806"/>
      <c r="ETY917" s="806"/>
      <c r="ETZ917" s="806"/>
      <c r="EUA917" s="806"/>
      <c r="EUB917" s="806"/>
      <c r="EUC917" s="806"/>
      <c r="EUD917" s="806"/>
      <c r="EUE917" s="806"/>
      <c r="EUF917" s="806"/>
      <c r="EUG917" s="806"/>
      <c r="EUH917" s="806"/>
      <c r="EUI917" s="806"/>
      <c r="EUJ917" s="806"/>
      <c r="EUK917" s="806"/>
      <c r="EUL917" s="806"/>
      <c r="EUM917" s="806"/>
      <c r="EUN917" s="806"/>
      <c r="EUO917" s="806"/>
      <c r="EUP917" s="806"/>
      <c r="EUQ917" s="806"/>
      <c r="EUR917" s="806"/>
      <c r="EUS917" s="806"/>
      <c r="EUT917" s="806"/>
      <c r="EUU917" s="806"/>
      <c r="EUV917" s="806"/>
      <c r="EUW917" s="806"/>
      <c r="EUX917" s="806"/>
      <c r="EUY917" s="806"/>
      <c r="EUZ917" s="806"/>
      <c r="EVA917" s="806"/>
      <c r="EVB917" s="806"/>
      <c r="EVC917" s="806"/>
      <c r="EVD917" s="806"/>
      <c r="EVE917" s="806"/>
      <c r="EVF917" s="806"/>
      <c r="EVG917" s="806"/>
      <c r="EVH917" s="806"/>
      <c r="EVI917" s="806"/>
      <c r="EVJ917" s="806"/>
      <c r="EVK917" s="806"/>
      <c r="EVL917" s="806"/>
      <c r="EVM917" s="806"/>
      <c r="EVN917" s="806"/>
      <c r="EVO917" s="806"/>
      <c r="EVP917" s="806"/>
      <c r="EVQ917" s="806"/>
      <c r="EVR917" s="806"/>
      <c r="EVS917" s="806"/>
      <c r="EVT917" s="806"/>
      <c r="EVU917" s="806"/>
      <c r="EVV917" s="806"/>
      <c r="EVW917" s="806"/>
      <c r="EVX917" s="806"/>
      <c r="EVY917" s="806"/>
      <c r="EVZ917" s="806"/>
      <c r="EWA917" s="806"/>
      <c r="EWB917" s="806"/>
      <c r="EWC917" s="806"/>
      <c r="EWD917" s="806"/>
      <c r="EWE917" s="806"/>
      <c r="EWF917" s="806"/>
      <c r="EWG917" s="806"/>
      <c r="EWH917" s="806"/>
      <c r="EWI917" s="806"/>
      <c r="EWJ917" s="806"/>
      <c r="EWK917" s="806"/>
      <c r="EWL917" s="806"/>
      <c r="EWM917" s="806"/>
      <c r="EWN917" s="806"/>
      <c r="EWO917" s="806"/>
      <c r="EWP917" s="806"/>
      <c r="EWQ917" s="806"/>
      <c r="EWR917" s="806"/>
      <c r="EWS917" s="806"/>
      <c r="EWT917" s="806"/>
      <c r="EWU917" s="806"/>
      <c r="EWV917" s="806"/>
      <c r="EWW917" s="806"/>
      <c r="EWX917" s="806"/>
      <c r="EWY917" s="806"/>
      <c r="EWZ917" s="806"/>
      <c r="EXA917" s="806"/>
      <c r="EXB917" s="806"/>
      <c r="EXC917" s="806"/>
      <c r="EXD917" s="806"/>
      <c r="EXE917" s="806"/>
      <c r="EXF917" s="806"/>
      <c r="EXG917" s="806"/>
      <c r="EXH917" s="806"/>
      <c r="EXI917" s="806"/>
      <c r="EXJ917" s="806"/>
      <c r="EXK917" s="806"/>
      <c r="EXL917" s="806"/>
      <c r="EXM917" s="806"/>
      <c r="EXN917" s="806"/>
      <c r="EXO917" s="806"/>
      <c r="EXP917" s="806"/>
      <c r="EXQ917" s="806"/>
      <c r="EXR917" s="806"/>
      <c r="EXS917" s="806"/>
      <c r="EXT917" s="806"/>
      <c r="EXU917" s="806"/>
      <c r="EXV917" s="806"/>
      <c r="EXW917" s="806"/>
      <c r="EXX917" s="806"/>
      <c r="EXY917" s="806"/>
      <c r="EXZ917" s="806"/>
      <c r="EYA917" s="806"/>
      <c r="EYB917" s="806"/>
      <c r="EYC917" s="806"/>
      <c r="EYD917" s="806"/>
      <c r="EYE917" s="806"/>
      <c r="EYF917" s="806"/>
      <c r="EYG917" s="806"/>
      <c r="EYH917" s="806"/>
      <c r="EYI917" s="806"/>
      <c r="EYJ917" s="806"/>
      <c r="EYK917" s="806"/>
      <c r="EYL917" s="806"/>
      <c r="EYM917" s="806"/>
      <c r="EYN917" s="806"/>
      <c r="EYO917" s="806"/>
      <c r="EYP917" s="806"/>
      <c r="EYQ917" s="806"/>
      <c r="EYR917" s="806"/>
      <c r="EYS917" s="806"/>
      <c r="EYT917" s="806"/>
      <c r="EYU917" s="806"/>
      <c r="EYV917" s="806"/>
      <c r="EYW917" s="806"/>
      <c r="EYX917" s="806"/>
      <c r="EYY917" s="806"/>
      <c r="EYZ917" s="806"/>
      <c r="EZA917" s="806"/>
      <c r="EZB917" s="806"/>
      <c r="EZC917" s="806"/>
      <c r="EZD917" s="806"/>
      <c r="EZE917" s="806"/>
      <c r="EZF917" s="806"/>
      <c r="EZG917" s="806"/>
      <c r="EZH917" s="806"/>
      <c r="EZI917" s="806"/>
      <c r="EZJ917" s="806"/>
      <c r="EZK917" s="806"/>
      <c r="EZL917" s="806"/>
      <c r="EZM917" s="806"/>
      <c r="EZN917" s="806"/>
      <c r="EZO917" s="806"/>
      <c r="EZP917" s="806"/>
      <c r="EZQ917" s="806"/>
      <c r="EZR917" s="806"/>
      <c r="EZS917" s="806"/>
      <c r="EZT917" s="806"/>
      <c r="EZU917" s="806"/>
      <c r="EZV917" s="806"/>
      <c r="EZW917" s="806"/>
      <c r="EZX917" s="806"/>
      <c r="EZY917" s="806"/>
      <c r="EZZ917" s="806"/>
      <c r="FAA917" s="806"/>
      <c r="FAB917" s="806"/>
      <c r="FAC917" s="806"/>
      <c r="FAD917" s="806"/>
      <c r="FAE917" s="806"/>
      <c r="FAF917" s="806"/>
      <c r="FAG917" s="806"/>
      <c r="FAH917" s="806"/>
      <c r="FAI917" s="806"/>
      <c r="FAJ917" s="806"/>
      <c r="FAK917" s="806"/>
      <c r="FAL917" s="806"/>
      <c r="FAM917" s="806"/>
      <c r="FAN917" s="806"/>
      <c r="FAO917" s="806"/>
      <c r="FAP917" s="806"/>
      <c r="FAQ917" s="806"/>
      <c r="FAR917" s="806"/>
      <c r="FAS917" s="806"/>
      <c r="FAT917" s="806"/>
      <c r="FAU917" s="806"/>
      <c r="FAV917" s="806"/>
      <c r="FAW917" s="806"/>
      <c r="FAX917" s="806"/>
      <c r="FAY917" s="806"/>
      <c r="FAZ917" s="806"/>
      <c r="FBA917" s="806"/>
      <c r="FBB917" s="806"/>
      <c r="FBC917" s="806"/>
      <c r="FBD917" s="806"/>
      <c r="FBE917" s="806"/>
      <c r="FBF917" s="806"/>
      <c r="FBG917" s="806"/>
      <c r="FBH917" s="806"/>
      <c r="FBI917" s="806"/>
      <c r="FBJ917" s="806"/>
      <c r="FBK917" s="806"/>
      <c r="FBL917" s="806"/>
      <c r="FBM917" s="806"/>
      <c r="FBN917" s="806"/>
      <c r="FBO917" s="806"/>
      <c r="FBP917" s="806"/>
      <c r="FBQ917" s="806"/>
      <c r="FBR917" s="806"/>
      <c r="FBS917" s="806"/>
      <c r="FBT917" s="806"/>
      <c r="FBU917" s="806"/>
      <c r="FBV917" s="806"/>
      <c r="FBW917" s="806"/>
      <c r="FBX917" s="806"/>
      <c r="FBY917" s="806"/>
      <c r="FBZ917" s="806"/>
      <c r="FCA917" s="806"/>
      <c r="FCB917" s="806"/>
      <c r="FCC917" s="806"/>
      <c r="FCD917" s="806"/>
      <c r="FCE917" s="806"/>
      <c r="FCF917" s="806"/>
      <c r="FCG917" s="806"/>
      <c r="FCH917" s="806"/>
      <c r="FCI917" s="806"/>
      <c r="FCJ917" s="806"/>
      <c r="FCK917" s="806"/>
      <c r="FCL917" s="806"/>
      <c r="FCM917" s="806"/>
      <c r="FCN917" s="806"/>
      <c r="FCO917" s="806"/>
      <c r="FCP917" s="806"/>
      <c r="FCQ917" s="806"/>
      <c r="FCR917" s="806"/>
      <c r="FCS917" s="806"/>
      <c r="FCT917" s="806"/>
      <c r="FCU917" s="806"/>
      <c r="FCV917" s="806"/>
      <c r="FCW917" s="806"/>
      <c r="FCX917" s="806"/>
      <c r="FCY917" s="806"/>
      <c r="FCZ917" s="806"/>
      <c r="FDA917" s="806"/>
      <c r="FDB917" s="806"/>
      <c r="FDC917" s="806"/>
      <c r="FDD917" s="806"/>
      <c r="FDE917" s="806"/>
      <c r="FDF917" s="806"/>
      <c r="FDG917" s="806"/>
      <c r="FDH917" s="806"/>
      <c r="FDI917" s="806"/>
      <c r="FDJ917" s="806"/>
      <c r="FDK917" s="806"/>
      <c r="FDL917" s="806"/>
      <c r="FDM917" s="806"/>
      <c r="FDN917" s="806"/>
      <c r="FDO917" s="806"/>
      <c r="FDP917" s="806"/>
      <c r="FDQ917" s="806"/>
      <c r="FDR917" s="806"/>
      <c r="FDS917" s="806"/>
      <c r="FDT917" s="806"/>
      <c r="FDU917" s="806"/>
      <c r="FDV917" s="806"/>
      <c r="FDW917" s="806"/>
      <c r="FDX917" s="806"/>
      <c r="FDY917" s="806"/>
      <c r="FDZ917" s="806"/>
      <c r="FEA917" s="806"/>
      <c r="FEB917" s="806"/>
      <c r="FEC917" s="806"/>
      <c r="FED917" s="806"/>
      <c r="FEE917" s="806"/>
      <c r="FEF917" s="806"/>
      <c r="FEG917" s="806"/>
      <c r="FEH917" s="806"/>
      <c r="FEI917" s="806"/>
      <c r="FEJ917" s="806"/>
      <c r="FEK917" s="806"/>
      <c r="FEL917" s="806"/>
      <c r="FEM917" s="806"/>
      <c r="FEN917" s="806"/>
      <c r="FEO917" s="806"/>
      <c r="FEP917" s="806"/>
      <c r="FEQ917" s="806"/>
      <c r="FER917" s="806"/>
      <c r="FES917" s="806"/>
      <c r="FET917" s="806"/>
      <c r="FEU917" s="806"/>
      <c r="FEV917" s="806"/>
      <c r="FEW917" s="806"/>
      <c r="FEX917" s="806"/>
      <c r="FEY917" s="806"/>
      <c r="FEZ917" s="806"/>
      <c r="FFA917" s="806"/>
      <c r="FFB917" s="806"/>
      <c r="FFC917" s="806"/>
      <c r="FFD917" s="806"/>
      <c r="FFE917" s="806"/>
      <c r="FFF917" s="806"/>
      <c r="FFG917" s="806"/>
      <c r="FFH917" s="806"/>
      <c r="FFI917" s="806"/>
      <c r="FFJ917" s="806"/>
      <c r="FFK917" s="806"/>
      <c r="FFL917" s="806"/>
      <c r="FFM917" s="806"/>
      <c r="FFN917" s="806"/>
      <c r="FFO917" s="806"/>
      <c r="FFP917" s="806"/>
      <c r="FFQ917" s="806"/>
      <c r="FFR917" s="806"/>
      <c r="FFS917" s="806"/>
      <c r="FFT917" s="806"/>
      <c r="FFU917" s="806"/>
      <c r="FFV917" s="806"/>
      <c r="FFW917" s="806"/>
      <c r="FFX917" s="806"/>
      <c r="FFY917" s="806"/>
      <c r="FFZ917" s="806"/>
      <c r="FGA917" s="806"/>
      <c r="FGB917" s="806"/>
      <c r="FGC917" s="806"/>
      <c r="FGD917" s="806"/>
      <c r="FGE917" s="806"/>
      <c r="FGF917" s="806"/>
      <c r="FGG917" s="806"/>
      <c r="FGH917" s="806"/>
      <c r="FGI917" s="806"/>
      <c r="FGJ917" s="806"/>
      <c r="FGK917" s="806"/>
      <c r="FGL917" s="806"/>
      <c r="FGM917" s="806"/>
      <c r="FGN917" s="806"/>
      <c r="FGO917" s="806"/>
      <c r="FGP917" s="806"/>
      <c r="FGQ917" s="806"/>
      <c r="FGR917" s="806"/>
      <c r="FGS917" s="806"/>
      <c r="FGT917" s="806"/>
      <c r="FGU917" s="806"/>
      <c r="FGV917" s="806"/>
      <c r="FGW917" s="806"/>
      <c r="FGX917" s="806"/>
      <c r="FGY917" s="806"/>
      <c r="FGZ917" s="806"/>
      <c r="FHA917" s="806"/>
      <c r="FHB917" s="806"/>
      <c r="FHC917" s="806"/>
      <c r="FHD917" s="806"/>
      <c r="FHE917" s="806"/>
      <c r="FHF917" s="806"/>
      <c r="FHG917" s="806"/>
      <c r="FHH917" s="806"/>
      <c r="FHI917" s="806"/>
      <c r="FHJ917" s="806"/>
      <c r="FHK917" s="806"/>
      <c r="FHL917" s="806"/>
      <c r="FHM917" s="806"/>
      <c r="FHN917" s="806"/>
      <c r="FHO917" s="806"/>
      <c r="FHP917" s="806"/>
      <c r="FHQ917" s="806"/>
      <c r="FHR917" s="806"/>
      <c r="FHS917" s="806"/>
      <c r="FHT917" s="806"/>
      <c r="FHU917" s="806"/>
      <c r="FHV917" s="806"/>
      <c r="FHW917" s="806"/>
      <c r="FHX917" s="806"/>
      <c r="FHY917" s="806"/>
      <c r="FHZ917" s="806"/>
      <c r="FIA917" s="806"/>
      <c r="FIB917" s="806"/>
      <c r="FIC917" s="806"/>
      <c r="FID917" s="806"/>
      <c r="FIE917" s="806"/>
      <c r="FIF917" s="806"/>
      <c r="FIG917" s="806"/>
      <c r="FIH917" s="806"/>
      <c r="FII917" s="806"/>
      <c r="FIJ917" s="806"/>
      <c r="FIK917" s="806"/>
      <c r="FIL917" s="806"/>
      <c r="FIM917" s="806"/>
      <c r="FIN917" s="806"/>
      <c r="FIO917" s="806"/>
      <c r="FIP917" s="806"/>
      <c r="FIQ917" s="806"/>
      <c r="FIR917" s="806"/>
      <c r="FIS917" s="806"/>
      <c r="FIT917" s="806"/>
      <c r="FIU917" s="806"/>
      <c r="FIV917" s="806"/>
      <c r="FIW917" s="806"/>
      <c r="FIX917" s="806"/>
      <c r="FIY917" s="806"/>
      <c r="FIZ917" s="806"/>
      <c r="FJA917" s="806"/>
      <c r="FJB917" s="806"/>
      <c r="FJC917" s="806"/>
      <c r="FJD917" s="806"/>
      <c r="FJE917" s="806"/>
      <c r="FJF917" s="806"/>
      <c r="FJG917" s="806"/>
      <c r="FJH917" s="806"/>
      <c r="FJI917" s="806"/>
      <c r="FJJ917" s="806"/>
      <c r="FJK917" s="806"/>
      <c r="FJL917" s="806"/>
      <c r="FJM917" s="806"/>
      <c r="FJN917" s="806"/>
      <c r="FJO917" s="806"/>
      <c r="FJP917" s="806"/>
      <c r="FJQ917" s="806"/>
      <c r="FJR917" s="806"/>
      <c r="FJS917" s="806"/>
      <c r="FJT917" s="806"/>
      <c r="FJU917" s="806"/>
      <c r="FJV917" s="806"/>
      <c r="FJW917" s="806"/>
      <c r="FJX917" s="806"/>
      <c r="FJY917" s="806"/>
      <c r="FJZ917" s="806"/>
      <c r="FKA917" s="806"/>
      <c r="FKB917" s="806"/>
      <c r="FKC917" s="806"/>
      <c r="FKD917" s="806"/>
      <c r="FKE917" s="806"/>
      <c r="FKF917" s="806"/>
      <c r="FKG917" s="806"/>
      <c r="FKH917" s="806"/>
      <c r="FKI917" s="806"/>
      <c r="FKJ917" s="806"/>
      <c r="FKK917" s="806"/>
      <c r="FKL917" s="806"/>
      <c r="FKM917" s="806"/>
      <c r="FKN917" s="806"/>
      <c r="FKO917" s="806"/>
      <c r="FKP917" s="806"/>
      <c r="FKQ917" s="806"/>
      <c r="FKR917" s="806"/>
      <c r="FKS917" s="806"/>
      <c r="FKT917" s="806"/>
      <c r="FKU917" s="806"/>
      <c r="FKV917" s="806"/>
      <c r="FKW917" s="806"/>
      <c r="FKX917" s="806"/>
      <c r="FKY917" s="806"/>
      <c r="FKZ917" s="806"/>
      <c r="FLA917" s="806"/>
      <c r="FLB917" s="806"/>
      <c r="FLC917" s="806"/>
      <c r="FLD917" s="806"/>
      <c r="FLE917" s="806"/>
      <c r="FLF917" s="806"/>
      <c r="FLG917" s="806"/>
      <c r="FLH917" s="806"/>
      <c r="FLI917" s="806"/>
      <c r="FLJ917" s="806"/>
      <c r="FLK917" s="806"/>
      <c r="FLL917" s="806"/>
      <c r="FLM917" s="806"/>
      <c r="FLN917" s="806"/>
      <c r="FLO917" s="806"/>
      <c r="FLP917" s="806"/>
      <c r="FLQ917" s="806"/>
      <c r="FLR917" s="806"/>
      <c r="FLS917" s="806"/>
      <c r="FLT917" s="806"/>
      <c r="FLU917" s="806"/>
      <c r="FLV917" s="806"/>
      <c r="FLW917" s="806"/>
      <c r="FLX917" s="806"/>
      <c r="FLY917" s="806"/>
      <c r="FLZ917" s="806"/>
      <c r="FMA917" s="806"/>
      <c r="FMB917" s="806"/>
      <c r="FMC917" s="806"/>
      <c r="FMD917" s="806"/>
      <c r="FME917" s="806"/>
      <c r="FMF917" s="806"/>
      <c r="FMG917" s="806"/>
      <c r="FMH917" s="806"/>
      <c r="FMI917" s="806"/>
      <c r="FMJ917" s="806"/>
      <c r="FMK917" s="806"/>
      <c r="FML917" s="806"/>
      <c r="FMM917" s="806"/>
      <c r="FMN917" s="806"/>
      <c r="FMO917" s="806"/>
      <c r="FMP917" s="806"/>
      <c r="FMQ917" s="806"/>
      <c r="FMR917" s="806"/>
      <c r="FMS917" s="806"/>
      <c r="FMT917" s="806"/>
      <c r="FMU917" s="806"/>
      <c r="FMV917" s="806"/>
      <c r="FMW917" s="806"/>
      <c r="FMX917" s="806"/>
      <c r="FMY917" s="806"/>
      <c r="FMZ917" s="806"/>
      <c r="FNA917" s="806"/>
      <c r="FNB917" s="806"/>
      <c r="FNC917" s="806"/>
      <c r="FND917" s="806"/>
      <c r="FNE917" s="806"/>
      <c r="FNF917" s="806"/>
      <c r="FNG917" s="806"/>
      <c r="FNH917" s="806"/>
      <c r="FNI917" s="806"/>
      <c r="FNJ917" s="806"/>
      <c r="FNK917" s="806"/>
      <c r="FNL917" s="806"/>
      <c r="FNM917" s="806"/>
      <c r="FNN917" s="806"/>
      <c r="FNO917" s="806"/>
      <c r="FNP917" s="806"/>
      <c r="FNQ917" s="806"/>
      <c r="FNR917" s="806"/>
      <c r="FNS917" s="806"/>
      <c r="FNT917" s="806"/>
      <c r="FNU917" s="806"/>
      <c r="FNV917" s="806"/>
      <c r="FNW917" s="806"/>
      <c r="FNX917" s="806"/>
      <c r="FNY917" s="806"/>
      <c r="FNZ917" s="806"/>
      <c r="FOA917" s="806"/>
      <c r="FOB917" s="806"/>
      <c r="FOC917" s="806"/>
      <c r="FOD917" s="806"/>
      <c r="FOE917" s="806"/>
      <c r="FOF917" s="806"/>
      <c r="FOG917" s="806"/>
      <c r="FOH917" s="806"/>
      <c r="FOI917" s="806"/>
      <c r="FOJ917" s="806"/>
      <c r="FOK917" s="806"/>
      <c r="FOL917" s="806"/>
      <c r="FOM917" s="806"/>
      <c r="FON917" s="806"/>
      <c r="FOO917" s="806"/>
      <c r="FOP917" s="806"/>
      <c r="FOQ917" s="806"/>
      <c r="FOR917" s="806"/>
      <c r="FOS917" s="806"/>
      <c r="FOT917" s="806"/>
      <c r="FOU917" s="806"/>
      <c r="FOV917" s="806"/>
      <c r="FOW917" s="806"/>
      <c r="FOX917" s="806"/>
      <c r="FOY917" s="806"/>
      <c r="FOZ917" s="806"/>
      <c r="FPA917" s="806"/>
      <c r="FPB917" s="806"/>
      <c r="FPC917" s="806"/>
      <c r="FPD917" s="806"/>
      <c r="FPE917" s="806"/>
      <c r="FPF917" s="806"/>
      <c r="FPG917" s="806"/>
      <c r="FPH917" s="806"/>
      <c r="FPI917" s="806"/>
      <c r="FPJ917" s="806"/>
      <c r="FPK917" s="806"/>
      <c r="FPL917" s="806"/>
      <c r="FPM917" s="806"/>
      <c r="FPN917" s="806"/>
      <c r="FPO917" s="806"/>
      <c r="FPP917" s="806"/>
      <c r="FPQ917" s="806"/>
      <c r="FPR917" s="806"/>
      <c r="FPS917" s="806"/>
      <c r="FPT917" s="806"/>
      <c r="FPU917" s="806"/>
      <c r="FPV917" s="806"/>
      <c r="FPW917" s="806"/>
      <c r="FPX917" s="806"/>
      <c r="FPY917" s="806"/>
      <c r="FPZ917" s="806"/>
      <c r="FQA917" s="806"/>
      <c r="FQB917" s="806"/>
      <c r="FQC917" s="806"/>
      <c r="FQD917" s="806"/>
      <c r="FQE917" s="806"/>
      <c r="FQF917" s="806"/>
      <c r="FQG917" s="806"/>
      <c r="FQH917" s="806"/>
      <c r="FQI917" s="806"/>
      <c r="FQJ917" s="806"/>
      <c r="FQK917" s="806"/>
      <c r="FQL917" s="806"/>
      <c r="FQM917" s="806"/>
      <c r="FQN917" s="806"/>
      <c r="FQO917" s="806"/>
      <c r="FQP917" s="806"/>
      <c r="FQQ917" s="806"/>
      <c r="FQR917" s="806"/>
      <c r="FQS917" s="806"/>
      <c r="FQT917" s="806"/>
      <c r="FQU917" s="806"/>
      <c r="FQV917" s="806"/>
      <c r="FQW917" s="806"/>
      <c r="FQX917" s="806"/>
      <c r="FQY917" s="806"/>
      <c r="FQZ917" s="806"/>
      <c r="FRA917" s="806"/>
      <c r="FRB917" s="806"/>
      <c r="FRC917" s="806"/>
      <c r="FRD917" s="806"/>
      <c r="FRE917" s="806"/>
      <c r="FRF917" s="806"/>
      <c r="FRG917" s="806"/>
      <c r="FRH917" s="806"/>
      <c r="FRI917" s="806"/>
      <c r="FRJ917" s="806"/>
      <c r="FRK917" s="806"/>
      <c r="FRL917" s="806"/>
      <c r="FRM917" s="806"/>
      <c r="FRN917" s="806"/>
      <c r="FRO917" s="806"/>
      <c r="FRP917" s="806"/>
      <c r="FRQ917" s="806"/>
      <c r="FRR917" s="806"/>
      <c r="FRS917" s="806"/>
      <c r="FRT917" s="806"/>
      <c r="FRU917" s="806"/>
      <c r="FRV917" s="806"/>
      <c r="FRW917" s="806"/>
      <c r="FRX917" s="806"/>
      <c r="FRY917" s="806"/>
      <c r="FRZ917" s="806"/>
      <c r="FSA917" s="806"/>
      <c r="FSB917" s="806"/>
      <c r="FSC917" s="806"/>
      <c r="FSD917" s="806"/>
      <c r="FSE917" s="806"/>
      <c r="FSF917" s="806"/>
      <c r="FSG917" s="806"/>
      <c r="FSH917" s="806"/>
      <c r="FSI917" s="806"/>
      <c r="FSJ917" s="806"/>
      <c r="FSK917" s="806"/>
      <c r="FSL917" s="806"/>
      <c r="FSM917" s="806"/>
      <c r="FSN917" s="806"/>
      <c r="FSO917" s="806"/>
      <c r="FSP917" s="806"/>
      <c r="FSQ917" s="806"/>
      <c r="FSR917" s="806"/>
      <c r="FSS917" s="806"/>
      <c r="FST917" s="806"/>
      <c r="FSU917" s="806"/>
      <c r="FSV917" s="806"/>
      <c r="FSW917" s="806"/>
      <c r="FSX917" s="806"/>
      <c r="FSY917" s="806"/>
      <c r="FSZ917" s="806"/>
      <c r="FTA917" s="806"/>
      <c r="FTB917" s="806"/>
      <c r="FTC917" s="806"/>
      <c r="FTD917" s="806"/>
      <c r="FTE917" s="806"/>
      <c r="FTF917" s="806"/>
      <c r="FTG917" s="806"/>
      <c r="FTH917" s="806"/>
      <c r="FTI917" s="806"/>
      <c r="FTJ917" s="806"/>
      <c r="FTK917" s="806"/>
      <c r="FTL917" s="806"/>
      <c r="FTM917" s="806"/>
      <c r="FTN917" s="806"/>
      <c r="FTO917" s="806"/>
      <c r="FTP917" s="806"/>
      <c r="FTQ917" s="806"/>
      <c r="FTR917" s="806"/>
      <c r="FTS917" s="806"/>
      <c r="FTT917" s="806"/>
      <c r="FTU917" s="806"/>
      <c r="FTV917" s="806"/>
      <c r="FTW917" s="806"/>
      <c r="FTX917" s="806"/>
      <c r="FTY917" s="806"/>
      <c r="FTZ917" s="806"/>
      <c r="FUA917" s="806"/>
      <c r="FUB917" s="806"/>
      <c r="FUC917" s="806"/>
      <c r="FUD917" s="806"/>
      <c r="FUE917" s="806"/>
      <c r="FUF917" s="806"/>
      <c r="FUG917" s="806"/>
      <c r="FUH917" s="806"/>
      <c r="FUI917" s="806"/>
      <c r="FUJ917" s="806"/>
      <c r="FUK917" s="806"/>
      <c r="FUL917" s="806"/>
      <c r="FUM917" s="806"/>
      <c r="FUN917" s="806"/>
      <c r="FUO917" s="806"/>
      <c r="FUP917" s="806"/>
      <c r="FUQ917" s="806"/>
      <c r="FUR917" s="806"/>
      <c r="FUS917" s="806"/>
      <c r="FUT917" s="806"/>
      <c r="FUU917" s="806"/>
      <c r="FUV917" s="806"/>
      <c r="FUW917" s="806"/>
      <c r="FUX917" s="806"/>
      <c r="FUY917" s="806"/>
      <c r="FUZ917" s="806"/>
      <c r="FVA917" s="806"/>
      <c r="FVB917" s="806"/>
      <c r="FVC917" s="806"/>
      <c r="FVD917" s="806"/>
      <c r="FVE917" s="806"/>
      <c r="FVF917" s="806"/>
      <c r="FVG917" s="806"/>
      <c r="FVH917" s="806"/>
      <c r="FVI917" s="806"/>
      <c r="FVJ917" s="806"/>
      <c r="FVK917" s="806"/>
      <c r="FVL917" s="806"/>
      <c r="FVM917" s="806"/>
      <c r="FVN917" s="806"/>
      <c r="FVO917" s="806"/>
      <c r="FVP917" s="806"/>
      <c r="FVQ917" s="806"/>
      <c r="FVR917" s="806"/>
      <c r="FVS917" s="806"/>
      <c r="FVT917" s="806"/>
      <c r="FVU917" s="806"/>
      <c r="FVV917" s="806"/>
      <c r="FVW917" s="806"/>
      <c r="FVX917" s="806"/>
      <c r="FVY917" s="806"/>
      <c r="FVZ917" s="806"/>
      <c r="FWA917" s="806"/>
      <c r="FWB917" s="806"/>
      <c r="FWC917" s="806"/>
      <c r="FWD917" s="806"/>
      <c r="FWE917" s="806"/>
      <c r="FWF917" s="806"/>
      <c r="FWG917" s="806"/>
      <c r="FWH917" s="806"/>
      <c r="FWI917" s="806"/>
      <c r="FWJ917" s="806"/>
      <c r="FWK917" s="806"/>
      <c r="FWL917" s="806"/>
      <c r="FWM917" s="806"/>
      <c r="FWN917" s="806"/>
      <c r="FWO917" s="806"/>
      <c r="FWP917" s="806"/>
      <c r="FWQ917" s="806"/>
      <c r="FWR917" s="806"/>
      <c r="FWS917" s="806"/>
      <c r="FWT917" s="806"/>
      <c r="FWU917" s="806"/>
      <c r="FWV917" s="806"/>
      <c r="FWW917" s="806"/>
      <c r="FWX917" s="806"/>
      <c r="FWY917" s="806"/>
      <c r="FWZ917" s="806"/>
      <c r="FXA917" s="806"/>
      <c r="FXB917" s="806"/>
      <c r="FXC917" s="806"/>
      <c r="FXD917" s="806"/>
      <c r="FXE917" s="806"/>
      <c r="FXF917" s="806"/>
      <c r="FXG917" s="806"/>
      <c r="FXH917" s="806"/>
      <c r="FXI917" s="806"/>
      <c r="FXJ917" s="806"/>
      <c r="FXK917" s="806"/>
      <c r="FXL917" s="806"/>
      <c r="FXM917" s="806"/>
      <c r="FXN917" s="806"/>
      <c r="FXO917" s="806"/>
      <c r="FXP917" s="806"/>
      <c r="FXQ917" s="806"/>
      <c r="FXR917" s="806"/>
      <c r="FXS917" s="806"/>
      <c r="FXT917" s="806"/>
      <c r="FXU917" s="806"/>
      <c r="FXV917" s="806"/>
      <c r="FXW917" s="806"/>
      <c r="FXX917" s="806"/>
      <c r="FXY917" s="806"/>
      <c r="FXZ917" s="806"/>
      <c r="FYA917" s="806"/>
      <c r="FYB917" s="806"/>
      <c r="FYC917" s="806"/>
      <c r="FYD917" s="806"/>
      <c r="FYE917" s="806"/>
      <c r="FYF917" s="806"/>
      <c r="FYG917" s="806"/>
      <c r="FYH917" s="806"/>
      <c r="FYI917" s="806"/>
      <c r="FYJ917" s="806"/>
      <c r="FYK917" s="806"/>
      <c r="FYL917" s="806"/>
      <c r="FYM917" s="806"/>
      <c r="FYN917" s="806"/>
      <c r="FYO917" s="806"/>
      <c r="FYP917" s="806"/>
      <c r="FYQ917" s="806"/>
      <c r="FYR917" s="806"/>
      <c r="FYS917" s="806"/>
      <c r="FYT917" s="806"/>
      <c r="FYU917" s="806"/>
      <c r="FYV917" s="806"/>
      <c r="FYW917" s="806"/>
      <c r="FYX917" s="806"/>
      <c r="FYY917" s="806"/>
      <c r="FYZ917" s="806"/>
      <c r="FZA917" s="806"/>
      <c r="FZB917" s="806"/>
      <c r="FZC917" s="806"/>
      <c r="FZD917" s="806"/>
      <c r="FZE917" s="806"/>
      <c r="FZF917" s="806"/>
      <c r="FZG917" s="806"/>
      <c r="FZH917" s="806"/>
      <c r="FZI917" s="806"/>
      <c r="FZJ917" s="806"/>
      <c r="FZK917" s="806"/>
      <c r="FZL917" s="806"/>
      <c r="FZM917" s="806"/>
      <c r="FZN917" s="806"/>
      <c r="FZO917" s="806"/>
      <c r="FZP917" s="806"/>
      <c r="FZQ917" s="806"/>
      <c r="FZR917" s="806"/>
      <c r="FZS917" s="806"/>
      <c r="FZT917" s="806"/>
      <c r="FZU917" s="806"/>
      <c r="FZV917" s="806"/>
      <c r="FZW917" s="806"/>
      <c r="FZX917" s="806"/>
      <c r="FZY917" s="806"/>
      <c r="FZZ917" s="806"/>
      <c r="GAA917" s="806"/>
      <c r="GAB917" s="806"/>
      <c r="GAC917" s="806"/>
      <c r="GAD917" s="806"/>
      <c r="GAE917" s="806"/>
      <c r="GAF917" s="806"/>
      <c r="GAG917" s="806"/>
      <c r="GAH917" s="806"/>
      <c r="GAI917" s="806"/>
      <c r="GAJ917" s="806"/>
      <c r="GAK917" s="806"/>
      <c r="GAL917" s="806"/>
      <c r="GAM917" s="806"/>
      <c r="GAN917" s="806"/>
      <c r="GAO917" s="806"/>
      <c r="GAP917" s="806"/>
      <c r="GAQ917" s="806"/>
      <c r="GAR917" s="806"/>
      <c r="GAS917" s="806"/>
      <c r="GAT917" s="806"/>
      <c r="GAU917" s="806"/>
      <c r="GAV917" s="806"/>
      <c r="GAW917" s="806"/>
      <c r="GAX917" s="806"/>
      <c r="GAY917" s="806"/>
      <c r="GAZ917" s="806"/>
      <c r="GBA917" s="806"/>
      <c r="GBB917" s="806"/>
      <c r="GBC917" s="806"/>
      <c r="GBD917" s="806"/>
      <c r="GBE917" s="806"/>
      <c r="GBF917" s="806"/>
      <c r="GBG917" s="806"/>
      <c r="GBH917" s="806"/>
      <c r="GBI917" s="806"/>
      <c r="GBJ917" s="806"/>
      <c r="GBK917" s="806"/>
      <c r="GBL917" s="806"/>
      <c r="GBM917" s="806"/>
      <c r="GBN917" s="806"/>
      <c r="GBO917" s="806"/>
      <c r="GBP917" s="806"/>
      <c r="GBQ917" s="806"/>
      <c r="GBR917" s="806"/>
      <c r="GBS917" s="806"/>
      <c r="GBT917" s="806"/>
      <c r="GBU917" s="806"/>
      <c r="GBV917" s="806"/>
      <c r="GBW917" s="806"/>
      <c r="GBX917" s="806"/>
      <c r="GBY917" s="806"/>
      <c r="GBZ917" s="806"/>
      <c r="GCA917" s="806"/>
      <c r="GCB917" s="806"/>
      <c r="GCC917" s="806"/>
      <c r="GCD917" s="806"/>
      <c r="GCE917" s="806"/>
      <c r="GCF917" s="806"/>
      <c r="GCG917" s="806"/>
      <c r="GCH917" s="806"/>
      <c r="GCI917" s="806"/>
      <c r="GCJ917" s="806"/>
      <c r="GCK917" s="806"/>
      <c r="GCL917" s="806"/>
      <c r="GCM917" s="806"/>
      <c r="GCN917" s="806"/>
      <c r="GCO917" s="806"/>
      <c r="GCP917" s="806"/>
      <c r="GCQ917" s="806"/>
      <c r="GCR917" s="806"/>
      <c r="GCS917" s="806"/>
      <c r="GCT917" s="806"/>
      <c r="GCU917" s="806"/>
      <c r="GCV917" s="806"/>
      <c r="GCW917" s="806"/>
      <c r="GCX917" s="806"/>
      <c r="GCY917" s="806"/>
      <c r="GCZ917" s="806"/>
      <c r="GDA917" s="806"/>
      <c r="GDB917" s="806"/>
      <c r="GDC917" s="806"/>
      <c r="GDD917" s="806"/>
      <c r="GDE917" s="806"/>
      <c r="GDF917" s="806"/>
      <c r="GDG917" s="806"/>
      <c r="GDH917" s="806"/>
      <c r="GDI917" s="806"/>
      <c r="GDJ917" s="806"/>
      <c r="GDK917" s="806"/>
      <c r="GDL917" s="806"/>
      <c r="GDM917" s="806"/>
      <c r="GDN917" s="806"/>
      <c r="GDO917" s="806"/>
      <c r="GDP917" s="806"/>
      <c r="GDQ917" s="806"/>
      <c r="GDR917" s="806"/>
      <c r="GDS917" s="806"/>
      <c r="GDT917" s="806"/>
      <c r="GDU917" s="806"/>
      <c r="GDV917" s="806"/>
      <c r="GDW917" s="806"/>
      <c r="GDX917" s="806"/>
      <c r="GDY917" s="806"/>
      <c r="GDZ917" s="806"/>
      <c r="GEA917" s="806"/>
      <c r="GEB917" s="806"/>
      <c r="GEC917" s="806"/>
      <c r="GED917" s="806"/>
      <c r="GEE917" s="806"/>
      <c r="GEF917" s="806"/>
      <c r="GEG917" s="806"/>
      <c r="GEH917" s="806"/>
      <c r="GEI917" s="806"/>
      <c r="GEJ917" s="806"/>
      <c r="GEK917" s="806"/>
      <c r="GEL917" s="806"/>
      <c r="GEM917" s="806"/>
      <c r="GEN917" s="806"/>
      <c r="GEO917" s="806"/>
      <c r="GEP917" s="806"/>
      <c r="GEQ917" s="806"/>
      <c r="GER917" s="806"/>
      <c r="GES917" s="806"/>
      <c r="GET917" s="806"/>
      <c r="GEU917" s="806"/>
      <c r="GEV917" s="806"/>
      <c r="GEW917" s="806"/>
      <c r="GEX917" s="806"/>
      <c r="GEY917" s="806"/>
      <c r="GEZ917" s="806"/>
      <c r="GFA917" s="806"/>
      <c r="GFB917" s="806"/>
      <c r="GFC917" s="806"/>
      <c r="GFD917" s="806"/>
      <c r="GFE917" s="806"/>
      <c r="GFF917" s="806"/>
      <c r="GFG917" s="806"/>
      <c r="GFH917" s="806"/>
      <c r="GFI917" s="806"/>
      <c r="GFJ917" s="806"/>
      <c r="GFK917" s="806"/>
      <c r="GFL917" s="806"/>
      <c r="GFM917" s="806"/>
      <c r="GFN917" s="806"/>
      <c r="GFO917" s="806"/>
      <c r="GFP917" s="806"/>
      <c r="GFQ917" s="806"/>
      <c r="GFR917" s="806"/>
      <c r="GFS917" s="806"/>
      <c r="GFT917" s="806"/>
      <c r="GFU917" s="806"/>
      <c r="GFV917" s="806"/>
      <c r="GFW917" s="806"/>
      <c r="GFX917" s="806"/>
      <c r="GFY917" s="806"/>
      <c r="GFZ917" s="806"/>
      <c r="GGA917" s="806"/>
      <c r="GGB917" s="806"/>
      <c r="GGC917" s="806"/>
      <c r="GGD917" s="806"/>
      <c r="GGE917" s="806"/>
      <c r="GGF917" s="806"/>
      <c r="GGG917" s="806"/>
      <c r="GGH917" s="806"/>
      <c r="GGI917" s="806"/>
      <c r="GGJ917" s="806"/>
      <c r="GGK917" s="806"/>
      <c r="GGL917" s="806"/>
      <c r="GGM917" s="806"/>
      <c r="GGN917" s="806"/>
      <c r="GGO917" s="806"/>
      <c r="GGP917" s="806"/>
      <c r="GGQ917" s="806"/>
      <c r="GGR917" s="806"/>
      <c r="GGS917" s="806"/>
      <c r="GGT917" s="806"/>
      <c r="GGU917" s="806"/>
      <c r="GGV917" s="806"/>
      <c r="GGW917" s="806"/>
      <c r="GGX917" s="806"/>
      <c r="GGY917" s="806"/>
      <c r="GGZ917" s="806"/>
      <c r="GHA917" s="806"/>
      <c r="GHB917" s="806"/>
      <c r="GHC917" s="806"/>
      <c r="GHD917" s="806"/>
      <c r="GHE917" s="806"/>
      <c r="GHF917" s="806"/>
      <c r="GHG917" s="806"/>
      <c r="GHH917" s="806"/>
      <c r="GHI917" s="806"/>
      <c r="GHJ917" s="806"/>
      <c r="GHK917" s="806"/>
      <c r="GHL917" s="806"/>
      <c r="GHM917" s="806"/>
      <c r="GHN917" s="806"/>
      <c r="GHO917" s="806"/>
      <c r="GHP917" s="806"/>
      <c r="GHQ917" s="806"/>
      <c r="GHR917" s="806"/>
      <c r="GHS917" s="806"/>
      <c r="GHT917" s="806"/>
      <c r="GHU917" s="806"/>
      <c r="GHV917" s="806"/>
      <c r="GHW917" s="806"/>
      <c r="GHX917" s="806"/>
      <c r="GHY917" s="806"/>
      <c r="GHZ917" s="806"/>
      <c r="GIA917" s="806"/>
      <c r="GIB917" s="806"/>
      <c r="GIC917" s="806"/>
      <c r="GID917" s="806"/>
      <c r="GIE917" s="806"/>
      <c r="GIF917" s="806"/>
      <c r="GIG917" s="806"/>
      <c r="GIH917" s="806"/>
      <c r="GII917" s="806"/>
      <c r="GIJ917" s="806"/>
      <c r="GIK917" s="806"/>
      <c r="GIL917" s="806"/>
      <c r="GIM917" s="806"/>
      <c r="GIN917" s="806"/>
      <c r="GIO917" s="806"/>
      <c r="GIP917" s="806"/>
      <c r="GIQ917" s="806"/>
      <c r="GIR917" s="806"/>
      <c r="GIS917" s="806"/>
      <c r="GIT917" s="806"/>
      <c r="GIU917" s="806"/>
      <c r="GIV917" s="806"/>
      <c r="GIW917" s="806"/>
      <c r="GIX917" s="806"/>
      <c r="GIY917" s="806"/>
      <c r="GIZ917" s="806"/>
      <c r="GJA917" s="806"/>
      <c r="GJB917" s="806"/>
      <c r="GJC917" s="806"/>
      <c r="GJD917" s="806"/>
      <c r="GJE917" s="806"/>
      <c r="GJF917" s="806"/>
      <c r="GJG917" s="806"/>
      <c r="GJH917" s="806"/>
      <c r="GJI917" s="806"/>
      <c r="GJJ917" s="806"/>
      <c r="GJK917" s="806"/>
      <c r="GJL917" s="806"/>
      <c r="GJM917" s="806"/>
      <c r="GJN917" s="806"/>
      <c r="GJO917" s="806"/>
      <c r="GJP917" s="806"/>
      <c r="GJQ917" s="806"/>
      <c r="GJR917" s="806"/>
      <c r="GJS917" s="806"/>
      <c r="GJT917" s="806"/>
      <c r="GJU917" s="806"/>
      <c r="GJV917" s="806"/>
      <c r="GJW917" s="806"/>
      <c r="GJX917" s="806"/>
      <c r="GJY917" s="806"/>
      <c r="GJZ917" s="806"/>
      <c r="GKA917" s="806"/>
      <c r="GKB917" s="806"/>
      <c r="GKC917" s="806"/>
      <c r="GKD917" s="806"/>
      <c r="GKE917" s="806"/>
      <c r="GKF917" s="806"/>
      <c r="GKG917" s="806"/>
      <c r="GKH917" s="806"/>
      <c r="GKI917" s="806"/>
      <c r="GKJ917" s="806"/>
      <c r="GKK917" s="806"/>
      <c r="GKL917" s="806"/>
      <c r="GKM917" s="806"/>
      <c r="GKN917" s="806"/>
      <c r="GKO917" s="806"/>
      <c r="GKP917" s="806"/>
      <c r="GKQ917" s="806"/>
      <c r="GKR917" s="806"/>
      <c r="GKS917" s="806"/>
      <c r="GKT917" s="806"/>
      <c r="GKU917" s="806"/>
      <c r="GKV917" s="806"/>
      <c r="GKW917" s="806"/>
      <c r="GKX917" s="806"/>
      <c r="GKY917" s="806"/>
      <c r="GKZ917" s="806"/>
      <c r="GLA917" s="806"/>
      <c r="GLB917" s="806"/>
      <c r="GLC917" s="806"/>
      <c r="GLD917" s="806"/>
      <c r="GLE917" s="806"/>
      <c r="GLF917" s="806"/>
      <c r="GLG917" s="806"/>
      <c r="GLH917" s="806"/>
      <c r="GLI917" s="806"/>
      <c r="GLJ917" s="806"/>
      <c r="GLK917" s="806"/>
      <c r="GLL917" s="806"/>
      <c r="GLM917" s="806"/>
      <c r="GLN917" s="806"/>
      <c r="GLO917" s="806"/>
      <c r="GLP917" s="806"/>
      <c r="GLQ917" s="806"/>
      <c r="GLR917" s="806"/>
      <c r="GLS917" s="806"/>
      <c r="GLT917" s="806"/>
      <c r="GLU917" s="806"/>
      <c r="GLV917" s="806"/>
      <c r="GLW917" s="806"/>
      <c r="GLX917" s="806"/>
      <c r="GLY917" s="806"/>
      <c r="GLZ917" s="806"/>
      <c r="GMA917" s="806"/>
      <c r="GMB917" s="806"/>
      <c r="GMC917" s="806"/>
      <c r="GMD917" s="806"/>
      <c r="GME917" s="806"/>
      <c r="GMF917" s="806"/>
      <c r="GMG917" s="806"/>
      <c r="GMH917" s="806"/>
      <c r="GMI917" s="806"/>
      <c r="GMJ917" s="806"/>
      <c r="GMK917" s="806"/>
      <c r="GML917" s="806"/>
      <c r="GMM917" s="806"/>
      <c r="GMN917" s="806"/>
      <c r="GMO917" s="806"/>
      <c r="GMP917" s="806"/>
      <c r="GMQ917" s="806"/>
      <c r="GMR917" s="806"/>
      <c r="GMS917" s="806"/>
      <c r="GMT917" s="806"/>
      <c r="GMU917" s="806"/>
      <c r="GMV917" s="806"/>
      <c r="GMW917" s="806"/>
      <c r="GMX917" s="806"/>
      <c r="GMY917" s="806"/>
      <c r="GMZ917" s="806"/>
      <c r="GNA917" s="806"/>
      <c r="GNB917" s="806"/>
      <c r="GNC917" s="806"/>
      <c r="GND917" s="806"/>
      <c r="GNE917" s="806"/>
      <c r="GNF917" s="806"/>
      <c r="GNG917" s="806"/>
      <c r="GNH917" s="806"/>
      <c r="GNI917" s="806"/>
      <c r="GNJ917" s="806"/>
      <c r="GNK917" s="806"/>
      <c r="GNL917" s="806"/>
      <c r="GNM917" s="806"/>
      <c r="GNN917" s="806"/>
      <c r="GNO917" s="806"/>
      <c r="GNP917" s="806"/>
      <c r="GNQ917" s="806"/>
      <c r="GNR917" s="806"/>
      <c r="GNS917" s="806"/>
      <c r="GNT917" s="806"/>
      <c r="GNU917" s="806"/>
      <c r="GNV917" s="806"/>
      <c r="GNW917" s="806"/>
      <c r="GNX917" s="806"/>
      <c r="GNY917" s="806"/>
      <c r="GNZ917" s="806"/>
      <c r="GOA917" s="806"/>
      <c r="GOB917" s="806"/>
      <c r="GOC917" s="806"/>
      <c r="GOD917" s="806"/>
      <c r="GOE917" s="806"/>
      <c r="GOF917" s="806"/>
      <c r="GOG917" s="806"/>
      <c r="GOH917" s="806"/>
      <c r="GOI917" s="806"/>
      <c r="GOJ917" s="806"/>
      <c r="GOK917" s="806"/>
      <c r="GOL917" s="806"/>
      <c r="GOM917" s="806"/>
      <c r="GON917" s="806"/>
      <c r="GOO917" s="806"/>
      <c r="GOP917" s="806"/>
      <c r="GOQ917" s="806"/>
      <c r="GOR917" s="806"/>
      <c r="GOS917" s="806"/>
      <c r="GOT917" s="806"/>
      <c r="GOU917" s="806"/>
      <c r="GOV917" s="806"/>
      <c r="GOW917" s="806"/>
      <c r="GOX917" s="806"/>
      <c r="GOY917" s="806"/>
      <c r="GOZ917" s="806"/>
      <c r="GPA917" s="806"/>
      <c r="GPB917" s="806"/>
      <c r="GPC917" s="806"/>
      <c r="GPD917" s="806"/>
      <c r="GPE917" s="806"/>
      <c r="GPF917" s="806"/>
      <c r="GPG917" s="806"/>
      <c r="GPH917" s="806"/>
      <c r="GPI917" s="806"/>
      <c r="GPJ917" s="806"/>
      <c r="GPK917" s="806"/>
      <c r="GPL917" s="806"/>
      <c r="GPM917" s="806"/>
      <c r="GPN917" s="806"/>
      <c r="GPO917" s="806"/>
      <c r="GPP917" s="806"/>
      <c r="GPQ917" s="806"/>
      <c r="GPR917" s="806"/>
      <c r="GPS917" s="806"/>
      <c r="GPT917" s="806"/>
      <c r="GPU917" s="806"/>
      <c r="GPV917" s="806"/>
      <c r="GPW917" s="806"/>
      <c r="GPX917" s="806"/>
      <c r="GPY917" s="806"/>
      <c r="GPZ917" s="806"/>
      <c r="GQA917" s="806"/>
      <c r="GQB917" s="806"/>
      <c r="GQC917" s="806"/>
      <c r="GQD917" s="806"/>
      <c r="GQE917" s="806"/>
      <c r="GQF917" s="806"/>
      <c r="GQG917" s="806"/>
      <c r="GQH917" s="806"/>
      <c r="GQI917" s="806"/>
      <c r="GQJ917" s="806"/>
      <c r="GQK917" s="806"/>
      <c r="GQL917" s="806"/>
      <c r="GQM917" s="806"/>
      <c r="GQN917" s="806"/>
      <c r="GQO917" s="806"/>
      <c r="GQP917" s="806"/>
      <c r="GQQ917" s="806"/>
      <c r="GQR917" s="806"/>
      <c r="GQS917" s="806"/>
      <c r="GQT917" s="806"/>
      <c r="GQU917" s="806"/>
      <c r="GQV917" s="806"/>
      <c r="GQW917" s="806"/>
      <c r="GQX917" s="806"/>
      <c r="GQY917" s="806"/>
      <c r="GQZ917" s="806"/>
      <c r="GRA917" s="806"/>
      <c r="GRB917" s="806"/>
      <c r="GRC917" s="806"/>
      <c r="GRD917" s="806"/>
      <c r="GRE917" s="806"/>
      <c r="GRF917" s="806"/>
      <c r="GRG917" s="806"/>
      <c r="GRH917" s="806"/>
      <c r="GRI917" s="806"/>
      <c r="GRJ917" s="806"/>
      <c r="GRK917" s="806"/>
      <c r="GRL917" s="806"/>
      <c r="GRM917" s="806"/>
      <c r="GRN917" s="806"/>
      <c r="GRO917" s="806"/>
      <c r="GRP917" s="806"/>
      <c r="GRQ917" s="806"/>
      <c r="GRR917" s="806"/>
      <c r="GRS917" s="806"/>
      <c r="GRT917" s="806"/>
      <c r="GRU917" s="806"/>
      <c r="GRV917" s="806"/>
      <c r="GRW917" s="806"/>
      <c r="GRX917" s="806"/>
      <c r="GRY917" s="806"/>
      <c r="GRZ917" s="806"/>
      <c r="GSA917" s="806"/>
      <c r="GSB917" s="806"/>
      <c r="GSC917" s="806"/>
      <c r="GSD917" s="806"/>
      <c r="GSE917" s="806"/>
      <c r="GSF917" s="806"/>
      <c r="GSG917" s="806"/>
      <c r="GSH917" s="806"/>
      <c r="GSI917" s="806"/>
      <c r="GSJ917" s="806"/>
      <c r="GSK917" s="806"/>
      <c r="GSL917" s="806"/>
      <c r="GSM917" s="806"/>
      <c r="GSN917" s="806"/>
      <c r="GSO917" s="806"/>
      <c r="GSP917" s="806"/>
      <c r="GSQ917" s="806"/>
      <c r="GSR917" s="806"/>
      <c r="GSS917" s="806"/>
      <c r="GST917" s="806"/>
      <c r="GSU917" s="806"/>
      <c r="GSV917" s="806"/>
      <c r="GSW917" s="806"/>
      <c r="GSX917" s="806"/>
      <c r="GSY917" s="806"/>
      <c r="GSZ917" s="806"/>
      <c r="GTA917" s="806"/>
      <c r="GTB917" s="806"/>
      <c r="GTC917" s="806"/>
      <c r="GTD917" s="806"/>
      <c r="GTE917" s="806"/>
      <c r="GTF917" s="806"/>
      <c r="GTG917" s="806"/>
      <c r="GTH917" s="806"/>
      <c r="GTI917" s="806"/>
      <c r="GTJ917" s="806"/>
      <c r="GTK917" s="806"/>
      <c r="GTL917" s="806"/>
      <c r="GTM917" s="806"/>
      <c r="GTN917" s="806"/>
      <c r="GTO917" s="806"/>
      <c r="GTP917" s="806"/>
      <c r="GTQ917" s="806"/>
      <c r="GTR917" s="806"/>
      <c r="GTS917" s="806"/>
      <c r="GTT917" s="806"/>
      <c r="GTU917" s="806"/>
      <c r="GTV917" s="806"/>
      <c r="GTW917" s="806"/>
      <c r="GTX917" s="806"/>
      <c r="GTY917" s="806"/>
      <c r="GTZ917" s="806"/>
      <c r="GUA917" s="806"/>
      <c r="GUB917" s="806"/>
      <c r="GUC917" s="806"/>
      <c r="GUD917" s="806"/>
      <c r="GUE917" s="806"/>
      <c r="GUF917" s="806"/>
      <c r="GUG917" s="806"/>
      <c r="GUH917" s="806"/>
      <c r="GUI917" s="806"/>
      <c r="GUJ917" s="806"/>
      <c r="GUK917" s="806"/>
      <c r="GUL917" s="806"/>
      <c r="GUM917" s="806"/>
      <c r="GUN917" s="806"/>
      <c r="GUO917" s="806"/>
      <c r="GUP917" s="806"/>
      <c r="GUQ917" s="806"/>
      <c r="GUR917" s="806"/>
      <c r="GUS917" s="806"/>
      <c r="GUT917" s="806"/>
      <c r="GUU917" s="806"/>
      <c r="GUV917" s="806"/>
      <c r="GUW917" s="806"/>
      <c r="GUX917" s="806"/>
      <c r="GUY917" s="806"/>
      <c r="GUZ917" s="806"/>
      <c r="GVA917" s="806"/>
      <c r="GVB917" s="806"/>
      <c r="GVC917" s="806"/>
      <c r="GVD917" s="806"/>
      <c r="GVE917" s="806"/>
      <c r="GVF917" s="806"/>
      <c r="GVG917" s="806"/>
      <c r="GVH917" s="806"/>
      <c r="GVI917" s="806"/>
      <c r="GVJ917" s="806"/>
      <c r="GVK917" s="806"/>
      <c r="GVL917" s="806"/>
      <c r="GVM917" s="806"/>
      <c r="GVN917" s="806"/>
      <c r="GVO917" s="806"/>
      <c r="GVP917" s="806"/>
      <c r="GVQ917" s="806"/>
      <c r="GVR917" s="806"/>
      <c r="GVS917" s="806"/>
      <c r="GVT917" s="806"/>
      <c r="GVU917" s="806"/>
      <c r="GVV917" s="806"/>
      <c r="GVW917" s="806"/>
      <c r="GVX917" s="806"/>
      <c r="GVY917" s="806"/>
      <c r="GVZ917" s="806"/>
      <c r="GWA917" s="806"/>
      <c r="GWB917" s="806"/>
      <c r="GWC917" s="806"/>
      <c r="GWD917" s="806"/>
      <c r="GWE917" s="806"/>
      <c r="GWF917" s="806"/>
      <c r="GWG917" s="806"/>
      <c r="GWH917" s="806"/>
      <c r="GWI917" s="806"/>
      <c r="GWJ917" s="806"/>
      <c r="GWK917" s="806"/>
      <c r="GWL917" s="806"/>
      <c r="GWM917" s="806"/>
      <c r="GWN917" s="806"/>
      <c r="GWO917" s="806"/>
      <c r="GWP917" s="806"/>
      <c r="GWQ917" s="806"/>
      <c r="GWR917" s="806"/>
      <c r="GWS917" s="806"/>
      <c r="GWT917" s="806"/>
      <c r="GWU917" s="806"/>
      <c r="GWV917" s="806"/>
      <c r="GWW917" s="806"/>
      <c r="GWX917" s="806"/>
      <c r="GWY917" s="806"/>
      <c r="GWZ917" s="806"/>
      <c r="GXA917" s="806"/>
      <c r="GXB917" s="806"/>
      <c r="GXC917" s="806"/>
      <c r="GXD917" s="806"/>
      <c r="GXE917" s="806"/>
      <c r="GXF917" s="806"/>
      <c r="GXG917" s="806"/>
      <c r="GXH917" s="806"/>
      <c r="GXI917" s="806"/>
      <c r="GXJ917" s="806"/>
      <c r="GXK917" s="806"/>
      <c r="GXL917" s="806"/>
      <c r="GXM917" s="806"/>
      <c r="GXN917" s="806"/>
      <c r="GXO917" s="806"/>
      <c r="GXP917" s="806"/>
      <c r="GXQ917" s="806"/>
      <c r="GXR917" s="806"/>
      <c r="GXS917" s="806"/>
      <c r="GXT917" s="806"/>
      <c r="GXU917" s="806"/>
      <c r="GXV917" s="806"/>
      <c r="GXW917" s="806"/>
      <c r="GXX917" s="806"/>
      <c r="GXY917" s="806"/>
      <c r="GXZ917" s="806"/>
      <c r="GYA917" s="806"/>
      <c r="GYB917" s="806"/>
      <c r="GYC917" s="806"/>
      <c r="GYD917" s="806"/>
      <c r="GYE917" s="806"/>
      <c r="GYF917" s="806"/>
      <c r="GYG917" s="806"/>
      <c r="GYH917" s="806"/>
      <c r="GYI917" s="806"/>
      <c r="GYJ917" s="806"/>
      <c r="GYK917" s="806"/>
      <c r="GYL917" s="806"/>
      <c r="GYM917" s="806"/>
      <c r="GYN917" s="806"/>
      <c r="GYO917" s="806"/>
      <c r="GYP917" s="806"/>
      <c r="GYQ917" s="806"/>
      <c r="GYR917" s="806"/>
      <c r="GYS917" s="806"/>
      <c r="GYT917" s="806"/>
      <c r="GYU917" s="806"/>
      <c r="GYV917" s="806"/>
      <c r="GYW917" s="806"/>
      <c r="GYX917" s="806"/>
      <c r="GYY917" s="806"/>
      <c r="GYZ917" s="806"/>
      <c r="GZA917" s="806"/>
      <c r="GZB917" s="806"/>
      <c r="GZC917" s="806"/>
      <c r="GZD917" s="806"/>
      <c r="GZE917" s="806"/>
      <c r="GZF917" s="806"/>
      <c r="GZG917" s="806"/>
      <c r="GZH917" s="806"/>
      <c r="GZI917" s="806"/>
      <c r="GZJ917" s="806"/>
      <c r="GZK917" s="806"/>
      <c r="GZL917" s="806"/>
      <c r="GZM917" s="806"/>
      <c r="GZN917" s="806"/>
      <c r="GZO917" s="806"/>
      <c r="GZP917" s="806"/>
      <c r="GZQ917" s="806"/>
      <c r="GZR917" s="806"/>
      <c r="GZS917" s="806"/>
      <c r="GZT917" s="806"/>
      <c r="GZU917" s="806"/>
      <c r="GZV917" s="806"/>
      <c r="GZW917" s="806"/>
      <c r="GZX917" s="806"/>
      <c r="GZY917" s="806"/>
      <c r="GZZ917" s="806"/>
      <c r="HAA917" s="806"/>
      <c r="HAB917" s="806"/>
      <c r="HAC917" s="806"/>
      <c r="HAD917" s="806"/>
      <c r="HAE917" s="806"/>
      <c r="HAF917" s="806"/>
      <c r="HAG917" s="806"/>
      <c r="HAH917" s="806"/>
      <c r="HAI917" s="806"/>
      <c r="HAJ917" s="806"/>
      <c r="HAK917" s="806"/>
      <c r="HAL917" s="806"/>
      <c r="HAM917" s="806"/>
      <c r="HAN917" s="806"/>
      <c r="HAO917" s="806"/>
      <c r="HAP917" s="806"/>
      <c r="HAQ917" s="806"/>
      <c r="HAR917" s="806"/>
      <c r="HAS917" s="806"/>
      <c r="HAT917" s="806"/>
      <c r="HAU917" s="806"/>
      <c r="HAV917" s="806"/>
      <c r="HAW917" s="806"/>
      <c r="HAX917" s="806"/>
      <c r="HAY917" s="806"/>
      <c r="HAZ917" s="806"/>
      <c r="HBA917" s="806"/>
      <c r="HBB917" s="806"/>
      <c r="HBC917" s="806"/>
      <c r="HBD917" s="806"/>
      <c r="HBE917" s="806"/>
      <c r="HBF917" s="806"/>
      <c r="HBG917" s="806"/>
      <c r="HBH917" s="806"/>
      <c r="HBI917" s="806"/>
      <c r="HBJ917" s="806"/>
      <c r="HBK917" s="806"/>
      <c r="HBL917" s="806"/>
      <c r="HBM917" s="806"/>
      <c r="HBN917" s="806"/>
      <c r="HBO917" s="806"/>
      <c r="HBP917" s="806"/>
      <c r="HBQ917" s="806"/>
      <c r="HBR917" s="806"/>
      <c r="HBS917" s="806"/>
      <c r="HBT917" s="806"/>
      <c r="HBU917" s="806"/>
      <c r="HBV917" s="806"/>
      <c r="HBW917" s="806"/>
      <c r="HBX917" s="806"/>
      <c r="HBY917" s="806"/>
      <c r="HBZ917" s="806"/>
      <c r="HCA917" s="806"/>
      <c r="HCB917" s="806"/>
      <c r="HCC917" s="806"/>
      <c r="HCD917" s="806"/>
      <c r="HCE917" s="806"/>
      <c r="HCF917" s="806"/>
      <c r="HCG917" s="806"/>
      <c r="HCH917" s="806"/>
      <c r="HCI917" s="806"/>
      <c r="HCJ917" s="806"/>
      <c r="HCK917" s="806"/>
      <c r="HCL917" s="806"/>
      <c r="HCM917" s="806"/>
      <c r="HCN917" s="806"/>
      <c r="HCO917" s="806"/>
      <c r="HCP917" s="806"/>
      <c r="HCQ917" s="806"/>
      <c r="HCR917" s="806"/>
      <c r="HCS917" s="806"/>
      <c r="HCT917" s="806"/>
      <c r="HCU917" s="806"/>
      <c r="HCV917" s="806"/>
      <c r="HCW917" s="806"/>
      <c r="HCX917" s="806"/>
      <c r="HCY917" s="806"/>
      <c r="HCZ917" s="806"/>
      <c r="HDA917" s="806"/>
      <c r="HDB917" s="806"/>
      <c r="HDC917" s="806"/>
      <c r="HDD917" s="806"/>
      <c r="HDE917" s="806"/>
      <c r="HDF917" s="806"/>
      <c r="HDG917" s="806"/>
      <c r="HDH917" s="806"/>
      <c r="HDI917" s="806"/>
      <c r="HDJ917" s="806"/>
      <c r="HDK917" s="806"/>
      <c r="HDL917" s="806"/>
      <c r="HDM917" s="806"/>
      <c r="HDN917" s="806"/>
      <c r="HDO917" s="806"/>
      <c r="HDP917" s="806"/>
      <c r="HDQ917" s="806"/>
      <c r="HDR917" s="806"/>
      <c r="HDS917" s="806"/>
      <c r="HDT917" s="806"/>
      <c r="HDU917" s="806"/>
      <c r="HDV917" s="806"/>
      <c r="HDW917" s="806"/>
      <c r="HDX917" s="806"/>
      <c r="HDY917" s="806"/>
      <c r="HDZ917" s="806"/>
      <c r="HEA917" s="806"/>
      <c r="HEB917" s="806"/>
      <c r="HEC917" s="806"/>
      <c r="HED917" s="806"/>
      <c r="HEE917" s="806"/>
      <c r="HEF917" s="806"/>
      <c r="HEG917" s="806"/>
      <c r="HEH917" s="806"/>
      <c r="HEI917" s="806"/>
      <c r="HEJ917" s="806"/>
      <c r="HEK917" s="806"/>
      <c r="HEL917" s="806"/>
      <c r="HEM917" s="806"/>
      <c r="HEN917" s="806"/>
      <c r="HEO917" s="806"/>
      <c r="HEP917" s="806"/>
      <c r="HEQ917" s="806"/>
      <c r="HER917" s="806"/>
      <c r="HES917" s="806"/>
      <c r="HET917" s="806"/>
      <c r="HEU917" s="806"/>
      <c r="HEV917" s="806"/>
      <c r="HEW917" s="806"/>
      <c r="HEX917" s="806"/>
      <c r="HEY917" s="806"/>
      <c r="HEZ917" s="806"/>
      <c r="HFA917" s="806"/>
      <c r="HFB917" s="806"/>
      <c r="HFC917" s="806"/>
      <c r="HFD917" s="806"/>
      <c r="HFE917" s="806"/>
      <c r="HFF917" s="806"/>
      <c r="HFG917" s="806"/>
      <c r="HFH917" s="806"/>
      <c r="HFI917" s="806"/>
      <c r="HFJ917" s="806"/>
      <c r="HFK917" s="806"/>
      <c r="HFL917" s="806"/>
      <c r="HFM917" s="806"/>
      <c r="HFN917" s="806"/>
      <c r="HFO917" s="806"/>
      <c r="HFP917" s="806"/>
      <c r="HFQ917" s="806"/>
      <c r="HFR917" s="806"/>
      <c r="HFS917" s="806"/>
      <c r="HFT917" s="806"/>
      <c r="HFU917" s="806"/>
      <c r="HFV917" s="806"/>
      <c r="HFW917" s="806"/>
      <c r="HFX917" s="806"/>
      <c r="HFY917" s="806"/>
      <c r="HFZ917" s="806"/>
      <c r="HGA917" s="806"/>
      <c r="HGB917" s="806"/>
      <c r="HGC917" s="806"/>
      <c r="HGD917" s="806"/>
      <c r="HGE917" s="806"/>
      <c r="HGF917" s="806"/>
      <c r="HGG917" s="806"/>
      <c r="HGH917" s="806"/>
      <c r="HGI917" s="806"/>
      <c r="HGJ917" s="806"/>
      <c r="HGK917" s="806"/>
      <c r="HGL917" s="806"/>
      <c r="HGM917" s="806"/>
      <c r="HGN917" s="806"/>
      <c r="HGO917" s="806"/>
      <c r="HGP917" s="806"/>
      <c r="HGQ917" s="806"/>
      <c r="HGR917" s="806"/>
      <c r="HGS917" s="806"/>
      <c r="HGT917" s="806"/>
      <c r="HGU917" s="806"/>
      <c r="HGV917" s="806"/>
      <c r="HGW917" s="806"/>
      <c r="HGX917" s="806"/>
      <c r="HGY917" s="806"/>
      <c r="HGZ917" s="806"/>
      <c r="HHA917" s="806"/>
      <c r="HHB917" s="806"/>
      <c r="HHC917" s="806"/>
      <c r="HHD917" s="806"/>
      <c r="HHE917" s="806"/>
      <c r="HHF917" s="806"/>
      <c r="HHG917" s="806"/>
      <c r="HHH917" s="806"/>
      <c r="HHI917" s="806"/>
      <c r="HHJ917" s="806"/>
      <c r="HHK917" s="806"/>
      <c r="HHL917" s="806"/>
      <c r="HHM917" s="806"/>
      <c r="HHN917" s="806"/>
      <c r="HHO917" s="806"/>
      <c r="HHP917" s="806"/>
      <c r="HHQ917" s="806"/>
      <c r="HHR917" s="806"/>
      <c r="HHS917" s="806"/>
      <c r="HHT917" s="806"/>
      <c r="HHU917" s="806"/>
      <c r="HHV917" s="806"/>
      <c r="HHW917" s="806"/>
      <c r="HHX917" s="806"/>
      <c r="HHY917" s="806"/>
      <c r="HHZ917" s="806"/>
      <c r="HIA917" s="806"/>
      <c r="HIB917" s="806"/>
      <c r="HIC917" s="806"/>
      <c r="HID917" s="806"/>
      <c r="HIE917" s="806"/>
      <c r="HIF917" s="806"/>
      <c r="HIG917" s="806"/>
      <c r="HIH917" s="806"/>
      <c r="HII917" s="806"/>
      <c r="HIJ917" s="806"/>
      <c r="HIK917" s="806"/>
      <c r="HIL917" s="806"/>
      <c r="HIM917" s="806"/>
      <c r="HIN917" s="806"/>
      <c r="HIO917" s="806"/>
      <c r="HIP917" s="806"/>
      <c r="HIQ917" s="806"/>
      <c r="HIR917" s="806"/>
      <c r="HIS917" s="806"/>
      <c r="HIT917" s="806"/>
      <c r="HIU917" s="806"/>
      <c r="HIV917" s="806"/>
      <c r="HIW917" s="806"/>
      <c r="HIX917" s="806"/>
      <c r="HIY917" s="806"/>
      <c r="HIZ917" s="806"/>
      <c r="HJA917" s="806"/>
      <c r="HJB917" s="806"/>
      <c r="HJC917" s="806"/>
      <c r="HJD917" s="806"/>
      <c r="HJE917" s="806"/>
      <c r="HJF917" s="806"/>
      <c r="HJG917" s="806"/>
      <c r="HJH917" s="806"/>
      <c r="HJI917" s="806"/>
      <c r="HJJ917" s="806"/>
      <c r="HJK917" s="806"/>
      <c r="HJL917" s="806"/>
      <c r="HJM917" s="806"/>
      <c r="HJN917" s="806"/>
      <c r="HJO917" s="806"/>
      <c r="HJP917" s="806"/>
      <c r="HJQ917" s="806"/>
      <c r="HJR917" s="806"/>
      <c r="HJS917" s="806"/>
      <c r="HJT917" s="806"/>
      <c r="HJU917" s="806"/>
      <c r="HJV917" s="806"/>
      <c r="HJW917" s="806"/>
      <c r="HJX917" s="806"/>
      <c r="HJY917" s="806"/>
      <c r="HJZ917" s="806"/>
      <c r="HKA917" s="806"/>
      <c r="HKB917" s="806"/>
      <c r="HKC917" s="806"/>
      <c r="HKD917" s="806"/>
      <c r="HKE917" s="806"/>
      <c r="HKF917" s="806"/>
      <c r="HKG917" s="806"/>
      <c r="HKH917" s="806"/>
      <c r="HKI917" s="806"/>
      <c r="HKJ917" s="806"/>
      <c r="HKK917" s="806"/>
      <c r="HKL917" s="806"/>
      <c r="HKM917" s="806"/>
      <c r="HKN917" s="806"/>
      <c r="HKO917" s="806"/>
      <c r="HKP917" s="806"/>
      <c r="HKQ917" s="806"/>
      <c r="HKR917" s="806"/>
      <c r="HKS917" s="806"/>
      <c r="HKT917" s="806"/>
      <c r="HKU917" s="806"/>
      <c r="HKV917" s="806"/>
      <c r="HKW917" s="806"/>
      <c r="HKX917" s="806"/>
      <c r="HKY917" s="806"/>
      <c r="HKZ917" s="806"/>
      <c r="HLA917" s="806"/>
      <c r="HLB917" s="806"/>
      <c r="HLC917" s="806"/>
      <c r="HLD917" s="806"/>
      <c r="HLE917" s="806"/>
      <c r="HLF917" s="806"/>
      <c r="HLG917" s="806"/>
      <c r="HLH917" s="806"/>
      <c r="HLI917" s="806"/>
      <c r="HLJ917" s="806"/>
      <c r="HLK917" s="806"/>
      <c r="HLL917" s="806"/>
      <c r="HLM917" s="806"/>
      <c r="HLN917" s="806"/>
      <c r="HLO917" s="806"/>
      <c r="HLP917" s="806"/>
      <c r="HLQ917" s="806"/>
      <c r="HLR917" s="806"/>
      <c r="HLS917" s="806"/>
      <c r="HLT917" s="806"/>
      <c r="HLU917" s="806"/>
      <c r="HLV917" s="806"/>
      <c r="HLW917" s="806"/>
      <c r="HLX917" s="806"/>
      <c r="HLY917" s="806"/>
      <c r="HLZ917" s="806"/>
      <c r="HMA917" s="806"/>
      <c r="HMB917" s="806"/>
      <c r="HMC917" s="806"/>
      <c r="HMD917" s="806"/>
      <c r="HME917" s="806"/>
      <c r="HMF917" s="806"/>
      <c r="HMG917" s="806"/>
      <c r="HMH917" s="806"/>
      <c r="HMI917" s="806"/>
      <c r="HMJ917" s="806"/>
      <c r="HMK917" s="806"/>
      <c r="HML917" s="806"/>
      <c r="HMM917" s="806"/>
      <c r="HMN917" s="806"/>
      <c r="HMO917" s="806"/>
      <c r="HMP917" s="806"/>
      <c r="HMQ917" s="806"/>
      <c r="HMR917" s="806"/>
      <c r="HMS917" s="806"/>
      <c r="HMT917" s="806"/>
      <c r="HMU917" s="806"/>
      <c r="HMV917" s="806"/>
      <c r="HMW917" s="806"/>
      <c r="HMX917" s="806"/>
      <c r="HMY917" s="806"/>
      <c r="HMZ917" s="806"/>
      <c r="HNA917" s="806"/>
      <c r="HNB917" s="806"/>
      <c r="HNC917" s="806"/>
      <c r="HND917" s="806"/>
      <c r="HNE917" s="806"/>
      <c r="HNF917" s="806"/>
      <c r="HNG917" s="806"/>
      <c r="HNH917" s="806"/>
      <c r="HNI917" s="806"/>
      <c r="HNJ917" s="806"/>
      <c r="HNK917" s="806"/>
      <c r="HNL917" s="806"/>
      <c r="HNM917" s="806"/>
      <c r="HNN917" s="806"/>
      <c r="HNO917" s="806"/>
      <c r="HNP917" s="806"/>
      <c r="HNQ917" s="806"/>
      <c r="HNR917" s="806"/>
      <c r="HNS917" s="806"/>
      <c r="HNT917" s="806"/>
      <c r="HNU917" s="806"/>
      <c r="HNV917" s="806"/>
      <c r="HNW917" s="806"/>
      <c r="HNX917" s="806"/>
      <c r="HNY917" s="806"/>
      <c r="HNZ917" s="806"/>
      <c r="HOA917" s="806"/>
      <c r="HOB917" s="806"/>
      <c r="HOC917" s="806"/>
      <c r="HOD917" s="806"/>
      <c r="HOE917" s="806"/>
      <c r="HOF917" s="806"/>
      <c r="HOG917" s="806"/>
      <c r="HOH917" s="806"/>
      <c r="HOI917" s="806"/>
      <c r="HOJ917" s="806"/>
      <c r="HOK917" s="806"/>
      <c r="HOL917" s="806"/>
      <c r="HOM917" s="806"/>
      <c r="HON917" s="806"/>
      <c r="HOO917" s="806"/>
      <c r="HOP917" s="806"/>
      <c r="HOQ917" s="806"/>
      <c r="HOR917" s="806"/>
      <c r="HOS917" s="806"/>
      <c r="HOT917" s="806"/>
      <c r="HOU917" s="806"/>
      <c r="HOV917" s="806"/>
      <c r="HOW917" s="806"/>
      <c r="HOX917" s="806"/>
      <c r="HOY917" s="806"/>
      <c r="HOZ917" s="806"/>
      <c r="HPA917" s="806"/>
      <c r="HPB917" s="806"/>
      <c r="HPC917" s="806"/>
      <c r="HPD917" s="806"/>
      <c r="HPE917" s="806"/>
      <c r="HPF917" s="806"/>
      <c r="HPG917" s="806"/>
      <c r="HPH917" s="806"/>
      <c r="HPI917" s="806"/>
      <c r="HPJ917" s="806"/>
      <c r="HPK917" s="806"/>
      <c r="HPL917" s="806"/>
      <c r="HPM917" s="806"/>
      <c r="HPN917" s="806"/>
      <c r="HPO917" s="806"/>
      <c r="HPP917" s="806"/>
      <c r="HPQ917" s="806"/>
      <c r="HPR917" s="806"/>
      <c r="HPS917" s="806"/>
      <c r="HPT917" s="806"/>
      <c r="HPU917" s="806"/>
      <c r="HPV917" s="806"/>
      <c r="HPW917" s="806"/>
      <c r="HPX917" s="806"/>
      <c r="HPY917" s="806"/>
      <c r="HPZ917" s="806"/>
      <c r="HQA917" s="806"/>
      <c r="HQB917" s="806"/>
      <c r="HQC917" s="806"/>
      <c r="HQD917" s="806"/>
      <c r="HQE917" s="806"/>
      <c r="HQF917" s="806"/>
      <c r="HQG917" s="806"/>
      <c r="HQH917" s="806"/>
      <c r="HQI917" s="806"/>
      <c r="HQJ917" s="806"/>
      <c r="HQK917" s="806"/>
      <c r="HQL917" s="806"/>
      <c r="HQM917" s="806"/>
      <c r="HQN917" s="806"/>
      <c r="HQO917" s="806"/>
      <c r="HQP917" s="806"/>
      <c r="HQQ917" s="806"/>
      <c r="HQR917" s="806"/>
      <c r="HQS917" s="806"/>
      <c r="HQT917" s="806"/>
      <c r="HQU917" s="806"/>
      <c r="HQV917" s="806"/>
      <c r="HQW917" s="806"/>
      <c r="HQX917" s="806"/>
      <c r="HQY917" s="806"/>
      <c r="HQZ917" s="806"/>
      <c r="HRA917" s="806"/>
      <c r="HRB917" s="806"/>
      <c r="HRC917" s="806"/>
      <c r="HRD917" s="806"/>
      <c r="HRE917" s="806"/>
      <c r="HRF917" s="806"/>
      <c r="HRG917" s="806"/>
      <c r="HRH917" s="806"/>
      <c r="HRI917" s="806"/>
      <c r="HRJ917" s="806"/>
      <c r="HRK917" s="806"/>
      <c r="HRL917" s="806"/>
      <c r="HRM917" s="806"/>
      <c r="HRN917" s="806"/>
      <c r="HRO917" s="806"/>
      <c r="HRP917" s="806"/>
      <c r="HRQ917" s="806"/>
      <c r="HRR917" s="806"/>
      <c r="HRS917" s="806"/>
      <c r="HRT917" s="806"/>
      <c r="HRU917" s="806"/>
      <c r="HRV917" s="806"/>
      <c r="HRW917" s="806"/>
      <c r="HRX917" s="806"/>
      <c r="HRY917" s="806"/>
      <c r="HRZ917" s="806"/>
      <c r="HSA917" s="806"/>
      <c r="HSB917" s="806"/>
      <c r="HSC917" s="806"/>
      <c r="HSD917" s="806"/>
      <c r="HSE917" s="806"/>
      <c r="HSF917" s="806"/>
      <c r="HSG917" s="806"/>
      <c r="HSH917" s="806"/>
      <c r="HSI917" s="806"/>
      <c r="HSJ917" s="806"/>
      <c r="HSK917" s="806"/>
      <c r="HSL917" s="806"/>
      <c r="HSM917" s="806"/>
      <c r="HSN917" s="806"/>
      <c r="HSO917" s="806"/>
      <c r="HSP917" s="806"/>
      <c r="HSQ917" s="806"/>
      <c r="HSR917" s="806"/>
      <c r="HSS917" s="806"/>
      <c r="HST917" s="806"/>
      <c r="HSU917" s="806"/>
      <c r="HSV917" s="806"/>
      <c r="HSW917" s="806"/>
      <c r="HSX917" s="806"/>
      <c r="HSY917" s="806"/>
      <c r="HSZ917" s="806"/>
      <c r="HTA917" s="806"/>
      <c r="HTB917" s="806"/>
      <c r="HTC917" s="806"/>
      <c r="HTD917" s="806"/>
      <c r="HTE917" s="806"/>
      <c r="HTF917" s="806"/>
      <c r="HTG917" s="806"/>
      <c r="HTH917" s="806"/>
      <c r="HTI917" s="806"/>
      <c r="HTJ917" s="806"/>
      <c r="HTK917" s="806"/>
      <c r="HTL917" s="806"/>
      <c r="HTM917" s="806"/>
      <c r="HTN917" s="806"/>
      <c r="HTO917" s="806"/>
      <c r="HTP917" s="806"/>
      <c r="HTQ917" s="806"/>
      <c r="HTR917" s="806"/>
      <c r="HTS917" s="806"/>
      <c r="HTT917" s="806"/>
      <c r="HTU917" s="806"/>
      <c r="HTV917" s="806"/>
      <c r="HTW917" s="806"/>
      <c r="HTX917" s="806"/>
      <c r="HTY917" s="806"/>
      <c r="HTZ917" s="806"/>
      <c r="HUA917" s="806"/>
      <c r="HUB917" s="806"/>
      <c r="HUC917" s="806"/>
      <c r="HUD917" s="806"/>
      <c r="HUE917" s="806"/>
      <c r="HUF917" s="806"/>
      <c r="HUG917" s="806"/>
      <c r="HUH917" s="806"/>
      <c r="HUI917" s="806"/>
      <c r="HUJ917" s="806"/>
      <c r="HUK917" s="806"/>
      <c r="HUL917" s="806"/>
      <c r="HUM917" s="806"/>
      <c r="HUN917" s="806"/>
      <c r="HUO917" s="806"/>
      <c r="HUP917" s="806"/>
      <c r="HUQ917" s="806"/>
      <c r="HUR917" s="806"/>
      <c r="HUS917" s="806"/>
      <c r="HUT917" s="806"/>
      <c r="HUU917" s="806"/>
      <c r="HUV917" s="806"/>
      <c r="HUW917" s="806"/>
      <c r="HUX917" s="806"/>
      <c r="HUY917" s="806"/>
      <c r="HUZ917" s="806"/>
      <c r="HVA917" s="806"/>
      <c r="HVB917" s="806"/>
      <c r="HVC917" s="806"/>
      <c r="HVD917" s="806"/>
      <c r="HVE917" s="806"/>
      <c r="HVF917" s="806"/>
      <c r="HVG917" s="806"/>
      <c r="HVH917" s="806"/>
      <c r="HVI917" s="806"/>
      <c r="HVJ917" s="806"/>
      <c r="HVK917" s="806"/>
      <c r="HVL917" s="806"/>
      <c r="HVM917" s="806"/>
      <c r="HVN917" s="806"/>
      <c r="HVO917" s="806"/>
      <c r="HVP917" s="806"/>
      <c r="HVQ917" s="806"/>
      <c r="HVR917" s="806"/>
      <c r="HVS917" s="806"/>
      <c r="HVT917" s="806"/>
      <c r="HVU917" s="806"/>
      <c r="HVV917" s="806"/>
      <c r="HVW917" s="806"/>
      <c r="HVX917" s="806"/>
      <c r="HVY917" s="806"/>
      <c r="HVZ917" s="806"/>
      <c r="HWA917" s="806"/>
      <c r="HWB917" s="806"/>
      <c r="HWC917" s="806"/>
      <c r="HWD917" s="806"/>
      <c r="HWE917" s="806"/>
      <c r="HWF917" s="806"/>
      <c r="HWG917" s="806"/>
      <c r="HWH917" s="806"/>
      <c r="HWI917" s="806"/>
      <c r="HWJ917" s="806"/>
      <c r="HWK917" s="806"/>
      <c r="HWL917" s="806"/>
      <c r="HWM917" s="806"/>
      <c r="HWN917" s="806"/>
      <c r="HWO917" s="806"/>
      <c r="HWP917" s="806"/>
      <c r="HWQ917" s="806"/>
      <c r="HWR917" s="806"/>
      <c r="HWS917" s="806"/>
      <c r="HWT917" s="806"/>
      <c r="HWU917" s="806"/>
      <c r="HWV917" s="806"/>
      <c r="HWW917" s="806"/>
      <c r="HWX917" s="806"/>
      <c r="HWY917" s="806"/>
      <c r="HWZ917" s="806"/>
      <c r="HXA917" s="806"/>
      <c r="HXB917" s="806"/>
      <c r="HXC917" s="806"/>
      <c r="HXD917" s="806"/>
      <c r="HXE917" s="806"/>
      <c r="HXF917" s="806"/>
      <c r="HXG917" s="806"/>
      <c r="HXH917" s="806"/>
      <c r="HXI917" s="806"/>
      <c r="HXJ917" s="806"/>
      <c r="HXK917" s="806"/>
      <c r="HXL917" s="806"/>
      <c r="HXM917" s="806"/>
      <c r="HXN917" s="806"/>
      <c r="HXO917" s="806"/>
      <c r="HXP917" s="806"/>
      <c r="HXQ917" s="806"/>
      <c r="HXR917" s="806"/>
      <c r="HXS917" s="806"/>
      <c r="HXT917" s="806"/>
      <c r="HXU917" s="806"/>
      <c r="HXV917" s="806"/>
      <c r="HXW917" s="806"/>
      <c r="HXX917" s="806"/>
      <c r="HXY917" s="806"/>
      <c r="HXZ917" s="806"/>
      <c r="HYA917" s="806"/>
      <c r="HYB917" s="806"/>
      <c r="HYC917" s="806"/>
      <c r="HYD917" s="806"/>
      <c r="HYE917" s="806"/>
      <c r="HYF917" s="806"/>
      <c r="HYG917" s="806"/>
      <c r="HYH917" s="806"/>
      <c r="HYI917" s="806"/>
      <c r="HYJ917" s="806"/>
      <c r="HYK917" s="806"/>
      <c r="HYL917" s="806"/>
      <c r="HYM917" s="806"/>
      <c r="HYN917" s="806"/>
      <c r="HYO917" s="806"/>
      <c r="HYP917" s="806"/>
      <c r="HYQ917" s="806"/>
      <c r="HYR917" s="806"/>
      <c r="HYS917" s="806"/>
      <c r="HYT917" s="806"/>
      <c r="HYU917" s="806"/>
      <c r="HYV917" s="806"/>
      <c r="HYW917" s="806"/>
      <c r="HYX917" s="806"/>
      <c r="HYY917" s="806"/>
      <c r="HYZ917" s="806"/>
      <c r="HZA917" s="806"/>
      <c r="HZB917" s="806"/>
      <c r="HZC917" s="806"/>
      <c r="HZD917" s="806"/>
      <c r="HZE917" s="806"/>
      <c r="HZF917" s="806"/>
      <c r="HZG917" s="806"/>
      <c r="HZH917" s="806"/>
      <c r="HZI917" s="806"/>
      <c r="HZJ917" s="806"/>
      <c r="HZK917" s="806"/>
      <c r="HZL917" s="806"/>
      <c r="HZM917" s="806"/>
      <c r="HZN917" s="806"/>
      <c r="HZO917" s="806"/>
      <c r="HZP917" s="806"/>
      <c r="HZQ917" s="806"/>
      <c r="HZR917" s="806"/>
      <c r="HZS917" s="806"/>
      <c r="HZT917" s="806"/>
      <c r="HZU917" s="806"/>
      <c r="HZV917" s="806"/>
      <c r="HZW917" s="806"/>
      <c r="HZX917" s="806"/>
      <c r="HZY917" s="806"/>
      <c r="HZZ917" s="806"/>
      <c r="IAA917" s="806"/>
      <c r="IAB917" s="806"/>
      <c r="IAC917" s="806"/>
      <c r="IAD917" s="806"/>
      <c r="IAE917" s="806"/>
      <c r="IAF917" s="806"/>
      <c r="IAG917" s="806"/>
      <c r="IAH917" s="806"/>
      <c r="IAI917" s="806"/>
      <c r="IAJ917" s="806"/>
      <c r="IAK917" s="806"/>
      <c r="IAL917" s="806"/>
      <c r="IAM917" s="806"/>
      <c r="IAN917" s="806"/>
      <c r="IAO917" s="806"/>
      <c r="IAP917" s="806"/>
      <c r="IAQ917" s="806"/>
      <c r="IAR917" s="806"/>
      <c r="IAS917" s="806"/>
      <c r="IAT917" s="806"/>
      <c r="IAU917" s="806"/>
      <c r="IAV917" s="806"/>
      <c r="IAW917" s="806"/>
      <c r="IAX917" s="806"/>
      <c r="IAY917" s="806"/>
      <c r="IAZ917" s="806"/>
      <c r="IBA917" s="806"/>
      <c r="IBB917" s="806"/>
      <c r="IBC917" s="806"/>
      <c r="IBD917" s="806"/>
      <c r="IBE917" s="806"/>
      <c r="IBF917" s="806"/>
      <c r="IBG917" s="806"/>
      <c r="IBH917" s="806"/>
      <c r="IBI917" s="806"/>
      <c r="IBJ917" s="806"/>
      <c r="IBK917" s="806"/>
      <c r="IBL917" s="806"/>
      <c r="IBM917" s="806"/>
      <c r="IBN917" s="806"/>
      <c r="IBO917" s="806"/>
      <c r="IBP917" s="806"/>
      <c r="IBQ917" s="806"/>
      <c r="IBR917" s="806"/>
      <c r="IBS917" s="806"/>
      <c r="IBT917" s="806"/>
      <c r="IBU917" s="806"/>
      <c r="IBV917" s="806"/>
      <c r="IBW917" s="806"/>
      <c r="IBX917" s="806"/>
      <c r="IBY917" s="806"/>
      <c r="IBZ917" s="806"/>
      <c r="ICA917" s="806"/>
      <c r="ICB917" s="806"/>
      <c r="ICC917" s="806"/>
      <c r="ICD917" s="806"/>
      <c r="ICE917" s="806"/>
      <c r="ICF917" s="806"/>
      <c r="ICG917" s="806"/>
      <c r="ICH917" s="806"/>
      <c r="ICI917" s="806"/>
      <c r="ICJ917" s="806"/>
      <c r="ICK917" s="806"/>
      <c r="ICL917" s="806"/>
      <c r="ICM917" s="806"/>
      <c r="ICN917" s="806"/>
      <c r="ICO917" s="806"/>
      <c r="ICP917" s="806"/>
      <c r="ICQ917" s="806"/>
      <c r="ICR917" s="806"/>
      <c r="ICS917" s="806"/>
      <c r="ICT917" s="806"/>
      <c r="ICU917" s="806"/>
      <c r="ICV917" s="806"/>
      <c r="ICW917" s="806"/>
      <c r="ICX917" s="806"/>
      <c r="ICY917" s="806"/>
      <c r="ICZ917" s="806"/>
      <c r="IDA917" s="806"/>
      <c r="IDB917" s="806"/>
      <c r="IDC917" s="806"/>
      <c r="IDD917" s="806"/>
      <c r="IDE917" s="806"/>
      <c r="IDF917" s="806"/>
      <c r="IDG917" s="806"/>
      <c r="IDH917" s="806"/>
      <c r="IDI917" s="806"/>
      <c r="IDJ917" s="806"/>
      <c r="IDK917" s="806"/>
      <c r="IDL917" s="806"/>
      <c r="IDM917" s="806"/>
      <c r="IDN917" s="806"/>
      <c r="IDO917" s="806"/>
      <c r="IDP917" s="806"/>
      <c r="IDQ917" s="806"/>
      <c r="IDR917" s="806"/>
      <c r="IDS917" s="806"/>
      <c r="IDT917" s="806"/>
      <c r="IDU917" s="806"/>
      <c r="IDV917" s="806"/>
      <c r="IDW917" s="806"/>
      <c r="IDX917" s="806"/>
      <c r="IDY917" s="806"/>
      <c r="IDZ917" s="806"/>
      <c r="IEA917" s="806"/>
      <c r="IEB917" s="806"/>
      <c r="IEC917" s="806"/>
      <c r="IED917" s="806"/>
      <c r="IEE917" s="806"/>
      <c r="IEF917" s="806"/>
      <c r="IEG917" s="806"/>
      <c r="IEH917" s="806"/>
      <c r="IEI917" s="806"/>
      <c r="IEJ917" s="806"/>
      <c r="IEK917" s="806"/>
      <c r="IEL917" s="806"/>
      <c r="IEM917" s="806"/>
      <c r="IEN917" s="806"/>
      <c r="IEO917" s="806"/>
      <c r="IEP917" s="806"/>
      <c r="IEQ917" s="806"/>
      <c r="IER917" s="806"/>
      <c r="IES917" s="806"/>
      <c r="IET917" s="806"/>
      <c r="IEU917" s="806"/>
      <c r="IEV917" s="806"/>
      <c r="IEW917" s="806"/>
      <c r="IEX917" s="806"/>
      <c r="IEY917" s="806"/>
      <c r="IEZ917" s="806"/>
      <c r="IFA917" s="806"/>
      <c r="IFB917" s="806"/>
      <c r="IFC917" s="806"/>
      <c r="IFD917" s="806"/>
      <c r="IFE917" s="806"/>
      <c r="IFF917" s="806"/>
      <c r="IFG917" s="806"/>
      <c r="IFH917" s="806"/>
      <c r="IFI917" s="806"/>
      <c r="IFJ917" s="806"/>
      <c r="IFK917" s="806"/>
      <c r="IFL917" s="806"/>
      <c r="IFM917" s="806"/>
      <c r="IFN917" s="806"/>
      <c r="IFO917" s="806"/>
      <c r="IFP917" s="806"/>
      <c r="IFQ917" s="806"/>
      <c r="IFR917" s="806"/>
      <c r="IFS917" s="806"/>
      <c r="IFT917" s="806"/>
      <c r="IFU917" s="806"/>
      <c r="IFV917" s="806"/>
      <c r="IFW917" s="806"/>
      <c r="IFX917" s="806"/>
      <c r="IFY917" s="806"/>
      <c r="IFZ917" s="806"/>
      <c r="IGA917" s="806"/>
      <c r="IGB917" s="806"/>
      <c r="IGC917" s="806"/>
      <c r="IGD917" s="806"/>
      <c r="IGE917" s="806"/>
      <c r="IGF917" s="806"/>
      <c r="IGG917" s="806"/>
      <c r="IGH917" s="806"/>
      <c r="IGI917" s="806"/>
      <c r="IGJ917" s="806"/>
      <c r="IGK917" s="806"/>
      <c r="IGL917" s="806"/>
      <c r="IGM917" s="806"/>
      <c r="IGN917" s="806"/>
      <c r="IGO917" s="806"/>
      <c r="IGP917" s="806"/>
      <c r="IGQ917" s="806"/>
      <c r="IGR917" s="806"/>
      <c r="IGS917" s="806"/>
      <c r="IGT917" s="806"/>
      <c r="IGU917" s="806"/>
      <c r="IGV917" s="806"/>
      <c r="IGW917" s="806"/>
      <c r="IGX917" s="806"/>
      <c r="IGY917" s="806"/>
      <c r="IGZ917" s="806"/>
      <c r="IHA917" s="806"/>
      <c r="IHB917" s="806"/>
      <c r="IHC917" s="806"/>
      <c r="IHD917" s="806"/>
      <c r="IHE917" s="806"/>
      <c r="IHF917" s="806"/>
      <c r="IHG917" s="806"/>
      <c r="IHH917" s="806"/>
      <c r="IHI917" s="806"/>
      <c r="IHJ917" s="806"/>
      <c r="IHK917" s="806"/>
      <c r="IHL917" s="806"/>
      <c r="IHM917" s="806"/>
      <c r="IHN917" s="806"/>
      <c r="IHO917" s="806"/>
      <c r="IHP917" s="806"/>
      <c r="IHQ917" s="806"/>
      <c r="IHR917" s="806"/>
      <c r="IHS917" s="806"/>
      <c r="IHT917" s="806"/>
      <c r="IHU917" s="806"/>
      <c r="IHV917" s="806"/>
      <c r="IHW917" s="806"/>
      <c r="IHX917" s="806"/>
      <c r="IHY917" s="806"/>
      <c r="IHZ917" s="806"/>
      <c r="IIA917" s="806"/>
      <c r="IIB917" s="806"/>
      <c r="IIC917" s="806"/>
      <c r="IID917" s="806"/>
      <c r="IIE917" s="806"/>
      <c r="IIF917" s="806"/>
      <c r="IIG917" s="806"/>
      <c r="IIH917" s="806"/>
      <c r="III917" s="806"/>
      <c r="IIJ917" s="806"/>
      <c r="IIK917" s="806"/>
      <c r="IIL917" s="806"/>
      <c r="IIM917" s="806"/>
      <c r="IIN917" s="806"/>
      <c r="IIO917" s="806"/>
      <c r="IIP917" s="806"/>
      <c r="IIQ917" s="806"/>
      <c r="IIR917" s="806"/>
      <c r="IIS917" s="806"/>
      <c r="IIT917" s="806"/>
      <c r="IIU917" s="806"/>
      <c r="IIV917" s="806"/>
      <c r="IIW917" s="806"/>
      <c r="IIX917" s="806"/>
      <c r="IIY917" s="806"/>
      <c r="IIZ917" s="806"/>
      <c r="IJA917" s="806"/>
      <c r="IJB917" s="806"/>
      <c r="IJC917" s="806"/>
      <c r="IJD917" s="806"/>
      <c r="IJE917" s="806"/>
      <c r="IJF917" s="806"/>
      <c r="IJG917" s="806"/>
      <c r="IJH917" s="806"/>
      <c r="IJI917" s="806"/>
      <c r="IJJ917" s="806"/>
      <c r="IJK917" s="806"/>
      <c r="IJL917" s="806"/>
      <c r="IJM917" s="806"/>
      <c r="IJN917" s="806"/>
      <c r="IJO917" s="806"/>
      <c r="IJP917" s="806"/>
      <c r="IJQ917" s="806"/>
      <c r="IJR917" s="806"/>
      <c r="IJS917" s="806"/>
      <c r="IJT917" s="806"/>
      <c r="IJU917" s="806"/>
      <c r="IJV917" s="806"/>
      <c r="IJW917" s="806"/>
      <c r="IJX917" s="806"/>
      <c r="IJY917" s="806"/>
      <c r="IJZ917" s="806"/>
      <c r="IKA917" s="806"/>
      <c r="IKB917" s="806"/>
      <c r="IKC917" s="806"/>
      <c r="IKD917" s="806"/>
      <c r="IKE917" s="806"/>
      <c r="IKF917" s="806"/>
      <c r="IKG917" s="806"/>
      <c r="IKH917" s="806"/>
      <c r="IKI917" s="806"/>
      <c r="IKJ917" s="806"/>
      <c r="IKK917" s="806"/>
      <c r="IKL917" s="806"/>
      <c r="IKM917" s="806"/>
      <c r="IKN917" s="806"/>
      <c r="IKO917" s="806"/>
      <c r="IKP917" s="806"/>
      <c r="IKQ917" s="806"/>
      <c r="IKR917" s="806"/>
      <c r="IKS917" s="806"/>
      <c r="IKT917" s="806"/>
      <c r="IKU917" s="806"/>
      <c r="IKV917" s="806"/>
      <c r="IKW917" s="806"/>
      <c r="IKX917" s="806"/>
      <c r="IKY917" s="806"/>
      <c r="IKZ917" s="806"/>
      <c r="ILA917" s="806"/>
      <c r="ILB917" s="806"/>
      <c r="ILC917" s="806"/>
      <c r="ILD917" s="806"/>
      <c r="ILE917" s="806"/>
      <c r="ILF917" s="806"/>
      <c r="ILG917" s="806"/>
      <c r="ILH917" s="806"/>
      <c r="ILI917" s="806"/>
      <c r="ILJ917" s="806"/>
      <c r="ILK917" s="806"/>
      <c r="ILL917" s="806"/>
      <c r="ILM917" s="806"/>
      <c r="ILN917" s="806"/>
      <c r="ILO917" s="806"/>
      <c r="ILP917" s="806"/>
      <c r="ILQ917" s="806"/>
      <c r="ILR917" s="806"/>
      <c r="ILS917" s="806"/>
      <c r="ILT917" s="806"/>
      <c r="ILU917" s="806"/>
      <c r="ILV917" s="806"/>
      <c r="ILW917" s="806"/>
      <c r="ILX917" s="806"/>
      <c r="ILY917" s="806"/>
      <c r="ILZ917" s="806"/>
      <c r="IMA917" s="806"/>
      <c r="IMB917" s="806"/>
      <c r="IMC917" s="806"/>
      <c r="IMD917" s="806"/>
      <c r="IME917" s="806"/>
      <c r="IMF917" s="806"/>
      <c r="IMG917" s="806"/>
      <c r="IMH917" s="806"/>
      <c r="IMI917" s="806"/>
      <c r="IMJ917" s="806"/>
      <c r="IMK917" s="806"/>
      <c r="IML917" s="806"/>
      <c r="IMM917" s="806"/>
      <c r="IMN917" s="806"/>
      <c r="IMO917" s="806"/>
      <c r="IMP917" s="806"/>
      <c r="IMQ917" s="806"/>
      <c r="IMR917" s="806"/>
      <c r="IMS917" s="806"/>
      <c r="IMT917" s="806"/>
      <c r="IMU917" s="806"/>
      <c r="IMV917" s="806"/>
      <c r="IMW917" s="806"/>
      <c r="IMX917" s="806"/>
      <c r="IMY917" s="806"/>
      <c r="IMZ917" s="806"/>
      <c r="INA917" s="806"/>
      <c r="INB917" s="806"/>
      <c r="INC917" s="806"/>
      <c r="IND917" s="806"/>
      <c r="INE917" s="806"/>
      <c r="INF917" s="806"/>
      <c r="ING917" s="806"/>
      <c r="INH917" s="806"/>
      <c r="INI917" s="806"/>
      <c r="INJ917" s="806"/>
      <c r="INK917" s="806"/>
      <c r="INL917" s="806"/>
      <c r="INM917" s="806"/>
      <c r="INN917" s="806"/>
      <c r="INO917" s="806"/>
      <c r="INP917" s="806"/>
      <c r="INQ917" s="806"/>
      <c r="INR917" s="806"/>
      <c r="INS917" s="806"/>
      <c r="INT917" s="806"/>
      <c r="INU917" s="806"/>
      <c r="INV917" s="806"/>
      <c r="INW917" s="806"/>
      <c r="INX917" s="806"/>
      <c r="INY917" s="806"/>
      <c r="INZ917" s="806"/>
      <c r="IOA917" s="806"/>
      <c r="IOB917" s="806"/>
      <c r="IOC917" s="806"/>
      <c r="IOD917" s="806"/>
      <c r="IOE917" s="806"/>
      <c r="IOF917" s="806"/>
      <c r="IOG917" s="806"/>
      <c r="IOH917" s="806"/>
      <c r="IOI917" s="806"/>
      <c r="IOJ917" s="806"/>
      <c r="IOK917" s="806"/>
      <c r="IOL917" s="806"/>
      <c r="IOM917" s="806"/>
      <c r="ION917" s="806"/>
      <c r="IOO917" s="806"/>
      <c r="IOP917" s="806"/>
      <c r="IOQ917" s="806"/>
      <c r="IOR917" s="806"/>
      <c r="IOS917" s="806"/>
      <c r="IOT917" s="806"/>
      <c r="IOU917" s="806"/>
      <c r="IOV917" s="806"/>
      <c r="IOW917" s="806"/>
      <c r="IOX917" s="806"/>
      <c r="IOY917" s="806"/>
      <c r="IOZ917" s="806"/>
      <c r="IPA917" s="806"/>
      <c r="IPB917" s="806"/>
      <c r="IPC917" s="806"/>
      <c r="IPD917" s="806"/>
      <c r="IPE917" s="806"/>
      <c r="IPF917" s="806"/>
      <c r="IPG917" s="806"/>
      <c r="IPH917" s="806"/>
      <c r="IPI917" s="806"/>
      <c r="IPJ917" s="806"/>
      <c r="IPK917" s="806"/>
      <c r="IPL917" s="806"/>
      <c r="IPM917" s="806"/>
      <c r="IPN917" s="806"/>
      <c r="IPO917" s="806"/>
      <c r="IPP917" s="806"/>
      <c r="IPQ917" s="806"/>
      <c r="IPR917" s="806"/>
      <c r="IPS917" s="806"/>
      <c r="IPT917" s="806"/>
      <c r="IPU917" s="806"/>
      <c r="IPV917" s="806"/>
      <c r="IPW917" s="806"/>
      <c r="IPX917" s="806"/>
      <c r="IPY917" s="806"/>
      <c r="IPZ917" s="806"/>
      <c r="IQA917" s="806"/>
      <c r="IQB917" s="806"/>
      <c r="IQC917" s="806"/>
      <c r="IQD917" s="806"/>
      <c r="IQE917" s="806"/>
      <c r="IQF917" s="806"/>
      <c r="IQG917" s="806"/>
      <c r="IQH917" s="806"/>
      <c r="IQI917" s="806"/>
      <c r="IQJ917" s="806"/>
      <c r="IQK917" s="806"/>
      <c r="IQL917" s="806"/>
      <c r="IQM917" s="806"/>
      <c r="IQN917" s="806"/>
      <c r="IQO917" s="806"/>
      <c r="IQP917" s="806"/>
      <c r="IQQ917" s="806"/>
      <c r="IQR917" s="806"/>
      <c r="IQS917" s="806"/>
      <c r="IQT917" s="806"/>
      <c r="IQU917" s="806"/>
      <c r="IQV917" s="806"/>
      <c r="IQW917" s="806"/>
      <c r="IQX917" s="806"/>
      <c r="IQY917" s="806"/>
      <c r="IQZ917" s="806"/>
      <c r="IRA917" s="806"/>
      <c r="IRB917" s="806"/>
      <c r="IRC917" s="806"/>
      <c r="IRD917" s="806"/>
      <c r="IRE917" s="806"/>
      <c r="IRF917" s="806"/>
      <c r="IRG917" s="806"/>
      <c r="IRH917" s="806"/>
      <c r="IRI917" s="806"/>
      <c r="IRJ917" s="806"/>
      <c r="IRK917" s="806"/>
      <c r="IRL917" s="806"/>
      <c r="IRM917" s="806"/>
      <c r="IRN917" s="806"/>
      <c r="IRO917" s="806"/>
      <c r="IRP917" s="806"/>
      <c r="IRQ917" s="806"/>
      <c r="IRR917" s="806"/>
      <c r="IRS917" s="806"/>
      <c r="IRT917" s="806"/>
      <c r="IRU917" s="806"/>
      <c r="IRV917" s="806"/>
      <c r="IRW917" s="806"/>
      <c r="IRX917" s="806"/>
      <c r="IRY917" s="806"/>
      <c r="IRZ917" s="806"/>
      <c r="ISA917" s="806"/>
      <c r="ISB917" s="806"/>
      <c r="ISC917" s="806"/>
      <c r="ISD917" s="806"/>
      <c r="ISE917" s="806"/>
      <c r="ISF917" s="806"/>
      <c r="ISG917" s="806"/>
      <c r="ISH917" s="806"/>
      <c r="ISI917" s="806"/>
      <c r="ISJ917" s="806"/>
      <c r="ISK917" s="806"/>
      <c r="ISL917" s="806"/>
      <c r="ISM917" s="806"/>
      <c r="ISN917" s="806"/>
      <c r="ISO917" s="806"/>
      <c r="ISP917" s="806"/>
      <c r="ISQ917" s="806"/>
      <c r="ISR917" s="806"/>
      <c r="ISS917" s="806"/>
      <c r="IST917" s="806"/>
      <c r="ISU917" s="806"/>
      <c r="ISV917" s="806"/>
      <c r="ISW917" s="806"/>
      <c r="ISX917" s="806"/>
      <c r="ISY917" s="806"/>
      <c r="ISZ917" s="806"/>
      <c r="ITA917" s="806"/>
      <c r="ITB917" s="806"/>
      <c r="ITC917" s="806"/>
      <c r="ITD917" s="806"/>
      <c r="ITE917" s="806"/>
      <c r="ITF917" s="806"/>
      <c r="ITG917" s="806"/>
      <c r="ITH917" s="806"/>
      <c r="ITI917" s="806"/>
      <c r="ITJ917" s="806"/>
      <c r="ITK917" s="806"/>
      <c r="ITL917" s="806"/>
      <c r="ITM917" s="806"/>
      <c r="ITN917" s="806"/>
      <c r="ITO917" s="806"/>
      <c r="ITP917" s="806"/>
      <c r="ITQ917" s="806"/>
      <c r="ITR917" s="806"/>
      <c r="ITS917" s="806"/>
      <c r="ITT917" s="806"/>
      <c r="ITU917" s="806"/>
      <c r="ITV917" s="806"/>
      <c r="ITW917" s="806"/>
      <c r="ITX917" s="806"/>
      <c r="ITY917" s="806"/>
      <c r="ITZ917" s="806"/>
      <c r="IUA917" s="806"/>
      <c r="IUB917" s="806"/>
      <c r="IUC917" s="806"/>
      <c r="IUD917" s="806"/>
      <c r="IUE917" s="806"/>
      <c r="IUF917" s="806"/>
      <c r="IUG917" s="806"/>
      <c r="IUH917" s="806"/>
      <c r="IUI917" s="806"/>
      <c r="IUJ917" s="806"/>
      <c r="IUK917" s="806"/>
      <c r="IUL917" s="806"/>
      <c r="IUM917" s="806"/>
      <c r="IUN917" s="806"/>
      <c r="IUO917" s="806"/>
      <c r="IUP917" s="806"/>
      <c r="IUQ917" s="806"/>
      <c r="IUR917" s="806"/>
      <c r="IUS917" s="806"/>
      <c r="IUT917" s="806"/>
      <c r="IUU917" s="806"/>
      <c r="IUV917" s="806"/>
      <c r="IUW917" s="806"/>
      <c r="IUX917" s="806"/>
      <c r="IUY917" s="806"/>
      <c r="IUZ917" s="806"/>
      <c r="IVA917" s="806"/>
      <c r="IVB917" s="806"/>
      <c r="IVC917" s="806"/>
      <c r="IVD917" s="806"/>
      <c r="IVE917" s="806"/>
      <c r="IVF917" s="806"/>
      <c r="IVG917" s="806"/>
      <c r="IVH917" s="806"/>
      <c r="IVI917" s="806"/>
      <c r="IVJ917" s="806"/>
      <c r="IVK917" s="806"/>
      <c r="IVL917" s="806"/>
      <c r="IVM917" s="806"/>
      <c r="IVN917" s="806"/>
      <c r="IVO917" s="806"/>
      <c r="IVP917" s="806"/>
      <c r="IVQ917" s="806"/>
      <c r="IVR917" s="806"/>
      <c r="IVS917" s="806"/>
      <c r="IVT917" s="806"/>
      <c r="IVU917" s="806"/>
      <c r="IVV917" s="806"/>
      <c r="IVW917" s="806"/>
      <c r="IVX917" s="806"/>
      <c r="IVY917" s="806"/>
      <c r="IVZ917" s="806"/>
      <c r="IWA917" s="806"/>
      <c r="IWB917" s="806"/>
      <c r="IWC917" s="806"/>
      <c r="IWD917" s="806"/>
      <c r="IWE917" s="806"/>
      <c r="IWF917" s="806"/>
      <c r="IWG917" s="806"/>
      <c r="IWH917" s="806"/>
      <c r="IWI917" s="806"/>
      <c r="IWJ917" s="806"/>
      <c r="IWK917" s="806"/>
      <c r="IWL917" s="806"/>
      <c r="IWM917" s="806"/>
      <c r="IWN917" s="806"/>
      <c r="IWO917" s="806"/>
      <c r="IWP917" s="806"/>
      <c r="IWQ917" s="806"/>
      <c r="IWR917" s="806"/>
      <c r="IWS917" s="806"/>
      <c r="IWT917" s="806"/>
      <c r="IWU917" s="806"/>
      <c r="IWV917" s="806"/>
      <c r="IWW917" s="806"/>
      <c r="IWX917" s="806"/>
      <c r="IWY917" s="806"/>
      <c r="IWZ917" s="806"/>
      <c r="IXA917" s="806"/>
      <c r="IXB917" s="806"/>
      <c r="IXC917" s="806"/>
      <c r="IXD917" s="806"/>
      <c r="IXE917" s="806"/>
      <c r="IXF917" s="806"/>
      <c r="IXG917" s="806"/>
      <c r="IXH917" s="806"/>
      <c r="IXI917" s="806"/>
      <c r="IXJ917" s="806"/>
      <c r="IXK917" s="806"/>
      <c r="IXL917" s="806"/>
      <c r="IXM917" s="806"/>
      <c r="IXN917" s="806"/>
      <c r="IXO917" s="806"/>
      <c r="IXP917" s="806"/>
      <c r="IXQ917" s="806"/>
      <c r="IXR917" s="806"/>
      <c r="IXS917" s="806"/>
      <c r="IXT917" s="806"/>
      <c r="IXU917" s="806"/>
      <c r="IXV917" s="806"/>
      <c r="IXW917" s="806"/>
      <c r="IXX917" s="806"/>
      <c r="IXY917" s="806"/>
      <c r="IXZ917" s="806"/>
      <c r="IYA917" s="806"/>
      <c r="IYB917" s="806"/>
      <c r="IYC917" s="806"/>
      <c r="IYD917" s="806"/>
      <c r="IYE917" s="806"/>
      <c r="IYF917" s="806"/>
      <c r="IYG917" s="806"/>
      <c r="IYH917" s="806"/>
      <c r="IYI917" s="806"/>
      <c r="IYJ917" s="806"/>
      <c r="IYK917" s="806"/>
      <c r="IYL917" s="806"/>
      <c r="IYM917" s="806"/>
      <c r="IYN917" s="806"/>
      <c r="IYO917" s="806"/>
      <c r="IYP917" s="806"/>
      <c r="IYQ917" s="806"/>
      <c r="IYR917" s="806"/>
      <c r="IYS917" s="806"/>
      <c r="IYT917" s="806"/>
      <c r="IYU917" s="806"/>
      <c r="IYV917" s="806"/>
      <c r="IYW917" s="806"/>
      <c r="IYX917" s="806"/>
      <c r="IYY917" s="806"/>
      <c r="IYZ917" s="806"/>
      <c r="IZA917" s="806"/>
      <c r="IZB917" s="806"/>
      <c r="IZC917" s="806"/>
      <c r="IZD917" s="806"/>
      <c r="IZE917" s="806"/>
      <c r="IZF917" s="806"/>
      <c r="IZG917" s="806"/>
      <c r="IZH917" s="806"/>
      <c r="IZI917" s="806"/>
      <c r="IZJ917" s="806"/>
      <c r="IZK917" s="806"/>
      <c r="IZL917" s="806"/>
      <c r="IZM917" s="806"/>
      <c r="IZN917" s="806"/>
      <c r="IZO917" s="806"/>
      <c r="IZP917" s="806"/>
      <c r="IZQ917" s="806"/>
      <c r="IZR917" s="806"/>
      <c r="IZS917" s="806"/>
      <c r="IZT917" s="806"/>
      <c r="IZU917" s="806"/>
      <c r="IZV917" s="806"/>
      <c r="IZW917" s="806"/>
      <c r="IZX917" s="806"/>
      <c r="IZY917" s="806"/>
      <c r="IZZ917" s="806"/>
      <c r="JAA917" s="806"/>
      <c r="JAB917" s="806"/>
      <c r="JAC917" s="806"/>
      <c r="JAD917" s="806"/>
      <c r="JAE917" s="806"/>
      <c r="JAF917" s="806"/>
      <c r="JAG917" s="806"/>
      <c r="JAH917" s="806"/>
      <c r="JAI917" s="806"/>
      <c r="JAJ917" s="806"/>
      <c r="JAK917" s="806"/>
      <c r="JAL917" s="806"/>
      <c r="JAM917" s="806"/>
      <c r="JAN917" s="806"/>
      <c r="JAO917" s="806"/>
      <c r="JAP917" s="806"/>
      <c r="JAQ917" s="806"/>
      <c r="JAR917" s="806"/>
      <c r="JAS917" s="806"/>
      <c r="JAT917" s="806"/>
      <c r="JAU917" s="806"/>
      <c r="JAV917" s="806"/>
      <c r="JAW917" s="806"/>
      <c r="JAX917" s="806"/>
      <c r="JAY917" s="806"/>
      <c r="JAZ917" s="806"/>
      <c r="JBA917" s="806"/>
      <c r="JBB917" s="806"/>
      <c r="JBC917" s="806"/>
      <c r="JBD917" s="806"/>
      <c r="JBE917" s="806"/>
      <c r="JBF917" s="806"/>
      <c r="JBG917" s="806"/>
      <c r="JBH917" s="806"/>
      <c r="JBI917" s="806"/>
      <c r="JBJ917" s="806"/>
      <c r="JBK917" s="806"/>
      <c r="JBL917" s="806"/>
      <c r="JBM917" s="806"/>
      <c r="JBN917" s="806"/>
      <c r="JBO917" s="806"/>
      <c r="JBP917" s="806"/>
      <c r="JBQ917" s="806"/>
      <c r="JBR917" s="806"/>
      <c r="JBS917" s="806"/>
      <c r="JBT917" s="806"/>
      <c r="JBU917" s="806"/>
      <c r="JBV917" s="806"/>
      <c r="JBW917" s="806"/>
      <c r="JBX917" s="806"/>
      <c r="JBY917" s="806"/>
      <c r="JBZ917" s="806"/>
      <c r="JCA917" s="806"/>
      <c r="JCB917" s="806"/>
      <c r="JCC917" s="806"/>
      <c r="JCD917" s="806"/>
      <c r="JCE917" s="806"/>
      <c r="JCF917" s="806"/>
      <c r="JCG917" s="806"/>
      <c r="JCH917" s="806"/>
      <c r="JCI917" s="806"/>
      <c r="JCJ917" s="806"/>
      <c r="JCK917" s="806"/>
      <c r="JCL917" s="806"/>
      <c r="JCM917" s="806"/>
      <c r="JCN917" s="806"/>
      <c r="JCO917" s="806"/>
      <c r="JCP917" s="806"/>
      <c r="JCQ917" s="806"/>
      <c r="JCR917" s="806"/>
      <c r="JCS917" s="806"/>
      <c r="JCT917" s="806"/>
      <c r="JCU917" s="806"/>
      <c r="JCV917" s="806"/>
      <c r="JCW917" s="806"/>
      <c r="JCX917" s="806"/>
      <c r="JCY917" s="806"/>
      <c r="JCZ917" s="806"/>
      <c r="JDA917" s="806"/>
      <c r="JDB917" s="806"/>
      <c r="JDC917" s="806"/>
      <c r="JDD917" s="806"/>
      <c r="JDE917" s="806"/>
      <c r="JDF917" s="806"/>
      <c r="JDG917" s="806"/>
      <c r="JDH917" s="806"/>
      <c r="JDI917" s="806"/>
      <c r="JDJ917" s="806"/>
      <c r="JDK917" s="806"/>
      <c r="JDL917" s="806"/>
      <c r="JDM917" s="806"/>
      <c r="JDN917" s="806"/>
      <c r="JDO917" s="806"/>
      <c r="JDP917" s="806"/>
      <c r="JDQ917" s="806"/>
      <c r="JDR917" s="806"/>
      <c r="JDS917" s="806"/>
      <c r="JDT917" s="806"/>
      <c r="JDU917" s="806"/>
      <c r="JDV917" s="806"/>
      <c r="JDW917" s="806"/>
      <c r="JDX917" s="806"/>
      <c r="JDY917" s="806"/>
      <c r="JDZ917" s="806"/>
      <c r="JEA917" s="806"/>
      <c r="JEB917" s="806"/>
      <c r="JEC917" s="806"/>
      <c r="JED917" s="806"/>
      <c r="JEE917" s="806"/>
      <c r="JEF917" s="806"/>
      <c r="JEG917" s="806"/>
      <c r="JEH917" s="806"/>
      <c r="JEI917" s="806"/>
      <c r="JEJ917" s="806"/>
      <c r="JEK917" s="806"/>
      <c r="JEL917" s="806"/>
      <c r="JEM917" s="806"/>
      <c r="JEN917" s="806"/>
      <c r="JEO917" s="806"/>
      <c r="JEP917" s="806"/>
      <c r="JEQ917" s="806"/>
      <c r="JER917" s="806"/>
      <c r="JES917" s="806"/>
      <c r="JET917" s="806"/>
      <c r="JEU917" s="806"/>
      <c r="JEV917" s="806"/>
      <c r="JEW917" s="806"/>
      <c r="JEX917" s="806"/>
      <c r="JEY917" s="806"/>
      <c r="JEZ917" s="806"/>
      <c r="JFA917" s="806"/>
      <c r="JFB917" s="806"/>
      <c r="JFC917" s="806"/>
      <c r="JFD917" s="806"/>
      <c r="JFE917" s="806"/>
      <c r="JFF917" s="806"/>
      <c r="JFG917" s="806"/>
      <c r="JFH917" s="806"/>
      <c r="JFI917" s="806"/>
      <c r="JFJ917" s="806"/>
      <c r="JFK917" s="806"/>
      <c r="JFL917" s="806"/>
      <c r="JFM917" s="806"/>
      <c r="JFN917" s="806"/>
      <c r="JFO917" s="806"/>
      <c r="JFP917" s="806"/>
      <c r="JFQ917" s="806"/>
      <c r="JFR917" s="806"/>
      <c r="JFS917" s="806"/>
      <c r="JFT917" s="806"/>
      <c r="JFU917" s="806"/>
      <c r="JFV917" s="806"/>
      <c r="JFW917" s="806"/>
      <c r="JFX917" s="806"/>
      <c r="JFY917" s="806"/>
      <c r="JFZ917" s="806"/>
      <c r="JGA917" s="806"/>
      <c r="JGB917" s="806"/>
      <c r="JGC917" s="806"/>
      <c r="JGD917" s="806"/>
      <c r="JGE917" s="806"/>
      <c r="JGF917" s="806"/>
      <c r="JGG917" s="806"/>
      <c r="JGH917" s="806"/>
      <c r="JGI917" s="806"/>
      <c r="JGJ917" s="806"/>
      <c r="JGK917" s="806"/>
      <c r="JGL917" s="806"/>
      <c r="JGM917" s="806"/>
      <c r="JGN917" s="806"/>
      <c r="JGO917" s="806"/>
      <c r="JGP917" s="806"/>
      <c r="JGQ917" s="806"/>
      <c r="JGR917" s="806"/>
      <c r="JGS917" s="806"/>
      <c r="JGT917" s="806"/>
      <c r="JGU917" s="806"/>
      <c r="JGV917" s="806"/>
      <c r="JGW917" s="806"/>
      <c r="JGX917" s="806"/>
      <c r="JGY917" s="806"/>
      <c r="JGZ917" s="806"/>
      <c r="JHA917" s="806"/>
      <c r="JHB917" s="806"/>
      <c r="JHC917" s="806"/>
      <c r="JHD917" s="806"/>
      <c r="JHE917" s="806"/>
      <c r="JHF917" s="806"/>
      <c r="JHG917" s="806"/>
      <c r="JHH917" s="806"/>
      <c r="JHI917" s="806"/>
      <c r="JHJ917" s="806"/>
      <c r="JHK917" s="806"/>
      <c r="JHL917" s="806"/>
      <c r="JHM917" s="806"/>
      <c r="JHN917" s="806"/>
      <c r="JHO917" s="806"/>
      <c r="JHP917" s="806"/>
      <c r="JHQ917" s="806"/>
      <c r="JHR917" s="806"/>
      <c r="JHS917" s="806"/>
      <c r="JHT917" s="806"/>
      <c r="JHU917" s="806"/>
      <c r="JHV917" s="806"/>
      <c r="JHW917" s="806"/>
      <c r="JHX917" s="806"/>
      <c r="JHY917" s="806"/>
      <c r="JHZ917" s="806"/>
      <c r="JIA917" s="806"/>
      <c r="JIB917" s="806"/>
      <c r="JIC917" s="806"/>
      <c r="JID917" s="806"/>
      <c r="JIE917" s="806"/>
      <c r="JIF917" s="806"/>
      <c r="JIG917" s="806"/>
      <c r="JIH917" s="806"/>
      <c r="JII917" s="806"/>
      <c r="JIJ917" s="806"/>
      <c r="JIK917" s="806"/>
      <c r="JIL917" s="806"/>
      <c r="JIM917" s="806"/>
      <c r="JIN917" s="806"/>
      <c r="JIO917" s="806"/>
      <c r="JIP917" s="806"/>
      <c r="JIQ917" s="806"/>
      <c r="JIR917" s="806"/>
      <c r="JIS917" s="806"/>
      <c r="JIT917" s="806"/>
      <c r="JIU917" s="806"/>
      <c r="JIV917" s="806"/>
      <c r="JIW917" s="806"/>
      <c r="JIX917" s="806"/>
      <c r="JIY917" s="806"/>
      <c r="JIZ917" s="806"/>
      <c r="JJA917" s="806"/>
      <c r="JJB917" s="806"/>
      <c r="JJC917" s="806"/>
      <c r="JJD917" s="806"/>
      <c r="JJE917" s="806"/>
      <c r="JJF917" s="806"/>
      <c r="JJG917" s="806"/>
      <c r="JJH917" s="806"/>
      <c r="JJI917" s="806"/>
      <c r="JJJ917" s="806"/>
      <c r="JJK917" s="806"/>
      <c r="JJL917" s="806"/>
      <c r="JJM917" s="806"/>
      <c r="JJN917" s="806"/>
      <c r="JJO917" s="806"/>
      <c r="JJP917" s="806"/>
      <c r="JJQ917" s="806"/>
      <c r="JJR917" s="806"/>
      <c r="JJS917" s="806"/>
      <c r="JJT917" s="806"/>
      <c r="JJU917" s="806"/>
      <c r="JJV917" s="806"/>
      <c r="JJW917" s="806"/>
      <c r="JJX917" s="806"/>
      <c r="JJY917" s="806"/>
      <c r="JJZ917" s="806"/>
      <c r="JKA917" s="806"/>
      <c r="JKB917" s="806"/>
      <c r="JKC917" s="806"/>
      <c r="JKD917" s="806"/>
      <c r="JKE917" s="806"/>
      <c r="JKF917" s="806"/>
      <c r="JKG917" s="806"/>
      <c r="JKH917" s="806"/>
      <c r="JKI917" s="806"/>
      <c r="JKJ917" s="806"/>
      <c r="JKK917" s="806"/>
      <c r="JKL917" s="806"/>
      <c r="JKM917" s="806"/>
      <c r="JKN917" s="806"/>
      <c r="JKO917" s="806"/>
      <c r="JKP917" s="806"/>
      <c r="JKQ917" s="806"/>
      <c r="JKR917" s="806"/>
      <c r="JKS917" s="806"/>
      <c r="JKT917" s="806"/>
      <c r="JKU917" s="806"/>
      <c r="JKV917" s="806"/>
      <c r="JKW917" s="806"/>
      <c r="JKX917" s="806"/>
      <c r="JKY917" s="806"/>
      <c r="JKZ917" s="806"/>
      <c r="JLA917" s="806"/>
      <c r="JLB917" s="806"/>
      <c r="JLC917" s="806"/>
      <c r="JLD917" s="806"/>
      <c r="JLE917" s="806"/>
      <c r="JLF917" s="806"/>
      <c r="JLG917" s="806"/>
      <c r="JLH917" s="806"/>
      <c r="JLI917" s="806"/>
      <c r="JLJ917" s="806"/>
      <c r="JLK917" s="806"/>
      <c r="JLL917" s="806"/>
      <c r="JLM917" s="806"/>
      <c r="JLN917" s="806"/>
      <c r="JLO917" s="806"/>
      <c r="JLP917" s="806"/>
      <c r="JLQ917" s="806"/>
      <c r="JLR917" s="806"/>
      <c r="JLS917" s="806"/>
      <c r="JLT917" s="806"/>
      <c r="JLU917" s="806"/>
      <c r="JLV917" s="806"/>
      <c r="JLW917" s="806"/>
      <c r="JLX917" s="806"/>
      <c r="JLY917" s="806"/>
      <c r="JLZ917" s="806"/>
      <c r="JMA917" s="806"/>
      <c r="JMB917" s="806"/>
      <c r="JMC917" s="806"/>
      <c r="JMD917" s="806"/>
      <c r="JME917" s="806"/>
      <c r="JMF917" s="806"/>
      <c r="JMG917" s="806"/>
      <c r="JMH917" s="806"/>
      <c r="JMI917" s="806"/>
      <c r="JMJ917" s="806"/>
      <c r="JMK917" s="806"/>
      <c r="JML917" s="806"/>
      <c r="JMM917" s="806"/>
      <c r="JMN917" s="806"/>
      <c r="JMO917" s="806"/>
      <c r="JMP917" s="806"/>
      <c r="JMQ917" s="806"/>
      <c r="JMR917" s="806"/>
      <c r="JMS917" s="806"/>
      <c r="JMT917" s="806"/>
      <c r="JMU917" s="806"/>
      <c r="JMV917" s="806"/>
      <c r="JMW917" s="806"/>
      <c r="JMX917" s="806"/>
      <c r="JMY917" s="806"/>
      <c r="JMZ917" s="806"/>
      <c r="JNA917" s="806"/>
      <c r="JNB917" s="806"/>
      <c r="JNC917" s="806"/>
      <c r="JND917" s="806"/>
      <c r="JNE917" s="806"/>
      <c r="JNF917" s="806"/>
      <c r="JNG917" s="806"/>
      <c r="JNH917" s="806"/>
      <c r="JNI917" s="806"/>
      <c r="JNJ917" s="806"/>
      <c r="JNK917" s="806"/>
      <c r="JNL917" s="806"/>
      <c r="JNM917" s="806"/>
      <c r="JNN917" s="806"/>
      <c r="JNO917" s="806"/>
      <c r="JNP917" s="806"/>
      <c r="JNQ917" s="806"/>
      <c r="JNR917" s="806"/>
      <c r="JNS917" s="806"/>
      <c r="JNT917" s="806"/>
      <c r="JNU917" s="806"/>
      <c r="JNV917" s="806"/>
      <c r="JNW917" s="806"/>
      <c r="JNX917" s="806"/>
      <c r="JNY917" s="806"/>
      <c r="JNZ917" s="806"/>
      <c r="JOA917" s="806"/>
      <c r="JOB917" s="806"/>
      <c r="JOC917" s="806"/>
      <c r="JOD917" s="806"/>
      <c r="JOE917" s="806"/>
      <c r="JOF917" s="806"/>
      <c r="JOG917" s="806"/>
      <c r="JOH917" s="806"/>
      <c r="JOI917" s="806"/>
      <c r="JOJ917" s="806"/>
      <c r="JOK917" s="806"/>
      <c r="JOL917" s="806"/>
      <c r="JOM917" s="806"/>
      <c r="JON917" s="806"/>
      <c r="JOO917" s="806"/>
      <c r="JOP917" s="806"/>
      <c r="JOQ917" s="806"/>
      <c r="JOR917" s="806"/>
      <c r="JOS917" s="806"/>
      <c r="JOT917" s="806"/>
      <c r="JOU917" s="806"/>
      <c r="JOV917" s="806"/>
      <c r="JOW917" s="806"/>
      <c r="JOX917" s="806"/>
      <c r="JOY917" s="806"/>
      <c r="JOZ917" s="806"/>
      <c r="JPA917" s="806"/>
      <c r="JPB917" s="806"/>
      <c r="JPC917" s="806"/>
      <c r="JPD917" s="806"/>
      <c r="JPE917" s="806"/>
      <c r="JPF917" s="806"/>
      <c r="JPG917" s="806"/>
      <c r="JPH917" s="806"/>
      <c r="JPI917" s="806"/>
      <c r="JPJ917" s="806"/>
      <c r="JPK917" s="806"/>
      <c r="JPL917" s="806"/>
      <c r="JPM917" s="806"/>
      <c r="JPN917" s="806"/>
      <c r="JPO917" s="806"/>
      <c r="JPP917" s="806"/>
      <c r="JPQ917" s="806"/>
      <c r="JPR917" s="806"/>
      <c r="JPS917" s="806"/>
      <c r="JPT917" s="806"/>
      <c r="JPU917" s="806"/>
      <c r="JPV917" s="806"/>
      <c r="JPW917" s="806"/>
      <c r="JPX917" s="806"/>
      <c r="JPY917" s="806"/>
      <c r="JPZ917" s="806"/>
      <c r="JQA917" s="806"/>
      <c r="JQB917" s="806"/>
      <c r="JQC917" s="806"/>
      <c r="JQD917" s="806"/>
      <c r="JQE917" s="806"/>
      <c r="JQF917" s="806"/>
      <c r="JQG917" s="806"/>
      <c r="JQH917" s="806"/>
      <c r="JQI917" s="806"/>
      <c r="JQJ917" s="806"/>
      <c r="JQK917" s="806"/>
      <c r="JQL917" s="806"/>
      <c r="JQM917" s="806"/>
      <c r="JQN917" s="806"/>
      <c r="JQO917" s="806"/>
      <c r="JQP917" s="806"/>
      <c r="JQQ917" s="806"/>
      <c r="JQR917" s="806"/>
      <c r="JQS917" s="806"/>
      <c r="JQT917" s="806"/>
      <c r="JQU917" s="806"/>
      <c r="JQV917" s="806"/>
      <c r="JQW917" s="806"/>
      <c r="JQX917" s="806"/>
      <c r="JQY917" s="806"/>
      <c r="JQZ917" s="806"/>
      <c r="JRA917" s="806"/>
      <c r="JRB917" s="806"/>
      <c r="JRC917" s="806"/>
      <c r="JRD917" s="806"/>
      <c r="JRE917" s="806"/>
      <c r="JRF917" s="806"/>
      <c r="JRG917" s="806"/>
      <c r="JRH917" s="806"/>
      <c r="JRI917" s="806"/>
      <c r="JRJ917" s="806"/>
      <c r="JRK917" s="806"/>
      <c r="JRL917" s="806"/>
      <c r="JRM917" s="806"/>
      <c r="JRN917" s="806"/>
      <c r="JRO917" s="806"/>
      <c r="JRP917" s="806"/>
      <c r="JRQ917" s="806"/>
      <c r="JRR917" s="806"/>
      <c r="JRS917" s="806"/>
      <c r="JRT917" s="806"/>
      <c r="JRU917" s="806"/>
      <c r="JRV917" s="806"/>
      <c r="JRW917" s="806"/>
      <c r="JRX917" s="806"/>
      <c r="JRY917" s="806"/>
      <c r="JRZ917" s="806"/>
      <c r="JSA917" s="806"/>
      <c r="JSB917" s="806"/>
      <c r="JSC917" s="806"/>
      <c r="JSD917" s="806"/>
      <c r="JSE917" s="806"/>
      <c r="JSF917" s="806"/>
      <c r="JSG917" s="806"/>
      <c r="JSH917" s="806"/>
      <c r="JSI917" s="806"/>
      <c r="JSJ917" s="806"/>
      <c r="JSK917" s="806"/>
      <c r="JSL917" s="806"/>
      <c r="JSM917" s="806"/>
      <c r="JSN917" s="806"/>
      <c r="JSO917" s="806"/>
      <c r="JSP917" s="806"/>
      <c r="JSQ917" s="806"/>
      <c r="JSR917" s="806"/>
      <c r="JSS917" s="806"/>
      <c r="JST917" s="806"/>
      <c r="JSU917" s="806"/>
      <c r="JSV917" s="806"/>
      <c r="JSW917" s="806"/>
      <c r="JSX917" s="806"/>
      <c r="JSY917" s="806"/>
      <c r="JSZ917" s="806"/>
      <c r="JTA917" s="806"/>
      <c r="JTB917" s="806"/>
      <c r="JTC917" s="806"/>
      <c r="JTD917" s="806"/>
      <c r="JTE917" s="806"/>
      <c r="JTF917" s="806"/>
      <c r="JTG917" s="806"/>
      <c r="JTH917" s="806"/>
      <c r="JTI917" s="806"/>
      <c r="JTJ917" s="806"/>
      <c r="JTK917" s="806"/>
      <c r="JTL917" s="806"/>
      <c r="JTM917" s="806"/>
      <c r="JTN917" s="806"/>
      <c r="JTO917" s="806"/>
      <c r="JTP917" s="806"/>
      <c r="JTQ917" s="806"/>
      <c r="JTR917" s="806"/>
      <c r="JTS917" s="806"/>
      <c r="JTT917" s="806"/>
      <c r="JTU917" s="806"/>
      <c r="JTV917" s="806"/>
      <c r="JTW917" s="806"/>
      <c r="JTX917" s="806"/>
      <c r="JTY917" s="806"/>
      <c r="JTZ917" s="806"/>
      <c r="JUA917" s="806"/>
      <c r="JUB917" s="806"/>
      <c r="JUC917" s="806"/>
      <c r="JUD917" s="806"/>
      <c r="JUE917" s="806"/>
      <c r="JUF917" s="806"/>
      <c r="JUG917" s="806"/>
      <c r="JUH917" s="806"/>
      <c r="JUI917" s="806"/>
      <c r="JUJ917" s="806"/>
      <c r="JUK917" s="806"/>
      <c r="JUL917" s="806"/>
      <c r="JUM917" s="806"/>
      <c r="JUN917" s="806"/>
      <c r="JUO917" s="806"/>
      <c r="JUP917" s="806"/>
      <c r="JUQ917" s="806"/>
      <c r="JUR917" s="806"/>
      <c r="JUS917" s="806"/>
      <c r="JUT917" s="806"/>
      <c r="JUU917" s="806"/>
      <c r="JUV917" s="806"/>
      <c r="JUW917" s="806"/>
      <c r="JUX917" s="806"/>
      <c r="JUY917" s="806"/>
      <c r="JUZ917" s="806"/>
      <c r="JVA917" s="806"/>
      <c r="JVB917" s="806"/>
      <c r="JVC917" s="806"/>
      <c r="JVD917" s="806"/>
      <c r="JVE917" s="806"/>
      <c r="JVF917" s="806"/>
      <c r="JVG917" s="806"/>
      <c r="JVH917" s="806"/>
      <c r="JVI917" s="806"/>
      <c r="JVJ917" s="806"/>
      <c r="JVK917" s="806"/>
      <c r="JVL917" s="806"/>
      <c r="JVM917" s="806"/>
      <c r="JVN917" s="806"/>
      <c r="JVO917" s="806"/>
      <c r="JVP917" s="806"/>
      <c r="JVQ917" s="806"/>
      <c r="JVR917" s="806"/>
      <c r="JVS917" s="806"/>
      <c r="JVT917" s="806"/>
      <c r="JVU917" s="806"/>
      <c r="JVV917" s="806"/>
      <c r="JVW917" s="806"/>
      <c r="JVX917" s="806"/>
      <c r="JVY917" s="806"/>
      <c r="JVZ917" s="806"/>
      <c r="JWA917" s="806"/>
      <c r="JWB917" s="806"/>
      <c r="JWC917" s="806"/>
      <c r="JWD917" s="806"/>
      <c r="JWE917" s="806"/>
      <c r="JWF917" s="806"/>
      <c r="JWG917" s="806"/>
      <c r="JWH917" s="806"/>
      <c r="JWI917" s="806"/>
      <c r="JWJ917" s="806"/>
      <c r="JWK917" s="806"/>
      <c r="JWL917" s="806"/>
      <c r="JWM917" s="806"/>
      <c r="JWN917" s="806"/>
      <c r="JWO917" s="806"/>
      <c r="JWP917" s="806"/>
      <c r="JWQ917" s="806"/>
      <c r="JWR917" s="806"/>
      <c r="JWS917" s="806"/>
      <c r="JWT917" s="806"/>
      <c r="JWU917" s="806"/>
      <c r="JWV917" s="806"/>
      <c r="JWW917" s="806"/>
      <c r="JWX917" s="806"/>
      <c r="JWY917" s="806"/>
      <c r="JWZ917" s="806"/>
      <c r="JXA917" s="806"/>
      <c r="JXB917" s="806"/>
      <c r="JXC917" s="806"/>
      <c r="JXD917" s="806"/>
      <c r="JXE917" s="806"/>
      <c r="JXF917" s="806"/>
      <c r="JXG917" s="806"/>
      <c r="JXH917" s="806"/>
      <c r="JXI917" s="806"/>
      <c r="JXJ917" s="806"/>
      <c r="JXK917" s="806"/>
      <c r="JXL917" s="806"/>
      <c r="JXM917" s="806"/>
      <c r="JXN917" s="806"/>
      <c r="JXO917" s="806"/>
      <c r="JXP917" s="806"/>
      <c r="JXQ917" s="806"/>
      <c r="JXR917" s="806"/>
      <c r="JXS917" s="806"/>
      <c r="JXT917" s="806"/>
      <c r="JXU917" s="806"/>
      <c r="JXV917" s="806"/>
      <c r="JXW917" s="806"/>
      <c r="JXX917" s="806"/>
      <c r="JXY917" s="806"/>
      <c r="JXZ917" s="806"/>
      <c r="JYA917" s="806"/>
      <c r="JYB917" s="806"/>
      <c r="JYC917" s="806"/>
      <c r="JYD917" s="806"/>
      <c r="JYE917" s="806"/>
      <c r="JYF917" s="806"/>
      <c r="JYG917" s="806"/>
      <c r="JYH917" s="806"/>
      <c r="JYI917" s="806"/>
      <c r="JYJ917" s="806"/>
      <c r="JYK917" s="806"/>
      <c r="JYL917" s="806"/>
      <c r="JYM917" s="806"/>
      <c r="JYN917" s="806"/>
      <c r="JYO917" s="806"/>
      <c r="JYP917" s="806"/>
      <c r="JYQ917" s="806"/>
      <c r="JYR917" s="806"/>
      <c r="JYS917" s="806"/>
      <c r="JYT917" s="806"/>
      <c r="JYU917" s="806"/>
      <c r="JYV917" s="806"/>
      <c r="JYW917" s="806"/>
      <c r="JYX917" s="806"/>
      <c r="JYY917" s="806"/>
      <c r="JYZ917" s="806"/>
      <c r="JZA917" s="806"/>
      <c r="JZB917" s="806"/>
      <c r="JZC917" s="806"/>
      <c r="JZD917" s="806"/>
      <c r="JZE917" s="806"/>
      <c r="JZF917" s="806"/>
      <c r="JZG917" s="806"/>
      <c r="JZH917" s="806"/>
      <c r="JZI917" s="806"/>
      <c r="JZJ917" s="806"/>
      <c r="JZK917" s="806"/>
      <c r="JZL917" s="806"/>
      <c r="JZM917" s="806"/>
      <c r="JZN917" s="806"/>
      <c r="JZO917" s="806"/>
      <c r="JZP917" s="806"/>
      <c r="JZQ917" s="806"/>
      <c r="JZR917" s="806"/>
      <c r="JZS917" s="806"/>
      <c r="JZT917" s="806"/>
      <c r="JZU917" s="806"/>
      <c r="JZV917" s="806"/>
      <c r="JZW917" s="806"/>
      <c r="JZX917" s="806"/>
      <c r="JZY917" s="806"/>
      <c r="JZZ917" s="806"/>
      <c r="KAA917" s="806"/>
      <c r="KAB917" s="806"/>
      <c r="KAC917" s="806"/>
      <c r="KAD917" s="806"/>
      <c r="KAE917" s="806"/>
      <c r="KAF917" s="806"/>
      <c r="KAG917" s="806"/>
      <c r="KAH917" s="806"/>
      <c r="KAI917" s="806"/>
      <c r="KAJ917" s="806"/>
      <c r="KAK917" s="806"/>
      <c r="KAL917" s="806"/>
      <c r="KAM917" s="806"/>
      <c r="KAN917" s="806"/>
      <c r="KAO917" s="806"/>
      <c r="KAP917" s="806"/>
      <c r="KAQ917" s="806"/>
      <c r="KAR917" s="806"/>
      <c r="KAS917" s="806"/>
      <c r="KAT917" s="806"/>
      <c r="KAU917" s="806"/>
      <c r="KAV917" s="806"/>
      <c r="KAW917" s="806"/>
      <c r="KAX917" s="806"/>
      <c r="KAY917" s="806"/>
      <c r="KAZ917" s="806"/>
      <c r="KBA917" s="806"/>
      <c r="KBB917" s="806"/>
      <c r="KBC917" s="806"/>
      <c r="KBD917" s="806"/>
      <c r="KBE917" s="806"/>
      <c r="KBF917" s="806"/>
      <c r="KBG917" s="806"/>
      <c r="KBH917" s="806"/>
      <c r="KBI917" s="806"/>
      <c r="KBJ917" s="806"/>
      <c r="KBK917" s="806"/>
      <c r="KBL917" s="806"/>
      <c r="KBM917" s="806"/>
      <c r="KBN917" s="806"/>
      <c r="KBO917" s="806"/>
      <c r="KBP917" s="806"/>
      <c r="KBQ917" s="806"/>
      <c r="KBR917" s="806"/>
      <c r="KBS917" s="806"/>
      <c r="KBT917" s="806"/>
      <c r="KBU917" s="806"/>
      <c r="KBV917" s="806"/>
      <c r="KBW917" s="806"/>
      <c r="KBX917" s="806"/>
      <c r="KBY917" s="806"/>
      <c r="KBZ917" s="806"/>
      <c r="KCA917" s="806"/>
      <c r="KCB917" s="806"/>
      <c r="KCC917" s="806"/>
      <c r="KCD917" s="806"/>
      <c r="KCE917" s="806"/>
      <c r="KCF917" s="806"/>
      <c r="KCG917" s="806"/>
      <c r="KCH917" s="806"/>
      <c r="KCI917" s="806"/>
      <c r="KCJ917" s="806"/>
      <c r="KCK917" s="806"/>
      <c r="KCL917" s="806"/>
      <c r="KCM917" s="806"/>
      <c r="KCN917" s="806"/>
      <c r="KCO917" s="806"/>
      <c r="KCP917" s="806"/>
      <c r="KCQ917" s="806"/>
      <c r="KCR917" s="806"/>
      <c r="KCS917" s="806"/>
      <c r="KCT917" s="806"/>
      <c r="KCU917" s="806"/>
      <c r="KCV917" s="806"/>
      <c r="KCW917" s="806"/>
      <c r="KCX917" s="806"/>
      <c r="KCY917" s="806"/>
      <c r="KCZ917" s="806"/>
      <c r="KDA917" s="806"/>
      <c r="KDB917" s="806"/>
      <c r="KDC917" s="806"/>
      <c r="KDD917" s="806"/>
      <c r="KDE917" s="806"/>
      <c r="KDF917" s="806"/>
      <c r="KDG917" s="806"/>
      <c r="KDH917" s="806"/>
      <c r="KDI917" s="806"/>
      <c r="KDJ917" s="806"/>
      <c r="KDK917" s="806"/>
      <c r="KDL917" s="806"/>
      <c r="KDM917" s="806"/>
      <c r="KDN917" s="806"/>
      <c r="KDO917" s="806"/>
      <c r="KDP917" s="806"/>
      <c r="KDQ917" s="806"/>
      <c r="KDR917" s="806"/>
      <c r="KDS917" s="806"/>
      <c r="KDT917" s="806"/>
      <c r="KDU917" s="806"/>
      <c r="KDV917" s="806"/>
      <c r="KDW917" s="806"/>
      <c r="KDX917" s="806"/>
      <c r="KDY917" s="806"/>
      <c r="KDZ917" s="806"/>
      <c r="KEA917" s="806"/>
      <c r="KEB917" s="806"/>
      <c r="KEC917" s="806"/>
      <c r="KED917" s="806"/>
      <c r="KEE917" s="806"/>
      <c r="KEF917" s="806"/>
      <c r="KEG917" s="806"/>
      <c r="KEH917" s="806"/>
      <c r="KEI917" s="806"/>
      <c r="KEJ917" s="806"/>
      <c r="KEK917" s="806"/>
      <c r="KEL917" s="806"/>
      <c r="KEM917" s="806"/>
      <c r="KEN917" s="806"/>
      <c r="KEO917" s="806"/>
      <c r="KEP917" s="806"/>
      <c r="KEQ917" s="806"/>
      <c r="KER917" s="806"/>
      <c r="KES917" s="806"/>
      <c r="KET917" s="806"/>
      <c r="KEU917" s="806"/>
      <c r="KEV917" s="806"/>
      <c r="KEW917" s="806"/>
      <c r="KEX917" s="806"/>
      <c r="KEY917" s="806"/>
      <c r="KEZ917" s="806"/>
      <c r="KFA917" s="806"/>
      <c r="KFB917" s="806"/>
      <c r="KFC917" s="806"/>
      <c r="KFD917" s="806"/>
      <c r="KFE917" s="806"/>
      <c r="KFF917" s="806"/>
      <c r="KFG917" s="806"/>
      <c r="KFH917" s="806"/>
      <c r="KFI917" s="806"/>
      <c r="KFJ917" s="806"/>
      <c r="KFK917" s="806"/>
      <c r="KFL917" s="806"/>
      <c r="KFM917" s="806"/>
      <c r="KFN917" s="806"/>
      <c r="KFO917" s="806"/>
      <c r="KFP917" s="806"/>
      <c r="KFQ917" s="806"/>
      <c r="KFR917" s="806"/>
      <c r="KFS917" s="806"/>
      <c r="KFT917" s="806"/>
      <c r="KFU917" s="806"/>
      <c r="KFV917" s="806"/>
      <c r="KFW917" s="806"/>
      <c r="KFX917" s="806"/>
      <c r="KFY917" s="806"/>
      <c r="KFZ917" s="806"/>
      <c r="KGA917" s="806"/>
      <c r="KGB917" s="806"/>
      <c r="KGC917" s="806"/>
      <c r="KGD917" s="806"/>
      <c r="KGE917" s="806"/>
      <c r="KGF917" s="806"/>
      <c r="KGG917" s="806"/>
      <c r="KGH917" s="806"/>
      <c r="KGI917" s="806"/>
      <c r="KGJ917" s="806"/>
      <c r="KGK917" s="806"/>
      <c r="KGL917" s="806"/>
      <c r="KGM917" s="806"/>
      <c r="KGN917" s="806"/>
      <c r="KGO917" s="806"/>
      <c r="KGP917" s="806"/>
      <c r="KGQ917" s="806"/>
      <c r="KGR917" s="806"/>
      <c r="KGS917" s="806"/>
      <c r="KGT917" s="806"/>
      <c r="KGU917" s="806"/>
      <c r="KGV917" s="806"/>
      <c r="KGW917" s="806"/>
      <c r="KGX917" s="806"/>
      <c r="KGY917" s="806"/>
      <c r="KGZ917" s="806"/>
      <c r="KHA917" s="806"/>
      <c r="KHB917" s="806"/>
      <c r="KHC917" s="806"/>
      <c r="KHD917" s="806"/>
      <c r="KHE917" s="806"/>
      <c r="KHF917" s="806"/>
      <c r="KHG917" s="806"/>
      <c r="KHH917" s="806"/>
      <c r="KHI917" s="806"/>
      <c r="KHJ917" s="806"/>
      <c r="KHK917" s="806"/>
      <c r="KHL917" s="806"/>
      <c r="KHM917" s="806"/>
      <c r="KHN917" s="806"/>
      <c r="KHO917" s="806"/>
      <c r="KHP917" s="806"/>
      <c r="KHQ917" s="806"/>
      <c r="KHR917" s="806"/>
      <c r="KHS917" s="806"/>
      <c r="KHT917" s="806"/>
      <c r="KHU917" s="806"/>
      <c r="KHV917" s="806"/>
      <c r="KHW917" s="806"/>
      <c r="KHX917" s="806"/>
      <c r="KHY917" s="806"/>
      <c r="KHZ917" s="806"/>
      <c r="KIA917" s="806"/>
      <c r="KIB917" s="806"/>
      <c r="KIC917" s="806"/>
      <c r="KID917" s="806"/>
      <c r="KIE917" s="806"/>
      <c r="KIF917" s="806"/>
      <c r="KIG917" s="806"/>
      <c r="KIH917" s="806"/>
      <c r="KII917" s="806"/>
      <c r="KIJ917" s="806"/>
      <c r="KIK917" s="806"/>
      <c r="KIL917" s="806"/>
      <c r="KIM917" s="806"/>
      <c r="KIN917" s="806"/>
      <c r="KIO917" s="806"/>
      <c r="KIP917" s="806"/>
      <c r="KIQ917" s="806"/>
      <c r="KIR917" s="806"/>
      <c r="KIS917" s="806"/>
      <c r="KIT917" s="806"/>
      <c r="KIU917" s="806"/>
      <c r="KIV917" s="806"/>
      <c r="KIW917" s="806"/>
      <c r="KIX917" s="806"/>
      <c r="KIY917" s="806"/>
      <c r="KIZ917" s="806"/>
      <c r="KJA917" s="806"/>
      <c r="KJB917" s="806"/>
      <c r="KJC917" s="806"/>
      <c r="KJD917" s="806"/>
      <c r="KJE917" s="806"/>
      <c r="KJF917" s="806"/>
      <c r="KJG917" s="806"/>
      <c r="KJH917" s="806"/>
      <c r="KJI917" s="806"/>
      <c r="KJJ917" s="806"/>
      <c r="KJK917" s="806"/>
      <c r="KJL917" s="806"/>
      <c r="KJM917" s="806"/>
      <c r="KJN917" s="806"/>
      <c r="KJO917" s="806"/>
      <c r="KJP917" s="806"/>
      <c r="KJQ917" s="806"/>
      <c r="KJR917" s="806"/>
      <c r="KJS917" s="806"/>
      <c r="KJT917" s="806"/>
      <c r="KJU917" s="806"/>
      <c r="KJV917" s="806"/>
      <c r="KJW917" s="806"/>
      <c r="KJX917" s="806"/>
      <c r="KJY917" s="806"/>
      <c r="KJZ917" s="806"/>
      <c r="KKA917" s="806"/>
      <c r="KKB917" s="806"/>
      <c r="KKC917" s="806"/>
      <c r="KKD917" s="806"/>
      <c r="KKE917" s="806"/>
      <c r="KKF917" s="806"/>
      <c r="KKG917" s="806"/>
      <c r="KKH917" s="806"/>
      <c r="KKI917" s="806"/>
      <c r="KKJ917" s="806"/>
      <c r="KKK917" s="806"/>
      <c r="KKL917" s="806"/>
      <c r="KKM917" s="806"/>
      <c r="KKN917" s="806"/>
      <c r="KKO917" s="806"/>
      <c r="KKP917" s="806"/>
      <c r="KKQ917" s="806"/>
      <c r="KKR917" s="806"/>
      <c r="KKS917" s="806"/>
      <c r="KKT917" s="806"/>
      <c r="KKU917" s="806"/>
      <c r="KKV917" s="806"/>
      <c r="KKW917" s="806"/>
      <c r="KKX917" s="806"/>
      <c r="KKY917" s="806"/>
      <c r="KKZ917" s="806"/>
      <c r="KLA917" s="806"/>
      <c r="KLB917" s="806"/>
      <c r="KLC917" s="806"/>
      <c r="KLD917" s="806"/>
      <c r="KLE917" s="806"/>
      <c r="KLF917" s="806"/>
      <c r="KLG917" s="806"/>
      <c r="KLH917" s="806"/>
      <c r="KLI917" s="806"/>
      <c r="KLJ917" s="806"/>
      <c r="KLK917" s="806"/>
      <c r="KLL917" s="806"/>
      <c r="KLM917" s="806"/>
      <c r="KLN917" s="806"/>
      <c r="KLO917" s="806"/>
      <c r="KLP917" s="806"/>
      <c r="KLQ917" s="806"/>
      <c r="KLR917" s="806"/>
      <c r="KLS917" s="806"/>
      <c r="KLT917" s="806"/>
      <c r="KLU917" s="806"/>
      <c r="KLV917" s="806"/>
      <c r="KLW917" s="806"/>
      <c r="KLX917" s="806"/>
      <c r="KLY917" s="806"/>
      <c r="KLZ917" s="806"/>
      <c r="KMA917" s="806"/>
      <c r="KMB917" s="806"/>
      <c r="KMC917" s="806"/>
      <c r="KMD917" s="806"/>
      <c r="KME917" s="806"/>
      <c r="KMF917" s="806"/>
      <c r="KMG917" s="806"/>
      <c r="KMH917" s="806"/>
      <c r="KMI917" s="806"/>
      <c r="KMJ917" s="806"/>
      <c r="KMK917" s="806"/>
      <c r="KML917" s="806"/>
      <c r="KMM917" s="806"/>
      <c r="KMN917" s="806"/>
      <c r="KMO917" s="806"/>
      <c r="KMP917" s="806"/>
      <c r="KMQ917" s="806"/>
      <c r="KMR917" s="806"/>
      <c r="KMS917" s="806"/>
      <c r="KMT917" s="806"/>
      <c r="KMU917" s="806"/>
      <c r="KMV917" s="806"/>
      <c r="KMW917" s="806"/>
      <c r="KMX917" s="806"/>
      <c r="KMY917" s="806"/>
      <c r="KMZ917" s="806"/>
      <c r="KNA917" s="806"/>
      <c r="KNB917" s="806"/>
      <c r="KNC917" s="806"/>
      <c r="KND917" s="806"/>
      <c r="KNE917" s="806"/>
      <c r="KNF917" s="806"/>
      <c r="KNG917" s="806"/>
      <c r="KNH917" s="806"/>
      <c r="KNI917" s="806"/>
      <c r="KNJ917" s="806"/>
      <c r="KNK917" s="806"/>
      <c r="KNL917" s="806"/>
      <c r="KNM917" s="806"/>
      <c r="KNN917" s="806"/>
      <c r="KNO917" s="806"/>
      <c r="KNP917" s="806"/>
      <c r="KNQ917" s="806"/>
      <c r="KNR917" s="806"/>
      <c r="KNS917" s="806"/>
      <c r="KNT917" s="806"/>
      <c r="KNU917" s="806"/>
      <c r="KNV917" s="806"/>
      <c r="KNW917" s="806"/>
      <c r="KNX917" s="806"/>
      <c r="KNY917" s="806"/>
      <c r="KNZ917" s="806"/>
      <c r="KOA917" s="806"/>
      <c r="KOB917" s="806"/>
      <c r="KOC917" s="806"/>
      <c r="KOD917" s="806"/>
      <c r="KOE917" s="806"/>
      <c r="KOF917" s="806"/>
      <c r="KOG917" s="806"/>
      <c r="KOH917" s="806"/>
      <c r="KOI917" s="806"/>
      <c r="KOJ917" s="806"/>
      <c r="KOK917" s="806"/>
      <c r="KOL917" s="806"/>
      <c r="KOM917" s="806"/>
      <c r="KON917" s="806"/>
      <c r="KOO917" s="806"/>
      <c r="KOP917" s="806"/>
      <c r="KOQ917" s="806"/>
      <c r="KOR917" s="806"/>
      <c r="KOS917" s="806"/>
      <c r="KOT917" s="806"/>
      <c r="KOU917" s="806"/>
      <c r="KOV917" s="806"/>
      <c r="KOW917" s="806"/>
      <c r="KOX917" s="806"/>
      <c r="KOY917" s="806"/>
      <c r="KOZ917" s="806"/>
      <c r="KPA917" s="806"/>
      <c r="KPB917" s="806"/>
      <c r="KPC917" s="806"/>
      <c r="KPD917" s="806"/>
      <c r="KPE917" s="806"/>
      <c r="KPF917" s="806"/>
      <c r="KPG917" s="806"/>
      <c r="KPH917" s="806"/>
      <c r="KPI917" s="806"/>
      <c r="KPJ917" s="806"/>
      <c r="KPK917" s="806"/>
      <c r="KPL917" s="806"/>
      <c r="KPM917" s="806"/>
      <c r="KPN917" s="806"/>
      <c r="KPO917" s="806"/>
      <c r="KPP917" s="806"/>
      <c r="KPQ917" s="806"/>
      <c r="KPR917" s="806"/>
      <c r="KPS917" s="806"/>
      <c r="KPT917" s="806"/>
      <c r="KPU917" s="806"/>
      <c r="KPV917" s="806"/>
      <c r="KPW917" s="806"/>
      <c r="KPX917" s="806"/>
      <c r="KPY917" s="806"/>
      <c r="KPZ917" s="806"/>
      <c r="KQA917" s="806"/>
      <c r="KQB917" s="806"/>
      <c r="KQC917" s="806"/>
      <c r="KQD917" s="806"/>
      <c r="KQE917" s="806"/>
      <c r="KQF917" s="806"/>
      <c r="KQG917" s="806"/>
      <c r="KQH917" s="806"/>
      <c r="KQI917" s="806"/>
      <c r="KQJ917" s="806"/>
      <c r="KQK917" s="806"/>
      <c r="KQL917" s="806"/>
      <c r="KQM917" s="806"/>
      <c r="KQN917" s="806"/>
      <c r="KQO917" s="806"/>
      <c r="KQP917" s="806"/>
      <c r="KQQ917" s="806"/>
      <c r="KQR917" s="806"/>
      <c r="KQS917" s="806"/>
      <c r="KQT917" s="806"/>
      <c r="KQU917" s="806"/>
      <c r="KQV917" s="806"/>
      <c r="KQW917" s="806"/>
      <c r="KQX917" s="806"/>
      <c r="KQY917" s="806"/>
      <c r="KQZ917" s="806"/>
      <c r="KRA917" s="806"/>
      <c r="KRB917" s="806"/>
      <c r="KRC917" s="806"/>
      <c r="KRD917" s="806"/>
      <c r="KRE917" s="806"/>
      <c r="KRF917" s="806"/>
      <c r="KRG917" s="806"/>
      <c r="KRH917" s="806"/>
      <c r="KRI917" s="806"/>
      <c r="KRJ917" s="806"/>
      <c r="KRK917" s="806"/>
      <c r="KRL917" s="806"/>
      <c r="KRM917" s="806"/>
      <c r="KRN917" s="806"/>
      <c r="KRO917" s="806"/>
      <c r="KRP917" s="806"/>
      <c r="KRQ917" s="806"/>
      <c r="KRR917" s="806"/>
      <c r="KRS917" s="806"/>
      <c r="KRT917" s="806"/>
      <c r="KRU917" s="806"/>
      <c r="KRV917" s="806"/>
      <c r="KRW917" s="806"/>
      <c r="KRX917" s="806"/>
      <c r="KRY917" s="806"/>
      <c r="KRZ917" s="806"/>
      <c r="KSA917" s="806"/>
      <c r="KSB917" s="806"/>
      <c r="KSC917" s="806"/>
      <c r="KSD917" s="806"/>
      <c r="KSE917" s="806"/>
      <c r="KSF917" s="806"/>
      <c r="KSG917" s="806"/>
      <c r="KSH917" s="806"/>
      <c r="KSI917" s="806"/>
      <c r="KSJ917" s="806"/>
      <c r="KSK917" s="806"/>
      <c r="KSL917" s="806"/>
      <c r="KSM917" s="806"/>
      <c r="KSN917" s="806"/>
      <c r="KSO917" s="806"/>
      <c r="KSP917" s="806"/>
      <c r="KSQ917" s="806"/>
      <c r="KSR917" s="806"/>
      <c r="KSS917" s="806"/>
      <c r="KST917" s="806"/>
      <c r="KSU917" s="806"/>
      <c r="KSV917" s="806"/>
      <c r="KSW917" s="806"/>
      <c r="KSX917" s="806"/>
      <c r="KSY917" s="806"/>
      <c r="KSZ917" s="806"/>
      <c r="KTA917" s="806"/>
      <c r="KTB917" s="806"/>
      <c r="KTC917" s="806"/>
      <c r="KTD917" s="806"/>
      <c r="KTE917" s="806"/>
      <c r="KTF917" s="806"/>
      <c r="KTG917" s="806"/>
      <c r="KTH917" s="806"/>
      <c r="KTI917" s="806"/>
      <c r="KTJ917" s="806"/>
      <c r="KTK917" s="806"/>
      <c r="KTL917" s="806"/>
      <c r="KTM917" s="806"/>
      <c r="KTN917" s="806"/>
      <c r="KTO917" s="806"/>
      <c r="KTP917" s="806"/>
      <c r="KTQ917" s="806"/>
      <c r="KTR917" s="806"/>
      <c r="KTS917" s="806"/>
      <c r="KTT917" s="806"/>
      <c r="KTU917" s="806"/>
      <c r="KTV917" s="806"/>
      <c r="KTW917" s="806"/>
      <c r="KTX917" s="806"/>
      <c r="KTY917" s="806"/>
      <c r="KTZ917" s="806"/>
      <c r="KUA917" s="806"/>
      <c r="KUB917" s="806"/>
      <c r="KUC917" s="806"/>
      <c r="KUD917" s="806"/>
      <c r="KUE917" s="806"/>
      <c r="KUF917" s="806"/>
      <c r="KUG917" s="806"/>
      <c r="KUH917" s="806"/>
      <c r="KUI917" s="806"/>
      <c r="KUJ917" s="806"/>
      <c r="KUK917" s="806"/>
      <c r="KUL917" s="806"/>
      <c r="KUM917" s="806"/>
      <c r="KUN917" s="806"/>
      <c r="KUO917" s="806"/>
      <c r="KUP917" s="806"/>
      <c r="KUQ917" s="806"/>
      <c r="KUR917" s="806"/>
      <c r="KUS917" s="806"/>
      <c r="KUT917" s="806"/>
      <c r="KUU917" s="806"/>
      <c r="KUV917" s="806"/>
      <c r="KUW917" s="806"/>
      <c r="KUX917" s="806"/>
      <c r="KUY917" s="806"/>
      <c r="KUZ917" s="806"/>
      <c r="KVA917" s="806"/>
      <c r="KVB917" s="806"/>
      <c r="KVC917" s="806"/>
      <c r="KVD917" s="806"/>
      <c r="KVE917" s="806"/>
      <c r="KVF917" s="806"/>
      <c r="KVG917" s="806"/>
      <c r="KVH917" s="806"/>
      <c r="KVI917" s="806"/>
      <c r="KVJ917" s="806"/>
      <c r="KVK917" s="806"/>
      <c r="KVL917" s="806"/>
      <c r="KVM917" s="806"/>
      <c r="KVN917" s="806"/>
      <c r="KVO917" s="806"/>
      <c r="KVP917" s="806"/>
      <c r="KVQ917" s="806"/>
      <c r="KVR917" s="806"/>
      <c r="KVS917" s="806"/>
      <c r="KVT917" s="806"/>
      <c r="KVU917" s="806"/>
      <c r="KVV917" s="806"/>
      <c r="KVW917" s="806"/>
      <c r="KVX917" s="806"/>
      <c r="KVY917" s="806"/>
      <c r="KVZ917" s="806"/>
      <c r="KWA917" s="806"/>
      <c r="KWB917" s="806"/>
      <c r="KWC917" s="806"/>
      <c r="KWD917" s="806"/>
      <c r="KWE917" s="806"/>
      <c r="KWF917" s="806"/>
      <c r="KWG917" s="806"/>
      <c r="KWH917" s="806"/>
      <c r="KWI917" s="806"/>
      <c r="KWJ917" s="806"/>
      <c r="KWK917" s="806"/>
      <c r="KWL917" s="806"/>
      <c r="KWM917" s="806"/>
      <c r="KWN917" s="806"/>
      <c r="KWO917" s="806"/>
      <c r="KWP917" s="806"/>
      <c r="KWQ917" s="806"/>
      <c r="KWR917" s="806"/>
      <c r="KWS917" s="806"/>
      <c r="KWT917" s="806"/>
      <c r="KWU917" s="806"/>
      <c r="KWV917" s="806"/>
      <c r="KWW917" s="806"/>
      <c r="KWX917" s="806"/>
      <c r="KWY917" s="806"/>
      <c r="KWZ917" s="806"/>
      <c r="KXA917" s="806"/>
      <c r="KXB917" s="806"/>
      <c r="KXC917" s="806"/>
      <c r="KXD917" s="806"/>
      <c r="KXE917" s="806"/>
      <c r="KXF917" s="806"/>
      <c r="KXG917" s="806"/>
      <c r="KXH917" s="806"/>
      <c r="KXI917" s="806"/>
      <c r="KXJ917" s="806"/>
      <c r="KXK917" s="806"/>
      <c r="KXL917" s="806"/>
      <c r="KXM917" s="806"/>
      <c r="KXN917" s="806"/>
      <c r="KXO917" s="806"/>
      <c r="KXP917" s="806"/>
      <c r="KXQ917" s="806"/>
      <c r="KXR917" s="806"/>
      <c r="KXS917" s="806"/>
      <c r="KXT917" s="806"/>
      <c r="KXU917" s="806"/>
      <c r="KXV917" s="806"/>
      <c r="KXW917" s="806"/>
      <c r="KXX917" s="806"/>
      <c r="KXY917" s="806"/>
      <c r="KXZ917" s="806"/>
      <c r="KYA917" s="806"/>
      <c r="KYB917" s="806"/>
      <c r="KYC917" s="806"/>
      <c r="KYD917" s="806"/>
      <c r="KYE917" s="806"/>
      <c r="KYF917" s="806"/>
      <c r="KYG917" s="806"/>
      <c r="KYH917" s="806"/>
      <c r="KYI917" s="806"/>
      <c r="KYJ917" s="806"/>
      <c r="KYK917" s="806"/>
      <c r="KYL917" s="806"/>
      <c r="KYM917" s="806"/>
      <c r="KYN917" s="806"/>
      <c r="KYO917" s="806"/>
      <c r="KYP917" s="806"/>
      <c r="KYQ917" s="806"/>
      <c r="KYR917" s="806"/>
      <c r="KYS917" s="806"/>
      <c r="KYT917" s="806"/>
      <c r="KYU917" s="806"/>
      <c r="KYV917" s="806"/>
      <c r="KYW917" s="806"/>
      <c r="KYX917" s="806"/>
      <c r="KYY917" s="806"/>
      <c r="KYZ917" s="806"/>
      <c r="KZA917" s="806"/>
      <c r="KZB917" s="806"/>
      <c r="KZC917" s="806"/>
      <c r="KZD917" s="806"/>
      <c r="KZE917" s="806"/>
      <c r="KZF917" s="806"/>
      <c r="KZG917" s="806"/>
      <c r="KZH917" s="806"/>
      <c r="KZI917" s="806"/>
      <c r="KZJ917" s="806"/>
      <c r="KZK917" s="806"/>
      <c r="KZL917" s="806"/>
      <c r="KZM917" s="806"/>
      <c r="KZN917" s="806"/>
      <c r="KZO917" s="806"/>
      <c r="KZP917" s="806"/>
      <c r="KZQ917" s="806"/>
      <c r="KZR917" s="806"/>
      <c r="KZS917" s="806"/>
      <c r="KZT917" s="806"/>
      <c r="KZU917" s="806"/>
      <c r="KZV917" s="806"/>
      <c r="KZW917" s="806"/>
      <c r="KZX917" s="806"/>
      <c r="KZY917" s="806"/>
      <c r="KZZ917" s="806"/>
      <c r="LAA917" s="806"/>
      <c r="LAB917" s="806"/>
      <c r="LAC917" s="806"/>
      <c r="LAD917" s="806"/>
      <c r="LAE917" s="806"/>
      <c r="LAF917" s="806"/>
      <c r="LAG917" s="806"/>
      <c r="LAH917" s="806"/>
      <c r="LAI917" s="806"/>
      <c r="LAJ917" s="806"/>
      <c r="LAK917" s="806"/>
      <c r="LAL917" s="806"/>
      <c r="LAM917" s="806"/>
      <c r="LAN917" s="806"/>
      <c r="LAO917" s="806"/>
      <c r="LAP917" s="806"/>
      <c r="LAQ917" s="806"/>
      <c r="LAR917" s="806"/>
      <c r="LAS917" s="806"/>
      <c r="LAT917" s="806"/>
      <c r="LAU917" s="806"/>
      <c r="LAV917" s="806"/>
      <c r="LAW917" s="806"/>
      <c r="LAX917" s="806"/>
      <c r="LAY917" s="806"/>
      <c r="LAZ917" s="806"/>
      <c r="LBA917" s="806"/>
      <c r="LBB917" s="806"/>
      <c r="LBC917" s="806"/>
      <c r="LBD917" s="806"/>
      <c r="LBE917" s="806"/>
      <c r="LBF917" s="806"/>
      <c r="LBG917" s="806"/>
      <c r="LBH917" s="806"/>
      <c r="LBI917" s="806"/>
      <c r="LBJ917" s="806"/>
      <c r="LBK917" s="806"/>
      <c r="LBL917" s="806"/>
      <c r="LBM917" s="806"/>
      <c r="LBN917" s="806"/>
      <c r="LBO917" s="806"/>
      <c r="LBP917" s="806"/>
      <c r="LBQ917" s="806"/>
      <c r="LBR917" s="806"/>
      <c r="LBS917" s="806"/>
      <c r="LBT917" s="806"/>
      <c r="LBU917" s="806"/>
      <c r="LBV917" s="806"/>
      <c r="LBW917" s="806"/>
      <c r="LBX917" s="806"/>
      <c r="LBY917" s="806"/>
      <c r="LBZ917" s="806"/>
      <c r="LCA917" s="806"/>
      <c r="LCB917" s="806"/>
      <c r="LCC917" s="806"/>
      <c r="LCD917" s="806"/>
      <c r="LCE917" s="806"/>
      <c r="LCF917" s="806"/>
      <c r="LCG917" s="806"/>
      <c r="LCH917" s="806"/>
      <c r="LCI917" s="806"/>
      <c r="LCJ917" s="806"/>
      <c r="LCK917" s="806"/>
      <c r="LCL917" s="806"/>
      <c r="LCM917" s="806"/>
      <c r="LCN917" s="806"/>
      <c r="LCO917" s="806"/>
      <c r="LCP917" s="806"/>
      <c r="LCQ917" s="806"/>
      <c r="LCR917" s="806"/>
      <c r="LCS917" s="806"/>
      <c r="LCT917" s="806"/>
      <c r="LCU917" s="806"/>
      <c r="LCV917" s="806"/>
      <c r="LCW917" s="806"/>
      <c r="LCX917" s="806"/>
      <c r="LCY917" s="806"/>
      <c r="LCZ917" s="806"/>
      <c r="LDA917" s="806"/>
      <c r="LDB917" s="806"/>
      <c r="LDC917" s="806"/>
      <c r="LDD917" s="806"/>
      <c r="LDE917" s="806"/>
      <c r="LDF917" s="806"/>
      <c r="LDG917" s="806"/>
      <c r="LDH917" s="806"/>
      <c r="LDI917" s="806"/>
      <c r="LDJ917" s="806"/>
      <c r="LDK917" s="806"/>
      <c r="LDL917" s="806"/>
      <c r="LDM917" s="806"/>
      <c r="LDN917" s="806"/>
      <c r="LDO917" s="806"/>
      <c r="LDP917" s="806"/>
      <c r="LDQ917" s="806"/>
      <c r="LDR917" s="806"/>
      <c r="LDS917" s="806"/>
      <c r="LDT917" s="806"/>
      <c r="LDU917" s="806"/>
      <c r="LDV917" s="806"/>
      <c r="LDW917" s="806"/>
      <c r="LDX917" s="806"/>
      <c r="LDY917" s="806"/>
      <c r="LDZ917" s="806"/>
      <c r="LEA917" s="806"/>
      <c r="LEB917" s="806"/>
      <c r="LEC917" s="806"/>
      <c r="LED917" s="806"/>
      <c r="LEE917" s="806"/>
      <c r="LEF917" s="806"/>
      <c r="LEG917" s="806"/>
      <c r="LEH917" s="806"/>
      <c r="LEI917" s="806"/>
      <c r="LEJ917" s="806"/>
      <c r="LEK917" s="806"/>
      <c r="LEL917" s="806"/>
      <c r="LEM917" s="806"/>
      <c r="LEN917" s="806"/>
      <c r="LEO917" s="806"/>
      <c r="LEP917" s="806"/>
      <c r="LEQ917" s="806"/>
      <c r="LER917" s="806"/>
      <c r="LES917" s="806"/>
      <c r="LET917" s="806"/>
      <c r="LEU917" s="806"/>
      <c r="LEV917" s="806"/>
      <c r="LEW917" s="806"/>
      <c r="LEX917" s="806"/>
      <c r="LEY917" s="806"/>
      <c r="LEZ917" s="806"/>
      <c r="LFA917" s="806"/>
      <c r="LFB917" s="806"/>
      <c r="LFC917" s="806"/>
      <c r="LFD917" s="806"/>
      <c r="LFE917" s="806"/>
      <c r="LFF917" s="806"/>
      <c r="LFG917" s="806"/>
      <c r="LFH917" s="806"/>
      <c r="LFI917" s="806"/>
      <c r="LFJ917" s="806"/>
      <c r="LFK917" s="806"/>
      <c r="LFL917" s="806"/>
      <c r="LFM917" s="806"/>
      <c r="LFN917" s="806"/>
      <c r="LFO917" s="806"/>
      <c r="LFP917" s="806"/>
      <c r="LFQ917" s="806"/>
      <c r="LFR917" s="806"/>
      <c r="LFS917" s="806"/>
      <c r="LFT917" s="806"/>
      <c r="LFU917" s="806"/>
      <c r="LFV917" s="806"/>
      <c r="LFW917" s="806"/>
      <c r="LFX917" s="806"/>
      <c r="LFY917" s="806"/>
      <c r="LFZ917" s="806"/>
      <c r="LGA917" s="806"/>
      <c r="LGB917" s="806"/>
      <c r="LGC917" s="806"/>
      <c r="LGD917" s="806"/>
      <c r="LGE917" s="806"/>
      <c r="LGF917" s="806"/>
      <c r="LGG917" s="806"/>
      <c r="LGH917" s="806"/>
      <c r="LGI917" s="806"/>
      <c r="LGJ917" s="806"/>
      <c r="LGK917" s="806"/>
      <c r="LGL917" s="806"/>
      <c r="LGM917" s="806"/>
      <c r="LGN917" s="806"/>
      <c r="LGO917" s="806"/>
      <c r="LGP917" s="806"/>
      <c r="LGQ917" s="806"/>
      <c r="LGR917" s="806"/>
      <c r="LGS917" s="806"/>
      <c r="LGT917" s="806"/>
      <c r="LGU917" s="806"/>
      <c r="LGV917" s="806"/>
      <c r="LGW917" s="806"/>
      <c r="LGX917" s="806"/>
      <c r="LGY917" s="806"/>
      <c r="LGZ917" s="806"/>
      <c r="LHA917" s="806"/>
      <c r="LHB917" s="806"/>
      <c r="LHC917" s="806"/>
      <c r="LHD917" s="806"/>
      <c r="LHE917" s="806"/>
      <c r="LHF917" s="806"/>
      <c r="LHG917" s="806"/>
      <c r="LHH917" s="806"/>
      <c r="LHI917" s="806"/>
      <c r="LHJ917" s="806"/>
      <c r="LHK917" s="806"/>
      <c r="LHL917" s="806"/>
      <c r="LHM917" s="806"/>
      <c r="LHN917" s="806"/>
      <c r="LHO917" s="806"/>
      <c r="LHP917" s="806"/>
      <c r="LHQ917" s="806"/>
      <c r="LHR917" s="806"/>
      <c r="LHS917" s="806"/>
      <c r="LHT917" s="806"/>
      <c r="LHU917" s="806"/>
      <c r="LHV917" s="806"/>
      <c r="LHW917" s="806"/>
      <c r="LHX917" s="806"/>
      <c r="LHY917" s="806"/>
      <c r="LHZ917" s="806"/>
      <c r="LIA917" s="806"/>
      <c r="LIB917" s="806"/>
      <c r="LIC917" s="806"/>
      <c r="LID917" s="806"/>
      <c r="LIE917" s="806"/>
      <c r="LIF917" s="806"/>
      <c r="LIG917" s="806"/>
      <c r="LIH917" s="806"/>
      <c r="LII917" s="806"/>
      <c r="LIJ917" s="806"/>
      <c r="LIK917" s="806"/>
      <c r="LIL917" s="806"/>
      <c r="LIM917" s="806"/>
      <c r="LIN917" s="806"/>
      <c r="LIO917" s="806"/>
      <c r="LIP917" s="806"/>
      <c r="LIQ917" s="806"/>
      <c r="LIR917" s="806"/>
      <c r="LIS917" s="806"/>
      <c r="LIT917" s="806"/>
      <c r="LIU917" s="806"/>
      <c r="LIV917" s="806"/>
      <c r="LIW917" s="806"/>
      <c r="LIX917" s="806"/>
      <c r="LIY917" s="806"/>
      <c r="LIZ917" s="806"/>
      <c r="LJA917" s="806"/>
      <c r="LJB917" s="806"/>
      <c r="LJC917" s="806"/>
      <c r="LJD917" s="806"/>
      <c r="LJE917" s="806"/>
      <c r="LJF917" s="806"/>
      <c r="LJG917" s="806"/>
      <c r="LJH917" s="806"/>
      <c r="LJI917" s="806"/>
      <c r="LJJ917" s="806"/>
      <c r="LJK917" s="806"/>
      <c r="LJL917" s="806"/>
      <c r="LJM917" s="806"/>
      <c r="LJN917" s="806"/>
      <c r="LJO917" s="806"/>
      <c r="LJP917" s="806"/>
      <c r="LJQ917" s="806"/>
      <c r="LJR917" s="806"/>
      <c r="LJS917" s="806"/>
      <c r="LJT917" s="806"/>
      <c r="LJU917" s="806"/>
      <c r="LJV917" s="806"/>
      <c r="LJW917" s="806"/>
      <c r="LJX917" s="806"/>
      <c r="LJY917" s="806"/>
      <c r="LJZ917" s="806"/>
      <c r="LKA917" s="806"/>
      <c r="LKB917" s="806"/>
      <c r="LKC917" s="806"/>
      <c r="LKD917" s="806"/>
      <c r="LKE917" s="806"/>
      <c r="LKF917" s="806"/>
      <c r="LKG917" s="806"/>
      <c r="LKH917" s="806"/>
      <c r="LKI917" s="806"/>
      <c r="LKJ917" s="806"/>
      <c r="LKK917" s="806"/>
      <c r="LKL917" s="806"/>
      <c r="LKM917" s="806"/>
      <c r="LKN917" s="806"/>
      <c r="LKO917" s="806"/>
      <c r="LKP917" s="806"/>
      <c r="LKQ917" s="806"/>
      <c r="LKR917" s="806"/>
      <c r="LKS917" s="806"/>
      <c r="LKT917" s="806"/>
      <c r="LKU917" s="806"/>
      <c r="LKV917" s="806"/>
      <c r="LKW917" s="806"/>
      <c r="LKX917" s="806"/>
      <c r="LKY917" s="806"/>
      <c r="LKZ917" s="806"/>
      <c r="LLA917" s="806"/>
      <c r="LLB917" s="806"/>
      <c r="LLC917" s="806"/>
      <c r="LLD917" s="806"/>
      <c r="LLE917" s="806"/>
      <c r="LLF917" s="806"/>
      <c r="LLG917" s="806"/>
      <c r="LLH917" s="806"/>
      <c r="LLI917" s="806"/>
      <c r="LLJ917" s="806"/>
      <c r="LLK917" s="806"/>
      <c r="LLL917" s="806"/>
      <c r="LLM917" s="806"/>
      <c r="LLN917" s="806"/>
      <c r="LLO917" s="806"/>
      <c r="LLP917" s="806"/>
      <c r="LLQ917" s="806"/>
      <c r="LLR917" s="806"/>
      <c r="LLS917" s="806"/>
      <c r="LLT917" s="806"/>
      <c r="LLU917" s="806"/>
      <c r="LLV917" s="806"/>
      <c r="LLW917" s="806"/>
      <c r="LLX917" s="806"/>
      <c r="LLY917" s="806"/>
      <c r="LLZ917" s="806"/>
      <c r="LMA917" s="806"/>
      <c r="LMB917" s="806"/>
      <c r="LMC917" s="806"/>
      <c r="LMD917" s="806"/>
      <c r="LME917" s="806"/>
      <c r="LMF917" s="806"/>
      <c r="LMG917" s="806"/>
      <c r="LMH917" s="806"/>
      <c r="LMI917" s="806"/>
      <c r="LMJ917" s="806"/>
      <c r="LMK917" s="806"/>
      <c r="LML917" s="806"/>
      <c r="LMM917" s="806"/>
      <c r="LMN917" s="806"/>
      <c r="LMO917" s="806"/>
      <c r="LMP917" s="806"/>
      <c r="LMQ917" s="806"/>
      <c r="LMR917" s="806"/>
      <c r="LMS917" s="806"/>
      <c r="LMT917" s="806"/>
      <c r="LMU917" s="806"/>
      <c r="LMV917" s="806"/>
      <c r="LMW917" s="806"/>
      <c r="LMX917" s="806"/>
      <c r="LMY917" s="806"/>
      <c r="LMZ917" s="806"/>
      <c r="LNA917" s="806"/>
      <c r="LNB917" s="806"/>
      <c r="LNC917" s="806"/>
      <c r="LND917" s="806"/>
      <c r="LNE917" s="806"/>
      <c r="LNF917" s="806"/>
      <c r="LNG917" s="806"/>
      <c r="LNH917" s="806"/>
      <c r="LNI917" s="806"/>
      <c r="LNJ917" s="806"/>
      <c r="LNK917" s="806"/>
      <c r="LNL917" s="806"/>
      <c r="LNM917" s="806"/>
      <c r="LNN917" s="806"/>
      <c r="LNO917" s="806"/>
      <c r="LNP917" s="806"/>
      <c r="LNQ917" s="806"/>
      <c r="LNR917" s="806"/>
      <c r="LNS917" s="806"/>
      <c r="LNT917" s="806"/>
      <c r="LNU917" s="806"/>
      <c r="LNV917" s="806"/>
      <c r="LNW917" s="806"/>
      <c r="LNX917" s="806"/>
      <c r="LNY917" s="806"/>
      <c r="LNZ917" s="806"/>
      <c r="LOA917" s="806"/>
      <c r="LOB917" s="806"/>
      <c r="LOC917" s="806"/>
      <c r="LOD917" s="806"/>
      <c r="LOE917" s="806"/>
      <c r="LOF917" s="806"/>
      <c r="LOG917" s="806"/>
      <c r="LOH917" s="806"/>
      <c r="LOI917" s="806"/>
      <c r="LOJ917" s="806"/>
      <c r="LOK917" s="806"/>
      <c r="LOL917" s="806"/>
      <c r="LOM917" s="806"/>
      <c r="LON917" s="806"/>
      <c r="LOO917" s="806"/>
      <c r="LOP917" s="806"/>
      <c r="LOQ917" s="806"/>
      <c r="LOR917" s="806"/>
      <c r="LOS917" s="806"/>
      <c r="LOT917" s="806"/>
      <c r="LOU917" s="806"/>
      <c r="LOV917" s="806"/>
      <c r="LOW917" s="806"/>
      <c r="LOX917" s="806"/>
      <c r="LOY917" s="806"/>
      <c r="LOZ917" s="806"/>
      <c r="LPA917" s="806"/>
      <c r="LPB917" s="806"/>
      <c r="LPC917" s="806"/>
      <c r="LPD917" s="806"/>
      <c r="LPE917" s="806"/>
      <c r="LPF917" s="806"/>
      <c r="LPG917" s="806"/>
      <c r="LPH917" s="806"/>
      <c r="LPI917" s="806"/>
      <c r="LPJ917" s="806"/>
      <c r="LPK917" s="806"/>
      <c r="LPL917" s="806"/>
      <c r="LPM917" s="806"/>
      <c r="LPN917" s="806"/>
      <c r="LPO917" s="806"/>
      <c r="LPP917" s="806"/>
      <c r="LPQ917" s="806"/>
      <c r="LPR917" s="806"/>
      <c r="LPS917" s="806"/>
      <c r="LPT917" s="806"/>
      <c r="LPU917" s="806"/>
      <c r="LPV917" s="806"/>
      <c r="LPW917" s="806"/>
      <c r="LPX917" s="806"/>
      <c r="LPY917" s="806"/>
      <c r="LPZ917" s="806"/>
      <c r="LQA917" s="806"/>
      <c r="LQB917" s="806"/>
      <c r="LQC917" s="806"/>
      <c r="LQD917" s="806"/>
      <c r="LQE917" s="806"/>
      <c r="LQF917" s="806"/>
      <c r="LQG917" s="806"/>
      <c r="LQH917" s="806"/>
      <c r="LQI917" s="806"/>
      <c r="LQJ917" s="806"/>
      <c r="LQK917" s="806"/>
      <c r="LQL917" s="806"/>
      <c r="LQM917" s="806"/>
      <c r="LQN917" s="806"/>
      <c r="LQO917" s="806"/>
      <c r="LQP917" s="806"/>
      <c r="LQQ917" s="806"/>
      <c r="LQR917" s="806"/>
      <c r="LQS917" s="806"/>
      <c r="LQT917" s="806"/>
      <c r="LQU917" s="806"/>
      <c r="LQV917" s="806"/>
      <c r="LQW917" s="806"/>
      <c r="LQX917" s="806"/>
      <c r="LQY917" s="806"/>
      <c r="LQZ917" s="806"/>
      <c r="LRA917" s="806"/>
      <c r="LRB917" s="806"/>
      <c r="LRC917" s="806"/>
      <c r="LRD917" s="806"/>
      <c r="LRE917" s="806"/>
      <c r="LRF917" s="806"/>
      <c r="LRG917" s="806"/>
      <c r="LRH917" s="806"/>
      <c r="LRI917" s="806"/>
      <c r="LRJ917" s="806"/>
      <c r="LRK917" s="806"/>
      <c r="LRL917" s="806"/>
      <c r="LRM917" s="806"/>
      <c r="LRN917" s="806"/>
      <c r="LRO917" s="806"/>
      <c r="LRP917" s="806"/>
      <c r="LRQ917" s="806"/>
      <c r="LRR917" s="806"/>
      <c r="LRS917" s="806"/>
      <c r="LRT917" s="806"/>
      <c r="LRU917" s="806"/>
      <c r="LRV917" s="806"/>
      <c r="LRW917" s="806"/>
      <c r="LRX917" s="806"/>
      <c r="LRY917" s="806"/>
      <c r="LRZ917" s="806"/>
      <c r="LSA917" s="806"/>
      <c r="LSB917" s="806"/>
      <c r="LSC917" s="806"/>
      <c r="LSD917" s="806"/>
      <c r="LSE917" s="806"/>
      <c r="LSF917" s="806"/>
      <c r="LSG917" s="806"/>
      <c r="LSH917" s="806"/>
      <c r="LSI917" s="806"/>
      <c r="LSJ917" s="806"/>
      <c r="LSK917" s="806"/>
      <c r="LSL917" s="806"/>
      <c r="LSM917" s="806"/>
      <c r="LSN917" s="806"/>
      <c r="LSO917" s="806"/>
      <c r="LSP917" s="806"/>
      <c r="LSQ917" s="806"/>
      <c r="LSR917" s="806"/>
      <c r="LSS917" s="806"/>
      <c r="LST917" s="806"/>
      <c r="LSU917" s="806"/>
      <c r="LSV917" s="806"/>
      <c r="LSW917" s="806"/>
      <c r="LSX917" s="806"/>
      <c r="LSY917" s="806"/>
      <c r="LSZ917" s="806"/>
      <c r="LTA917" s="806"/>
      <c r="LTB917" s="806"/>
      <c r="LTC917" s="806"/>
      <c r="LTD917" s="806"/>
      <c r="LTE917" s="806"/>
      <c r="LTF917" s="806"/>
      <c r="LTG917" s="806"/>
      <c r="LTH917" s="806"/>
      <c r="LTI917" s="806"/>
      <c r="LTJ917" s="806"/>
      <c r="LTK917" s="806"/>
      <c r="LTL917" s="806"/>
      <c r="LTM917" s="806"/>
      <c r="LTN917" s="806"/>
      <c r="LTO917" s="806"/>
      <c r="LTP917" s="806"/>
      <c r="LTQ917" s="806"/>
      <c r="LTR917" s="806"/>
      <c r="LTS917" s="806"/>
      <c r="LTT917" s="806"/>
      <c r="LTU917" s="806"/>
      <c r="LTV917" s="806"/>
      <c r="LTW917" s="806"/>
      <c r="LTX917" s="806"/>
      <c r="LTY917" s="806"/>
      <c r="LTZ917" s="806"/>
      <c r="LUA917" s="806"/>
      <c r="LUB917" s="806"/>
      <c r="LUC917" s="806"/>
      <c r="LUD917" s="806"/>
      <c r="LUE917" s="806"/>
      <c r="LUF917" s="806"/>
      <c r="LUG917" s="806"/>
      <c r="LUH917" s="806"/>
      <c r="LUI917" s="806"/>
      <c r="LUJ917" s="806"/>
      <c r="LUK917" s="806"/>
      <c r="LUL917" s="806"/>
      <c r="LUM917" s="806"/>
      <c r="LUN917" s="806"/>
      <c r="LUO917" s="806"/>
      <c r="LUP917" s="806"/>
      <c r="LUQ917" s="806"/>
      <c r="LUR917" s="806"/>
      <c r="LUS917" s="806"/>
      <c r="LUT917" s="806"/>
      <c r="LUU917" s="806"/>
      <c r="LUV917" s="806"/>
      <c r="LUW917" s="806"/>
      <c r="LUX917" s="806"/>
      <c r="LUY917" s="806"/>
      <c r="LUZ917" s="806"/>
      <c r="LVA917" s="806"/>
      <c r="LVB917" s="806"/>
      <c r="LVC917" s="806"/>
      <c r="LVD917" s="806"/>
      <c r="LVE917" s="806"/>
      <c r="LVF917" s="806"/>
      <c r="LVG917" s="806"/>
      <c r="LVH917" s="806"/>
      <c r="LVI917" s="806"/>
      <c r="LVJ917" s="806"/>
      <c r="LVK917" s="806"/>
      <c r="LVL917" s="806"/>
      <c r="LVM917" s="806"/>
      <c r="LVN917" s="806"/>
      <c r="LVO917" s="806"/>
      <c r="LVP917" s="806"/>
      <c r="LVQ917" s="806"/>
      <c r="LVR917" s="806"/>
      <c r="LVS917" s="806"/>
      <c r="LVT917" s="806"/>
      <c r="LVU917" s="806"/>
      <c r="LVV917" s="806"/>
      <c r="LVW917" s="806"/>
      <c r="LVX917" s="806"/>
      <c r="LVY917" s="806"/>
      <c r="LVZ917" s="806"/>
      <c r="LWA917" s="806"/>
      <c r="LWB917" s="806"/>
      <c r="LWC917" s="806"/>
      <c r="LWD917" s="806"/>
      <c r="LWE917" s="806"/>
      <c r="LWF917" s="806"/>
      <c r="LWG917" s="806"/>
      <c r="LWH917" s="806"/>
      <c r="LWI917" s="806"/>
      <c r="LWJ917" s="806"/>
      <c r="LWK917" s="806"/>
      <c r="LWL917" s="806"/>
      <c r="LWM917" s="806"/>
      <c r="LWN917" s="806"/>
      <c r="LWO917" s="806"/>
      <c r="LWP917" s="806"/>
      <c r="LWQ917" s="806"/>
      <c r="LWR917" s="806"/>
      <c r="LWS917" s="806"/>
      <c r="LWT917" s="806"/>
      <c r="LWU917" s="806"/>
      <c r="LWV917" s="806"/>
      <c r="LWW917" s="806"/>
      <c r="LWX917" s="806"/>
      <c r="LWY917" s="806"/>
      <c r="LWZ917" s="806"/>
      <c r="LXA917" s="806"/>
      <c r="LXB917" s="806"/>
      <c r="LXC917" s="806"/>
      <c r="LXD917" s="806"/>
      <c r="LXE917" s="806"/>
      <c r="LXF917" s="806"/>
      <c r="LXG917" s="806"/>
      <c r="LXH917" s="806"/>
      <c r="LXI917" s="806"/>
      <c r="LXJ917" s="806"/>
      <c r="LXK917" s="806"/>
      <c r="LXL917" s="806"/>
      <c r="LXM917" s="806"/>
      <c r="LXN917" s="806"/>
      <c r="LXO917" s="806"/>
      <c r="LXP917" s="806"/>
      <c r="LXQ917" s="806"/>
      <c r="LXR917" s="806"/>
      <c r="LXS917" s="806"/>
      <c r="LXT917" s="806"/>
      <c r="LXU917" s="806"/>
      <c r="LXV917" s="806"/>
      <c r="LXW917" s="806"/>
      <c r="LXX917" s="806"/>
      <c r="LXY917" s="806"/>
      <c r="LXZ917" s="806"/>
      <c r="LYA917" s="806"/>
      <c r="LYB917" s="806"/>
      <c r="LYC917" s="806"/>
      <c r="LYD917" s="806"/>
      <c r="LYE917" s="806"/>
      <c r="LYF917" s="806"/>
      <c r="LYG917" s="806"/>
      <c r="LYH917" s="806"/>
      <c r="LYI917" s="806"/>
      <c r="LYJ917" s="806"/>
      <c r="LYK917" s="806"/>
      <c r="LYL917" s="806"/>
      <c r="LYM917" s="806"/>
      <c r="LYN917" s="806"/>
      <c r="LYO917" s="806"/>
      <c r="LYP917" s="806"/>
      <c r="LYQ917" s="806"/>
      <c r="LYR917" s="806"/>
      <c r="LYS917" s="806"/>
      <c r="LYT917" s="806"/>
      <c r="LYU917" s="806"/>
      <c r="LYV917" s="806"/>
      <c r="LYW917" s="806"/>
      <c r="LYX917" s="806"/>
      <c r="LYY917" s="806"/>
      <c r="LYZ917" s="806"/>
      <c r="LZA917" s="806"/>
      <c r="LZB917" s="806"/>
      <c r="LZC917" s="806"/>
      <c r="LZD917" s="806"/>
      <c r="LZE917" s="806"/>
      <c r="LZF917" s="806"/>
      <c r="LZG917" s="806"/>
      <c r="LZH917" s="806"/>
      <c r="LZI917" s="806"/>
      <c r="LZJ917" s="806"/>
      <c r="LZK917" s="806"/>
      <c r="LZL917" s="806"/>
      <c r="LZM917" s="806"/>
      <c r="LZN917" s="806"/>
      <c r="LZO917" s="806"/>
      <c r="LZP917" s="806"/>
      <c r="LZQ917" s="806"/>
      <c r="LZR917" s="806"/>
      <c r="LZS917" s="806"/>
      <c r="LZT917" s="806"/>
      <c r="LZU917" s="806"/>
      <c r="LZV917" s="806"/>
      <c r="LZW917" s="806"/>
      <c r="LZX917" s="806"/>
      <c r="LZY917" s="806"/>
      <c r="LZZ917" s="806"/>
      <c r="MAA917" s="806"/>
      <c r="MAB917" s="806"/>
      <c r="MAC917" s="806"/>
      <c r="MAD917" s="806"/>
      <c r="MAE917" s="806"/>
      <c r="MAF917" s="806"/>
      <c r="MAG917" s="806"/>
      <c r="MAH917" s="806"/>
      <c r="MAI917" s="806"/>
      <c r="MAJ917" s="806"/>
      <c r="MAK917" s="806"/>
      <c r="MAL917" s="806"/>
      <c r="MAM917" s="806"/>
      <c r="MAN917" s="806"/>
      <c r="MAO917" s="806"/>
      <c r="MAP917" s="806"/>
      <c r="MAQ917" s="806"/>
      <c r="MAR917" s="806"/>
      <c r="MAS917" s="806"/>
      <c r="MAT917" s="806"/>
      <c r="MAU917" s="806"/>
      <c r="MAV917" s="806"/>
      <c r="MAW917" s="806"/>
      <c r="MAX917" s="806"/>
      <c r="MAY917" s="806"/>
      <c r="MAZ917" s="806"/>
      <c r="MBA917" s="806"/>
      <c r="MBB917" s="806"/>
      <c r="MBC917" s="806"/>
      <c r="MBD917" s="806"/>
      <c r="MBE917" s="806"/>
      <c r="MBF917" s="806"/>
      <c r="MBG917" s="806"/>
      <c r="MBH917" s="806"/>
      <c r="MBI917" s="806"/>
      <c r="MBJ917" s="806"/>
      <c r="MBK917" s="806"/>
      <c r="MBL917" s="806"/>
      <c r="MBM917" s="806"/>
      <c r="MBN917" s="806"/>
      <c r="MBO917" s="806"/>
      <c r="MBP917" s="806"/>
      <c r="MBQ917" s="806"/>
      <c r="MBR917" s="806"/>
      <c r="MBS917" s="806"/>
      <c r="MBT917" s="806"/>
      <c r="MBU917" s="806"/>
      <c r="MBV917" s="806"/>
      <c r="MBW917" s="806"/>
      <c r="MBX917" s="806"/>
      <c r="MBY917" s="806"/>
      <c r="MBZ917" s="806"/>
      <c r="MCA917" s="806"/>
      <c r="MCB917" s="806"/>
      <c r="MCC917" s="806"/>
      <c r="MCD917" s="806"/>
      <c r="MCE917" s="806"/>
      <c r="MCF917" s="806"/>
      <c r="MCG917" s="806"/>
      <c r="MCH917" s="806"/>
      <c r="MCI917" s="806"/>
      <c r="MCJ917" s="806"/>
      <c r="MCK917" s="806"/>
      <c r="MCL917" s="806"/>
      <c r="MCM917" s="806"/>
      <c r="MCN917" s="806"/>
      <c r="MCO917" s="806"/>
      <c r="MCP917" s="806"/>
      <c r="MCQ917" s="806"/>
      <c r="MCR917" s="806"/>
      <c r="MCS917" s="806"/>
      <c r="MCT917" s="806"/>
      <c r="MCU917" s="806"/>
      <c r="MCV917" s="806"/>
      <c r="MCW917" s="806"/>
      <c r="MCX917" s="806"/>
      <c r="MCY917" s="806"/>
      <c r="MCZ917" s="806"/>
      <c r="MDA917" s="806"/>
      <c r="MDB917" s="806"/>
      <c r="MDC917" s="806"/>
      <c r="MDD917" s="806"/>
      <c r="MDE917" s="806"/>
      <c r="MDF917" s="806"/>
      <c r="MDG917" s="806"/>
      <c r="MDH917" s="806"/>
      <c r="MDI917" s="806"/>
      <c r="MDJ917" s="806"/>
      <c r="MDK917" s="806"/>
      <c r="MDL917" s="806"/>
      <c r="MDM917" s="806"/>
      <c r="MDN917" s="806"/>
      <c r="MDO917" s="806"/>
      <c r="MDP917" s="806"/>
      <c r="MDQ917" s="806"/>
      <c r="MDR917" s="806"/>
      <c r="MDS917" s="806"/>
      <c r="MDT917" s="806"/>
      <c r="MDU917" s="806"/>
      <c r="MDV917" s="806"/>
      <c r="MDW917" s="806"/>
      <c r="MDX917" s="806"/>
      <c r="MDY917" s="806"/>
      <c r="MDZ917" s="806"/>
      <c r="MEA917" s="806"/>
      <c r="MEB917" s="806"/>
      <c r="MEC917" s="806"/>
      <c r="MED917" s="806"/>
      <c r="MEE917" s="806"/>
      <c r="MEF917" s="806"/>
      <c r="MEG917" s="806"/>
      <c r="MEH917" s="806"/>
      <c r="MEI917" s="806"/>
      <c r="MEJ917" s="806"/>
      <c r="MEK917" s="806"/>
      <c r="MEL917" s="806"/>
      <c r="MEM917" s="806"/>
      <c r="MEN917" s="806"/>
      <c r="MEO917" s="806"/>
      <c r="MEP917" s="806"/>
      <c r="MEQ917" s="806"/>
      <c r="MER917" s="806"/>
      <c r="MES917" s="806"/>
      <c r="MET917" s="806"/>
      <c r="MEU917" s="806"/>
      <c r="MEV917" s="806"/>
      <c r="MEW917" s="806"/>
      <c r="MEX917" s="806"/>
      <c r="MEY917" s="806"/>
      <c r="MEZ917" s="806"/>
      <c r="MFA917" s="806"/>
      <c r="MFB917" s="806"/>
      <c r="MFC917" s="806"/>
      <c r="MFD917" s="806"/>
      <c r="MFE917" s="806"/>
      <c r="MFF917" s="806"/>
      <c r="MFG917" s="806"/>
      <c r="MFH917" s="806"/>
      <c r="MFI917" s="806"/>
      <c r="MFJ917" s="806"/>
      <c r="MFK917" s="806"/>
      <c r="MFL917" s="806"/>
      <c r="MFM917" s="806"/>
      <c r="MFN917" s="806"/>
      <c r="MFO917" s="806"/>
      <c r="MFP917" s="806"/>
      <c r="MFQ917" s="806"/>
      <c r="MFR917" s="806"/>
      <c r="MFS917" s="806"/>
      <c r="MFT917" s="806"/>
      <c r="MFU917" s="806"/>
      <c r="MFV917" s="806"/>
      <c r="MFW917" s="806"/>
      <c r="MFX917" s="806"/>
      <c r="MFY917" s="806"/>
      <c r="MFZ917" s="806"/>
      <c r="MGA917" s="806"/>
      <c r="MGB917" s="806"/>
      <c r="MGC917" s="806"/>
      <c r="MGD917" s="806"/>
      <c r="MGE917" s="806"/>
      <c r="MGF917" s="806"/>
      <c r="MGG917" s="806"/>
      <c r="MGH917" s="806"/>
      <c r="MGI917" s="806"/>
      <c r="MGJ917" s="806"/>
      <c r="MGK917" s="806"/>
      <c r="MGL917" s="806"/>
      <c r="MGM917" s="806"/>
      <c r="MGN917" s="806"/>
      <c r="MGO917" s="806"/>
      <c r="MGP917" s="806"/>
      <c r="MGQ917" s="806"/>
      <c r="MGR917" s="806"/>
      <c r="MGS917" s="806"/>
      <c r="MGT917" s="806"/>
      <c r="MGU917" s="806"/>
      <c r="MGV917" s="806"/>
      <c r="MGW917" s="806"/>
      <c r="MGX917" s="806"/>
      <c r="MGY917" s="806"/>
      <c r="MGZ917" s="806"/>
      <c r="MHA917" s="806"/>
      <c r="MHB917" s="806"/>
      <c r="MHC917" s="806"/>
      <c r="MHD917" s="806"/>
      <c r="MHE917" s="806"/>
      <c r="MHF917" s="806"/>
      <c r="MHG917" s="806"/>
      <c r="MHH917" s="806"/>
      <c r="MHI917" s="806"/>
      <c r="MHJ917" s="806"/>
      <c r="MHK917" s="806"/>
      <c r="MHL917" s="806"/>
      <c r="MHM917" s="806"/>
      <c r="MHN917" s="806"/>
      <c r="MHO917" s="806"/>
      <c r="MHP917" s="806"/>
      <c r="MHQ917" s="806"/>
      <c r="MHR917" s="806"/>
      <c r="MHS917" s="806"/>
      <c r="MHT917" s="806"/>
      <c r="MHU917" s="806"/>
      <c r="MHV917" s="806"/>
      <c r="MHW917" s="806"/>
      <c r="MHX917" s="806"/>
      <c r="MHY917" s="806"/>
      <c r="MHZ917" s="806"/>
      <c r="MIA917" s="806"/>
      <c r="MIB917" s="806"/>
      <c r="MIC917" s="806"/>
      <c r="MID917" s="806"/>
      <c r="MIE917" s="806"/>
      <c r="MIF917" s="806"/>
      <c r="MIG917" s="806"/>
      <c r="MIH917" s="806"/>
      <c r="MII917" s="806"/>
      <c r="MIJ917" s="806"/>
      <c r="MIK917" s="806"/>
      <c r="MIL917" s="806"/>
      <c r="MIM917" s="806"/>
      <c r="MIN917" s="806"/>
      <c r="MIO917" s="806"/>
      <c r="MIP917" s="806"/>
      <c r="MIQ917" s="806"/>
      <c r="MIR917" s="806"/>
      <c r="MIS917" s="806"/>
      <c r="MIT917" s="806"/>
      <c r="MIU917" s="806"/>
      <c r="MIV917" s="806"/>
      <c r="MIW917" s="806"/>
      <c r="MIX917" s="806"/>
      <c r="MIY917" s="806"/>
      <c r="MIZ917" s="806"/>
      <c r="MJA917" s="806"/>
      <c r="MJB917" s="806"/>
      <c r="MJC917" s="806"/>
      <c r="MJD917" s="806"/>
      <c r="MJE917" s="806"/>
      <c r="MJF917" s="806"/>
      <c r="MJG917" s="806"/>
      <c r="MJH917" s="806"/>
      <c r="MJI917" s="806"/>
      <c r="MJJ917" s="806"/>
      <c r="MJK917" s="806"/>
      <c r="MJL917" s="806"/>
      <c r="MJM917" s="806"/>
      <c r="MJN917" s="806"/>
      <c r="MJO917" s="806"/>
      <c r="MJP917" s="806"/>
      <c r="MJQ917" s="806"/>
      <c r="MJR917" s="806"/>
      <c r="MJS917" s="806"/>
      <c r="MJT917" s="806"/>
      <c r="MJU917" s="806"/>
      <c r="MJV917" s="806"/>
      <c r="MJW917" s="806"/>
      <c r="MJX917" s="806"/>
      <c r="MJY917" s="806"/>
      <c r="MJZ917" s="806"/>
      <c r="MKA917" s="806"/>
      <c r="MKB917" s="806"/>
      <c r="MKC917" s="806"/>
      <c r="MKD917" s="806"/>
      <c r="MKE917" s="806"/>
      <c r="MKF917" s="806"/>
      <c r="MKG917" s="806"/>
      <c r="MKH917" s="806"/>
      <c r="MKI917" s="806"/>
      <c r="MKJ917" s="806"/>
      <c r="MKK917" s="806"/>
      <c r="MKL917" s="806"/>
      <c r="MKM917" s="806"/>
      <c r="MKN917" s="806"/>
      <c r="MKO917" s="806"/>
      <c r="MKP917" s="806"/>
      <c r="MKQ917" s="806"/>
      <c r="MKR917" s="806"/>
      <c r="MKS917" s="806"/>
      <c r="MKT917" s="806"/>
      <c r="MKU917" s="806"/>
      <c r="MKV917" s="806"/>
      <c r="MKW917" s="806"/>
      <c r="MKX917" s="806"/>
      <c r="MKY917" s="806"/>
      <c r="MKZ917" s="806"/>
      <c r="MLA917" s="806"/>
      <c r="MLB917" s="806"/>
      <c r="MLC917" s="806"/>
      <c r="MLD917" s="806"/>
      <c r="MLE917" s="806"/>
      <c r="MLF917" s="806"/>
      <c r="MLG917" s="806"/>
      <c r="MLH917" s="806"/>
      <c r="MLI917" s="806"/>
      <c r="MLJ917" s="806"/>
      <c r="MLK917" s="806"/>
      <c r="MLL917" s="806"/>
      <c r="MLM917" s="806"/>
      <c r="MLN917" s="806"/>
      <c r="MLO917" s="806"/>
      <c r="MLP917" s="806"/>
      <c r="MLQ917" s="806"/>
      <c r="MLR917" s="806"/>
      <c r="MLS917" s="806"/>
      <c r="MLT917" s="806"/>
      <c r="MLU917" s="806"/>
      <c r="MLV917" s="806"/>
      <c r="MLW917" s="806"/>
      <c r="MLX917" s="806"/>
      <c r="MLY917" s="806"/>
      <c r="MLZ917" s="806"/>
      <c r="MMA917" s="806"/>
      <c r="MMB917" s="806"/>
      <c r="MMC917" s="806"/>
      <c r="MMD917" s="806"/>
      <c r="MME917" s="806"/>
      <c r="MMF917" s="806"/>
      <c r="MMG917" s="806"/>
      <c r="MMH917" s="806"/>
      <c r="MMI917" s="806"/>
      <c r="MMJ917" s="806"/>
      <c r="MMK917" s="806"/>
      <c r="MML917" s="806"/>
      <c r="MMM917" s="806"/>
      <c r="MMN917" s="806"/>
      <c r="MMO917" s="806"/>
      <c r="MMP917" s="806"/>
      <c r="MMQ917" s="806"/>
      <c r="MMR917" s="806"/>
      <c r="MMS917" s="806"/>
      <c r="MMT917" s="806"/>
      <c r="MMU917" s="806"/>
      <c r="MMV917" s="806"/>
      <c r="MMW917" s="806"/>
      <c r="MMX917" s="806"/>
      <c r="MMY917" s="806"/>
      <c r="MMZ917" s="806"/>
      <c r="MNA917" s="806"/>
      <c r="MNB917" s="806"/>
      <c r="MNC917" s="806"/>
      <c r="MND917" s="806"/>
      <c r="MNE917" s="806"/>
      <c r="MNF917" s="806"/>
      <c r="MNG917" s="806"/>
      <c r="MNH917" s="806"/>
      <c r="MNI917" s="806"/>
      <c r="MNJ917" s="806"/>
      <c r="MNK917" s="806"/>
      <c r="MNL917" s="806"/>
      <c r="MNM917" s="806"/>
      <c r="MNN917" s="806"/>
      <c r="MNO917" s="806"/>
      <c r="MNP917" s="806"/>
      <c r="MNQ917" s="806"/>
      <c r="MNR917" s="806"/>
      <c r="MNS917" s="806"/>
      <c r="MNT917" s="806"/>
      <c r="MNU917" s="806"/>
      <c r="MNV917" s="806"/>
      <c r="MNW917" s="806"/>
      <c r="MNX917" s="806"/>
      <c r="MNY917" s="806"/>
      <c r="MNZ917" s="806"/>
      <c r="MOA917" s="806"/>
      <c r="MOB917" s="806"/>
      <c r="MOC917" s="806"/>
      <c r="MOD917" s="806"/>
      <c r="MOE917" s="806"/>
      <c r="MOF917" s="806"/>
      <c r="MOG917" s="806"/>
      <c r="MOH917" s="806"/>
      <c r="MOI917" s="806"/>
      <c r="MOJ917" s="806"/>
      <c r="MOK917" s="806"/>
      <c r="MOL917" s="806"/>
      <c r="MOM917" s="806"/>
      <c r="MON917" s="806"/>
      <c r="MOO917" s="806"/>
      <c r="MOP917" s="806"/>
      <c r="MOQ917" s="806"/>
      <c r="MOR917" s="806"/>
      <c r="MOS917" s="806"/>
      <c r="MOT917" s="806"/>
      <c r="MOU917" s="806"/>
      <c r="MOV917" s="806"/>
      <c r="MOW917" s="806"/>
      <c r="MOX917" s="806"/>
      <c r="MOY917" s="806"/>
      <c r="MOZ917" s="806"/>
      <c r="MPA917" s="806"/>
      <c r="MPB917" s="806"/>
      <c r="MPC917" s="806"/>
      <c r="MPD917" s="806"/>
      <c r="MPE917" s="806"/>
      <c r="MPF917" s="806"/>
      <c r="MPG917" s="806"/>
      <c r="MPH917" s="806"/>
      <c r="MPI917" s="806"/>
      <c r="MPJ917" s="806"/>
      <c r="MPK917" s="806"/>
      <c r="MPL917" s="806"/>
      <c r="MPM917" s="806"/>
      <c r="MPN917" s="806"/>
      <c r="MPO917" s="806"/>
      <c r="MPP917" s="806"/>
      <c r="MPQ917" s="806"/>
      <c r="MPR917" s="806"/>
      <c r="MPS917" s="806"/>
      <c r="MPT917" s="806"/>
      <c r="MPU917" s="806"/>
      <c r="MPV917" s="806"/>
      <c r="MPW917" s="806"/>
      <c r="MPX917" s="806"/>
      <c r="MPY917" s="806"/>
      <c r="MPZ917" s="806"/>
      <c r="MQA917" s="806"/>
      <c r="MQB917" s="806"/>
      <c r="MQC917" s="806"/>
      <c r="MQD917" s="806"/>
      <c r="MQE917" s="806"/>
      <c r="MQF917" s="806"/>
      <c r="MQG917" s="806"/>
      <c r="MQH917" s="806"/>
      <c r="MQI917" s="806"/>
      <c r="MQJ917" s="806"/>
      <c r="MQK917" s="806"/>
      <c r="MQL917" s="806"/>
      <c r="MQM917" s="806"/>
      <c r="MQN917" s="806"/>
      <c r="MQO917" s="806"/>
      <c r="MQP917" s="806"/>
      <c r="MQQ917" s="806"/>
      <c r="MQR917" s="806"/>
      <c r="MQS917" s="806"/>
      <c r="MQT917" s="806"/>
      <c r="MQU917" s="806"/>
      <c r="MQV917" s="806"/>
      <c r="MQW917" s="806"/>
      <c r="MQX917" s="806"/>
      <c r="MQY917" s="806"/>
      <c r="MQZ917" s="806"/>
      <c r="MRA917" s="806"/>
      <c r="MRB917" s="806"/>
      <c r="MRC917" s="806"/>
      <c r="MRD917" s="806"/>
      <c r="MRE917" s="806"/>
      <c r="MRF917" s="806"/>
      <c r="MRG917" s="806"/>
      <c r="MRH917" s="806"/>
      <c r="MRI917" s="806"/>
      <c r="MRJ917" s="806"/>
      <c r="MRK917" s="806"/>
      <c r="MRL917" s="806"/>
      <c r="MRM917" s="806"/>
      <c r="MRN917" s="806"/>
      <c r="MRO917" s="806"/>
      <c r="MRP917" s="806"/>
      <c r="MRQ917" s="806"/>
      <c r="MRR917" s="806"/>
      <c r="MRS917" s="806"/>
      <c r="MRT917" s="806"/>
      <c r="MRU917" s="806"/>
      <c r="MRV917" s="806"/>
      <c r="MRW917" s="806"/>
      <c r="MRX917" s="806"/>
      <c r="MRY917" s="806"/>
      <c r="MRZ917" s="806"/>
      <c r="MSA917" s="806"/>
      <c r="MSB917" s="806"/>
      <c r="MSC917" s="806"/>
      <c r="MSD917" s="806"/>
      <c r="MSE917" s="806"/>
      <c r="MSF917" s="806"/>
      <c r="MSG917" s="806"/>
      <c r="MSH917" s="806"/>
      <c r="MSI917" s="806"/>
      <c r="MSJ917" s="806"/>
      <c r="MSK917" s="806"/>
      <c r="MSL917" s="806"/>
      <c r="MSM917" s="806"/>
      <c r="MSN917" s="806"/>
      <c r="MSO917" s="806"/>
      <c r="MSP917" s="806"/>
      <c r="MSQ917" s="806"/>
      <c r="MSR917" s="806"/>
      <c r="MSS917" s="806"/>
      <c r="MST917" s="806"/>
      <c r="MSU917" s="806"/>
      <c r="MSV917" s="806"/>
      <c r="MSW917" s="806"/>
      <c r="MSX917" s="806"/>
      <c r="MSY917" s="806"/>
      <c r="MSZ917" s="806"/>
      <c r="MTA917" s="806"/>
      <c r="MTB917" s="806"/>
      <c r="MTC917" s="806"/>
      <c r="MTD917" s="806"/>
      <c r="MTE917" s="806"/>
      <c r="MTF917" s="806"/>
      <c r="MTG917" s="806"/>
      <c r="MTH917" s="806"/>
      <c r="MTI917" s="806"/>
      <c r="MTJ917" s="806"/>
      <c r="MTK917" s="806"/>
      <c r="MTL917" s="806"/>
      <c r="MTM917" s="806"/>
      <c r="MTN917" s="806"/>
      <c r="MTO917" s="806"/>
      <c r="MTP917" s="806"/>
      <c r="MTQ917" s="806"/>
      <c r="MTR917" s="806"/>
      <c r="MTS917" s="806"/>
      <c r="MTT917" s="806"/>
      <c r="MTU917" s="806"/>
      <c r="MTV917" s="806"/>
      <c r="MTW917" s="806"/>
      <c r="MTX917" s="806"/>
      <c r="MTY917" s="806"/>
      <c r="MTZ917" s="806"/>
      <c r="MUA917" s="806"/>
      <c r="MUB917" s="806"/>
      <c r="MUC917" s="806"/>
      <c r="MUD917" s="806"/>
      <c r="MUE917" s="806"/>
      <c r="MUF917" s="806"/>
      <c r="MUG917" s="806"/>
      <c r="MUH917" s="806"/>
      <c r="MUI917" s="806"/>
      <c r="MUJ917" s="806"/>
      <c r="MUK917" s="806"/>
      <c r="MUL917" s="806"/>
      <c r="MUM917" s="806"/>
      <c r="MUN917" s="806"/>
      <c r="MUO917" s="806"/>
      <c r="MUP917" s="806"/>
      <c r="MUQ917" s="806"/>
      <c r="MUR917" s="806"/>
      <c r="MUS917" s="806"/>
      <c r="MUT917" s="806"/>
      <c r="MUU917" s="806"/>
      <c r="MUV917" s="806"/>
      <c r="MUW917" s="806"/>
      <c r="MUX917" s="806"/>
      <c r="MUY917" s="806"/>
      <c r="MUZ917" s="806"/>
      <c r="MVA917" s="806"/>
      <c r="MVB917" s="806"/>
      <c r="MVC917" s="806"/>
      <c r="MVD917" s="806"/>
      <c r="MVE917" s="806"/>
      <c r="MVF917" s="806"/>
      <c r="MVG917" s="806"/>
      <c r="MVH917" s="806"/>
      <c r="MVI917" s="806"/>
      <c r="MVJ917" s="806"/>
      <c r="MVK917" s="806"/>
      <c r="MVL917" s="806"/>
      <c r="MVM917" s="806"/>
      <c r="MVN917" s="806"/>
      <c r="MVO917" s="806"/>
      <c r="MVP917" s="806"/>
      <c r="MVQ917" s="806"/>
      <c r="MVR917" s="806"/>
      <c r="MVS917" s="806"/>
      <c r="MVT917" s="806"/>
      <c r="MVU917" s="806"/>
      <c r="MVV917" s="806"/>
      <c r="MVW917" s="806"/>
      <c r="MVX917" s="806"/>
      <c r="MVY917" s="806"/>
      <c r="MVZ917" s="806"/>
      <c r="MWA917" s="806"/>
      <c r="MWB917" s="806"/>
      <c r="MWC917" s="806"/>
      <c r="MWD917" s="806"/>
      <c r="MWE917" s="806"/>
      <c r="MWF917" s="806"/>
      <c r="MWG917" s="806"/>
      <c r="MWH917" s="806"/>
      <c r="MWI917" s="806"/>
      <c r="MWJ917" s="806"/>
      <c r="MWK917" s="806"/>
      <c r="MWL917" s="806"/>
      <c r="MWM917" s="806"/>
      <c r="MWN917" s="806"/>
      <c r="MWO917" s="806"/>
      <c r="MWP917" s="806"/>
      <c r="MWQ917" s="806"/>
      <c r="MWR917" s="806"/>
      <c r="MWS917" s="806"/>
      <c r="MWT917" s="806"/>
      <c r="MWU917" s="806"/>
      <c r="MWV917" s="806"/>
      <c r="MWW917" s="806"/>
      <c r="MWX917" s="806"/>
      <c r="MWY917" s="806"/>
      <c r="MWZ917" s="806"/>
      <c r="MXA917" s="806"/>
      <c r="MXB917" s="806"/>
      <c r="MXC917" s="806"/>
      <c r="MXD917" s="806"/>
      <c r="MXE917" s="806"/>
      <c r="MXF917" s="806"/>
      <c r="MXG917" s="806"/>
      <c r="MXH917" s="806"/>
      <c r="MXI917" s="806"/>
      <c r="MXJ917" s="806"/>
      <c r="MXK917" s="806"/>
      <c r="MXL917" s="806"/>
      <c r="MXM917" s="806"/>
      <c r="MXN917" s="806"/>
      <c r="MXO917" s="806"/>
      <c r="MXP917" s="806"/>
      <c r="MXQ917" s="806"/>
      <c r="MXR917" s="806"/>
      <c r="MXS917" s="806"/>
      <c r="MXT917" s="806"/>
      <c r="MXU917" s="806"/>
      <c r="MXV917" s="806"/>
      <c r="MXW917" s="806"/>
      <c r="MXX917" s="806"/>
      <c r="MXY917" s="806"/>
      <c r="MXZ917" s="806"/>
      <c r="MYA917" s="806"/>
      <c r="MYB917" s="806"/>
      <c r="MYC917" s="806"/>
      <c r="MYD917" s="806"/>
      <c r="MYE917" s="806"/>
      <c r="MYF917" s="806"/>
      <c r="MYG917" s="806"/>
      <c r="MYH917" s="806"/>
      <c r="MYI917" s="806"/>
      <c r="MYJ917" s="806"/>
      <c r="MYK917" s="806"/>
      <c r="MYL917" s="806"/>
      <c r="MYM917" s="806"/>
      <c r="MYN917" s="806"/>
      <c r="MYO917" s="806"/>
      <c r="MYP917" s="806"/>
      <c r="MYQ917" s="806"/>
      <c r="MYR917" s="806"/>
      <c r="MYS917" s="806"/>
      <c r="MYT917" s="806"/>
      <c r="MYU917" s="806"/>
      <c r="MYV917" s="806"/>
      <c r="MYW917" s="806"/>
      <c r="MYX917" s="806"/>
      <c r="MYY917" s="806"/>
      <c r="MYZ917" s="806"/>
      <c r="MZA917" s="806"/>
      <c r="MZB917" s="806"/>
      <c r="MZC917" s="806"/>
      <c r="MZD917" s="806"/>
      <c r="MZE917" s="806"/>
      <c r="MZF917" s="806"/>
      <c r="MZG917" s="806"/>
      <c r="MZH917" s="806"/>
      <c r="MZI917" s="806"/>
      <c r="MZJ917" s="806"/>
      <c r="MZK917" s="806"/>
      <c r="MZL917" s="806"/>
      <c r="MZM917" s="806"/>
      <c r="MZN917" s="806"/>
      <c r="MZO917" s="806"/>
      <c r="MZP917" s="806"/>
      <c r="MZQ917" s="806"/>
      <c r="MZR917" s="806"/>
      <c r="MZS917" s="806"/>
      <c r="MZT917" s="806"/>
      <c r="MZU917" s="806"/>
      <c r="MZV917" s="806"/>
      <c r="MZW917" s="806"/>
      <c r="MZX917" s="806"/>
      <c r="MZY917" s="806"/>
      <c r="MZZ917" s="806"/>
      <c r="NAA917" s="806"/>
      <c r="NAB917" s="806"/>
      <c r="NAC917" s="806"/>
      <c r="NAD917" s="806"/>
      <c r="NAE917" s="806"/>
      <c r="NAF917" s="806"/>
      <c r="NAG917" s="806"/>
      <c r="NAH917" s="806"/>
      <c r="NAI917" s="806"/>
      <c r="NAJ917" s="806"/>
      <c r="NAK917" s="806"/>
      <c r="NAL917" s="806"/>
      <c r="NAM917" s="806"/>
      <c r="NAN917" s="806"/>
      <c r="NAO917" s="806"/>
      <c r="NAP917" s="806"/>
      <c r="NAQ917" s="806"/>
      <c r="NAR917" s="806"/>
      <c r="NAS917" s="806"/>
      <c r="NAT917" s="806"/>
      <c r="NAU917" s="806"/>
      <c r="NAV917" s="806"/>
      <c r="NAW917" s="806"/>
      <c r="NAX917" s="806"/>
      <c r="NAY917" s="806"/>
      <c r="NAZ917" s="806"/>
      <c r="NBA917" s="806"/>
      <c r="NBB917" s="806"/>
      <c r="NBC917" s="806"/>
      <c r="NBD917" s="806"/>
      <c r="NBE917" s="806"/>
      <c r="NBF917" s="806"/>
      <c r="NBG917" s="806"/>
      <c r="NBH917" s="806"/>
      <c r="NBI917" s="806"/>
      <c r="NBJ917" s="806"/>
      <c r="NBK917" s="806"/>
      <c r="NBL917" s="806"/>
      <c r="NBM917" s="806"/>
      <c r="NBN917" s="806"/>
      <c r="NBO917" s="806"/>
      <c r="NBP917" s="806"/>
      <c r="NBQ917" s="806"/>
      <c r="NBR917" s="806"/>
      <c r="NBS917" s="806"/>
      <c r="NBT917" s="806"/>
      <c r="NBU917" s="806"/>
      <c r="NBV917" s="806"/>
      <c r="NBW917" s="806"/>
      <c r="NBX917" s="806"/>
      <c r="NBY917" s="806"/>
      <c r="NBZ917" s="806"/>
      <c r="NCA917" s="806"/>
      <c r="NCB917" s="806"/>
      <c r="NCC917" s="806"/>
      <c r="NCD917" s="806"/>
      <c r="NCE917" s="806"/>
      <c r="NCF917" s="806"/>
      <c r="NCG917" s="806"/>
      <c r="NCH917" s="806"/>
      <c r="NCI917" s="806"/>
      <c r="NCJ917" s="806"/>
      <c r="NCK917" s="806"/>
      <c r="NCL917" s="806"/>
      <c r="NCM917" s="806"/>
      <c r="NCN917" s="806"/>
      <c r="NCO917" s="806"/>
      <c r="NCP917" s="806"/>
      <c r="NCQ917" s="806"/>
      <c r="NCR917" s="806"/>
      <c r="NCS917" s="806"/>
      <c r="NCT917" s="806"/>
      <c r="NCU917" s="806"/>
      <c r="NCV917" s="806"/>
      <c r="NCW917" s="806"/>
      <c r="NCX917" s="806"/>
      <c r="NCY917" s="806"/>
      <c r="NCZ917" s="806"/>
      <c r="NDA917" s="806"/>
      <c r="NDB917" s="806"/>
      <c r="NDC917" s="806"/>
      <c r="NDD917" s="806"/>
      <c r="NDE917" s="806"/>
      <c r="NDF917" s="806"/>
      <c r="NDG917" s="806"/>
      <c r="NDH917" s="806"/>
      <c r="NDI917" s="806"/>
      <c r="NDJ917" s="806"/>
      <c r="NDK917" s="806"/>
      <c r="NDL917" s="806"/>
      <c r="NDM917" s="806"/>
      <c r="NDN917" s="806"/>
      <c r="NDO917" s="806"/>
      <c r="NDP917" s="806"/>
      <c r="NDQ917" s="806"/>
      <c r="NDR917" s="806"/>
      <c r="NDS917" s="806"/>
      <c r="NDT917" s="806"/>
      <c r="NDU917" s="806"/>
      <c r="NDV917" s="806"/>
      <c r="NDW917" s="806"/>
      <c r="NDX917" s="806"/>
      <c r="NDY917" s="806"/>
      <c r="NDZ917" s="806"/>
      <c r="NEA917" s="806"/>
      <c r="NEB917" s="806"/>
      <c r="NEC917" s="806"/>
      <c r="NED917" s="806"/>
      <c r="NEE917" s="806"/>
      <c r="NEF917" s="806"/>
      <c r="NEG917" s="806"/>
      <c r="NEH917" s="806"/>
      <c r="NEI917" s="806"/>
      <c r="NEJ917" s="806"/>
      <c r="NEK917" s="806"/>
      <c r="NEL917" s="806"/>
      <c r="NEM917" s="806"/>
      <c r="NEN917" s="806"/>
      <c r="NEO917" s="806"/>
      <c r="NEP917" s="806"/>
      <c r="NEQ917" s="806"/>
      <c r="NER917" s="806"/>
      <c r="NES917" s="806"/>
      <c r="NET917" s="806"/>
      <c r="NEU917" s="806"/>
      <c r="NEV917" s="806"/>
      <c r="NEW917" s="806"/>
      <c r="NEX917" s="806"/>
      <c r="NEY917" s="806"/>
      <c r="NEZ917" s="806"/>
      <c r="NFA917" s="806"/>
      <c r="NFB917" s="806"/>
      <c r="NFC917" s="806"/>
      <c r="NFD917" s="806"/>
      <c r="NFE917" s="806"/>
      <c r="NFF917" s="806"/>
      <c r="NFG917" s="806"/>
      <c r="NFH917" s="806"/>
      <c r="NFI917" s="806"/>
      <c r="NFJ917" s="806"/>
      <c r="NFK917" s="806"/>
      <c r="NFL917" s="806"/>
      <c r="NFM917" s="806"/>
      <c r="NFN917" s="806"/>
      <c r="NFO917" s="806"/>
      <c r="NFP917" s="806"/>
      <c r="NFQ917" s="806"/>
      <c r="NFR917" s="806"/>
      <c r="NFS917" s="806"/>
      <c r="NFT917" s="806"/>
      <c r="NFU917" s="806"/>
      <c r="NFV917" s="806"/>
      <c r="NFW917" s="806"/>
      <c r="NFX917" s="806"/>
      <c r="NFY917" s="806"/>
      <c r="NFZ917" s="806"/>
      <c r="NGA917" s="806"/>
      <c r="NGB917" s="806"/>
      <c r="NGC917" s="806"/>
      <c r="NGD917" s="806"/>
      <c r="NGE917" s="806"/>
      <c r="NGF917" s="806"/>
      <c r="NGG917" s="806"/>
      <c r="NGH917" s="806"/>
      <c r="NGI917" s="806"/>
      <c r="NGJ917" s="806"/>
      <c r="NGK917" s="806"/>
      <c r="NGL917" s="806"/>
      <c r="NGM917" s="806"/>
      <c r="NGN917" s="806"/>
      <c r="NGO917" s="806"/>
      <c r="NGP917" s="806"/>
      <c r="NGQ917" s="806"/>
      <c r="NGR917" s="806"/>
      <c r="NGS917" s="806"/>
      <c r="NGT917" s="806"/>
      <c r="NGU917" s="806"/>
      <c r="NGV917" s="806"/>
      <c r="NGW917" s="806"/>
      <c r="NGX917" s="806"/>
      <c r="NGY917" s="806"/>
      <c r="NGZ917" s="806"/>
      <c r="NHA917" s="806"/>
      <c r="NHB917" s="806"/>
      <c r="NHC917" s="806"/>
      <c r="NHD917" s="806"/>
      <c r="NHE917" s="806"/>
      <c r="NHF917" s="806"/>
      <c r="NHG917" s="806"/>
      <c r="NHH917" s="806"/>
      <c r="NHI917" s="806"/>
      <c r="NHJ917" s="806"/>
      <c r="NHK917" s="806"/>
      <c r="NHL917" s="806"/>
      <c r="NHM917" s="806"/>
      <c r="NHN917" s="806"/>
      <c r="NHO917" s="806"/>
      <c r="NHP917" s="806"/>
      <c r="NHQ917" s="806"/>
      <c r="NHR917" s="806"/>
      <c r="NHS917" s="806"/>
      <c r="NHT917" s="806"/>
      <c r="NHU917" s="806"/>
      <c r="NHV917" s="806"/>
      <c r="NHW917" s="806"/>
      <c r="NHX917" s="806"/>
      <c r="NHY917" s="806"/>
      <c r="NHZ917" s="806"/>
      <c r="NIA917" s="806"/>
      <c r="NIB917" s="806"/>
      <c r="NIC917" s="806"/>
      <c r="NID917" s="806"/>
      <c r="NIE917" s="806"/>
      <c r="NIF917" s="806"/>
      <c r="NIG917" s="806"/>
      <c r="NIH917" s="806"/>
      <c r="NII917" s="806"/>
      <c r="NIJ917" s="806"/>
      <c r="NIK917" s="806"/>
      <c r="NIL917" s="806"/>
      <c r="NIM917" s="806"/>
      <c r="NIN917" s="806"/>
      <c r="NIO917" s="806"/>
      <c r="NIP917" s="806"/>
      <c r="NIQ917" s="806"/>
      <c r="NIR917" s="806"/>
      <c r="NIS917" s="806"/>
      <c r="NIT917" s="806"/>
      <c r="NIU917" s="806"/>
      <c r="NIV917" s="806"/>
      <c r="NIW917" s="806"/>
      <c r="NIX917" s="806"/>
      <c r="NIY917" s="806"/>
      <c r="NIZ917" s="806"/>
      <c r="NJA917" s="806"/>
      <c r="NJB917" s="806"/>
      <c r="NJC917" s="806"/>
      <c r="NJD917" s="806"/>
      <c r="NJE917" s="806"/>
      <c r="NJF917" s="806"/>
      <c r="NJG917" s="806"/>
      <c r="NJH917" s="806"/>
      <c r="NJI917" s="806"/>
      <c r="NJJ917" s="806"/>
      <c r="NJK917" s="806"/>
      <c r="NJL917" s="806"/>
      <c r="NJM917" s="806"/>
      <c r="NJN917" s="806"/>
      <c r="NJO917" s="806"/>
      <c r="NJP917" s="806"/>
      <c r="NJQ917" s="806"/>
      <c r="NJR917" s="806"/>
      <c r="NJS917" s="806"/>
      <c r="NJT917" s="806"/>
      <c r="NJU917" s="806"/>
      <c r="NJV917" s="806"/>
      <c r="NJW917" s="806"/>
      <c r="NJX917" s="806"/>
      <c r="NJY917" s="806"/>
      <c r="NJZ917" s="806"/>
      <c r="NKA917" s="806"/>
      <c r="NKB917" s="806"/>
      <c r="NKC917" s="806"/>
      <c r="NKD917" s="806"/>
      <c r="NKE917" s="806"/>
      <c r="NKF917" s="806"/>
      <c r="NKG917" s="806"/>
      <c r="NKH917" s="806"/>
      <c r="NKI917" s="806"/>
      <c r="NKJ917" s="806"/>
      <c r="NKK917" s="806"/>
      <c r="NKL917" s="806"/>
      <c r="NKM917" s="806"/>
      <c r="NKN917" s="806"/>
      <c r="NKO917" s="806"/>
      <c r="NKP917" s="806"/>
      <c r="NKQ917" s="806"/>
      <c r="NKR917" s="806"/>
      <c r="NKS917" s="806"/>
      <c r="NKT917" s="806"/>
      <c r="NKU917" s="806"/>
      <c r="NKV917" s="806"/>
      <c r="NKW917" s="806"/>
      <c r="NKX917" s="806"/>
      <c r="NKY917" s="806"/>
      <c r="NKZ917" s="806"/>
      <c r="NLA917" s="806"/>
      <c r="NLB917" s="806"/>
      <c r="NLC917" s="806"/>
      <c r="NLD917" s="806"/>
      <c r="NLE917" s="806"/>
      <c r="NLF917" s="806"/>
      <c r="NLG917" s="806"/>
      <c r="NLH917" s="806"/>
      <c r="NLI917" s="806"/>
      <c r="NLJ917" s="806"/>
      <c r="NLK917" s="806"/>
      <c r="NLL917" s="806"/>
      <c r="NLM917" s="806"/>
      <c r="NLN917" s="806"/>
      <c r="NLO917" s="806"/>
      <c r="NLP917" s="806"/>
      <c r="NLQ917" s="806"/>
      <c r="NLR917" s="806"/>
      <c r="NLS917" s="806"/>
      <c r="NLT917" s="806"/>
      <c r="NLU917" s="806"/>
      <c r="NLV917" s="806"/>
      <c r="NLW917" s="806"/>
      <c r="NLX917" s="806"/>
      <c r="NLY917" s="806"/>
      <c r="NLZ917" s="806"/>
      <c r="NMA917" s="806"/>
      <c r="NMB917" s="806"/>
      <c r="NMC917" s="806"/>
      <c r="NMD917" s="806"/>
      <c r="NME917" s="806"/>
      <c r="NMF917" s="806"/>
      <c r="NMG917" s="806"/>
      <c r="NMH917" s="806"/>
      <c r="NMI917" s="806"/>
      <c r="NMJ917" s="806"/>
      <c r="NMK917" s="806"/>
      <c r="NML917" s="806"/>
      <c r="NMM917" s="806"/>
      <c r="NMN917" s="806"/>
      <c r="NMO917" s="806"/>
      <c r="NMP917" s="806"/>
      <c r="NMQ917" s="806"/>
      <c r="NMR917" s="806"/>
      <c r="NMS917" s="806"/>
      <c r="NMT917" s="806"/>
      <c r="NMU917" s="806"/>
      <c r="NMV917" s="806"/>
      <c r="NMW917" s="806"/>
      <c r="NMX917" s="806"/>
      <c r="NMY917" s="806"/>
      <c r="NMZ917" s="806"/>
      <c r="NNA917" s="806"/>
      <c r="NNB917" s="806"/>
      <c r="NNC917" s="806"/>
      <c r="NND917" s="806"/>
      <c r="NNE917" s="806"/>
      <c r="NNF917" s="806"/>
      <c r="NNG917" s="806"/>
      <c r="NNH917" s="806"/>
      <c r="NNI917" s="806"/>
      <c r="NNJ917" s="806"/>
      <c r="NNK917" s="806"/>
      <c r="NNL917" s="806"/>
      <c r="NNM917" s="806"/>
      <c r="NNN917" s="806"/>
      <c r="NNO917" s="806"/>
      <c r="NNP917" s="806"/>
      <c r="NNQ917" s="806"/>
      <c r="NNR917" s="806"/>
      <c r="NNS917" s="806"/>
      <c r="NNT917" s="806"/>
      <c r="NNU917" s="806"/>
      <c r="NNV917" s="806"/>
      <c r="NNW917" s="806"/>
      <c r="NNX917" s="806"/>
      <c r="NNY917" s="806"/>
      <c r="NNZ917" s="806"/>
      <c r="NOA917" s="806"/>
      <c r="NOB917" s="806"/>
      <c r="NOC917" s="806"/>
      <c r="NOD917" s="806"/>
      <c r="NOE917" s="806"/>
      <c r="NOF917" s="806"/>
      <c r="NOG917" s="806"/>
      <c r="NOH917" s="806"/>
      <c r="NOI917" s="806"/>
      <c r="NOJ917" s="806"/>
      <c r="NOK917" s="806"/>
      <c r="NOL917" s="806"/>
      <c r="NOM917" s="806"/>
      <c r="NON917" s="806"/>
      <c r="NOO917" s="806"/>
      <c r="NOP917" s="806"/>
      <c r="NOQ917" s="806"/>
      <c r="NOR917" s="806"/>
      <c r="NOS917" s="806"/>
      <c r="NOT917" s="806"/>
      <c r="NOU917" s="806"/>
      <c r="NOV917" s="806"/>
      <c r="NOW917" s="806"/>
      <c r="NOX917" s="806"/>
      <c r="NOY917" s="806"/>
      <c r="NOZ917" s="806"/>
      <c r="NPA917" s="806"/>
      <c r="NPB917" s="806"/>
      <c r="NPC917" s="806"/>
      <c r="NPD917" s="806"/>
      <c r="NPE917" s="806"/>
      <c r="NPF917" s="806"/>
      <c r="NPG917" s="806"/>
      <c r="NPH917" s="806"/>
      <c r="NPI917" s="806"/>
      <c r="NPJ917" s="806"/>
      <c r="NPK917" s="806"/>
      <c r="NPL917" s="806"/>
      <c r="NPM917" s="806"/>
      <c r="NPN917" s="806"/>
      <c r="NPO917" s="806"/>
      <c r="NPP917" s="806"/>
      <c r="NPQ917" s="806"/>
      <c r="NPR917" s="806"/>
      <c r="NPS917" s="806"/>
      <c r="NPT917" s="806"/>
      <c r="NPU917" s="806"/>
      <c r="NPV917" s="806"/>
      <c r="NPW917" s="806"/>
      <c r="NPX917" s="806"/>
      <c r="NPY917" s="806"/>
      <c r="NPZ917" s="806"/>
      <c r="NQA917" s="806"/>
      <c r="NQB917" s="806"/>
      <c r="NQC917" s="806"/>
      <c r="NQD917" s="806"/>
      <c r="NQE917" s="806"/>
      <c r="NQF917" s="806"/>
      <c r="NQG917" s="806"/>
      <c r="NQH917" s="806"/>
      <c r="NQI917" s="806"/>
      <c r="NQJ917" s="806"/>
      <c r="NQK917" s="806"/>
      <c r="NQL917" s="806"/>
      <c r="NQM917" s="806"/>
      <c r="NQN917" s="806"/>
      <c r="NQO917" s="806"/>
      <c r="NQP917" s="806"/>
      <c r="NQQ917" s="806"/>
      <c r="NQR917" s="806"/>
      <c r="NQS917" s="806"/>
      <c r="NQT917" s="806"/>
      <c r="NQU917" s="806"/>
      <c r="NQV917" s="806"/>
      <c r="NQW917" s="806"/>
      <c r="NQX917" s="806"/>
      <c r="NQY917" s="806"/>
      <c r="NQZ917" s="806"/>
      <c r="NRA917" s="806"/>
      <c r="NRB917" s="806"/>
      <c r="NRC917" s="806"/>
      <c r="NRD917" s="806"/>
      <c r="NRE917" s="806"/>
      <c r="NRF917" s="806"/>
      <c r="NRG917" s="806"/>
      <c r="NRH917" s="806"/>
      <c r="NRI917" s="806"/>
      <c r="NRJ917" s="806"/>
      <c r="NRK917" s="806"/>
      <c r="NRL917" s="806"/>
      <c r="NRM917" s="806"/>
      <c r="NRN917" s="806"/>
      <c r="NRO917" s="806"/>
      <c r="NRP917" s="806"/>
      <c r="NRQ917" s="806"/>
      <c r="NRR917" s="806"/>
      <c r="NRS917" s="806"/>
      <c r="NRT917" s="806"/>
      <c r="NRU917" s="806"/>
      <c r="NRV917" s="806"/>
      <c r="NRW917" s="806"/>
      <c r="NRX917" s="806"/>
      <c r="NRY917" s="806"/>
      <c r="NRZ917" s="806"/>
      <c r="NSA917" s="806"/>
      <c r="NSB917" s="806"/>
      <c r="NSC917" s="806"/>
      <c r="NSD917" s="806"/>
      <c r="NSE917" s="806"/>
      <c r="NSF917" s="806"/>
      <c r="NSG917" s="806"/>
      <c r="NSH917" s="806"/>
      <c r="NSI917" s="806"/>
      <c r="NSJ917" s="806"/>
      <c r="NSK917" s="806"/>
      <c r="NSL917" s="806"/>
      <c r="NSM917" s="806"/>
      <c r="NSN917" s="806"/>
      <c r="NSO917" s="806"/>
      <c r="NSP917" s="806"/>
      <c r="NSQ917" s="806"/>
      <c r="NSR917" s="806"/>
      <c r="NSS917" s="806"/>
      <c r="NST917" s="806"/>
      <c r="NSU917" s="806"/>
      <c r="NSV917" s="806"/>
      <c r="NSW917" s="806"/>
      <c r="NSX917" s="806"/>
      <c r="NSY917" s="806"/>
      <c r="NSZ917" s="806"/>
      <c r="NTA917" s="806"/>
      <c r="NTB917" s="806"/>
      <c r="NTC917" s="806"/>
      <c r="NTD917" s="806"/>
      <c r="NTE917" s="806"/>
      <c r="NTF917" s="806"/>
      <c r="NTG917" s="806"/>
      <c r="NTH917" s="806"/>
      <c r="NTI917" s="806"/>
      <c r="NTJ917" s="806"/>
      <c r="NTK917" s="806"/>
      <c r="NTL917" s="806"/>
      <c r="NTM917" s="806"/>
      <c r="NTN917" s="806"/>
      <c r="NTO917" s="806"/>
      <c r="NTP917" s="806"/>
      <c r="NTQ917" s="806"/>
      <c r="NTR917" s="806"/>
      <c r="NTS917" s="806"/>
      <c r="NTT917" s="806"/>
      <c r="NTU917" s="806"/>
      <c r="NTV917" s="806"/>
      <c r="NTW917" s="806"/>
      <c r="NTX917" s="806"/>
      <c r="NTY917" s="806"/>
      <c r="NTZ917" s="806"/>
      <c r="NUA917" s="806"/>
      <c r="NUB917" s="806"/>
      <c r="NUC917" s="806"/>
      <c r="NUD917" s="806"/>
      <c r="NUE917" s="806"/>
      <c r="NUF917" s="806"/>
      <c r="NUG917" s="806"/>
      <c r="NUH917" s="806"/>
      <c r="NUI917" s="806"/>
      <c r="NUJ917" s="806"/>
      <c r="NUK917" s="806"/>
      <c r="NUL917" s="806"/>
      <c r="NUM917" s="806"/>
      <c r="NUN917" s="806"/>
      <c r="NUO917" s="806"/>
      <c r="NUP917" s="806"/>
      <c r="NUQ917" s="806"/>
      <c r="NUR917" s="806"/>
      <c r="NUS917" s="806"/>
      <c r="NUT917" s="806"/>
      <c r="NUU917" s="806"/>
      <c r="NUV917" s="806"/>
      <c r="NUW917" s="806"/>
      <c r="NUX917" s="806"/>
      <c r="NUY917" s="806"/>
      <c r="NUZ917" s="806"/>
      <c r="NVA917" s="806"/>
      <c r="NVB917" s="806"/>
      <c r="NVC917" s="806"/>
      <c r="NVD917" s="806"/>
      <c r="NVE917" s="806"/>
      <c r="NVF917" s="806"/>
      <c r="NVG917" s="806"/>
      <c r="NVH917" s="806"/>
      <c r="NVI917" s="806"/>
      <c r="NVJ917" s="806"/>
      <c r="NVK917" s="806"/>
      <c r="NVL917" s="806"/>
      <c r="NVM917" s="806"/>
      <c r="NVN917" s="806"/>
      <c r="NVO917" s="806"/>
      <c r="NVP917" s="806"/>
      <c r="NVQ917" s="806"/>
      <c r="NVR917" s="806"/>
      <c r="NVS917" s="806"/>
      <c r="NVT917" s="806"/>
      <c r="NVU917" s="806"/>
      <c r="NVV917" s="806"/>
      <c r="NVW917" s="806"/>
      <c r="NVX917" s="806"/>
      <c r="NVY917" s="806"/>
      <c r="NVZ917" s="806"/>
      <c r="NWA917" s="806"/>
      <c r="NWB917" s="806"/>
      <c r="NWC917" s="806"/>
      <c r="NWD917" s="806"/>
      <c r="NWE917" s="806"/>
      <c r="NWF917" s="806"/>
      <c r="NWG917" s="806"/>
      <c r="NWH917" s="806"/>
      <c r="NWI917" s="806"/>
      <c r="NWJ917" s="806"/>
      <c r="NWK917" s="806"/>
      <c r="NWL917" s="806"/>
      <c r="NWM917" s="806"/>
      <c r="NWN917" s="806"/>
      <c r="NWO917" s="806"/>
      <c r="NWP917" s="806"/>
      <c r="NWQ917" s="806"/>
      <c r="NWR917" s="806"/>
      <c r="NWS917" s="806"/>
      <c r="NWT917" s="806"/>
      <c r="NWU917" s="806"/>
      <c r="NWV917" s="806"/>
      <c r="NWW917" s="806"/>
      <c r="NWX917" s="806"/>
      <c r="NWY917" s="806"/>
      <c r="NWZ917" s="806"/>
      <c r="NXA917" s="806"/>
      <c r="NXB917" s="806"/>
      <c r="NXC917" s="806"/>
      <c r="NXD917" s="806"/>
      <c r="NXE917" s="806"/>
      <c r="NXF917" s="806"/>
      <c r="NXG917" s="806"/>
      <c r="NXH917" s="806"/>
      <c r="NXI917" s="806"/>
      <c r="NXJ917" s="806"/>
      <c r="NXK917" s="806"/>
      <c r="NXL917" s="806"/>
      <c r="NXM917" s="806"/>
      <c r="NXN917" s="806"/>
      <c r="NXO917" s="806"/>
      <c r="NXP917" s="806"/>
      <c r="NXQ917" s="806"/>
      <c r="NXR917" s="806"/>
      <c r="NXS917" s="806"/>
      <c r="NXT917" s="806"/>
      <c r="NXU917" s="806"/>
      <c r="NXV917" s="806"/>
      <c r="NXW917" s="806"/>
      <c r="NXX917" s="806"/>
      <c r="NXY917" s="806"/>
      <c r="NXZ917" s="806"/>
      <c r="NYA917" s="806"/>
      <c r="NYB917" s="806"/>
      <c r="NYC917" s="806"/>
      <c r="NYD917" s="806"/>
      <c r="NYE917" s="806"/>
      <c r="NYF917" s="806"/>
      <c r="NYG917" s="806"/>
      <c r="NYH917" s="806"/>
      <c r="NYI917" s="806"/>
      <c r="NYJ917" s="806"/>
      <c r="NYK917" s="806"/>
      <c r="NYL917" s="806"/>
      <c r="NYM917" s="806"/>
      <c r="NYN917" s="806"/>
      <c r="NYO917" s="806"/>
      <c r="NYP917" s="806"/>
      <c r="NYQ917" s="806"/>
      <c r="NYR917" s="806"/>
      <c r="NYS917" s="806"/>
      <c r="NYT917" s="806"/>
      <c r="NYU917" s="806"/>
      <c r="NYV917" s="806"/>
      <c r="NYW917" s="806"/>
      <c r="NYX917" s="806"/>
      <c r="NYY917" s="806"/>
      <c r="NYZ917" s="806"/>
      <c r="NZA917" s="806"/>
      <c r="NZB917" s="806"/>
      <c r="NZC917" s="806"/>
      <c r="NZD917" s="806"/>
      <c r="NZE917" s="806"/>
      <c r="NZF917" s="806"/>
      <c r="NZG917" s="806"/>
      <c r="NZH917" s="806"/>
      <c r="NZI917" s="806"/>
      <c r="NZJ917" s="806"/>
      <c r="NZK917" s="806"/>
      <c r="NZL917" s="806"/>
      <c r="NZM917" s="806"/>
      <c r="NZN917" s="806"/>
      <c r="NZO917" s="806"/>
      <c r="NZP917" s="806"/>
      <c r="NZQ917" s="806"/>
      <c r="NZR917" s="806"/>
      <c r="NZS917" s="806"/>
      <c r="NZT917" s="806"/>
      <c r="NZU917" s="806"/>
      <c r="NZV917" s="806"/>
      <c r="NZW917" s="806"/>
      <c r="NZX917" s="806"/>
      <c r="NZY917" s="806"/>
      <c r="NZZ917" s="806"/>
      <c r="OAA917" s="806"/>
      <c r="OAB917" s="806"/>
      <c r="OAC917" s="806"/>
      <c r="OAD917" s="806"/>
      <c r="OAE917" s="806"/>
      <c r="OAF917" s="806"/>
      <c r="OAG917" s="806"/>
      <c r="OAH917" s="806"/>
      <c r="OAI917" s="806"/>
      <c r="OAJ917" s="806"/>
      <c r="OAK917" s="806"/>
      <c r="OAL917" s="806"/>
      <c r="OAM917" s="806"/>
      <c r="OAN917" s="806"/>
      <c r="OAO917" s="806"/>
      <c r="OAP917" s="806"/>
      <c r="OAQ917" s="806"/>
      <c r="OAR917" s="806"/>
      <c r="OAS917" s="806"/>
      <c r="OAT917" s="806"/>
      <c r="OAU917" s="806"/>
      <c r="OAV917" s="806"/>
      <c r="OAW917" s="806"/>
      <c r="OAX917" s="806"/>
      <c r="OAY917" s="806"/>
      <c r="OAZ917" s="806"/>
      <c r="OBA917" s="806"/>
      <c r="OBB917" s="806"/>
      <c r="OBC917" s="806"/>
      <c r="OBD917" s="806"/>
      <c r="OBE917" s="806"/>
      <c r="OBF917" s="806"/>
      <c r="OBG917" s="806"/>
      <c r="OBH917" s="806"/>
      <c r="OBI917" s="806"/>
      <c r="OBJ917" s="806"/>
      <c r="OBK917" s="806"/>
      <c r="OBL917" s="806"/>
      <c r="OBM917" s="806"/>
      <c r="OBN917" s="806"/>
      <c r="OBO917" s="806"/>
      <c r="OBP917" s="806"/>
      <c r="OBQ917" s="806"/>
      <c r="OBR917" s="806"/>
      <c r="OBS917" s="806"/>
      <c r="OBT917" s="806"/>
      <c r="OBU917" s="806"/>
      <c r="OBV917" s="806"/>
      <c r="OBW917" s="806"/>
      <c r="OBX917" s="806"/>
      <c r="OBY917" s="806"/>
      <c r="OBZ917" s="806"/>
      <c r="OCA917" s="806"/>
      <c r="OCB917" s="806"/>
      <c r="OCC917" s="806"/>
      <c r="OCD917" s="806"/>
      <c r="OCE917" s="806"/>
      <c r="OCF917" s="806"/>
      <c r="OCG917" s="806"/>
      <c r="OCH917" s="806"/>
      <c r="OCI917" s="806"/>
      <c r="OCJ917" s="806"/>
      <c r="OCK917" s="806"/>
      <c r="OCL917" s="806"/>
      <c r="OCM917" s="806"/>
      <c r="OCN917" s="806"/>
      <c r="OCO917" s="806"/>
      <c r="OCP917" s="806"/>
      <c r="OCQ917" s="806"/>
      <c r="OCR917" s="806"/>
      <c r="OCS917" s="806"/>
      <c r="OCT917" s="806"/>
      <c r="OCU917" s="806"/>
      <c r="OCV917" s="806"/>
      <c r="OCW917" s="806"/>
      <c r="OCX917" s="806"/>
      <c r="OCY917" s="806"/>
      <c r="OCZ917" s="806"/>
      <c r="ODA917" s="806"/>
      <c r="ODB917" s="806"/>
      <c r="ODC917" s="806"/>
      <c r="ODD917" s="806"/>
      <c r="ODE917" s="806"/>
      <c r="ODF917" s="806"/>
      <c r="ODG917" s="806"/>
      <c r="ODH917" s="806"/>
      <c r="ODI917" s="806"/>
      <c r="ODJ917" s="806"/>
      <c r="ODK917" s="806"/>
      <c r="ODL917" s="806"/>
      <c r="ODM917" s="806"/>
      <c r="ODN917" s="806"/>
      <c r="ODO917" s="806"/>
      <c r="ODP917" s="806"/>
      <c r="ODQ917" s="806"/>
      <c r="ODR917" s="806"/>
      <c r="ODS917" s="806"/>
      <c r="ODT917" s="806"/>
      <c r="ODU917" s="806"/>
      <c r="ODV917" s="806"/>
      <c r="ODW917" s="806"/>
      <c r="ODX917" s="806"/>
      <c r="ODY917" s="806"/>
      <c r="ODZ917" s="806"/>
      <c r="OEA917" s="806"/>
      <c r="OEB917" s="806"/>
      <c r="OEC917" s="806"/>
      <c r="OED917" s="806"/>
      <c r="OEE917" s="806"/>
      <c r="OEF917" s="806"/>
      <c r="OEG917" s="806"/>
      <c r="OEH917" s="806"/>
      <c r="OEI917" s="806"/>
      <c r="OEJ917" s="806"/>
      <c r="OEK917" s="806"/>
      <c r="OEL917" s="806"/>
      <c r="OEM917" s="806"/>
      <c r="OEN917" s="806"/>
      <c r="OEO917" s="806"/>
      <c r="OEP917" s="806"/>
      <c r="OEQ917" s="806"/>
      <c r="OER917" s="806"/>
      <c r="OES917" s="806"/>
      <c r="OET917" s="806"/>
      <c r="OEU917" s="806"/>
      <c r="OEV917" s="806"/>
      <c r="OEW917" s="806"/>
      <c r="OEX917" s="806"/>
      <c r="OEY917" s="806"/>
      <c r="OEZ917" s="806"/>
      <c r="OFA917" s="806"/>
      <c r="OFB917" s="806"/>
      <c r="OFC917" s="806"/>
      <c r="OFD917" s="806"/>
      <c r="OFE917" s="806"/>
      <c r="OFF917" s="806"/>
      <c r="OFG917" s="806"/>
      <c r="OFH917" s="806"/>
      <c r="OFI917" s="806"/>
      <c r="OFJ917" s="806"/>
      <c r="OFK917" s="806"/>
      <c r="OFL917" s="806"/>
      <c r="OFM917" s="806"/>
      <c r="OFN917" s="806"/>
      <c r="OFO917" s="806"/>
      <c r="OFP917" s="806"/>
      <c r="OFQ917" s="806"/>
      <c r="OFR917" s="806"/>
      <c r="OFS917" s="806"/>
      <c r="OFT917" s="806"/>
      <c r="OFU917" s="806"/>
      <c r="OFV917" s="806"/>
      <c r="OFW917" s="806"/>
      <c r="OFX917" s="806"/>
      <c r="OFY917" s="806"/>
      <c r="OFZ917" s="806"/>
      <c r="OGA917" s="806"/>
      <c r="OGB917" s="806"/>
      <c r="OGC917" s="806"/>
      <c r="OGD917" s="806"/>
      <c r="OGE917" s="806"/>
      <c r="OGF917" s="806"/>
      <c r="OGG917" s="806"/>
      <c r="OGH917" s="806"/>
      <c r="OGI917" s="806"/>
      <c r="OGJ917" s="806"/>
      <c r="OGK917" s="806"/>
      <c r="OGL917" s="806"/>
      <c r="OGM917" s="806"/>
      <c r="OGN917" s="806"/>
      <c r="OGO917" s="806"/>
      <c r="OGP917" s="806"/>
      <c r="OGQ917" s="806"/>
      <c r="OGR917" s="806"/>
      <c r="OGS917" s="806"/>
      <c r="OGT917" s="806"/>
      <c r="OGU917" s="806"/>
      <c r="OGV917" s="806"/>
      <c r="OGW917" s="806"/>
      <c r="OGX917" s="806"/>
      <c r="OGY917" s="806"/>
      <c r="OGZ917" s="806"/>
      <c r="OHA917" s="806"/>
      <c r="OHB917" s="806"/>
      <c r="OHC917" s="806"/>
      <c r="OHD917" s="806"/>
      <c r="OHE917" s="806"/>
      <c r="OHF917" s="806"/>
      <c r="OHG917" s="806"/>
      <c r="OHH917" s="806"/>
      <c r="OHI917" s="806"/>
      <c r="OHJ917" s="806"/>
      <c r="OHK917" s="806"/>
      <c r="OHL917" s="806"/>
      <c r="OHM917" s="806"/>
      <c r="OHN917" s="806"/>
      <c r="OHO917" s="806"/>
      <c r="OHP917" s="806"/>
      <c r="OHQ917" s="806"/>
      <c r="OHR917" s="806"/>
      <c r="OHS917" s="806"/>
      <c r="OHT917" s="806"/>
      <c r="OHU917" s="806"/>
      <c r="OHV917" s="806"/>
      <c r="OHW917" s="806"/>
      <c r="OHX917" s="806"/>
      <c r="OHY917" s="806"/>
      <c r="OHZ917" s="806"/>
      <c r="OIA917" s="806"/>
      <c r="OIB917" s="806"/>
      <c r="OIC917" s="806"/>
      <c r="OID917" s="806"/>
      <c r="OIE917" s="806"/>
      <c r="OIF917" s="806"/>
      <c r="OIG917" s="806"/>
      <c r="OIH917" s="806"/>
      <c r="OII917" s="806"/>
      <c r="OIJ917" s="806"/>
      <c r="OIK917" s="806"/>
      <c r="OIL917" s="806"/>
      <c r="OIM917" s="806"/>
      <c r="OIN917" s="806"/>
      <c r="OIO917" s="806"/>
      <c r="OIP917" s="806"/>
      <c r="OIQ917" s="806"/>
      <c r="OIR917" s="806"/>
      <c r="OIS917" s="806"/>
      <c r="OIT917" s="806"/>
      <c r="OIU917" s="806"/>
      <c r="OIV917" s="806"/>
      <c r="OIW917" s="806"/>
      <c r="OIX917" s="806"/>
      <c r="OIY917" s="806"/>
      <c r="OIZ917" s="806"/>
      <c r="OJA917" s="806"/>
      <c r="OJB917" s="806"/>
      <c r="OJC917" s="806"/>
      <c r="OJD917" s="806"/>
      <c r="OJE917" s="806"/>
      <c r="OJF917" s="806"/>
      <c r="OJG917" s="806"/>
      <c r="OJH917" s="806"/>
      <c r="OJI917" s="806"/>
      <c r="OJJ917" s="806"/>
      <c r="OJK917" s="806"/>
      <c r="OJL917" s="806"/>
      <c r="OJM917" s="806"/>
      <c r="OJN917" s="806"/>
      <c r="OJO917" s="806"/>
      <c r="OJP917" s="806"/>
      <c r="OJQ917" s="806"/>
      <c r="OJR917" s="806"/>
      <c r="OJS917" s="806"/>
      <c r="OJT917" s="806"/>
      <c r="OJU917" s="806"/>
      <c r="OJV917" s="806"/>
      <c r="OJW917" s="806"/>
      <c r="OJX917" s="806"/>
      <c r="OJY917" s="806"/>
      <c r="OJZ917" s="806"/>
      <c r="OKA917" s="806"/>
      <c r="OKB917" s="806"/>
      <c r="OKC917" s="806"/>
      <c r="OKD917" s="806"/>
      <c r="OKE917" s="806"/>
      <c r="OKF917" s="806"/>
      <c r="OKG917" s="806"/>
      <c r="OKH917" s="806"/>
      <c r="OKI917" s="806"/>
      <c r="OKJ917" s="806"/>
      <c r="OKK917" s="806"/>
      <c r="OKL917" s="806"/>
      <c r="OKM917" s="806"/>
      <c r="OKN917" s="806"/>
      <c r="OKO917" s="806"/>
      <c r="OKP917" s="806"/>
      <c r="OKQ917" s="806"/>
      <c r="OKR917" s="806"/>
      <c r="OKS917" s="806"/>
      <c r="OKT917" s="806"/>
      <c r="OKU917" s="806"/>
      <c r="OKV917" s="806"/>
      <c r="OKW917" s="806"/>
      <c r="OKX917" s="806"/>
      <c r="OKY917" s="806"/>
      <c r="OKZ917" s="806"/>
      <c r="OLA917" s="806"/>
      <c r="OLB917" s="806"/>
      <c r="OLC917" s="806"/>
      <c r="OLD917" s="806"/>
      <c r="OLE917" s="806"/>
      <c r="OLF917" s="806"/>
      <c r="OLG917" s="806"/>
      <c r="OLH917" s="806"/>
      <c r="OLI917" s="806"/>
      <c r="OLJ917" s="806"/>
      <c r="OLK917" s="806"/>
      <c r="OLL917" s="806"/>
      <c r="OLM917" s="806"/>
      <c r="OLN917" s="806"/>
      <c r="OLO917" s="806"/>
      <c r="OLP917" s="806"/>
      <c r="OLQ917" s="806"/>
      <c r="OLR917" s="806"/>
      <c r="OLS917" s="806"/>
      <c r="OLT917" s="806"/>
      <c r="OLU917" s="806"/>
      <c r="OLV917" s="806"/>
      <c r="OLW917" s="806"/>
      <c r="OLX917" s="806"/>
      <c r="OLY917" s="806"/>
      <c r="OLZ917" s="806"/>
      <c r="OMA917" s="806"/>
      <c r="OMB917" s="806"/>
      <c r="OMC917" s="806"/>
      <c r="OMD917" s="806"/>
      <c r="OME917" s="806"/>
      <c r="OMF917" s="806"/>
      <c r="OMG917" s="806"/>
      <c r="OMH917" s="806"/>
      <c r="OMI917" s="806"/>
      <c r="OMJ917" s="806"/>
      <c r="OMK917" s="806"/>
      <c r="OML917" s="806"/>
      <c r="OMM917" s="806"/>
      <c r="OMN917" s="806"/>
      <c r="OMO917" s="806"/>
      <c r="OMP917" s="806"/>
      <c r="OMQ917" s="806"/>
      <c r="OMR917" s="806"/>
      <c r="OMS917" s="806"/>
      <c r="OMT917" s="806"/>
      <c r="OMU917" s="806"/>
      <c r="OMV917" s="806"/>
      <c r="OMW917" s="806"/>
      <c r="OMX917" s="806"/>
      <c r="OMY917" s="806"/>
      <c r="OMZ917" s="806"/>
      <c r="ONA917" s="806"/>
      <c r="ONB917" s="806"/>
      <c r="ONC917" s="806"/>
      <c r="OND917" s="806"/>
      <c r="ONE917" s="806"/>
      <c r="ONF917" s="806"/>
      <c r="ONG917" s="806"/>
      <c r="ONH917" s="806"/>
      <c r="ONI917" s="806"/>
      <c r="ONJ917" s="806"/>
      <c r="ONK917" s="806"/>
      <c r="ONL917" s="806"/>
      <c r="ONM917" s="806"/>
      <c r="ONN917" s="806"/>
      <c r="ONO917" s="806"/>
      <c r="ONP917" s="806"/>
      <c r="ONQ917" s="806"/>
      <c r="ONR917" s="806"/>
      <c r="ONS917" s="806"/>
      <c r="ONT917" s="806"/>
      <c r="ONU917" s="806"/>
      <c r="ONV917" s="806"/>
      <c r="ONW917" s="806"/>
      <c r="ONX917" s="806"/>
      <c r="ONY917" s="806"/>
      <c r="ONZ917" s="806"/>
      <c r="OOA917" s="806"/>
      <c r="OOB917" s="806"/>
      <c r="OOC917" s="806"/>
      <c r="OOD917" s="806"/>
      <c r="OOE917" s="806"/>
      <c r="OOF917" s="806"/>
      <c r="OOG917" s="806"/>
      <c r="OOH917" s="806"/>
      <c r="OOI917" s="806"/>
      <c r="OOJ917" s="806"/>
      <c r="OOK917" s="806"/>
      <c r="OOL917" s="806"/>
      <c r="OOM917" s="806"/>
      <c r="OON917" s="806"/>
      <c r="OOO917" s="806"/>
      <c r="OOP917" s="806"/>
      <c r="OOQ917" s="806"/>
      <c r="OOR917" s="806"/>
      <c r="OOS917" s="806"/>
      <c r="OOT917" s="806"/>
      <c r="OOU917" s="806"/>
      <c r="OOV917" s="806"/>
      <c r="OOW917" s="806"/>
      <c r="OOX917" s="806"/>
      <c r="OOY917" s="806"/>
      <c r="OOZ917" s="806"/>
      <c r="OPA917" s="806"/>
      <c r="OPB917" s="806"/>
      <c r="OPC917" s="806"/>
      <c r="OPD917" s="806"/>
      <c r="OPE917" s="806"/>
      <c r="OPF917" s="806"/>
      <c r="OPG917" s="806"/>
      <c r="OPH917" s="806"/>
      <c r="OPI917" s="806"/>
      <c r="OPJ917" s="806"/>
      <c r="OPK917" s="806"/>
      <c r="OPL917" s="806"/>
      <c r="OPM917" s="806"/>
      <c r="OPN917" s="806"/>
      <c r="OPO917" s="806"/>
      <c r="OPP917" s="806"/>
      <c r="OPQ917" s="806"/>
      <c r="OPR917" s="806"/>
      <c r="OPS917" s="806"/>
      <c r="OPT917" s="806"/>
      <c r="OPU917" s="806"/>
      <c r="OPV917" s="806"/>
      <c r="OPW917" s="806"/>
      <c r="OPX917" s="806"/>
      <c r="OPY917" s="806"/>
      <c r="OPZ917" s="806"/>
      <c r="OQA917" s="806"/>
      <c r="OQB917" s="806"/>
      <c r="OQC917" s="806"/>
      <c r="OQD917" s="806"/>
      <c r="OQE917" s="806"/>
      <c r="OQF917" s="806"/>
      <c r="OQG917" s="806"/>
      <c r="OQH917" s="806"/>
      <c r="OQI917" s="806"/>
      <c r="OQJ917" s="806"/>
      <c r="OQK917" s="806"/>
      <c r="OQL917" s="806"/>
      <c r="OQM917" s="806"/>
      <c r="OQN917" s="806"/>
      <c r="OQO917" s="806"/>
      <c r="OQP917" s="806"/>
      <c r="OQQ917" s="806"/>
      <c r="OQR917" s="806"/>
      <c r="OQS917" s="806"/>
      <c r="OQT917" s="806"/>
      <c r="OQU917" s="806"/>
      <c r="OQV917" s="806"/>
      <c r="OQW917" s="806"/>
      <c r="OQX917" s="806"/>
      <c r="OQY917" s="806"/>
      <c r="OQZ917" s="806"/>
      <c r="ORA917" s="806"/>
      <c r="ORB917" s="806"/>
      <c r="ORC917" s="806"/>
      <c r="ORD917" s="806"/>
      <c r="ORE917" s="806"/>
      <c r="ORF917" s="806"/>
      <c r="ORG917" s="806"/>
      <c r="ORH917" s="806"/>
      <c r="ORI917" s="806"/>
      <c r="ORJ917" s="806"/>
      <c r="ORK917" s="806"/>
      <c r="ORL917" s="806"/>
      <c r="ORM917" s="806"/>
      <c r="ORN917" s="806"/>
      <c r="ORO917" s="806"/>
      <c r="ORP917" s="806"/>
      <c r="ORQ917" s="806"/>
      <c r="ORR917" s="806"/>
      <c r="ORS917" s="806"/>
      <c r="ORT917" s="806"/>
      <c r="ORU917" s="806"/>
      <c r="ORV917" s="806"/>
      <c r="ORW917" s="806"/>
      <c r="ORX917" s="806"/>
      <c r="ORY917" s="806"/>
      <c r="ORZ917" s="806"/>
      <c r="OSA917" s="806"/>
      <c r="OSB917" s="806"/>
      <c r="OSC917" s="806"/>
      <c r="OSD917" s="806"/>
      <c r="OSE917" s="806"/>
      <c r="OSF917" s="806"/>
      <c r="OSG917" s="806"/>
      <c r="OSH917" s="806"/>
      <c r="OSI917" s="806"/>
      <c r="OSJ917" s="806"/>
      <c r="OSK917" s="806"/>
      <c r="OSL917" s="806"/>
      <c r="OSM917" s="806"/>
      <c r="OSN917" s="806"/>
      <c r="OSO917" s="806"/>
      <c r="OSP917" s="806"/>
      <c r="OSQ917" s="806"/>
      <c r="OSR917" s="806"/>
      <c r="OSS917" s="806"/>
      <c r="OST917" s="806"/>
      <c r="OSU917" s="806"/>
      <c r="OSV917" s="806"/>
      <c r="OSW917" s="806"/>
      <c r="OSX917" s="806"/>
      <c r="OSY917" s="806"/>
      <c r="OSZ917" s="806"/>
      <c r="OTA917" s="806"/>
      <c r="OTB917" s="806"/>
      <c r="OTC917" s="806"/>
      <c r="OTD917" s="806"/>
      <c r="OTE917" s="806"/>
      <c r="OTF917" s="806"/>
      <c r="OTG917" s="806"/>
      <c r="OTH917" s="806"/>
      <c r="OTI917" s="806"/>
      <c r="OTJ917" s="806"/>
      <c r="OTK917" s="806"/>
      <c r="OTL917" s="806"/>
      <c r="OTM917" s="806"/>
      <c r="OTN917" s="806"/>
      <c r="OTO917" s="806"/>
      <c r="OTP917" s="806"/>
      <c r="OTQ917" s="806"/>
      <c r="OTR917" s="806"/>
      <c r="OTS917" s="806"/>
      <c r="OTT917" s="806"/>
      <c r="OTU917" s="806"/>
      <c r="OTV917" s="806"/>
      <c r="OTW917" s="806"/>
      <c r="OTX917" s="806"/>
      <c r="OTY917" s="806"/>
      <c r="OTZ917" s="806"/>
      <c r="OUA917" s="806"/>
      <c r="OUB917" s="806"/>
      <c r="OUC917" s="806"/>
      <c r="OUD917" s="806"/>
      <c r="OUE917" s="806"/>
      <c r="OUF917" s="806"/>
      <c r="OUG917" s="806"/>
      <c r="OUH917" s="806"/>
      <c r="OUI917" s="806"/>
      <c r="OUJ917" s="806"/>
      <c r="OUK917" s="806"/>
      <c r="OUL917" s="806"/>
      <c r="OUM917" s="806"/>
      <c r="OUN917" s="806"/>
      <c r="OUO917" s="806"/>
      <c r="OUP917" s="806"/>
      <c r="OUQ917" s="806"/>
      <c r="OUR917" s="806"/>
      <c r="OUS917" s="806"/>
      <c r="OUT917" s="806"/>
      <c r="OUU917" s="806"/>
      <c r="OUV917" s="806"/>
      <c r="OUW917" s="806"/>
      <c r="OUX917" s="806"/>
      <c r="OUY917" s="806"/>
      <c r="OUZ917" s="806"/>
      <c r="OVA917" s="806"/>
      <c r="OVB917" s="806"/>
      <c r="OVC917" s="806"/>
      <c r="OVD917" s="806"/>
      <c r="OVE917" s="806"/>
      <c r="OVF917" s="806"/>
      <c r="OVG917" s="806"/>
      <c r="OVH917" s="806"/>
      <c r="OVI917" s="806"/>
      <c r="OVJ917" s="806"/>
      <c r="OVK917" s="806"/>
      <c r="OVL917" s="806"/>
      <c r="OVM917" s="806"/>
      <c r="OVN917" s="806"/>
      <c r="OVO917" s="806"/>
      <c r="OVP917" s="806"/>
      <c r="OVQ917" s="806"/>
      <c r="OVR917" s="806"/>
      <c r="OVS917" s="806"/>
      <c r="OVT917" s="806"/>
      <c r="OVU917" s="806"/>
      <c r="OVV917" s="806"/>
      <c r="OVW917" s="806"/>
      <c r="OVX917" s="806"/>
      <c r="OVY917" s="806"/>
      <c r="OVZ917" s="806"/>
      <c r="OWA917" s="806"/>
      <c r="OWB917" s="806"/>
      <c r="OWC917" s="806"/>
      <c r="OWD917" s="806"/>
      <c r="OWE917" s="806"/>
      <c r="OWF917" s="806"/>
      <c r="OWG917" s="806"/>
      <c r="OWH917" s="806"/>
      <c r="OWI917" s="806"/>
      <c r="OWJ917" s="806"/>
      <c r="OWK917" s="806"/>
      <c r="OWL917" s="806"/>
      <c r="OWM917" s="806"/>
      <c r="OWN917" s="806"/>
      <c r="OWO917" s="806"/>
      <c r="OWP917" s="806"/>
      <c r="OWQ917" s="806"/>
      <c r="OWR917" s="806"/>
      <c r="OWS917" s="806"/>
      <c r="OWT917" s="806"/>
      <c r="OWU917" s="806"/>
      <c r="OWV917" s="806"/>
      <c r="OWW917" s="806"/>
      <c r="OWX917" s="806"/>
      <c r="OWY917" s="806"/>
      <c r="OWZ917" s="806"/>
      <c r="OXA917" s="806"/>
      <c r="OXB917" s="806"/>
      <c r="OXC917" s="806"/>
      <c r="OXD917" s="806"/>
      <c r="OXE917" s="806"/>
      <c r="OXF917" s="806"/>
      <c r="OXG917" s="806"/>
      <c r="OXH917" s="806"/>
      <c r="OXI917" s="806"/>
      <c r="OXJ917" s="806"/>
      <c r="OXK917" s="806"/>
      <c r="OXL917" s="806"/>
      <c r="OXM917" s="806"/>
      <c r="OXN917" s="806"/>
      <c r="OXO917" s="806"/>
      <c r="OXP917" s="806"/>
      <c r="OXQ917" s="806"/>
      <c r="OXR917" s="806"/>
      <c r="OXS917" s="806"/>
      <c r="OXT917" s="806"/>
      <c r="OXU917" s="806"/>
      <c r="OXV917" s="806"/>
      <c r="OXW917" s="806"/>
      <c r="OXX917" s="806"/>
      <c r="OXY917" s="806"/>
      <c r="OXZ917" s="806"/>
      <c r="OYA917" s="806"/>
      <c r="OYB917" s="806"/>
      <c r="OYC917" s="806"/>
      <c r="OYD917" s="806"/>
      <c r="OYE917" s="806"/>
      <c r="OYF917" s="806"/>
      <c r="OYG917" s="806"/>
      <c r="OYH917" s="806"/>
      <c r="OYI917" s="806"/>
      <c r="OYJ917" s="806"/>
      <c r="OYK917" s="806"/>
      <c r="OYL917" s="806"/>
      <c r="OYM917" s="806"/>
      <c r="OYN917" s="806"/>
      <c r="OYO917" s="806"/>
      <c r="OYP917" s="806"/>
      <c r="OYQ917" s="806"/>
      <c r="OYR917" s="806"/>
      <c r="OYS917" s="806"/>
      <c r="OYT917" s="806"/>
      <c r="OYU917" s="806"/>
      <c r="OYV917" s="806"/>
      <c r="OYW917" s="806"/>
      <c r="OYX917" s="806"/>
      <c r="OYY917" s="806"/>
      <c r="OYZ917" s="806"/>
      <c r="OZA917" s="806"/>
      <c r="OZB917" s="806"/>
      <c r="OZC917" s="806"/>
      <c r="OZD917" s="806"/>
      <c r="OZE917" s="806"/>
      <c r="OZF917" s="806"/>
      <c r="OZG917" s="806"/>
      <c r="OZH917" s="806"/>
      <c r="OZI917" s="806"/>
      <c r="OZJ917" s="806"/>
      <c r="OZK917" s="806"/>
      <c r="OZL917" s="806"/>
      <c r="OZM917" s="806"/>
      <c r="OZN917" s="806"/>
      <c r="OZO917" s="806"/>
      <c r="OZP917" s="806"/>
      <c r="OZQ917" s="806"/>
      <c r="OZR917" s="806"/>
      <c r="OZS917" s="806"/>
      <c r="OZT917" s="806"/>
      <c r="OZU917" s="806"/>
      <c r="OZV917" s="806"/>
      <c r="OZW917" s="806"/>
      <c r="OZX917" s="806"/>
      <c r="OZY917" s="806"/>
      <c r="OZZ917" s="806"/>
      <c r="PAA917" s="806"/>
      <c r="PAB917" s="806"/>
      <c r="PAC917" s="806"/>
      <c r="PAD917" s="806"/>
      <c r="PAE917" s="806"/>
      <c r="PAF917" s="806"/>
      <c r="PAG917" s="806"/>
      <c r="PAH917" s="806"/>
      <c r="PAI917" s="806"/>
      <c r="PAJ917" s="806"/>
      <c r="PAK917" s="806"/>
      <c r="PAL917" s="806"/>
      <c r="PAM917" s="806"/>
      <c r="PAN917" s="806"/>
      <c r="PAO917" s="806"/>
      <c r="PAP917" s="806"/>
      <c r="PAQ917" s="806"/>
      <c r="PAR917" s="806"/>
      <c r="PAS917" s="806"/>
      <c r="PAT917" s="806"/>
      <c r="PAU917" s="806"/>
      <c r="PAV917" s="806"/>
      <c r="PAW917" s="806"/>
      <c r="PAX917" s="806"/>
      <c r="PAY917" s="806"/>
      <c r="PAZ917" s="806"/>
      <c r="PBA917" s="806"/>
      <c r="PBB917" s="806"/>
      <c r="PBC917" s="806"/>
      <c r="PBD917" s="806"/>
      <c r="PBE917" s="806"/>
      <c r="PBF917" s="806"/>
      <c r="PBG917" s="806"/>
      <c r="PBH917" s="806"/>
      <c r="PBI917" s="806"/>
      <c r="PBJ917" s="806"/>
      <c r="PBK917" s="806"/>
      <c r="PBL917" s="806"/>
      <c r="PBM917" s="806"/>
      <c r="PBN917" s="806"/>
      <c r="PBO917" s="806"/>
      <c r="PBP917" s="806"/>
      <c r="PBQ917" s="806"/>
      <c r="PBR917" s="806"/>
      <c r="PBS917" s="806"/>
      <c r="PBT917" s="806"/>
      <c r="PBU917" s="806"/>
      <c r="PBV917" s="806"/>
      <c r="PBW917" s="806"/>
      <c r="PBX917" s="806"/>
      <c r="PBY917" s="806"/>
      <c r="PBZ917" s="806"/>
      <c r="PCA917" s="806"/>
      <c r="PCB917" s="806"/>
      <c r="PCC917" s="806"/>
      <c r="PCD917" s="806"/>
      <c r="PCE917" s="806"/>
      <c r="PCF917" s="806"/>
      <c r="PCG917" s="806"/>
      <c r="PCH917" s="806"/>
      <c r="PCI917" s="806"/>
      <c r="PCJ917" s="806"/>
      <c r="PCK917" s="806"/>
      <c r="PCL917" s="806"/>
      <c r="PCM917" s="806"/>
      <c r="PCN917" s="806"/>
      <c r="PCO917" s="806"/>
      <c r="PCP917" s="806"/>
      <c r="PCQ917" s="806"/>
      <c r="PCR917" s="806"/>
      <c r="PCS917" s="806"/>
      <c r="PCT917" s="806"/>
      <c r="PCU917" s="806"/>
      <c r="PCV917" s="806"/>
      <c r="PCW917" s="806"/>
      <c r="PCX917" s="806"/>
      <c r="PCY917" s="806"/>
      <c r="PCZ917" s="806"/>
      <c r="PDA917" s="806"/>
      <c r="PDB917" s="806"/>
      <c r="PDC917" s="806"/>
      <c r="PDD917" s="806"/>
      <c r="PDE917" s="806"/>
      <c r="PDF917" s="806"/>
      <c r="PDG917" s="806"/>
      <c r="PDH917" s="806"/>
      <c r="PDI917" s="806"/>
      <c r="PDJ917" s="806"/>
      <c r="PDK917" s="806"/>
      <c r="PDL917" s="806"/>
      <c r="PDM917" s="806"/>
      <c r="PDN917" s="806"/>
      <c r="PDO917" s="806"/>
      <c r="PDP917" s="806"/>
      <c r="PDQ917" s="806"/>
      <c r="PDR917" s="806"/>
      <c r="PDS917" s="806"/>
      <c r="PDT917" s="806"/>
      <c r="PDU917" s="806"/>
      <c r="PDV917" s="806"/>
      <c r="PDW917" s="806"/>
      <c r="PDX917" s="806"/>
      <c r="PDY917" s="806"/>
      <c r="PDZ917" s="806"/>
      <c r="PEA917" s="806"/>
      <c r="PEB917" s="806"/>
      <c r="PEC917" s="806"/>
      <c r="PED917" s="806"/>
      <c r="PEE917" s="806"/>
      <c r="PEF917" s="806"/>
      <c r="PEG917" s="806"/>
      <c r="PEH917" s="806"/>
      <c r="PEI917" s="806"/>
      <c r="PEJ917" s="806"/>
      <c r="PEK917" s="806"/>
      <c r="PEL917" s="806"/>
      <c r="PEM917" s="806"/>
      <c r="PEN917" s="806"/>
      <c r="PEO917" s="806"/>
      <c r="PEP917" s="806"/>
      <c r="PEQ917" s="806"/>
      <c r="PER917" s="806"/>
      <c r="PES917" s="806"/>
      <c r="PET917" s="806"/>
      <c r="PEU917" s="806"/>
      <c r="PEV917" s="806"/>
      <c r="PEW917" s="806"/>
      <c r="PEX917" s="806"/>
      <c r="PEY917" s="806"/>
      <c r="PEZ917" s="806"/>
      <c r="PFA917" s="806"/>
      <c r="PFB917" s="806"/>
      <c r="PFC917" s="806"/>
      <c r="PFD917" s="806"/>
      <c r="PFE917" s="806"/>
      <c r="PFF917" s="806"/>
      <c r="PFG917" s="806"/>
      <c r="PFH917" s="806"/>
      <c r="PFI917" s="806"/>
      <c r="PFJ917" s="806"/>
      <c r="PFK917" s="806"/>
      <c r="PFL917" s="806"/>
      <c r="PFM917" s="806"/>
      <c r="PFN917" s="806"/>
      <c r="PFO917" s="806"/>
      <c r="PFP917" s="806"/>
      <c r="PFQ917" s="806"/>
      <c r="PFR917" s="806"/>
      <c r="PFS917" s="806"/>
      <c r="PFT917" s="806"/>
      <c r="PFU917" s="806"/>
      <c r="PFV917" s="806"/>
      <c r="PFW917" s="806"/>
      <c r="PFX917" s="806"/>
      <c r="PFY917" s="806"/>
      <c r="PFZ917" s="806"/>
      <c r="PGA917" s="806"/>
      <c r="PGB917" s="806"/>
      <c r="PGC917" s="806"/>
      <c r="PGD917" s="806"/>
      <c r="PGE917" s="806"/>
      <c r="PGF917" s="806"/>
      <c r="PGG917" s="806"/>
      <c r="PGH917" s="806"/>
      <c r="PGI917" s="806"/>
      <c r="PGJ917" s="806"/>
      <c r="PGK917" s="806"/>
      <c r="PGL917" s="806"/>
      <c r="PGM917" s="806"/>
      <c r="PGN917" s="806"/>
      <c r="PGO917" s="806"/>
      <c r="PGP917" s="806"/>
      <c r="PGQ917" s="806"/>
      <c r="PGR917" s="806"/>
      <c r="PGS917" s="806"/>
      <c r="PGT917" s="806"/>
      <c r="PGU917" s="806"/>
      <c r="PGV917" s="806"/>
      <c r="PGW917" s="806"/>
      <c r="PGX917" s="806"/>
      <c r="PGY917" s="806"/>
      <c r="PGZ917" s="806"/>
      <c r="PHA917" s="806"/>
      <c r="PHB917" s="806"/>
      <c r="PHC917" s="806"/>
      <c r="PHD917" s="806"/>
      <c r="PHE917" s="806"/>
      <c r="PHF917" s="806"/>
      <c r="PHG917" s="806"/>
      <c r="PHH917" s="806"/>
      <c r="PHI917" s="806"/>
      <c r="PHJ917" s="806"/>
      <c r="PHK917" s="806"/>
      <c r="PHL917" s="806"/>
      <c r="PHM917" s="806"/>
      <c r="PHN917" s="806"/>
      <c r="PHO917" s="806"/>
      <c r="PHP917" s="806"/>
      <c r="PHQ917" s="806"/>
      <c r="PHR917" s="806"/>
      <c r="PHS917" s="806"/>
      <c r="PHT917" s="806"/>
      <c r="PHU917" s="806"/>
      <c r="PHV917" s="806"/>
      <c r="PHW917" s="806"/>
      <c r="PHX917" s="806"/>
      <c r="PHY917" s="806"/>
      <c r="PHZ917" s="806"/>
      <c r="PIA917" s="806"/>
      <c r="PIB917" s="806"/>
      <c r="PIC917" s="806"/>
      <c r="PID917" s="806"/>
      <c r="PIE917" s="806"/>
      <c r="PIF917" s="806"/>
      <c r="PIG917" s="806"/>
      <c r="PIH917" s="806"/>
      <c r="PII917" s="806"/>
      <c r="PIJ917" s="806"/>
      <c r="PIK917" s="806"/>
      <c r="PIL917" s="806"/>
      <c r="PIM917" s="806"/>
      <c r="PIN917" s="806"/>
      <c r="PIO917" s="806"/>
      <c r="PIP917" s="806"/>
      <c r="PIQ917" s="806"/>
      <c r="PIR917" s="806"/>
      <c r="PIS917" s="806"/>
      <c r="PIT917" s="806"/>
      <c r="PIU917" s="806"/>
      <c r="PIV917" s="806"/>
      <c r="PIW917" s="806"/>
      <c r="PIX917" s="806"/>
      <c r="PIY917" s="806"/>
      <c r="PIZ917" s="806"/>
      <c r="PJA917" s="806"/>
      <c r="PJB917" s="806"/>
      <c r="PJC917" s="806"/>
      <c r="PJD917" s="806"/>
      <c r="PJE917" s="806"/>
      <c r="PJF917" s="806"/>
      <c r="PJG917" s="806"/>
      <c r="PJH917" s="806"/>
      <c r="PJI917" s="806"/>
      <c r="PJJ917" s="806"/>
      <c r="PJK917" s="806"/>
      <c r="PJL917" s="806"/>
      <c r="PJM917" s="806"/>
      <c r="PJN917" s="806"/>
      <c r="PJO917" s="806"/>
      <c r="PJP917" s="806"/>
      <c r="PJQ917" s="806"/>
      <c r="PJR917" s="806"/>
      <c r="PJS917" s="806"/>
      <c r="PJT917" s="806"/>
      <c r="PJU917" s="806"/>
      <c r="PJV917" s="806"/>
      <c r="PJW917" s="806"/>
      <c r="PJX917" s="806"/>
      <c r="PJY917" s="806"/>
      <c r="PJZ917" s="806"/>
      <c r="PKA917" s="806"/>
      <c r="PKB917" s="806"/>
      <c r="PKC917" s="806"/>
      <c r="PKD917" s="806"/>
      <c r="PKE917" s="806"/>
      <c r="PKF917" s="806"/>
      <c r="PKG917" s="806"/>
      <c r="PKH917" s="806"/>
      <c r="PKI917" s="806"/>
      <c r="PKJ917" s="806"/>
      <c r="PKK917" s="806"/>
      <c r="PKL917" s="806"/>
      <c r="PKM917" s="806"/>
      <c r="PKN917" s="806"/>
      <c r="PKO917" s="806"/>
      <c r="PKP917" s="806"/>
      <c r="PKQ917" s="806"/>
      <c r="PKR917" s="806"/>
      <c r="PKS917" s="806"/>
      <c r="PKT917" s="806"/>
      <c r="PKU917" s="806"/>
      <c r="PKV917" s="806"/>
      <c r="PKW917" s="806"/>
      <c r="PKX917" s="806"/>
      <c r="PKY917" s="806"/>
      <c r="PKZ917" s="806"/>
      <c r="PLA917" s="806"/>
      <c r="PLB917" s="806"/>
      <c r="PLC917" s="806"/>
      <c r="PLD917" s="806"/>
      <c r="PLE917" s="806"/>
      <c r="PLF917" s="806"/>
      <c r="PLG917" s="806"/>
      <c r="PLH917" s="806"/>
      <c r="PLI917" s="806"/>
      <c r="PLJ917" s="806"/>
      <c r="PLK917" s="806"/>
      <c r="PLL917" s="806"/>
      <c r="PLM917" s="806"/>
      <c r="PLN917" s="806"/>
      <c r="PLO917" s="806"/>
      <c r="PLP917" s="806"/>
      <c r="PLQ917" s="806"/>
      <c r="PLR917" s="806"/>
      <c r="PLS917" s="806"/>
      <c r="PLT917" s="806"/>
      <c r="PLU917" s="806"/>
      <c r="PLV917" s="806"/>
      <c r="PLW917" s="806"/>
      <c r="PLX917" s="806"/>
      <c r="PLY917" s="806"/>
      <c r="PLZ917" s="806"/>
      <c r="PMA917" s="806"/>
      <c r="PMB917" s="806"/>
      <c r="PMC917" s="806"/>
      <c r="PMD917" s="806"/>
      <c r="PME917" s="806"/>
      <c r="PMF917" s="806"/>
      <c r="PMG917" s="806"/>
      <c r="PMH917" s="806"/>
      <c r="PMI917" s="806"/>
      <c r="PMJ917" s="806"/>
      <c r="PMK917" s="806"/>
      <c r="PML917" s="806"/>
      <c r="PMM917" s="806"/>
      <c r="PMN917" s="806"/>
      <c r="PMO917" s="806"/>
      <c r="PMP917" s="806"/>
      <c r="PMQ917" s="806"/>
      <c r="PMR917" s="806"/>
      <c r="PMS917" s="806"/>
      <c r="PMT917" s="806"/>
      <c r="PMU917" s="806"/>
      <c r="PMV917" s="806"/>
      <c r="PMW917" s="806"/>
      <c r="PMX917" s="806"/>
      <c r="PMY917" s="806"/>
      <c r="PMZ917" s="806"/>
      <c r="PNA917" s="806"/>
      <c r="PNB917" s="806"/>
      <c r="PNC917" s="806"/>
      <c r="PND917" s="806"/>
      <c r="PNE917" s="806"/>
      <c r="PNF917" s="806"/>
      <c r="PNG917" s="806"/>
      <c r="PNH917" s="806"/>
      <c r="PNI917" s="806"/>
      <c r="PNJ917" s="806"/>
      <c r="PNK917" s="806"/>
      <c r="PNL917" s="806"/>
      <c r="PNM917" s="806"/>
      <c r="PNN917" s="806"/>
      <c r="PNO917" s="806"/>
      <c r="PNP917" s="806"/>
      <c r="PNQ917" s="806"/>
      <c r="PNR917" s="806"/>
      <c r="PNS917" s="806"/>
      <c r="PNT917" s="806"/>
      <c r="PNU917" s="806"/>
      <c r="PNV917" s="806"/>
      <c r="PNW917" s="806"/>
      <c r="PNX917" s="806"/>
      <c r="PNY917" s="806"/>
      <c r="PNZ917" s="806"/>
      <c r="POA917" s="806"/>
      <c r="POB917" s="806"/>
      <c r="POC917" s="806"/>
      <c r="POD917" s="806"/>
      <c r="POE917" s="806"/>
      <c r="POF917" s="806"/>
      <c r="POG917" s="806"/>
      <c r="POH917" s="806"/>
      <c r="POI917" s="806"/>
      <c r="POJ917" s="806"/>
      <c r="POK917" s="806"/>
      <c r="POL917" s="806"/>
      <c r="POM917" s="806"/>
      <c r="PON917" s="806"/>
      <c r="POO917" s="806"/>
      <c r="POP917" s="806"/>
      <c r="POQ917" s="806"/>
      <c r="POR917" s="806"/>
      <c r="POS917" s="806"/>
      <c r="POT917" s="806"/>
      <c r="POU917" s="806"/>
      <c r="POV917" s="806"/>
      <c r="POW917" s="806"/>
      <c r="POX917" s="806"/>
      <c r="POY917" s="806"/>
      <c r="POZ917" s="806"/>
      <c r="PPA917" s="806"/>
      <c r="PPB917" s="806"/>
      <c r="PPC917" s="806"/>
      <c r="PPD917" s="806"/>
      <c r="PPE917" s="806"/>
      <c r="PPF917" s="806"/>
      <c r="PPG917" s="806"/>
      <c r="PPH917" s="806"/>
      <c r="PPI917" s="806"/>
      <c r="PPJ917" s="806"/>
      <c r="PPK917" s="806"/>
      <c r="PPL917" s="806"/>
      <c r="PPM917" s="806"/>
      <c r="PPN917" s="806"/>
      <c r="PPO917" s="806"/>
      <c r="PPP917" s="806"/>
      <c r="PPQ917" s="806"/>
      <c r="PPR917" s="806"/>
      <c r="PPS917" s="806"/>
      <c r="PPT917" s="806"/>
      <c r="PPU917" s="806"/>
      <c r="PPV917" s="806"/>
      <c r="PPW917" s="806"/>
      <c r="PPX917" s="806"/>
      <c r="PPY917" s="806"/>
      <c r="PPZ917" s="806"/>
      <c r="PQA917" s="806"/>
      <c r="PQB917" s="806"/>
      <c r="PQC917" s="806"/>
      <c r="PQD917" s="806"/>
      <c r="PQE917" s="806"/>
      <c r="PQF917" s="806"/>
      <c r="PQG917" s="806"/>
      <c r="PQH917" s="806"/>
      <c r="PQI917" s="806"/>
      <c r="PQJ917" s="806"/>
      <c r="PQK917" s="806"/>
      <c r="PQL917" s="806"/>
      <c r="PQM917" s="806"/>
      <c r="PQN917" s="806"/>
      <c r="PQO917" s="806"/>
      <c r="PQP917" s="806"/>
      <c r="PQQ917" s="806"/>
      <c r="PQR917" s="806"/>
      <c r="PQS917" s="806"/>
      <c r="PQT917" s="806"/>
      <c r="PQU917" s="806"/>
      <c r="PQV917" s="806"/>
      <c r="PQW917" s="806"/>
      <c r="PQX917" s="806"/>
      <c r="PQY917" s="806"/>
      <c r="PQZ917" s="806"/>
      <c r="PRA917" s="806"/>
      <c r="PRB917" s="806"/>
      <c r="PRC917" s="806"/>
      <c r="PRD917" s="806"/>
      <c r="PRE917" s="806"/>
      <c r="PRF917" s="806"/>
      <c r="PRG917" s="806"/>
      <c r="PRH917" s="806"/>
      <c r="PRI917" s="806"/>
      <c r="PRJ917" s="806"/>
      <c r="PRK917" s="806"/>
      <c r="PRL917" s="806"/>
      <c r="PRM917" s="806"/>
      <c r="PRN917" s="806"/>
      <c r="PRO917" s="806"/>
      <c r="PRP917" s="806"/>
      <c r="PRQ917" s="806"/>
      <c r="PRR917" s="806"/>
      <c r="PRS917" s="806"/>
      <c r="PRT917" s="806"/>
      <c r="PRU917" s="806"/>
      <c r="PRV917" s="806"/>
      <c r="PRW917" s="806"/>
      <c r="PRX917" s="806"/>
      <c r="PRY917" s="806"/>
      <c r="PRZ917" s="806"/>
      <c r="PSA917" s="806"/>
      <c r="PSB917" s="806"/>
      <c r="PSC917" s="806"/>
      <c r="PSD917" s="806"/>
      <c r="PSE917" s="806"/>
      <c r="PSF917" s="806"/>
      <c r="PSG917" s="806"/>
      <c r="PSH917" s="806"/>
      <c r="PSI917" s="806"/>
      <c r="PSJ917" s="806"/>
      <c r="PSK917" s="806"/>
      <c r="PSL917" s="806"/>
      <c r="PSM917" s="806"/>
      <c r="PSN917" s="806"/>
      <c r="PSO917" s="806"/>
      <c r="PSP917" s="806"/>
      <c r="PSQ917" s="806"/>
      <c r="PSR917" s="806"/>
      <c r="PSS917" s="806"/>
      <c r="PST917" s="806"/>
      <c r="PSU917" s="806"/>
      <c r="PSV917" s="806"/>
      <c r="PSW917" s="806"/>
      <c r="PSX917" s="806"/>
      <c r="PSY917" s="806"/>
      <c r="PSZ917" s="806"/>
      <c r="PTA917" s="806"/>
      <c r="PTB917" s="806"/>
      <c r="PTC917" s="806"/>
      <c r="PTD917" s="806"/>
      <c r="PTE917" s="806"/>
      <c r="PTF917" s="806"/>
      <c r="PTG917" s="806"/>
      <c r="PTH917" s="806"/>
      <c r="PTI917" s="806"/>
      <c r="PTJ917" s="806"/>
      <c r="PTK917" s="806"/>
      <c r="PTL917" s="806"/>
      <c r="PTM917" s="806"/>
      <c r="PTN917" s="806"/>
      <c r="PTO917" s="806"/>
      <c r="PTP917" s="806"/>
      <c r="PTQ917" s="806"/>
      <c r="PTR917" s="806"/>
      <c r="PTS917" s="806"/>
      <c r="PTT917" s="806"/>
      <c r="PTU917" s="806"/>
      <c r="PTV917" s="806"/>
      <c r="PTW917" s="806"/>
      <c r="PTX917" s="806"/>
      <c r="PTY917" s="806"/>
      <c r="PTZ917" s="806"/>
      <c r="PUA917" s="806"/>
      <c r="PUB917" s="806"/>
      <c r="PUC917" s="806"/>
      <c r="PUD917" s="806"/>
      <c r="PUE917" s="806"/>
      <c r="PUF917" s="806"/>
      <c r="PUG917" s="806"/>
      <c r="PUH917" s="806"/>
      <c r="PUI917" s="806"/>
      <c r="PUJ917" s="806"/>
      <c r="PUK917" s="806"/>
      <c r="PUL917" s="806"/>
      <c r="PUM917" s="806"/>
      <c r="PUN917" s="806"/>
      <c r="PUO917" s="806"/>
      <c r="PUP917" s="806"/>
      <c r="PUQ917" s="806"/>
      <c r="PUR917" s="806"/>
      <c r="PUS917" s="806"/>
      <c r="PUT917" s="806"/>
      <c r="PUU917" s="806"/>
      <c r="PUV917" s="806"/>
      <c r="PUW917" s="806"/>
      <c r="PUX917" s="806"/>
      <c r="PUY917" s="806"/>
      <c r="PUZ917" s="806"/>
      <c r="PVA917" s="806"/>
      <c r="PVB917" s="806"/>
      <c r="PVC917" s="806"/>
      <c r="PVD917" s="806"/>
      <c r="PVE917" s="806"/>
      <c r="PVF917" s="806"/>
      <c r="PVG917" s="806"/>
      <c r="PVH917" s="806"/>
      <c r="PVI917" s="806"/>
      <c r="PVJ917" s="806"/>
      <c r="PVK917" s="806"/>
      <c r="PVL917" s="806"/>
      <c r="PVM917" s="806"/>
      <c r="PVN917" s="806"/>
      <c r="PVO917" s="806"/>
      <c r="PVP917" s="806"/>
      <c r="PVQ917" s="806"/>
      <c r="PVR917" s="806"/>
      <c r="PVS917" s="806"/>
      <c r="PVT917" s="806"/>
      <c r="PVU917" s="806"/>
      <c r="PVV917" s="806"/>
      <c r="PVW917" s="806"/>
      <c r="PVX917" s="806"/>
      <c r="PVY917" s="806"/>
      <c r="PVZ917" s="806"/>
      <c r="PWA917" s="806"/>
      <c r="PWB917" s="806"/>
      <c r="PWC917" s="806"/>
      <c r="PWD917" s="806"/>
      <c r="PWE917" s="806"/>
      <c r="PWF917" s="806"/>
      <c r="PWG917" s="806"/>
      <c r="PWH917" s="806"/>
      <c r="PWI917" s="806"/>
      <c r="PWJ917" s="806"/>
      <c r="PWK917" s="806"/>
      <c r="PWL917" s="806"/>
      <c r="PWM917" s="806"/>
      <c r="PWN917" s="806"/>
      <c r="PWO917" s="806"/>
      <c r="PWP917" s="806"/>
      <c r="PWQ917" s="806"/>
      <c r="PWR917" s="806"/>
      <c r="PWS917" s="806"/>
      <c r="PWT917" s="806"/>
      <c r="PWU917" s="806"/>
      <c r="PWV917" s="806"/>
      <c r="PWW917" s="806"/>
      <c r="PWX917" s="806"/>
      <c r="PWY917" s="806"/>
      <c r="PWZ917" s="806"/>
      <c r="PXA917" s="806"/>
      <c r="PXB917" s="806"/>
      <c r="PXC917" s="806"/>
      <c r="PXD917" s="806"/>
      <c r="PXE917" s="806"/>
      <c r="PXF917" s="806"/>
      <c r="PXG917" s="806"/>
      <c r="PXH917" s="806"/>
      <c r="PXI917" s="806"/>
      <c r="PXJ917" s="806"/>
      <c r="PXK917" s="806"/>
      <c r="PXL917" s="806"/>
      <c r="PXM917" s="806"/>
      <c r="PXN917" s="806"/>
      <c r="PXO917" s="806"/>
      <c r="PXP917" s="806"/>
      <c r="PXQ917" s="806"/>
      <c r="PXR917" s="806"/>
      <c r="PXS917" s="806"/>
      <c r="PXT917" s="806"/>
      <c r="PXU917" s="806"/>
      <c r="PXV917" s="806"/>
      <c r="PXW917" s="806"/>
      <c r="PXX917" s="806"/>
      <c r="PXY917" s="806"/>
      <c r="PXZ917" s="806"/>
      <c r="PYA917" s="806"/>
      <c r="PYB917" s="806"/>
      <c r="PYC917" s="806"/>
      <c r="PYD917" s="806"/>
      <c r="PYE917" s="806"/>
      <c r="PYF917" s="806"/>
      <c r="PYG917" s="806"/>
      <c r="PYH917" s="806"/>
      <c r="PYI917" s="806"/>
      <c r="PYJ917" s="806"/>
      <c r="PYK917" s="806"/>
      <c r="PYL917" s="806"/>
      <c r="PYM917" s="806"/>
      <c r="PYN917" s="806"/>
      <c r="PYO917" s="806"/>
      <c r="PYP917" s="806"/>
      <c r="PYQ917" s="806"/>
      <c r="PYR917" s="806"/>
      <c r="PYS917" s="806"/>
      <c r="PYT917" s="806"/>
      <c r="PYU917" s="806"/>
      <c r="PYV917" s="806"/>
      <c r="PYW917" s="806"/>
      <c r="PYX917" s="806"/>
      <c r="PYY917" s="806"/>
      <c r="PYZ917" s="806"/>
      <c r="PZA917" s="806"/>
      <c r="PZB917" s="806"/>
      <c r="PZC917" s="806"/>
      <c r="PZD917" s="806"/>
      <c r="PZE917" s="806"/>
      <c r="PZF917" s="806"/>
      <c r="PZG917" s="806"/>
      <c r="PZH917" s="806"/>
      <c r="PZI917" s="806"/>
      <c r="PZJ917" s="806"/>
      <c r="PZK917" s="806"/>
      <c r="PZL917" s="806"/>
      <c r="PZM917" s="806"/>
      <c r="PZN917" s="806"/>
      <c r="PZO917" s="806"/>
      <c r="PZP917" s="806"/>
      <c r="PZQ917" s="806"/>
      <c r="PZR917" s="806"/>
      <c r="PZS917" s="806"/>
      <c r="PZT917" s="806"/>
      <c r="PZU917" s="806"/>
      <c r="PZV917" s="806"/>
      <c r="PZW917" s="806"/>
      <c r="PZX917" s="806"/>
      <c r="PZY917" s="806"/>
      <c r="PZZ917" s="806"/>
      <c r="QAA917" s="806"/>
      <c r="QAB917" s="806"/>
      <c r="QAC917" s="806"/>
      <c r="QAD917" s="806"/>
      <c r="QAE917" s="806"/>
      <c r="QAF917" s="806"/>
      <c r="QAG917" s="806"/>
      <c r="QAH917" s="806"/>
      <c r="QAI917" s="806"/>
      <c r="QAJ917" s="806"/>
      <c r="QAK917" s="806"/>
      <c r="QAL917" s="806"/>
      <c r="QAM917" s="806"/>
      <c r="QAN917" s="806"/>
      <c r="QAO917" s="806"/>
      <c r="QAP917" s="806"/>
      <c r="QAQ917" s="806"/>
      <c r="QAR917" s="806"/>
      <c r="QAS917" s="806"/>
      <c r="QAT917" s="806"/>
      <c r="QAU917" s="806"/>
      <c r="QAV917" s="806"/>
      <c r="QAW917" s="806"/>
      <c r="QAX917" s="806"/>
      <c r="QAY917" s="806"/>
      <c r="QAZ917" s="806"/>
      <c r="QBA917" s="806"/>
      <c r="QBB917" s="806"/>
      <c r="QBC917" s="806"/>
      <c r="QBD917" s="806"/>
      <c r="QBE917" s="806"/>
      <c r="QBF917" s="806"/>
      <c r="QBG917" s="806"/>
      <c r="QBH917" s="806"/>
      <c r="QBI917" s="806"/>
      <c r="QBJ917" s="806"/>
      <c r="QBK917" s="806"/>
      <c r="QBL917" s="806"/>
      <c r="QBM917" s="806"/>
      <c r="QBN917" s="806"/>
      <c r="QBO917" s="806"/>
      <c r="QBP917" s="806"/>
      <c r="QBQ917" s="806"/>
      <c r="QBR917" s="806"/>
      <c r="QBS917" s="806"/>
      <c r="QBT917" s="806"/>
      <c r="QBU917" s="806"/>
      <c r="QBV917" s="806"/>
      <c r="QBW917" s="806"/>
      <c r="QBX917" s="806"/>
      <c r="QBY917" s="806"/>
      <c r="QBZ917" s="806"/>
      <c r="QCA917" s="806"/>
      <c r="QCB917" s="806"/>
      <c r="QCC917" s="806"/>
      <c r="QCD917" s="806"/>
      <c r="QCE917" s="806"/>
      <c r="QCF917" s="806"/>
      <c r="QCG917" s="806"/>
      <c r="QCH917" s="806"/>
      <c r="QCI917" s="806"/>
      <c r="QCJ917" s="806"/>
      <c r="QCK917" s="806"/>
      <c r="QCL917" s="806"/>
      <c r="QCM917" s="806"/>
      <c r="QCN917" s="806"/>
      <c r="QCO917" s="806"/>
      <c r="QCP917" s="806"/>
      <c r="QCQ917" s="806"/>
      <c r="QCR917" s="806"/>
      <c r="QCS917" s="806"/>
      <c r="QCT917" s="806"/>
      <c r="QCU917" s="806"/>
      <c r="QCV917" s="806"/>
      <c r="QCW917" s="806"/>
      <c r="QCX917" s="806"/>
      <c r="QCY917" s="806"/>
      <c r="QCZ917" s="806"/>
      <c r="QDA917" s="806"/>
      <c r="QDB917" s="806"/>
      <c r="QDC917" s="806"/>
      <c r="QDD917" s="806"/>
      <c r="QDE917" s="806"/>
      <c r="QDF917" s="806"/>
      <c r="QDG917" s="806"/>
      <c r="QDH917" s="806"/>
      <c r="QDI917" s="806"/>
      <c r="QDJ917" s="806"/>
      <c r="QDK917" s="806"/>
      <c r="QDL917" s="806"/>
      <c r="QDM917" s="806"/>
      <c r="QDN917" s="806"/>
      <c r="QDO917" s="806"/>
      <c r="QDP917" s="806"/>
      <c r="QDQ917" s="806"/>
      <c r="QDR917" s="806"/>
      <c r="QDS917" s="806"/>
      <c r="QDT917" s="806"/>
      <c r="QDU917" s="806"/>
      <c r="QDV917" s="806"/>
      <c r="QDW917" s="806"/>
      <c r="QDX917" s="806"/>
      <c r="QDY917" s="806"/>
      <c r="QDZ917" s="806"/>
      <c r="QEA917" s="806"/>
      <c r="QEB917" s="806"/>
      <c r="QEC917" s="806"/>
      <c r="QED917" s="806"/>
      <c r="QEE917" s="806"/>
      <c r="QEF917" s="806"/>
      <c r="QEG917" s="806"/>
      <c r="QEH917" s="806"/>
      <c r="QEI917" s="806"/>
      <c r="QEJ917" s="806"/>
      <c r="QEK917" s="806"/>
      <c r="QEL917" s="806"/>
      <c r="QEM917" s="806"/>
      <c r="QEN917" s="806"/>
      <c r="QEO917" s="806"/>
      <c r="QEP917" s="806"/>
      <c r="QEQ917" s="806"/>
      <c r="QER917" s="806"/>
      <c r="QES917" s="806"/>
      <c r="QET917" s="806"/>
      <c r="QEU917" s="806"/>
      <c r="QEV917" s="806"/>
      <c r="QEW917" s="806"/>
      <c r="QEX917" s="806"/>
      <c r="QEY917" s="806"/>
      <c r="QEZ917" s="806"/>
      <c r="QFA917" s="806"/>
      <c r="QFB917" s="806"/>
      <c r="QFC917" s="806"/>
      <c r="QFD917" s="806"/>
      <c r="QFE917" s="806"/>
      <c r="QFF917" s="806"/>
      <c r="QFG917" s="806"/>
      <c r="QFH917" s="806"/>
      <c r="QFI917" s="806"/>
      <c r="QFJ917" s="806"/>
      <c r="QFK917" s="806"/>
      <c r="QFL917" s="806"/>
      <c r="QFM917" s="806"/>
      <c r="QFN917" s="806"/>
      <c r="QFO917" s="806"/>
      <c r="QFP917" s="806"/>
      <c r="QFQ917" s="806"/>
      <c r="QFR917" s="806"/>
      <c r="QFS917" s="806"/>
      <c r="QFT917" s="806"/>
      <c r="QFU917" s="806"/>
      <c r="QFV917" s="806"/>
      <c r="QFW917" s="806"/>
      <c r="QFX917" s="806"/>
      <c r="QFY917" s="806"/>
      <c r="QFZ917" s="806"/>
      <c r="QGA917" s="806"/>
      <c r="QGB917" s="806"/>
      <c r="QGC917" s="806"/>
      <c r="QGD917" s="806"/>
      <c r="QGE917" s="806"/>
      <c r="QGF917" s="806"/>
      <c r="QGG917" s="806"/>
      <c r="QGH917" s="806"/>
      <c r="QGI917" s="806"/>
      <c r="QGJ917" s="806"/>
      <c r="QGK917" s="806"/>
      <c r="QGL917" s="806"/>
      <c r="QGM917" s="806"/>
      <c r="QGN917" s="806"/>
      <c r="QGO917" s="806"/>
      <c r="QGP917" s="806"/>
      <c r="QGQ917" s="806"/>
      <c r="QGR917" s="806"/>
      <c r="QGS917" s="806"/>
      <c r="QGT917" s="806"/>
      <c r="QGU917" s="806"/>
      <c r="QGV917" s="806"/>
      <c r="QGW917" s="806"/>
      <c r="QGX917" s="806"/>
      <c r="QGY917" s="806"/>
      <c r="QGZ917" s="806"/>
      <c r="QHA917" s="806"/>
      <c r="QHB917" s="806"/>
      <c r="QHC917" s="806"/>
      <c r="QHD917" s="806"/>
      <c r="QHE917" s="806"/>
      <c r="QHF917" s="806"/>
      <c r="QHG917" s="806"/>
      <c r="QHH917" s="806"/>
      <c r="QHI917" s="806"/>
      <c r="QHJ917" s="806"/>
      <c r="QHK917" s="806"/>
      <c r="QHL917" s="806"/>
      <c r="QHM917" s="806"/>
      <c r="QHN917" s="806"/>
      <c r="QHO917" s="806"/>
      <c r="QHP917" s="806"/>
      <c r="QHQ917" s="806"/>
      <c r="QHR917" s="806"/>
      <c r="QHS917" s="806"/>
      <c r="QHT917" s="806"/>
      <c r="QHU917" s="806"/>
      <c r="QHV917" s="806"/>
      <c r="QHW917" s="806"/>
      <c r="QHX917" s="806"/>
      <c r="QHY917" s="806"/>
      <c r="QHZ917" s="806"/>
      <c r="QIA917" s="806"/>
      <c r="QIB917" s="806"/>
      <c r="QIC917" s="806"/>
      <c r="QID917" s="806"/>
      <c r="QIE917" s="806"/>
      <c r="QIF917" s="806"/>
      <c r="QIG917" s="806"/>
      <c r="QIH917" s="806"/>
      <c r="QII917" s="806"/>
      <c r="QIJ917" s="806"/>
      <c r="QIK917" s="806"/>
      <c r="QIL917" s="806"/>
      <c r="QIM917" s="806"/>
      <c r="QIN917" s="806"/>
      <c r="QIO917" s="806"/>
      <c r="QIP917" s="806"/>
      <c r="QIQ917" s="806"/>
      <c r="QIR917" s="806"/>
      <c r="QIS917" s="806"/>
      <c r="QIT917" s="806"/>
      <c r="QIU917" s="806"/>
      <c r="QIV917" s="806"/>
      <c r="QIW917" s="806"/>
      <c r="QIX917" s="806"/>
      <c r="QIY917" s="806"/>
      <c r="QIZ917" s="806"/>
      <c r="QJA917" s="806"/>
      <c r="QJB917" s="806"/>
      <c r="QJC917" s="806"/>
      <c r="QJD917" s="806"/>
      <c r="QJE917" s="806"/>
      <c r="QJF917" s="806"/>
      <c r="QJG917" s="806"/>
      <c r="QJH917" s="806"/>
      <c r="QJI917" s="806"/>
      <c r="QJJ917" s="806"/>
      <c r="QJK917" s="806"/>
      <c r="QJL917" s="806"/>
      <c r="QJM917" s="806"/>
      <c r="QJN917" s="806"/>
      <c r="QJO917" s="806"/>
      <c r="QJP917" s="806"/>
      <c r="QJQ917" s="806"/>
      <c r="QJR917" s="806"/>
      <c r="QJS917" s="806"/>
      <c r="QJT917" s="806"/>
      <c r="QJU917" s="806"/>
      <c r="QJV917" s="806"/>
      <c r="QJW917" s="806"/>
      <c r="QJX917" s="806"/>
      <c r="QJY917" s="806"/>
      <c r="QJZ917" s="806"/>
      <c r="QKA917" s="806"/>
      <c r="QKB917" s="806"/>
      <c r="QKC917" s="806"/>
      <c r="QKD917" s="806"/>
      <c r="QKE917" s="806"/>
      <c r="QKF917" s="806"/>
      <c r="QKG917" s="806"/>
      <c r="QKH917" s="806"/>
      <c r="QKI917" s="806"/>
      <c r="QKJ917" s="806"/>
      <c r="QKK917" s="806"/>
      <c r="QKL917" s="806"/>
      <c r="QKM917" s="806"/>
      <c r="QKN917" s="806"/>
      <c r="QKO917" s="806"/>
      <c r="QKP917" s="806"/>
      <c r="QKQ917" s="806"/>
      <c r="QKR917" s="806"/>
      <c r="QKS917" s="806"/>
      <c r="QKT917" s="806"/>
      <c r="QKU917" s="806"/>
      <c r="QKV917" s="806"/>
      <c r="QKW917" s="806"/>
      <c r="QKX917" s="806"/>
      <c r="QKY917" s="806"/>
      <c r="QKZ917" s="806"/>
      <c r="QLA917" s="806"/>
      <c r="QLB917" s="806"/>
      <c r="QLC917" s="806"/>
      <c r="QLD917" s="806"/>
      <c r="QLE917" s="806"/>
      <c r="QLF917" s="806"/>
      <c r="QLG917" s="806"/>
      <c r="QLH917" s="806"/>
      <c r="QLI917" s="806"/>
      <c r="QLJ917" s="806"/>
      <c r="QLK917" s="806"/>
      <c r="QLL917" s="806"/>
      <c r="QLM917" s="806"/>
      <c r="QLN917" s="806"/>
      <c r="QLO917" s="806"/>
      <c r="QLP917" s="806"/>
      <c r="QLQ917" s="806"/>
      <c r="QLR917" s="806"/>
      <c r="QLS917" s="806"/>
      <c r="QLT917" s="806"/>
      <c r="QLU917" s="806"/>
      <c r="QLV917" s="806"/>
      <c r="QLW917" s="806"/>
      <c r="QLX917" s="806"/>
      <c r="QLY917" s="806"/>
      <c r="QLZ917" s="806"/>
      <c r="QMA917" s="806"/>
      <c r="QMB917" s="806"/>
      <c r="QMC917" s="806"/>
      <c r="QMD917" s="806"/>
      <c r="QME917" s="806"/>
      <c r="QMF917" s="806"/>
      <c r="QMG917" s="806"/>
      <c r="QMH917" s="806"/>
      <c r="QMI917" s="806"/>
      <c r="QMJ917" s="806"/>
      <c r="QMK917" s="806"/>
      <c r="QML917" s="806"/>
      <c r="QMM917" s="806"/>
      <c r="QMN917" s="806"/>
      <c r="QMO917" s="806"/>
      <c r="QMP917" s="806"/>
      <c r="QMQ917" s="806"/>
      <c r="QMR917" s="806"/>
      <c r="QMS917" s="806"/>
      <c r="QMT917" s="806"/>
      <c r="QMU917" s="806"/>
      <c r="QMV917" s="806"/>
      <c r="QMW917" s="806"/>
      <c r="QMX917" s="806"/>
      <c r="QMY917" s="806"/>
      <c r="QMZ917" s="806"/>
      <c r="QNA917" s="806"/>
      <c r="QNB917" s="806"/>
      <c r="QNC917" s="806"/>
      <c r="QND917" s="806"/>
      <c r="QNE917" s="806"/>
      <c r="QNF917" s="806"/>
      <c r="QNG917" s="806"/>
      <c r="QNH917" s="806"/>
      <c r="QNI917" s="806"/>
      <c r="QNJ917" s="806"/>
      <c r="QNK917" s="806"/>
      <c r="QNL917" s="806"/>
      <c r="QNM917" s="806"/>
      <c r="QNN917" s="806"/>
      <c r="QNO917" s="806"/>
      <c r="QNP917" s="806"/>
      <c r="QNQ917" s="806"/>
      <c r="QNR917" s="806"/>
      <c r="QNS917" s="806"/>
      <c r="QNT917" s="806"/>
      <c r="QNU917" s="806"/>
      <c r="QNV917" s="806"/>
      <c r="QNW917" s="806"/>
      <c r="QNX917" s="806"/>
      <c r="QNY917" s="806"/>
      <c r="QNZ917" s="806"/>
      <c r="QOA917" s="806"/>
      <c r="QOB917" s="806"/>
      <c r="QOC917" s="806"/>
      <c r="QOD917" s="806"/>
      <c r="QOE917" s="806"/>
      <c r="QOF917" s="806"/>
      <c r="QOG917" s="806"/>
      <c r="QOH917" s="806"/>
      <c r="QOI917" s="806"/>
      <c r="QOJ917" s="806"/>
      <c r="QOK917" s="806"/>
      <c r="QOL917" s="806"/>
      <c r="QOM917" s="806"/>
      <c r="QON917" s="806"/>
      <c r="QOO917" s="806"/>
      <c r="QOP917" s="806"/>
      <c r="QOQ917" s="806"/>
      <c r="QOR917" s="806"/>
      <c r="QOS917" s="806"/>
      <c r="QOT917" s="806"/>
      <c r="QOU917" s="806"/>
      <c r="QOV917" s="806"/>
      <c r="QOW917" s="806"/>
      <c r="QOX917" s="806"/>
      <c r="QOY917" s="806"/>
      <c r="QOZ917" s="806"/>
      <c r="QPA917" s="806"/>
      <c r="QPB917" s="806"/>
      <c r="QPC917" s="806"/>
      <c r="QPD917" s="806"/>
      <c r="QPE917" s="806"/>
      <c r="QPF917" s="806"/>
      <c r="QPG917" s="806"/>
      <c r="QPH917" s="806"/>
      <c r="QPI917" s="806"/>
      <c r="QPJ917" s="806"/>
      <c r="QPK917" s="806"/>
      <c r="QPL917" s="806"/>
      <c r="QPM917" s="806"/>
      <c r="QPN917" s="806"/>
      <c r="QPO917" s="806"/>
      <c r="QPP917" s="806"/>
      <c r="QPQ917" s="806"/>
      <c r="QPR917" s="806"/>
      <c r="QPS917" s="806"/>
      <c r="QPT917" s="806"/>
      <c r="QPU917" s="806"/>
      <c r="QPV917" s="806"/>
      <c r="QPW917" s="806"/>
      <c r="QPX917" s="806"/>
      <c r="QPY917" s="806"/>
      <c r="QPZ917" s="806"/>
      <c r="QQA917" s="806"/>
      <c r="QQB917" s="806"/>
      <c r="QQC917" s="806"/>
      <c r="QQD917" s="806"/>
      <c r="QQE917" s="806"/>
      <c r="QQF917" s="806"/>
      <c r="QQG917" s="806"/>
      <c r="QQH917" s="806"/>
      <c r="QQI917" s="806"/>
      <c r="QQJ917" s="806"/>
      <c r="QQK917" s="806"/>
      <c r="QQL917" s="806"/>
      <c r="QQM917" s="806"/>
      <c r="QQN917" s="806"/>
      <c r="QQO917" s="806"/>
      <c r="QQP917" s="806"/>
      <c r="QQQ917" s="806"/>
      <c r="QQR917" s="806"/>
      <c r="QQS917" s="806"/>
      <c r="QQT917" s="806"/>
      <c r="QQU917" s="806"/>
      <c r="QQV917" s="806"/>
      <c r="QQW917" s="806"/>
      <c r="QQX917" s="806"/>
      <c r="QQY917" s="806"/>
      <c r="QQZ917" s="806"/>
      <c r="QRA917" s="806"/>
      <c r="QRB917" s="806"/>
      <c r="QRC917" s="806"/>
      <c r="QRD917" s="806"/>
      <c r="QRE917" s="806"/>
      <c r="QRF917" s="806"/>
      <c r="QRG917" s="806"/>
      <c r="QRH917" s="806"/>
      <c r="QRI917" s="806"/>
      <c r="QRJ917" s="806"/>
      <c r="QRK917" s="806"/>
      <c r="QRL917" s="806"/>
      <c r="QRM917" s="806"/>
      <c r="QRN917" s="806"/>
      <c r="QRO917" s="806"/>
      <c r="QRP917" s="806"/>
      <c r="QRQ917" s="806"/>
      <c r="QRR917" s="806"/>
      <c r="QRS917" s="806"/>
      <c r="QRT917" s="806"/>
      <c r="QRU917" s="806"/>
      <c r="QRV917" s="806"/>
      <c r="QRW917" s="806"/>
      <c r="QRX917" s="806"/>
      <c r="QRY917" s="806"/>
      <c r="QRZ917" s="806"/>
      <c r="QSA917" s="806"/>
      <c r="QSB917" s="806"/>
      <c r="QSC917" s="806"/>
      <c r="QSD917" s="806"/>
      <c r="QSE917" s="806"/>
      <c r="QSF917" s="806"/>
      <c r="QSG917" s="806"/>
      <c r="QSH917" s="806"/>
      <c r="QSI917" s="806"/>
      <c r="QSJ917" s="806"/>
      <c r="QSK917" s="806"/>
      <c r="QSL917" s="806"/>
      <c r="QSM917" s="806"/>
      <c r="QSN917" s="806"/>
      <c r="QSO917" s="806"/>
      <c r="QSP917" s="806"/>
      <c r="QSQ917" s="806"/>
      <c r="QSR917" s="806"/>
      <c r="QSS917" s="806"/>
      <c r="QST917" s="806"/>
      <c r="QSU917" s="806"/>
      <c r="QSV917" s="806"/>
      <c r="QSW917" s="806"/>
      <c r="QSX917" s="806"/>
      <c r="QSY917" s="806"/>
      <c r="QSZ917" s="806"/>
      <c r="QTA917" s="806"/>
      <c r="QTB917" s="806"/>
      <c r="QTC917" s="806"/>
      <c r="QTD917" s="806"/>
      <c r="QTE917" s="806"/>
      <c r="QTF917" s="806"/>
      <c r="QTG917" s="806"/>
      <c r="QTH917" s="806"/>
      <c r="QTI917" s="806"/>
      <c r="QTJ917" s="806"/>
      <c r="QTK917" s="806"/>
      <c r="QTL917" s="806"/>
      <c r="QTM917" s="806"/>
      <c r="QTN917" s="806"/>
      <c r="QTO917" s="806"/>
      <c r="QTP917" s="806"/>
      <c r="QTQ917" s="806"/>
      <c r="QTR917" s="806"/>
      <c r="QTS917" s="806"/>
      <c r="QTT917" s="806"/>
      <c r="QTU917" s="806"/>
      <c r="QTV917" s="806"/>
      <c r="QTW917" s="806"/>
      <c r="QTX917" s="806"/>
      <c r="QTY917" s="806"/>
      <c r="QTZ917" s="806"/>
      <c r="QUA917" s="806"/>
      <c r="QUB917" s="806"/>
      <c r="QUC917" s="806"/>
      <c r="QUD917" s="806"/>
      <c r="QUE917" s="806"/>
      <c r="QUF917" s="806"/>
      <c r="QUG917" s="806"/>
      <c r="QUH917" s="806"/>
      <c r="QUI917" s="806"/>
      <c r="QUJ917" s="806"/>
      <c r="QUK917" s="806"/>
      <c r="QUL917" s="806"/>
      <c r="QUM917" s="806"/>
      <c r="QUN917" s="806"/>
      <c r="QUO917" s="806"/>
      <c r="QUP917" s="806"/>
      <c r="QUQ917" s="806"/>
      <c r="QUR917" s="806"/>
      <c r="QUS917" s="806"/>
      <c r="QUT917" s="806"/>
      <c r="QUU917" s="806"/>
      <c r="QUV917" s="806"/>
      <c r="QUW917" s="806"/>
      <c r="QUX917" s="806"/>
      <c r="QUY917" s="806"/>
      <c r="QUZ917" s="806"/>
      <c r="QVA917" s="806"/>
      <c r="QVB917" s="806"/>
      <c r="QVC917" s="806"/>
      <c r="QVD917" s="806"/>
      <c r="QVE917" s="806"/>
      <c r="QVF917" s="806"/>
      <c r="QVG917" s="806"/>
      <c r="QVH917" s="806"/>
      <c r="QVI917" s="806"/>
      <c r="QVJ917" s="806"/>
      <c r="QVK917" s="806"/>
      <c r="QVL917" s="806"/>
      <c r="QVM917" s="806"/>
      <c r="QVN917" s="806"/>
      <c r="QVO917" s="806"/>
      <c r="QVP917" s="806"/>
      <c r="QVQ917" s="806"/>
      <c r="QVR917" s="806"/>
      <c r="QVS917" s="806"/>
      <c r="QVT917" s="806"/>
      <c r="QVU917" s="806"/>
      <c r="QVV917" s="806"/>
      <c r="QVW917" s="806"/>
      <c r="QVX917" s="806"/>
      <c r="QVY917" s="806"/>
      <c r="QVZ917" s="806"/>
      <c r="QWA917" s="806"/>
      <c r="QWB917" s="806"/>
      <c r="QWC917" s="806"/>
      <c r="QWD917" s="806"/>
      <c r="QWE917" s="806"/>
      <c r="QWF917" s="806"/>
      <c r="QWG917" s="806"/>
      <c r="QWH917" s="806"/>
      <c r="QWI917" s="806"/>
      <c r="QWJ917" s="806"/>
      <c r="QWK917" s="806"/>
      <c r="QWL917" s="806"/>
      <c r="QWM917" s="806"/>
      <c r="QWN917" s="806"/>
      <c r="QWO917" s="806"/>
      <c r="QWP917" s="806"/>
      <c r="QWQ917" s="806"/>
      <c r="QWR917" s="806"/>
      <c r="QWS917" s="806"/>
      <c r="QWT917" s="806"/>
      <c r="QWU917" s="806"/>
      <c r="QWV917" s="806"/>
      <c r="QWW917" s="806"/>
      <c r="QWX917" s="806"/>
      <c r="QWY917" s="806"/>
      <c r="QWZ917" s="806"/>
      <c r="QXA917" s="806"/>
      <c r="QXB917" s="806"/>
      <c r="QXC917" s="806"/>
      <c r="QXD917" s="806"/>
      <c r="QXE917" s="806"/>
      <c r="QXF917" s="806"/>
      <c r="QXG917" s="806"/>
      <c r="QXH917" s="806"/>
      <c r="QXI917" s="806"/>
      <c r="QXJ917" s="806"/>
      <c r="QXK917" s="806"/>
      <c r="QXL917" s="806"/>
      <c r="QXM917" s="806"/>
      <c r="QXN917" s="806"/>
      <c r="QXO917" s="806"/>
      <c r="QXP917" s="806"/>
      <c r="QXQ917" s="806"/>
      <c r="QXR917" s="806"/>
      <c r="QXS917" s="806"/>
      <c r="QXT917" s="806"/>
      <c r="QXU917" s="806"/>
      <c r="QXV917" s="806"/>
      <c r="QXW917" s="806"/>
      <c r="QXX917" s="806"/>
      <c r="QXY917" s="806"/>
      <c r="QXZ917" s="806"/>
      <c r="QYA917" s="806"/>
      <c r="QYB917" s="806"/>
      <c r="QYC917" s="806"/>
      <c r="QYD917" s="806"/>
      <c r="QYE917" s="806"/>
      <c r="QYF917" s="806"/>
      <c r="QYG917" s="806"/>
      <c r="QYH917" s="806"/>
      <c r="QYI917" s="806"/>
      <c r="QYJ917" s="806"/>
      <c r="QYK917" s="806"/>
      <c r="QYL917" s="806"/>
      <c r="QYM917" s="806"/>
      <c r="QYN917" s="806"/>
      <c r="QYO917" s="806"/>
      <c r="QYP917" s="806"/>
      <c r="QYQ917" s="806"/>
      <c r="QYR917" s="806"/>
      <c r="QYS917" s="806"/>
      <c r="QYT917" s="806"/>
      <c r="QYU917" s="806"/>
      <c r="QYV917" s="806"/>
      <c r="QYW917" s="806"/>
      <c r="QYX917" s="806"/>
      <c r="QYY917" s="806"/>
      <c r="QYZ917" s="806"/>
      <c r="QZA917" s="806"/>
      <c r="QZB917" s="806"/>
      <c r="QZC917" s="806"/>
      <c r="QZD917" s="806"/>
      <c r="QZE917" s="806"/>
      <c r="QZF917" s="806"/>
      <c r="QZG917" s="806"/>
      <c r="QZH917" s="806"/>
      <c r="QZI917" s="806"/>
      <c r="QZJ917" s="806"/>
      <c r="QZK917" s="806"/>
      <c r="QZL917" s="806"/>
      <c r="QZM917" s="806"/>
      <c r="QZN917" s="806"/>
      <c r="QZO917" s="806"/>
      <c r="QZP917" s="806"/>
      <c r="QZQ917" s="806"/>
      <c r="QZR917" s="806"/>
      <c r="QZS917" s="806"/>
      <c r="QZT917" s="806"/>
      <c r="QZU917" s="806"/>
      <c r="QZV917" s="806"/>
      <c r="QZW917" s="806"/>
      <c r="QZX917" s="806"/>
      <c r="QZY917" s="806"/>
      <c r="QZZ917" s="806"/>
      <c r="RAA917" s="806"/>
      <c r="RAB917" s="806"/>
      <c r="RAC917" s="806"/>
      <c r="RAD917" s="806"/>
      <c r="RAE917" s="806"/>
      <c r="RAF917" s="806"/>
      <c r="RAG917" s="806"/>
      <c r="RAH917" s="806"/>
      <c r="RAI917" s="806"/>
      <c r="RAJ917" s="806"/>
      <c r="RAK917" s="806"/>
      <c r="RAL917" s="806"/>
      <c r="RAM917" s="806"/>
      <c r="RAN917" s="806"/>
      <c r="RAO917" s="806"/>
      <c r="RAP917" s="806"/>
      <c r="RAQ917" s="806"/>
      <c r="RAR917" s="806"/>
      <c r="RAS917" s="806"/>
      <c r="RAT917" s="806"/>
      <c r="RAU917" s="806"/>
      <c r="RAV917" s="806"/>
      <c r="RAW917" s="806"/>
      <c r="RAX917" s="806"/>
      <c r="RAY917" s="806"/>
      <c r="RAZ917" s="806"/>
      <c r="RBA917" s="806"/>
      <c r="RBB917" s="806"/>
      <c r="RBC917" s="806"/>
      <c r="RBD917" s="806"/>
      <c r="RBE917" s="806"/>
      <c r="RBF917" s="806"/>
      <c r="RBG917" s="806"/>
      <c r="RBH917" s="806"/>
      <c r="RBI917" s="806"/>
      <c r="RBJ917" s="806"/>
      <c r="RBK917" s="806"/>
      <c r="RBL917" s="806"/>
      <c r="RBM917" s="806"/>
      <c r="RBN917" s="806"/>
      <c r="RBO917" s="806"/>
      <c r="RBP917" s="806"/>
      <c r="RBQ917" s="806"/>
      <c r="RBR917" s="806"/>
      <c r="RBS917" s="806"/>
      <c r="RBT917" s="806"/>
      <c r="RBU917" s="806"/>
      <c r="RBV917" s="806"/>
      <c r="RBW917" s="806"/>
      <c r="RBX917" s="806"/>
      <c r="RBY917" s="806"/>
      <c r="RBZ917" s="806"/>
      <c r="RCA917" s="806"/>
      <c r="RCB917" s="806"/>
      <c r="RCC917" s="806"/>
      <c r="RCD917" s="806"/>
      <c r="RCE917" s="806"/>
      <c r="RCF917" s="806"/>
      <c r="RCG917" s="806"/>
      <c r="RCH917" s="806"/>
      <c r="RCI917" s="806"/>
      <c r="RCJ917" s="806"/>
      <c r="RCK917" s="806"/>
      <c r="RCL917" s="806"/>
      <c r="RCM917" s="806"/>
      <c r="RCN917" s="806"/>
      <c r="RCO917" s="806"/>
      <c r="RCP917" s="806"/>
      <c r="RCQ917" s="806"/>
      <c r="RCR917" s="806"/>
      <c r="RCS917" s="806"/>
      <c r="RCT917" s="806"/>
      <c r="RCU917" s="806"/>
      <c r="RCV917" s="806"/>
      <c r="RCW917" s="806"/>
      <c r="RCX917" s="806"/>
      <c r="RCY917" s="806"/>
      <c r="RCZ917" s="806"/>
      <c r="RDA917" s="806"/>
      <c r="RDB917" s="806"/>
      <c r="RDC917" s="806"/>
      <c r="RDD917" s="806"/>
      <c r="RDE917" s="806"/>
      <c r="RDF917" s="806"/>
      <c r="RDG917" s="806"/>
      <c r="RDH917" s="806"/>
      <c r="RDI917" s="806"/>
      <c r="RDJ917" s="806"/>
      <c r="RDK917" s="806"/>
      <c r="RDL917" s="806"/>
      <c r="RDM917" s="806"/>
      <c r="RDN917" s="806"/>
      <c r="RDO917" s="806"/>
      <c r="RDP917" s="806"/>
      <c r="RDQ917" s="806"/>
      <c r="RDR917" s="806"/>
      <c r="RDS917" s="806"/>
      <c r="RDT917" s="806"/>
      <c r="RDU917" s="806"/>
      <c r="RDV917" s="806"/>
      <c r="RDW917" s="806"/>
      <c r="RDX917" s="806"/>
      <c r="RDY917" s="806"/>
      <c r="RDZ917" s="806"/>
      <c r="REA917" s="806"/>
      <c r="REB917" s="806"/>
      <c r="REC917" s="806"/>
      <c r="RED917" s="806"/>
      <c r="REE917" s="806"/>
      <c r="REF917" s="806"/>
      <c r="REG917" s="806"/>
      <c r="REH917" s="806"/>
      <c r="REI917" s="806"/>
      <c r="REJ917" s="806"/>
      <c r="REK917" s="806"/>
      <c r="REL917" s="806"/>
      <c r="REM917" s="806"/>
      <c r="REN917" s="806"/>
      <c r="REO917" s="806"/>
      <c r="REP917" s="806"/>
      <c r="REQ917" s="806"/>
      <c r="RER917" s="806"/>
      <c r="RES917" s="806"/>
      <c r="RET917" s="806"/>
      <c r="REU917" s="806"/>
      <c r="REV917" s="806"/>
      <c r="REW917" s="806"/>
      <c r="REX917" s="806"/>
      <c r="REY917" s="806"/>
      <c r="REZ917" s="806"/>
      <c r="RFA917" s="806"/>
      <c r="RFB917" s="806"/>
      <c r="RFC917" s="806"/>
      <c r="RFD917" s="806"/>
      <c r="RFE917" s="806"/>
      <c r="RFF917" s="806"/>
      <c r="RFG917" s="806"/>
      <c r="RFH917" s="806"/>
      <c r="RFI917" s="806"/>
      <c r="RFJ917" s="806"/>
      <c r="RFK917" s="806"/>
      <c r="RFL917" s="806"/>
      <c r="RFM917" s="806"/>
      <c r="RFN917" s="806"/>
      <c r="RFO917" s="806"/>
      <c r="RFP917" s="806"/>
      <c r="RFQ917" s="806"/>
      <c r="RFR917" s="806"/>
      <c r="RFS917" s="806"/>
      <c r="RFT917" s="806"/>
      <c r="RFU917" s="806"/>
      <c r="RFV917" s="806"/>
      <c r="RFW917" s="806"/>
      <c r="RFX917" s="806"/>
      <c r="RFY917" s="806"/>
      <c r="RFZ917" s="806"/>
      <c r="RGA917" s="806"/>
      <c r="RGB917" s="806"/>
      <c r="RGC917" s="806"/>
      <c r="RGD917" s="806"/>
      <c r="RGE917" s="806"/>
      <c r="RGF917" s="806"/>
      <c r="RGG917" s="806"/>
      <c r="RGH917" s="806"/>
      <c r="RGI917" s="806"/>
      <c r="RGJ917" s="806"/>
      <c r="RGK917" s="806"/>
      <c r="RGL917" s="806"/>
      <c r="RGM917" s="806"/>
      <c r="RGN917" s="806"/>
      <c r="RGO917" s="806"/>
      <c r="RGP917" s="806"/>
      <c r="RGQ917" s="806"/>
      <c r="RGR917" s="806"/>
      <c r="RGS917" s="806"/>
      <c r="RGT917" s="806"/>
      <c r="RGU917" s="806"/>
      <c r="RGV917" s="806"/>
      <c r="RGW917" s="806"/>
      <c r="RGX917" s="806"/>
      <c r="RGY917" s="806"/>
      <c r="RGZ917" s="806"/>
      <c r="RHA917" s="806"/>
      <c r="RHB917" s="806"/>
      <c r="RHC917" s="806"/>
      <c r="RHD917" s="806"/>
      <c r="RHE917" s="806"/>
      <c r="RHF917" s="806"/>
      <c r="RHG917" s="806"/>
      <c r="RHH917" s="806"/>
      <c r="RHI917" s="806"/>
      <c r="RHJ917" s="806"/>
      <c r="RHK917" s="806"/>
      <c r="RHL917" s="806"/>
      <c r="RHM917" s="806"/>
      <c r="RHN917" s="806"/>
      <c r="RHO917" s="806"/>
      <c r="RHP917" s="806"/>
      <c r="RHQ917" s="806"/>
      <c r="RHR917" s="806"/>
      <c r="RHS917" s="806"/>
      <c r="RHT917" s="806"/>
      <c r="RHU917" s="806"/>
      <c r="RHV917" s="806"/>
      <c r="RHW917" s="806"/>
      <c r="RHX917" s="806"/>
      <c r="RHY917" s="806"/>
      <c r="RHZ917" s="806"/>
      <c r="RIA917" s="806"/>
      <c r="RIB917" s="806"/>
      <c r="RIC917" s="806"/>
      <c r="RID917" s="806"/>
      <c r="RIE917" s="806"/>
      <c r="RIF917" s="806"/>
      <c r="RIG917" s="806"/>
      <c r="RIH917" s="806"/>
      <c r="RII917" s="806"/>
      <c r="RIJ917" s="806"/>
      <c r="RIK917" s="806"/>
      <c r="RIL917" s="806"/>
      <c r="RIM917" s="806"/>
      <c r="RIN917" s="806"/>
      <c r="RIO917" s="806"/>
      <c r="RIP917" s="806"/>
      <c r="RIQ917" s="806"/>
      <c r="RIR917" s="806"/>
      <c r="RIS917" s="806"/>
      <c r="RIT917" s="806"/>
      <c r="RIU917" s="806"/>
      <c r="RIV917" s="806"/>
      <c r="RIW917" s="806"/>
      <c r="RIX917" s="806"/>
      <c r="RIY917" s="806"/>
      <c r="RIZ917" s="806"/>
      <c r="RJA917" s="806"/>
      <c r="RJB917" s="806"/>
      <c r="RJC917" s="806"/>
      <c r="RJD917" s="806"/>
      <c r="RJE917" s="806"/>
      <c r="RJF917" s="806"/>
      <c r="RJG917" s="806"/>
      <c r="RJH917" s="806"/>
      <c r="RJI917" s="806"/>
      <c r="RJJ917" s="806"/>
      <c r="RJK917" s="806"/>
      <c r="RJL917" s="806"/>
      <c r="RJM917" s="806"/>
      <c r="RJN917" s="806"/>
      <c r="RJO917" s="806"/>
      <c r="RJP917" s="806"/>
      <c r="RJQ917" s="806"/>
      <c r="RJR917" s="806"/>
      <c r="RJS917" s="806"/>
      <c r="RJT917" s="806"/>
      <c r="RJU917" s="806"/>
      <c r="RJV917" s="806"/>
      <c r="RJW917" s="806"/>
      <c r="RJX917" s="806"/>
      <c r="RJY917" s="806"/>
      <c r="RJZ917" s="806"/>
      <c r="RKA917" s="806"/>
      <c r="RKB917" s="806"/>
      <c r="RKC917" s="806"/>
      <c r="RKD917" s="806"/>
      <c r="RKE917" s="806"/>
      <c r="RKF917" s="806"/>
      <c r="RKG917" s="806"/>
      <c r="RKH917" s="806"/>
      <c r="RKI917" s="806"/>
      <c r="RKJ917" s="806"/>
      <c r="RKK917" s="806"/>
      <c r="RKL917" s="806"/>
      <c r="RKM917" s="806"/>
      <c r="RKN917" s="806"/>
      <c r="RKO917" s="806"/>
      <c r="RKP917" s="806"/>
      <c r="RKQ917" s="806"/>
      <c r="RKR917" s="806"/>
      <c r="RKS917" s="806"/>
      <c r="RKT917" s="806"/>
      <c r="RKU917" s="806"/>
      <c r="RKV917" s="806"/>
      <c r="RKW917" s="806"/>
      <c r="RKX917" s="806"/>
      <c r="RKY917" s="806"/>
      <c r="RKZ917" s="806"/>
      <c r="RLA917" s="806"/>
      <c r="RLB917" s="806"/>
      <c r="RLC917" s="806"/>
      <c r="RLD917" s="806"/>
      <c r="RLE917" s="806"/>
      <c r="RLF917" s="806"/>
      <c r="RLG917" s="806"/>
      <c r="RLH917" s="806"/>
      <c r="RLI917" s="806"/>
      <c r="RLJ917" s="806"/>
      <c r="RLK917" s="806"/>
      <c r="RLL917" s="806"/>
      <c r="RLM917" s="806"/>
      <c r="RLN917" s="806"/>
      <c r="RLO917" s="806"/>
      <c r="RLP917" s="806"/>
      <c r="RLQ917" s="806"/>
      <c r="RLR917" s="806"/>
      <c r="RLS917" s="806"/>
      <c r="RLT917" s="806"/>
      <c r="RLU917" s="806"/>
      <c r="RLV917" s="806"/>
      <c r="RLW917" s="806"/>
      <c r="RLX917" s="806"/>
      <c r="RLY917" s="806"/>
      <c r="RLZ917" s="806"/>
      <c r="RMA917" s="806"/>
      <c r="RMB917" s="806"/>
      <c r="RMC917" s="806"/>
      <c r="RMD917" s="806"/>
      <c r="RME917" s="806"/>
      <c r="RMF917" s="806"/>
      <c r="RMG917" s="806"/>
      <c r="RMH917" s="806"/>
      <c r="RMI917" s="806"/>
      <c r="RMJ917" s="806"/>
      <c r="RMK917" s="806"/>
      <c r="RML917" s="806"/>
      <c r="RMM917" s="806"/>
      <c r="RMN917" s="806"/>
      <c r="RMO917" s="806"/>
      <c r="RMP917" s="806"/>
      <c r="RMQ917" s="806"/>
      <c r="RMR917" s="806"/>
      <c r="RMS917" s="806"/>
      <c r="RMT917" s="806"/>
      <c r="RMU917" s="806"/>
      <c r="RMV917" s="806"/>
      <c r="RMW917" s="806"/>
      <c r="RMX917" s="806"/>
      <c r="RMY917" s="806"/>
      <c r="RMZ917" s="806"/>
      <c r="RNA917" s="806"/>
      <c r="RNB917" s="806"/>
      <c r="RNC917" s="806"/>
      <c r="RND917" s="806"/>
      <c r="RNE917" s="806"/>
      <c r="RNF917" s="806"/>
      <c r="RNG917" s="806"/>
      <c r="RNH917" s="806"/>
      <c r="RNI917" s="806"/>
      <c r="RNJ917" s="806"/>
      <c r="RNK917" s="806"/>
      <c r="RNL917" s="806"/>
      <c r="RNM917" s="806"/>
      <c r="RNN917" s="806"/>
      <c r="RNO917" s="806"/>
      <c r="RNP917" s="806"/>
      <c r="RNQ917" s="806"/>
      <c r="RNR917" s="806"/>
      <c r="RNS917" s="806"/>
      <c r="RNT917" s="806"/>
      <c r="RNU917" s="806"/>
      <c r="RNV917" s="806"/>
      <c r="RNW917" s="806"/>
      <c r="RNX917" s="806"/>
      <c r="RNY917" s="806"/>
      <c r="RNZ917" s="806"/>
      <c r="ROA917" s="806"/>
      <c r="ROB917" s="806"/>
      <c r="ROC917" s="806"/>
      <c r="ROD917" s="806"/>
      <c r="ROE917" s="806"/>
      <c r="ROF917" s="806"/>
      <c r="ROG917" s="806"/>
      <c r="ROH917" s="806"/>
      <c r="ROI917" s="806"/>
      <c r="ROJ917" s="806"/>
      <c r="ROK917" s="806"/>
      <c r="ROL917" s="806"/>
      <c r="ROM917" s="806"/>
      <c r="RON917" s="806"/>
      <c r="ROO917" s="806"/>
      <c r="ROP917" s="806"/>
      <c r="ROQ917" s="806"/>
      <c r="ROR917" s="806"/>
      <c r="ROS917" s="806"/>
      <c r="ROT917" s="806"/>
      <c r="ROU917" s="806"/>
      <c r="ROV917" s="806"/>
      <c r="ROW917" s="806"/>
      <c r="ROX917" s="806"/>
      <c r="ROY917" s="806"/>
      <c r="ROZ917" s="806"/>
      <c r="RPA917" s="806"/>
      <c r="RPB917" s="806"/>
      <c r="RPC917" s="806"/>
      <c r="RPD917" s="806"/>
      <c r="RPE917" s="806"/>
      <c r="RPF917" s="806"/>
      <c r="RPG917" s="806"/>
      <c r="RPH917" s="806"/>
      <c r="RPI917" s="806"/>
      <c r="RPJ917" s="806"/>
      <c r="RPK917" s="806"/>
      <c r="RPL917" s="806"/>
      <c r="RPM917" s="806"/>
      <c r="RPN917" s="806"/>
      <c r="RPO917" s="806"/>
      <c r="RPP917" s="806"/>
      <c r="RPQ917" s="806"/>
      <c r="RPR917" s="806"/>
      <c r="RPS917" s="806"/>
      <c r="RPT917" s="806"/>
      <c r="RPU917" s="806"/>
      <c r="RPV917" s="806"/>
      <c r="RPW917" s="806"/>
      <c r="RPX917" s="806"/>
      <c r="RPY917" s="806"/>
      <c r="RPZ917" s="806"/>
      <c r="RQA917" s="806"/>
      <c r="RQB917" s="806"/>
      <c r="RQC917" s="806"/>
      <c r="RQD917" s="806"/>
      <c r="RQE917" s="806"/>
      <c r="RQF917" s="806"/>
      <c r="RQG917" s="806"/>
      <c r="RQH917" s="806"/>
      <c r="RQI917" s="806"/>
      <c r="RQJ917" s="806"/>
      <c r="RQK917" s="806"/>
      <c r="RQL917" s="806"/>
      <c r="RQM917" s="806"/>
      <c r="RQN917" s="806"/>
      <c r="RQO917" s="806"/>
      <c r="RQP917" s="806"/>
      <c r="RQQ917" s="806"/>
      <c r="RQR917" s="806"/>
      <c r="RQS917" s="806"/>
      <c r="RQT917" s="806"/>
      <c r="RQU917" s="806"/>
      <c r="RQV917" s="806"/>
      <c r="RQW917" s="806"/>
      <c r="RQX917" s="806"/>
      <c r="RQY917" s="806"/>
      <c r="RQZ917" s="806"/>
      <c r="RRA917" s="806"/>
      <c r="RRB917" s="806"/>
      <c r="RRC917" s="806"/>
      <c r="RRD917" s="806"/>
      <c r="RRE917" s="806"/>
      <c r="RRF917" s="806"/>
      <c r="RRG917" s="806"/>
      <c r="RRH917" s="806"/>
      <c r="RRI917" s="806"/>
      <c r="RRJ917" s="806"/>
      <c r="RRK917" s="806"/>
      <c r="RRL917" s="806"/>
      <c r="RRM917" s="806"/>
      <c r="RRN917" s="806"/>
      <c r="RRO917" s="806"/>
      <c r="RRP917" s="806"/>
      <c r="RRQ917" s="806"/>
      <c r="RRR917" s="806"/>
      <c r="RRS917" s="806"/>
      <c r="RRT917" s="806"/>
      <c r="RRU917" s="806"/>
      <c r="RRV917" s="806"/>
      <c r="RRW917" s="806"/>
      <c r="RRX917" s="806"/>
      <c r="RRY917" s="806"/>
      <c r="RRZ917" s="806"/>
      <c r="RSA917" s="806"/>
      <c r="RSB917" s="806"/>
      <c r="RSC917" s="806"/>
      <c r="RSD917" s="806"/>
      <c r="RSE917" s="806"/>
      <c r="RSF917" s="806"/>
      <c r="RSG917" s="806"/>
      <c r="RSH917" s="806"/>
      <c r="RSI917" s="806"/>
      <c r="RSJ917" s="806"/>
      <c r="RSK917" s="806"/>
      <c r="RSL917" s="806"/>
      <c r="RSM917" s="806"/>
      <c r="RSN917" s="806"/>
      <c r="RSO917" s="806"/>
      <c r="RSP917" s="806"/>
      <c r="RSQ917" s="806"/>
      <c r="RSR917" s="806"/>
      <c r="RSS917" s="806"/>
      <c r="RST917" s="806"/>
      <c r="RSU917" s="806"/>
      <c r="RSV917" s="806"/>
      <c r="RSW917" s="806"/>
      <c r="RSX917" s="806"/>
      <c r="RSY917" s="806"/>
      <c r="RSZ917" s="806"/>
      <c r="RTA917" s="806"/>
      <c r="RTB917" s="806"/>
      <c r="RTC917" s="806"/>
      <c r="RTD917" s="806"/>
      <c r="RTE917" s="806"/>
      <c r="RTF917" s="806"/>
      <c r="RTG917" s="806"/>
      <c r="RTH917" s="806"/>
      <c r="RTI917" s="806"/>
      <c r="RTJ917" s="806"/>
      <c r="RTK917" s="806"/>
      <c r="RTL917" s="806"/>
      <c r="RTM917" s="806"/>
      <c r="RTN917" s="806"/>
      <c r="RTO917" s="806"/>
      <c r="RTP917" s="806"/>
      <c r="RTQ917" s="806"/>
      <c r="RTR917" s="806"/>
      <c r="RTS917" s="806"/>
      <c r="RTT917" s="806"/>
      <c r="RTU917" s="806"/>
      <c r="RTV917" s="806"/>
      <c r="RTW917" s="806"/>
      <c r="RTX917" s="806"/>
      <c r="RTY917" s="806"/>
      <c r="RTZ917" s="806"/>
      <c r="RUA917" s="806"/>
      <c r="RUB917" s="806"/>
      <c r="RUC917" s="806"/>
      <c r="RUD917" s="806"/>
      <c r="RUE917" s="806"/>
      <c r="RUF917" s="806"/>
      <c r="RUG917" s="806"/>
      <c r="RUH917" s="806"/>
      <c r="RUI917" s="806"/>
      <c r="RUJ917" s="806"/>
      <c r="RUK917" s="806"/>
      <c r="RUL917" s="806"/>
      <c r="RUM917" s="806"/>
      <c r="RUN917" s="806"/>
      <c r="RUO917" s="806"/>
      <c r="RUP917" s="806"/>
      <c r="RUQ917" s="806"/>
      <c r="RUR917" s="806"/>
      <c r="RUS917" s="806"/>
      <c r="RUT917" s="806"/>
      <c r="RUU917" s="806"/>
      <c r="RUV917" s="806"/>
      <c r="RUW917" s="806"/>
      <c r="RUX917" s="806"/>
      <c r="RUY917" s="806"/>
      <c r="RUZ917" s="806"/>
      <c r="RVA917" s="806"/>
      <c r="RVB917" s="806"/>
      <c r="RVC917" s="806"/>
      <c r="RVD917" s="806"/>
      <c r="RVE917" s="806"/>
      <c r="RVF917" s="806"/>
      <c r="RVG917" s="806"/>
      <c r="RVH917" s="806"/>
      <c r="RVI917" s="806"/>
      <c r="RVJ917" s="806"/>
      <c r="RVK917" s="806"/>
      <c r="RVL917" s="806"/>
      <c r="RVM917" s="806"/>
      <c r="RVN917" s="806"/>
      <c r="RVO917" s="806"/>
      <c r="RVP917" s="806"/>
      <c r="RVQ917" s="806"/>
      <c r="RVR917" s="806"/>
      <c r="RVS917" s="806"/>
      <c r="RVT917" s="806"/>
      <c r="RVU917" s="806"/>
      <c r="RVV917" s="806"/>
      <c r="RVW917" s="806"/>
      <c r="RVX917" s="806"/>
      <c r="RVY917" s="806"/>
      <c r="RVZ917" s="806"/>
      <c r="RWA917" s="806"/>
      <c r="RWB917" s="806"/>
      <c r="RWC917" s="806"/>
      <c r="RWD917" s="806"/>
      <c r="RWE917" s="806"/>
      <c r="RWF917" s="806"/>
      <c r="RWG917" s="806"/>
      <c r="RWH917" s="806"/>
      <c r="RWI917" s="806"/>
      <c r="RWJ917" s="806"/>
      <c r="RWK917" s="806"/>
      <c r="RWL917" s="806"/>
      <c r="RWM917" s="806"/>
      <c r="RWN917" s="806"/>
      <c r="RWO917" s="806"/>
      <c r="RWP917" s="806"/>
      <c r="RWQ917" s="806"/>
      <c r="RWR917" s="806"/>
      <c r="RWS917" s="806"/>
      <c r="RWT917" s="806"/>
      <c r="RWU917" s="806"/>
      <c r="RWV917" s="806"/>
      <c r="RWW917" s="806"/>
      <c r="RWX917" s="806"/>
      <c r="RWY917" s="806"/>
      <c r="RWZ917" s="806"/>
      <c r="RXA917" s="806"/>
      <c r="RXB917" s="806"/>
      <c r="RXC917" s="806"/>
      <c r="RXD917" s="806"/>
      <c r="RXE917" s="806"/>
      <c r="RXF917" s="806"/>
      <c r="RXG917" s="806"/>
      <c r="RXH917" s="806"/>
      <c r="RXI917" s="806"/>
      <c r="RXJ917" s="806"/>
      <c r="RXK917" s="806"/>
      <c r="RXL917" s="806"/>
      <c r="RXM917" s="806"/>
      <c r="RXN917" s="806"/>
      <c r="RXO917" s="806"/>
      <c r="RXP917" s="806"/>
      <c r="RXQ917" s="806"/>
      <c r="RXR917" s="806"/>
      <c r="RXS917" s="806"/>
      <c r="RXT917" s="806"/>
      <c r="RXU917" s="806"/>
      <c r="RXV917" s="806"/>
      <c r="RXW917" s="806"/>
      <c r="RXX917" s="806"/>
      <c r="RXY917" s="806"/>
      <c r="RXZ917" s="806"/>
      <c r="RYA917" s="806"/>
      <c r="RYB917" s="806"/>
      <c r="RYC917" s="806"/>
      <c r="RYD917" s="806"/>
      <c r="RYE917" s="806"/>
      <c r="RYF917" s="806"/>
      <c r="RYG917" s="806"/>
      <c r="RYH917" s="806"/>
      <c r="RYI917" s="806"/>
      <c r="RYJ917" s="806"/>
      <c r="RYK917" s="806"/>
      <c r="RYL917" s="806"/>
      <c r="RYM917" s="806"/>
      <c r="RYN917" s="806"/>
      <c r="RYO917" s="806"/>
      <c r="RYP917" s="806"/>
      <c r="RYQ917" s="806"/>
      <c r="RYR917" s="806"/>
      <c r="RYS917" s="806"/>
      <c r="RYT917" s="806"/>
      <c r="RYU917" s="806"/>
      <c r="RYV917" s="806"/>
      <c r="RYW917" s="806"/>
      <c r="RYX917" s="806"/>
      <c r="RYY917" s="806"/>
      <c r="RYZ917" s="806"/>
      <c r="RZA917" s="806"/>
      <c r="RZB917" s="806"/>
      <c r="RZC917" s="806"/>
      <c r="RZD917" s="806"/>
      <c r="RZE917" s="806"/>
      <c r="RZF917" s="806"/>
      <c r="RZG917" s="806"/>
      <c r="RZH917" s="806"/>
      <c r="RZI917" s="806"/>
      <c r="RZJ917" s="806"/>
      <c r="RZK917" s="806"/>
      <c r="RZL917" s="806"/>
      <c r="RZM917" s="806"/>
      <c r="RZN917" s="806"/>
      <c r="RZO917" s="806"/>
      <c r="RZP917" s="806"/>
      <c r="RZQ917" s="806"/>
      <c r="RZR917" s="806"/>
      <c r="RZS917" s="806"/>
      <c r="RZT917" s="806"/>
      <c r="RZU917" s="806"/>
      <c r="RZV917" s="806"/>
      <c r="RZW917" s="806"/>
      <c r="RZX917" s="806"/>
      <c r="RZY917" s="806"/>
      <c r="RZZ917" s="806"/>
      <c r="SAA917" s="806"/>
      <c r="SAB917" s="806"/>
      <c r="SAC917" s="806"/>
      <c r="SAD917" s="806"/>
      <c r="SAE917" s="806"/>
      <c r="SAF917" s="806"/>
      <c r="SAG917" s="806"/>
      <c r="SAH917" s="806"/>
      <c r="SAI917" s="806"/>
      <c r="SAJ917" s="806"/>
      <c r="SAK917" s="806"/>
      <c r="SAL917" s="806"/>
      <c r="SAM917" s="806"/>
      <c r="SAN917" s="806"/>
      <c r="SAO917" s="806"/>
      <c r="SAP917" s="806"/>
      <c r="SAQ917" s="806"/>
      <c r="SAR917" s="806"/>
      <c r="SAS917" s="806"/>
      <c r="SAT917" s="806"/>
      <c r="SAU917" s="806"/>
      <c r="SAV917" s="806"/>
      <c r="SAW917" s="806"/>
      <c r="SAX917" s="806"/>
      <c r="SAY917" s="806"/>
      <c r="SAZ917" s="806"/>
      <c r="SBA917" s="806"/>
      <c r="SBB917" s="806"/>
      <c r="SBC917" s="806"/>
      <c r="SBD917" s="806"/>
      <c r="SBE917" s="806"/>
      <c r="SBF917" s="806"/>
      <c r="SBG917" s="806"/>
      <c r="SBH917" s="806"/>
      <c r="SBI917" s="806"/>
      <c r="SBJ917" s="806"/>
      <c r="SBK917" s="806"/>
      <c r="SBL917" s="806"/>
      <c r="SBM917" s="806"/>
      <c r="SBN917" s="806"/>
      <c r="SBO917" s="806"/>
      <c r="SBP917" s="806"/>
      <c r="SBQ917" s="806"/>
      <c r="SBR917" s="806"/>
      <c r="SBS917" s="806"/>
      <c r="SBT917" s="806"/>
      <c r="SBU917" s="806"/>
      <c r="SBV917" s="806"/>
      <c r="SBW917" s="806"/>
      <c r="SBX917" s="806"/>
      <c r="SBY917" s="806"/>
      <c r="SBZ917" s="806"/>
      <c r="SCA917" s="806"/>
      <c r="SCB917" s="806"/>
      <c r="SCC917" s="806"/>
      <c r="SCD917" s="806"/>
      <c r="SCE917" s="806"/>
      <c r="SCF917" s="806"/>
      <c r="SCG917" s="806"/>
      <c r="SCH917" s="806"/>
      <c r="SCI917" s="806"/>
      <c r="SCJ917" s="806"/>
      <c r="SCK917" s="806"/>
      <c r="SCL917" s="806"/>
      <c r="SCM917" s="806"/>
      <c r="SCN917" s="806"/>
      <c r="SCO917" s="806"/>
      <c r="SCP917" s="806"/>
      <c r="SCQ917" s="806"/>
      <c r="SCR917" s="806"/>
      <c r="SCS917" s="806"/>
      <c r="SCT917" s="806"/>
      <c r="SCU917" s="806"/>
      <c r="SCV917" s="806"/>
      <c r="SCW917" s="806"/>
      <c r="SCX917" s="806"/>
      <c r="SCY917" s="806"/>
      <c r="SCZ917" s="806"/>
      <c r="SDA917" s="806"/>
      <c r="SDB917" s="806"/>
      <c r="SDC917" s="806"/>
      <c r="SDD917" s="806"/>
      <c r="SDE917" s="806"/>
      <c r="SDF917" s="806"/>
      <c r="SDG917" s="806"/>
      <c r="SDH917" s="806"/>
      <c r="SDI917" s="806"/>
      <c r="SDJ917" s="806"/>
      <c r="SDK917" s="806"/>
      <c r="SDL917" s="806"/>
      <c r="SDM917" s="806"/>
      <c r="SDN917" s="806"/>
      <c r="SDO917" s="806"/>
      <c r="SDP917" s="806"/>
      <c r="SDQ917" s="806"/>
      <c r="SDR917" s="806"/>
      <c r="SDS917" s="806"/>
      <c r="SDT917" s="806"/>
      <c r="SDU917" s="806"/>
      <c r="SDV917" s="806"/>
      <c r="SDW917" s="806"/>
      <c r="SDX917" s="806"/>
      <c r="SDY917" s="806"/>
      <c r="SDZ917" s="806"/>
      <c r="SEA917" s="806"/>
      <c r="SEB917" s="806"/>
      <c r="SEC917" s="806"/>
      <c r="SED917" s="806"/>
      <c r="SEE917" s="806"/>
      <c r="SEF917" s="806"/>
      <c r="SEG917" s="806"/>
      <c r="SEH917" s="806"/>
      <c r="SEI917" s="806"/>
      <c r="SEJ917" s="806"/>
      <c r="SEK917" s="806"/>
      <c r="SEL917" s="806"/>
      <c r="SEM917" s="806"/>
      <c r="SEN917" s="806"/>
      <c r="SEO917" s="806"/>
      <c r="SEP917" s="806"/>
      <c r="SEQ917" s="806"/>
      <c r="SER917" s="806"/>
      <c r="SES917" s="806"/>
      <c r="SET917" s="806"/>
      <c r="SEU917" s="806"/>
      <c r="SEV917" s="806"/>
      <c r="SEW917" s="806"/>
      <c r="SEX917" s="806"/>
      <c r="SEY917" s="806"/>
      <c r="SEZ917" s="806"/>
      <c r="SFA917" s="806"/>
      <c r="SFB917" s="806"/>
      <c r="SFC917" s="806"/>
      <c r="SFD917" s="806"/>
      <c r="SFE917" s="806"/>
      <c r="SFF917" s="806"/>
      <c r="SFG917" s="806"/>
      <c r="SFH917" s="806"/>
      <c r="SFI917" s="806"/>
      <c r="SFJ917" s="806"/>
      <c r="SFK917" s="806"/>
      <c r="SFL917" s="806"/>
      <c r="SFM917" s="806"/>
      <c r="SFN917" s="806"/>
      <c r="SFO917" s="806"/>
      <c r="SFP917" s="806"/>
      <c r="SFQ917" s="806"/>
      <c r="SFR917" s="806"/>
      <c r="SFS917" s="806"/>
      <c r="SFT917" s="806"/>
      <c r="SFU917" s="806"/>
      <c r="SFV917" s="806"/>
      <c r="SFW917" s="806"/>
      <c r="SFX917" s="806"/>
      <c r="SFY917" s="806"/>
      <c r="SFZ917" s="806"/>
      <c r="SGA917" s="806"/>
      <c r="SGB917" s="806"/>
      <c r="SGC917" s="806"/>
      <c r="SGD917" s="806"/>
      <c r="SGE917" s="806"/>
      <c r="SGF917" s="806"/>
      <c r="SGG917" s="806"/>
      <c r="SGH917" s="806"/>
      <c r="SGI917" s="806"/>
      <c r="SGJ917" s="806"/>
      <c r="SGK917" s="806"/>
      <c r="SGL917" s="806"/>
      <c r="SGM917" s="806"/>
      <c r="SGN917" s="806"/>
      <c r="SGO917" s="806"/>
      <c r="SGP917" s="806"/>
      <c r="SGQ917" s="806"/>
      <c r="SGR917" s="806"/>
      <c r="SGS917" s="806"/>
      <c r="SGT917" s="806"/>
      <c r="SGU917" s="806"/>
      <c r="SGV917" s="806"/>
      <c r="SGW917" s="806"/>
      <c r="SGX917" s="806"/>
      <c r="SGY917" s="806"/>
      <c r="SGZ917" s="806"/>
      <c r="SHA917" s="806"/>
      <c r="SHB917" s="806"/>
      <c r="SHC917" s="806"/>
      <c r="SHD917" s="806"/>
      <c r="SHE917" s="806"/>
      <c r="SHF917" s="806"/>
      <c r="SHG917" s="806"/>
      <c r="SHH917" s="806"/>
      <c r="SHI917" s="806"/>
      <c r="SHJ917" s="806"/>
      <c r="SHK917" s="806"/>
      <c r="SHL917" s="806"/>
      <c r="SHM917" s="806"/>
      <c r="SHN917" s="806"/>
      <c r="SHO917" s="806"/>
      <c r="SHP917" s="806"/>
      <c r="SHQ917" s="806"/>
      <c r="SHR917" s="806"/>
      <c r="SHS917" s="806"/>
      <c r="SHT917" s="806"/>
      <c r="SHU917" s="806"/>
      <c r="SHV917" s="806"/>
      <c r="SHW917" s="806"/>
      <c r="SHX917" s="806"/>
      <c r="SHY917" s="806"/>
      <c r="SHZ917" s="806"/>
      <c r="SIA917" s="806"/>
      <c r="SIB917" s="806"/>
      <c r="SIC917" s="806"/>
      <c r="SID917" s="806"/>
      <c r="SIE917" s="806"/>
      <c r="SIF917" s="806"/>
      <c r="SIG917" s="806"/>
      <c r="SIH917" s="806"/>
      <c r="SII917" s="806"/>
      <c r="SIJ917" s="806"/>
      <c r="SIK917" s="806"/>
      <c r="SIL917" s="806"/>
      <c r="SIM917" s="806"/>
      <c r="SIN917" s="806"/>
      <c r="SIO917" s="806"/>
      <c r="SIP917" s="806"/>
      <c r="SIQ917" s="806"/>
      <c r="SIR917" s="806"/>
      <c r="SIS917" s="806"/>
      <c r="SIT917" s="806"/>
      <c r="SIU917" s="806"/>
      <c r="SIV917" s="806"/>
      <c r="SIW917" s="806"/>
      <c r="SIX917" s="806"/>
      <c r="SIY917" s="806"/>
      <c r="SIZ917" s="806"/>
      <c r="SJA917" s="806"/>
      <c r="SJB917" s="806"/>
      <c r="SJC917" s="806"/>
      <c r="SJD917" s="806"/>
      <c r="SJE917" s="806"/>
      <c r="SJF917" s="806"/>
      <c r="SJG917" s="806"/>
      <c r="SJH917" s="806"/>
      <c r="SJI917" s="806"/>
      <c r="SJJ917" s="806"/>
      <c r="SJK917" s="806"/>
      <c r="SJL917" s="806"/>
      <c r="SJM917" s="806"/>
      <c r="SJN917" s="806"/>
      <c r="SJO917" s="806"/>
      <c r="SJP917" s="806"/>
      <c r="SJQ917" s="806"/>
      <c r="SJR917" s="806"/>
      <c r="SJS917" s="806"/>
      <c r="SJT917" s="806"/>
      <c r="SJU917" s="806"/>
      <c r="SJV917" s="806"/>
      <c r="SJW917" s="806"/>
      <c r="SJX917" s="806"/>
      <c r="SJY917" s="806"/>
      <c r="SJZ917" s="806"/>
      <c r="SKA917" s="806"/>
      <c r="SKB917" s="806"/>
      <c r="SKC917" s="806"/>
      <c r="SKD917" s="806"/>
      <c r="SKE917" s="806"/>
      <c r="SKF917" s="806"/>
      <c r="SKG917" s="806"/>
      <c r="SKH917" s="806"/>
      <c r="SKI917" s="806"/>
      <c r="SKJ917" s="806"/>
      <c r="SKK917" s="806"/>
      <c r="SKL917" s="806"/>
      <c r="SKM917" s="806"/>
      <c r="SKN917" s="806"/>
      <c r="SKO917" s="806"/>
      <c r="SKP917" s="806"/>
      <c r="SKQ917" s="806"/>
      <c r="SKR917" s="806"/>
      <c r="SKS917" s="806"/>
      <c r="SKT917" s="806"/>
      <c r="SKU917" s="806"/>
      <c r="SKV917" s="806"/>
      <c r="SKW917" s="806"/>
      <c r="SKX917" s="806"/>
      <c r="SKY917" s="806"/>
      <c r="SKZ917" s="806"/>
      <c r="SLA917" s="806"/>
      <c r="SLB917" s="806"/>
      <c r="SLC917" s="806"/>
      <c r="SLD917" s="806"/>
      <c r="SLE917" s="806"/>
      <c r="SLF917" s="806"/>
      <c r="SLG917" s="806"/>
      <c r="SLH917" s="806"/>
      <c r="SLI917" s="806"/>
      <c r="SLJ917" s="806"/>
      <c r="SLK917" s="806"/>
      <c r="SLL917" s="806"/>
      <c r="SLM917" s="806"/>
      <c r="SLN917" s="806"/>
      <c r="SLO917" s="806"/>
      <c r="SLP917" s="806"/>
      <c r="SLQ917" s="806"/>
      <c r="SLR917" s="806"/>
      <c r="SLS917" s="806"/>
      <c r="SLT917" s="806"/>
      <c r="SLU917" s="806"/>
      <c r="SLV917" s="806"/>
      <c r="SLW917" s="806"/>
      <c r="SLX917" s="806"/>
      <c r="SLY917" s="806"/>
      <c r="SLZ917" s="806"/>
      <c r="SMA917" s="806"/>
      <c r="SMB917" s="806"/>
      <c r="SMC917" s="806"/>
      <c r="SMD917" s="806"/>
      <c r="SME917" s="806"/>
      <c r="SMF917" s="806"/>
      <c r="SMG917" s="806"/>
      <c r="SMH917" s="806"/>
      <c r="SMI917" s="806"/>
      <c r="SMJ917" s="806"/>
      <c r="SMK917" s="806"/>
      <c r="SML917" s="806"/>
      <c r="SMM917" s="806"/>
      <c r="SMN917" s="806"/>
      <c r="SMO917" s="806"/>
      <c r="SMP917" s="806"/>
      <c r="SMQ917" s="806"/>
      <c r="SMR917" s="806"/>
      <c r="SMS917" s="806"/>
      <c r="SMT917" s="806"/>
      <c r="SMU917" s="806"/>
      <c r="SMV917" s="806"/>
      <c r="SMW917" s="806"/>
      <c r="SMX917" s="806"/>
      <c r="SMY917" s="806"/>
      <c r="SMZ917" s="806"/>
      <c r="SNA917" s="806"/>
      <c r="SNB917" s="806"/>
      <c r="SNC917" s="806"/>
      <c r="SND917" s="806"/>
      <c r="SNE917" s="806"/>
      <c r="SNF917" s="806"/>
      <c r="SNG917" s="806"/>
      <c r="SNH917" s="806"/>
      <c r="SNI917" s="806"/>
      <c r="SNJ917" s="806"/>
      <c r="SNK917" s="806"/>
      <c r="SNL917" s="806"/>
      <c r="SNM917" s="806"/>
      <c r="SNN917" s="806"/>
      <c r="SNO917" s="806"/>
      <c r="SNP917" s="806"/>
      <c r="SNQ917" s="806"/>
      <c r="SNR917" s="806"/>
      <c r="SNS917" s="806"/>
      <c r="SNT917" s="806"/>
      <c r="SNU917" s="806"/>
      <c r="SNV917" s="806"/>
      <c r="SNW917" s="806"/>
      <c r="SNX917" s="806"/>
      <c r="SNY917" s="806"/>
      <c r="SNZ917" s="806"/>
      <c r="SOA917" s="806"/>
      <c r="SOB917" s="806"/>
      <c r="SOC917" s="806"/>
      <c r="SOD917" s="806"/>
      <c r="SOE917" s="806"/>
      <c r="SOF917" s="806"/>
      <c r="SOG917" s="806"/>
      <c r="SOH917" s="806"/>
      <c r="SOI917" s="806"/>
      <c r="SOJ917" s="806"/>
      <c r="SOK917" s="806"/>
      <c r="SOL917" s="806"/>
      <c r="SOM917" s="806"/>
      <c r="SON917" s="806"/>
      <c r="SOO917" s="806"/>
      <c r="SOP917" s="806"/>
      <c r="SOQ917" s="806"/>
      <c r="SOR917" s="806"/>
      <c r="SOS917" s="806"/>
      <c r="SOT917" s="806"/>
      <c r="SOU917" s="806"/>
      <c r="SOV917" s="806"/>
      <c r="SOW917" s="806"/>
      <c r="SOX917" s="806"/>
      <c r="SOY917" s="806"/>
      <c r="SOZ917" s="806"/>
      <c r="SPA917" s="806"/>
      <c r="SPB917" s="806"/>
      <c r="SPC917" s="806"/>
      <c r="SPD917" s="806"/>
      <c r="SPE917" s="806"/>
      <c r="SPF917" s="806"/>
      <c r="SPG917" s="806"/>
      <c r="SPH917" s="806"/>
      <c r="SPI917" s="806"/>
      <c r="SPJ917" s="806"/>
      <c r="SPK917" s="806"/>
      <c r="SPL917" s="806"/>
      <c r="SPM917" s="806"/>
      <c r="SPN917" s="806"/>
      <c r="SPO917" s="806"/>
      <c r="SPP917" s="806"/>
      <c r="SPQ917" s="806"/>
      <c r="SPR917" s="806"/>
      <c r="SPS917" s="806"/>
      <c r="SPT917" s="806"/>
      <c r="SPU917" s="806"/>
      <c r="SPV917" s="806"/>
      <c r="SPW917" s="806"/>
      <c r="SPX917" s="806"/>
      <c r="SPY917" s="806"/>
      <c r="SPZ917" s="806"/>
      <c r="SQA917" s="806"/>
      <c r="SQB917" s="806"/>
      <c r="SQC917" s="806"/>
      <c r="SQD917" s="806"/>
      <c r="SQE917" s="806"/>
      <c r="SQF917" s="806"/>
      <c r="SQG917" s="806"/>
      <c r="SQH917" s="806"/>
      <c r="SQI917" s="806"/>
      <c r="SQJ917" s="806"/>
      <c r="SQK917" s="806"/>
      <c r="SQL917" s="806"/>
      <c r="SQM917" s="806"/>
      <c r="SQN917" s="806"/>
      <c r="SQO917" s="806"/>
      <c r="SQP917" s="806"/>
      <c r="SQQ917" s="806"/>
      <c r="SQR917" s="806"/>
      <c r="SQS917" s="806"/>
      <c r="SQT917" s="806"/>
      <c r="SQU917" s="806"/>
      <c r="SQV917" s="806"/>
      <c r="SQW917" s="806"/>
      <c r="SQX917" s="806"/>
      <c r="SQY917" s="806"/>
      <c r="SQZ917" s="806"/>
      <c r="SRA917" s="806"/>
      <c r="SRB917" s="806"/>
      <c r="SRC917" s="806"/>
      <c r="SRD917" s="806"/>
      <c r="SRE917" s="806"/>
      <c r="SRF917" s="806"/>
      <c r="SRG917" s="806"/>
      <c r="SRH917" s="806"/>
      <c r="SRI917" s="806"/>
      <c r="SRJ917" s="806"/>
      <c r="SRK917" s="806"/>
      <c r="SRL917" s="806"/>
      <c r="SRM917" s="806"/>
      <c r="SRN917" s="806"/>
      <c r="SRO917" s="806"/>
      <c r="SRP917" s="806"/>
      <c r="SRQ917" s="806"/>
      <c r="SRR917" s="806"/>
      <c r="SRS917" s="806"/>
      <c r="SRT917" s="806"/>
      <c r="SRU917" s="806"/>
      <c r="SRV917" s="806"/>
      <c r="SRW917" s="806"/>
      <c r="SRX917" s="806"/>
      <c r="SRY917" s="806"/>
      <c r="SRZ917" s="806"/>
      <c r="SSA917" s="806"/>
      <c r="SSB917" s="806"/>
      <c r="SSC917" s="806"/>
      <c r="SSD917" s="806"/>
      <c r="SSE917" s="806"/>
      <c r="SSF917" s="806"/>
      <c r="SSG917" s="806"/>
      <c r="SSH917" s="806"/>
      <c r="SSI917" s="806"/>
      <c r="SSJ917" s="806"/>
      <c r="SSK917" s="806"/>
      <c r="SSL917" s="806"/>
      <c r="SSM917" s="806"/>
      <c r="SSN917" s="806"/>
      <c r="SSO917" s="806"/>
      <c r="SSP917" s="806"/>
      <c r="SSQ917" s="806"/>
      <c r="SSR917" s="806"/>
      <c r="SSS917" s="806"/>
      <c r="SST917" s="806"/>
      <c r="SSU917" s="806"/>
      <c r="SSV917" s="806"/>
      <c r="SSW917" s="806"/>
      <c r="SSX917" s="806"/>
      <c r="SSY917" s="806"/>
      <c r="SSZ917" s="806"/>
      <c r="STA917" s="806"/>
      <c r="STB917" s="806"/>
      <c r="STC917" s="806"/>
      <c r="STD917" s="806"/>
      <c r="STE917" s="806"/>
      <c r="STF917" s="806"/>
      <c r="STG917" s="806"/>
      <c r="STH917" s="806"/>
      <c r="STI917" s="806"/>
      <c r="STJ917" s="806"/>
      <c r="STK917" s="806"/>
      <c r="STL917" s="806"/>
      <c r="STM917" s="806"/>
      <c r="STN917" s="806"/>
      <c r="STO917" s="806"/>
      <c r="STP917" s="806"/>
      <c r="STQ917" s="806"/>
      <c r="STR917" s="806"/>
      <c r="STS917" s="806"/>
      <c r="STT917" s="806"/>
      <c r="STU917" s="806"/>
      <c r="STV917" s="806"/>
      <c r="STW917" s="806"/>
      <c r="STX917" s="806"/>
      <c r="STY917" s="806"/>
      <c r="STZ917" s="806"/>
      <c r="SUA917" s="806"/>
      <c r="SUB917" s="806"/>
      <c r="SUC917" s="806"/>
      <c r="SUD917" s="806"/>
      <c r="SUE917" s="806"/>
      <c r="SUF917" s="806"/>
      <c r="SUG917" s="806"/>
      <c r="SUH917" s="806"/>
      <c r="SUI917" s="806"/>
      <c r="SUJ917" s="806"/>
      <c r="SUK917" s="806"/>
      <c r="SUL917" s="806"/>
      <c r="SUM917" s="806"/>
      <c r="SUN917" s="806"/>
      <c r="SUO917" s="806"/>
      <c r="SUP917" s="806"/>
      <c r="SUQ917" s="806"/>
      <c r="SUR917" s="806"/>
      <c r="SUS917" s="806"/>
      <c r="SUT917" s="806"/>
      <c r="SUU917" s="806"/>
      <c r="SUV917" s="806"/>
      <c r="SUW917" s="806"/>
      <c r="SUX917" s="806"/>
      <c r="SUY917" s="806"/>
      <c r="SUZ917" s="806"/>
      <c r="SVA917" s="806"/>
      <c r="SVB917" s="806"/>
      <c r="SVC917" s="806"/>
      <c r="SVD917" s="806"/>
      <c r="SVE917" s="806"/>
      <c r="SVF917" s="806"/>
      <c r="SVG917" s="806"/>
      <c r="SVH917" s="806"/>
      <c r="SVI917" s="806"/>
      <c r="SVJ917" s="806"/>
      <c r="SVK917" s="806"/>
      <c r="SVL917" s="806"/>
      <c r="SVM917" s="806"/>
      <c r="SVN917" s="806"/>
      <c r="SVO917" s="806"/>
      <c r="SVP917" s="806"/>
      <c r="SVQ917" s="806"/>
      <c r="SVR917" s="806"/>
      <c r="SVS917" s="806"/>
      <c r="SVT917" s="806"/>
      <c r="SVU917" s="806"/>
      <c r="SVV917" s="806"/>
      <c r="SVW917" s="806"/>
      <c r="SVX917" s="806"/>
      <c r="SVY917" s="806"/>
      <c r="SVZ917" s="806"/>
      <c r="SWA917" s="806"/>
      <c r="SWB917" s="806"/>
      <c r="SWC917" s="806"/>
      <c r="SWD917" s="806"/>
      <c r="SWE917" s="806"/>
      <c r="SWF917" s="806"/>
      <c r="SWG917" s="806"/>
      <c r="SWH917" s="806"/>
      <c r="SWI917" s="806"/>
      <c r="SWJ917" s="806"/>
      <c r="SWK917" s="806"/>
      <c r="SWL917" s="806"/>
      <c r="SWM917" s="806"/>
      <c r="SWN917" s="806"/>
      <c r="SWO917" s="806"/>
      <c r="SWP917" s="806"/>
      <c r="SWQ917" s="806"/>
      <c r="SWR917" s="806"/>
      <c r="SWS917" s="806"/>
      <c r="SWT917" s="806"/>
      <c r="SWU917" s="806"/>
      <c r="SWV917" s="806"/>
      <c r="SWW917" s="806"/>
      <c r="SWX917" s="806"/>
      <c r="SWY917" s="806"/>
      <c r="SWZ917" s="806"/>
      <c r="SXA917" s="806"/>
      <c r="SXB917" s="806"/>
      <c r="SXC917" s="806"/>
      <c r="SXD917" s="806"/>
      <c r="SXE917" s="806"/>
      <c r="SXF917" s="806"/>
      <c r="SXG917" s="806"/>
      <c r="SXH917" s="806"/>
      <c r="SXI917" s="806"/>
      <c r="SXJ917" s="806"/>
      <c r="SXK917" s="806"/>
      <c r="SXL917" s="806"/>
      <c r="SXM917" s="806"/>
      <c r="SXN917" s="806"/>
      <c r="SXO917" s="806"/>
      <c r="SXP917" s="806"/>
      <c r="SXQ917" s="806"/>
      <c r="SXR917" s="806"/>
      <c r="SXS917" s="806"/>
      <c r="SXT917" s="806"/>
      <c r="SXU917" s="806"/>
      <c r="SXV917" s="806"/>
      <c r="SXW917" s="806"/>
      <c r="SXX917" s="806"/>
      <c r="SXY917" s="806"/>
      <c r="SXZ917" s="806"/>
      <c r="SYA917" s="806"/>
      <c r="SYB917" s="806"/>
      <c r="SYC917" s="806"/>
      <c r="SYD917" s="806"/>
      <c r="SYE917" s="806"/>
      <c r="SYF917" s="806"/>
      <c r="SYG917" s="806"/>
      <c r="SYH917" s="806"/>
      <c r="SYI917" s="806"/>
      <c r="SYJ917" s="806"/>
      <c r="SYK917" s="806"/>
      <c r="SYL917" s="806"/>
      <c r="SYM917" s="806"/>
      <c r="SYN917" s="806"/>
      <c r="SYO917" s="806"/>
      <c r="SYP917" s="806"/>
      <c r="SYQ917" s="806"/>
      <c r="SYR917" s="806"/>
      <c r="SYS917" s="806"/>
      <c r="SYT917" s="806"/>
      <c r="SYU917" s="806"/>
      <c r="SYV917" s="806"/>
      <c r="SYW917" s="806"/>
      <c r="SYX917" s="806"/>
      <c r="SYY917" s="806"/>
      <c r="SYZ917" s="806"/>
      <c r="SZA917" s="806"/>
      <c r="SZB917" s="806"/>
      <c r="SZC917" s="806"/>
      <c r="SZD917" s="806"/>
      <c r="SZE917" s="806"/>
      <c r="SZF917" s="806"/>
      <c r="SZG917" s="806"/>
      <c r="SZH917" s="806"/>
      <c r="SZI917" s="806"/>
      <c r="SZJ917" s="806"/>
      <c r="SZK917" s="806"/>
      <c r="SZL917" s="806"/>
      <c r="SZM917" s="806"/>
      <c r="SZN917" s="806"/>
      <c r="SZO917" s="806"/>
      <c r="SZP917" s="806"/>
      <c r="SZQ917" s="806"/>
      <c r="SZR917" s="806"/>
      <c r="SZS917" s="806"/>
      <c r="SZT917" s="806"/>
      <c r="SZU917" s="806"/>
      <c r="SZV917" s="806"/>
      <c r="SZW917" s="806"/>
      <c r="SZX917" s="806"/>
      <c r="SZY917" s="806"/>
      <c r="SZZ917" s="806"/>
      <c r="TAA917" s="806"/>
      <c r="TAB917" s="806"/>
      <c r="TAC917" s="806"/>
      <c r="TAD917" s="806"/>
      <c r="TAE917" s="806"/>
      <c r="TAF917" s="806"/>
      <c r="TAG917" s="806"/>
      <c r="TAH917" s="806"/>
      <c r="TAI917" s="806"/>
      <c r="TAJ917" s="806"/>
      <c r="TAK917" s="806"/>
      <c r="TAL917" s="806"/>
      <c r="TAM917" s="806"/>
      <c r="TAN917" s="806"/>
      <c r="TAO917" s="806"/>
      <c r="TAP917" s="806"/>
      <c r="TAQ917" s="806"/>
      <c r="TAR917" s="806"/>
      <c r="TAS917" s="806"/>
      <c r="TAT917" s="806"/>
      <c r="TAU917" s="806"/>
      <c r="TAV917" s="806"/>
      <c r="TAW917" s="806"/>
      <c r="TAX917" s="806"/>
      <c r="TAY917" s="806"/>
      <c r="TAZ917" s="806"/>
      <c r="TBA917" s="806"/>
      <c r="TBB917" s="806"/>
      <c r="TBC917" s="806"/>
      <c r="TBD917" s="806"/>
      <c r="TBE917" s="806"/>
      <c r="TBF917" s="806"/>
      <c r="TBG917" s="806"/>
      <c r="TBH917" s="806"/>
      <c r="TBI917" s="806"/>
      <c r="TBJ917" s="806"/>
      <c r="TBK917" s="806"/>
      <c r="TBL917" s="806"/>
      <c r="TBM917" s="806"/>
      <c r="TBN917" s="806"/>
      <c r="TBO917" s="806"/>
      <c r="TBP917" s="806"/>
      <c r="TBQ917" s="806"/>
      <c r="TBR917" s="806"/>
      <c r="TBS917" s="806"/>
      <c r="TBT917" s="806"/>
      <c r="TBU917" s="806"/>
      <c r="TBV917" s="806"/>
      <c r="TBW917" s="806"/>
      <c r="TBX917" s="806"/>
      <c r="TBY917" s="806"/>
      <c r="TBZ917" s="806"/>
      <c r="TCA917" s="806"/>
      <c r="TCB917" s="806"/>
      <c r="TCC917" s="806"/>
      <c r="TCD917" s="806"/>
      <c r="TCE917" s="806"/>
      <c r="TCF917" s="806"/>
      <c r="TCG917" s="806"/>
      <c r="TCH917" s="806"/>
      <c r="TCI917" s="806"/>
      <c r="TCJ917" s="806"/>
      <c r="TCK917" s="806"/>
      <c r="TCL917" s="806"/>
      <c r="TCM917" s="806"/>
      <c r="TCN917" s="806"/>
      <c r="TCO917" s="806"/>
      <c r="TCP917" s="806"/>
      <c r="TCQ917" s="806"/>
      <c r="TCR917" s="806"/>
      <c r="TCS917" s="806"/>
      <c r="TCT917" s="806"/>
      <c r="TCU917" s="806"/>
      <c r="TCV917" s="806"/>
      <c r="TCW917" s="806"/>
      <c r="TCX917" s="806"/>
      <c r="TCY917" s="806"/>
      <c r="TCZ917" s="806"/>
      <c r="TDA917" s="806"/>
      <c r="TDB917" s="806"/>
      <c r="TDC917" s="806"/>
      <c r="TDD917" s="806"/>
      <c r="TDE917" s="806"/>
      <c r="TDF917" s="806"/>
      <c r="TDG917" s="806"/>
      <c r="TDH917" s="806"/>
      <c r="TDI917" s="806"/>
      <c r="TDJ917" s="806"/>
      <c r="TDK917" s="806"/>
      <c r="TDL917" s="806"/>
      <c r="TDM917" s="806"/>
      <c r="TDN917" s="806"/>
      <c r="TDO917" s="806"/>
      <c r="TDP917" s="806"/>
      <c r="TDQ917" s="806"/>
      <c r="TDR917" s="806"/>
      <c r="TDS917" s="806"/>
      <c r="TDT917" s="806"/>
      <c r="TDU917" s="806"/>
      <c r="TDV917" s="806"/>
      <c r="TDW917" s="806"/>
      <c r="TDX917" s="806"/>
      <c r="TDY917" s="806"/>
      <c r="TDZ917" s="806"/>
      <c r="TEA917" s="806"/>
      <c r="TEB917" s="806"/>
      <c r="TEC917" s="806"/>
      <c r="TED917" s="806"/>
      <c r="TEE917" s="806"/>
      <c r="TEF917" s="806"/>
      <c r="TEG917" s="806"/>
      <c r="TEH917" s="806"/>
      <c r="TEI917" s="806"/>
      <c r="TEJ917" s="806"/>
      <c r="TEK917" s="806"/>
      <c r="TEL917" s="806"/>
      <c r="TEM917" s="806"/>
      <c r="TEN917" s="806"/>
      <c r="TEO917" s="806"/>
      <c r="TEP917" s="806"/>
      <c r="TEQ917" s="806"/>
      <c r="TER917" s="806"/>
      <c r="TES917" s="806"/>
      <c r="TET917" s="806"/>
      <c r="TEU917" s="806"/>
      <c r="TEV917" s="806"/>
      <c r="TEW917" s="806"/>
      <c r="TEX917" s="806"/>
      <c r="TEY917" s="806"/>
      <c r="TEZ917" s="806"/>
      <c r="TFA917" s="806"/>
      <c r="TFB917" s="806"/>
      <c r="TFC917" s="806"/>
      <c r="TFD917" s="806"/>
      <c r="TFE917" s="806"/>
      <c r="TFF917" s="806"/>
      <c r="TFG917" s="806"/>
      <c r="TFH917" s="806"/>
      <c r="TFI917" s="806"/>
      <c r="TFJ917" s="806"/>
      <c r="TFK917" s="806"/>
      <c r="TFL917" s="806"/>
      <c r="TFM917" s="806"/>
      <c r="TFN917" s="806"/>
      <c r="TFO917" s="806"/>
      <c r="TFP917" s="806"/>
      <c r="TFQ917" s="806"/>
      <c r="TFR917" s="806"/>
      <c r="TFS917" s="806"/>
      <c r="TFT917" s="806"/>
      <c r="TFU917" s="806"/>
      <c r="TFV917" s="806"/>
      <c r="TFW917" s="806"/>
      <c r="TFX917" s="806"/>
      <c r="TFY917" s="806"/>
      <c r="TFZ917" s="806"/>
      <c r="TGA917" s="806"/>
      <c r="TGB917" s="806"/>
      <c r="TGC917" s="806"/>
      <c r="TGD917" s="806"/>
      <c r="TGE917" s="806"/>
      <c r="TGF917" s="806"/>
      <c r="TGG917" s="806"/>
      <c r="TGH917" s="806"/>
      <c r="TGI917" s="806"/>
      <c r="TGJ917" s="806"/>
      <c r="TGK917" s="806"/>
      <c r="TGL917" s="806"/>
      <c r="TGM917" s="806"/>
      <c r="TGN917" s="806"/>
      <c r="TGO917" s="806"/>
      <c r="TGP917" s="806"/>
      <c r="TGQ917" s="806"/>
      <c r="TGR917" s="806"/>
      <c r="TGS917" s="806"/>
      <c r="TGT917" s="806"/>
      <c r="TGU917" s="806"/>
      <c r="TGV917" s="806"/>
      <c r="TGW917" s="806"/>
      <c r="TGX917" s="806"/>
      <c r="TGY917" s="806"/>
      <c r="TGZ917" s="806"/>
      <c r="THA917" s="806"/>
      <c r="THB917" s="806"/>
      <c r="THC917" s="806"/>
      <c r="THD917" s="806"/>
      <c r="THE917" s="806"/>
      <c r="THF917" s="806"/>
      <c r="THG917" s="806"/>
      <c r="THH917" s="806"/>
      <c r="THI917" s="806"/>
      <c r="THJ917" s="806"/>
      <c r="THK917" s="806"/>
      <c r="THL917" s="806"/>
      <c r="THM917" s="806"/>
      <c r="THN917" s="806"/>
      <c r="THO917" s="806"/>
      <c r="THP917" s="806"/>
      <c r="THQ917" s="806"/>
      <c r="THR917" s="806"/>
      <c r="THS917" s="806"/>
      <c r="THT917" s="806"/>
      <c r="THU917" s="806"/>
      <c r="THV917" s="806"/>
      <c r="THW917" s="806"/>
      <c r="THX917" s="806"/>
      <c r="THY917" s="806"/>
      <c r="THZ917" s="806"/>
      <c r="TIA917" s="806"/>
      <c r="TIB917" s="806"/>
      <c r="TIC917" s="806"/>
      <c r="TID917" s="806"/>
      <c r="TIE917" s="806"/>
      <c r="TIF917" s="806"/>
      <c r="TIG917" s="806"/>
      <c r="TIH917" s="806"/>
      <c r="TII917" s="806"/>
      <c r="TIJ917" s="806"/>
      <c r="TIK917" s="806"/>
      <c r="TIL917" s="806"/>
      <c r="TIM917" s="806"/>
      <c r="TIN917" s="806"/>
      <c r="TIO917" s="806"/>
      <c r="TIP917" s="806"/>
      <c r="TIQ917" s="806"/>
      <c r="TIR917" s="806"/>
      <c r="TIS917" s="806"/>
      <c r="TIT917" s="806"/>
      <c r="TIU917" s="806"/>
      <c r="TIV917" s="806"/>
      <c r="TIW917" s="806"/>
      <c r="TIX917" s="806"/>
      <c r="TIY917" s="806"/>
      <c r="TIZ917" s="806"/>
      <c r="TJA917" s="806"/>
      <c r="TJB917" s="806"/>
      <c r="TJC917" s="806"/>
      <c r="TJD917" s="806"/>
      <c r="TJE917" s="806"/>
      <c r="TJF917" s="806"/>
      <c r="TJG917" s="806"/>
      <c r="TJH917" s="806"/>
      <c r="TJI917" s="806"/>
      <c r="TJJ917" s="806"/>
      <c r="TJK917" s="806"/>
      <c r="TJL917" s="806"/>
      <c r="TJM917" s="806"/>
      <c r="TJN917" s="806"/>
      <c r="TJO917" s="806"/>
      <c r="TJP917" s="806"/>
      <c r="TJQ917" s="806"/>
      <c r="TJR917" s="806"/>
      <c r="TJS917" s="806"/>
      <c r="TJT917" s="806"/>
      <c r="TJU917" s="806"/>
      <c r="TJV917" s="806"/>
      <c r="TJW917" s="806"/>
      <c r="TJX917" s="806"/>
      <c r="TJY917" s="806"/>
      <c r="TJZ917" s="806"/>
      <c r="TKA917" s="806"/>
      <c r="TKB917" s="806"/>
      <c r="TKC917" s="806"/>
      <c r="TKD917" s="806"/>
      <c r="TKE917" s="806"/>
      <c r="TKF917" s="806"/>
      <c r="TKG917" s="806"/>
      <c r="TKH917" s="806"/>
      <c r="TKI917" s="806"/>
      <c r="TKJ917" s="806"/>
      <c r="TKK917" s="806"/>
      <c r="TKL917" s="806"/>
      <c r="TKM917" s="806"/>
      <c r="TKN917" s="806"/>
      <c r="TKO917" s="806"/>
      <c r="TKP917" s="806"/>
      <c r="TKQ917" s="806"/>
      <c r="TKR917" s="806"/>
      <c r="TKS917" s="806"/>
      <c r="TKT917" s="806"/>
      <c r="TKU917" s="806"/>
      <c r="TKV917" s="806"/>
      <c r="TKW917" s="806"/>
      <c r="TKX917" s="806"/>
      <c r="TKY917" s="806"/>
      <c r="TKZ917" s="806"/>
      <c r="TLA917" s="806"/>
      <c r="TLB917" s="806"/>
      <c r="TLC917" s="806"/>
      <c r="TLD917" s="806"/>
      <c r="TLE917" s="806"/>
      <c r="TLF917" s="806"/>
      <c r="TLG917" s="806"/>
      <c r="TLH917" s="806"/>
      <c r="TLI917" s="806"/>
      <c r="TLJ917" s="806"/>
      <c r="TLK917" s="806"/>
      <c r="TLL917" s="806"/>
      <c r="TLM917" s="806"/>
      <c r="TLN917" s="806"/>
      <c r="TLO917" s="806"/>
      <c r="TLP917" s="806"/>
      <c r="TLQ917" s="806"/>
      <c r="TLR917" s="806"/>
      <c r="TLS917" s="806"/>
      <c r="TLT917" s="806"/>
      <c r="TLU917" s="806"/>
      <c r="TLV917" s="806"/>
      <c r="TLW917" s="806"/>
      <c r="TLX917" s="806"/>
      <c r="TLY917" s="806"/>
      <c r="TLZ917" s="806"/>
      <c r="TMA917" s="806"/>
      <c r="TMB917" s="806"/>
      <c r="TMC917" s="806"/>
      <c r="TMD917" s="806"/>
      <c r="TME917" s="806"/>
      <c r="TMF917" s="806"/>
      <c r="TMG917" s="806"/>
      <c r="TMH917" s="806"/>
      <c r="TMI917" s="806"/>
      <c r="TMJ917" s="806"/>
      <c r="TMK917" s="806"/>
      <c r="TML917" s="806"/>
      <c r="TMM917" s="806"/>
      <c r="TMN917" s="806"/>
      <c r="TMO917" s="806"/>
      <c r="TMP917" s="806"/>
      <c r="TMQ917" s="806"/>
      <c r="TMR917" s="806"/>
      <c r="TMS917" s="806"/>
      <c r="TMT917" s="806"/>
      <c r="TMU917" s="806"/>
      <c r="TMV917" s="806"/>
      <c r="TMW917" s="806"/>
      <c r="TMX917" s="806"/>
      <c r="TMY917" s="806"/>
      <c r="TMZ917" s="806"/>
      <c r="TNA917" s="806"/>
      <c r="TNB917" s="806"/>
      <c r="TNC917" s="806"/>
      <c r="TND917" s="806"/>
      <c r="TNE917" s="806"/>
      <c r="TNF917" s="806"/>
      <c r="TNG917" s="806"/>
      <c r="TNH917" s="806"/>
      <c r="TNI917" s="806"/>
      <c r="TNJ917" s="806"/>
      <c r="TNK917" s="806"/>
      <c r="TNL917" s="806"/>
      <c r="TNM917" s="806"/>
      <c r="TNN917" s="806"/>
      <c r="TNO917" s="806"/>
      <c r="TNP917" s="806"/>
      <c r="TNQ917" s="806"/>
      <c r="TNR917" s="806"/>
      <c r="TNS917" s="806"/>
      <c r="TNT917" s="806"/>
      <c r="TNU917" s="806"/>
      <c r="TNV917" s="806"/>
      <c r="TNW917" s="806"/>
      <c r="TNX917" s="806"/>
      <c r="TNY917" s="806"/>
      <c r="TNZ917" s="806"/>
      <c r="TOA917" s="806"/>
      <c r="TOB917" s="806"/>
      <c r="TOC917" s="806"/>
      <c r="TOD917" s="806"/>
      <c r="TOE917" s="806"/>
      <c r="TOF917" s="806"/>
      <c r="TOG917" s="806"/>
      <c r="TOH917" s="806"/>
      <c r="TOI917" s="806"/>
      <c r="TOJ917" s="806"/>
      <c r="TOK917" s="806"/>
      <c r="TOL917" s="806"/>
      <c r="TOM917" s="806"/>
      <c r="TON917" s="806"/>
      <c r="TOO917" s="806"/>
      <c r="TOP917" s="806"/>
      <c r="TOQ917" s="806"/>
      <c r="TOR917" s="806"/>
      <c r="TOS917" s="806"/>
      <c r="TOT917" s="806"/>
      <c r="TOU917" s="806"/>
      <c r="TOV917" s="806"/>
      <c r="TOW917" s="806"/>
      <c r="TOX917" s="806"/>
      <c r="TOY917" s="806"/>
      <c r="TOZ917" s="806"/>
      <c r="TPA917" s="806"/>
      <c r="TPB917" s="806"/>
      <c r="TPC917" s="806"/>
      <c r="TPD917" s="806"/>
      <c r="TPE917" s="806"/>
      <c r="TPF917" s="806"/>
      <c r="TPG917" s="806"/>
      <c r="TPH917" s="806"/>
      <c r="TPI917" s="806"/>
      <c r="TPJ917" s="806"/>
      <c r="TPK917" s="806"/>
      <c r="TPL917" s="806"/>
      <c r="TPM917" s="806"/>
      <c r="TPN917" s="806"/>
      <c r="TPO917" s="806"/>
      <c r="TPP917" s="806"/>
      <c r="TPQ917" s="806"/>
      <c r="TPR917" s="806"/>
      <c r="TPS917" s="806"/>
      <c r="TPT917" s="806"/>
      <c r="TPU917" s="806"/>
      <c r="TPV917" s="806"/>
      <c r="TPW917" s="806"/>
      <c r="TPX917" s="806"/>
      <c r="TPY917" s="806"/>
      <c r="TPZ917" s="806"/>
      <c r="TQA917" s="806"/>
      <c r="TQB917" s="806"/>
      <c r="TQC917" s="806"/>
      <c r="TQD917" s="806"/>
      <c r="TQE917" s="806"/>
      <c r="TQF917" s="806"/>
      <c r="TQG917" s="806"/>
      <c r="TQH917" s="806"/>
      <c r="TQI917" s="806"/>
      <c r="TQJ917" s="806"/>
      <c r="TQK917" s="806"/>
      <c r="TQL917" s="806"/>
      <c r="TQM917" s="806"/>
      <c r="TQN917" s="806"/>
      <c r="TQO917" s="806"/>
      <c r="TQP917" s="806"/>
      <c r="TQQ917" s="806"/>
      <c r="TQR917" s="806"/>
      <c r="TQS917" s="806"/>
      <c r="TQT917" s="806"/>
      <c r="TQU917" s="806"/>
      <c r="TQV917" s="806"/>
      <c r="TQW917" s="806"/>
      <c r="TQX917" s="806"/>
      <c r="TQY917" s="806"/>
      <c r="TQZ917" s="806"/>
      <c r="TRA917" s="806"/>
      <c r="TRB917" s="806"/>
      <c r="TRC917" s="806"/>
      <c r="TRD917" s="806"/>
      <c r="TRE917" s="806"/>
      <c r="TRF917" s="806"/>
      <c r="TRG917" s="806"/>
      <c r="TRH917" s="806"/>
      <c r="TRI917" s="806"/>
      <c r="TRJ917" s="806"/>
      <c r="TRK917" s="806"/>
      <c r="TRL917" s="806"/>
      <c r="TRM917" s="806"/>
      <c r="TRN917" s="806"/>
      <c r="TRO917" s="806"/>
      <c r="TRP917" s="806"/>
      <c r="TRQ917" s="806"/>
      <c r="TRR917" s="806"/>
      <c r="TRS917" s="806"/>
      <c r="TRT917" s="806"/>
      <c r="TRU917" s="806"/>
      <c r="TRV917" s="806"/>
      <c r="TRW917" s="806"/>
      <c r="TRX917" s="806"/>
      <c r="TRY917" s="806"/>
      <c r="TRZ917" s="806"/>
      <c r="TSA917" s="806"/>
      <c r="TSB917" s="806"/>
      <c r="TSC917" s="806"/>
      <c r="TSD917" s="806"/>
      <c r="TSE917" s="806"/>
      <c r="TSF917" s="806"/>
      <c r="TSG917" s="806"/>
      <c r="TSH917" s="806"/>
      <c r="TSI917" s="806"/>
      <c r="TSJ917" s="806"/>
      <c r="TSK917" s="806"/>
      <c r="TSL917" s="806"/>
      <c r="TSM917" s="806"/>
      <c r="TSN917" s="806"/>
      <c r="TSO917" s="806"/>
      <c r="TSP917" s="806"/>
      <c r="TSQ917" s="806"/>
      <c r="TSR917" s="806"/>
      <c r="TSS917" s="806"/>
      <c r="TST917" s="806"/>
      <c r="TSU917" s="806"/>
      <c r="TSV917" s="806"/>
      <c r="TSW917" s="806"/>
      <c r="TSX917" s="806"/>
      <c r="TSY917" s="806"/>
      <c r="TSZ917" s="806"/>
      <c r="TTA917" s="806"/>
      <c r="TTB917" s="806"/>
      <c r="TTC917" s="806"/>
      <c r="TTD917" s="806"/>
      <c r="TTE917" s="806"/>
      <c r="TTF917" s="806"/>
      <c r="TTG917" s="806"/>
      <c r="TTH917" s="806"/>
      <c r="TTI917" s="806"/>
      <c r="TTJ917" s="806"/>
      <c r="TTK917" s="806"/>
      <c r="TTL917" s="806"/>
      <c r="TTM917" s="806"/>
      <c r="TTN917" s="806"/>
      <c r="TTO917" s="806"/>
      <c r="TTP917" s="806"/>
      <c r="TTQ917" s="806"/>
      <c r="TTR917" s="806"/>
      <c r="TTS917" s="806"/>
      <c r="TTT917" s="806"/>
      <c r="TTU917" s="806"/>
      <c r="TTV917" s="806"/>
      <c r="TTW917" s="806"/>
      <c r="TTX917" s="806"/>
      <c r="TTY917" s="806"/>
      <c r="TTZ917" s="806"/>
      <c r="TUA917" s="806"/>
      <c r="TUB917" s="806"/>
      <c r="TUC917" s="806"/>
      <c r="TUD917" s="806"/>
      <c r="TUE917" s="806"/>
      <c r="TUF917" s="806"/>
      <c r="TUG917" s="806"/>
      <c r="TUH917" s="806"/>
      <c r="TUI917" s="806"/>
      <c r="TUJ917" s="806"/>
      <c r="TUK917" s="806"/>
      <c r="TUL917" s="806"/>
      <c r="TUM917" s="806"/>
      <c r="TUN917" s="806"/>
      <c r="TUO917" s="806"/>
      <c r="TUP917" s="806"/>
      <c r="TUQ917" s="806"/>
      <c r="TUR917" s="806"/>
      <c r="TUS917" s="806"/>
      <c r="TUT917" s="806"/>
      <c r="TUU917" s="806"/>
      <c r="TUV917" s="806"/>
      <c r="TUW917" s="806"/>
      <c r="TUX917" s="806"/>
      <c r="TUY917" s="806"/>
      <c r="TUZ917" s="806"/>
      <c r="TVA917" s="806"/>
      <c r="TVB917" s="806"/>
      <c r="TVC917" s="806"/>
      <c r="TVD917" s="806"/>
      <c r="TVE917" s="806"/>
      <c r="TVF917" s="806"/>
      <c r="TVG917" s="806"/>
      <c r="TVH917" s="806"/>
      <c r="TVI917" s="806"/>
      <c r="TVJ917" s="806"/>
      <c r="TVK917" s="806"/>
      <c r="TVL917" s="806"/>
      <c r="TVM917" s="806"/>
      <c r="TVN917" s="806"/>
      <c r="TVO917" s="806"/>
      <c r="TVP917" s="806"/>
      <c r="TVQ917" s="806"/>
      <c r="TVR917" s="806"/>
      <c r="TVS917" s="806"/>
      <c r="TVT917" s="806"/>
      <c r="TVU917" s="806"/>
      <c r="TVV917" s="806"/>
      <c r="TVW917" s="806"/>
      <c r="TVX917" s="806"/>
      <c r="TVY917" s="806"/>
      <c r="TVZ917" s="806"/>
      <c r="TWA917" s="806"/>
      <c r="TWB917" s="806"/>
      <c r="TWC917" s="806"/>
      <c r="TWD917" s="806"/>
      <c r="TWE917" s="806"/>
      <c r="TWF917" s="806"/>
      <c r="TWG917" s="806"/>
      <c r="TWH917" s="806"/>
      <c r="TWI917" s="806"/>
      <c r="TWJ917" s="806"/>
      <c r="TWK917" s="806"/>
      <c r="TWL917" s="806"/>
      <c r="TWM917" s="806"/>
      <c r="TWN917" s="806"/>
      <c r="TWO917" s="806"/>
      <c r="TWP917" s="806"/>
      <c r="TWQ917" s="806"/>
      <c r="TWR917" s="806"/>
      <c r="TWS917" s="806"/>
      <c r="TWT917" s="806"/>
      <c r="TWU917" s="806"/>
      <c r="TWV917" s="806"/>
      <c r="TWW917" s="806"/>
      <c r="TWX917" s="806"/>
      <c r="TWY917" s="806"/>
      <c r="TWZ917" s="806"/>
      <c r="TXA917" s="806"/>
      <c r="TXB917" s="806"/>
      <c r="TXC917" s="806"/>
      <c r="TXD917" s="806"/>
      <c r="TXE917" s="806"/>
      <c r="TXF917" s="806"/>
      <c r="TXG917" s="806"/>
      <c r="TXH917" s="806"/>
      <c r="TXI917" s="806"/>
      <c r="TXJ917" s="806"/>
      <c r="TXK917" s="806"/>
      <c r="TXL917" s="806"/>
      <c r="TXM917" s="806"/>
      <c r="TXN917" s="806"/>
      <c r="TXO917" s="806"/>
      <c r="TXP917" s="806"/>
      <c r="TXQ917" s="806"/>
      <c r="TXR917" s="806"/>
      <c r="TXS917" s="806"/>
      <c r="TXT917" s="806"/>
      <c r="TXU917" s="806"/>
      <c r="TXV917" s="806"/>
      <c r="TXW917" s="806"/>
      <c r="TXX917" s="806"/>
      <c r="TXY917" s="806"/>
      <c r="TXZ917" s="806"/>
      <c r="TYA917" s="806"/>
      <c r="TYB917" s="806"/>
      <c r="TYC917" s="806"/>
      <c r="TYD917" s="806"/>
      <c r="TYE917" s="806"/>
      <c r="TYF917" s="806"/>
      <c r="TYG917" s="806"/>
      <c r="TYH917" s="806"/>
      <c r="TYI917" s="806"/>
      <c r="TYJ917" s="806"/>
      <c r="TYK917" s="806"/>
      <c r="TYL917" s="806"/>
      <c r="TYM917" s="806"/>
      <c r="TYN917" s="806"/>
      <c r="TYO917" s="806"/>
      <c r="TYP917" s="806"/>
      <c r="TYQ917" s="806"/>
      <c r="TYR917" s="806"/>
      <c r="TYS917" s="806"/>
      <c r="TYT917" s="806"/>
      <c r="TYU917" s="806"/>
      <c r="TYV917" s="806"/>
      <c r="TYW917" s="806"/>
      <c r="TYX917" s="806"/>
      <c r="TYY917" s="806"/>
      <c r="TYZ917" s="806"/>
      <c r="TZA917" s="806"/>
      <c r="TZB917" s="806"/>
      <c r="TZC917" s="806"/>
      <c r="TZD917" s="806"/>
      <c r="TZE917" s="806"/>
      <c r="TZF917" s="806"/>
      <c r="TZG917" s="806"/>
      <c r="TZH917" s="806"/>
      <c r="TZI917" s="806"/>
      <c r="TZJ917" s="806"/>
      <c r="TZK917" s="806"/>
      <c r="TZL917" s="806"/>
      <c r="TZM917" s="806"/>
      <c r="TZN917" s="806"/>
      <c r="TZO917" s="806"/>
      <c r="TZP917" s="806"/>
      <c r="TZQ917" s="806"/>
      <c r="TZR917" s="806"/>
      <c r="TZS917" s="806"/>
      <c r="TZT917" s="806"/>
      <c r="TZU917" s="806"/>
      <c r="TZV917" s="806"/>
      <c r="TZW917" s="806"/>
      <c r="TZX917" s="806"/>
      <c r="TZY917" s="806"/>
      <c r="TZZ917" s="806"/>
      <c r="UAA917" s="806"/>
      <c r="UAB917" s="806"/>
      <c r="UAC917" s="806"/>
      <c r="UAD917" s="806"/>
      <c r="UAE917" s="806"/>
      <c r="UAF917" s="806"/>
      <c r="UAG917" s="806"/>
      <c r="UAH917" s="806"/>
      <c r="UAI917" s="806"/>
      <c r="UAJ917" s="806"/>
      <c r="UAK917" s="806"/>
      <c r="UAL917" s="806"/>
      <c r="UAM917" s="806"/>
      <c r="UAN917" s="806"/>
      <c r="UAO917" s="806"/>
      <c r="UAP917" s="806"/>
      <c r="UAQ917" s="806"/>
      <c r="UAR917" s="806"/>
      <c r="UAS917" s="806"/>
      <c r="UAT917" s="806"/>
      <c r="UAU917" s="806"/>
      <c r="UAV917" s="806"/>
      <c r="UAW917" s="806"/>
      <c r="UAX917" s="806"/>
      <c r="UAY917" s="806"/>
      <c r="UAZ917" s="806"/>
      <c r="UBA917" s="806"/>
      <c r="UBB917" s="806"/>
      <c r="UBC917" s="806"/>
      <c r="UBD917" s="806"/>
      <c r="UBE917" s="806"/>
      <c r="UBF917" s="806"/>
      <c r="UBG917" s="806"/>
      <c r="UBH917" s="806"/>
      <c r="UBI917" s="806"/>
      <c r="UBJ917" s="806"/>
      <c r="UBK917" s="806"/>
      <c r="UBL917" s="806"/>
      <c r="UBM917" s="806"/>
      <c r="UBN917" s="806"/>
      <c r="UBO917" s="806"/>
      <c r="UBP917" s="806"/>
      <c r="UBQ917" s="806"/>
      <c r="UBR917" s="806"/>
      <c r="UBS917" s="806"/>
      <c r="UBT917" s="806"/>
      <c r="UBU917" s="806"/>
      <c r="UBV917" s="806"/>
      <c r="UBW917" s="806"/>
      <c r="UBX917" s="806"/>
      <c r="UBY917" s="806"/>
      <c r="UBZ917" s="806"/>
      <c r="UCA917" s="806"/>
      <c r="UCB917" s="806"/>
      <c r="UCC917" s="806"/>
      <c r="UCD917" s="806"/>
      <c r="UCE917" s="806"/>
      <c r="UCF917" s="806"/>
      <c r="UCG917" s="806"/>
      <c r="UCH917" s="806"/>
      <c r="UCI917" s="806"/>
      <c r="UCJ917" s="806"/>
      <c r="UCK917" s="806"/>
      <c r="UCL917" s="806"/>
      <c r="UCM917" s="806"/>
      <c r="UCN917" s="806"/>
      <c r="UCO917" s="806"/>
      <c r="UCP917" s="806"/>
      <c r="UCQ917" s="806"/>
      <c r="UCR917" s="806"/>
      <c r="UCS917" s="806"/>
      <c r="UCT917" s="806"/>
      <c r="UCU917" s="806"/>
      <c r="UCV917" s="806"/>
      <c r="UCW917" s="806"/>
      <c r="UCX917" s="806"/>
      <c r="UCY917" s="806"/>
      <c r="UCZ917" s="806"/>
      <c r="UDA917" s="806"/>
      <c r="UDB917" s="806"/>
      <c r="UDC917" s="806"/>
      <c r="UDD917" s="806"/>
      <c r="UDE917" s="806"/>
      <c r="UDF917" s="806"/>
      <c r="UDG917" s="806"/>
      <c r="UDH917" s="806"/>
      <c r="UDI917" s="806"/>
      <c r="UDJ917" s="806"/>
      <c r="UDK917" s="806"/>
      <c r="UDL917" s="806"/>
      <c r="UDM917" s="806"/>
      <c r="UDN917" s="806"/>
      <c r="UDO917" s="806"/>
      <c r="UDP917" s="806"/>
      <c r="UDQ917" s="806"/>
      <c r="UDR917" s="806"/>
      <c r="UDS917" s="806"/>
      <c r="UDT917" s="806"/>
      <c r="UDU917" s="806"/>
      <c r="UDV917" s="806"/>
      <c r="UDW917" s="806"/>
      <c r="UDX917" s="806"/>
      <c r="UDY917" s="806"/>
      <c r="UDZ917" s="806"/>
      <c r="UEA917" s="806"/>
      <c r="UEB917" s="806"/>
      <c r="UEC917" s="806"/>
      <c r="UED917" s="806"/>
      <c r="UEE917" s="806"/>
      <c r="UEF917" s="806"/>
      <c r="UEG917" s="806"/>
      <c r="UEH917" s="806"/>
      <c r="UEI917" s="806"/>
      <c r="UEJ917" s="806"/>
      <c r="UEK917" s="806"/>
      <c r="UEL917" s="806"/>
      <c r="UEM917" s="806"/>
      <c r="UEN917" s="806"/>
      <c r="UEO917" s="806"/>
      <c r="UEP917" s="806"/>
      <c r="UEQ917" s="806"/>
      <c r="UER917" s="806"/>
      <c r="UES917" s="806"/>
      <c r="UET917" s="806"/>
      <c r="UEU917" s="806"/>
      <c r="UEV917" s="806"/>
      <c r="UEW917" s="806"/>
      <c r="UEX917" s="806"/>
      <c r="UEY917" s="806"/>
      <c r="UEZ917" s="806"/>
      <c r="UFA917" s="806"/>
      <c r="UFB917" s="806"/>
      <c r="UFC917" s="806"/>
      <c r="UFD917" s="806"/>
      <c r="UFE917" s="806"/>
      <c r="UFF917" s="806"/>
      <c r="UFG917" s="806"/>
      <c r="UFH917" s="806"/>
      <c r="UFI917" s="806"/>
      <c r="UFJ917" s="806"/>
      <c r="UFK917" s="806"/>
      <c r="UFL917" s="806"/>
      <c r="UFM917" s="806"/>
      <c r="UFN917" s="806"/>
      <c r="UFO917" s="806"/>
      <c r="UFP917" s="806"/>
      <c r="UFQ917" s="806"/>
      <c r="UFR917" s="806"/>
      <c r="UFS917" s="806"/>
      <c r="UFT917" s="806"/>
      <c r="UFU917" s="806"/>
      <c r="UFV917" s="806"/>
      <c r="UFW917" s="806"/>
      <c r="UFX917" s="806"/>
      <c r="UFY917" s="806"/>
      <c r="UFZ917" s="806"/>
      <c r="UGA917" s="806"/>
      <c r="UGB917" s="806"/>
      <c r="UGC917" s="806"/>
      <c r="UGD917" s="806"/>
      <c r="UGE917" s="806"/>
      <c r="UGF917" s="806"/>
      <c r="UGG917" s="806"/>
      <c r="UGH917" s="806"/>
      <c r="UGI917" s="806"/>
      <c r="UGJ917" s="806"/>
      <c r="UGK917" s="806"/>
      <c r="UGL917" s="806"/>
      <c r="UGM917" s="806"/>
      <c r="UGN917" s="806"/>
      <c r="UGO917" s="806"/>
      <c r="UGP917" s="806"/>
      <c r="UGQ917" s="806"/>
      <c r="UGR917" s="806"/>
      <c r="UGS917" s="806"/>
      <c r="UGT917" s="806"/>
      <c r="UGU917" s="806"/>
      <c r="UGV917" s="806"/>
      <c r="UGW917" s="806"/>
      <c r="UGX917" s="806"/>
      <c r="UGY917" s="806"/>
      <c r="UGZ917" s="806"/>
      <c r="UHA917" s="806"/>
      <c r="UHB917" s="806"/>
      <c r="UHC917" s="806"/>
      <c r="UHD917" s="806"/>
      <c r="UHE917" s="806"/>
      <c r="UHF917" s="806"/>
      <c r="UHG917" s="806"/>
      <c r="UHH917" s="806"/>
      <c r="UHI917" s="806"/>
      <c r="UHJ917" s="806"/>
      <c r="UHK917" s="806"/>
      <c r="UHL917" s="806"/>
      <c r="UHM917" s="806"/>
      <c r="UHN917" s="806"/>
      <c r="UHO917" s="806"/>
      <c r="UHP917" s="806"/>
      <c r="UHQ917" s="806"/>
      <c r="UHR917" s="806"/>
      <c r="UHS917" s="806"/>
      <c r="UHT917" s="806"/>
      <c r="UHU917" s="806"/>
      <c r="UHV917" s="806"/>
      <c r="UHW917" s="806"/>
      <c r="UHX917" s="806"/>
      <c r="UHY917" s="806"/>
      <c r="UHZ917" s="806"/>
      <c r="UIA917" s="806"/>
      <c r="UIB917" s="806"/>
      <c r="UIC917" s="806"/>
      <c r="UID917" s="806"/>
      <c r="UIE917" s="806"/>
      <c r="UIF917" s="806"/>
      <c r="UIG917" s="806"/>
      <c r="UIH917" s="806"/>
      <c r="UII917" s="806"/>
      <c r="UIJ917" s="806"/>
      <c r="UIK917" s="806"/>
      <c r="UIL917" s="806"/>
      <c r="UIM917" s="806"/>
      <c r="UIN917" s="806"/>
      <c r="UIO917" s="806"/>
      <c r="UIP917" s="806"/>
      <c r="UIQ917" s="806"/>
      <c r="UIR917" s="806"/>
      <c r="UIS917" s="806"/>
      <c r="UIT917" s="806"/>
      <c r="UIU917" s="806"/>
      <c r="UIV917" s="806"/>
      <c r="UIW917" s="806"/>
      <c r="UIX917" s="806"/>
      <c r="UIY917" s="806"/>
      <c r="UIZ917" s="806"/>
      <c r="UJA917" s="806"/>
      <c r="UJB917" s="806"/>
      <c r="UJC917" s="806"/>
      <c r="UJD917" s="806"/>
      <c r="UJE917" s="806"/>
      <c r="UJF917" s="806"/>
      <c r="UJG917" s="806"/>
      <c r="UJH917" s="806"/>
      <c r="UJI917" s="806"/>
      <c r="UJJ917" s="806"/>
      <c r="UJK917" s="806"/>
      <c r="UJL917" s="806"/>
      <c r="UJM917" s="806"/>
      <c r="UJN917" s="806"/>
      <c r="UJO917" s="806"/>
      <c r="UJP917" s="806"/>
      <c r="UJQ917" s="806"/>
      <c r="UJR917" s="806"/>
      <c r="UJS917" s="806"/>
      <c r="UJT917" s="806"/>
      <c r="UJU917" s="806"/>
      <c r="UJV917" s="806"/>
      <c r="UJW917" s="806"/>
      <c r="UJX917" s="806"/>
      <c r="UJY917" s="806"/>
      <c r="UJZ917" s="806"/>
      <c r="UKA917" s="806"/>
      <c r="UKB917" s="806"/>
      <c r="UKC917" s="806"/>
      <c r="UKD917" s="806"/>
      <c r="UKE917" s="806"/>
      <c r="UKF917" s="806"/>
      <c r="UKG917" s="806"/>
      <c r="UKH917" s="806"/>
      <c r="UKI917" s="806"/>
      <c r="UKJ917" s="806"/>
      <c r="UKK917" s="806"/>
      <c r="UKL917" s="806"/>
      <c r="UKM917" s="806"/>
      <c r="UKN917" s="806"/>
      <c r="UKO917" s="806"/>
      <c r="UKP917" s="806"/>
      <c r="UKQ917" s="806"/>
      <c r="UKR917" s="806"/>
      <c r="UKS917" s="806"/>
      <c r="UKT917" s="806"/>
      <c r="UKU917" s="806"/>
      <c r="UKV917" s="806"/>
      <c r="UKW917" s="806"/>
      <c r="UKX917" s="806"/>
      <c r="UKY917" s="806"/>
      <c r="UKZ917" s="806"/>
      <c r="ULA917" s="806"/>
      <c r="ULB917" s="806"/>
      <c r="ULC917" s="806"/>
      <c r="ULD917" s="806"/>
      <c r="ULE917" s="806"/>
      <c r="ULF917" s="806"/>
      <c r="ULG917" s="806"/>
      <c r="ULH917" s="806"/>
      <c r="ULI917" s="806"/>
      <c r="ULJ917" s="806"/>
      <c r="ULK917" s="806"/>
      <c r="ULL917" s="806"/>
      <c r="ULM917" s="806"/>
      <c r="ULN917" s="806"/>
      <c r="ULO917" s="806"/>
      <c r="ULP917" s="806"/>
      <c r="ULQ917" s="806"/>
      <c r="ULR917" s="806"/>
      <c r="ULS917" s="806"/>
      <c r="ULT917" s="806"/>
      <c r="ULU917" s="806"/>
      <c r="ULV917" s="806"/>
      <c r="ULW917" s="806"/>
      <c r="ULX917" s="806"/>
      <c r="ULY917" s="806"/>
      <c r="ULZ917" s="806"/>
      <c r="UMA917" s="806"/>
      <c r="UMB917" s="806"/>
      <c r="UMC917" s="806"/>
      <c r="UMD917" s="806"/>
      <c r="UME917" s="806"/>
      <c r="UMF917" s="806"/>
      <c r="UMG917" s="806"/>
      <c r="UMH917" s="806"/>
      <c r="UMI917" s="806"/>
      <c r="UMJ917" s="806"/>
      <c r="UMK917" s="806"/>
      <c r="UML917" s="806"/>
      <c r="UMM917" s="806"/>
      <c r="UMN917" s="806"/>
      <c r="UMO917" s="806"/>
      <c r="UMP917" s="806"/>
      <c r="UMQ917" s="806"/>
      <c r="UMR917" s="806"/>
      <c r="UMS917" s="806"/>
      <c r="UMT917" s="806"/>
      <c r="UMU917" s="806"/>
      <c r="UMV917" s="806"/>
      <c r="UMW917" s="806"/>
      <c r="UMX917" s="806"/>
      <c r="UMY917" s="806"/>
      <c r="UMZ917" s="806"/>
      <c r="UNA917" s="806"/>
      <c r="UNB917" s="806"/>
      <c r="UNC917" s="806"/>
      <c r="UND917" s="806"/>
      <c r="UNE917" s="806"/>
      <c r="UNF917" s="806"/>
      <c r="UNG917" s="806"/>
      <c r="UNH917" s="806"/>
      <c r="UNI917" s="806"/>
      <c r="UNJ917" s="806"/>
      <c r="UNK917" s="806"/>
      <c r="UNL917" s="806"/>
      <c r="UNM917" s="806"/>
      <c r="UNN917" s="806"/>
      <c r="UNO917" s="806"/>
      <c r="UNP917" s="806"/>
      <c r="UNQ917" s="806"/>
      <c r="UNR917" s="806"/>
      <c r="UNS917" s="806"/>
      <c r="UNT917" s="806"/>
      <c r="UNU917" s="806"/>
      <c r="UNV917" s="806"/>
      <c r="UNW917" s="806"/>
      <c r="UNX917" s="806"/>
      <c r="UNY917" s="806"/>
      <c r="UNZ917" s="806"/>
      <c r="UOA917" s="806"/>
      <c r="UOB917" s="806"/>
      <c r="UOC917" s="806"/>
      <c r="UOD917" s="806"/>
      <c r="UOE917" s="806"/>
      <c r="UOF917" s="806"/>
      <c r="UOG917" s="806"/>
      <c r="UOH917" s="806"/>
      <c r="UOI917" s="806"/>
      <c r="UOJ917" s="806"/>
      <c r="UOK917" s="806"/>
      <c r="UOL917" s="806"/>
      <c r="UOM917" s="806"/>
      <c r="UON917" s="806"/>
      <c r="UOO917" s="806"/>
      <c r="UOP917" s="806"/>
      <c r="UOQ917" s="806"/>
      <c r="UOR917" s="806"/>
      <c r="UOS917" s="806"/>
      <c r="UOT917" s="806"/>
      <c r="UOU917" s="806"/>
      <c r="UOV917" s="806"/>
      <c r="UOW917" s="806"/>
      <c r="UOX917" s="806"/>
      <c r="UOY917" s="806"/>
      <c r="UOZ917" s="806"/>
      <c r="UPA917" s="806"/>
      <c r="UPB917" s="806"/>
      <c r="UPC917" s="806"/>
      <c r="UPD917" s="806"/>
      <c r="UPE917" s="806"/>
      <c r="UPF917" s="806"/>
      <c r="UPG917" s="806"/>
      <c r="UPH917" s="806"/>
      <c r="UPI917" s="806"/>
      <c r="UPJ917" s="806"/>
      <c r="UPK917" s="806"/>
      <c r="UPL917" s="806"/>
      <c r="UPM917" s="806"/>
      <c r="UPN917" s="806"/>
      <c r="UPO917" s="806"/>
      <c r="UPP917" s="806"/>
      <c r="UPQ917" s="806"/>
      <c r="UPR917" s="806"/>
      <c r="UPS917" s="806"/>
      <c r="UPT917" s="806"/>
      <c r="UPU917" s="806"/>
      <c r="UPV917" s="806"/>
      <c r="UPW917" s="806"/>
      <c r="UPX917" s="806"/>
      <c r="UPY917" s="806"/>
      <c r="UPZ917" s="806"/>
      <c r="UQA917" s="806"/>
      <c r="UQB917" s="806"/>
      <c r="UQC917" s="806"/>
      <c r="UQD917" s="806"/>
      <c r="UQE917" s="806"/>
      <c r="UQF917" s="806"/>
      <c r="UQG917" s="806"/>
      <c r="UQH917" s="806"/>
      <c r="UQI917" s="806"/>
      <c r="UQJ917" s="806"/>
      <c r="UQK917" s="806"/>
      <c r="UQL917" s="806"/>
      <c r="UQM917" s="806"/>
      <c r="UQN917" s="806"/>
      <c r="UQO917" s="806"/>
      <c r="UQP917" s="806"/>
      <c r="UQQ917" s="806"/>
      <c r="UQR917" s="806"/>
      <c r="UQS917" s="806"/>
      <c r="UQT917" s="806"/>
      <c r="UQU917" s="806"/>
      <c r="UQV917" s="806"/>
      <c r="UQW917" s="806"/>
      <c r="UQX917" s="806"/>
      <c r="UQY917" s="806"/>
      <c r="UQZ917" s="806"/>
      <c r="URA917" s="806"/>
      <c r="URB917" s="806"/>
      <c r="URC917" s="806"/>
      <c r="URD917" s="806"/>
      <c r="URE917" s="806"/>
      <c r="URF917" s="806"/>
      <c r="URG917" s="806"/>
      <c r="URH917" s="806"/>
      <c r="URI917" s="806"/>
      <c r="URJ917" s="806"/>
      <c r="URK917" s="806"/>
      <c r="URL917" s="806"/>
      <c r="URM917" s="806"/>
      <c r="URN917" s="806"/>
      <c r="URO917" s="806"/>
      <c r="URP917" s="806"/>
      <c r="URQ917" s="806"/>
      <c r="URR917" s="806"/>
      <c r="URS917" s="806"/>
      <c r="URT917" s="806"/>
      <c r="URU917" s="806"/>
      <c r="URV917" s="806"/>
      <c r="URW917" s="806"/>
      <c r="URX917" s="806"/>
      <c r="URY917" s="806"/>
      <c r="URZ917" s="806"/>
      <c r="USA917" s="806"/>
      <c r="USB917" s="806"/>
      <c r="USC917" s="806"/>
      <c r="USD917" s="806"/>
      <c r="USE917" s="806"/>
      <c r="USF917" s="806"/>
      <c r="USG917" s="806"/>
      <c r="USH917" s="806"/>
      <c r="USI917" s="806"/>
      <c r="USJ917" s="806"/>
      <c r="USK917" s="806"/>
      <c r="USL917" s="806"/>
      <c r="USM917" s="806"/>
      <c r="USN917" s="806"/>
      <c r="USO917" s="806"/>
      <c r="USP917" s="806"/>
      <c r="USQ917" s="806"/>
      <c r="USR917" s="806"/>
      <c r="USS917" s="806"/>
      <c r="UST917" s="806"/>
      <c r="USU917" s="806"/>
      <c r="USV917" s="806"/>
      <c r="USW917" s="806"/>
      <c r="USX917" s="806"/>
      <c r="USY917" s="806"/>
      <c r="USZ917" s="806"/>
      <c r="UTA917" s="806"/>
      <c r="UTB917" s="806"/>
      <c r="UTC917" s="806"/>
      <c r="UTD917" s="806"/>
      <c r="UTE917" s="806"/>
      <c r="UTF917" s="806"/>
      <c r="UTG917" s="806"/>
      <c r="UTH917" s="806"/>
      <c r="UTI917" s="806"/>
      <c r="UTJ917" s="806"/>
      <c r="UTK917" s="806"/>
      <c r="UTL917" s="806"/>
      <c r="UTM917" s="806"/>
      <c r="UTN917" s="806"/>
      <c r="UTO917" s="806"/>
      <c r="UTP917" s="806"/>
      <c r="UTQ917" s="806"/>
      <c r="UTR917" s="806"/>
      <c r="UTS917" s="806"/>
      <c r="UTT917" s="806"/>
      <c r="UTU917" s="806"/>
      <c r="UTV917" s="806"/>
      <c r="UTW917" s="806"/>
      <c r="UTX917" s="806"/>
      <c r="UTY917" s="806"/>
      <c r="UTZ917" s="806"/>
      <c r="UUA917" s="806"/>
      <c r="UUB917" s="806"/>
      <c r="UUC917" s="806"/>
      <c r="UUD917" s="806"/>
      <c r="UUE917" s="806"/>
      <c r="UUF917" s="806"/>
      <c r="UUG917" s="806"/>
      <c r="UUH917" s="806"/>
      <c r="UUI917" s="806"/>
      <c r="UUJ917" s="806"/>
      <c r="UUK917" s="806"/>
      <c r="UUL917" s="806"/>
      <c r="UUM917" s="806"/>
      <c r="UUN917" s="806"/>
      <c r="UUO917" s="806"/>
      <c r="UUP917" s="806"/>
      <c r="UUQ917" s="806"/>
      <c r="UUR917" s="806"/>
      <c r="UUS917" s="806"/>
      <c r="UUT917" s="806"/>
      <c r="UUU917" s="806"/>
      <c r="UUV917" s="806"/>
      <c r="UUW917" s="806"/>
      <c r="UUX917" s="806"/>
      <c r="UUY917" s="806"/>
      <c r="UUZ917" s="806"/>
      <c r="UVA917" s="806"/>
      <c r="UVB917" s="806"/>
      <c r="UVC917" s="806"/>
      <c r="UVD917" s="806"/>
      <c r="UVE917" s="806"/>
      <c r="UVF917" s="806"/>
      <c r="UVG917" s="806"/>
      <c r="UVH917" s="806"/>
      <c r="UVI917" s="806"/>
      <c r="UVJ917" s="806"/>
      <c r="UVK917" s="806"/>
      <c r="UVL917" s="806"/>
      <c r="UVM917" s="806"/>
      <c r="UVN917" s="806"/>
      <c r="UVO917" s="806"/>
      <c r="UVP917" s="806"/>
      <c r="UVQ917" s="806"/>
      <c r="UVR917" s="806"/>
      <c r="UVS917" s="806"/>
      <c r="UVT917" s="806"/>
      <c r="UVU917" s="806"/>
      <c r="UVV917" s="806"/>
      <c r="UVW917" s="806"/>
      <c r="UVX917" s="806"/>
      <c r="UVY917" s="806"/>
      <c r="UVZ917" s="806"/>
      <c r="UWA917" s="806"/>
      <c r="UWB917" s="806"/>
      <c r="UWC917" s="806"/>
      <c r="UWD917" s="806"/>
      <c r="UWE917" s="806"/>
      <c r="UWF917" s="806"/>
      <c r="UWG917" s="806"/>
      <c r="UWH917" s="806"/>
      <c r="UWI917" s="806"/>
      <c r="UWJ917" s="806"/>
      <c r="UWK917" s="806"/>
      <c r="UWL917" s="806"/>
      <c r="UWM917" s="806"/>
      <c r="UWN917" s="806"/>
      <c r="UWO917" s="806"/>
      <c r="UWP917" s="806"/>
      <c r="UWQ917" s="806"/>
      <c r="UWR917" s="806"/>
      <c r="UWS917" s="806"/>
      <c r="UWT917" s="806"/>
      <c r="UWU917" s="806"/>
      <c r="UWV917" s="806"/>
      <c r="UWW917" s="806"/>
      <c r="UWX917" s="806"/>
      <c r="UWY917" s="806"/>
      <c r="UWZ917" s="806"/>
      <c r="UXA917" s="806"/>
      <c r="UXB917" s="806"/>
      <c r="UXC917" s="806"/>
      <c r="UXD917" s="806"/>
      <c r="UXE917" s="806"/>
      <c r="UXF917" s="806"/>
      <c r="UXG917" s="806"/>
      <c r="UXH917" s="806"/>
      <c r="UXI917" s="806"/>
      <c r="UXJ917" s="806"/>
      <c r="UXK917" s="806"/>
      <c r="UXL917" s="806"/>
      <c r="UXM917" s="806"/>
      <c r="UXN917" s="806"/>
      <c r="UXO917" s="806"/>
      <c r="UXP917" s="806"/>
      <c r="UXQ917" s="806"/>
      <c r="UXR917" s="806"/>
      <c r="UXS917" s="806"/>
      <c r="UXT917" s="806"/>
      <c r="UXU917" s="806"/>
      <c r="UXV917" s="806"/>
      <c r="UXW917" s="806"/>
      <c r="UXX917" s="806"/>
      <c r="UXY917" s="806"/>
      <c r="UXZ917" s="806"/>
      <c r="UYA917" s="806"/>
      <c r="UYB917" s="806"/>
      <c r="UYC917" s="806"/>
      <c r="UYD917" s="806"/>
      <c r="UYE917" s="806"/>
      <c r="UYF917" s="806"/>
      <c r="UYG917" s="806"/>
      <c r="UYH917" s="806"/>
      <c r="UYI917" s="806"/>
      <c r="UYJ917" s="806"/>
      <c r="UYK917" s="806"/>
      <c r="UYL917" s="806"/>
      <c r="UYM917" s="806"/>
      <c r="UYN917" s="806"/>
      <c r="UYO917" s="806"/>
      <c r="UYP917" s="806"/>
      <c r="UYQ917" s="806"/>
      <c r="UYR917" s="806"/>
      <c r="UYS917" s="806"/>
      <c r="UYT917" s="806"/>
      <c r="UYU917" s="806"/>
      <c r="UYV917" s="806"/>
      <c r="UYW917" s="806"/>
      <c r="UYX917" s="806"/>
      <c r="UYY917" s="806"/>
      <c r="UYZ917" s="806"/>
      <c r="UZA917" s="806"/>
      <c r="UZB917" s="806"/>
      <c r="UZC917" s="806"/>
      <c r="UZD917" s="806"/>
      <c r="UZE917" s="806"/>
      <c r="UZF917" s="806"/>
      <c r="UZG917" s="806"/>
      <c r="UZH917" s="806"/>
      <c r="UZI917" s="806"/>
      <c r="UZJ917" s="806"/>
      <c r="UZK917" s="806"/>
      <c r="UZL917" s="806"/>
      <c r="UZM917" s="806"/>
      <c r="UZN917" s="806"/>
      <c r="UZO917" s="806"/>
      <c r="UZP917" s="806"/>
      <c r="UZQ917" s="806"/>
      <c r="UZR917" s="806"/>
      <c r="UZS917" s="806"/>
      <c r="UZT917" s="806"/>
      <c r="UZU917" s="806"/>
      <c r="UZV917" s="806"/>
      <c r="UZW917" s="806"/>
      <c r="UZX917" s="806"/>
      <c r="UZY917" s="806"/>
      <c r="UZZ917" s="806"/>
      <c r="VAA917" s="806"/>
      <c r="VAB917" s="806"/>
      <c r="VAC917" s="806"/>
      <c r="VAD917" s="806"/>
      <c r="VAE917" s="806"/>
      <c r="VAF917" s="806"/>
      <c r="VAG917" s="806"/>
      <c r="VAH917" s="806"/>
      <c r="VAI917" s="806"/>
      <c r="VAJ917" s="806"/>
      <c r="VAK917" s="806"/>
      <c r="VAL917" s="806"/>
      <c r="VAM917" s="806"/>
      <c r="VAN917" s="806"/>
      <c r="VAO917" s="806"/>
      <c r="VAP917" s="806"/>
      <c r="VAQ917" s="806"/>
      <c r="VAR917" s="806"/>
      <c r="VAS917" s="806"/>
      <c r="VAT917" s="806"/>
      <c r="VAU917" s="806"/>
      <c r="VAV917" s="806"/>
      <c r="VAW917" s="806"/>
      <c r="VAX917" s="806"/>
      <c r="VAY917" s="806"/>
      <c r="VAZ917" s="806"/>
      <c r="VBA917" s="806"/>
      <c r="VBB917" s="806"/>
      <c r="VBC917" s="806"/>
      <c r="VBD917" s="806"/>
      <c r="VBE917" s="806"/>
      <c r="VBF917" s="806"/>
      <c r="VBG917" s="806"/>
      <c r="VBH917" s="806"/>
      <c r="VBI917" s="806"/>
      <c r="VBJ917" s="806"/>
      <c r="VBK917" s="806"/>
      <c r="VBL917" s="806"/>
      <c r="VBM917" s="806"/>
      <c r="VBN917" s="806"/>
      <c r="VBO917" s="806"/>
      <c r="VBP917" s="806"/>
      <c r="VBQ917" s="806"/>
      <c r="VBR917" s="806"/>
      <c r="VBS917" s="806"/>
      <c r="VBT917" s="806"/>
      <c r="VBU917" s="806"/>
      <c r="VBV917" s="806"/>
      <c r="VBW917" s="806"/>
      <c r="VBX917" s="806"/>
      <c r="VBY917" s="806"/>
      <c r="VBZ917" s="806"/>
      <c r="VCA917" s="806"/>
      <c r="VCB917" s="806"/>
      <c r="VCC917" s="806"/>
      <c r="VCD917" s="806"/>
      <c r="VCE917" s="806"/>
      <c r="VCF917" s="806"/>
      <c r="VCG917" s="806"/>
      <c r="VCH917" s="806"/>
      <c r="VCI917" s="806"/>
      <c r="VCJ917" s="806"/>
      <c r="VCK917" s="806"/>
      <c r="VCL917" s="806"/>
      <c r="VCM917" s="806"/>
      <c r="VCN917" s="806"/>
      <c r="VCO917" s="806"/>
      <c r="VCP917" s="806"/>
      <c r="VCQ917" s="806"/>
      <c r="VCR917" s="806"/>
      <c r="VCS917" s="806"/>
      <c r="VCT917" s="806"/>
      <c r="VCU917" s="806"/>
      <c r="VCV917" s="806"/>
      <c r="VCW917" s="806"/>
      <c r="VCX917" s="806"/>
      <c r="VCY917" s="806"/>
      <c r="VCZ917" s="806"/>
      <c r="VDA917" s="806"/>
      <c r="VDB917" s="806"/>
      <c r="VDC917" s="806"/>
      <c r="VDD917" s="806"/>
      <c r="VDE917" s="806"/>
      <c r="VDF917" s="806"/>
      <c r="VDG917" s="806"/>
      <c r="VDH917" s="806"/>
      <c r="VDI917" s="806"/>
      <c r="VDJ917" s="806"/>
      <c r="VDK917" s="806"/>
      <c r="VDL917" s="806"/>
      <c r="VDM917" s="806"/>
      <c r="VDN917" s="806"/>
      <c r="VDO917" s="806"/>
      <c r="VDP917" s="806"/>
      <c r="VDQ917" s="806"/>
      <c r="VDR917" s="806"/>
      <c r="VDS917" s="806"/>
      <c r="VDT917" s="806"/>
      <c r="VDU917" s="806"/>
      <c r="VDV917" s="806"/>
      <c r="VDW917" s="806"/>
      <c r="VDX917" s="806"/>
      <c r="VDY917" s="806"/>
      <c r="VDZ917" s="806"/>
      <c r="VEA917" s="806"/>
      <c r="VEB917" s="806"/>
      <c r="VEC917" s="806"/>
      <c r="VED917" s="806"/>
      <c r="VEE917" s="806"/>
      <c r="VEF917" s="806"/>
      <c r="VEG917" s="806"/>
      <c r="VEH917" s="806"/>
      <c r="VEI917" s="806"/>
      <c r="VEJ917" s="806"/>
      <c r="VEK917" s="806"/>
      <c r="VEL917" s="806"/>
      <c r="VEM917" s="806"/>
      <c r="VEN917" s="806"/>
      <c r="VEO917" s="806"/>
      <c r="VEP917" s="806"/>
      <c r="VEQ917" s="806"/>
      <c r="VER917" s="806"/>
      <c r="VES917" s="806"/>
      <c r="VET917" s="806"/>
      <c r="VEU917" s="806"/>
      <c r="VEV917" s="806"/>
      <c r="VEW917" s="806"/>
      <c r="VEX917" s="806"/>
      <c r="VEY917" s="806"/>
      <c r="VEZ917" s="806"/>
      <c r="VFA917" s="806"/>
      <c r="VFB917" s="806"/>
      <c r="VFC917" s="806"/>
      <c r="VFD917" s="806"/>
      <c r="VFE917" s="806"/>
      <c r="VFF917" s="806"/>
      <c r="VFG917" s="806"/>
      <c r="VFH917" s="806"/>
      <c r="VFI917" s="806"/>
      <c r="VFJ917" s="806"/>
      <c r="VFK917" s="806"/>
      <c r="VFL917" s="806"/>
      <c r="VFM917" s="806"/>
      <c r="VFN917" s="806"/>
      <c r="VFO917" s="806"/>
      <c r="VFP917" s="806"/>
      <c r="VFQ917" s="806"/>
      <c r="VFR917" s="806"/>
      <c r="VFS917" s="806"/>
      <c r="VFT917" s="806"/>
      <c r="VFU917" s="806"/>
      <c r="VFV917" s="806"/>
      <c r="VFW917" s="806"/>
      <c r="VFX917" s="806"/>
      <c r="VFY917" s="806"/>
      <c r="VFZ917" s="806"/>
      <c r="VGA917" s="806"/>
      <c r="VGB917" s="806"/>
      <c r="VGC917" s="806"/>
      <c r="VGD917" s="806"/>
      <c r="VGE917" s="806"/>
      <c r="VGF917" s="806"/>
      <c r="VGG917" s="806"/>
      <c r="VGH917" s="806"/>
      <c r="VGI917" s="806"/>
      <c r="VGJ917" s="806"/>
      <c r="VGK917" s="806"/>
      <c r="VGL917" s="806"/>
      <c r="VGM917" s="806"/>
      <c r="VGN917" s="806"/>
      <c r="VGO917" s="806"/>
      <c r="VGP917" s="806"/>
      <c r="VGQ917" s="806"/>
      <c r="VGR917" s="806"/>
      <c r="VGS917" s="806"/>
      <c r="VGT917" s="806"/>
      <c r="VGU917" s="806"/>
      <c r="VGV917" s="806"/>
      <c r="VGW917" s="806"/>
      <c r="VGX917" s="806"/>
      <c r="VGY917" s="806"/>
      <c r="VGZ917" s="806"/>
      <c r="VHA917" s="806"/>
      <c r="VHB917" s="806"/>
      <c r="VHC917" s="806"/>
      <c r="VHD917" s="806"/>
      <c r="VHE917" s="806"/>
      <c r="VHF917" s="806"/>
      <c r="VHG917" s="806"/>
      <c r="VHH917" s="806"/>
      <c r="VHI917" s="806"/>
      <c r="VHJ917" s="806"/>
      <c r="VHK917" s="806"/>
      <c r="VHL917" s="806"/>
      <c r="VHM917" s="806"/>
      <c r="VHN917" s="806"/>
      <c r="VHO917" s="806"/>
      <c r="VHP917" s="806"/>
      <c r="VHQ917" s="806"/>
      <c r="VHR917" s="806"/>
      <c r="VHS917" s="806"/>
      <c r="VHT917" s="806"/>
      <c r="VHU917" s="806"/>
      <c r="VHV917" s="806"/>
      <c r="VHW917" s="806"/>
      <c r="VHX917" s="806"/>
      <c r="VHY917" s="806"/>
      <c r="VHZ917" s="806"/>
      <c r="VIA917" s="806"/>
      <c r="VIB917" s="806"/>
      <c r="VIC917" s="806"/>
      <c r="VID917" s="806"/>
      <c r="VIE917" s="806"/>
      <c r="VIF917" s="806"/>
      <c r="VIG917" s="806"/>
      <c r="VIH917" s="806"/>
      <c r="VII917" s="806"/>
      <c r="VIJ917" s="806"/>
      <c r="VIK917" s="806"/>
      <c r="VIL917" s="806"/>
      <c r="VIM917" s="806"/>
      <c r="VIN917" s="806"/>
      <c r="VIO917" s="806"/>
      <c r="VIP917" s="806"/>
      <c r="VIQ917" s="806"/>
      <c r="VIR917" s="806"/>
      <c r="VIS917" s="806"/>
      <c r="VIT917" s="806"/>
      <c r="VIU917" s="806"/>
      <c r="VIV917" s="806"/>
      <c r="VIW917" s="806"/>
      <c r="VIX917" s="806"/>
      <c r="VIY917" s="806"/>
      <c r="VIZ917" s="806"/>
      <c r="VJA917" s="806"/>
      <c r="VJB917" s="806"/>
      <c r="VJC917" s="806"/>
      <c r="VJD917" s="806"/>
      <c r="VJE917" s="806"/>
      <c r="VJF917" s="806"/>
      <c r="VJG917" s="806"/>
      <c r="VJH917" s="806"/>
      <c r="VJI917" s="806"/>
      <c r="VJJ917" s="806"/>
      <c r="VJK917" s="806"/>
      <c r="VJL917" s="806"/>
      <c r="VJM917" s="806"/>
      <c r="VJN917" s="806"/>
      <c r="VJO917" s="806"/>
      <c r="VJP917" s="806"/>
      <c r="VJQ917" s="806"/>
      <c r="VJR917" s="806"/>
      <c r="VJS917" s="806"/>
      <c r="VJT917" s="806"/>
      <c r="VJU917" s="806"/>
      <c r="VJV917" s="806"/>
      <c r="VJW917" s="806"/>
      <c r="VJX917" s="806"/>
      <c r="VJY917" s="806"/>
      <c r="VJZ917" s="806"/>
      <c r="VKA917" s="806"/>
      <c r="VKB917" s="806"/>
      <c r="VKC917" s="806"/>
      <c r="VKD917" s="806"/>
      <c r="VKE917" s="806"/>
      <c r="VKF917" s="806"/>
      <c r="VKG917" s="806"/>
      <c r="VKH917" s="806"/>
      <c r="VKI917" s="806"/>
      <c r="VKJ917" s="806"/>
      <c r="VKK917" s="806"/>
      <c r="VKL917" s="806"/>
      <c r="VKM917" s="806"/>
      <c r="VKN917" s="806"/>
      <c r="VKO917" s="806"/>
      <c r="VKP917" s="806"/>
      <c r="VKQ917" s="806"/>
      <c r="VKR917" s="806"/>
      <c r="VKS917" s="806"/>
      <c r="VKT917" s="806"/>
      <c r="VKU917" s="806"/>
      <c r="VKV917" s="806"/>
      <c r="VKW917" s="806"/>
      <c r="VKX917" s="806"/>
      <c r="VKY917" s="806"/>
      <c r="VKZ917" s="806"/>
      <c r="VLA917" s="806"/>
      <c r="VLB917" s="806"/>
      <c r="VLC917" s="806"/>
      <c r="VLD917" s="806"/>
      <c r="VLE917" s="806"/>
      <c r="VLF917" s="806"/>
      <c r="VLG917" s="806"/>
      <c r="VLH917" s="806"/>
      <c r="VLI917" s="806"/>
      <c r="VLJ917" s="806"/>
      <c r="VLK917" s="806"/>
      <c r="VLL917" s="806"/>
      <c r="VLM917" s="806"/>
      <c r="VLN917" s="806"/>
      <c r="VLO917" s="806"/>
      <c r="VLP917" s="806"/>
      <c r="VLQ917" s="806"/>
      <c r="VLR917" s="806"/>
      <c r="VLS917" s="806"/>
      <c r="VLT917" s="806"/>
      <c r="VLU917" s="806"/>
      <c r="VLV917" s="806"/>
      <c r="VLW917" s="806"/>
      <c r="VLX917" s="806"/>
      <c r="VLY917" s="806"/>
      <c r="VLZ917" s="806"/>
      <c r="VMA917" s="806"/>
      <c r="VMB917" s="806"/>
      <c r="VMC917" s="806"/>
      <c r="VMD917" s="806"/>
      <c r="VME917" s="806"/>
      <c r="VMF917" s="806"/>
      <c r="VMG917" s="806"/>
      <c r="VMH917" s="806"/>
      <c r="VMI917" s="806"/>
      <c r="VMJ917" s="806"/>
      <c r="VMK917" s="806"/>
      <c r="VML917" s="806"/>
      <c r="VMM917" s="806"/>
      <c r="VMN917" s="806"/>
      <c r="VMO917" s="806"/>
      <c r="VMP917" s="806"/>
      <c r="VMQ917" s="806"/>
      <c r="VMR917" s="806"/>
      <c r="VMS917" s="806"/>
      <c r="VMT917" s="806"/>
      <c r="VMU917" s="806"/>
      <c r="VMV917" s="806"/>
      <c r="VMW917" s="806"/>
      <c r="VMX917" s="806"/>
      <c r="VMY917" s="806"/>
      <c r="VMZ917" s="806"/>
      <c r="VNA917" s="806"/>
      <c r="VNB917" s="806"/>
      <c r="VNC917" s="806"/>
      <c r="VND917" s="806"/>
      <c r="VNE917" s="806"/>
      <c r="VNF917" s="806"/>
      <c r="VNG917" s="806"/>
      <c r="VNH917" s="806"/>
      <c r="VNI917" s="806"/>
      <c r="VNJ917" s="806"/>
      <c r="VNK917" s="806"/>
      <c r="VNL917" s="806"/>
      <c r="VNM917" s="806"/>
      <c r="VNN917" s="806"/>
      <c r="VNO917" s="806"/>
      <c r="VNP917" s="806"/>
      <c r="VNQ917" s="806"/>
      <c r="VNR917" s="806"/>
      <c r="VNS917" s="806"/>
      <c r="VNT917" s="806"/>
      <c r="VNU917" s="806"/>
      <c r="VNV917" s="806"/>
      <c r="VNW917" s="806"/>
      <c r="VNX917" s="806"/>
      <c r="VNY917" s="806"/>
      <c r="VNZ917" s="806"/>
      <c r="VOA917" s="806"/>
      <c r="VOB917" s="806"/>
      <c r="VOC917" s="806"/>
      <c r="VOD917" s="806"/>
      <c r="VOE917" s="806"/>
      <c r="VOF917" s="806"/>
      <c r="VOG917" s="806"/>
      <c r="VOH917" s="806"/>
      <c r="VOI917" s="806"/>
      <c r="VOJ917" s="806"/>
      <c r="VOK917" s="806"/>
      <c r="VOL917" s="806"/>
      <c r="VOM917" s="806"/>
      <c r="VON917" s="806"/>
      <c r="VOO917" s="806"/>
      <c r="VOP917" s="806"/>
      <c r="VOQ917" s="806"/>
      <c r="VOR917" s="806"/>
      <c r="VOS917" s="806"/>
      <c r="VOT917" s="806"/>
      <c r="VOU917" s="806"/>
      <c r="VOV917" s="806"/>
      <c r="VOW917" s="806"/>
      <c r="VOX917" s="806"/>
      <c r="VOY917" s="806"/>
      <c r="VOZ917" s="806"/>
      <c r="VPA917" s="806"/>
      <c r="VPB917" s="806"/>
      <c r="VPC917" s="806"/>
      <c r="VPD917" s="806"/>
      <c r="VPE917" s="806"/>
      <c r="VPF917" s="806"/>
      <c r="VPG917" s="806"/>
      <c r="VPH917" s="806"/>
      <c r="VPI917" s="806"/>
      <c r="VPJ917" s="806"/>
      <c r="VPK917" s="806"/>
      <c r="VPL917" s="806"/>
      <c r="VPM917" s="806"/>
      <c r="VPN917" s="806"/>
      <c r="VPO917" s="806"/>
      <c r="VPP917" s="806"/>
      <c r="VPQ917" s="806"/>
      <c r="VPR917" s="806"/>
      <c r="VPS917" s="806"/>
      <c r="VPT917" s="806"/>
      <c r="VPU917" s="806"/>
      <c r="VPV917" s="806"/>
      <c r="VPW917" s="806"/>
      <c r="VPX917" s="806"/>
      <c r="VPY917" s="806"/>
      <c r="VPZ917" s="806"/>
      <c r="VQA917" s="806"/>
      <c r="VQB917" s="806"/>
      <c r="VQC917" s="806"/>
      <c r="VQD917" s="806"/>
      <c r="VQE917" s="806"/>
      <c r="VQF917" s="806"/>
      <c r="VQG917" s="806"/>
      <c r="VQH917" s="806"/>
      <c r="VQI917" s="806"/>
      <c r="VQJ917" s="806"/>
      <c r="VQK917" s="806"/>
      <c r="VQL917" s="806"/>
      <c r="VQM917" s="806"/>
      <c r="VQN917" s="806"/>
      <c r="VQO917" s="806"/>
      <c r="VQP917" s="806"/>
      <c r="VQQ917" s="806"/>
      <c r="VQR917" s="806"/>
      <c r="VQS917" s="806"/>
      <c r="VQT917" s="806"/>
      <c r="VQU917" s="806"/>
      <c r="VQV917" s="806"/>
      <c r="VQW917" s="806"/>
      <c r="VQX917" s="806"/>
      <c r="VQY917" s="806"/>
      <c r="VQZ917" s="806"/>
      <c r="VRA917" s="806"/>
      <c r="VRB917" s="806"/>
      <c r="VRC917" s="806"/>
      <c r="VRD917" s="806"/>
      <c r="VRE917" s="806"/>
      <c r="VRF917" s="806"/>
      <c r="VRG917" s="806"/>
      <c r="VRH917" s="806"/>
      <c r="VRI917" s="806"/>
      <c r="VRJ917" s="806"/>
      <c r="VRK917" s="806"/>
      <c r="VRL917" s="806"/>
      <c r="VRM917" s="806"/>
      <c r="VRN917" s="806"/>
      <c r="VRO917" s="806"/>
      <c r="VRP917" s="806"/>
      <c r="VRQ917" s="806"/>
      <c r="VRR917" s="806"/>
      <c r="VRS917" s="806"/>
      <c r="VRT917" s="806"/>
      <c r="VRU917" s="806"/>
      <c r="VRV917" s="806"/>
      <c r="VRW917" s="806"/>
      <c r="VRX917" s="806"/>
      <c r="VRY917" s="806"/>
      <c r="VRZ917" s="806"/>
      <c r="VSA917" s="806"/>
      <c r="VSB917" s="806"/>
      <c r="VSC917" s="806"/>
      <c r="VSD917" s="806"/>
      <c r="VSE917" s="806"/>
      <c r="VSF917" s="806"/>
      <c r="VSG917" s="806"/>
      <c r="VSH917" s="806"/>
      <c r="VSI917" s="806"/>
      <c r="VSJ917" s="806"/>
      <c r="VSK917" s="806"/>
      <c r="VSL917" s="806"/>
      <c r="VSM917" s="806"/>
      <c r="VSN917" s="806"/>
      <c r="VSO917" s="806"/>
      <c r="VSP917" s="806"/>
      <c r="VSQ917" s="806"/>
      <c r="VSR917" s="806"/>
      <c r="VSS917" s="806"/>
      <c r="VST917" s="806"/>
      <c r="VSU917" s="806"/>
      <c r="VSV917" s="806"/>
      <c r="VSW917" s="806"/>
      <c r="VSX917" s="806"/>
      <c r="VSY917" s="806"/>
      <c r="VSZ917" s="806"/>
      <c r="VTA917" s="806"/>
      <c r="VTB917" s="806"/>
      <c r="VTC917" s="806"/>
      <c r="VTD917" s="806"/>
      <c r="VTE917" s="806"/>
      <c r="VTF917" s="806"/>
      <c r="VTG917" s="806"/>
      <c r="VTH917" s="806"/>
      <c r="VTI917" s="806"/>
      <c r="VTJ917" s="806"/>
      <c r="VTK917" s="806"/>
      <c r="VTL917" s="806"/>
      <c r="VTM917" s="806"/>
      <c r="VTN917" s="806"/>
      <c r="VTO917" s="806"/>
      <c r="VTP917" s="806"/>
      <c r="VTQ917" s="806"/>
      <c r="VTR917" s="806"/>
      <c r="VTS917" s="806"/>
      <c r="VTT917" s="806"/>
      <c r="VTU917" s="806"/>
      <c r="VTV917" s="806"/>
      <c r="VTW917" s="806"/>
      <c r="VTX917" s="806"/>
      <c r="VTY917" s="806"/>
      <c r="VTZ917" s="806"/>
      <c r="VUA917" s="806"/>
      <c r="VUB917" s="806"/>
      <c r="VUC917" s="806"/>
      <c r="VUD917" s="806"/>
      <c r="VUE917" s="806"/>
      <c r="VUF917" s="806"/>
      <c r="VUG917" s="806"/>
      <c r="VUH917" s="806"/>
      <c r="VUI917" s="806"/>
      <c r="VUJ917" s="806"/>
      <c r="VUK917" s="806"/>
      <c r="VUL917" s="806"/>
      <c r="VUM917" s="806"/>
      <c r="VUN917" s="806"/>
      <c r="VUO917" s="806"/>
      <c r="VUP917" s="806"/>
      <c r="VUQ917" s="806"/>
      <c r="VUR917" s="806"/>
      <c r="VUS917" s="806"/>
      <c r="VUT917" s="806"/>
      <c r="VUU917" s="806"/>
      <c r="VUV917" s="806"/>
      <c r="VUW917" s="806"/>
      <c r="VUX917" s="806"/>
      <c r="VUY917" s="806"/>
      <c r="VUZ917" s="806"/>
      <c r="VVA917" s="806"/>
      <c r="VVB917" s="806"/>
      <c r="VVC917" s="806"/>
      <c r="VVD917" s="806"/>
      <c r="VVE917" s="806"/>
      <c r="VVF917" s="806"/>
      <c r="VVG917" s="806"/>
      <c r="VVH917" s="806"/>
      <c r="VVI917" s="806"/>
      <c r="VVJ917" s="806"/>
      <c r="VVK917" s="806"/>
      <c r="VVL917" s="806"/>
      <c r="VVM917" s="806"/>
      <c r="VVN917" s="806"/>
      <c r="VVO917" s="806"/>
      <c r="VVP917" s="806"/>
      <c r="VVQ917" s="806"/>
      <c r="VVR917" s="806"/>
      <c r="VVS917" s="806"/>
      <c r="VVT917" s="806"/>
      <c r="VVU917" s="806"/>
      <c r="VVV917" s="806"/>
      <c r="VVW917" s="806"/>
      <c r="VVX917" s="806"/>
      <c r="VVY917" s="806"/>
      <c r="VVZ917" s="806"/>
      <c r="VWA917" s="806"/>
      <c r="VWB917" s="806"/>
      <c r="VWC917" s="806"/>
      <c r="VWD917" s="806"/>
      <c r="VWE917" s="806"/>
      <c r="VWF917" s="806"/>
      <c r="VWG917" s="806"/>
      <c r="VWH917" s="806"/>
      <c r="VWI917" s="806"/>
      <c r="VWJ917" s="806"/>
      <c r="VWK917" s="806"/>
      <c r="VWL917" s="806"/>
      <c r="VWM917" s="806"/>
      <c r="VWN917" s="806"/>
      <c r="VWO917" s="806"/>
      <c r="VWP917" s="806"/>
      <c r="VWQ917" s="806"/>
      <c r="VWR917" s="806"/>
      <c r="VWS917" s="806"/>
      <c r="VWT917" s="806"/>
      <c r="VWU917" s="806"/>
      <c r="VWV917" s="806"/>
      <c r="VWW917" s="806"/>
      <c r="VWX917" s="806"/>
      <c r="VWY917" s="806"/>
      <c r="VWZ917" s="806"/>
      <c r="VXA917" s="806"/>
      <c r="VXB917" s="806"/>
      <c r="VXC917" s="806"/>
      <c r="VXD917" s="806"/>
      <c r="VXE917" s="806"/>
      <c r="VXF917" s="806"/>
      <c r="VXG917" s="806"/>
      <c r="VXH917" s="806"/>
      <c r="VXI917" s="806"/>
      <c r="VXJ917" s="806"/>
      <c r="VXK917" s="806"/>
      <c r="VXL917" s="806"/>
      <c r="VXM917" s="806"/>
      <c r="VXN917" s="806"/>
      <c r="VXO917" s="806"/>
      <c r="VXP917" s="806"/>
      <c r="VXQ917" s="806"/>
      <c r="VXR917" s="806"/>
      <c r="VXS917" s="806"/>
      <c r="VXT917" s="806"/>
      <c r="VXU917" s="806"/>
      <c r="VXV917" s="806"/>
      <c r="VXW917" s="806"/>
      <c r="VXX917" s="806"/>
      <c r="VXY917" s="806"/>
      <c r="VXZ917" s="806"/>
      <c r="VYA917" s="806"/>
      <c r="VYB917" s="806"/>
      <c r="VYC917" s="806"/>
      <c r="VYD917" s="806"/>
      <c r="VYE917" s="806"/>
      <c r="VYF917" s="806"/>
      <c r="VYG917" s="806"/>
      <c r="VYH917" s="806"/>
      <c r="VYI917" s="806"/>
      <c r="VYJ917" s="806"/>
      <c r="VYK917" s="806"/>
      <c r="VYL917" s="806"/>
      <c r="VYM917" s="806"/>
      <c r="VYN917" s="806"/>
      <c r="VYO917" s="806"/>
      <c r="VYP917" s="806"/>
      <c r="VYQ917" s="806"/>
      <c r="VYR917" s="806"/>
      <c r="VYS917" s="806"/>
      <c r="VYT917" s="806"/>
      <c r="VYU917" s="806"/>
      <c r="VYV917" s="806"/>
      <c r="VYW917" s="806"/>
      <c r="VYX917" s="806"/>
      <c r="VYY917" s="806"/>
      <c r="VYZ917" s="806"/>
      <c r="VZA917" s="806"/>
      <c r="VZB917" s="806"/>
      <c r="VZC917" s="806"/>
      <c r="VZD917" s="806"/>
      <c r="VZE917" s="806"/>
      <c r="VZF917" s="806"/>
      <c r="VZG917" s="806"/>
      <c r="VZH917" s="806"/>
      <c r="VZI917" s="806"/>
      <c r="VZJ917" s="806"/>
      <c r="VZK917" s="806"/>
      <c r="VZL917" s="806"/>
      <c r="VZM917" s="806"/>
      <c r="VZN917" s="806"/>
      <c r="VZO917" s="806"/>
      <c r="VZP917" s="806"/>
      <c r="VZQ917" s="806"/>
      <c r="VZR917" s="806"/>
      <c r="VZS917" s="806"/>
      <c r="VZT917" s="806"/>
      <c r="VZU917" s="806"/>
      <c r="VZV917" s="806"/>
      <c r="VZW917" s="806"/>
      <c r="VZX917" s="806"/>
      <c r="VZY917" s="806"/>
      <c r="VZZ917" s="806"/>
      <c r="WAA917" s="806"/>
      <c r="WAB917" s="806"/>
      <c r="WAC917" s="806"/>
      <c r="WAD917" s="806"/>
      <c r="WAE917" s="806"/>
      <c r="WAF917" s="806"/>
      <c r="WAG917" s="806"/>
      <c r="WAH917" s="806"/>
      <c r="WAI917" s="806"/>
      <c r="WAJ917" s="806"/>
      <c r="WAK917" s="806"/>
      <c r="WAL917" s="806"/>
      <c r="WAM917" s="806"/>
      <c r="WAN917" s="806"/>
      <c r="WAO917" s="806"/>
      <c r="WAP917" s="806"/>
      <c r="WAQ917" s="806"/>
      <c r="WAR917" s="806"/>
      <c r="WAS917" s="806"/>
      <c r="WAT917" s="806"/>
      <c r="WAU917" s="806"/>
      <c r="WAV917" s="806"/>
      <c r="WAW917" s="806"/>
      <c r="WAX917" s="806"/>
      <c r="WAY917" s="806"/>
      <c r="WAZ917" s="806"/>
      <c r="WBA917" s="806"/>
      <c r="WBB917" s="806"/>
      <c r="WBC917" s="806"/>
      <c r="WBD917" s="806"/>
      <c r="WBE917" s="806"/>
      <c r="WBF917" s="806"/>
      <c r="WBG917" s="806"/>
      <c r="WBH917" s="806"/>
      <c r="WBI917" s="806"/>
      <c r="WBJ917" s="806"/>
      <c r="WBK917" s="806"/>
      <c r="WBL917" s="806"/>
      <c r="WBM917" s="806"/>
      <c r="WBN917" s="806"/>
      <c r="WBO917" s="806"/>
      <c r="WBP917" s="806"/>
      <c r="WBQ917" s="806"/>
      <c r="WBR917" s="806"/>
      <c r="WBS917" s="806"/>
      <c r="WBT917" s="806"/>
      <c r="WBU917" s="806"/>
      <c r="WBV917" s="806"/>
      <c r="WBW917" s="806"/>
      <c r="WBX917" s="806"/>
      <c r="WBY917" s="806"/>
      <c r="WBZ917" s="806"/>
      <c r="WCA917" s="806"/>
      <c r="WCB917" s="806"/>
      <c r="WCC917" s="806"/>
      <c r="WCD917" s="806"/>
      <c r="WCE917" s="806"/>
      <c r="WCF917" s="806"/>
      <c r="WCG917" s="806"/>
      <c r="WCH917" s="806"/>
      <c r="WCI917" s="806"/>
      <c r="WCJ917" s="806"/>
      <c r="WCK917" s="806"/>
      <c r="WCL917" s="806"/>
      <c r="WCM917" s="806"/>
      <c r="WCN917" s="806"/>
      <c r="WCO917" s="806"/>
      <c r="WCP917" s="806"/>
      <c r="WCQ917" s="806"/>
      <c r="WCR917" s="806"/>
      <c r="WCS917" s="806"/>
      <c r="WCT917" s="806"/>
      <c r="WCU917" s="806"/>
      <c r="WCV917" s="806"/>
      <c r="WCW917" s="806"/>
      <c r="WCX917" s="806"/>
      <c r="WCY917" s="806"/>
      <c r="WCZ917" s="806"/>
      <c r="WDA917" s="806"/>
      <c r="WDB917" s="806"/>
      <c r="WDC917" s="806"/>
      <c r="WDD917" s="806"/>
      <c r="WDE917" s="806"/>
      <c r="WDF917" s="806"/>
      <c r="WDG917" s="806"/>
      <c r="WDH917" s="806"/>
      <c r="WDI917" s="806"/>
      <c r="WDJ917" s="806"/>
      <c r="WDK917" s="806"/>
      <c r="WDL917" s="806"/>
      <c r="WDM917" s="806"/>
      <c r="WDN917" s="806"/>
      <c r="WDO917" s="806"/>
      <c r="WDP917" s="806"/>
      <c r="WDQ917" s="806"/>
      <c r="WDR917" s="806"/>
      <c r="WDS917" s="806"/>
      <c r="WDT917" s="806"/>
      <c r="WDU917" s="806"/>
      <c r="WDV917" s="806"/>
      <c r="WDW917" s="806"/>
      <c r="WDX917" s="806"/>
      <c r="WDY917" s="806"/>
      <c r="WDZ917" s="806"/>
      <c r="WEA917" s="806"/>
      <c r="WEB917" s="806"/>
      <c r="WEC917" s="806"/>
      <c r="WED917" s="806"/>
      <c r="WEE917" s="806"/>
      <c r="WEF917" s="806"/>
      <c r="WEG917" s="806"/>
      <c r="WEH917" s="806"/>
      <c r="WEI917" s="806"/>
      <c r="WEJ917" s="806"/>
      <c r="WEK917" s="806"/>
      <c r="WEL917" s="806"/>
      <c r="WEM917" s="806"/>
      <c r="WEN917" s="806"/>
      <c r="WEO917" s="806"/>
      <c r="WEP917" s="806"/>
      <c r="WEQ917" s="806"/>
      <c r="WER917" s="806"/>
      <c r="WES917" s="806"/>
      <c r="WET917" s="806"/>
      <c r="WEU917" s="806"/>
      <c r="WEV917" s="806"/>
      <c r="WEW917" s="806"/>
      <c r="WEX917" s="806"/>
      <c r="WEY917" s="806"/>
      <c r="WEZ917" s="806"/>
      <c r="WFA917" s="806"/>
      <c r="WFB917" s="806"/>
      <c r="WFC917" s="806"/>
      <c r="WFD917" s="806"/>
      <c r="WFE917" s="806"/>
      <c r="WFF917" s="806"/>
      <c r="WFG917" s="806"/>
      <c r="WFH917" s="806"/>
      <c r="WFI917" s="806"/>
      <c r="WFJ917" s="806"/>
      <c r="WFK917" s="806"/>
      <c r="WFL917" s="806"/>
      <c r="WFM917" s="806"/>
      <c r="WFN917" s="806"/>
      <c r="WFO917" s="806"/>
      <c r="WFP917" s="806"/>
      <c r="WFQ917" s="806"/>
      <c r="WFR917" s="806"/>
      <c r="WFS917" s="806"/>
      <c r="WFT917" s="806"/>
      <c r="WFU917" s="806"/>
      <c r="WFV917" s="806"/>
      <c r="WFW917" s="806"/>
      <c r="WFX917" s="806"/>
      <c r="WFY917" s="806"/>
      <c r="WFZ917" s="806"/>
      <c r="WGA917" s="806"/>
      <c r="WGB917" s="806"/>
      <c r="WGC917" s="806"/>
      <c r="WGD917" s="806"/>
      <c r="WGE917" s="806"/>
      <c r="WGF917" s="806"/>
      <c r="WGG917" s="806"/>
      <c r="WGH917" s="806"/>
      <c r="WGI917" s="806"/>
      <c r="WGJ917" s="806"/>
      <c r="WGK917" s="806"/>
      <c r="WGL917" s="806"/>
      <c r="WGM917" s="806"/>
      <c r="WGN917" s="806"/>
      <c r="WGO917" s="806"/>
      <c r="WGP917" s="806"/>
      <c r="WGQ917" s="806"/>
      <c r="WGR917" s="806"/>
      <c r="WGS917" s="806"/>
      <c r="WGT917" s="806"/>
      <c r="WGU917" s="806"/>
      <c r="WGV917" s="806"/>
      <c r="WGW917" s="806"/>
      <c r="WGX917" s="806"/>
      <c r="WGY917" s="806"/>
      <c r="WGZ917" s="806"/>
      <c r="WHA917" s="806"/>
      <c r="WHB917" s="806"/>
      <c r="WHC917" s="806"/>
      <c r="WHD917" s="806"/>
      <c r="WHE917" s="806"/>
      <c r="WHF917" s="806"/>
      <c r="WHG917" s="806"/>
      <c r="WHH917" s="806"/>
      <c r="WHI917" s="806"/>
      <c r="WHJ917" s="806"/>
      <c r="WHK917" s="806"/>
      <c r="WHL917" s="806"/>
      <c r="WHM917" s="806"/>
      <c r="WHN917" s="806"/>
      <c r="WHO917" s="806"/>
      <c r="WHP917" s="806"/>
      <c r="WHQ917" s="806"/>
      <c r="WHR917" s="806"/>
      <c r="WHS917" s="806"/>
      <c r="WHT917" s="806"/>
      <c r="WHU917" s="806"/>
      <c r="WHV917" s="806"/>
      <c r="WHW917" s="806"/>
      <c r="WHX917" s="806"/>
      <c r="WHY917" s="806"/>
      <c r="WHZ917" s="806"/>
      <c r="WIA917" s="806"/>
      <c r="WIB917" s="806"/>
      <c r="WIC917" s="806"/>
      <c r="WID917" s="806"/>
      <c r="WIE917" s="806"/>
      <c r="WIF917" s="806"/>
      <c r="WIG917" s="806"/>
      <c r="WIH917" s="806"/>
      <c r="WII917" s="806"/>
      <c r="WIJ917" s="806"/>
      <c r="WIK917" s="806"/>
      <c r="WIL917" s="806"/>
      <c r="WIM917" s="806"/>
      <c r="WIN917" s="806"/>
      <c r="WIO917" s="806"/>
      <c r="WIP917" s="806"/>
      <c r="WIQ917" s="806"/>
      <c r="WIR917" s="806"/>
      <c r="WIS917" s="806"/>
      <c r="WIT917" s="806"/>
      <c r="WIU917" s="806"/>
      <c r="WIV917" s="806"/>
      <c r="WIW917" s="806"/>
      <c r="WIX917" s="806"/>
      <c r="WIY917" s="806"/>
      <c r="WIZ917" s="806"/>
      <c r="WJA917" s="806"/>
      <c r="WJB917" s="806"/>
      <c r="WJC917" s="806"/>
      <c r="WJD917" s="806"/>
      <c r="WJE917" s="806"/>
      <c r="WJF917" s="806"/>
      <c r="WJG917" s="806"/>
      <c r="WJH917" s="806"/>
      <c r="WJI917" s="806"/>
      <c r="WJJ917" s="806"/>
      <c r="WJK917" s="806"/>
      <c r="WJL917" s="806"/>
      <c r="WJM917" s="806"/>
      <c r="WJN917" s="806"/>
      <c r="WJO917" s="806"/>
      <c r="WJP917" s="806"/>
      <c r="WJQ917" s="806"/>
      <c r="WJR917" s="806"/>
      <c r="WJS917" s="806"/>
      <c r="WJT917" s="806"/>
      <c r="WJU917" s="806"/>
      <c r="WJV917" s="806"/>
      <c r="WJW917" s="806"/>
      <c r="WJX917" s="806"/>
      <c r="WJY917" s="806"/>
      <c r="WJZ917" s="806"/>
      <c r="WKA917" s="806"/>
      <c r="WKB917" s="806"/>
      <c r="WKC917" s="806"/>
      <c r="WKD917" s="806"/>
      <c r="WKE917" s="806"/>
      <c r="WKF917" s="806"/>
      <c r="WKG917" s="806"/>
      <c r="WKH917" s="806"/>
      <c r="WKI917" s="806"/>
      <c r="WKJ917" s="806"/>
      <c r="WKK917" s="806"/>
      <c r="WKL917" s="806"/>
      <c r="WKM917" s="806"/>
      <c r="WKN917" s="806"/>
      <c r="WKO917" s="806"/>
      <c r="WKP917" s="806"/>
      <c r="WKQ917" s="806"/>
      <c r="WKR917" s="806"/>
      <c r="WKS917" s="806"/>
      <c r="WKT917" s="806"/>
      <c r="WKU917" s="806"/>
      <c r="WKV917" s="806"/>
      <c r="WKW917" s="806"/>
      <c r="WKX917" s="806"/>
      <c r="WKY917" s="806"/>
      <c r="WKZ917" s="806"/>
      <c r="WLA917" s="806"/>
      <c r="WLB917" s="806"/>
      <c r="WLC917" s="806"/>
      <c r="WLD917" s="806"/>
      <c r="WLE917" s="806"/>
      <c r="WLF917" s="806"/>
      <c r="WLG917" s="806"/>
      <c r="WLH917" s="806"/>
      <c r="WLI917" s="806"/>
      <c r="WLJ917" s="806"/>
      <c r="WLK917" s="806"/>
      <c r="WLL917" s="806"/>
      <c r="WLM917" s="806"/>
      <c r="WLN917" s="806"/>
      <c r="WLO917" s="806"/>
      <c r="WLP917" s="806"/>
      <c r="WLQ917" s="806"/>
      <c r="WLR917" s="806"/>
      <c r="WLS917" s="806"/>
      <c r="WLT917" s="806"/>
      <c r="WLU917" s="806"/>
      <c r="WLV917" s="806"/>
      <c r="WLW917" s="806"/>
      <c r="WLX917" s="806"/>
      <c r="WLY917" s="806"/>
      <c r="WLZ917" s="806"/>
      <c r="WMA917" s="806"/>
      <c r="WMB917" s="806"/>
      <c r="WMC917" s="806"/>
      <c r="WMD917" s="806"/>
      <c r="WME917" s="806"/>
      <c r="WMF917" s="806"/>
      <c r="WMG917" s="806"/>
      <c r="WMH917" s="806"/>
      <c r="WMI917" s="806"/>
      <c r="WMJ917" s="806"/>
      <c r="WMK917" s="806"/>
      <c r="WML917" s="806"/>
      <c r="WMM917" s="806"/>
      <c r="WMN917" s="806"/>
      <c r="WMO917" s="806"/>
      <c r="WMP917" s="806"/>
      <c r="WMQ917" s="806"/>
      <c r="WMR917" s="806"/>
      <c r="WMS917" s="806"/>
      <c r="WMT917" s="806"/>
      <c r="WMU917" s="806"/>
      <c r="WMV917" s="806"/>
      <c r="WMW917" s="806"/>
      <c r="WMX917" s="806"/>
      <c r="WMY917" s="806"/>
      <c r="WMZ917" s="806"/>
      <c r="WNA917" s="806"/>
      <c r="WNB917" s="806"/>
      <c r="WNC917" s="806"/>
      <c r="WND917" s="806"/>
      <c r="WNE917" s="806"/>
      <c r="WNF917" s="806"/>
      <c r="WNG917" s="806"/>
      <c r="WNH917" s="806"/>
      <c r="WNI917" s="806"/>
      <c r="WNJ917" s="806"/>
      <c r="WNK917" s="806"/>
      <c r="WNL917" s="806"/>
      <c r="WNM917" s="806"/>
      <c r="WNN917" s="806"/>
      <c r="WNO917" s="806"/>
      <c r="WNP917" s="806"/>
      <c r="WNQ917" s="806"/>
      <c r="WNR917" s="806"/>
      <c r="WNS917" s="806"/>
      <c r="WNT917" s="806"/>
      <c r="WNU917" s="806"/>
      <c r="WNV917" s="806"/>
      <c r="WNW917" s="806"/>
      <c r="WNX917" s="806"/>
      <c r="WNY917" s="806"/>
      <c r="WNZ917" s="806"/>
      <c r="WOA917" s="806"/>
      <c r="WOB917" s="806"/>
      <c r="WOC917" s="806"/>
      <c r="WOD917" s="806"/>
      <c r="WOE917" s="806"/>
      <c r="WOF917" s="806"/>
      <c r="WOG917" s="806"/>
      <c r="WOH917" s="806"/>
      <c r="WOI917" s="806"/>
      <c r="WOJ917" s="806"/>
      <c r="WOK917" s="806"/>
      <c r="WOL917" s="806"/>
      <c r="WOM917" s="806"/>
      <c r="WON917" s="806"/>
      <c r="WOO917" s="806"/>
      <c r="WOP917" s="806"/>
      <c r="WOQ917" s="806"/>
      <c r="WOR917" s="806"/>
      <c r="WOS917" s="806"/>
      <c r="WOT917" s="806"/>
      <c r="WOU917" s="806"/>
      <c r="WOV917" s="806"/>
      <c r="WOW917" s="806"/>
      <c r="WOX917" s="806"/>
      <c r="WOY917" s="806"/>
      <c r="WOZ917" s="806"/>
      <c r="WPA917" s="806"/>
      <c r="WPB917" s="806"/>
      <c r="WPC917" s="806"/>
      <c r="WPD917" s="806"/>
      <c r="WPE917" s="806"/>
      <c r="WPF917" s="806"/>
      <c r="WPG917" s="806"/>
      <c r="WPH917" s="806"/>
      <c r="WPI917" s="806"/>
      <c r="WPJ917" s="806"/>
      <c r="WPK917" s="806"/>
      <c r="WPL917" s="806"/>
      <c r="WPM917" s="806"/>
      <c r="WPN917" s="806"/>
      <c r="WPO917" s="806"/>
      <c r="WPP917" s="806"/>
      <c r="WPQ917" s="806"/>
      <c r="WPR917" s="806"/>
      <c r="WPS917" s="806"/>
      <c r="WPT917" s="806"/>
      <c r="WPU917" s="806"/>
      <c r="WPV917" s="806"/>
      <c r="WPW917" s="806"/>
      <c r="WPX917" s="806"/>
      <c r="WPY917" s="806"/>
      <c r="WPZ917" s="806"/>
      <c r="WQA917" s="806"/>
      <c r="WQB917" s="806"/>
      <c r="WQC917" s="806"/>
      <c r="WQD917" s="806"/>
      <c r="WQE917" s="806"/>
      <c r="WQF917" s="806"/>
      <c r="WQG917" s="806"/>
      <c r="WQH917" s="806"/>
      <c r="WQI917" s="806"/>
      <c r="WQJ917" s="806"/>
      <c r="WQK917" s="806"/>
      <c r="WQL917" s="806"/>
      <c r="WQM917" s="806"/>
      <c r="WQN917" s="806"/>
      <c r="WQO917" s="806"/>
      <c r="WQP917" s="806"/>
      <c r="WQQ917" s="806"/>
      <c r="WQR917" s="806"/>
      <c r="WQS917" s="806"/>
      <c r="WQT917" s="806"/>
      <c r="WQU917" s="806"/>
      <c r="WQV917" s="806"/>
      <c r="WQW917" s="806"/>
      <c r="WQX917" s="806"/>
      <c r="WQY917" s="806"/>
      <c r="WQZ917" s="806"/>
      <c r="WRA917" s="806"/>
      <c r="WRB917" s="806"/>
      <c r="WRC917" s="806"/>
      <c r="WRD917" s="806"/>
      <c r="WRE917" s="806"/>
      <c r="WRF917" s="806"/>
      <c r="WRG917" s="806"/>
      <c r="WRH917" s="806"/>
      <c r="WRI917" s="806"/>
      <c r="WRJ917" s="806"/>
      <c r="WRK917" s="806"/>
      <c r="WRL917" s="806"/>
      <c r="WRM917" s="806"/>
      <c r="WRN917" s="806"/>
      <c r="WRO917" s="806"/>
      <c r="WRP917" s="806"/>
      <c r="WRQ917" s="806"/>
      <c r="WRR917" s="806"/>
      <c r="WRS917" s="806"/>
      <c r="WRT917" s="806"/>
      <c r="WRU917" s="806"/>
      <c r="WRV917" s="806"/>
      <c r="WRW917" s="806"/>
      <c r="WRX917" s="806"/>
      <c r="WRY917" s="806"/>
      <c r="WRZ917" s="806"/>
      <c r="WSA917" s="806"/>
      <c r="WSB917" s="806"/>
      <c r="WSC917" s="806"/>
      <c r="WSD917" s="806"/>
      <c r="WSE917" s="806"/>
      <c r="WSF917" s="806"/>
      <c r="WSG917" s="806"/>
      <c r="WSH917" s="806"/>
      <c r="WSI917" s="806"/>
      <c r="WSJ917" s="806"/>
      <c r="WSK917" s="806"/>
      <c r="WSL917" s="806"/>
      <c r="WSM917" s="806"/>
      <c r="WSN917" s="806"/>
      <c r="WSO917" s="806"/>
      <c r="WSP917" s="806"/>
      <c r="WSQ917" s="806"/>
      <c r="WSR917" s="806"/>
      <c r="WSS917" s="806"/>
      <c r="WST917" s="806"/>
      <c r="WSU917" s="806"/>
      <c r="WSV917" s="806"/>
      <c r="WSW917" s="806"/>
      <c r="WSX917" s="806"/>
      <c r="WSY917" s="806"/>
      <c r="WSZ917" s="806"/>
      <c r="WTA917" s="806"/>
      <c r="WTB917" s="806"/>
      <c r="WTC917" s="806"/>
      <c r="WTD917" s="806"/>
      <c r="WTE917" s="806"/>
      <c r="WTF917" s="806"/>
      <c r="WTG917" s="806"/>
      <c r="WTH917" s="806"/>
      <c r="WTI917" s="806"/>
      <c r="WTJ917" s="806"/>
      <c r="WTK917" s="806"/>
      <c r="WTL917" s="806"/>
      <c r="WTM917" s="806"/>
      <c r="WTN917" s="806"/>
      <c r="WTO917" s="806"/>
      <c r="WTP917" s="806"/>
      <c r="WTQ917" s="806"/>
      <c r="WTR917" s="806"/>
      <c r="WTS917" s="806"/>
      <c r="WTT917" s="806"/>
      <c r="WTU917" s="806"/>
      <c r="WTV917" s="806"/>
      <c r="WTW917" s="806"/>
      <c r="WTX917" s="806"/>
      <c r="WTY917" s="806"/>
      <c r="WTZ917" s="806"/>
      <c r="WUA917" s="806"/>
      <c r="WUB917" s="806"/>
      <c r="WUC917" s="806"/>
      <c r="WUD917" s="806"/>
      <c r="WUE917" s="806"/>
      <c r="WUF917" s="806"/>
      <c r="WUG917" s="806"/>
      <c r="WUH917" s="806"/>
      <c r="WUI917" s="806"/>
      <c r="WUJ917" s="806"/>
      <c r="WUK917" s="806"/>
      <c r="WUL917" s="806"/>
      <c r="WUM917" s="806"/>
      <c r="WUN917" s="806"/>
      <c r="WUO917" s="806"/>
      <c r="WUP917" s="806"/>
      <c r="WUQ917" s="806"/>
      <c r="WUR917" s="806"/>
      <c r="WUS917" s="806"/>
      <c r="WUT917" s="806"/>
      <c r="WUU917" s="806"/>
      <c r="WUV917" s="806"/>
      <c r="WUW917" s="806"/>
      <c r="WUX917" s="806"/>
      <c r="WUY917" s="806"/>
      <c r="WUZ917" s="806"/>
      <c r="WVA917" s="806"/>
      <c r="WVB917" s="806"/>
      <c r="WVC917" s="806"/>
      <c r="WVD917" s="806"/>
      <c r="WVE917" s="806"/>
      <c r="WVF917" s="806"/>
      <c r="WVG917" s="806"/>
      <c r="WVH917" s="806"/>
      <c r="WVI917" s="806"/>
      <c r="WVJ917" s="806"/>
      <c r="WVK917" s="806"/>
      <c r="WVL917" s="806"/>
      <c r="WVM917" s="806"/>
      <c r="WVN917" s="806"/>
      <c r="WVO917" s="806"/>
      <c r="WVP917" s="806"/>
      <c r="WVQ917" s="806"/>
      <c r="WVR917" s="806"/>
      <c r="WVS917" s="806"/>
      <c r="WVT917" s="806"/>
      <c r="WVU917" s="806"/>
      <c r="WVV917" s="806"/>
      <c r="WVW917" s="806"/>
      <c r="WVX917" s="806"/>
      <c r="WVY917" s="806"/>
      <c r="WVZ917" s="806"/>
      <c r="WWA917" s="806"/>
      <c r="WWB917" s="806"/>
      <c r="WWC917" s="806"/>
      <c r="WWD917" s="806"/>
      <c r="WWE917" s="806"/>
      <c r="WWF917" s="806"/>
      <c r="WWG917" s="806"/>
      <c r="WWH917" s="806"/>
      <c r="WWI917" s="806"/>
      <c r="WWJ917" s="806"/>
      <c r="WWK917" s="806"/>
      <c r="WWL917" s="806"/>
      <c r="WWM917" s="806"/>
      <c r="WWN917" s="806"/>
      <c r="WWO917" s="806"/>
      <c r="WWP917" s="806"/>
      <c r="WWQ917" s="806"/>
      <c r="WWR917" s="806"/>
      <c r="WWS917" s="806"/>
      <c r="WWT917" s="806"/>
      <c r="WWU917" s="806"/>
      <c r="WWV917" s="806"/>
      <c r="WWW917" s="806"/>
      <c r="WWX917" s="806"/>
      <c r="WWY917" s="806"/>
      <c r="WWZ917" s="806"/>
      <c r="WXA917" s="806"/>
      <c r="WXB917" s="806"/>
      <c r="WXC917" s="806"/>
      <c r="WXD917" s="806"/>
      <c r="WXE917" s="806"/>
      <c r="WXF917" s="806"/>
      <c r="WXG917" s="806"/>
      <c r="WXH917" s="806"/>
      <c r="WXI917" s="806"/>
      <c r="WXJ917" s="806"/>
      <c r="WXK917" s="806"/>
      <c r="WXL917" s="806"/>
      <c r="WXM917" s="806"/>
      <c r="WXN917" s="806"/>
      <c r="WXO917" s="806"/>
      <c r="WXP917" s="806"/>
      <c r="WXQ917" s="806"/>
      <c r="WXR917" s="806"/>
      <c r="WXS917" s="806"/>
      <c r="WXT917" s="806"/>
      <c r="WXU917" s="806"/>
      <c r="WXV917" s="806"/>
      <c r="WXW917" s="806"/>
      <c r="WXX917" s="806"/>
      <c r="WXY917" s="806"/>
      <c r="WXZ917" s="806"/>
      <c r="WYA917" s="806"/>
      <c r="WYB917" s="806"/>
      <c r="WYC917" s="806"/>
      <c r="WYD917" s="806"/>
      <c r="WYE917" s="806"/>
      <c r="WYF917" s="806"/>
      <c r="WYG917" s="806"/>
      <c r="WYH917" s="806"/>
      <c r="WYI917" s="806"/>
      <c r="WYJ917" s="806"/>
      <c r="WYK917" s="806"/>
      <c r="WYL917" s="806"/>
      <c r="WYM917" s="806"/>
      <c r="WYN917" s="806"/>
      <c r="WYO917" s="806"/>
      <c r="WYP917" s="806"/>
      <c r="WYQ917" s="806"/>
      <c r="WYR917" s="806"/>
      <c r="WYS917" s="806"/>
      <c r="WYT917" s="806"/>
      <c r="WYU917" s="806"/>
      <c r="WYV917" s="806"/>
      <c r="WYW917" s="806"/>
      <c r="WYX917" s="806"/>
      <c r="WYY917" s="806"/>
      <c r="WYZ917" s="806"/>
      <c r="WZA917" s="806"/>
      <c r="WZB917" s="806"/>
      <c r="WZC917" s="806"/>
      <c r="WZD917" s="806"/>
      <c r="WZE917" s="806"/>
      <c r="WZF917" s="806"/>
      <c r="WZG917" s="806"/>
      <c r="WZH917" s="806"/>
      <c r="WZI917" s="806"/>
      <c r="WZJ917" s="806"/>
      <c r="WZK917" s="806"/>
      <c r="WZL917" s="806"/>
      <c r="WZM917" s="806"/>
      <c r="WZN917" s="806"/>
      <c r="WZO917" s="806"/>
      <c r="WZP917" s="806"/>
      <c r="WZQ917" s="806"/>
      <c r="WZR917" s="806"/>
      <c r="WZS917" s="806"/>
      <c r="WZT917" s="806"/>
      <c r="WZU917" s="806"/>
      <c r="WZV917" s="806"/>
      <c r="WZW917" s="806"/>
      <c r="WZX917" s="806"/>
      <c r="WZY917" s="806"/>
      <c r="WZZ917" s="806"/>
      <c r="XAA917" s="806"/>
      <c r="XAB917" s="806"/>
      <c r="XAC917" s="806"/>
      <c r="XAD917" s="806"/>
      <c r="XAE917" s="806"/>
      <c r="XAF917" s="806"/>
      <c r="XAG917" s="806"/>
      <c r="XAH917" s="806"/>
      <c r="XAI917" s="806"/>
      <c r="XAJ917" s="806"/>
      <c r="XAK917" s="806"/>
      <c r="XAL917" s="806"/>
      <c r="XAM917" s="806"/>
      <c r="XAN917" s="806"/>
      <c r="XAO917" s="806"/>
      <c r="XAP917" s="806"/>
      <c r="XAQ917" s="806"/>
      <c r="XAR917" s="806"/>
      <c r="XAS917" s="806"/>
      <c r="XAT917" s="806"/>
      <c r="XAU917" s="806"/>
      <c r="XAV917" s="806"/>
      <c r="XAW917" s="806"/>
      <c r="XAX917" s="806"/>
      <c r="XAY917" s="806"/>
      <c r="XAZ917" s="806"/>
      <c r="XBA917" s="806"/>
      <c r="XBB917" s="806"/>
      <c r="XBC917" s="806"/>
      <c r="XBD917" s="806"/>
      <c r="XBE917" s="806"/>
      <c r="XBF917" s="806"/>
      <c r="XBG917" s="806"/>
      <c r="XBH917" s="806"/>
      <c r="XBI917" s="806"/>
      <c r="XBJ917" s="806"/>
      <c r="XBK917" s="806"/>
      <c r="XBL917" s="806"/>
      <c r="XBM917" s="806"/>
      <c r="XBN917" s="806"/>
      <c r="XBO917" s="806"/>
      <c r="XBP917" s="806"/>
      <c r="XBQ917" s="806"/>
      <c r="XBR917" s="806"/>
      <c r="XBS917" s="806"/>
      <c r="XBT917" s="806"/>
      <c r="XBU917" s="806"/>
      <c r="XBV917" s="806"/>
      <c r="XBW917" s="806"/>
      <c r="XBX917" s="806"/>
      <c r="XBY917" s="806"/>
      <c r="XBZ917" s="806"/>
      <c r="XCA917" s="806"/>
      <c r="XCB917" s="806"/>
      <c r="XCC917" s="806"/>
      <c r="XCD917" s="806"/>
      <c r="XCE917" s="806"/>
      <c r="XCF917" s="806"/>
      <c r="XCG917" s="806"/>
      <c r="XCH917" s="806"/>
      <c r="XCI917" s="806"/>
      <c r="XCJ917" s="806"/>
      <c r="XCK917" s="806"/>
      <c r="XCL917" s="806"/>
      <c r="XCM917" s="806"/>
      <c r="XCN917" s="806"/>
      <c r="XCO917" s="806"/>
      <c r="XCP917" s="806"/>
    </row>
    <row r="918" spans="1:16318" s="803" customFormat="1" ht="39.75" customHeight="1" x14ac:dyDescent="0.25">
      <c r="A918" s="1228"/>
      <c r="B918" s="1228"/>
      <c r="C918" s="1228"/>
      <c r="D918" s="1228"/>
      <c r="E918" s="1211"/>
      <c r="F918" s="1396"/>
      <c r="G918" s="1439"/>
      <c r="H918" s="395" t="s">
        <v>484</v>
      </c>
      <c r="I918" s="395" t="s">
        <v>25</v>
      </c>
      <c r="J918" s="396">
        <v>29</v>
      </c>
      <c r="K918" s="685">
        <v>4060</v>
      </c>
      <c r="L918" s="1191"/>
      <c r="M918" s="1039"/>
      <c r="N918" s="598"/>
      <c r="O918" s="598"/>
      <c r="P918" s="598"/>
      <c r="Q918" s="598"/>
      <c r="R918" s="598"/>
      <c r="S918" s="598"/>
      <c r="T918" s="598"/>
      <c r="U918" s="598"/>
      <c r="V918" s="598"/>
      <c r="W918" s="598"/>
      <c r="X918" s="598"/>
      <c r="Y918" s="598"/>
      <c r="Z918" s="598"/>
      <c r="AA918" s="598"/>
      <c r="AB918" s="598"/>
      <c r="AC918" s="598"/>
      <c r="AD918" s="598"/>
      <c r="AE918" s="598"/>
      <c r="AF918" s="598"/>
      <c r="AG918" s="598"/>
      <c r="AH918" s="598"/>
      <c r="AI918" s="598"/>
      <c r="AJ918" s="598"/>
      <c r="AK918" s="598"/>
      <c r="AL918" s="598"/>
      <c r="AM918" s="598"/>
      <c r="AN918" s="598"/>
      <c r="AO918" s="598"/>
      <c r="AP918" s="598"/>
      <c r="AQ918" s="598"/>
      <c r="AR918" s="598"/>
      <c r="AS918" s="598"/>
      <c r="AT918" s="598"/>
      <c r="AU918" s="598"/>
      <c r="AV918" s="598"/>
      <c r="AW918" s="598"/>
      <c r="AX918" s="598"/>
      <c r="AY918" s="598"/>
      <c r="AZ918" s="598"/>
      <c r="BA918" s="598"/>
      <c r="BB918" s="598"/>
      <c r="BC918" s="598"/>
      <c r="BD918" s="598"/>
      <c r="BE918" s="598"/>
      <c r="BF918" s="598"/>
      <c r="BG918" s="598"/>
      <c r="BH918" s="598"/>
      <c r="BI918" s="598"/>
      <c r="BJ918" s="598"/>
      <c r="BK918" s="598"/>
      <c r="BL918" s="598"/>
      <c r="BM918" s="598"/>
      <c r="BN918" s="598"/>
      <c r="BO918" s="598"/>
      <c r="BP918" s="598"/>
      <c r="BQ918" s="598"/>
      <c r="BR918" s="598"/>
      <c r="BS918" s="598"/>
      <c r="BT918" s="598"/>
      <c r="BU918" s="598"/>
      <c r="BV918" s="805"/>
      <c r="BW918" s="806"/>
      <c r="BX918" s="806"/>
      <c r="BY918" s="806"/>
      <c r="BZ918" s="806"/>
      <c r="CA918" s="806"/>
      <c r="CB918" s="806"/>
      <c r="CC918" s="806"/>
      <c r="CD918" s="806"/>
      <c r="CE918" s="806"/>
      <c r="CF918" s="806"/>
      <c r="CG918" s="806"/>
      <c r="CH918" s="806"/>
      <c r="CI918" s="806"/>
      <c r="CJ918" s="806"/>
      <c r="CK918" s="806"/>
      <c r="CL918" s="806"/>
      <c r="CM918" s="806"/>
      <c r="CN918" s="806"/>
      <c r="CO918" s="806"/>
      <c r="CP918" s="806"/>
      <c r="CQ918" s="806"/>
      <c r="CR918" s="806"/>
      <c r="CS918" s="806"/>
      <c r="CT918" s="806"/>
      <c r="CU918" s="806"/>
      <c r="CV918" s="806"/>
      <c r="CW918" s="806"/>
      <c r="CX918" s="806"/>
      <c r="CY918" s="806"/>
      <c r="CZ918" s="806"/>
      <c r="DA918" s="806"/>
      <c r="DB918" s="806"/>
      <c r="DC918" s="806"/>
      <c r="DD918" s="806"/>
      <c r="DE918" s="806"/>
      <c r="DF918" s="806"/>
      <c r="DG918" s="806"/>
      <c r="DH918" s="806"/>
      <c r="DI918" s="806"/>
      <c r="DJ918" s="806"/>
      <c r="DK918" s="806"/>
      <c r="DL918" s="806"/>
      <c r="DM918" s="806"/>
      <c r="DN918" s="806"/>
      <c r="DO918" s="806"/>
      <c r="DP918" s="806"/>
      <c r="DQ918" s="806"/>
      <c r="DR918" s="806"/>
      <c r="DS918" s="806"/>
      <c r="DT918" s="806"/>
      <c r="DU918" s="806"/>
      <c r="DV918" s="806"/>
      <c r="DW918" s="806"/>
      <c r="DX918" s="806"/>
      <c r="DY918" s="806"/>
      <c r="DZ918" s="806"/>
      <c r="EA918" s="806"/>
      <c r="EB918" s="806"/>
      <c r="EC918" s="806"/>
      <c r="ED918" s="806"/>
      <c r="EE918" s="806"/>
      <c r="EF918" s="806"/>
      <c r="EG918" s="806"/>
      <c r="EH918" s="806"/>
      <c r="EI918" s="806"/>
      <c r="EJ918" s="806"/>
      <c r="EK918" s="806"/>
      <c r="EL918" s="806"/>
      <c r="EM918" s="806"/>
      <c r="EN918" s="806"/>
      <c r="EO918" s="806"/>
      <c r="EP918" s="806"/>
      <c r="EQ918" s="806"/>
      <c r="ER918" s="806"/>
      <c r="ES918" s="806"/>
      <c r="ET918" s="806"/>
      <c r="EU918" s="806"/>
      <c r="EV918" s="806"/>
      <c r="EW918" s="806"/>
      <c r="EX918" s="806"/>
      <c r="EY918" s="806"/>
      <c r="EZ918" s="806"/>
      <c r="FA918" s="806"/>
      <c r="FB918" s="806"/>
      <c r="FC918" s="806"/>
      <c r="FD918" s="806"/>
      <c r="FE918" s="806"/>
      <c r="FF918" s="806"/>
      <c r="FG918" s="806"/>
      <c r="FH918" s="806"/>
      <c r="FI918" s="806"/>
      <c r="FJ918" s="806"/>
      <c r="FK918" s="806"/>
      <c r="FL918" s="806"/>
      <c r="FM918" s="806"/>
      <c r="FN918" s="806"/>
      <c r="FO918" s="806"/>
      <c r="FP918" s="806"/>
      <c r="FQ918" s="806"/>
      <c r="FR918" s="806"/>
      <c r="FS918" s="806"/>
      <c r="FT918" s="806"/>
      <c r="FU918" s="806"/>
      <c r="FV918" s="806"/>
      <c r="FW918" s="806"/>
      <c r="FX918" s="806"/>
      <c r="FY918" s="806"/>
      <c r="FZ918" s="806"/>
      <c r="GA918" s="806"/>
      <c r="GB918" s="806"/>
      <c r="GC918" s="806"/>
      <c r="GD918" s="806"/>
      <c r="GE918" s="806"/>
      <c r="GF918" s="806"/>
      <c r="GG918" s="806"/>
      <c r="GH918" s="806"/>
      <c r="GI918" s="806"/>
      <c r="GJ918" s="806"/>
      <c r="GK918" s="806"/>
      <c r="GL918" s="806"/>
      <c r="GM918" s="806"/>
      <c r="GN918" s="806"/>
      <c r="GO918" s="806"/>
      <c r="GP918" s="806"/>
      <c r="GQ918" s="806"/>
      <c r="GR918" s="806"/>
      <c r="GS918" s="806"/>
      <c r="GT918" s="806"/>
      <c r="GU918" s="806"/>
      <c r="GV918" s="806"/>
      <c r="GW918" s="806"/>
      <c r="GX918" s="806"/>
      <c r="GY918" s="806"/>
      <c r="GZ918" s="806"/>
      <c r="HA918" s="806"/>
      <c r="HB918" s="806"/>
      <c r="HC918" s="806"/>
      <c r="HD918" s="806"/>
      <c r="HE918" s="806"/>
      <c r="HF918" s="806"/>
      <c r="HG918" s="806"/>
      <c r="HH918" s="806"/>
      <c r="HI918" s="806"/>
      <c r="HJ918" s="806"/>
      <c r="HK918" s="806"/>
      <c r="HL918" s="806"/>
      <c r="HM918" s="806"/>
      <c r="HN918" s="806"/>
      <c r="HO918" s="806"/>
      <c r="HP918" s="806"/>
      <c r="HQ918" s="806"/>
      <c r="HR918" s="806"/>
      <c r="HS918" s="806"/>
      <c r="HT918" s="806"/>
      <c r="HU918" s="806"/>
      <c r="HV918" s="806"/>
      <c r="HW918" s="806"/>
      <c r="HX918" s="806"/>
      <c r="HY918" s="806"/>
      <c r="HZ918" s="806"/>
      <c r="IA918" s="806"/>
      <c r="IB918" s="806"/>
      <c r="IC918" s="806"/>
      <c r="ID918" s="806"/>
      <c r="IE918" s="806"/>
      <c r="IF918" s="806"/>
      <c r="IG918" s="806"/>
      <c r="IH918" s="806"/>
      <c r="II918" s="806"/>
      <c r="IJ918" s="806"/>
      <c r="IK918" s="806"/>
      <c r="IL918" s="806"/>
      <c r="IM918" s="806"/>
      <c r="IN918" s="806"/>
      <c r="IO918" s="806"/>
      <c r="IP918" s="806"/>
      <c r="IQ918" s="806"/>
      <c r="IR918" s="806"/>
      <c r="IS918" s="806"/>
      <c r="IT918" s="806"/>
      <c r="IU918" s="806"/>
      <c r="IV918" s="806"/>
      <c r="IW918" s="806"/>
      <c r="IX918" s="806"/>
      <c r="IY918" s="806"/>
      <c r="IZ918" s="806"/>
      <c r="JA918" s="806"/>
      <c r="JB918" s="806"/>
      <c r="JC918" s="806"/>
      <c r="JD918" s="806"/>
      <c r="JE918" s="806"/>
      <c r="JF918" s="806"/>
      <c r="JG918" s="806"/>
      <c r="JH918" s="806"/>
      <c r="JI918" s="806"/>
      <c r="JJ918" s="806"/>
      <c r="JK918" s="806"/>
      <c r="JL918" s="806"/>
      <c r="JM918" s="806"/>
      <c r="JN918" s="806"/>
      <c r="JO918" s="806"/>
      <c r="JP918" s="806"/>
      <c r="JQ918" s="806"/>
      <c r="JR918" s="806"/>
      <c r="JS918" s="806"/>
      <c r="JT918" s="806"/>
      <c r="JU918" s="806"/>
      <c r="JV918" s="806"/>
      <c r="JW918" s="806"/>
      <c r="JX918" s="806"/>
      <c r="JY918" s="806"/>
      <c r="JZ918" s="806"/>
      <c r="KA918" s="806"/>
      <c r="KB918" s="806"/>
      <c r="KC918" s="806"/>
      <c r="KD918" s="806"/>
      <c r="KE918" s="806"/>
      <c r="KF918" s="806"/>
      <c r="KG918" s="806"/>
      <c r="KH918" s="806"/>
      <c r="KI918" s="806"/>
      <c r="KJ918" s="806"/>
      <c r="KK918" s="806"/>
      <c r="KL918" s="806"/>
      <c r="KM918" s="806"/>
      <c r="KN918" s="806"/>
      <c r="KO918" s="806"/>
      <c r="KP918" s="806"/>
      <c r="KQ918" s="806"/>
      <c r="KR918" s="806"/>
      <c r="KS918" s="806"/>
      <c r="KT918" s="806"/>
      <c r="KU918" s="806"/>
      <c r="KV918" s="806"/>
      <c r="KW918" s="806"/>
      <c r="KX918" s="806"/>
      <c r="KY918" s="806"/>
      <c r="KZ918" s="806"/>
      <c r="LA918" s="806"/>
      <c r="LB918" s="806"/>
      <c r="LC918" s="806"/>
      <c r="LD918" s="806"/>
      <c r="LE918" s="806"/>
      <c r="LF918" s="806"/>
      <c r="LG918" s="806"/>
      <c r="LH918" s="806"/>
      <c r="LI918" s="806"/>
      <c r="LJ918" s="806"/>
      <c r="LK918" s="806"/>
      <c r="LL918" s="806"/>
      <c r="LM918" s="806"/>
      <c r="LN918" s="806"/>
      <c r="LO918" s="806"/>
      <c r="LP918" s="806"/>
      <c r="LQ918" s="806"/>
      <c r="LR918" s="806"/>
      <c r="LS918" s="806"/>
      <c r="LT918" s="806"/>
      <c r="LU918" s="806"/>
      <c r="LV918" s="806"/>
      <c r="LW918" s="806"/>
      <c r="LX918" s="806"/>
      <c r="LY918" s="806"/>
      <c r="LZ918" s="806"/>
      <c r="MA918" s="806"/>
      <c r="MB918" s="806"/>
      <c r="MC918" s="806"/>
      <c r="MD918" s="806"/>
      <c r="ME918" s="806"/>
      <c r="MF918" s="806"/>
      <c r="MG918" s="806"/>
      <c r="MH918" s="806"/>
      <c r="MI918" s="806"/>
      <c r="MJ918" s="806"/>
      <c r="MK918" s="806"/>
      <c r="ML918" s="806"/>
      <c r="MM918" s="806"/>
      <c r="MN918" s="806"/>
      <c r="MO918" s="806"/>
      <c r="MP918" s="806"/>
      <c r="MQ918" s="806"/>
      <c r="MR918" s="806"/>
      <c r="MS918" s="806"/>
      <c r="MT918" s="806"/>
      <c r="MU918" s="806"/>
      <c r="MV918" s="806"/>
      <c r="MW918" s="806"/>
      <c r="MX918" s="806"/>
      <c r="MY918" s="806"/>
      <c r="MZ918" s="806"/>
      <c r="NA918" s="806"/>
      <c r="NB918" s="806"/>
      <c r="NC918" s="806"/>
      <c r="ND918" s="806"/>
      <c r="NE918" s="806"/>
      <c r="NF918" s="806"/>
      <c r="NG918" s="806"/>
      <c r="NH918" s="806"/>
      <c r="NI918" s="806"/>
      <c r="NJ918" s="806"/>
      <c r="NK918" s="806"/>
      <c r="NL918" s="806"/>
      <c r="NM918" s="806"/>
      <c r="NN918" s="806"/>
      <c r="NO918" s="806"/>
      <c r="NP918" s="806"/>
      <c r="NQ918" s="806"/>
      <c r="NR918" s="806"/>
      <c r="NS918" s="806"/>
      <c r="NT918" s="806"/>
      <c r="NU918" s="806"/>
      <c r="NV918" s="806"/>
      <c r="NW918" s="806"/>
      <c r="NX918" s="806"/>
      <c r="NY918" s="806"/>
      <c r="NZ918" s="806"/>
      <c r="OA918" s="806"/>
      <c r="OB918" s="806"/>
      <c r="OC918" s="806"/>
      <c r="OD918" s="806"/>
      <c r="OE918" s="806"/>
      <c r="OF918" s="806"/>
      <c r="OG918" s="806"/>
      <c r="OH918" s="806"/>
      <c r="OI918" s="806"/>
      <c r="OJ918" s="806"/>
      <c r="OK918" s="806"/>
      <c r="OL918" s="806"/>
      <c r="OM918" s="806"/>
      <c r="ON918" s="806"/>
      <c r="OO918" s="806"/>
      <c r="OP918" s="806"/>
      <c r="OQ918" s="806"/>
      <c r="OR918" s="806"/>
      <c r="OS918" s="806"/>
      <c r="OT918" s="806"/>
      <c r="OU918" s="806"/>
      <c r="OV918" s="806"/>
      <c r="OW918" s="806"/>
      <c r="OX918" s="806"/>
      <c r="OY918" s="806"/>
      <c r="OZ918" s="806"/>
      <c r="PA918" s="806"/>
      <c r="PB918" s="806"/>
      <c r="PC918" s="806"/>
      <c r="PD918" s="806"/>
      <c r="PE918" s="806"/>
      <c r="PF918" s="806"/>
      <c r="PG918" s="806"/>
      <c r="PH918" s="806"/>
      <c r="PI918" s="806"/>
      <c r="PJ918" s="806"/>
      <c r="PK918" s="806"/>
      <c r="PL918" s="806"/>
      <c r="PM918" s="806"/>
      <c r="PN918" s="806"/>
      <c r="PO918" s="806"/>
      <c r="PP918" s="806"/>
      <c r="PQ918" s="806"/>
      <c r="PR918" s="806"/>
      <c r="PS918" s="806"/>
      <c r="PT918" s="806"/>
      <c r="PU918" s="806"/>
      <c r="PV918" s="806"/>
      <c r="PW918" s="806"/>
      <c r="PX918" s="806"/>
      <c r="PY918" s="806"/>
      <c r="PZ918" s="806"/>
      <c r="QA918" s="806"/>
      <c r="QB918" s="806"/>
      <c r="QC918" s="806"/>
      <c r="QD918" s="806"/>
      <c r="QE918" s="806"/>
      <c r="QF918" s="806"/>
      <c r="QG918" s="806"/>
      <c r="QH918" s="806"/>
      <c r="QI918" s="806"/>
      <c r="QJ918" s="806"/>
      <c r="QK918" s="806"/>
      <c r="QL918" s="806"/>
      <c r="QM918" s="806"/>
      <c r="QN918" s="806"/>
      <c r="QO918" s="806"/>
      <c r="QP918" s="806"/>
      <c r="QQ918" s="806"/>
      <c r="QR918" s="806"/>
      <c r="QS918" s="806"/>
      <c r="QT918" s="806"/>
      <c r="QU918" s="806"/>
      <c r="QV918" s="806"/>
      <c r="QW918" s="806"/>
      <c r="QX918" s="806"/>
      <c r="QY918" s="806"/>
      <c r="QZ918" s="806"/>
      <c r="RA918" s="806"/>
      <c r="RB918" s="806"/>
      <c r="RC918" s="806"/>
      <c r="RD918" s="806"/>
      <c r="RE918" s="806"/>
      <c r="RF918" s="806"/>
      <c r="RG918" s="806"/>
      <c r="RH918" s="806"/>
      <c r="RI918" s="806"/>
      <c r="RJ918" s="806"/>
      <c r="RK918" s="806"/>
      <c r="RL918" s="806"/>
      <c r="RM918" s="806"/>
      <c r="RN918" s="806"/>
      <c r="RO918" s="806"/>
      <c r="RP918" s="806"/>
      <c r="RQ918" s="806"/>
      <c r="RR918" s="806"/>
      <c r="RS918" s="806"/>
      <c r="RT918" s="806"/>
      <c r="RU918" s="806"/>
      <c r="RV918" s="806"/>
      <c r="RW918" s="806"/>
      <c r="RX918" s="806"/>
      <c r="RY918" s="806"/>
      <c r="RZ918" s="806"/>
      <c r="SA918" s="806"/>
      <c r="SB918" s="806"/>
      <c r="SC918" s="806"/>
      <c r="SD918" s="806"/>
      <c r="SE918" s="806"/>
      <c r="SF918" s="806"/>
      <c r="SG918" s="806"/>
      <c r="SH918" s="806"/>
      <c r="SI918" s="806"/>
      <c r="SJ918" s="806"/>
      <c r="SK918" s="806"/>
      <c r="SL918" s="806"/>
      <c r="SM918" s="806"/>
      <c r="SN918" s="806"/>
      <c r="SO918" s="806"/>
      <c r="SP918" s="806"/>
      <c r="SQ918" s="806"/>
      <c r="SR918" s="806"/>
      <c r="SS918" s="806"/>
      <c r="ST918" s="806"/>
      <c r="SU918" s="806"/>
      <c r="SV918" s="806"/>
      <c r="SW918" s="806"/>
      <c r="SX918" s="806"/>
      <c r="SY918" s="806"/>
      <c r="SZ918" s="806"/>
      <c r="TA918" s="806"/>
      <c r="TB918" s="806"/>
      <c r="TC918" s="806"/>
      <c r="TD918" s="806"/>
      <c r="TE918" s="806"/>
      <c r="TF918" s="806"/>
      <c r="TG918" s="806"/>
      <c r="TH918" s="806"/>
      <c r="TI918" s="806"/>
      <c r="TJ918" s="806"/>
      <c r="TK918" s="806"/>
      <c r="TL918" s="806"/>
      <c r="TM918" s="806"/>
      <c r="TN918" s="806"/>
      <c r="TO918" s="806"/>
      <c r="TP918" s="806"/>
      <c r="TQ918" s="806"/>
      <c r="TR918" s="806"/>
      <c r="TS918" s="806"/>
      <c r="TT918" s="806"/>
      <c r="TU918" s="806"/>
      <c r="TV918" s="806"/>
      <c r="TW918" s="806"/>
      <c r="TX918" s="806"/>
      <c r="TY918" s="806"/>
      <c r="TZ918" s="806"/>
      <c r="UA918" s="806"/>
      <c r="UB918" s="806"/>
      <c r="UC918" s="806"/>
      <c r="UD918" s="806"/>
      <c r="UE918" s="806"/>
      <c r="UF918" s="806"/>
      <c r="UG918" s="806"/>
      <c r="UH918" s="806"/>
      <c r="UI918" s="806"/>
      <c r="UJ918" s="806"/>
      <c r="UK918" s="806"/>
      <c r="UL918" s="806"/>
      <c r="UM918" s="806"/>
      <c r="UN918" s="806"/>
      <c r="UO918" s="806"/>
      <c r="UP918" s="806"/>
      <c r="UQ918" s="806"/>
      <c r="UR918" s="806"/>
      <c r="US918" s="806"/>
      <c r="UT918" s="806"/>
      <c r="UU918" s="806"/>
      <c r="UV918" s="806"/>
      <c r="UW918" s="806"/>
      <c r="UX918" s="806"/>
      <c r="UY918" s="806"/>
      <c r="UZ918" s="806"/>
      <c r="VA918" s="806"/>
      <c r="VB918" s="806"/>
      <c r="VC918" s="806"/>
      <c r="VD918" s="806"/>
      <c r="VE918" s="806"/>
      <c r="VF918" s="806"/>
      <c r="VG918" s="806"/>
      <c r="VH918" s="806"/>
      <c r="VI918" s="806"/>
      <c r="VJ918" s="806"/>
      <c r="VK918" s="806"/>
      <c r="VL918" s="806"/>
      <c r="VM918" s="806"/>
      <c r="VN918" s="806"/>
      <c r="VO918" s="806"/>
      <c r="VP918" s="806"/>
      <c r="VQ918" s="806"/>
      <c r="VR918" s="806"/>
      <c r="VS918" s="806"/>
      <c r="VT918" s="806"/>
      <c r="VU918" s="806"/>
      <c r="VV918" s="806"/>
      <c r="VW918" s="806"/>
      <c r="VX918" s="806"/>
      <c r="VY918" s="806"/>
      <c r="VZ918" s="806"/>
      <c r="WA918" s="806"/>
      <c r="WB918" s="806"/>
      <c r="WC918" s="806"/>
      <c r="WD918" s="806"/>
      <c r="WE918" s="806"/>
      <c r="WF918" s="806"/>
      <c r="WG918" s="806"/>
      <c r="WH918" s="806"/>
      <c r="WI918" s="806"/>
      <c r="WJ918" s="806"/>
      <c r="WK918" s="806"/>
      <c r="WL918" s="806"/>
      <c r="WM918" s="806"/>
      <c r="WN918" s="806"/>
      <c r="WO918" s="806"/>
      <c r="WP918" s="806"/>
      <c r="WQ918" s="806"/>
      <c r="WR918" s="806"/>
      <c r="WS918" s="806"/>
      <c r="WT918" s="806"/>
      <c r="WU918" s="806"/>
      <c r="WV918" s="806"/>
      <c r="WW918" s="806"/>
      <c r="WX918" s="806"/>
      <c r="WY918" s="806"/>
      <c r="WZ918" s="806"/>
      <c r="XA918" s="806"/>
      <c r="XB918" s="806"/>
      <c r="XC918" s="806"/>
      <c r="XD918" s="806"/>
      <c r="XE918" s="806"/>
      <c r="XF918" s="806"/>
      <c r="XG918" s="806"/>
      <c r="XH918" s="806"/>
      <c r="XI918" s="806"/>
      <c r="XJ918" s="806"/>
      <c r="XK918" s="806"/>
      <c r="XL918" s="806"/>
      <c r="XM918" s="806"/>
      <c r="XN918" s="806"/>
      <c r="XO918" s="806"/>
      <c r="XP918" s="806"/>
      <c r="XQ918" s="806"/>
      <c r="XR918" s="806"/>
      <c r="XS918" s="806"/>
      <c r="XT918" s="806"/>
      <c r="XU918" s="806"/>
      <c r="XV918" s="806"/>
      <c r="XW918" s="806"/>
      <c r="XX918" s="806"/>
      <c r="XY918" s="806"/>
      <c r="XZ918" s="806"/>
      <c r="YA918" s="806"/>
      <c r="YB918" s="806"/>
      <c r="YC918" s="806"/>
      <c r="YD918" s="806"/>
      <c r="YE918" s="806"/>
      <c r="YF918" s="806"/>
      <c r="YG918" s="806"/>
      <c r="YH918" s="806"/>
      <c r="YI918" s="806"/>
      <c r="YJ918" s="806"/>
      <c r="YK918" s="806"/>
      <c r="YL918" s="806"/>
      <c r="YM918" s="806"/>
      <c r="YN918" s="806"/>
      <c r="YO918" s="806"/>
      <c r="YP918" s="806"/>
      <c r="YQ918" s="806"/>
      <c r="YR918" s="806"/>
      <c r="YS918" s="806"/>
      <c r="YT918" s="806"/>
      <c r="YU918" s="806"/>
      <c r="YV918" s="806"/>
      <c r="YW918" s="806"/>
      <c r="YX918" s="806"/>
      <c r="YY918" s="806"/>
      <c r="YZ918" s="806"/>
      <c r="ZA918" s="806"/>
      <c r="ZB918" s="806"/>
      <c r="ZC918" s="806"/>
      <c r="ZD918" s="806"/>
      <c r="ZE918" s="806"/>
      <c r="ZF918" s="806"/>
      <c r="ZG918" s="806"/>
      <c r="ZH918" s="806"/>
      <c r="ZI918" s="806"/>
      <c r="ZJ918" s="806"/>
      <c r="ZK918" s="806"/>
      <c r="ZL918" s="806"/>
      <c r="ZM918" s="806"/>
      <c r="ZN918" s="806"/>
      <c r="ZO918" s="806"/>
      <c r="ZP918" s="806"/>
      <c r="ZQ918" s="806"/>
      <c r="ZR918" s="806"/>
      <c r="ZS918" s="806"/>
      <c r="ZT918" s="806"/>
      <c r="ZU918" s="806"/>
      <c r="ZV918" s="806"/>
      <c r="ZW918" s="806"/>
      <c r="ZX918" s="806"/>
      <c r="ZY918" s="806"/>
      <c r="ZZ918" s="806"/>
      <c r="AAA918" s="806"/>
      <c r="AAB918" s="806"/>
      <c r="AAC918" s="806"/>
      <c r="AAD918" s="806"/>
      <c r="AAE918" s="806"/>
      <c r="AAF918" s="806"/>
      <c r="AAG918" s="806"/>
      <c r="AAH918" s="806"/>
      <c r="AAI918" s="806"/>
      <c r="AAJ918" s="806"/>
      <c r="AAK918" s="806"/>
      <c r="AAL918" s="806"/>
      <c r="AAM918" s="806"/>
      <c r="AAN918" s="806"/>
      <c r="AAO918" s="806"/>
      <c r="AAP918" s="806"/>
      <c r="AAQ918" s="806"/>
      <c r="AAR918" s="806"/>
      <c r="AAS918" s="806"/>
      <c r="AAT918" s="806"/>
      <c r="AAU918" s="806"/>
      <c r="AAV918" s="806"/>
      <c r="AAW918" s="806"/>
      <c r="AAX918" s="806"/>
      <c r="AAY918" s="806"/>
      <c r="AAZ918" s="806"/>
      <c r="ABA918" s="806"/>
      <c r="ABB918" s="806"/>
      <c r="ABC918" s="806"/>
      <c r="ABD918" s="806"/>
      <c r="ABE918" s="806"/>
      <c r="ABF918" s="806"/>
      <c r="ABG918" s="806"/>
      <c r="ABH918" s="806"/>
      <c r="ABI918" s="806"/>
      <c r="ABJ918" s="806"/>
      <c r="ABK918" s="806"/>
      <c r="ABL918" s="806"/>
      <c r="ABM918" s="806"/>
      <c r="ABN918" s="806"/>
      <c r="ABO918" s="806"/>
      <c r="ABP918" s="806"/>
      <c r="ABQ918" s="806"/>
      <c r="ABR918" s="806"/>
      <c r="ABS918" s="806"/>
      <c r="ABT918" s="806"/>
      <c r="ABU918" s="806"/>
      <c r="ABV918" s="806"/>
      <c r="ABW918" s="806"/>
      <c r="ABX918" s="806"/>
      <c r="ABY918" s="806"/>
      <c r="ABZ918" s="806"/>
      <c r="ACA918" s="806"/>
      <c r="ACB918" s="806"/>
      <c r="ACC918" s="806"/>
      <c r="ACD918" s="806"/>
      <c r="ACE918" s="806"/>
      <c r="ACF918" s="806"/>
      <c r="ACG918" s="806"/>
      <c r="ACH918" s="806"/>
      <c r="ACI918" s="806"/>
      <c r="ACJ918" s="806"/>
      <c r="ACK918" s="806"/>
      <c r="ACL918" s="806"/>
      <c r="ACM918" s="806"/>
      <c r="ACN918" s="806"/>
      <c r="ACO918" s="806"/>
      <c r="ACP918" s="806"/>
      <c r="ACQ918" s="806"/>
      <c r="ACR918" s="806"/>
      <c r="ACS918" s="806"/>
      <c r="ACT918" s="806"/>
      <c r="ACU918" s="806"/>
      <c r="ACV918" s="806"/>
      <c r="ACW918" s="806"/>
      <c r="ACX918" s="806"/>
      <c r="ACY918" s="806"/>
      <c r="ACZ918" s="806"/>
      <c r="ADA918" s="806"/>
      <c r="ADB918" s="806"/>
      <c r="ADC918" s="806"/>
      <c r="ADD918" s="806"/>
      <c r="ADE918" s="806"/>
      <c r="ADF918" s="806"/>
      <c r="ADG918" s="806"/>
      <c r="ADH918" s="806"/>
      <c r="ADI918" s="806"/>
      <c r="ADJ918" s="806"/>
      <c r="ADK918" s="806"/>
      <c r="ADL918" s="806"/>
      <c r="ADM918" s="806"/>
      <c r="ADN918" s="806"/>
      <c r="ADO918" s="806"/>
      <c r="ADP918" s="806"/>
      <c r="ADQ918" s="806"/>
      <c r="ADR918" s="806"/>
      <c r="ADS918" s="806"/>
      <c r="ADT918" s="806"/>
      <c r="ADU918" s="806"/>
      <c r="ADV918" s="806"/>
      <c r="ADW918" s="806"/>
      <c r="ADX918" s="806"/>
      <c r="ADY918" s="806"/>
      <c r="ADZ918" s="806"/>
      <c r="AEA918" s="806"/>
      <c r="AEB918" s="806"/>
      <c r="AEC918" s="806"/>
      <c r="AED918" s="806"/>
      <c r="AEE918" s="806"/>
      <c r="AEF918" s="806"/>
      <c r="AEG918" s="806"/>
      <c r="AEH918" s="806"/>
      <c r="AEI918" s="806"/>
      <c r="AEJ918" s="806"/>
      <c r="AEK918" s="806"/>
      <c r="AEL918" s="806"/>
      <c r="AEM918" s="806"/>
      <c r="AEN918" s="806"/>
      <c r="AEO918" s="806"/>
      <c r="AEP918" s="806"/>
      <c r="AEQ918" s="806"/>
      <c r="AER918" s="806"/>
      <c r="AES918" s="806"/>
      <c r="AET918" s="806"/>
      <c r="AEU918" s="806"/>
      <c r="AEV918" s="806"/>
      <c r="AEW918" s="806"/>
      <c r="AEX918" s="806"/>
      <c r="AEY918" s="806"/>
      <c r="AEZ918" s="806"/>
      <c r="AFA918" s="806"/>
      <c r="AFB918" s="806"/>
      <c r="AFC918" s="806"/>
      <c r="AFD918" s="806"/>
      <c r="AFE918" s="806"/>
      <c r="AFF918" s="806"/>
      <c r="AFG918" s="806"/>
      <c r="AFH918" s="806"/>
      <c r="AFI918" s="806"/>
      <c r="AFJ918" s="806"/>
      <c r="AFK918" s="806"/>
      <c r="AFL918" s="806"/>
      <c r="AFM918" s="806"/>
      <c r="AFN918" s="806"/>
      <c r="AFO918" s="806"/>
      <c r="AFP918" s="806"/>
      <c r="AFQ918" s="806"/>
      <c r="AFR918" s="806"/>
      <c r="AFS918" s="806"/>
      <c r="AFT918" s="806"/>
      <c r="AFU918" s="806"/>
      <c r="AFV918" s="806"/>
      <c r="AFW918" s="806"/>
      <c r="AFX918" s="806"/>
      <c r="AFY918" s="806"/>
      <c r="AFZ918" s="806"/>
      <c r="AGA918" s="806"/>
      <c r="AGB918" s="806"/>
      <c r="AGC918" s="806"/>
      <c r="AGD918" s="806"/>
      <c r="AGE918" s="806"/>
      <c r="AGF918" s="806"/>
      <c r="AGG918" s="806"/>
      <c r="AGH918" s="806"/>
      <c r="AGI918" s="806"/>
      <c r="AGJ918" s="806"/>
      <c r="AGK918" s="806"/>
      <c r="AGL918" s="806"/>
      <c r="AGM918" s="806"/>
      <c r="AGN918" s="806"/>
      <c r="AGO918" s="806"/>
      <c r="AGP918" s="806"/>
      <c r="AGQ918" s="806"/>
      <c r="AGR918" s="806"/>
      <c r="AGS918" s="806"/>
      <c r="AGT918" s="806"/>
      <c r="AGU918" s="806"/>
      <c r="AGV918" s="806"/>
      <c r="AGW918" s="806"/>
      <c r="AGX918" s="806"/>
      <c r="AGY918" s="806"/>
      <c r="AGZ918" s="806"/>
      <c r="AHA918" s="806"/>
      <c r="AHB918" s="806"/>
      <c r="AHC918" s="806"/>
      <c r="AHD918" s="806"/>
      <c r="AHE918" s="806"/>
      <c r="AHF918" s="806"/>
      <c r="AHG918" s="806"/>
      <c r="AHH918" s="806"/>
      <c r="AHI918" s="806"/>
      <c r="AHJ918" s="806"/>
      <c r="AHK918" s="806"/>
      <c r="AHL918" s="806"/>
      <c r="AHM918" s="806"/>
      <c r="AHN918" s="806"/>
      <c r="AHO918" s="806"/>
      <c r="AHP918" s="806"/>
      <c r="AHQ918" s="806"/>
      <c r="AHR918" s="806"/>
      <c r="AHS918" s="806"/>
      <c r="AHT918" s="806"/>
      <c r="AHU918" s="806"/>
      <c r="AHV918" s="806"/>
      <c r="AHW918" s="806"/>
      <c r="AHX918" s="806"/>
      <c r="AHY918" s="806"/>
      <c r="AHZ918" s="806"/>
      <c r="AIA918" s="806"/>
      <c r="AIB918" s="806"/>
      <c r="AIC918" s="806"/>
      <c r="AID918" s="806"/>
      <c r="AIE918" s="806"/>
      <c r="AIF918" s="806"/>
      <c r="AIG918" s="806"/>
      <c r="AIH918" s="806"/>
      <c r="AII918" s="806"/>
      <c r="AIJ918" s="806"/>
      <c r="AIK918" s="806"/>
      <c r="AIL918" s="806"/>
      <c r="AIM918" s="806"/>
      <c r="AIN918" s="806"/>
      <c r="AIO918" s="806"/>
      <c r="AIP918" s="806"/>
      <c r="AIQ918" s="806"/>
      <c r="AIR918" s="806"/>
      <c r="AIS918" s="806"/>
      <c r="AIT918" s="806"/>
      <c r="AIU918" s="806"/>
      <c r="AIV918" s="806"/>
      <c r="AIW918" s="806"/>
      <c r="AIX918" s="806"/>
      <c r="AIY918" s="806"/>
      <c r="AIZ918" s="806"/>
      <c r="AJA918" s="806"/>
      <c r="AJB918" s="806"/>
      <c r="AJC918" s="806"/>
      <c r="AJD918" s="806"/>
      <c r="AJE918" s="806"/>
      <c r="AJF918" s="806"/>
      <c r="AJG918" s="806"/>
      <c r="AJH918" s="806"/>
      <c r="AJI918" s="806"/>
      <c r="AJJ918" s="806"/>
      <c r="AJK918" s="806"/>
      <c r="AJL918" s="806"/>
      <c r="AJM918" s="806"/>
      <c r="AJN918" s="806"/>
      <c r="AJO918" s="806"/>
      <c r="AJP918" s="806"/>
      <c r="AJQ918" s="806"/>
      <c r="AJR918" s="806"/>
      <c r="AJS918" s="806"/>
      <c r="AJT918" s="806"/>
      <c r="AJU918" s="806"/>
      <c r="AJV918" s="806"/>
      <c r="AJW918" s="806"/>
      <c r="AJX918" s="806"/>
      <c r="AJY918" s="806"/>
      <c r="AJZ918" s="806"/>
      <c r="AKA918" s="806"/>
      <c r="AKB918" s="806"/>
      <c r="AKC918" s="806"/>
      <c r="AKD918" s="806"/>
      <c r="AKE918" s="806"/>
      <c r="AKF918" s="806"/>
      <c r="AKG918" s="806"/>
      <c r="AKH918" s="806"/>
      <c r="AKI918" s="806"/>
      <c r="AKJ918" s="806"/>
      <c r="AKK918" s="806"/>
      <c r="AKL918" s="806"/>
      <c r="AKM918" s="806"/>
      <c r="AKN918" s="806"/>
      <c r="AKO918" s="806"/>
      <c r="AKP918" s="806"/>
      <c r="AKQ918" s="806"/>
      <c r="AKR918" s="806"/>
      <c r="AKS918" s="806"/>
      <c r="AKT918" s="806"/>
      <c r="AKU918" s="806"/>
      <c r="AKV918" s="806"/>
      <c r="AKW918" s="806"/>
      <c r="AKX918" s="806"/>
      <c r="AKY918" s="806"/>
      <c r="AKZ918" s="806"/>
      <c r="ALA918" s="806"/>
      <c r="ALB918" s="806"/>
      <c r="ALC918" s="806"/>
      <c r="ALD918" s="806"/>
      <c r="ALE918" s="806"/>
      <c r="ALF918" s="806"/>
      <c r="ALG918" s="806"/>
      <c r="ALH918" s="806"/>
      <c r="ALI918" s="806"/>
      <c r="ALJ918" s="806"/>
      <c r="ALK918" s="806"/>
      <c r="ALL918" s="806"/>
      <c r="ALM918" s="806"/>
      <c r="ALN918" s="806"/>
      <c r="ALO918" s="806"/>
      <c r="ALP918" s="806"/>
      <c r="ALQ918" s="806"/>
      <c r="ALR918" s="806"/>
      <c r="ALS918" s="806"/>
      <c r="ALT918" s="806"/>
      <c r="ALU918" s="806"/>
      <c r="ALV918" s="806"/>
      <c r="ALW918" s="806"/>
      <c r="ALX918" s="806"/>
      <c r="ALY918" s="806"/>
      <c r="ALZ918" s="806"/>
      <c r="AMA918" s="806"/>
      <c r="AMB918" s="806"/>
      <c r="AMC918" s="806"/>
      <c r="AMD918" s="806"/>
      <c r="AME918" s="806"/>
      <c r="AMF918" s="806"/>
      <c r="AMG918" s="806"/>
      <c r="AMH918" s="806"/>
      <c r="AMI918" s="806"/>
      <c r="AMJ918" s="806"/>
      <c r="AMK918" s="806"/>
      <c r="AML918" s="806"/>
      <c r="AMM918" s="806"/>
      <c r="AMN918" s="806"/>
      <c r="AMO918" s="806"/>
      <c r="AMP918" s="806"/>
      <c r="AMQ918" s="806"/>
      <c r="AMR918" s="806"/>
      <c r="AMS918" s="806"/>
      <c r="AMT918" s="806"/>
      <c r="AMU918" s="806"/>
      <c r="AMV918" s="806"/>
      <c r="AMW918" s="806"/>
      <c r="AMX918" s="806"/>
      <c r="AMY918" s="806"/>
      <c r="AMZ918" s="806"/>
      <c r="ANA918" s="806"/>
      <c r="ANB918" s="806"/>
      <c r="ANC918" s="806"/>
      <c r="AND918" s="806"/>
      <c r="ANE918" s="806"/>
      <c r="ANF918" s="806"/>
      <c r="ANG918" s="806"/>
      <c r="ANH918" s="806"/>
      <c r="ANI918" s="806"/>
      <c r="ANJ918" s="806"/>
      <c r="ANK918" s="806"/>
      <c r="ANL918" s="806"/>
      <c r="ANM918" s="806"/>
      <c r="ANN918" s="806"/>
      <c r="ANO918" s="806"/>
      <c r="ANP918" s="806"/>
      <c r="ANQ918" s="806"/>
      <c r="ANR918" s="806"/>
      <c r="ANS918" s="806"/>
      <c r="ANT918" s="806"/>
      <c r="ANU918" s="806"/>
      <c r="ANV918" s="806"/>
      <c r="ANW918" s="806"/>
      <c r="ANX918" s="806"/>
      <c r="ANY918" s="806"/>
      <c r="ANZ918" s="806"/>
      <c r="AOA918" s="806"/>
      <c r="AOB918" s="806"/>
      <c r="AOC918" s="806"/>
      <c r="AOD918" s="806"/>
      <c r="AOE918" s="806"/>
      <c r="AOF918" s="806"/>
      <c r="AOG918" s="806"/>
      <c r="AOH918" s="806"/>
      <c r="AOI918" s="806"/>
      <c r="AOJ918" s="806"/>
      <c r="AOK918" s="806"/>
      <c r="AOL918" s="806"/>
      <c r="AOM918" s="806"/>
      <c r="AON918" s="806"/>
      <c r="AOO918" s="806"/>
      <c r="AOP918" s="806"/>
      <c r="AOQ918" s="806"/>
      <c r="AOR918" s="806"/>
      <c r="AOS918" s="806"/>
      <c r="AOT918" s="806"/>
      <c r="AOU918" s="806"/>
      <c r="AOV918" s="806"/>
      <c r="AOW918" s="806"/>
      <c r="AOX918" s="806"/>
      <c r="AOY918" s="806"/>
      <c r="AOZ918" s="806"/>
      <c r="APA918" s="806"/>
      <c r="APB918" s="806"/>
      <c r="APC918" s="806"/>
      <c r="APD918" s="806"/>
      <c r="APE918" s="806"/>
      <c r="APF918" s="806"/>
      <c r="APG918" s="806"/>
      <c r="APH918" s="806"/>
      <c r="API918" s="806"/>
      <c r="APJ918" s="806"/>
      <c r="APK918" s="806"/>
      <c r="APL918" s="806"/>
      <c r="APM918" s="806"/>
      <c r="APN918" s="806"/>
      <c r="APO918" s="806"/>
      <c r="APP918" s="806"/>
      <c r="APQ918" s="806"/>
      <c r="APR918" s="806"/>
      <c r="APS918" s="806"/>
      <c r="APT918" s="806"/>
      <c r="APU918" s="806"/>
      <c r="APV918" s="806"/>
      <c r="APW918" s="806"/>
      <c r="APX918" s="806"/>
      <c r="APY918" s="806"/>
      <c r="APZ918" s="806"/>
      <c r="AQA918" s="806"/>
      <c r="AQB918" s="806"/>
      <c r="AQC918" s="806"/>
      <c r="AQD918" s="806"/>
      <c r="AQE918" s="806"/>
      <c r="AQF918" s="806"/>
      <c r="AQG918" s="806"/>
      <c r="AQH918" s="806"/>
      <c r="AQI918" s="806"/>
      <c r="AQJ918" s="806"/>
      <c r="AQK918" s="806"/>
      <c r="AQL918" s="806"/>
      <c r="AQM918" s="806"/>
      <c r="AQN918" s="806"/>
      <c r="AQO918" s="806"/>
      <c r="AQP918" s="806"/>
      <c r="AQQ918" s="806"/>
      <c r="AQR918" s="806"/>
      <c r="AQS918" s="806"/>
      <c r="AQT918" s="806"/>
      <c r="AQU918" s="806"/>
      <c r="AQV918" s="806"/>
      <c r="AQW918" s="806"/>
      <c r="AQX918" s="806"/>
      <c r="AQY918" s="806"/>
      <c r="AQZ918" s="806"/>
      <c r="ARA918" s="806"/>
      <c r="ARB918" s="806"/>
      <c r="ARC918" s="806"/>
      <c r="ARD918" s="806"/>
      <c r="ARE918" s="806"/>
      <c r="ARF918" s="806"/>
      <c r="ARG918" s="806"/>
      <c r="ARH918" s="806"/>
      <c r="ARI918" s="806"/>
      <c r="ARJ918" s="806"/>
      <c r="ARK918" s="806"/>
      <c r="ARL918" s="806"/>
      <c r="ARM918" s="806"/>
      <c r="ARN918" s="806"/>
      <c r="ARO918" s="806"/>
      <c r="ARP918" s="806"/>
      <c r="ARQ918" s="806"/>
      <c r="ARR918" s="806"/>
      <c r="ARS918" s="806"/>
      <c r="ART918" s="806"/>
      <c r="ARU918" s="806"/>
      <c r="ARV918" s="806"/>
      <c r="ARW918" s="806"/>
      <c r="ARX918" s="806"/>
      <c r="ARY918" s="806"/>
      <c r="ARZ918" s="806"/>
      <c r="ASA918" s="806"/>
      <c r="ASB918" s="806"/>
      <c r="ASC918" s="806"/>
      <c r="ASD918" s="806"/>
      <c r="ASE918" s="806"/>
      <c r="ASF918" s="806"/>
      <c r="ASG918" s="806"/>
      <c r="ASH918" s="806"/>
      <c r="ASI918" s="806"/>
      <c r="ASJ918" s="806"/>
      <c r="ASK918" s="806"/>
      <c r="ASL918" s="806"/>
      <c r="ASM918" s="806"/>
      <c r="ASN918" s="806"/>
      <c r="ASO918" s="806"/>
      <c r="ASP918" s="806"/>
      <c r="ASQ918" s="806"/>
      <c r="ASR918" s="806"/>
      <c r="ASS918" s="806"/>
      <c r="AST918" s="806"/>
      <c r="ASU918" s="806"/>
      <c r="ASV918" s="806"/>
      <c r="ASW918" s="806"/>
      <c r="ASX918" s="806"/>
      <c r="ASY918" s="806"/>
      <c r="ASZ918" s="806"/>
      <c r="ATA918" s="806"/>
      <c r="ATB918" s="806"/>
      <c r="ATC918" s="806"/>
      <c r="ATD918" s="806"/>
      <c r="ATE918" s="806"/>
      <c r="ATF918" s="806"/>
      <c r="ATG918" s="806"/>
      <c r="ATH918" s="806"/>
      <c r="ATI918" s="806"/>
      <c r="ATJ918" s="806"/>
      <c r="ATK918" s="806"/>
      <c r="ATL918" s="806"/>
      <c r="ATM918" s="806"/>
      <c r="ATN918" s="806"/>
      <c r="ATO918" s="806"/>
      <c r="ATP918" s="806"/>
      <c r="ATQ918" s="806"/>
      <c r="ATR918" s="806"/>
      <c r="ATS918" s="806"/>
      <c r="ATT918" s="806"/>
      <c r="ATU918" s="806"/>
      <c r="ATV918" s="806"/>
      <c r="ATW918" s="806"/>
      <c r="ATX918" s="806"/>
      <c r="ATY918" s="806"/>
      <c r="ATZ918" s="806"/>
      <c r="AUA918" s="806"/>
      <c r="AUB918" s="806"/>
      <c r="AUC918" s="806"/>
      <c r="AUD918" s="806"/>
      <c r="AUE918" s="806"/>
      <c r="AUF918" s="806"/>
      <c r="AUG918" s="806"/>
      <c r="AUH918" s="806"/>
      <c r="AUI918" s="806"/>
      <c r="AUJ918" s="806"/>
      <c r="AUK918" s="806"/>
      <c r="AUL918" s="806"/>
      <c r="AUM918" s="806"/>
      <c r="AUN918" s="806"/>
      <c r="AUO918" s="806"/>
      <c r="AUP918" s="806"/>
      <c r="AUQ918" s="806"/>
      <c r="AUR918" s="806"/>
      <c r="AUS918" s="806"/>
      <c r="AUT918" s="806"/>
      <c r="AUU918" s="806"/>
      <c r="AUV918" s="806"/>
      <c r="AUW918" s="806"/>
      <c r="AUX918" s="806"/>
      <c r="AUY918" s="806"/>
      <c r="AUZ918" s="806"/>
      <c r="AVA918" s="806"/>
      <c r="AVB918" s="806"/>
      <c r="AVC918" s="806"/>
      <c r="AVD918" s="806"/>
      <c r="AVE918" s="806"/>
      <c r="AVF918" s="806"/>
      <c r="AVG918" s="806"/>
      <c r="AVH918" s="806"/>
      <c r="AVI918" s="806"/>
      <c r="AVJ918" s="806"/>
      <c r="AVK918" s="806"/>
      <c r="AVL918" s="806"/>
      <c r="AVM918" s="806"/>
      <c r="AVN918" s="806"/>
      <c r="AVO918" s="806"/>
      <c r="AVP918" s="806"/>
      <c r="AVQ918" s="806"/>
      <c r="AVR918" s="806"/>
      <c r="AVS918" s="806"/>
      <c r="AVT918" s="806"/>
      <c r="AVU918" s="806"/>
      <c r="AVV918" s="806"/>
      <c r="AVW918" s="806"/>
      <c r="AVX918" s="806"/>
      <c r="AVY918" s="806"/>
      <c r="AVZ918" s="806"/>
      <c r="AWA918" s="806"/>
      <c r="AWB918" s="806"/>
      <c r="AWC918" s="806"/>
      <c r="AWD918" s="806"/>
      <c r="AWE918" s="806"/>
      <c r="AWF918" s="806"/>
      <c r="AWG918" s="806"/>
      <c r="AWH918" s="806"/>
      <c r="AWI918" s="806"/>
      <c r="AWJ918" s="806"/>
      <c r="AWK918" s="806"/>
      <c r="AWL918" s="806"/>
      <c r="AWM918" s="806"/>
      <c r="AWN918" s="806"/>
      <c r="AWO918" s="806"/>
      <c r="AWP918" s="806"/>
      <c r="AWQ918" s="806"/>
      <c r="AWR918" s="806"/>
      <c r="AWS918" s="806"/>
      <c r="AWT918" s="806"/>
      <c r="AWU918" s="806"/>
      <c r="AWV918" s="806"/>
      <c r="AWW918" s="806"/>
      <c r="AWX918" s="806"/>
      <c r="AWY918" s="806"/>
      <c r="AWZ918" s="806"/>
      <c r="AXA918" s="806"/>
      <c r="AXB918" s="806"/>
      <c r="AXC918" s="806"/>
      <c r="AXD918" s="806"/>
      <c r="AXE918" s="806"/>
      <c r="AXF918" s="806"/>
      <c r="AXG918" s="806"/>
      <c r="AXH918" s="806"/>
      <c r="AXI918" s="806"/>
      <c r="AXJ918" s="806"/>
      <c r="AXK918" s="806"/>
      <c r="AXL918" s="806"/>
      <c r="AXM918" s="806"/>
      <c r="AXN918" s="806"/>
      <c r="AXO918" s="806"/>
      <c r="AXP918" s="806"/>
      <c r="AXQ918" s="806"/>
      <c r="AXR918" s="806"/>
      <c r="AXS918" s="806"/>
      <c r="AXT918" s="806"/>
      <c r="AXU918" s="806"/>
      <c r="AXV918" s="806"/>
      <c r="AXW918" s="806"/>
      <c r="AXX918" s="806"/>
      <c r="AXY918" s="806"/>
      <c r="AXZ918" s="806"/>
      <c r="AYA918" s="806"/>
      <c r="AYB918" s="806"/>
      <c r="AYC918" s="806"/>
      <c r="AYD918" s="806"/>
      <c r="AYE918" s="806"/>
      <c r="AYF918" s="806"/>
      <c r="AYG918" s="806"/>
      <c r="AYH918" s="806"/>
      <c r="AYI918" s="806"/>
      <c r="AYJ918" s="806"/>
      <c r="AYK918" s="806"/>
      <c r="AYL918" s="806"/>
      <c r="AYM918" s="806"/>
      <c r="AYN918" s="806"/>
      <c r="AYO918" s="806"/>
      <c r="AYP918" s="806"/>
      <c r="AYQ918" s="806"/>
      <c r="AYR918" s="806"/>
      <c r="AYS918" s="806"/>
      <c r="AYT918" s="806"/>
      <c r="AYU918" s="806"/>
      <c r="AYV918" s="806"/>
      <c r="AYW918" s="806"/>
      <c r="AYX918" s="806"/>
      <c r="AYY918" s="806"/>
      <c r="AYZ918" s="806"/>
      <c r="AZA918" s="806"/>
      <c r="AZB918" s="806"/>
      <c r="AZC918" s="806"/>
      <c r="AZD918" s="806"/>
      <c r="AZE918" s="806"/>
      <c r="AZF918" s="806"/>
      <c r="AZG918" s="806"/>
      <c r="AZH918" s="806"/>
      <c r="AZI918" s="806"/>
      <c r="AZJ918" s="806"/>
      <c r="AZK918" s="806"/>
      <c r="AZL918" s="806"/>
      <c r="AZM918" s="806"/>
      <c r="AZN918" s="806"/>
      <c r="AZO918" s="806"/>
      <c r="AZP918" s="806"/>
      <c r="AZQ918" s="806"/>
      <c r="AZR918" s="806"/>
      <c r="AZS918" s="806"/>
      <c r="AZT918" s="806"/>
      <c r="AZU918" s="806"/>
      <c r="AZV918" s="806"/>
      <c r="AZW918" s="806"/>
      <c r="AZX918" s="806"/>
      <c r="AZY918" s="806"/>
      <c r="AZZ918" s="806"/>
      <c r="BAA918" s="806"/>
      <c r="BAB918" s="806"/>
      <c r="BAC918" s="806"/>
      <c r="BAD918" s="806"/>
      <c r="BAE918" s="806"/>
      <c r="BAF918" s="806"/>
      <c r="BAG918" s="806"/>
      <c r="BAH918" s="806"/>
      <c r="BAI918" s="806"/>
      <c r="BAJ918" s="806"/>
      <c r="BAK918" s="806"/>
      <c r="BAL918" s="806"/>
      <c r="BAM918" s="806"/>
      <c r="BAN918" s="806"/>
      <c r="BAO918" s="806"/>
      <c r="BAP918" s="806"/>
      <c r="BAQ918" s="806"/>
      <c r="BAR918" s="806"/>
      <c r="BAS918" s="806"/>
      <c r="BAT918" s="806"/>
      <c r="BAU918" s="806"/>
      <c r="BAV918" s="806"/>
      <c r="BAW918" s="806"/>
      <c r="BAX918" s="806"/>
      <c r="BAY918" s="806"/>
      <c r="BAZ918" s="806"/>
      <c r="BBA918" s="806"/>
      <c r="BBB918" s="806"/>
      <c r="BBC918" s="806"/>
      <c r="BBD918" s="806"/>
      <c r="BBE918" s="806"/>
      <c r="BBF918" s="806"/>
      <c r="BBG918" s="806"/>
      <c r="BBH918" s="806"/>
      <c r="BBI918" s="806"/>
      <c r="BBJ918" s="806"/>
      <c r="BBK918" s="806"/>
      <c r="BBL918" s="806"/>
      <c r="BBM918" s="806"/>
      <c r="BBN918" s="806"/>
      <c r="BBO918" s="806"/>
      <c r="BBP918" s="806"/>
      <c r="BBQ918" s="806"/>
      <c r="BBR918" s="806"/>
      <c r="BBS918" s="806"/>
      <c r="BBT918" s="806"/>
      <c r="BBU918" s="806"/>
      <c r="BBV918" s="806"/>
      <c r="BBW918" s="806"/>
      <c r="BBX918" s="806"/>
      <c r="BBY918" s="806"/>
      <c r="BBZ918" s="806"/>
      <c r="BCA918" s="806"/>
      <c r="BCB918" s="806"/>
      <c r="BCC918" s="806"/>
      <c r="BCD918" s="806"/>
      <c r="BCE918" s="806"/>
      <c r="BCF918" s="806"/>
      <c r="BCG918" s="806"/>
      <c r="BCH918" s="806"/>
      <c r="BCI918" s="806"/>
      <c r="BCJ918" s="806"/>
      <c r="BCK918" s="806"/>
      <c r="BCL918" s="806"/>
      <c r="BCM918" s="806"/>
      <c r="BCN918" s="806"/>
      <c r="BCO918" s="806"/>
      <c r="BCP918" s="806"/>
      <c r="BCQ918" s="806"/>
      <c r="BCR918" s="806"/>
      <c r="BCS918" s="806"/>
      <c r="BCT918" s="806"/>
      <c r="BCU918" s="806"/>
      <c r="BCV918" s="806"/>
      <c r="BCW918" s="806"/>
      <c r="BCX918" s="806"/>
      <c r="BCY918" s="806"/>
      <c r="BCZ918" s="806"/>
      <c r="BDA918" s="806"/>
      <c r="BDB918" s="806"/>
      <c r="BDC918" s="806"/>
      <c r="BDD918" s="806"/>
      <c r="BDE918" s="806"/>
      <c r="BDF918" s="806"/>
      <c r="BDG918" s="806"/>
      <c r="BDH918" s="806"/>
      <c r="BDI918" s="806"/>
      <c r="BDJ918" s="806"/>
      <c r="BDK918" s="806"/>
      <c r="BDL918" s="806"/>
      <c r="BDM918" s="806"/>
      <c r="BDN918" s="806"/>
      <c r="BDO918" s="806"/>
      <c r="BDP918" s="806"/>
      <c r="BDQ918" s="806"/>
      <c r="BDR918" s="806"/>
      <c r="BDS918" s="806"/>
      <c r="BDT918" s="806"/>
      <c r="BDU918" s="806"/>
      <c r="BDV918" s="806"/>
      <c r="BDW918" s="806"/>
      <c r="BDX918" s="806"/>
      <c r="BDY918" s="806"/>
      <c r="BDZ918" s="806"/>
      <c r="BEA918" s="806"/>
      <c r="BEB918" s="806"/>
      <c r="BEC918" s="806"/>
      <c r="BED918" s="806"/>
      <c r="BEE918" s="806"/>
      <c r="BEF918" s="806"/>
      <c r="BEG918" s="806"/>
      <c r="BEH918" s="806"/>
      <c r="BEI918" s="806"/>
      <c r="BEJ918" s="806"/>
      <c r="BEK918" s="806"/>
      <c r="BEL918" s="806"/>
      <c r="BEM918" s="806"/>
      <c r="BEN918" s="806"/>
      <c r="BEO918" s="806"/>
      <c r="BEP918" s="806"/>
      <c r="BEQ918" s="806"/>
      <c r="BER918" s="806"/>
      <c r="BES918" s="806"/>
      <c r="BET918" s="806"/>
      <c r="BEU918" s="806"/>
      <c r="BEV918" s="806"/>
      <c r="BEW918" s="806"/>
      <c r="BEX918" s="806"/>
      <c r="BEY918" s="806"/>
      <c r="BEZ918" s="806"/>
      <c r="BFA918" s="806"/>
      <c r="BFB918" s="806"/>
      <c r="BFC918" s="806"/>
      <c r="BFD918" s="806"/>
      <c r="BFE918" s="806"/>
      <c r="BFF918" s="806"/>
      <c r="BFG918" s="806"/>
      <c r="BFH918" s="806"/>
      <c r="BFI918" s="806"/>
      <c r="BFJ918" s="806"/>
      <c r="BFK918" s="806"/>
      <c r="BFL918" s="806"/>
      <c r="BFM918" s="806"/>
      <c r="BFN918" s="806"/>
      <c r="BFO918" s="806"/>
      <c r="BFP918" s="806"/>
      <c r="BFQ918" s="806"/>
      <c r="BFR918" s="806"/>
      <c r="BFS918" s="806"/>
      <c r="BFT918" s="806"/>
      <c r="BFU918" s="806"/>
      <c r="BFV918" s="806"/>
      <c r="BFW918" s="806"/>
      <c r="BFX918" s="806"/>
      <c r="BFY918" s="806"/>
      <c r="BFZ918" s="806"/>
      <c r="BGA918" s="806"/>
      <c r="BGB918" s="806"/>
      <c r="BGC918" s="806"/>
      <c r="BGD918" s="806"/>
      <c r="BGE918" s="806"/>
      <c r="BGF918" s="806"/>
      <c r="BGG918" s="806"/>
      <c r="BGH918" s="806"/>
      <c r="BGI918" s="806"/>
      <c r="BGJ918" s="806"/>
      <c r="BGK918" s="806"/>
      <c r="BGL918" s="806"/>
      <c r="BGM918" s="806"/>
      <c r="BGN918" s="806"/>
      <c r="BGO918" s="806"/>
      <c r="BGP918" s="806"/>
      <c r="BGQ918" s="806"/>
      <c r="BGR918" s="806"/>
      <c r="BGS918" s="806"/>
      <c r="BGT918" s="806"/>
      <c r="BGU918" s="806"/>
      <c r="BGV918" s="806"/>
      <c r="BGW918" s="806"/>
      <c r="BGX918" s="806"/>
      <c r="BGY918" s="806"/>
      <c r="BGZ918" s="806"/>
      <c r="BHA918" s="806"/>
      <c r="BHB918" s="806"/>
      <c r="BHC918" s="806"/>
      <c r="BHD918" s="806"/>
      <c r="BHE918" s="806"/>
      <c r="BHF918" s="806"/>
      <c r="BHG918" s="806"/>
      <c r="BHH918" s="806"/>
      <c r="BHI918" s="806"/>
      <c r="BHJ918" s="806"/>
      <c r="BHK918" s="806"/>
      <c r="BHL918" s="806"/>
      <c r="BHM918" s="806"/>
      <c r="BHN918" s="806"/>
      <c r="BHO918" s="806"/>
      <c r="BHP918" s="806"/>
      <c r="BHQ918" s="806"/>
      <c r="BHR918" s="806"/>
      <c r="BHS918" s="806"/>
      <c r="BHT918" s="806"/>
      <c r="BHU918" s="806"/>
      <c r="BHV918" s="806"/>
      <c r="BHW918" s="806"/>
      <c r="BHX918" s="806"/>
      <c r="BHY918" s="806"/>
      <c r="BHZ918" s="806"/>
      <c r="BIA918" s="806"/>
      <c r="BIB918" s="806"/>
      <c r="BIC918" s="806"/>
      <c r="BID918" s="806"/>
      <c r="BIE918" s="806"/>
      <c r="BIF918" s="806"/>
      <c r="BIG918" s="806"/>
      <c r="BIH918" s="806"/>
      <c r="BII918" s="806"/>
      <c r="BIJ918" s="806"/>
      <c r="BIK918" s="806"/>
      <c r="BIL918" s="806"/>
      <c r="BIM918" s="806"/>
      <c r="BIN918" s="806"/>
      <c r="BIO918" s="806"/>
      <c r="BIP918" s="806"/>
      <c r="BIQ918" s="806"/>
      <c r="BIR918" s="806"/>
      <c r="BIS918" s="806"/>
      <c r="BIT918" s="806"/>
      <c r="BIU918" s="806"/>
      <c r="BIV918" s="806"/>
      <c r="BIW918" s="806"/>
      <c r="BIX918" s="806"/>
      <c r="BIY918" s="806"/>
      <c r="BIZ918" s="806"/>
      <c r="BJA918" s="806"/>
      <c r="BJB918" s="806"/>
      <c r="BJC918" s="806"/>
      <c r="BJD918" s="806"/>
      <c r="BJE918" s="806"/>
      <c r="BJF918" s="806"/>
      <c r="BJG918" s="806"/>
      <c r="BJH918" s="806"/>
      <c r="BJI918" s="806"/>
      <c r="BJJ918" s="806"/>
      <c r="BJK918" s="806"/>
      <c r="BJL918" s="806"/>
      <c r="BJM918" s="806"/>
      <c r="BJN918" s="806"/>
      <c r="BJO918" s="806"/>
      <c r="BJP918" s="806"/>
      <c r="BJQ918" s="806"/>
      <c r="BJR918" s="806"/>
      <c r="BJS918" s="806"/>
      <c r="BJT918" s="806"/>
      <c r="BJU918" s="806"/>
      <c r="BJV918" s="806"/>
      <c r="BJW918" s="806"/>
      <c r="BJX918" s="806"/>
      <c r="BJY918" s="806"/>
      <c r="BJZ918" s="806"/>
      <c r="BKA918" s="806"/>
      <c r="BKB918" s="806"/>
      <c r="BKC918" s="806"/>
      <c r="BKD918" s="806"/>
      <c r="BKE918" s="806"/>
      <c r="BKF918" s="806"/>
      <c r="BKG918" s="806"/>
      <c r="BKH918" s="806"/>
      <c r="BKI918" s="806"/>
      <c r="BKJ918" s="806"/>
      <c r="BKK918" s="806"/>
      <c r="BKL918" s="806"/>
      <c r="BKM918" s="806"/>
      <c r="BKN918" s="806"/>
      <c r="BKO918" s="806"/>
      <c r="BKP918" s="806"/>
      <c r="BKQ918" s="806"/>
      <c r="BKR918" s="806"/>
      <c r="BKS918" s="806"/>
      <c r="BKT918" s="806"/>
      <c r="BKU918" s="806"/>
      <c r="BKV918" s="806"/>
      <c r="BKW918" s="806"/>
      <c r="BKX918" s="806"/>
      <c r="BKY918" s="806"/>
      <c r="BKZ918" s="806"/>
      <c r="BLA918" s="806"/>
      <c r="BLB918" s="806"/>
      <c r="BLC918" s="806"/>
      <c r="BLD918" s="806"/>
      <c r="BLE918" s="806"/>
      <c r="BLF918" s="806"/>
      <c r="BLG918" s="806"/>
      <c r="BLH918" s="806"/>
      <c r="BLI918" s="806"/>
      <c r="BLJ918" s="806"/>
      <c r="BLK918" s="806"/>
      <c r="BLL918" s="806"/>
      <c r="BLM918" s="806"/>
      <c r="BLN918" s="806"/>
      <c r="BLO918" s="806"/>
      <c r="BLP918" s="806"/>
      <c r="BLQ918" s="806"/>
      <c r="BLR918" s="806"/>
      <c r="BLS918" s="806"/>
      <c r="BLT918" s="806"/>
      <c r="BLU918" s="806"/>
      <c r="BLV918" s="806"/>
      <c r="BLW918" s="806"/>
      <c r="BLX918" s="806"/>
      <c r="BLY918" s="806"/>
      <c r="BLZ918" s="806"/>
      <c r="BMA918" s="806"/>
      <c r="BMB918" s="806"/>
      <c r="BMC918" s="806"/>
      <c r="BMD918" s="806"/>
      <c r="BME918" s="806"/>
      <c r="BMF918" s="806"/>
      <c r="BMG918" s="806"/>
      <c r="BMH918" s="806"/>
      <c r="BMI918" s="806"/>
      <c r="BMJ918" s="806"/>
      <c r="BMK918" s="806"/>
      <c r="BML918" s="806"/>
      <c r="BMM918" s="806"/>
      <c r="BMN918" s="806"/>
      <c r="BMO918" s="806"/>
      <c r="BMP918" s="806"/>
      <c r="BMQ918" s="806"/>
      <c r="BMR918" s="806"/>
      <c r="BMS918" s="806"/>
      <c r="BMT918" s="806"/>
      <c r="BMU918" s="806"/>
      <c r="BMV918" s="806"/>
      <c r="BMW918" s="806"/>
      <c r="BMX918" s="806"/>
      <c r="BMY918" s="806"/>
      <c r="BMZ918" s="806"/>
      <c r="BNA918" s="806"/>
      <c r="BNB918" s="806"/>
      <c r="BNC918" s="806"/>
      <c r="BND918" s="806"/>
      <c r="BNE918" s="806"/>
      <c r="BNF918" s="806"/>
      <c r="BNG918" s="806"/>
      <c r="BNH918" s="806"/>
      <c r="BNI918" s="806"/>
      <c r="BNJ918" s="806"/>
      <c r="BNK918" s="806"/>
      <c r="BNL918" s="806"/>
      <c r="BNM918" s="806"/>
      <c r="BNN918" s="806"/>
      <c r="BNO918" s="806"/>
      <c r="BNP918" s="806"/>
      <c r="BNQ918" s="806"/>
      <c r="BNR918" s="806"/>
      <c r="BNS918" s="806"/>
      <c r="BNT918" s="806"/>
      <c r="BNU918" s="806"/>
      <c r="BNV918" s="806"/>
      <c r="BNW918" s="806"/>
      <c r="BNX918" s="806"/>
      <c r="BNY918" s="806"/>
      <c r="BNZ918" s="806"/>
      <c r="BOA918" s="806"/>
      <c r="BOB918" s="806"/>
      <c r="BOC918" s="806"/>
      <c r="BOD918" s="806"/>
      <c r="BOE918" s="806"/>
      <c r="BOF918" s="806"/>
      <c r="BOG918" s="806"/>
      <c r="BOH918" s="806"/>
      <c r="BOI918" s="806"/>
      <c r="BOJ918" s="806"/>
      <c r="BOK918" s="806"/>
      <c r="BOL918" s="806"/>
      <c r="BOM918" s="806"/>
      <c r="BON918" s="806"/>
      <c r="BOO918" s="806"/>
      <c r="BOP918" s="806"/>
      <c r="BOQ918" s="806"/>
      <c r="BOR918" s="806"/>
      <c r="BOS918" s="806"/>
      <c r="BOT918" s="806"/>
      <c r="BOU918" s="806"/>
      <c r="BOV918" s="806"/>
      <c r="BOW918" s="806"/>
      <c r="BOX918" s="806"/>
      <c r="BOY918" s="806"/>
      <c r="BOZ918" s="806"/>
      <c r="BPA918" s="806"/>
      <c r="BPB918" s="806"/>
      <c r="BPC918" s="806"/>
      <c r="BPD918" s="806"/>
      <c r="BPE918" s="806"/>
      <c r="BPF918" s="806"/>
      <c r="BPG918" s="806"/>
      <c r="BPH918" s="806"/>
      <c r="BPI918" s="806"/>
      <c r="BPJ918" s="806"/>
      <c r="BPK918" s="806"/>
      <c r="BPL918" s="806"/>
      <c r="BPM918" s="806"/>
      <c r="BPN918" s="806"/>
      <c r="BPO918" s="806"/>
      <c r="BPP918" s="806"/>
      <c r="BPQ918" s="806"/>
      <c r="BPR918" s="806"/>
      <c r="BPS918" s="806"/>
      <c r="BPT918" s="806"/>
      <c r="BPU918" s="806"/>
      <c r="BPV918" s="806"/>
      <c r="BPW918" s="806"/>
      <c r="BPX918" s="806"/>
      <c r="BPY918" s="806"/>
      <c r="BPZ918" s="806"/>
      <c r="BQA918" s="806"/>
      <c r="BQB918" s="806"/>
      <c r="BQC918" s="806"/>
      <c r="BQD918" s="806"/>
      <c r="BQE918" s="806"/>
      <c r="BQF918" s="806"/>
      <c r="BQG918" s="806"/>
      <c r="BQH918" s="806"/>
      <c r="BQI918" s="806"/>
      <c r="BQJ918" s="806"/>
      <c r="BQK918" s="806"/>
      <c r="BQL918" s="806"/>
      <c r="BQM918" s="806"/>
      <c r="BQN918" s="806"/>
      <c r="BQO918" s="806"/>
      <c r="BQP918" s="806"/>
      <c r="BQQ918" s="806"/>
      <c r="BQR918" s="806"/>
      <c r="BQS918" s="806"/>
      <c r="BQT918" s="806"/>
      <c r="BQU918" s="806"/>
      <c r="BQV918" s="806"/>
      <c r="BQW918" s="806"/>
      <c r="BQX918" s="806"/>
      <c r="BQY918" s="806"/>
      <c r="BQZ918" s="806"/>
      <c r="BRA918" s="806"/>
      <c r="BRB918" s="806"/>
      <c r="BRC918" s="806"/>
      <c r="BRD918" s="806"/>
      <c r="BRE918" s="806"/>
      <c r="BRF918" s="806"/>
      <c r="BRG918" s="806"/>
      <c r="BRH918" s="806"/>
      <c r="BRI918" s="806"/>
      <c r="BRJ918" s="806"/>
      <c r="BRK918" s="806"/>
      <c r="BRL918" s="806"/>
      <c r="BRM918" s="806"/>
      <c r="BRN918" s="806"/>
      <c r="BRO918" s="806"/>
      <c r="BRP918" s="806"/>
      <c r="BRQ918" s="806"/>
      <c r="BRR918" s="806"/>
      <c r="BRS918" s="806"/>
      <c r="BRT918" s="806"/>
      <c r="BRU918" s="806"/>
      <c r="BRV918" s="806"/>
      <c r="BRW918" s="806"/>
      <c r="BRX918" s="806"/>
      <c r="BRY918" s="806"/>
      <c r="BRZ918" s="806"/>
      <c r="BSA918" s="806"/>
      <c r="BSB918" s="806"/>
      <c r="BSC918" s="806"/>
      <c r="BSD918" s="806"/>
      <c r="BSE918" s="806"/>
      <c r="BSF918" s="806"/>
      <c r="BSG918" s="806"/>
      <c r="BSH918" s="806"/>
      <c r="BSI918" s="806"/>
      <c r="BSJ918" s="806"/>
      <c r="BSK918" s="806"/>
      <c r="BSL918" s="806"/>
      <c r="BSM918" s="806"/>
      <c r="BSN918" s="806"/>
      <c r="BSO918" s="806"/>
      <c r="BSP918" s="806"/>
      <c r="BSQ918" s="806"/>
      <c r="BSR918" s="806"/>
      <c r="BSS918" s="806"/>
      <c r="BST918" s="806"/>
      <c r="BSU918" s="806"/>
      <c r="BSV918" s="806"/>
      <c r="BSW918" s="806"/>
      <c r="BSX918" s="806"/>
      <c r="BSY918" s="806"/>
      <c r="BSZ918" s="806"/>
      <c r="BTA918" s="806"/>
      <c r="BTB918" s="806"/>
      <c r="BTC918" s="806"/>
      <c r="BTD918" s="806"/>
      <c r="BTE918" s="806"/>
      <c r="BTF918" s="806"/>
      <c r="BTG918" s="806"/>
      <c r="BTH918" s="806"/>
      <c r="BTI918" s="806"/>
      <c r="BTJ918" s="806"/>
      <c r="BTK918" s="806"/>
      <c r="BTL918" s="806"/>
      <c r="BTM918" s="806"/>
      <c r="BTN918" s="806"/>
      <c r="BTO918" s="806"/>
      <c r="BTP918" s="806"/>
      <c r="BTQ918" s="806"/>
      <c r="BTR918" s="806"/>
      <c r="BTS918" s="806"/>
      <c r="BTT918" s="806"/>
      <c r="BTU918" s="806"/>
      <c r="BTV918" s="806"/>
      <c r="BTW918" s="806"/>
      <c r="BTX918" s="806"/>
      <c r="BTY918" s="806"/>
      <c r="BTZ918" s="806"/>
      <c r="BUA918" s="806"/>
      <c r="BUB918" s="806"/>
      <c r="BUC918" s="806"/>
      <c r="BUD918" s="806"/>
      <c r="BUE918" s="806"/>
      <c r="BUF918" s="806"/>
      <c r="BUG918" s="806"/>
      <c r="BUH918" s="806"/>
      <c r="BUI918" s="806"/>
      <c r="BUJ918" s="806"/>
      <c r="BUK918" s="806"/>
      <c r="BUL918" s="806"/>
      <c r="BUM918" s="806"/>
      <c r="BUN918" s="806"/>
      <c r="BUO918" s="806"/>
      <c r="BUP918" s="806"/>
      <c r="BUQ918" s="806"/>
      <c r="BUR918" s="806"/>
      <c r="BUS918" s="806"/>
      <c r="BUT918" s="806"/>
      <c r="BUU918" s="806"/>
      <c r="BUV918" s="806"/>
      <c r="BUW918" s="806"/>
      <c r="BUX918" s="806"/>
      <c r="BUY918" s="806"/>
      <c r="BUZ918" s="806"/>
      <c r="BVA918" s="806"/>
      <c r="BVB918" s="806"/>
      <c r="BVC918" s="806"/>
      <c r="BVD918" s="806"/>
      <c r="BVE918" s="806"/>
      <c r="BVF918" s="806"/>
      <c r="BVG918" s="806"/>
      <c r="BVH918" s="806"/>
      <c r="BVI918" s="806"/>
      <c r="BVJ918" s="806"/>
      <c r="BVK918" s="806"/>
      <c r="BVL918" s="806"/>
      <c r="BVM918" s="806"/>
      <c r="BVN918" s="806"/>
      <c r="BVO918" s="806"/>
      <c r="BVP918" s="806"/>
      <c r="BVQ918" s="806"/>
      <c r="BVR918" s="806"/>
      <c r="BVS918" s="806"/>
      <c r="BVT918" s="806"/>
      <c r="BVU918" s="806"/>
      <c r="BVV918" s="806"/>
      <c r="BVW918" s="806"/>
      <c r="BVX918" s="806"/>
      <c r="BVY918" s="806"/>
      <c r="BVZ918" s="806"/>
      <c r="BWA918" s="806"/>
      <c r="BWB918" s="806"/>
      <c r="BWC918" s="806"/>
      <c r="BWD918" s="806"/>
      <c r="BWE918" s="806"/>
      <c r="BWF918" s="806"/>
      <c r="BWG918" s="806"/>
      <c r="BWH918" s="806"/>
      <c r="BWI918" s="806"/>
      <c r="BWJ918" s="806"/>
      <c r="BWK918" s="806"/>
      <c r="BWL918" s="806"/>
      <c r="BWM918" s="806"/>
      <c r="BWN918" s="806"/>
      <c r="BWO918" s="806"/>
      <c r="BWP918" s="806"/>
      <c r="BWQ918" s="806"/>
      <c r="BWR918" s="806"/>
      <c r="BWS918" s="806"/>
      <c r="BWT918" s="806"/>
      <c r="BWU918" s="806"/>
      <c r="BWV918" s="806"/>
      <c r="BWW918" s="806"/>
      <c r="BWX918" s="806"/>
      <c r="BWY918" s="806"/>
      <c r="BWZ918" s="806"/>
      <c r="BXA918" s="806"/>
      <c r="BXB918" s="806"/>
      <c r="BXC918" s="806"/>
      <c r="BXD918" s="806"/>
      <c r="BXE918" s="806"/>
      <c r="BXF918" s="806"/>
      <c r="BXG918" s="806"/>
      <c r="BXH918" s="806"/>
      <c r="BXI918" s="806"/>
      <c r="BXJ918" s="806"/>
      <c r="BXK918" s="806"/>
      <c r="BXL918" s="806"/>
      <c r="BXM918" s="806"/>
      <c r="BXN918" s="806"/>
      <c r="BXO918" s="806"/>
      <c r="BXP918" s="806"/>
      <c r="BXQ918" s="806"/>
      <c r="BXR918" s="806"/>
      <c r="BXS918" s="806"/>
      <c r="BXT918" s="806"/>
      <c r="BXU918" s="806"/>
      <c r="BXV918" s="806"/>
      <c r="BXW918" s="806"/>
      <c r="BXX918" s="806"/>
      <c r="BXY918" s="806"/>
      <c r="BXZ918" s="806"/>
      <c r="BYA918" s="806"/>
      <c r="BYB918" s="806"/>
      <c r="BYC918" s="806"/>
      <c r="BYD918" s="806"/>
      <c r="BYE918" s="806"/>
      <c r="BYF918" s="806"/>
      <c r="BYG918" s="806"/>
      <c r="BYH918" s="806"/>
      <c r="BYI918" s="806"/>
      <c r="BYJ918" s="806"/>
      <c r="BYK918" s="806"/>
      <c r="BYL918" s="806"/>
      <c r="BYM918" s="806"/>
      <c r="BYN918" s="806"/>
      <c r="BYO918" s="806"/>
      <c r="BYP918" s="806"/>
      <c r="BYQ918" s="806"/>
      <c r="BYR918" s="806"/>
      <c r="BYS918" s="806"/>
      <c r="BYT918" s="806"/>
      <c r="BYU918" s="806"/>
      <c r="BYV918" s="806"/>
      <c r="BYW918" s="806"/>
      <c r="BYX918" s="806"/>
      <c r="BYY918" s="806"/>
      <c r="BYZ918" s="806"/>
      <c r="BZA918" s="806"/>
      <c r="BZB918" s="806"/>
      <c r="BZC918" s="806"/>
      <c r="BZD918" s="806"/>
      <c r="BZE918" s="806"/>
      <c r="BZF918" s="806"/>
      <c r="BZG918" s="806"/>
      <c r="BZH918" s="806"/>
      <c r="BZI918" s="806"/>
      <c r="BZJ918" s="806"/>
      <c r="BZK918" s="806"/>
      <c r="BZL918" s="806"/>
      <c r="BZM918" s="806"/>
      <c r="BZN918" s="806"/>
      <c r="BZO918" s="806"/>
      <c r="BZP918" s="806"/>
      <c r="BZQ918" s="806"/>
      <c r="BZR918" s="806"/>
      <c r="BZS918" s="806"/>
      <c r="BZT918" s="806"/>
      <c r="BZU918" s="806"/>
      <c r="BZV918" s="806"/>
      <c r="BZW918" s="806"/>
      <c r="BZX918" s="806"/>
      <c r="BZY918" s="806"/>
      <c r="BZZ918" s="806"/>
      <c r="CAA918" s="806"/>
      <c r="CAB918" s="806"/>
      <c r="CAC918" s="806"/>
      <c r="CAD918" s="806"/>
      <c r="CAE918" s="806"/>
      <c r="CAF918" s="806"/>
      <c r="CAG918" s="806"/>
      <c r="CAH918" s="806"/>
      <c r="CAI918" s="806"/>
      <c r="CAJ918" s="806"/>
      <c r="CAK918" s="806"/>
      <c r="CAL918" s="806"/>
      <c r="CAM918" s="806"/>
      <c r="CAN918" s="806"/>
      <c r="CAO918" s="806"/>
      <c r="CAP918" s="806"/>
      <c r="CAQ918" s="806"/>
      <c r="CAR918" s="806"/>
      <c r="CAS918" s="806"/>
      <c r="CAT918" s="806"/>
      <c r="CAU918" s="806"/>
      <c r="CAV918" s="806"/>
      <c r="CAW918" s="806"/>
      <c r="CAX918" s="806"/>
      <c r="CAY918" s="806"/>
      <c r="CAZ918" s="806"/>
      <c r="CBA918" s="806"/>
      <c r="CBB918" s="806"/>
      <c r="CBC918" s="806"/>
      <c r="CBD918" s="806"/>
      <c r="CBE918" s="806"/>
      <c r="CBF918" s="806"/>
      <c r="CBG918" s="806"/>
      <c r="CBH918" s="806"/>
      <c r="CBI918" s="806"/>
      <c r="CBJ918" s="806"/>
      <c r="CBK918" s="806"/>
      <c r="CBL918" s="806"/>
      <c r="CBM918" s="806"/>
      <c r="CBN918" s="806"/>
      <c r="CBO918" s="806"/>
      <c r="CBP918" s="806"/>
      <c r="CBQ918" s="806"/>
      <c r="CBR918" s="806"/>
      <c r="CBS918" s="806"/>
      <c r="CBT918" s="806"/>
      <c r="CBU918" s="806"/>
      <c r="CBV918" s="806"/>
      <c r="CBW918" s="806"/>
      <c r="CBX918" s="806"/>
      <c r="CBY918" s="806"/>
      <c r="CBZ918" s="806"/>
      <c r="CCA918" s="806"/>
      <c r="CCB918" s="806"/>
      <c r="CCC918" s="806"/>
      <c r="CCD918" s="806"/>
      <c r="CCE918" s="806"/>
      <c r="CCF918" s="806"/>
      <c r="CCG918" s="806"/>
      <c r="CCH918" s="806"/>
      <c r="CCI918" s="806"/>
      <c r="CCJ918" s="806"/>
      <c r="CCK918" s="806"/>
      <c r="CCL918" s="806"/>
      <c r="CCM918" s="806"/>
      <c r="CCN918" s="806"/>
      <c r="CCO918" s="806"/>
      <c r="CCP918" s="806"/>
      <c r="CCQ918" s="806"/>
      <c r="CCR918" s="806"/>
      <c r="CCS918" s="806"/>
      <c r="CCT918" s="806"/>
      <c r="CCU918" s="806"/>
      <c r="CCV918" s="806"/>
      <c r="CCW918" s="806"/>
      <c r="CCX918" s="806"/>
      <c r="CCY918" s="806"/>
      <c r="CCZ918" s="806"/>
      <c r="CDA918" s="806"/>
      <c r="CDB918" s="806"/>
      <c r="CDC918" s="806"/>
      <c r="CDD918" s="806"/>
      <c r="CDE918" s="806"/>
      <c r="CDF918" s="806"/>
      <c r="CDG918" s="806"/>
      <c r="CDH918" s="806"/>
      <c r="CDI918" s="806"/>
      <c r="CDJ918" s="806"/>
      <c r="CDK918" s="806"/>
      <c r="CDL918" s="806"/>
      <c r="CDM918" s="806"/>
      <c r="CDN918" s="806"/>
      <c r="CDO918" s="806"/>
      <c r="CDP918" s="806"/>
      <c r="CDQ918" s="806"/>
      <c r="CDR918" s="806"/>
      <c r="CDS918" s="806"/>
      <c r="CDT918" s="806"/>
      <c r="CDU918" s="806"/>
      <c r="CDV918" s="806"/>
      <c r="CDW918" s="806"/>
      <c r="CDX918" s="806"/>
      <c r="CDY918" s="806"/>
      <c r="CDZ918" s="806"/>
      <c r="CEA918" s="806"/>
      <c r="CEB918" s="806"/>
      <c r="CEC918" s="806"/>
      <c r="CED918" s="806"/>
      <c r="CEE918" s="806"/>
      <c r="CEF918" s="806"/>
      <c r="CEG918" s="806"/>
      <c r="CEH918" s="806"/>
      <c r="CEI918" s="806"/>
      <c r="CEJ918" s="806"/>
      <c r="CEK918" s="806"/>
      <c r="CEL918" s="806"/>
      <c r="CEM918" s="806"/>
      <c r="CEN918" s="806"/>
      <c r="CEO918" s="806"/>
      <c r="CEP918" s="806"/>
      <c r="CEQ918" s="806"/>
      <c r="CER918" s="806"/>
      <c r="CES918" s="806"/>
      <c r="CET918" s="806"/>
      <c r="CEU918" s="806"/>
      <c r="CEV918" s="806"/>
      <c r="CEW918" s="806"/>
      <c r="CEX918" s="806"/>
      <c r="CEY918" s="806"/>
      <c r="CEZ918" s="806"/>
      <c r="CFA918" s="806"/>
      <c r="CFB918" s="806"/>
      <c r="CFC918" s="806"/>
      <c r="CFD918" s="806"/>
      <c r="CFE918" s="806"/>
      <c r="CFF918" s="806"/>
      <c r="CFG918" s="806"/>
      <c r="CFH918" s="806"/>
      <c r="CFI918" s="806"/>
      <c r="CFJ918" s="806"/>
      <c r="CFK918" s="806"/>
      <c r="CFL918" s="806"/>
      <c r="CFM918" s="806"/>
      <c r="CFN918" s="806"/>
      <c r="CFO918" s="806"/>
      <c r="CFP918" s="806"/>
      <c r="CFQ918" s="806"/>
      <c r="CFR918" s="806"/>
      <c r="CFS918" s="806"/>
      <c r="CFT918" s="806"/>
      <c r="CFU918" s="806"/>
      <c r="CFV918" s="806"/>
      <c r="CFW918" s="806"/>
      <c r="CFX918" s="806"/>
      <c r="CFY918" s="806"/>
      <c r="CFZ918" s="806"/>
      <c r="CGA918" s="806"/>
      <c r="CGB918" s="806"/>
      <c r="CGC918" s="806"/>
      <c r="CGD918" s="806"/>
      <c r="CGE918" s="806"/>
      <c r="CGF918" s="806"/>
      <c r="CGG918" s="806"/>
      <c r="CGH918" s="806"/>
      <c r="CGI918" s="806"/>
      <c r="CGJ918" s="806"/>
      <c r="CGK918" s="806"/>
      <c r="CGL918" s="806"/>
      <c r="CGM918" s="806"/>
      <c r="CGN918" s="806"/>
      <c r="CGO918" s="806"/>
      <c r="CGP918" s="806"/>
      <c r="CGQ918" s="806"/>
      <c r="CGR918" s="806"/>
      <c r="CGS918" s="806"/>
      <c r="CGT918" s="806"/>
      <c r="CGU918" s="806"/>
      <c r="CGV918" s="806"/>
      <c r="CGW918" s="806"/>
      <c r="CGX918" s="806"/>
      <c r="CGY918" s="806"/>
      <c r="CGZ918" s="806"/>
      <c r="CHA918" s="806"/>
      <c r="CHB918" s="806"/>
      <c r="CHC918" s="806"/>
      <c r="CHD918" s="806"/>
      <c r="CHE918" s="806"/>
      <c r="CHF918" s="806"/>
      <c r="CHG918" s="806"/>
      <c r="CHH918" s="806"/>
      <c r="CHI918" s="806"/>
      <c r="CHJ918" s="806"/>
      <c r="CHK918" s="806"/>
      <c r="CHL918" s="806"/>
      <c r="CHM918" s="806"/>
      <c r="CHN918" s="806"/>
      <c r="CHO918" s="806"/>
      <c r="CHP918" s="806"/>
      <c r="CHQ918" s="806"/>
      <c r="CHR918" s="806"/>
      <c r="CHS918" s="806"/>
      <c r="CHT918" s="806"/>
      <c r="CHU918" s="806"/>
      <c r="CHV918" s="806"/>
      <c r="CHW918" s="806"/>
      <c r="CHX918" s="806"/>
      <c r="CHY918" s="806"/>
      <c r="CHZ918" s="806"/>
      <c r="CIA918" s="806"/>
      <c r="CIB918" s="806"/>
      <c r="CIC918" s="806"/>
      <c r="CID918" s="806"/>
      <c r="CIE918" s="806"/>
      <c r="CIF918" s="806"/>
      <c r="CIG918" s="806"/>
      <c r="CIH918" s="806"/>
      <c r="CII918" s="806"/>
      <c r="CIJ918" s="806"/>
      <c r="CIK918" s="806"/>
      <c r="CIL918" s="806"/>
      <c r="CIM918" s="806"/>
      <c r="CIN918" s="806"/>
      <c r="CIO918" s="806"/>
      <c r="CIP918" s="806"/>
      <c r="CIQ918" s="806"/>
      <c r="CIR918" s="806"/>
      <c r="CIS918" s="806"/>
      <c r="CIT918" s="806"/>
      <c r="CIU918" s="806"/>
      <c r="CIV918" s="806"/>
      <c r="CIW918" s="806"/>
      <c r="CIX918" s="806"/>
      <c r="CIY918" s="806"/>
      <c r="CIZ918" s="806"/>
      <c r="CJA918" s="806"/>
      <c r="CJB918" s="806"/>
      <c r="CJC918" s="806"/>
      <c r="CJD918" s="806"/>
      <c r="CJE918" s="806"/>
      <c r="CJF918" s="806"/>
      <c r="CJG918" s="806"/>
      <c r="CJH918" s="806"/>
      <c r="CJI918" s="806"/>
      <c r="CJJ918" s="806"/>
      <c r="CJK918" s="806"/>
      <c r="CJL918" s="806"/>
      <c r="CJM918" s="806"/>
      <c r="CJN918" s="806"/>
      <c r="CJO918" s="806"/>
      <c r="CJP918" s="806"/>
      <c r="CJQ918" s="806"/>
      <c r="CJR918" s="806"/>
      <c r="CJS918" s="806"/>
      <c r="CJT918" s="806"/>
      <c r="CJU918" s="806"/>
      <c r="CJV918" s="806"/>
      <c r="CJW918" s="806"/>
      <c r="CJX918" s="806"/>
      <c r="CJY918" s="806"/>
      <c r="CJZ918" s="806"/>
      <c r="CKA918" s="806"/>
      <c r="CKB918" s="806"/>
      <c r="CKC918" s="806"/>
      <c r="CKD918" s="806"/>
      <c r="CKE918" s="806"/>
      <c r="CKF918" s="806"/>
      <c r="CKG918" s="806"/>
      <c r="CKH918" s="806"/>
      <c r="CKI918" s="806"/>
      <c r="CKJ918" s="806"/>
      <c r="CKK918" s="806"/>
      <c r="CKL918" s="806"/>
      <c r="CKM918" s="806"/>
      <c r="CKN918" s="806"/>
      <c r="CKO918" s="806"/>
      <c r="CKP918" s="806"/>
      <c r="CKQ918" s="806"/>
      <c r="CKR918" s="806"/>
      <c r="CKS918" s="806"/>
      <c r="CKT918" s="806"/>
      <c r="CKU918" s="806"/>
      <c r="CKV918" s="806"/>
      <c r="CKW918" s="806"/>
      <c r="CKX918" s="806"/>
      <c r="CKY918" s="806"/>
      <c r="CKZ918" s="806"/>
      <c r="CLA918" s="806"/>
      <c r="CLB918" s="806"/>
      <c r="CLC918" s="806"/>
      <c r="CLD918" s="806"/>
      <c r="CLE918" s="806"/>
      <c r="CLF918" s="806"/>
      <c r="CLG918" s="806"/>
      <c r="CLH918" s="806"/>
      <c r="CLI918" s="806"/>
      <c r="CLJ918" s="806"/>
      <c r="CLK918" s="806"/>
      <c r="CLL918" s="806"/>
      <c r="CLM918" s="806"/>
      <c r="CLN918" s="806"/>
      <c r="CLO918" s="806"/>
      <c r="CLP918" s="806"/>
      <c r="CLQ918" s="806"/>
      <c r="CLR918" s="806"/>
      <c r="CLS918" s="806"/>
      <c r="CLT918" s="806"/>
      <c r="CLU918" s="806"/>
      <c r="CLV918" s="806"/>
      <c r="CLW918" s="806"/>
      <c r="CLX918" s="806"/>
      <c r="CLY918" s="806"/>
      <c r="CLZ918" s="806"/>
      <c r="CMA918" s="806"/>
      <c r="CMB918" s="806"/>
      <c r="CMC918" s="806"/>
      <c r="CMD918" s="806"/>
      <c r="CME918" s="806"/>
      <c r="CMF918" s="806"/>
      <c r="CMG918" s="806"/>
      <c r="CMH918" s="806"/>
      <c r="CMI918" s="806"/>
      <c r="CMJ918" s="806"/>
      <c r="CMK918" s="806"/>
      <c r="CML918" s="806"/>
      <c r="CMM918" s="806"/>
      <c r="CMN918" s="806"/>
      <c r="CMO918" s="806"/>
      <c r="CMP918" s="806"/>
      <c r="CMQ918" s="806"/>
      <c r="CMR918" s="806"/>
      <c r="CMS918" s="806"/>
      <c r="CMT918" s="806"/>
      <c r="CMU918" s="806"/>
      <c r="CMV918" s="806"/>
      <c r="CMW918" s="806"/>
      <c r="CMX918" s="806"/>
      <c r="CMY918" s="806"/>
      <c r="CMZ918" s="806"/>
      <c r="CNA918" s="806"/>
      <c r="CNB918" s="806"/>
      <c r="CNC918" s="806"/>
      <c r="CND918" s="806"/>
      <c r="CNE918" s="806"/>
      <c r="CNF918" s="806"/>
      <c r="CNG918" s="806"/>
      <c r="CNH918" s="806"/>
      <c r="CNI918" s="806"/>
      <c r="CNJ918" s="806"/>
      <c r="CNK918" s="806"/>
      <c r="CNL918" s="806"/>
      <c r="CNM918" s="806"/>
      <c r="CNN918" s="806"/>
      <c r="CNO918" s="806"/>
      <c r="CNP918" s="806"/>
      <c r="CNQ918" s="806"/>
      <c r="CNR918" s="806"/>
      <c r="CNS918" s="806"/>
      <c r="CNT918" s="806"/>
      <c r="CNU918" s="806"/>
      <c r="CNV918" s="806"/>
      <c r="CNW918" s="806"/>
      <c r="CNX918" s="806"/>
      <c r="CNY918" s="806"/>
      <c r="CNZ918" s="806"/>
      <c r="COA918" s="806"/>
      <c r="COB918" s="806"/>
      <c r="COC918" s="806"/>
      <c r="COD918" s="806"/>
      <c r="COE918" s="806"/>
      <c r="COF918" s="806"/>
      <c r="COG918" s="806"/>
      <c r="COH918" s="806"/>
      <c r="COI918" s="806"/>
      <c r="COJ918" s="806"/>
      <c r="COK918" s="806"/>
      <c r="COL918" s="806"/>
      <c r="COM918" s="806"/>
      <c r="CON918" s="806"/>
      <c r="COO918" s="806"/>
      <c r="COP918" s="806"/>
      <c r="COQ918" s="806"/>
      <c r="COR918" s="806"/>
      <c r="COS918" s="806"/>
      <c r="COT918" s="806"/>
      <c r="COU918" s="806"/>
      <c r="COV918" s="806"/>
      <c r="COW918" s="806"/>
      <c r="COX918" s="806"/>
      <c r="COY918" s="806"/>
      <c r="COZ918" s="806"/>
      <c r="CPA918" s="806"/>
      <c r="CPB918" s="806"/>
      <c r="CPC918" s="806"/>
      <c r="CPD918" s="806"/>
      <c r="CPE918" s="806"/>
      <c r="CPF918" s="806"/>
      <c r="CPG918" s="806"/>
      <c r="CPH918" s="806"/>
      <c r="CPI918" s="806"/>
      <c r="CPJ918" s="806"/>
      <c r="CPK918" s="806"/>
      <c r="CPL918" s="806"/>
      <c r="CPM918" s="806"/>
      <c r="CPN918" s="806"/>
      <c r="CPO918" s="806"/>
      <c r="CPP918" s="806"/>
      <c r="CPQ918" s="806"/>
      <c r="CPR918" s="806"/>
      <c r="CPS918" s="806"/>
      <c r="CPT918" s="806"/>
      <c r="CPU918" s="806"/>
      <c r="CPV918" s="806"/>
      <c r="CPW918" s="806"/>
      <c r="CPX918" s="806"/>
      <c r="CPY918" s="806"/>
      <c r="CPZ918" s="806"/>
      <c r="CQA918" s="806"/>
      <c r="CQB918" s="806"/>
      <c r="CQC918" s="806"/>
      <c r="CQD918" s="806"/>
      <c r="CQE918" s="806"/>
      <c r="CQF918" s="806"/>
      <c r="CQG918" s="806"/>
      <c r="CQH918" s="806"/>
      <c r="CQI918" s="806"/>
      <c r="CQJ918" s="806"/>
      <c r="CQK918" s="806"/>
      <c r="CQL918" s="806"/>
      <c r="CQM918" s="806"/>
      <c r="CQN918" s="806"/>
      <c r="CQO918" s="806"/>
      <c r="CQP918" s="806"/>
      <c r="CQQ918" s="806"/>
      <c r="CQR918" s="806"/>
      <c r="CQS918" s="806"/>
      <c r="CQT918" s="806"/>
      <c r="CQU918" s="806"/>
      <c r="CQV918" s="806"/>
      <c r="CQW918" s="806"/>
      <c r="CQX918" s="806"/>
      <c r="CQY918" s="806"/>
      <c r="CQZ918" s="806"/>
      <c r="CRA918" s="806"/>
      <c r="CRB918" s="806"/>
      <c r="CRC918" s="806"/>
      <c r="CRD918" s="806"/>
      <c r="CRE918" s="806"/>
      <c r="CRF918" s="806"/>
      <c r="CRG918" s="806"/>
      <c r="CRH918" s="806"/>
      <c r="CRI918" s="806"/>
      <c r="CRJ918" s="806"/>
      <c r="CRK918" s="806"/>
      <c r="CRL918" s="806"/>
      <c r="CRM918" s="806"/>
      <c r="CRN918" s="806"/>
      <c r="CRO918" s="806"/>
      <c r="CRP918" s="806"/>
      <c r="CRQ918" s="806"/>
      <c r="CRR918" s="806"/>
      <c r="CRS918" s="806"/>
      <c r="CRT918" s="806"/>
      <c r="CRU918" s="806"/>
      <c r="CRV918" s="806"/>
      <c r="CRW918" s="806"/>
      <c r="CRX918" s="806"/>
      <c r="CRY918" s="806"/>
      <c r="CRZ918" s="806"/>
      <c r="CSA918" s="806"/>
      <c r="CSB918" s="806"/>
      <c r="CSC918" s="806"/>
      <c r="CSD918" s="806"/>
      <c r="CSE918" s="806"/>
      <c r="CSF918" s="806"/>
      <c r="CSG918" s="806"/>
      <c r="CSH918" s="806"/>
      <c r="CSI918" s="806"/>
      <c r="CSJ918" s="806"/>
      <c r="CSK918" s="806"/>
      <c r="CSL918" s="806"/>
      <c r="CSM918" s="806"/>
      <c r="CSN918" s="806"/>
      <c r="CSO918" s="806"/>
      <c r="CSP918" s="806"/>
      <c r="CSQ918" s="806"/>
      <c r="CSR918" s="806"/>
      <c r="CSS918" s="806"/>
      <c r="CST918" s="806"/>
      <c r="CSU918" s="806"/>
      <c r="CSV918" s="806"/>
      <c r="CSW918" s="806"/>
      <c r="CSX918" s="806"/>
      <c r="CSY918" s="806"/>
      <c r="CSZ918" s="806"/>
      <c r="CTA918" s="806"/>
      <c r="CTB918" s="806"/>
      <c r="CTC918" s="806"/>
      <c r="CTD918" s="806"/>
      <c r="CTE918" s="806"/>
      <c r="CTF918" s="806"/>
      <c r="CTG918" s="806"/>
      <c r="CTH918" s="806"/>
      <c r="CTI918" s="806"/>
      <c r="CTJ918" s="806"/>
      <c r="CTK918" s="806"/>
      <c r="CTL918" s="806"/>
      <c r="CTM918" s="806"/>
      <c r="CTN918" s="806"/>
      <c r="CTO918" s="806"/>
      <c r="CTP918" s="806"/>
      <c r="CTQ918" s="806"/>
      <c r="CTR918" s="806"/>
      <c r="CTS918" s="806"/>
      <c r="CTT918" s="806"/>
      <c r="CTU918" s="806"/>
      <c r="CTV918" s="806"/>
      <c r="CTW918" s="806"/>
      <c r="CTX918" s="806"/>
      <c r="CTY918" s="806"/>
      <c r="CTZ918" s="806"/>
      <c r="CUA918" s="806"/>
      <c r="CUB918" s="806"/>
      <c r="CUC918" s="806"/>
      <c r="CUD918" s="806"/>
      <c r="CUE918" s="806"/>
      <c r="CUF918" s="806"/>
      <c r="CUG918" s="806"/>
      <c r="CUH918" s="806"/>
      <c r="CUI918" s="806"/>
      <c r="CUJ918" s="806"/>
      <c r="CUK918" s="806"/>
      <c r="CUL918" s="806"/>
      <c r="CUM918" s="806"/>
      <c r="CUN918" s="806"/>
      <c r="CUO918" s="806"/>
      <c r="CUP918" s="806"/>
      <c r="CUQ918" s="806"/>
      <c r="CUR918" s="806"/>
      <c r="CUS918" s="806"/>
      <c r="CUT918" s="806"/>
      <c r="CUU918" s="806"/>
      <c r="CUV918" s="806"/>
      <c r="CUW918" s="806"/>
      <c r="CUX918" s="806"/>
      <c r="CUY918" s="806"/>
      <c r="CUZ918" s="806"/>
      <c r="CVA918" s="806"/>
      <c r="CVB918" s="806"/>
      <c r="CVC918" s="806"/>
      <c r="CVD918" s="806"/>
      <c r="CVE918" s="806"/>
      <c r="CVF918" s="806"/>
      <c r="CVG918" s="806"/>
      <c r="CVH918" s="806"/>
      <c r="CVI918" s="806"/>
      <c r="CVJ918" s="806"/>
      <c r="CVK918" s="806"/>
      <c r="CVL918" s="806"/>
      <c r="CVM918" s="806"/>
      <c r="CVN918" s="806"/>
      <c r="CVO918" s="806"/>
      <c r="CVP918" s="806"/>
      <c r="CVQ918" s="806"/>
      <c r="CVR918" s="806"/>
      <c r="CVS918" s="806"/>
      <c r="CVT918" s="806"/>
      <c r="CVU918" s="806"/>
      <c r="CVV918" s="806"/>
      <c r="CVW918" s="806"/>
      <c r="CVX918" s="806"/>
      <c r="CVY918" s="806"/>
      <c r="CVZ918" s="806"/>
      <c r="CWA918" s="806"/>
      <c r="CWB918" s="806"/>
      <c r="CWC918" s="806"/>
      <c r="CWD918" s="806"/>
      <c r="CWE918" s="806"/>
      <c r="CWF918" s="806"/>
      <c r="CWG918" s="806"/>
      <c r="CWH918" s="806"/>
      <c r="CWI918" s="806"/>
      <c r="CWJ918" s="806"/>
      <c r="CWK918" s="806"/>
      <c r="CWL918" s="806"/>
      <c r="CWM918" s="806"/>
      <c r="CWN918" s="806"/>
      <c r="CWO918" s="806"/>
      <c r="CWP918" s="806"/>
      <c r="CWQ918" s="806"/>
      <c r="CWR918" s="806"/>
      <c r="CWS918" s="806"/>
      <c r="CWT918" s="806"/>
      <c r="CWU918" s="806"/>
      <c r="CWV918" s="806"/>
      <c r="CWW918" s="806"/>
      <c r="CWX918" s="806"/>
      <c r="CWY918" s="806"/>
      <c r="CWZ918" s="806"/>
      <c r="CXA918" s="806"/>
      <c r="CXB918" s="806"/>
      <c r="CXC918" s="806"/>
      <c r="CXD918" s="806"/>
      <c r="CXE918" s="806"/>
      <c r="CXF918" s="806"/>
      <c r="CXG918" s="806"/>
      <c r="CXH918" s="806"/>
      <c r="CXI918" s="806"/>
      <c r="CXJ918" s="806"/>
      <c r="CXK918" s="806"/>
      <c r="CXL918" s="806"/>
      <c r="CXM918" s="806"/>
      <c r="CXN918" s="806"/>
      <c r="CXO918" s="806"/>
      <c r="CXP918" s="806"/>
      <c r="CXQ918" s="806"/>
      <c r="CXR918" s="806"/>
      <c r="CXS918" s="806"/>
      <c r="CXT918" s="806"/>
      <c r="CXU918" s="806"/>
      <c r="CXV918" s="806"/>
      <c r="CXW918" s="806"/>
      <c r="CXX918" s="806"/>
      <c r="CXY918" s="806"/>
      <c r="CXZ918" s="806"/>
      <c r="CYA918" s="806"/>
      <c r="CYB918" s="806"/>
      <c r="CYC918" s="806"/>
      <c r="CYD918" s="806"/>
      <c r="CYE918" s="806"/>
      <c r="CYF918" s="806"/>
      <c r="CYG918" s="806"/>
      <c r="CYH918" s="806"/>
      <c r="CYI918" s="806"/>
      <c r="CYJ918" s="806"/>
      <c r="CYK918" s="806"/>
      <c r="CYL918" s="806"/>
      <c r="CYM918" s="806"/>
      <c r="CYN918" s="806"/>
      <c r="CYO918" s="806"/>
      <c r="CYP918" s="806"/>
      <c r="CYQ918" s="806"/>
      <c r="CYR918" s="806"/>
      <c r="CYS918" s="806"/>
      <c r="CYT918" s="806"/>
      <c r="CYU918" s="806"/>
      <c r="CYV918" s="806"/>
      <c r="CYW918" s="806"/>
      <c r="CYX918" s="806"/>
      <c r="CYY918" s="806"/>
      <c r="CYZ918" s="806"/>
      <c r="CZA918" s="806"/>
      <c r="CZB918" s="806"/>
      <c r="CZC918" s="806"/>
      <c r="CZD918" s="806"/>
      <c r="CZE918" s="806"/>
      <c r="CZF918" s="806"/>
      <c r="CZG918" s="806"/>
      <c r="CZH918" s="806"/>
      <c r="CZI918" s="806"/>
      <c r="CZJ918" s="806"/>
      <c r="CZK918" s="806"/>
      <c r="CZL918" s="806"/>
      <c r="CZM918" s="806"/>
      <c r="CZN918" s="806"/>
      <c r="CZO918" s="806"/>
      <c r="CZP918" s="806"/>
      <c r="CZQ918" s="806"/>
      <c r="CZR918" s="806"/>
      <c r="CZS918" s="806"/>
      <c r="CZT918" s="806"/>
      <c r="CZU918" s="806"/>
      <c r="CZV918" s="806"/>
      <c r="CZW918" s="806"/>
      <c r="CZX918" s="806"/>
      <c r="CZY918" s="806"/>
      <c r="CZZ918" s="806"/>
      <c r="DAA918" s="806"/>
      <c r="DAB918" s="806"/>
      <c r="DAC918" s="806"/>
      <c r="DAD918" s="806"/>
      <c r="DAE918" s="806"/>
      <c r="DAF918" s="806"/>
      <c r="DAG918" s="806"/>
      <c r="DAH918" s="806"/>
      <c r="DAI918" s="806"/>
      <c r="DAJ918" s="806"/>
      <c r="DAK918" s="806"/>
      <c r="DAL918" s="806"/>
      <c r="DAM918" s="806"/>
      <c r="DAN918" s="806"/>
      <c r="DAO918" s="806"/>
      <c r="DAP918" s="806"/>
      <c r="DAQ918" s="806"/>
      <c r="DAR918" s="806"/>
      <c r="DAS918" s="806"/>
      <c r="DAT918" s="806"/>
      <c r="DAU918" s="806"/>
      <c r="DAV918" s="806"/>
      <c r="DAW918" s="806"/>
      <c r="DAX918" s="806"/>
      <c r="DAY918" s="806"/>
      <c r="DAZ918" s="806"/>
      <c r="DBA918" s="806"/>
      <c r="DBB918" s="806"/>
      <c r="DBC918" s="806"/>
      <c r="DBD918" s="806"/>
      <c r="DBE918" s="806"/>
      <c r="DBF918" s="806"/>
      <c r="DBG918" s="806"/>
      <c r="DBH918" s="806"/>
      <c r="DBI918" s="806"/>
      <c r="DBJ918" s="806"/>
      <c r="DBK918" s="806"/>
      <c r="DBL918" s="806"/>
      <c r="DBM918" s="806"/>
      <c r="DBN918" s="806"/>
      <c r="DBO918" s="806"/>
      <c r="DBP918" s="806"/>
      <c r="DBQ918" s="806"/>
      <c r="DBR918" s="806"/>
      <c r="DBS918" s="806"/>
      <c r="DBT918" s="806"/>
      <c r="DBU918" s="806"/>
      <c r="DBV918" s="806"/>
      <c r="DBW918" s="806"/>
      <c r="DBX918" s="806"/>
      <c r="DBY918" s="806"/>
      <c r="DBZ918" s="806"/>
      <c r="DCA918" s="806"/>
      <c r="DCB918" s="806"/>
      <c r="DCC918" s="806"/>
      <c r="DCD918" s="806"/>
      <c r="DCE918" s="806"/>
      <c r="DCF918" s="806"/>
      <c r="DCG918" s="806"/>
      <c r="DCH918" s="806"/>
      <c r="DCI918" s="806"/>
      <c r="DCJ918" s="806"/>
      <c r="DCK918" s="806"/>
      <c r="DCL918" s="806"/>
      <c r="DCM918" s="806"/>
      <c r="DCN918" s="806"/>
      <c r="DCO918" s="806"/>
      <c r="DCP918" s="806"/>
      <c r="DCQ918" s="806"/>
      <c r="DCR918" s="806"/>
      <c r="DCS918" s="806"/>
      <c r="DCT918" s="806"/>
      <c r="DCU918" s="806"/>
      <c r="DCV918" s="806"/>
      <c r="DCW918" s="806"/>
      <c r="DCX918" s="806"/>
      <c r="DCY918" s="806"/>
      <c r="DCZ918" s="806"/>
      <c r="DDA918" s="806"/>
      <c r="DDB918" s="806"/>
      <c r="DDC918" s="806"/>
      <c r="DDD918" s="806"/>
      <c r="DDE918" s="806"/>
      <c r="DDF918" s="806"/>
      <c r="DDG918" s="806"/>
      <c r="DDH918" s="806"/>
      <c r="DDI918" s="806"/>
      <c r="DDJ918" s="806"/>
      <c r="DDK918" s="806"/>
      <c r="DDL918" s="806"/>
      <c r="DDM918" s="806"/>
      <c r="DDN918" s="806"/>
      <c r="DDO918" s="806"/>
      <c r="DDP918" s="806"/>
      <c r="DDQ918" s="806"/>
      <c r="DDR918" s="806"/>
      <c r="DDS918" s="806"/>
      <c r="DDT918" s="806"/>
      <c r="DDU918" s="806"/>
      <c r="DDV918" s="806"/>
      <c r="DDW918" s="806"/>
      <c r="DDX918" s="806"/>
      <c r="DDY918" s="806"/>
      <c r="DDZ918" s="806"/>
      <c r="DEA918" s="806"/>
      <c r="DEB918" s="806"/>
      <c r="DEC918" s="806"/>
      <c r="DED918" s="806"/>
      <c r="DEE918" s="806"/>
      <c r="DEF918" s="806"/>
      <c r="DEG918" s="806"/>
      <c r="DEH918" s="806"/>
      <c r="DEI918" s="806"/>
      <c r="DEJ918" s="806"/>
      <c r="DEK918" s="806"/>
      <c r="DEL918" s="806"/>
      <c r="DEM918" s="806"/>
      <c r="DEN918" s="806"/>
      <c r="DEO918" s="806"/>
      <c r="DEP918" s="806"/>
      <c r="DEQ918" s="806"/>
      <c r="DER918" s="806"/>
      <c r="DES918" s="806"/>
      <c r="DET918" s="806"/>
      <c r="DEU918" s="806"/>
      <c r="DEV918" s="806"/>
      <c r="DEW918" s="806"/>
      <c r="DEX918" s="806"/>
      <c r="DEY918" s="806"/>
      <c r="DEZ918" s="806"/>
      <c r="DFA918" s="806"/>
      <c r="DFB918" s="806"/>
      <c r="DFC918" s="806"/>
      <c r="DFD918" s="806"/>
      <c r="DFE918" s="806"/>
      <c r="DFF918" s="806"/>
      <c r="DFG918" s="806"/>
      <c r="DFH918" s="806"/>
      <c r="DFI918" s="806"/>
      <c r="DFJ918" s="806"/>
      <c r="DFK918" s="806"/>
      <c r="DFL918" s="806"/>
      <c r="DFM918" s="806"/>
      <c r="DFN918" s="806"/>
      <c r="DFO918" s="806"/>
      <c r="DFP918" s="806"/>
      <c r="DFQ918" s="806"/>
      <c r="DFR918" s="806"/>
      <c r="DFS918" s="806"/>
      <c r="DFT918" s="806"/>
      <c r="DFU918" s="806"/>
      <c r="DFV918" s="806"/>
      <c r="DFW918" s="806"/>
      <c r="DFX918" s="806"/>
      <c r="DFY918" s="806"/>
      <c r="DFZ918" s="806"/>
      <c r="DGA918" s="806"/>
      <c r="DGB918" s="806"/>
      <c r="DGC918" s="806"/>
      <c r="DGD918" s="806"/>
      <c r="DGE918" s="806"/>
      <c r="DGF918" s="806"/>
      <c r="DGG918" s="806"/>
      <c r="DGH918" s="806"/>
      <c r="DGI918" s="806"/>
      <c r="DGJ918" s="806"/>
      <c r="DGK918" s="806"/>
      <c r="DGL918" s="806"/>
      <c r="DGM918" s="806"/>
      <c r="DGN918" s="806"/>
      <c r="DGO918" s="806"/>
      <c r="DGP918" s="806"/>
      <c r="DGQ918" s="806"/>
      <c r="DGR918" s="806"/>
      <c r="DGS918" s="806"/>
      <c r="DGT918" s="806"/>
      <c r="DGU918" s="806"/>
      <c r="DGV918" s="806"/>
      <c r="DGW918" s="806"/>
      <c r="DGX918" s="806"/>
      <c r="DGY918" s="806"/>
      <c r="DGZ918" s="806"/>
      <c r="DHA918" s="806"/>
      <c r="DHB918" s="806"/>
      <c r="DHC918" s="806"/>
      <c r="DHD918" s="806"/>
      <c r="DHE918" s="806"/>
      <c r="DHF918" s="806"/>
      <c r="DHG918" s="806"/>
      <c r="DHH918" s="806"/>
      <c r="DHI918" s="806"/>
      <c r="DHJ918" s="806"/>
      <c r="DHK918" s="806"/>
      <c r="DHL918" s="806"/>
      <c r="DHM918" s="806"/>
      <c r="DHN918" s="806"/>
      <c r="DHO918" s="806"/>
      <c r="DHP918" s="806"/>
      <c r="DHQ918" s="806"/>
      <c r="DHR918" s="806"/>
      <c r="DHS918" s="806"/>
      <c r="DHT918" s="806"/>
      <c r="DHU918" s="806"/>
      <c r="DHV918" s="806"/>
      <c r="DHW918" s="806"/>
      <c r="DHX918" s="806"/>
      <c r="DHY918" s="806"/>
      <c r="DHZ918" s="806"/>
      <c r="DIA918" s="806"/>
      <c r="DIB918" s="806"/>
      <c r="DIC918" s="806"/>
      <c r="DID918" s="806"/>
      <c r="DIE918" s="806"/>
      <c r="DIF918" s="806"/>
      <c r="DIG918" s="806"/>
      <c r="DIH918" s="806"/>
      <c r="DII918" s="806"/>
      <c r="DIJ918" s="806"/>
      <c r="DIK918" s="806"/>
      <c r="DIL918" s="806"/>
      <c r="DIM918" s="806"/>
      <c r="DIN918" s="806"/>
      <c r="DIO918" s="806"/>
      <c r="DIP918" s="806"/>
      <c r="DIQ918" s="806"/>
      <c r="DIR918" s="806"/>
      <c r="DIS918" s="806"/>
      <c r="DIT918" s="806"/>
      <c r="DIU918" s="806"/>
      <c r="DIV918" s="806"/>
      <c r="DIW918" s="806"/>
      <c r="DIX918" s="806"/>
      <c r="DIY918" s="806"/>
      <c r="DIZ918" s="806"/>
      <c r="DJA918" s="806"/>
      <c r="DJB918" s="806"/>
      <c r="DJC918" s="806"/>
      <c r="DJD918" s="806"/>
      <c r="DJE918" s="806"/>
      <c r="DJF918" s="806"/>
      <c r="DJG918" s="806"/>
      <c r="DJH918" s="806"/>
      <c r="DJI918" s="806"/>
      <c r="DJJ918" s="806"/>
      <c r="DJK918" s="806"/>
      <c r="DJL918" s="806"/>
      <c r="DJM918" s="806"/>
      <c r="DJN918" s="806"/>
      <c r="DJO918" s="806"/>
      <c r="DJP918" s="806"/>
      <c r="DJQ918" s="806"/>
      <c r="DJR918" s="806"/>
      <c r="DJS918" s="806"/>
      <c r="DJT918" s="806"/>
      <c r="DJU918" s="806"/>
      <c r="DJV918" s="806"/>
      <c r="DJW918" s="806"/>
      <c r="DJX918" s="806"/>
      <c r="DJY918" s="806"/>
      <c r="DJZ918" s="806"/>
      <c r="DKA918" s="806"/>
      <c r="DKB918" s="806"/>
      <c r="DKC918" s="806"/>
      <c r="DKD918" s="806"/>
      <c r="DKE918" s="806"/>
      <c r="DKF918" s="806"/>
      <c r="DKG918" s="806"/>
      <c r="DKH918" s="806"/>
      <c r="DKI918" s="806"/>
      <c r="DKJ918" s="806"/>
      <c r="DKK918" s="806"/>
      <c r="DKL918" s="806"/>
      <c r="DKM918" s="806"/>
      <c r="DKN918" s="806"/>
      <c r="DKO918" s="806"/>
      <c r="DKP918" s="806"/>
      <c r="DKQ918" s="806"/>
      <c r="DKR918" s="806"/>
      <c r="DKS918" s="806"/>
      <c r="DKT918" s="806"/>
      <c r="DKU918" s="806"/>
      <c r="DKV918" s="806"/>
      <c r="DKW918" s="806"/>
      <c r="DKX918" s="806"/>
      <c r="DKY918" s="806"/>
      <c r="DKZ918" s="806"/>
      <c r="DLA918" s="806"/>
      <c r="DLB918" s="806"/>
      <c r="DLC918" s="806"/>
      <c r="DLD918" s="806"/>
      <c r="DLE918" s="806"/>
      <c r="DLF918" s="806"/>
      <c r="DLG918" s="806"/>
      <c r="DLH918" s="806"/>
      <c r="DLI918" s="806"/>
      <c r="DLJ918" s="806"/>
      <c r="DLK918" s="806"/>
      <c r="DLL918" s="806"/>
      <c r="DLM918" s="806"/>
      <c r="DLN918" s="806"/>
      <c r="DLO918" s="806"/>
      <c r="DLP918" s="806"/>
      <c r="DLQ918" s="806"/>
      <c r="DLR918" s="806"/>
      <c r="DLS918" s="806"/>
      <c r="DLT918" s="806"/>
      <c r="DLU918" s="806"/>
      <c r="DLV918" s="806"/>
      <c r="DLW918" s="806"/>
      <c r="DLX918" s="806"/>
      <c r="DLY918" s="806"/>
      <c r="DLZ918" s="806"/>
      <c r="DMA918" s="806"/>
      <c r="DMB918" s="806"/>
      <c r="DMC918" s="806"/>
      <c r="DMD918" s="806"/>
      <c r="DME918" s="806"/>
      <c r="DMF918" s="806"/>
      <c r="DMG918" s="806"/>
      <c r="DMH918" s="806"/>
      <c r="DMI918" s="806"/>
      <c r="DMJ918" s="806"/>
      <c r="DMK918" s="806"/>
      <c r="DML918" s="806"/>
      <c r="DMM918" s="806"/>
      <c r="DMN918" s="806"/>
      <c r="DMO918" s="806"/>
      <c r="DMP918" s="806"/>
      <c r="DMQ918" s="806"/>
      <c r="DMR918" s="806"/>
      <c r="DMS918" s="806"/>
      <c r="DMT918" s="806"/>
      <c r="DMU918" s="806"/>
      <c r="DMV918" s="806"/>
      <c r="DMW918" s="806"/>
      <c r="DMX918" s="806"/>
      <c r="DMY918" s="806"/>
      <c r="DMZ918" s="806"/>
      <c r="DNA918" s="806"/>
      <c r="DNB918" s="806"/>
      <c r="DNC918" s="806"/>
      <c r="DND918" s="806"/>
      <c r="DNE918" s="806"/>
      <c r="DNF918" s="806"/>
      <c r="DNG918" s="806"/>
      <c r="DNH918" s="806"/>
      <c r="DNI918" s="806"/>
      <c r="DNJ918" s="806"/>
      <c r="DNK918" s="806"/>
      <c r="DNL918" s="806"/>
      <c r="DNM918" s="806"/>
      <c r="DNN918" s="806"/>
      <c r="DNO918" s="806"/>
      <c r="DNP918" s="806"/>
      <c r="DNQ918" s="806"/>
      <c r="DNR918" s="806"/>
      <c r="DNS918" s="806"/>
      <c r="DNT918" s="806"/>
      <c r="DNU918" s="806"/>
      <c r="DNV918" s="806"/>
      <c r="DNW918" s="806"/>
      <c r="DNX918" s="806"/>
      <c r="DNY918" s="806"/>
      <c r="DNZ918" s="806"/>
      <c r="DOA918" s="806"/>
      <c r="DOB918" s="806"/>
      <c r="DOC918" s="806"/>
      <c r="DOD918" s="806"/>
      <c r="DOE918" s="806"/>
      <c r="DOF918" s="806"/>
      <c r="DOG918" s="806"/>
      <c r="DOH918" s="806"/>
      <c r="DOI918" s="806"/>
      <c r="DOJ918" s="806"/>
      <c r="DOK918" s="806"/>
      <c r="DOL918" s="806"/>
      <c r="DOM918" s="806"/>
      <c r="DON918" s="806"/>
      <c r="DOO918" s="806"/>
      <c r="DOP918" s="806"/>
      <c r="DOQ918" s="806"/>
      <c r="DOR918" s="806"/>
      <c r="DOS918" s="806"/>
      <c r="DOT918" s="806"/>
      <c r="DOU918" s="806"/>
      <c r="DOV918" s="806"/>
      <c r="DOW918" s="806"/>
      <c r="DOX918" s="806"/>
      <c r="DOY918" s="806"/>
      <c r="DOZ918" s="806"/>
      <c r="DPA918" s="806"/>
      <c r="DPB918" s="806"/>
      <c r="DPC918" s="806"/>
      <c r="DPD918" s="806"/>
      <c r="DPE918" s="806"/>
      <c r="DPF918" s="806"/>
      <c r="DPG918" s="806"/>
      <c r="DPH918" s="806"/>
      <c r="DPI918" s="806"/>
      <c r="DPJ918" s="806"/>
      <c r="DPK918" s="806"/>
      <c r="DPL918" s="806"/>
      <c r="DPM918" s="806"/>
      <c r="DPN918" s="806"/>
      <c r="DPO918" s="806"/>
      <c r="DPP918" s="806"/>
      <c r="DPQ918" s="806"/>
      <c r="DPR918" s="806"/>
      <c r="DPS918" s="806"/>
      <c r="DPT918" s="806"/>
      <c r="DPU918" s="806"/>
      <c r="DPV918" s="806"/>
      <c r="DPW918" s="806"/>
      <c r="DPX918" s="806"/>
      <c r="DPY918" s="806"/>
      <c r="DPZ918" s="806"/>
      <c r="DQA918" s="806"/>
      <c r="DQB918" s="806"/>
      <c r="DQC918" s="806"/>
      <c r="DQD918" s="806"/>
      <c r="DQE918" s="806"/>
      <c r="DQF918" s="806"/>
      <c r="DQG918" s="806"/>
      <c r="DQH918" s="806"/>
      <c r="DQI918" s="806"/>
      <c r="DQJ918" s="806"/>
      <c r="DQK918" s="806"/>
      <c r="DQL918" s="806"/>
      <c r="DQM918" s="806"/>
      <c r="DQN918" s="806"/>
      <c r="DQO918" s="806"/>
      <c r="DQP918" s="806"/>
      <c r="DQQ918" s="806"/>
      <c r="DQR918" s="806"/>
      <c r="DQS918" s="806"/>
      <c r="DQT918" s="806"/>
      <c r="DQU918" s="806"/>
      <c r="DQV918" s="806"/>
      <c r="DQW918" s="806"/>
      <c r="DQX918" s="806"/>
      <c r="DQY918" s="806"/>
      <c r="DQZ918" s="806"/>
      <c r="DRA918" s="806"/>
      <c r="DRB918" s="806"/>
      <c r="DRC918" s="806"/>
      <c r="DRD918" s="806"/>
      <c r="DRE918" s="806"/>
      <c r="DRF918" s="806"/>
      <c r="DRG918" s="806"/>
      <c r="DRH918" s="806"/>
      <c r="DRI918" s="806"/>
      <c r="DRJ918" s="806"/>
      <c r="DRK918" s="806"/>
      <c r="DRL918" s="806"/>
      <c r="DRM918" s="806"/>
      <c r="DRN918" s="806"/>
      <c r="DRO918" s="806"/>
      <c r="DRP918" s="806"/>
      <c r="DRQ918" s="806"/>
      <c r="DRR918" s="806"/>
      <c r="DRS918" s="806"/>
      <c r="DRT918" s="806"/>
      <c r="DRU918" s="806"/>
      <c r="DRV918" s="806"/>
      <c r="DRW918" s="806"/>
      <c r="DRX918" s="806"/>
      <c r="DRY918" s="806"/>
      <c r="DRZ918" s="806"/>
      <c r="DSA918" s="806"/>
      <c r="DSB918" s="806"/>
      <c r="DSC918" s="806"/>
      <c r="DSD918" s="806"/>
      <c r="DSE918" s="806"/>
      <c r="DSF918" s="806"/>
      <c r="DSG918" s="806"/>
      <c r="DSH918" s="806"/>
      <c r="DSI918" s="806"/>
      <c r="DSJ918" s="806"/>
      <c r="DSK918" s="806"/>
      <c r="DSL918" s="806"/>
      <c r="DSM918" s="806"/>
      <c r="DSN918" s="806"/>
      <c r="DSO918" s="806"/>
      <c r="DSP918" s="806"/>
      <c r="DSQ918" s="806"/>
      <c r="DSR918" s="806"/>
      <c r="DSS918" s="806"/>
      <c r="DST918" s="806"/>
      <c r="DSU918" s="806"/>
      <c r="DSV918" s="806"/>
      <c r="DSW918" s="806"/>
      <c r="DSX918" s="806"/>
      <c r="DSY918" s="806"/>
      <c r="DSZ918" s="806"/>
      <c r="DTA918" s="806"/>
      <c r="DTB918" s="806"/>
      <c r="DTC918" s="806"/>
      <c r="DTD918" s="806"/>
      <c r="DTE918" s="806"/>
      <c r="DTF918" s="806"/>
      <c r="DTG918" s="806"/>
      <c r="DTH918" s="806"/>
      <c r="DTI918" s="806"/>
      <c r="DTJ918" s="806"/>
      <c r="DTK918" s="806"/>
      <c r="DTL918" s="806"/>
      <c r="DTM918" s="806"/>
      <c r="DTN918" s="806"/>
      <c r="DTO918" s="806"/>
      <c r="DTP918" s="806"/>
      <c r="DTQ918" s="806"/>
      <c r="DTR918" s="806"/>
      <c r="DTS918" s="806"/>
      <c r="DTT918" s="806"/>
      <c r="DTU918" s="806"/>
      <c r="DTV918" s="806"/>
      <c r="DTW918" s="806"/>
      <c r="DTX918" s="806"/>
      <c r="DTY918" s="806"/>
      <c r="DTZ918" s="806"/>
      <c r="DUA918" s="806"/>
      <c r="DUB918" s="806"/>
      <c r="DUC918" s="806"/>
      <c r="DUD918" s="806"/>
      <c r="DUE918" s="806"/>
      <c r="DUF918" s="806"/>
      <c r="DUG918" s="806"/>
      <c r="DUH918" s="806"/>
      <c r="DUI918" s="806"/>
      <c r="DUJ918" s="806"/>
      <c r="DUK918" s="806"/>
      <c r="DUL918" s="806"/>
      <c r="DUM918" s="806"/>
      <c r="DUN918" s="806"/>
      <c r="DUO918" s="806"/>
      <c r="DUP918" s="806"/>
      <c r="DUQ918" s="806"/>
      <c r="DUR918" s="806"/>
      <c r="DUS918" s="806"/>
      <c r="DUT918" s="806"/>
      <c r="DUU918" s="806"/>
      <c r="DUV918" s="806"/>
      <c r="DUW918" s="806"/>
      <c r="DUX918" s="806"/>
      <c r="DUY918" s="806"/>
      <c r="DUZ918" s="806"/>
      <c r="DVA918" s="806"/>
      <c r="DVB918" s="806"/>
      <c r="DVC918" s="806"/>
      <c r="DVD918" s="806"/>
      <c r="DVE918" s="806"/>
      <c r="DVF918" s="806"/>
      <c r="DVG918" s="806"/>
      <c r="DVH918" s="806"/>
      <c r="DVI918" s="806"/>
      <c r="DVJ918" s="806"/>
      <c r="DVK918" s="806"/>
      <c r="DVL918" s="806"/>
      <c r="DVM918" s="806"/>
      <c r="DVN918" s="806"/>
      <c r="DVO918" s="806"/>
      <c r="DVP918" s="806"/>
      <c r="DVQ918" s="806"/>
      <c r="DVR918" s="806"/>
      <c r="DVS918" s="806"/>
      <c r="DVT918" s="806"/>
      <c r="DVU918" s="806"/>
      <c r="DVV918" s="806"/>
      <c r="DVW918" s="806"/>
      <c r="DVX918" s="806"/>
      <c r="DVY918" s="806"/>
      <c r="DVZ918" s="806"/>
      <c r="DWA918" s="806"/>
      <c r="DWB918" s="806"/>
      <c r="DWC918" s="806"/>
      <c r="DWD918" s="806"/>
      <c r="DWE918" s="806"/>
      <c r="DWF918" s="806"/>
      <c r="DWG918" s="806"/>
      <c r="DWH918" s="806"/>
      <c r="DWI918" s="806"/>
      <c r="DWJ918" s="806"/>
      <c r="DWK918" s="806"/>
      <c r="DWL918" s="806"/>
      <c r="DWM918" s="806"/>
      <c r="DWN918" s="806"/>
      <c r="DWO918" s="806"/>
      <c r="DWP918" s="806"/>
      <c r="DWQ918" s="806"/>
      <c r="DWR918" s="806"/>
      <c r="DWS918" s="806"/>
      <c r="DWT918" s="806"/>
      <c r="DWU918" s="806"/>
      <c r="DWV918" s="806"/>
      <c r="DWW918" s="806"/>
      <c r="DWX918" s="806"/>
      <c r="DWY918" s="806"/>
      <c r="DWZ918" s="806"/>
      <c r="DXA918" s="806"/>
      <c r="DXB918" s="806"/>
      <c r="DXC918" s="806"/>
      <c r="DXD918" s="806"/>
      <c r="DXE918" s="806"/>
      <c r="DXF918" s="806"/>
      <c r="DXG918" s="806"/>
      <c r="DXH918" s="806"/>
      <c r="DXI918" s="806"/>
      <c r="DXJ918" s="806"/>
      <c r="DXK918" s="806"/>
      <c r="DXL918" s="806"/>
      <c r="DXM918" s="806"/>
      <c r="DXN918" s="806"/>
      <c r="DXO918" s="806"/>
      <c r="DXP918" s="806"/>
      <c r="DXQ918" s="806"/>
      <c r="DXR918" s="806"/>
      <c r="DXS918" s="806"/>
      <c r="DXT918" s="806"/>
      <c r="DXU918" s="806"/>
      <c r="DXV918" s="806"/>
      <c r="DXW918" s="806"/>
      <c r="DXX918" s="806"/>
      <c r="DXY918" s="806"/>
      <c r="DXZ918" s="806"/>
      <c r="DYA918" s="806"/>
      <c r="DYB918" s="806"/>
      <c r="DYC918" s="806"/>
      <c r="DYD918" s="806"/>
      <c r="DYE918" s="806"/>
      <c r="DYF918" s="806"/>
      <c r="DYG918" s="806"/>
      <c r="DYH918" s="806"/>
      <c r="DYI918" s="806"/>
      <c r="DYJ918" s="806"/>
      <c r="DYK918" s="806"/>
      <c r="DYL918" s="806"/>
      <c r="DYM918" s="806"/>
      <c r="DYN918" s="806"/>
      <c r="DYO918" s="806"/>
      <c r="DYP918" s="806"/>
      <c r="DYQ918" s="806"/>
      <c r="DYR918" s="806"/>
      <c r="DYS918" s="806"/>
      <c r="DYT918" s="806"/>
      <c r="DYU918" s="806"/>
      <c r="DYV918" s="806"/>
      <c r="DYW918" s="806"/>
      <c r="DYX918" s="806"/>
      <c r="DYY918" s="806"/>
      <c r="DYZ918" s="806"/>
      <c r="DZA918" s="806"/>
      <c r="DZB918" s="806"/>
      <c r="DZC918" s="806"/>
      <c r="DZD918" s="806"/>
      <c r="DZE918" s="806"/>
      <c r="DZF918" s="806"/>
      <c r="DZG918" s="806"/>
      <c r="DZH918" s="806"/>
      <c r="DZI918" s="806"/>
      <c r="DZJ918" s="806"/>
      <c r="DZK918" s="806"/>
      <c r="DZL918" s="806"/>
      <c r="DZM918" s="806"/>
      <c r="DZN918" s="806"/>
      <c r="DZO918" s="806"/>
      <c r="DZP918" s="806"/>
      <c r="DZQ918" s="806"/>
      <c r="DZR918" s="806"/>
      <c r="DZS918" s="806"/>
      <c r="DZT918" s="806"/>
      <c r="DZU918" s="806"/>
      <c r="DZV918" s="806"/>
      <c r="DZW918" s="806"/>
      <c r="DZX918" s="806"/>
      <c r="DZY918" s="806"/>
      <c r="DZZ918" s="806"/>
      <c r="EAA918" s="806"/>
      <c r="EAB918" s="806"/>
      <c r="EAC918" s="806"/>
      <c r="EAD918" s="806"/>
      <c r="EAE918" s="806"/>
      <c r="EAF918" s="806"/>
      <c r="EAG918" s="806"/>
      <c r="EAH918" s="806"/>
      <c r="EAI918" s="806"/>
      <c r="EAJ918" s="806"/>
      <c r="EAK918" s="806"/>
      <c r="EAL918" s="806"/>
      <c r="EAM918" s="806"/>
      <c r="EAN918" s="806"/>
      <c r="EAO918" s="806"/>
      <c r="EAP918" s="806"/>
      <c r="EAQ918" s="806"/>
      <c r="EAR918" s="806"/>
      <c r="EAS918" s="806"/>
      <c r="EAT918" s="806"/>
      <c r="EAU918" s="806"/>
      <c r="EAV918" s="806"/>
      <c r="EAW918" s="806"/>
      <c r="EAX918" s="806"/>
      <c r="EAY918" s="806"/>
      <c r="EAZ918" s="806"/>
      <c r="EBA918" s="806"/>
      <c r="EBB918" s="806"/>
      <c r="EBC918" s="806"/>
      <c r="EBD918" s="806"/>
      <c r="EBE918" s="806"/>
      <c r="EBF918" s="806"/>
      <c r="EBG918" s="806"/>
      <c r="EBH918" s="806"/>
      <c r="EBI918" s="806"/>
      <c r="EBJ918" s="806"/>
      <c r="EBK918" s="806"/>
      <c r="EBL918" s="806"/>
      <c r="EBM918" s="806"/>
      <c r="EBN918" s="806"/>
      <c r="EBO918" s="806"/>
      <c r="EBP918" s="806"/>
      <c r="EBQ918" s="806"/>
      <c r="EBR918" s="806"/>
      <c r="EBS918" s="806"/>
      <c r="EBT918" s="806"/>
      <c r="EBU918" s="806"/>
      <c r="EBV918" s="806"/>
      <c r="EBW918" s="806"/>
      <c r="EBX918" s="806"/>
      <c r="EBY918" s="806"/>
      <c r="EBZ918" s="806"/>
      <c r="ECA918" s="806"/>
      <c r="ECB918" s="806"/>
      <c r="ECC918" s="806"/>
      <c r="ECD918" s="806"/>
      <c r="ECE918" s="806"/>
      <c r="ECF918" s="806"/>
      <c r="ECG918" s="806"/>
      <c r="ECH918" s="806"/>
      <c r="ECI918" s="806"/>
      <c r="ECJ918" s="806"/>
      <c r="ECK918" s="806"/>
      <c r="ECL918" s="806"/>
      <c r="ECM918" s="806"/>
      <c r="ECN918" s="806"/>
      <c r="ECO918" s="806"/>
      <c r="ECP918" s="806"/>
      <c r="ECQ918" s="806"/>
      <c r="ECR918" s="806"/>
      <c r="ECS918" s="806"/>
      <c r="ECT918" s="806"/>
      <c r="ECU918" s="806"/>
      <c r="ECV918" s="806"/>
      <c r="ECW918" s="806"/>
      <c r="ECX918" s="806"/>
      <c r="ECY918" s="806"/>
      <c r="ECZ918" s="806"/>
      <c r="EDA918" s="806"/>
      <c r="EDB918" s="806"/>
      <c r="EDC918" s="806"/>
      <c r="EDD918" s="806"/>
      <c r="EDE918" s="806"/>
      <c r="EDF918" s="806"/>
      <c r="EDG918" s="806"/>
      <c r="EDH918" s="806"/>
      <c r="EDI918" s="806"/>
      <c r="EDJ918" s="806"/>
      <c r="EDK918" s="806"/>
      <c r="EDL918" s="806"/>
      <c r="EDM918" s="806"/>
      <c r="EDN918" s="806"/>
      <c r="EDO918" s="806"/>
      <c r="EDP918" s="806"/>
      <c r="EDQ918" s="806"/>
      <c r="EDR918" s="806"/>
      <c r="EDS918" s="806"/>
      <c r="EDT918" s="806"/>
      <c r="EDU918" s="806"/>
      <c r="EDV918" s="806"/>
      <c r="EDW918" s="806"/>
      <c r="EDX918" s="806"/>
      <c r="EDY918" s="806"/>
      <c r="EDZ918" s="806"/>
      <c r="EEA918" s="806"/>
      <c r="EEB918" s="806"/>
      <c r="EEC918" s="806"/>
      <c r="EED918" s="806"/>
      <c r="EEE918" s="806"/>
      <c r="EEF918" s="806"/>
      <c r="EEG918" s="806"/>
      <c r="EEH918" s="806"/>
      <c r="EEI918" s="806"/>
      <c r="EEJ918" s="806"/>
      <c r="EEK918" s="806"/>
      <c r="EEL918" s="806"/>
      <c r="EEM918" s="806"/>
      <c r="EEN918" s="806"/>
      <c r="EEO918" s="806"/>
      <c r="EEP918" s="806"/>
      <c r="EEQ918" s="806"/>
      <c r="EER918" s="806"/>
      <c r="EES918" s="806"/>
      <c r="EET918" s="806"/>
      <c r="EEU918" s="806"/>
      <c r="EEV918" s="806"/>
      <c r="EEW918" s="806"/>
      <c r="EEX918" s="806"/>
      <c r="EEY918" s="806"/>
      <c r="EEZ918" s="806"/>
      <c r="EFA918" s="806"/>
      <c r="EFB918" s="806"/>
      <c r="EFC918" s="806"/>
      <c r="EFD918" s="806"/>
      <c r="EFE918" s="806"/>
      <c r="EFF918" s="806"/>
      <c r="EFG918" s="806"/>
      <c r="EFH918" s="806"/>
      <c r="EFI918" s="806"/>
      <c r="EFJ918" s="806"/>
      <c r="EFK918" s="806"/>
      <c r="EFL918" s="806"/>
      <c r="EFM918" s="806"/>
      <c r="EFN918" s="806"/>
      <c r="EFO918" s="806"/>
      <c r="EFP918" s="806"/>
      <c r="EFQ918" s="806"/>
      <c r="EFR918" s="806"/>
      <c r="EFS918" s="806"/>
      <c r="EFT918" s="806"/>
      <c r="EFU918" s="806"/>
      <c r="EFV918" s="806"/>
      <c r="EFW918" s="806"/>
      <c r="EFX918" s="806"/>
      <c r="EFY918" s="806"/>
      <c r="EFZ918" s="806"/>
      <c r="EGA918" s="806"/>
      <c r="EGB918" s="806"/>
      <c r="EGC918" s="806"/>
      <c r="EGD918" s="806"/>
      <c r="EGE918" s="806"/>
      <c r="EGF918" s="806"/>
      <c r="EGG918" s="806"/>
      <c r="EGH918" s="806"/>
      <c r="EGI918" s="806"/>
      <c r="EGJ918" s="806"/>
      <c r="EGK918" s="806"/>
      <c r="EGL918" s="806"/>
      <c r="EGM918" s="806"/>
      <c r="EGN918" s="806"/>
      <c r="EGO918" s="806"/>
      <c r="EGP918" s="806"/>
      <c r="EGQ918" s="806"/>
      <c r="EGR918" s="806"/>
      <c r="EGS918" s="806"/>
      <c r="EGT918" s="806"/>
      <c r="EGU918" s="806"/>
      <c r="EGV918" s="806"/>
      <c r="EGW918" s="806"/>
      <c r="EGX918" s="806"/>
      <c r="EGY918" s="806"/>
      <c r="EGZ918" s="806"/>
      <c r="EHA918" s="806"/>
      <c r="EHB918" s="806"/>
      <c r="EHC918" s="806"/>
      <c r="EHD918" s="806"/>
      <c r="EHE918" s="806"/>
      <c r="EHF918" s="806"/>
      <c r="EHG918" s="806"/>
      <c r="EHH918" s="806"/>
      <c r="EHI918" s="806"/>
      <c r="EHJ918" s="806"/>
      <c r="EHK918" s="806"/>
      <c r="EHL918" s="806"/>
      <c r="EHM918" s="806"/>
      <c r="EHN918" s="806"/>
      <c r="EHO918" s="806"/>
      <c r="EHP918" s="806"/>
      <c r="EHQ918" s="806"/>
      <c r="EHR918" s="806"/>
      <c r="EHS918" s="806"/>
      <c r="EHT918" s="806"/>
      <c r="EHU918" s="806"/>
      <c r="EHV918" s="806"/>
      <c r="EHW918" s="806"/>
      <c r="EHX918" s="806"/>
      <c r="EHY918" s="806"/>
      <c r="EHZ918" s="806"/>
      <c r="EIA918" s="806"/>
      <c r="EIB918" s="806"/>
      <c r="EIC918" s="806"/>
      <c r="EID918" s="806"/>
      <c r="EIE918" s="806"/>
      <c r="EIF918" s="806"/>
      <c r="EIG918" s="806"/>
      <c r="EIH918" s="806"/>
      <c r="EII918" s="806"/>
      <c r="EIJ918" s="806"/>
      <c r="EIK918" s="806"/>
      <c r="EIL918" s="806"/>
      <c r="EIM918" s="806"/>
      <c r="EIN918" s="806"/>
      <c r="EIO918" s="806"/>
      <c r="EIP918" s="806"/>
      <c r="EIQ918" s="806"/>
      <c r="EIR918" s="806"/>
      <c r="EIS918" s="806"/>
      <c r="EIT918" s="806"/>
      <c r="EIU918" s="806"/>
      <c r="EIV918" s="806"/>
      <c r="EIW918" s="806"/>
      <c r="EIX918" s="806"/>
      <c r="EIY918" s="806"/>
      <c r="EIZ918" s="806"/>
      <c r="EJA918" s="806"/>
      <c r="EJB918" s="806"/>
      <c r="EJC918" s="806"/>
      <c r="EJD918" s="806"/>
      <c r="EJE918" s="806"/>
      <c r="EJF918" s="806"/>
      <c r="EJG918" s="806"/>
      <c r="EJH918" s="806"/>
      <c r="EJI918" s="806"/>
      <c r="EJJ918" s="806"/>
      <c r="EJK918" s="806"/>
      <c r="EJL918" s="806"/>
      <c r="EJM918" s="806"/>
      <c r="EJN918" s="806"/>
      <c r="EJO918" s="806"/>
      <c r="EJP918" s="806"/>
      <c r="EJQ918" s="806"/>
      <c r="EJR918" s="806"/>
      <c r="EJS918" s="806"/>
      <c r="EJT918" s="806"/>
      <c r="EJU918" s="806"/>
      <c r="EJV918" s="806"/>
      <c r="EJW918" s="806"/>
      <c r="EJX918" s="806"/>
      <c r="EJY918" s="806"/>
      <c r="EJZ918" s="806"/>
      <c r="EKA918" s="806"/>
      <c r="EKB918" s="806"/>
      <c r="EKC918" s="806"/>
      <c r="EKD918" s="806"/>
      <c r="EKE918" s="806"/>
      <c r="EKF918" s="806"/>
      <c r="EKG918" s="806"/>
      <c r="EKH918" s="806"/>
      <c r="EKI918" s="806"/>
      <c r="EKJ918" s="806"/>
      <c r="EKK918" s="806"/>
      <c r="EKL918" s="806"/>
      <c r="EKM918" s="806"/>
      <c r="EKN918" s="806"/>
      <c r="EKO918" s="806"/>
      <c r="EKP918" s="806"/>
      <c r="EKQ918" s="806"/>
      <c r="EKR918" s="806"/>
      <c r="EKS918" s="806"/>
      <c r="EKT918" s="806"/>
      <c r="EKU918" s="806"/>
      <c r="EKV918" s="806"/>
      <c r="EKW918" s="806"/>
      <c r="EKX918" s="806"/>
      <c r="EKY918" s="806"/>
      <c r="EKZ918" s="806"/>
      <c r="ELA918" s="806"/>
      <c r="ELB918" s="806"/>
      <c r="ELC918" s="806"/>
      <c r="ELD918" s="806"/>
      <c r="ELE918" s="806"/>
      <c r="ELF918" s="806"/>
      <c r="ELG918" s="806"/>
      <c r="ELH918" s="806"/>
      <c r="ELI918" s="806"/>
      <c r="ELJ918" s="806"/>
      <c r="ELK918" s="806"/>
      <c r="ELL918" s="806"/>
      <c r="ELM918" s="806"/>
      <c r="ELN918" s="806"/>
      <c r="ELO918" s="806"/>
      <c r="ELP918" s="806"/>
      <c r="ELQ918" s="806"/>
      <c r="ELR918" s="806"/>
      <c r="ELS918" s="806"/>
      <c r="ELT918" s="806"/>
      <c r="ELU918" s="806"/>
      <c r="ELV918" s="806"/>
      <c r="ELW918" s="806"/>
      <c r="ELX918" s="806"/>
      <c r="ELY918" s="806"/>
      <c r="ELZ918" s="806"/>
      <c r="EMA918" s="806"/>
      <c r="EMB918" s="806"/>
      <c r="EMC918" s="806"/>
      <c r="EMD918" s="806"/>
      <c r="EME918" s="806"/>
      <c r="EMF918" s="806"/>
      <c r="EMG918" s="806"/>
      <c r="EMH918" s="806"/>
      <c r="EMI918" s="806"/>
      <c r="EMJ918" s="806"/>
      <c r="EMK918" s="806"/>
      <c r="EML918" s="806"/>
      <c r="EMM918" s="806"/>
      <c r="EMN918" s="806"/>
      <c r="EMO918" s="806"/>
      <c r="EMP918" s="806"/>
      <c r="EMQ918" s="806"/>
      <c r="EMR918" s="806"/>
      <c r="EMS918" s="806"/>
      <c r="EMT918" s="806"/>
      <c r="EMU918" s="806"/>
      <c r="EMV918" s="806"/>
      <c r="EMW918" s="806"/>
      <c r="EMX918" s="806"/>
      <c r="EMY918" s="806"/>
      <c r="EMZ918" s="806"/>
      <c r="ENA918" s="806"/>
      <c r="ENB918" s="806"/>
      <c r="ENC918" s="806"/>
      <c r="END918" s="806"/>
      <c r="ENE918" s="806"/>
      <c r="ENF918" s="806"/>
      <c r="ENG918" s="806"/>
      <c r="ENH918" s="806"/>
      <c r="ENI918" s="806"/>
      <c r="ENJ918" s="806"/>
      <c r="ENK918" s="806"/>
      <c r="ENL918" s="806"/>
      <c r="ENM918" s="806"/>
      <c r="ENN918" s="806"/>
      <c r="ENO918" s="806"/>
      <c r="ENP918" s="806"/>
      <c r="ENQ918" s="806"/>
      <c r="ENR918" s="806"/>
      <c r="ENS918" s="806"/>
      <c r="ENT918" s="806"/>
      <c r="ENU918" s="806"/>
      <c r="ENV918" s="806"/>
      <c r="ENW918" s="806"/>
      <c r="ENX918" s="806"/>
      <c r="ENY918" s="806"/>
      <c r="ENZ918" s="806"/>
      <c r="EOA918" s="806"/>
      <c r="EOB918" s="806"/>
      <c r="EOC918" s="806"/>
      <c r="EOD918" s="806"/>
      <c r="EOE918" s="806"/>
      <c r="EOF918" s="806"/>
      <c r="EOG918" s="806"/>
      <c r="EOH918" s="806"/>
      <c r="EOI918" s="806"/>
      <c r="EOJ918" s="806"/>
      <c r="EOK918" s="806"/>
      <c r="EOL918" s="806"/>
      <c r="EOM918" s="806"/>
      <c r="EON918" s="806"/>
      <c r="EOO918" s="806"/>
      <c r="EOP918" s="806"/>
      <c r="EOQ918" s="806"/>
      <c r="EOR918" s="806"/>
      <c r="EOS918" s="806"/>
      <c r="EOT918" s="806"/>
      <c r="EOU918" s="806"/>
      <c r="EOV918" s="806"/>
      <c r="EOW918" s="806"/>
      <c r="EOX918" s="806"/>
      <c r="EOY918" s="806"/>
      <c r="EOZ918" s="806"/>
      <c r="EPA918" s="806"/>
      <c r="EPB918" s="806"/>
      <c r="EPC918" s="806"/>
      <c r="EPD918" s="806"/>
      <c r="EPE918" s="806"/>
      <c r="EPF918" s="806"/>
      <c r="EPG918" s="806"/>
      <c r="EPH918" s="806"/>
      <c r="EPI918" s="806"/>
      <c r="EPJ918" s="806"/>
      <c r="EPK918" s="806"/>
      <c r="EPL918" s="806"/>
      <c r="EPM918" s="806"/>
      <c r="EPN918" s="806"/>
      <c r="EPO918" s="806"/>
      <c r="EPP918" s="806"/>
      <c r="EPQ918" s="806"/>
      <c r="EPR918" s="806"/>
      <c r="EPS918" s="806"/>
      <c r="EPT918" s="806"/>
      <c r="EPU918" s="806"/>
      <c r="EPV918" s="806"/>
      <c r="EPW918" s="806"/>
      <c r="EPX918" s="806"/>
      <c r="EPY918" s="806"/>
      <c r="EPZ918" s="806"/>
      <c r="EQA918" s="806"/>
      <c r="EQB918" s="806"/>
      <c r="EQC918" s="806"/>
      <c r="EQD918" s="806"/>
      <c r="EQE918" s="806"/>
      <c r="EQF918" s="806"/>
      <c r="EQG918" s="806"/>
      <c r="EQH918" s="806"/>
      <c r="EQI918" s="806"/>
      <c r="EQJ918" s="806"/>
      <c r="EQK918" s="806"/>
      <c r="EQL918" s="806"/>
      <c r="EQM918" s="806"/>
      <c r="EQN918" s="806"/>
      <c r="EQO918" s="806"/>
      <c r="EQP918" s="806"/>
      <c r="EQQ918" s="806"/>
      <c r="EQR918" s="806"/>
      <c r="EQS918" s="806"/>
      <c r="EQT918" s="806"/>
      <c r="EQU918" s="806"/>
      <c r="EQV918" s="806"/>
      <c r="EQW918" s="806"/>
      <c r="EQX918" s="806"/>
      <c r="EQY918" s="806"/>
      <c r="EQZ918" s="806"/>
      <c r="ERA918" s="806"/>
      <c r="ERB918" s="806"/>
      <c r="ERC918" s="806"/>
      <c r="ERD918" s="806"/>
      <c r="ERE918" s="806"/>
      <c r="ERF918" s="806"/>
      <c r="ERG918" s="806"/>
      <c r="ERH918" s="806"/>
      <c r="ERI918" s="806"/>
      <c r="ERJ918" s="806"/>
      <c r="ERK918" s="806"/>
      <c r="ERL918" s="806"/>
      <c r="ERM918" s="806"/>
      <c r="ERN918" s="806"/>
      <c r="ERO918" s="806"/>
      <c r="ERP918" s="806"/>
      <c r="ERQ918" s="806"/>
      <c r="ERR918" s="806"/>
      <c r="ERS918" s="806"/>
      <c r="ERT918" s="806"/>
      <c r="ERU918" s="806"/>
      <c r="ERV918" s="806"/>
      <c r="ERW918" s="806"/>
      <c r="ERX918" s="806"/>
      <c r="ERY918" s="806"/>
      <c r="ERZ918" s="806"/>
      <c r="ESA918" s="806"/>
      <c r="ESB918" s="806"/>
      <c r="ESC918" s="806"/>
      <c r="ESD918" s="806"/>
      <c r="ESE918" s="806"/>
      <c r="ESF918" s="806"/>
      <c r="ESG918" s="806"/>
      <c r="ESH918" s="806"/>
      <c r="ESI918" s="806"/>
      <c r="ESJ918" s="806"/>
      <c r="ESK918" s="806"/>
      <c r="ESL918" s="806"/>
      <c r="ESM918" s="806"/>
      <c r="ESN918" s="806"/>
      <c r="ESO918" s="806"/>
      <c r="ESP918" s="806"/>
      <c r="ESQ918" s="806"/>
      <c r="ESR918" s="806"/>
      <c r="ESS918" s="806"/>
      <c r="EST918" s="806"/>
      <c r="ESU918" s="806"/>
      <c r="ESV918" s="806"/>
      <c r="ESW918" s="806"/>
      <c r="ESX918" s="806"/>
      <c r="ESY918" s="806"/>
      <c r="ESZ918" s="806"/>
      <c r="ETA918" s="806"/>
      <c r="ETB918" s="806"/>
      <c r="ETC918" s="806"/>
      <c r="ETD918" s="806"/>
      <c r="ETE918" s="806"/>
      <c r="ETF918" s="806"/>
      <c r="ETG918" s="806"/>
      <c r="ETH918" s="806"/>
      <c r="ETI918" s="806"/>
      <c r="ETJ918" s="806"/>
      <c r="ETK918" s="806"/>
      <c r="ETL918" s="806"/>
      <c r="ETM918" s="806"/>
      <c r="ETN918" s="806"/>
      <c r="ETO918" s="806"/>
      <c r="ETP918" s="806"/>
      <c r="ETQ918" s="806"/>
      <c r="ETR918" s="806"/>
      <c r="ETS918" s="806"/>
      <c r="ETT918" s="806"/>
      <c r="ETU918" s="806"/>
      <c r="ETV918" s="806"/>
      <c r="ETW918" s="806"/>
      <c r="ETX918" s="806"/>
      <c r="ETY918" s="806"/>
      <c r="ETZ918" s="806"/>
      <c r="EUA918" s="806"/>
      <c r="EUB918" s="806"/>
      <c r="EUC918" s="806"/>
      <c r="EUD918" s="806"/>
      <c r="EUE918" s="806"/>
      <c r="EUF918" s="806"/>
      <c r="EUG918" s="806"/>
      <c r="EUH918" s="806"/>
      <c r="EUI918" s="806"/>
      <c r="EUJ918" s="806"/>
      <c r="EUK918" s="806"/>
      <c r="EUL918" s="806"/>
      <c r="EUM918" s="806"/>
      <c r="EUN918" s="806"/>
      <c r="EUO918" s="806"/>
      <c r="EUP918" s="806"/>
      <c r="EUQ918" s="806"/>
      <c r="EUR918" s="806"/>
      <c r="EUS918" s="806"/>
      <c r="EUT918" s="806"/>
      <c r="EUU918" s="806"/>
      <c r="EUV918" s="806"/>
      <c r="EUW918" s="806"/>
      <c r="EUX918" s="806"/>
      <c r="EUY918" s="806"/>
      <c r="EUZ918" s="806"/>
      <c r="EVA918" s="806"/>
      <c r="EVB918" s="806"/>
      <c r="EVC918" s="806"/>
      <c r="EVD918" s="806"/>
      <c r="EVE918" s="806"/>
      <c r="EVF918" s="806"/>
      <c r="EVG918" s="806"/>
      <c r="EVH918" s="806"/>
      <c r="EVI918" s="806"/>
      <c r="EVJ918" s="806"/>
      <c r="EVK918" s="806"/>
      <c r="EVL918" s="806"/>
      <c r="EVM918" s="806"/>
      <c r="EVN918" s="806"/>
      <c r="EVO918" s="806"/>
      <c r="EVP918" s="806"/>
      <c r="EVQ918" s="806"/>
      <c r="EVR918" s="806"/>
      <c r="EVS918" s="806"/>
      <c r="EVT918" s="806"/>
      <c r="EVU918" s="806"/>
      <c r="EVV918" s="806"/>
      <c r="EVW918" s="806"/>
      <c r="EVX918" s="806"/>
      <c r="EVY918" s="806"/>
      <c r="EVZ918" s="806"/>
      <c r="EWA918" s="806"/>
      <c r="EWB918" s="806"/>
      <c r="EWC918" s="806"/>
      <c r="EWD918" s="806"/>
      <c r="EWE918" s="806"/>
      <c r="EWF918" s="806"/>
      <c r="EWG918" s="806"/>
      <c r="EWH918" s="806"/>
      <c r="EWI918" s="806"/>
      <c r="EWJ918" s="806"/>
      <c r="EWK918" s="806"/>
      <c r="EWL918" s="806"/>
      <c r="EWM918" s="806"/>
      <c r="EWN918" s="806"/>
      <c r="EWO918" s="806"/>
      <c r="EWP918" s="806"/>
      <c r="EWQ918" s="806"/>
      <c r="EWR918" s="806"/>
      <c r="EWS918" s="806"/>
      <c r="EWT918" s="806"/>
      <c r="EWU918" s="806"/>
      <c r="EWV918" s="806"/>
      <c r="EWW918" s="806"/>
      <c r="EWX918" s="806"/>
      <c r="EWY918" s="806"/>
      <c r="EWZ918" s="806"/>
      <c r="EXA918" s="806"/>
      <c r="EXB918" s="806"/>
      <c r="EXC918" s="806"/>
      <c r="EXD918" s="806"/>
      <c r="EXE918" s="806"/>
      <c r="EXF918" s="806"/>
      <c r="EXG918" s="806"/>
      <c r="EXH918" s="806"/>
      <c r="EXI918" s="806"/>
      <c r="EXJ918" s="806"/>
      <c r="EXK918" s="806"/>
      <c r="EXL918" s="806"/>
      <c r="EXM918" s="806"/>
      <c r="EXN918" s="806"/>
      <c r="EXO918" s="806"/>
      <c r="EXP918" s="806"/>
      <c r="EXQ918" s="806"/>
      <c r="EXR918" s="806"/>
      <c r="EXS918" s="806"/>
      <c r="EXT918" s="806"/>
      <c r="EXU918" s="806"/>
      <c r="EXV918" s="806"/>
      <c r="EXW918" s="806"/>
      <c r="EXX918" s="806"/>
      <c r="EXY918" s="806"/>
      <c r="EXZ918" s="806"/>
      <c r="EYA918" s="806"/>
      <c r="EYB918" s="806"/>
      <c r="EYC918" s="806"/>
      <c r="EYD918" s="806"/>
      <c r="EYE918" s="806"/>
      <c r="EYF918" s="806"/>
      <c r="EYG918" s="806"/>
      <c r="EYH918" s="806"/>
      <c r="EYI918" s="806"/>
      <c r="EYJ918" s="806"/>
      <c r="EYK918" s="806"/>
      <c r="EYL918" s="806"/>
      <c r="EYM918" s="806"/>
      <c r="EYN918" s="806"/>
      <c r="EYO918" s="806"/>
      <c r="EYP918" s="806"/>
      <c r="EYQ918" s="806"/>
      <c r="EYR918" s="806"/>
      <c r="EYS918" s="806"/>
      <c r="EYT918" s="806"/>
      <c r="EYU918" s="806"/>
      <c r="EYV918" s="806"/>
      <c r="EYW918" s="806"/>
      <c r="EYX918" s="806"/>
      <c r="EYY918" s="806"/>
      <c r="EYZ918" s="806"/>
      <c r="EZA918" s="806"/>
      <c r="EZB918" s="806"/>
      <c r="EZC918" s="806"/>
      <c r="EZD918" s="806"/>
      <c r="EZE918" s="806"/>
      <c r="EZF918" s="806"/>
      <c r="EZG918" s="806"/>
      <c r="EZH918" s="806"/>
      <c r="EZI918" s="806"/>
      <c r="EZJ918" s="806"/>
      <c r="EZK918" s="806"/>
      <c r="EZL918" s="806"/>
      <c r="EZM918" s="806"/>
      <c r="EZN918" s="806"/>
      <c r="EZO918" s="806"/>
      <c r="EZP918" s="806"/>
      <c r="EZQ918" s="806"/>
      <c r="EZR918" s="806"/>
      <c r="EZS918" s="806"/>
      <c r="EZT918" s="806"/>
      <c r="EZU918" s="806"/>
      <c r="EZV918" s="806"/>
      <c r="EZW918" s="806"/>
      <c r="EZX918" s="806"/>
      <c r="EZY918" s="806"/>
      <c r="EZZ918" s="806"/>
      <c r="FAA918" s="806"/>
      <c r="FAB918" s="806"/>
      <c r="FAC918" s="806"/>
      <c r="FAD918" s="806"/>
      <c r="FAE918" s="806"/>
      <c r="FAF918" s="806"/>
      <c r="FAG918" s="806"/>
      <c r="FAH918" s="806"/>
      <c r="FAI918" s="806"/>
      <c r="FAJ918" s="806"/>
      <c r="FAK918" s="806"/>
      <c r="FAL918" s="806"/>
      <c r="FAM918" s="806"/>
      <c r="FAN918" s="806"/>
      <c r="FAO918" s="806"/>
      <c r="FAP918" s="806"/>
      <c r="FAQ918" s="806"/>
      <c r="FAR918" s="806"/>
      <c r="FAS918" s="806"/>
      <c r="FAT918" s="806"/>
      <c r="FAU918" s="806"/>
      <c r="FAV918" s="806"/>
      <c r="FAW918" s="806"/>
      <c r="FAX918" s="806"/>
      <c r="FAY918" s="806"/>
      <c r="FAZ918" s="806"/>
      <c r="FBA918" s="806"/>
      <c r="FBB918" s="806"/>
      <c r="FBC918" s="806"/>
      <c r="FBD918" s="806"/>
      <c r="FBE918" s="806"/>
      <c r="FBF918" s="806"/>
      <c r="FBG918" s="806"/>
      <c r="FBH918" s="806"/>
      <c r="FBI918" s="806"/>
      <c r="FBJ918" s="806"/>
      <c r="FBK918" s="806"/>
      <c r="FBL918" s="806"/>
      <c r="FBM918" s="806"/>
      <c r="FBN918" s="806"/>
      <c r="FBO918" s="806"/>
      <c r="FBP918" s="806"/>
      <c r="FBQ918" s="806"/>
      <c r="FBR918" s="806"/>
      <c r="FBS918" s="806"/>
      <c r="FBT918" s="806"/>
      <c r="FBU918" s="806"/>
      <c r="FBV918" s="806"/>
      <c r="FBW918" s="806"/>
      <c r="FBX918" s="806"/>
      <c r="FBY918" s="806"/>
      <c r="FBZ918" s="806"/>
      <c r="FCA918" s="806"/>
      <c r="FCB918" s="806"/>
      <c r="FCC918" s="806"/>
      <c r="FCD918" s="806"/>
      <c r="FCE918" s="806"/>
      <c r="FCF918" s="806"/>
      <c r="FCG918" s="806"/>
      <c r="FCH918" s="806"/>
      <c r="FCI918" s="806"/>
      <c r="FCJ918" s="806"/>
      <c r="FCK918" s="806"/>
      <c r="FCL918" s="806"/>
      <c r="FCM918" s="806"/>
      <c r="FCN918" s="806"/>
      <c r="FCO918" s="806"/>
      <c r="FCP918" s="806"/>
      <c r="FCQ918" s="806"/>
      <c r="FCR918" s="806"/>
      <c r="FCS918" s="806"/>
      <c r="FCT918" s="806"/>
      <c r="FCU918" s="806"/>
      <c r="FCV918" s="806"/>
      <c r="FCW918" s="806"/>
      <c r="FCX918" s="806"/>
      <c r="FCY918" s="806"/>
      <c r="FCZ918" s="806"/>
      <c r="FDA918" s="806"/>
      <c r="FDB918" s="806"/>
      <c r="FDC918" s="806"/>
      <c r="FDD918" s="806"/>
      <c r="FDE918" s="806"/>
      <c r="FDF918" s="806"/>
      <c r="FDG918" s="806"/>
      <c r="FDH918" s="806"/>
      <c r="FDI918" s="806"/>
      <c r="FDJ918" s="806"/>
      <c r="FDK918" s="806"/>
      <c r="FDL918" s="806"/>
      <c r="FDM918" s="806"/>
      <c r="FDN918" s="806"/>
      <c r="FDO918" s="806"/>
      <c r="FDP918" s="806"/>
      <c r="FDQ918" s="806"/>
      <c r="FDR918" s="806"/>
      <c r="FDS918" s="806"/>
      <c r="FDT918" s="806"/>
      <c r="FDU918" s="806"/>
      <c r="FDV918" s="806"/>
      <c r="FDW918" s="806"/>
      <c r="FDX918" s="806"/>
      <c r="FDY918" s="806"/>
      <c r="FDZ918" s="806"/>
      <c r="FEA918" s="806"/>
      <c r="FEB918" s="806"/>
      <c r="FEC918" s="806"/>
      <c r="FED918" s="806"/>
      <c r="FEE918" s="806"/>
      <c r="FEF918" s="806"/>
      <c r="FEG918" s="806"/>
      <c r="FEH918" s="806"/>
      <c r="FEI918" s="806"/>
      <c r="FEJ918" s="806"/>
      <c r="FEK918" s="806"/>
      <c r="FEL918" s="806"/>
      <c r="FEM918" s="806"/>
      <c r="FEN918" s="806"/>
      <c r="FEO918" s="806"/>
      <c r="FEP918" s="806"/>
      <c r="FEQ918" s="806"/>
      <c r="FER918" s="806"/>
      <c r="FES918" s="806"/>
      <c r="FET918" s="806"/>
      <c r="FEU918" s="806"/>
      <c r="FEV918" s="806"/>
      <c r="FEW918" s="806"/>
      <c r="FEX918" s="806"/>
      <c r="FEY918" s="806"/>
      <c r="FEZ918" s="806"/>
      <c r="FFA918" s="806"/>
      <c r="FFB918" s="806"/>
      <c r="FFC918" s="806"/>
      <c r="FFD918" s="806"/>
      <c r="FFE918" s="806"/>
      <c r="FFF918" s="806"/>
      <c r="FFG918" s="806"/>
      <c r="FFH918" s="806"/>
      <c r="FFI918" s="806"/>
      <c r="FFJ918" s="806"/>
      <c r="FFK918" s="806"/>
      <c r="FFL918" s="806"/>
      <c r="FFM918" s="806"/>
      <c r="FFN918" s="806"/>
      <c r="FFO918" s="806"/>
      <c r="FFP918" s="806"/>
      <c r="FFQ918" s="806"/>
      <c r="FFR918" s="806"/>
      <c r="FFS918" s="806"/>
      <c r="FFT918" s="806"/>
      <c r="FFU918" s="806"/>
      <c r="FFV918" s="806"/>
      <c r="FFW918" s="806"/>
      <c r="FFX918" s="806"/>
      <c r="FFY918" s="806"/>
      <c r="FFZ918" s="806"/>
      <c r="FGA918" s="806"/>
      <c r="FGB918" s="806"/>
      <c r="FGC918" s="806"/>
      <c r="FGD918" s="806"/>
      <c r="FGE918" s="806"/>
      <c r="FGF918" s="806"/>
      <c r="FGG918" s="806"/>
      <c r="FGH918" s="806"/>
      <c r="FGI918" s="806"/>
      <c r="FGJ918" s="806"/>
      <c r="FGK918" s="806"/>
      <c r="FGL918" s="806"/>
      <c r="FGM918" s="806"/>
      <c r="FGN918" s="806"/>
      <c r="FGO918" s="806"/>
      <c r="FGP918" s="806"/>
      <c r="FGQ918" s="806"/>
      <c r="FGR918" s="806"/>
      <c r="FGS918" s="806"/>
      <c r="FGT918" s="806"/>
      <c r="FGU918" s="806"/>
      <c r="FGV918" s="806"/>
      <c r="FGW918" s="806"/>
      <c r="FGX918" s="806"/>
      <c r="FGY918" s="806"/>
      <c r="FGZ918" s="806"/>
      <c r="FHA918" s="806"/>
      <c r="FHB918" s="806"/>
      <c r="FHC918" s="806"/>
      <c r="FHD918" s="806"/>
      <c r="FHE918" s="806"/>
      <c r="FHF918" s="806"/>
      <c r="FHG918" s="806"/>
      <c r="FHH918" s="806"/>
      <c r="FHI918" s="806"/>
      <c r="FHJ918" s="806"/>
      <c r="FHK918" s="806"/>
      <c r="FHL918" s="806"/>
      <c r="FHM918" s="806"/>
      <c r="FHN918" s="806"/>
      <c r="FHO918" s="806"/>
      <c r="FHP918" s="806"/>
      <c r="FHQ918" s="806"/>
      <c r="FHR918" s="806"/>
      <c r="FHS918" s="806"/>
      <c r="FHT918" s="806"/>
      <c r="FHU918" s="806"/>
      <c r="FHV918" s="806"/>
      <c r="FHW918" s="806"/>
      <c r="FHX918" s="806"/>
      <c r="FHY918" s="806"/>
      <c r="FHZ918" s="806"/>
      <c r="FIA918" s="806"/>
      <c r="FIB918" s="806"/>
      <c r="FIC918" s="806"/>
      <c r="FID918" s="806"/>
      <c r="FIE918" s="806"/>
      <c r="FIF918" s="806"/>
      <c r="FIG918" s="806"/>
      <c r="FIH918" s="806"/>
      <c r="FII918" s="806"/>
      <c r="FIJ918" s="806"/>
      <c r="FIK918" s="806"/>
      <c r="FIL918" s="806"/>
      <c r="FIM918" s="806"/>
      <c r="FIN918" s="806"/>
      <c r="FIO918" s="806"/>
      <c r="FIP918" s="806"/>
      <c r="FIQ918" s="806"/>
      <c r="FIR918" s="806"/>
      <c r="FIS918" s="806"/>
      <c r="FIT918" s="806"/>
      <c r="FIU918" s="806"/>
      <c r="FIV918" s="806"/>
      <c r="FIW918" s="806"/>
      <c r="FIX918" s="806"/>
      <c r="FIY918" s="806"/>
      <c r="FIZ918" s="806"/>
      <c r="FJA918" s="806"/>
      <c r="FJB918" s="806"/>
      <c r="FJC918" s="806"/>
      <c r="FJD918" s="806"/>
      <c r="FJE918" s="806"/>
      <c r="FJF918" s="806"/>
      <c r="FJG918" s="806"/>
      <c r="FJH918" s="806"/>
      <c r="FJI918" s="806"/>
      <c r="FJJ918" s="806"/>
      <c r="FJK918" s="806"/>
      <c r="FJL918" s="806"/>
      <c r="FJM918" s="806"/>
      <c r="FJN918" s="806"/>
      <c r="FJO918" s="806"/>
      <c r="FJP918" s="806"/>
      <c r="FJQ918" s="806"/>
      <c r="FJR918" s="806"/>
      <c r="FJS918" s="806"/>
      <c r="FJT918" s="806"/>
      <c r="FJU918" s="806"/>
      <c r="FJV918" s="806"/>
      <c r="FJW918" s="806"/>
      <c r="FJX918" s="806"/>
      <c r="FJY918" s="806"/>
      <c r="FJZ918" s="806"/>
      <c r="FKA918" s="806"/>
      <c r="FKB918" s="806"/>
      <c r="FKC918" s="806"/>
      <c r="FKD918" s="806"/>
      <c r="FKE918" s="806"/>
      <c r="FKF918" s="806"/>
      <c r="FKG918" s="806"/>
      <c r="FKH918" s="806"/>
      <c r="FKI918" s="806"/>
      <c r="FKJ918" s="806"/>
      <c r="FKK918" s="806"/>
      <c r="FKL918" s="806"/>
      <c r="FKM918" s="806"/>
      <c r="FKN918" s="806"/>
      <c r="FKO918" s="806"/>
      <c r="FKP918" s="806"/>
      <c r="FKQ918" s="806"/>
      <c r="FKR918" s="806"/>
      <c r="FKS918" s="806"/>
      <c r="FKT918" s="806"/>
      <c r="FKU918" s="806"/>
      <c r="FKV918" s="806"/>
      <c r="FKW918" s="806"/>
      <c r="FKX918" s="806"/>
      <c r="FKY918" s="806"/>
      <c r="FKZ918" s="806"/>
      <c r="FLA918" s="806"/>
      <c r="FLB918" s="806"/>
      <c r="FLC918" s="806"/>
      <c r="FLD918" s="806"/>
      <c r="FLE918" s="806"/>
      <c r="FLF918" s="806"/>
      <c r="FLG918" s="806"/>
      <c r="FLH918" s="806"/>
      <c r="FLI918" s="806"/>
      <c r="FLJ918" s="806"/>
      <c r="FLK918" s="806"/>
      <c r="FLL918" s="806"/>
      <c r="FLM918" s="806"/>
      <c r="FLN918" s="806"/>
      <c r="FLO918" s="806"/>
      <c r="FLP918" s="806"/>
      <c r="FLQ918" s="806"/>
      <c r="FLR918" s="806"/>
      <c r="FLS918" s="806"/>
      <c r="FLT918" s="806"/>
      <c r="FLU918" s="806"/>
      <c r="FLV918" s="806"/>
      <c r="FLW918" s="806"/>
      <c r="FLX918" s="806"/>
      <c r="FLY918" s="806"/>
      <c r="FLZ918" s="806"/>
      <c r="FMA918" s="806"/>
      <c r="FMB918" s="806"/>
      <c r="FMC918" s="806"/>
      <c r="FMD918" s="806"/>
      <c r="FME918" s="806"/>
      <c r="FMF918" s="806"/>
      <c r="FMG918" s="806"/>
      <c r="FMH918" s="806"/>
      <c r="FMI918" s="806"/>
      <c r="FMJ918" s="806"/>
      <c r="FMK918" s="806"/>
      <c r="FML918" s="806"/>
      <c r="FMM918" s="806"/>
      <c r="FMN918" s="806"/>
      <c r="FMO918" s="806"/>
      <c r="FMP918" s="806"/>
      <c r="FMQ918" s="806"/>
      <c r="FMR918" s="806"/>
      <c r="FMS918" s="806"/>
      <c r="FMT918" s="806"/>
      <c r="FMU918" s="806"/>
      <c r="FMV918" s="806"/>
      <c r="FMW918" s="806"/>
      <c r="FMX918" s="806"/>
      <c r="FMY918" s="806"/>
      <c r="FMZ918" s="806"/>
      <c r="FNA918" s="806"/>
      <c r="FNB918" s="806"/>
      <c r="FNC918" s="806"/>
      <c r="FND918" s="806"/>
      <c r="FNE918" s="806"/>
      <c r="FNF918" s="806"/>
      <c r="FNG918" s="806"/>
      <c r="FNH918" s="806"/>
      <c r="FNI918" s="806"/>
      <c r="FNJ918" s="806"/>
      <c r="FNK918" s="806"/>
      <c r="FNL918" s="806"/>
      <c r="FNM918" s="806"/>
      <c r="FNN918" s="806"/>
      <c r="FNO918" s="806"/>
      <c r="FNP918" s="806"/>
      <c r="FNQ918" s="806"/>
      <c r="FNR918" s="806"/>
      <c r="FNS918" s="806"/>
      <c r="FNT918" s="806"/>
      <c r="FNU918" s="806"/>
      <c r="FNV918" s="806"/>
      <c r="FNW918" s="806"/>
      <c r="FNX918" s="806"/>
      <c r="FNY918" s="806"/>
      <c r="FNZ918" s="806"/>
      <c r="FOA918" s="806"/>
      <c r="FOB918" s="806"/>
      <c r="FOC918" s="806"/>
      <c r="FOD918" s="806"/>
      <c r="FOE918" s="806"/>
      <c r="FOF918" s="806"/>
      <c r="FOG918" s="806"/>
      <c r="FOH918" s="806"/>
      <c r="FOI918" s="806"/>
      <c r="FOJ918" s="806"/>
      <c r="FOK918" s="806"/>
      <c r="FOL918" s="806"/>
      <c r="FOM918" s="806"/>
      <c r="FON918" s="806"/>
      <c r="FOO918" s="806"/>
      <c r="FOP918" s="806"/>
      <c r="FOQ918" s="806"/>
      <c r="FOR918" s="806"/>
      <c r="FOS918" s="806"/>
      <c r="FOT918" s="806"/>
      <c r="FOU918" s="806"/>
      <c r="FOV918" s="806"/>
      <c r="FOW918" s="806"/>
      <c r="FOX918" s="806"/>
      <c r="FOY918" s="806"/>
      <c r="FOZ918" s="806"/>
      <c r="FPA918" s="806"/>
      <c r="FPB918" s="806"/>
      <c r="FPC918" s="806"/>
      <c r="FPD918" s="806"/>
      <c r="FPE918" s="806"/>
      <c r="FPF918" s="806"/>
      <c r="FPG918" s="806"/>
      <c r="FPH918" s="806"/>
      <c r="FPI918" s="806"/>
      <c r="FPJ918" s="806"/>
      <c r="FPK918" s="806"/>
      <c r="FPL918" s="806"/>
      <c r="FPM918" s="806"/>
      <c r="FPN918" s="806"/>
      <c r="FPO918" s="806"/>
      <c r="FPP918" s="806"/>
      <c r="FPQ918" s="806"/>
      <c r="FPR918" s="806"/>
      <c r="FPS918" s="806"/>
      <c r="FPT918" s="806"/>
      <c r="FPU918" s="806"/>
      <c r="FPV918" s="806"/>
      <c r="FPW918" s="806"/>
      <c r="FPX918" s="806"/>
      <c r="FPY918" s="806"/>
      <c r="FPZ918" s="806"/>
      <c r="FQA918" s="806"/>
      <c r="FQB918" s="806"/>
      <c r="FQC918" s="806"/>
      <c r="FQD918" s="806"/>
      <c r="FQE918" s="806"/>
      <c r="FQF918" s="806"/>
      <c r="FQG918" s="806"/>
      <c r="FQH918" s="806"/>
      <c r="FQI918" s="806"/>
      <c r="FQJ918" s="806"/>
      <c r="FQK918" s="806"/>
      <c r="FQL918" s="806"/>
      <c r="FQM918" s="806"/>
      <c r="FQN918" s="806"/>
      <c r="FQO918" s="806"/>
      <c r="FQP918" s="806"/>
      <c r="FQQ918" s="806"/>
      <c r="FQR918" s="806"/>
      <c r="FQS918" s="806"/>
      <c r="FQT918" s="806"/>
      <c r="FQU918" s="806"/>
      <c r="FQV918" s="806"/>
      <c r="FQW918" s="806"/>
      <c r="FQX918" s="806"/>
      <c r="FQY918" s="806"/>
      <c r="FQZ918" s="806"/>
      <c r="FRA918" s="806"/>
      <c r="FRB918" s="806"/>
      <c r="FRC918" s="806"/>
      <c r="FRD918" s="806"/>
      <c r="FRE918" s="806"/>
      <c r="FRF918" s="806"/>
      <c r="FRG918" s="806"/>
      <c r="FRH918" s="806"/>
      <c r="FRI918" s="806"/>
      <c r="FRJ918" s="806"/>
      <c r="FRK918" s="806"/>
      <c r="FRL918" s="806"/>
      <c r="FRM918" s="806"/>
      <c r="FRN918" s="806"/>
      <c r="FRO918" s="806"/>
      <c r="FRP918" s="806"/>
      <c r="FRQ918" s="806"/>
      <c r="FRR918" s="806"/>
      <c r="FRS918" s="806"/>
      <c r="FRT918" s="806"/>
      <c r="FRU918" s="806"/>
      <c r="FRV918" s="806"/>
      <c r="FRW918" s="806"/>
      <c r="FRX918" s="806"/>
      <c r="FRY918" s="806"/>
      <c r="FRZ918" s="806"/>
      <c r="FSA918" s="806"/>
      <c r="FSB918" s="806"/>
      <c r="FSC918" s="806"/>
      <c r="FSD918" s="806"/>
      <c r="FSE918" s="806"/>
      <c r="FSF918" s="806"/>
      <c r="FSG918" s="806"/>
      <c r="FSH918" s="806"/>
      <c r="FSI918" s="806"/>
      <c r="FSJ918" s="806"/>
      <c r="FSK918" s="806"/>
      <c r="FSL918" s="806"/>
      <c r="FSM918" s="806"/>
      <c r="FSN918" s="806"/>
      <c r="FSO918" s="806"/>
      <c r="FSP918" s="806"/>
      <c r="FSQ918" s="806"/>
      <c r="FSR918" s="806"/>
      <c r="FSS918" s="806"/>
      <c r="FST918" s="806"/>
      <c r="FSU918" s="806"/>
      <c r="FSV918" s="806"/>
      <c r="FSW918" s="806"/>
      <c r="FSX918" s="806"/>
      <c r="FSY918" s="806"/>
      <c r="FSZ918" s="806"/>
      <c r="FTA918" s="806"/>
      <c r="FTB918" s="806"/>
      <c r="FTC918" s="806"/>
      <c r="FTD918" s="806"/>
      <c r="FTE918" s="806"/>
      <c r="FTF918" s="806"/>
      <c r="FTG918" s="806"/>
      <c r="FTH918" s="806"/>
      <c r="FTI918" s="806"/>
      <c r="FTJ918" s="806"/>
      <c r="FTK918" s="806"/>
      <c r="FTL918" s="806"/>
      <c r="FTM918" s="806"/>
      <c r="FTN918" s="806"/>
      <c r="FTO918" s="806"/>
      <c r="FTP918" s="806"/>
      <c r="FTQ918" s="806"/>
      <c r="FTR918" s="806"/>
      <c r="FTS918" s="806"/>
      <c r="FTT918" s="806"/>
      <c r="FTU918" s="806"/>
      <c r="FTV918" s="806"/>
      <c r="FTW918" s="806"/>
      <c r="FTX918" s="806"/>
      <c r="FTY918" s="806"/>
      <c r="FTZ918" s="806"/>
      <c r="FUA918" s="806"/>
      <c r="FUB918" s="806"/>
      <c r="FUC918" s="806"/>
      <c r="FUD918" s="806"/>
      <c r="FUE918" s="806"/>
      <c r="FUF918" s="806"/>
      <c r="FUG918" s="806"/>
      <c r="FUH918" s="806"/>
      <c r="FUI918" s="806"/>
      <c r="FUJ918" s="806"/>
      <c r="FUK918" s="806"/>
      <c r="FUL918" s="806"/>
      <c r="FUM918" s="806"/>
      <c r="FUN918" s="806"/>
      <c r="FUO918" s="806"/>
      <c r="FUP918" s="806"/>
      <c r="FUQ918" s="806"/>
      <c r="FUR918" s="806"/>
      <c r="FUS918" s="806"/>
      <c r="FUT918" s="806"/>
      <c r="FUU918" s="806"/>
      <c r="FUV918" s="806"/>
      <c r="FUW918" s="806"/>
      <c r="FUX918" s="806"/>
      <c r="FUY918" s="806"/>
      <c r="FUZ918" s="806"/>
      <c r="FVA918" s="806"/>
      <c r="FVB918" s="806"/>
      <c r="FVC918" s="806"/>
      <c r="FVD918" s="806"/>
      <c r="FVE918" s="806"/>
      <c r="FVF918" s="806"/>
      <c r="FVG918" s="806"/>
      <c r="FVH918" s="806"/>
      <c r="FVI918" s="806"/>
      <c r="FVJ918" s="806"/>
      <c r="FVK918" s="806"/>
      <c r="FVL918" s="806"/>
      <c r="FVM918" s="806"/>
      <c r="FVN918" s="806"/>
      <c r="FVO918" s="806"/>
      <c r="FVP918" s="806"/>
      <c r="FVQ918" s="806"/>
      <c r="FVR918" s="806"/>
      <c r="FVS918" s="806"/>
      <c r="FVT918" s="806"/>
      <c r="FVU918" s="806"/>
      <c r="FVV918" s="806"/>
      <c r="FVW918" s="806"/>
      <c r="FVX918" s="806"/>
      <c r="FVY918" s="806"/>
      <c r="FVZ918" s="806"/>
      <c r="FWA918" s="806"/>
      <c r="FWB918" s="806"/>
      <c r="FWC918" s="806"/>
      <c r="FWD918" s="806"/>
      <c r="FWE918" s="806"/>
      <c r="FWF918" s="806"/>
      <c r="FWG918" s="806"/>
      <c r="FWH918" s="806"/>
      <c r="FWI918" s="806"/>
      <c r="FWJ918" s="806"/>
      <c r="FWK918" s="806"/>
      <c r="FWL918" s="806"/>
      <c r="FWM918" s="806"/>
      <c r="FWN918" s="806"/>
      <c r="FWO918" s="806"/>
      <c r="FWP918" s="806"/>
      <c r="FWQ918" s="806"/>
      <c r="FWR918" s="806"/>
      <c r="FWS918" s="806"/>
      <c r="FWT918" s="806"/>
      <c r="FWU918" s="806"/>
      <c r="FWV918" s="806"/>
      <c r="FWW918" s="806"/>
      <c r="FWX918" s="806"/>
      <c r="FWY918" s="806"/>
      <c r="FWZ918" s="806"/>
      <c r="FXA918" s="806"/>
      <c r="FXB918" s="806"/>
      <c r="FXC918" s="806"/>
      <c r="FXD918" s="806"/>
      <c r="FXE918" s="806"/>
      <c r="FXF918" s="806"/>
      <c r="FXG918" s="806"/>
      <c r="FXH918" s="806"/>
      <c r="FXI918" s="806"/>
      <c r="FXJ918" s="806"/>
      <c r="FXK918" s="806"/>
      <c r="FXL918" s="806"/>
      <c r="FXM918" s="806"/>
      <c r="FXN918" s="806"/>
      <c r="FXO918" s="806"/>
      <c r="FXP918" s="806"/>
      <c r="FXQ918" s="806"/>
      <c r="FXR918" s="806"/>
      <c r="FXS918" s="806"/>
      <c r="FXT918" s="806"/>
      <c r="FXU918" s="806"/>
      <c r="FXV918" s="806"/>
      <c r="FXW918" s="806"/>
      <c r="FXX918" s="806"/>
      <c r="FXY918" s="806"/>
      <c r="FXZ918" s="806"/>
      <c r="FYA918" s="806"/>
      <c r="FYB918" s="806"/>
      <c r="FYC918" s="806"/>
      <c r="FYD918" s="806"/>
      <c r="FYE918" s="806"/>
      <c r="FYF918" s="806"/>
      <c r="FYG918" s="806"/>
      <c r="FYH918" s="806"/>
      <c r="FYI918" s="806"/>
      <c r="FYJ918" s="806"/>
      <c r="FYK918" s="806"/>
      <c r="FYL918" s="806"/>
      <c r="FYM918" s="806"/>
      <c r="FYN918" s="806"/>
      <c r="FYO918" s="806"/>
      <c r="FYP918" s="806"/>
      <c r="FYQ918" s="806"/>
      <c r="FYR918" s="806"/>
      <c r="FYS918" s="806"/>
      <c r="FYT918" s="806"/>
      <c r="FYU918" s="806"/>
      <c r="FYV918" s="806"/>
      <c r="FYW918" s="806"/>
      <c r="FYX918" s="806"/>
      <c r="FYY918" s="806"/>
      <c r="FYZ918" s="806"/>
      <c r="FZA918" s="806"/>
      <c r="FZB918" s="806"/>
      <c r="FZC918" s="806"/>
      <c r="FZD918" s="806"/>
      <c r="FZE918" s="806"/>
      <c r="FZF918" s="806"/>
      <c r="FZG918" s="806"/>
      <c r="FZH918" s="806"/>
      <c r="FZI918" s="806"/>
      <c r="FZJ918" s="806"/>
      <c r="FZK918" s="806"/>
      <c r="FZL918" s="806"/>
      <c r="FZM918" s="806"/>
      <c r="FZN918" s="806"/>
      <c r="FZO918" s="806"/>
      <c r="FZP918" s="806"/>
      <c r="FZQ918" s="806"/>
      <c r="FZR918" s="806"/>
      <c r="FZS918" s="806"/>
      <c r="FZT918" s="806"/>
      <c r="FZU918" s="806"/>
      <c r="FZV918" s="806"/>
      <c r="FZW918" s="806"/>
      <c r="FZX918" s="806"/>
      <c r="FZY918" s="806"/>
      <c r="FZZ918" s="806"/>
      <c r="GAA918" s="806"/>
      <c r="GAB918" s="806"/>
      <c r="GAC918" s="806"/>
      <c r="GAD918" s="806"/>
      <c r="GAE918" s="806"/>
      <c r="GAF918" s="806"/>
      <c r="GAG918" s="806"/>
      <c r="GAH918" s="806"/>
      <c r="GAI918" s="806"/>
      <c r="GAJ918" s="806"/>
      <c r="GAK918" s="806"/>
      <c r="GAL918" s="806"/>
      <c r="GAM918" s="806"/>
      <c r="GAN918" s="806"/>
      <c r="GAO918" s="806"/>
      <c r="GAP918" s="806"/>
      <c r="GAQ918" s="806"/>
      <c r="GAR918" s="806"/>
      <c r="GAS918" s="806"/>
      <c r="GAT918" s="806"/>
      <c r="GAU918" s="806"/>
      <c r="GAV918" s="806"/>
      <c r="GAW918" s="806"/>
      <c r="GAX918" s="806"/>
      <c r="GAY918" s="806"/>
      <c r="GAZ918" s="806"/>
      <c r="GBA918" s="806"/>
      <c r="GBB918" s="806"/>
      <c r="GBC918" s="806"/>
      <c r="GBD918" s="806"/>
      <c r="GBE918" s="806"/>
      <c r="GBF918" s="806"/>
      <c r="GBG918" s="806"/>
      <c r="GBH918" s="806"/>
      <c r="GBI918" s="806"/>
      <c r="GBJ918" s="806"/>
      <c r="GBK918" s="806"/>
      <c r="GBL918" s="806"/>
      <c r="GBM918" s="806"/>
      <c r="GBN918" s="806"/>
      <c r="GBO918" s="806"/>
      <c r="GBP918" s="806"/>
      <c r="GBQ918" s="806"/>
      <c r="GBR918" s="806"/>
      <c r="GBS918" s="806"/>
      <c r="GBT918" s="806"/>
      <c r="GBU918" s="806"/>
      <c r="GBV918" s="806"/>
      <c r="GBW918" s="806"/>
      <c r="GBX918" s="806"/>
      <c r="GBY918" s="806"/>
      <c r="GBZ918" s="806"/>
      <c r="GCA918" s="806"/>
      <c r="GCB918" s="806"/>
      <c r="GCC918" s="806"/>
      <c r="GCD918" s="806"/>
      <c r="GCE918" s="806"/>
      <c r="GCF918" s="806"/>
      <c r="GCG918" s="806"/>
      <c r="GCH918" s="806"/>
      <c r="GCI918" s="806"/>
      <c r="GCJ918" s="806"/>
      <c r="GCK918" s="806"/>
      <c r="GCL918" s="806"/>
      <c r="GCM918" s="806"/>
      <c r="GCN918" s="806"/>
      <c r="GCO918" s="806"/>
      <c r="GCP918" s="806"/>
      <c r="GCQ918" s="806"/>
      <c r="GCR918" s="806"/>
      <c r="GCS918" s="806"/>
      <c r="GCT918" s="806"/>
      <c r="GCU918" s="806"/>
      <c r="GCV918" s="806"/>
      <c r="GCW918" s="806"/>
      <c r="GCX918" s="806"/>
      <c r="GCY918" s="806"/>
      <c r="GCZ918" s="806"/>
      <c r="GDA918" s="806"/>
      <c r="GDB918" s="806"/>
      <c r="GDC918" s="806"/>
      <c r="GDD918" s="806"/>
      <c r="GDE918" s="806"/>
      <c r="GDF918" s="806"/>
      <c r="GDG918" s="806"/>
      <c r="GDH918" s="806"/>
      <c r="GDI918" s="806"/>
      <c r="GDJ918" s="806"/>
      <c r="GDK918" s="806"/>
      <c r="GDL918" s="806"/>
      <c r="GDM918" s="806"/>
      <c r="GDN918" s="806"/>
      <c r="GDO918" s="806"/>
      <c r="GDP918" s="806"/>
      <c r="GDQ918" s="806"/>
      <c r="GDR918" s="806"/>
      <c r="GDS918" s="806"/>
      <c r="GDT918" s="806"/>
      <c r="GDU918" s="806"/>
      <c r="GDV918" s="806"/>
      <c r="GDW918" s="806"/>
      <c r="GDX918" s="806"/>
      <c r="GDY918" s="806"/>
      <c r="GDZ918" s="806"/>
      <c r="GEA918" s="806"/>
      <c r="GEB918" s="806"/>
      <c r="GEC918" s="806"/>
      <c r="GED918" s="806"/>
      <c r="GEE918" s="806"/>
      <c r="GEF918" s="806"/>
      <c r="GEG918" s="806"/>
      <c r="GEH918" s="806"/>
      <c r="GEI918" s="806"/>
      <c r="GEJ918" s="806"/>
      <c r="GEK918" s="806"/>
      <c r="GEL918" s="806"/>
      <c r="GEM918" s="806"/>
      <c r="GEN918" s="806"/>
      <c r="GEO918" s="806"/>
      <c r="GEP918" s="806"/>
      <c r="GEQ918" s="806"/>
      <c r="GER918" s="806"/>
      <c r="GES918" s="806"/>
      <c r="GET918" s="806"/>
      <c r="GEU918" s="806"/>
      <c r="GEV918" s="806"/>
      <c r="GEW918" s="806"/>
      <c r="GEX918" s="806"/>
      <c r="GEY918" s="806"/>
      <c r="GEZ918" s="806"/>
      <c r="GFA918" s="806"/>
      <c r="GFB918" s="806"/>
      <c r="GFC918" s="806"/>
      <c r="GFD918" s="806"/>
      <c r="GFE918" s="806"/>
      <c r="GFF918" s="806"/>
      <c r="GFG918" s="806"/>
      <c r="GFH918" s="806"/>
      <c r="GFI918" s="806"/>
      <c r="GFJ918" s="806"/>
      <c r="GFK918" s="806"/>
      <c r="GFL918" s="806"/>
      <c r="GFM918" s="806"/>
      <c r="GFN918" s="806"/>
      <c r="GFO918" s="806"/>
      <c r="GFP918" s="806"/>
      <c r="GFQ918" s="806"/>
      <c r="GFR918" s="806"/>
      <c r="GFS918" s="806"/>
      <c r="GFT918" s="806"/>
      <c r="GFU918" s="806"/>
      <c r="GFV918" s="806"/>
      <c r="GFW918" s="806"/>
      <c r="GFX918" s="806"/>
      <c r="GFY918" s="806"/>
      <c r="GFZ918" s="806"/>
      <c r="GGA918" s="806"/>
      <c r="GGB918" s="806"/>
      <c r="GGC918" s="806"/>
      <c r="GGD918" s="806"/>
      <c r="GGE918" s="806"/>
      <c r="GGF918" s="806"/>
      <c r="GGG918" s="806"/>
      <c r="GGH918" s="806"/>
      <c r="GGI918" s="806"/>
      <c r="GGJ918" s="806"/>
      <c r="GGK918" s="806"/>
      <c r="GGL918" s="806"/>
      <c r="GGM918" s="806"/>
      <c r="GGN918" s="806"/>
      <c r="GGO918" s="806"/>
      <c r="GGP918" s="806"/>
      <c r="GGQ918" s="806"/>
      <c r="GGR918" s="806"/>
      <c r="GGS918" s="806"/>
      <c r="GGT918" s="806"/>
      <c r="GGU918" s="806"/>
      <c r="GGV918" s="806"/>
      <c r="GGW918" s="806"/>
      <c r="GGX918" s="806"/>
      <c r="GGY918" s="806"/>
      <c r="GGZ918" s="806"/>
      <c r="GHA918" s="806"/>
      <c r="GHB918" s="806"/>
      <c r="GHC918" s="806"/>
      <c r="GHD918" s="806"/>
      <c r="GHE918" s="806"/>
      <c r="GHF918" s="806"/>
      <c r="GHG918" s="806"/>
      <c r="GHH918" s="806"/>
      <c r="GHI918" s="806"/>
      <c r="GHJ918" s="806"/>
      <c r="GHK918" s="806"/>
      <c r="GHL918" s="806"/>
      <c r="GHM918" s="806"/>
      <c r="GHN918" s="806"/>
      <c r="GHO918" s="806"/>
      <c r="GHP918" s="806"/>
      <c r="GHQ918" s="806"/>
      <c r="GHR918" s="806"/>
      <c r="GHS918" s="806"/>
      <c r="GHT918" s="806"/>
      <c r="GHU918" s="806"/>
      <c r="GHV918" s="806"/>
      <c r="GHW918" s="806"/>
      <c r="GHX918" s="806"/>
      <c r="GHY918" s="806"/>
      <c r="GHZ918" s="806"/>
      <c r="GIA918" s="806"/>
      <c r="GIB918" s="806"/>
      <c r="GIC918" s="806"/>
      <c r="GID918" s="806"/>
      <c r="GIE918" s="806"/>
      <c r="GIF918" s="806"/>
      <c r="GIG918" s="806"/>
      <c r="GIH918" s="806"/>
      <c r="GII918" s="806"/>
      <c r="GIJ918" s="806"/>
      <c r="GIK918" s="806"/>
      <c r="GIL918" s="806"/>
      <c r="GIM918" s="806"/>
      <c r="GIN918" s="806"/>
      <c r="GIO918" s="806"/>
      <c r="GIP918" s="806"/>
      <c r="GIQ918" s="806"/>
      <c r="GIR918" s="806"/>
      <c r="GIS918" s="806"/>
      <c r="GIT918" s="806"/>
      <c r="GIU918" s="806"/>
      <c r="GIV918" s="806"/>
      <c r="GIW918" s="806"/>
      <c r="GIX918" s="806"/>
      <c r="GIY918" s="806"/>
      <c r="GIZ918" s="806"/>
      <c r="GJA918" s="806"/>
      <c r="GJB918" s="806"/>
      <c r="GJC918" s="806"/>
      <c r="GJD918" s="806"/>
      <c r="GJE918" s="806"/>
      <c r="GJF918" s="806"/>
      <c r="GJG918" s="806"/>
      <c r="GJH918" s="806"/>
      <c r="GJI918" s="806"/>
      <c r="GJJ918" s="806"/>
      <c r="GJK918" s="806"/>
      <c r="GJL918" s="806"/>
      <c r="GJM918" s="806"/>
      <c r="GJN918" s="806"/>
      <c r="GJO918" s="806"/>
      <c r="GJP918" s="806"/>
      <c r="GJQ918" s="806"/>
      <c r="GJR918" s="806"/>
      <c r="GJS918" s="806"/>
      <c r="GJT918" s="806"/>
      <c r="GJU918" s="806"/>
      <c r="GJV918" s="806"/>
      <c r="GJW918" s="806"/>
      <c r="GJX918" s="806"/>
      <c r="GJY918" s="806"/>
      <c r="GJZ918" s="806"/>
      <c r="GKA918" s="806"/>
      <c r="GKB918" s="806"/>
      <c r="GKC918" s="806"/>
      <c r="GKD918" s="806"/>
      <c r="GKE918" s="806"/>
      <c r="GKF918" s="806"/>
      <c r="GKG918" s="806"/>
      <c r="GKH918" s="806"/>
      <c r="GKI918" s="806"/>
      <c r="GKJ918" s="806"/>
      <c r="GKK918" s="806"/>
      <c r="GKL918" s="806"/>
      <c r="GKM918" s="806"/>
      <c r="GKN918" s="806"/>
      <c r="GKO918" s="806"/>
      <c r="GKP918" s="806"/>
      <c r="GKQ918" s="806"/>
      <c r="GKR918" s="806"/>
      <c r="GKS918" s="806"/>
      <c r="GKT918" s="806"/>
      <c r="GKU918" s="806"/>
      <c r="GKV918" s="806"/>
      <c r="GKW918" s="806"/>
      <c r="GKX918" s="806"/>
      <c r="GKY918" s="806"/>
      <c r="GKZ918" s="806"/>
      <c r="GLA918" s="806"/>
      <c r="GLB918" s="806"/>
      <c r="GLC918" s="806"/>
      <c r="GLD918" s="806"/>
      <c r="GLE918" s="806"/>
      <c r="GLF918" s="806"/>
      <c r="GLG918" s="806"/>
      <c r="GLH918" s="806"/>
      <c r="GLI918" s="806"/>
      <c r="GLJ918" s="806"/>
      <c r="GLK918" s="806"/>
      <c r="GLL918" s="806"/>
      <c r="GLM918" s="806"/>
      <c r="GLN918" s="806"/>
      <c r="GLO918" s="806"/>
      <c r="GLP918" s="806"/>
      <c r="GLQ918" s="806"/>
      <c r="GLR918" s="806"/>
      <c r="GLS918" s="806"/>
      <c r="GLT918" s="806"/>
      <c r="GLU918" s="806"/>
      <c r="GLV918" s="806"/>
      <c r="GLW918" s="806"/>
      <c r="GLX918" s="806"/>
      <c r="GLY918" s="806"/>
      <c r="GLZ918" s="806"/>
      <c r="GMA918" s="806"/>
      <c r="GMB918" s="806"/>
      <c r="GMC918" s="806"/>
      <c r="GMD918" s="806"/>
      <c r="GME918" s="806"/>
      <c r="GMF918" s="806"/>
      <c r="GMG918" s="806"/>
      <c r="GMH918" s="806"/>
      <c r="GMI918" s="806"/>
      <c r="GMJ918" s="806"/>
      <c r="GMK918" s="806"/>
      <c r="GML918" s="806"/>
      <c r="GMM918" s="806"/>
      <c r="GMN918" s="806"/>
      <c r="GMO918" s="806"/>
      <c r="GMP918" s="806"/>
      <c r="GMQ918" s="806"/>
      <c r="GMR918" s="806"/>
      <c r="GMS918" s="806"/>
      <c r="GMT918" s="806"/>
      <c r="GMU918" s="806"/>
      <c r="GMV918" s="806"/>
      <c r="GMW918" s="806"/>
      <c r="GMX918" s="806"/>
      <c r="GMY918" s="806"/>
      <c r="GMZ918" s="806"/>
      <c r="GNA918" s="806"/>
      <c r="GNB918" s="806"/>
      <c r="GNC918" s="806"/>
      <c r="GND918" s="806"/>
      <c r="GNE918" s="806"/>
      <c r="GNF918" s="806"/>
      <c r="GNG918" s="806"/>
      <c r="GNH918" s="806"/>
      <c r="GNI918" s="806"/>
      <c r="GNJ918" s="806"/>
      <c r="GNK918" s="806"/>
      <c r="GNL918" s="806"/>
      <c r="GNM918" s="806"/>
      <c r="GNN918" s="806"/>
      <c r="GNO918" s="806"/>
      <c r="GNP918" s="806"/>
      <c r="GNQ918" s="806"/>
      <c r="GNR918" s="806"/>
      <c r="GNS918" s="806"/>
      <c r="GNT918" s="806"/>
      <c r="GNU918" s="806"/>
      <c r="GNV918" s="806"/>
      <c r="GNW918" s="806"/>
      <c r="GNX918" s="806"/>
      <c r="GNY918" s="806"/>
      <c r="GNZ918" s="806"/>
      <c r="GOA918" s="806"/>
      <c r="GOB918" s="806"/>
      <c r="GOC918" s="806"/>
      <c r="GOD918" s="806"/>
      <c r="GOE918" s="806"/>
      <c r="GOF918" s="806"/>
      <c r="GOG918" s="806"/>
      <c r="GOH918" s="806"/>
      <c r="GOI918" s="806"/>
      <c r="GOJ918" s="806"/>
      <c r="GOK918" s="806"/>
      <c r="GOL918" s="806"/>
      <c r="GOM918" s="806"/>
      <c r="GON918" s="806"/>
      <c r="GOO918" s="806"/>
      <c r="GOP918" s="806"/>
      <c r="GOQ918" s="806"/>
      <c r="GOR918" s="806"/>
      <c r="GOS918" s="806"/>
      <c r="GOT918" s="806"/>
      <c r="GOU918" s="806"/>
      <c r="GOV918" s="806"/>
      <c r="GOW918" s="806"/>
      <c r="GOX918" s="806"/>
      <c r="GOY918" s="806"/>
      <c r="GOZ918" s="806"/>
      <c r="GPA918" s="806"/>
      <c r="GPB918" s="806"/>
      <c r="GPC918" s="806"/>
      <c r="GPD918" s="806"/>
      <c r="GPE918" s="806"/>
      <c r="GPF918" s="806"/>
      <c r="GPG918" s="806"/>
      <c r="GPH918" s="806"/>
      <c r="GPI918" s="806"/>
      <c r="GPJ918" s="806"/>
      <c r="GPK918" s="806"/>
      <c r="GPL918" s="806"/>
      <c r="GPM918" s="806"/>
      <c r="GPN918" s="806"/>
      <c r="GPO918" s="806"/>
      <c r="GPP918" s="806"/>
      <c r="GPQ918" s="806"/>
      <c r="GPR918" s="806"/>
      <c r="GPS918" s="806"/>
      <c r="GPT918" s="806"/>
      <c r="GPU918" s="806"/>
      <c r="GPV918" s="806"/>
      <c r="GPW918" s="806"/>
      <c r="GPX918" s="806"/>
      <c r="GPY918" s="806"/>
      <c r="GPZ918" s="806"/>
      <c r="GQA918" s="806"/>
      <c r="GQB918" s="806"/>
      <c r="GQC918" s="806"/>
      <c r="GQD918" s="806"/>
      <c r="GQE918" s="806"/>
      <c r="GQF918" s="806"/>
      <c r="GQG918" s="806"/>
      <c r="GQH918" s="806"/>
      <c r="GQI918" s="806"/>
      <c r="GQJ918" s="806"/>
      <c r="GQK918" s="806"/>
      <c r="GQL918" s="806"/>
      <c r="GQM918" s="806"/>
      <c r="GQN918" s="806"/>
      <c r="GQO918" s="806"/>
      <c r="GQP918" s="806"/>
      <c r="GQQ918" s="806"/>
      <c r="GQR918" s="806"/>
      <c r="GQS918" s="806"/>
      <c r="GQT918" s="806"/>
      <c r="GQU918" s="806"/>
      <c r="GQV918" s="806"/>
      <c r="GQW918" s="806"/>
      <c r="GQX918" s="806"/>
      <c r="GQY918" s="806"/>
      <c r="GQZ918" s="806"/>
      <c r="GRA918" s="806"/>
      <c r="GRB918" s="806"/>
      <c r="GRC918" s="806"/>
      <c r="GRD918" s="806"/>
      <c r="GRE918" s="806"/>
      <c r="GRF918" s="806"/>
      <c r="GRG918" s="806"/>
      <c r="GRH918" s="806"/>
      <c r="GRI918" s="806"/>
      <c r="GRJ918" s="806"/>
      <c r="GRK918" s="806"/>
      <c r="GRL918" s="806"/>
      <c r="GRM918" s="806"/>
      <c r="GRN918" s="806"/>
      <c r="GRO918" s="806"/>
      <c r="GRP918" s="806"/>
      <c r="GRQ918" s="806"/>
      <c r="GRR918" s="806"/>
      <c r="GRS918" s="806"/>
      <c r="GRT918" s="806"/>
      <c r="GRU918" s="806"/>
      <c r="GRV918" s="806"/>
      <c r="GRW918" s="806"/>
      <c r="GRX918" s="806"/>
      <c r="GRY918" s="806"/>
      <c r="GRZ918" s="806"/>
      <c r="GSA918" s="806"/>
      <c r="GSB918" s="806"/>
      <c r="GSC918" s="806"/>
      <c r="GSD918" s="806"/>
      <c r="GSE918" s="806"/>
      <c r="GSF918" s="806"/>
      <c r="GSG918" s="806"/>
      <c r="GSH918" s="806"/>
      <c r="GSI918" s="806"/>
      <c r="GSJ918" s="806"/>
      <c r="GSK918" s="806"/>
      <c r="GSL918" s="806"/>
      <c r="GSM918" s="806"/>
      <c r="GSN918" s="806"/>
      <c r="GSO918" s="806"/>
      <c r="GSP918" s="806"/>
      <c r="GSQ918" s="806"/>
      <c r="GSR918" s="806"/>
      <c r="GSS918" s="806"/>
      <c r="GST918" s="806"/>
      <c r="GSU918" s="806"/>
      <c r="GSV918" s="806"/>
      <c r="GSW918" s="806"/>
      <c r="GSX918" s="806"/>
      <c r="GSY918" s="806"/>
      <c r="GSZ918" s="806"/>
      <c r="GTA918" s="806"/>
      <c r="GTB918" s="806"/>
      <c r="GTC918" s="806"/>
      <c r="GTD918" s="806"/>
      <c r="GTE918" s="806"/>
      <c r="GTF918" s="806"/>
      <c r="GTG918" s="806"/>
      <c r="GTH918" s="806"/>
      <c r="GTI918" s="806"/>
      <c r="GTJ918" s="806"/>
      <c r="GTK918" s="806"/>
      <c r="GTL918" s="806"/>
      <c r="GTM918" s="806"/>
      <c r="GTN918" s="806"/>
      <c r="GTO918" s="806"/>
      <c r="GTP918" s="806"/>
      <c r="GTQ918" s="806"/>
      <c r="GTR918" s="806"/>
      <c r="GTS918" s="806"/>
      <c r="GTT918" s="806"/>
      <c r="GTU918" s="806"/>
      <c r="GTV918" s="806"/>
      <c r="GTW918" s="806"/>
      <c r="GTX918" s="806"/>
      <c r="GTY918" s="806"/>
      <c r="GTZ918" s="806"/>
      <c r="GUA918" s="806"/>
      <c r="GUB918" s="806"/>
      <c r="GUC918" s="806"/>
      <c r="GUD918" s="806"/>
      <c r="GUE918" s="806"/>
      <c r="GUF918" s="806"/>
      <c r="GUG918" s="806"/>
      <c r="GUH918" s="806"/>
      <c r="GUI918" s="806"/>
      <c r="GUJ918" s="806"/>
      <c r="GUK918" s="806"/>
      <c r="GUL918" s="806"/>
      <c r="GUM918" s="806"/>
      <c r="GUN918" s="806"/>
      <c r="GUO918" s="806"/>
      <c r="GUP918" s="806"/>
      <c r="GUQ918" s="806"/>
      <c r="GUR918" s="806"/>
      <c r="GUS918" s="806"/>
      <c r="GUT918" s="806"/>
      <c r="GUU918" s="806"/>
      <c r="GUV918" s="806"/>
      <c r="GUW918" s="806"/>
      <c r="GUX918" s="806"/>
      <c r="GUY918" s="806"/>
      <c r="GUZ918" s="806"/>
      <c r="GVA918" s="806"/>
      <c r="GVB918" s="806"/>
      <c r="GVC918" s="806"/>
      <c r="GVD918" s="806"/>
      <c r="GVE918" s="806"/>
      <c r="GVF918" s="806"/>
      <c r="GVG918" s="806"/>
      <c r="GVH918" s="806"/>
      <c r="GVI918" s="806"/>
      <c r="GVJ918" s="806"/>
      <c r="GVK918" s="806"/>
      <c r="GVL918" s="806"/>
      <c r="GVM918" s="806"/>
      <c r="GVN918" s="806"/>
      <c r="GVO918" s="806"/>
      <c r="GVP918" s="806"/>
      <c r="GVQ918" s="806"/>
      <c r="GVR918" s="806"/>
      <c r="GVS918" s="806"/>
      <c r="GVT918" s="806"/>
      <c r="GVU918" s="806"/>
      <c r="GVV918" s="806"/>
      <c r="GVW918" s="806"/>
      <c r="GVX918" s="806"/>
      <c r="GVY918" s="806"/>
      <c r="GVZ918" s="806"/>
      <c r="GWA918" s="806"/>
      <c r="GWB918" s="806"/>
      <c r="GWC918" s="806"/>
      <c r="GWD918" s="806"/>
      <c r="GWE918" s="806"/>
      <c r="GWF918" s="806"/>
      <c r="GWG918" s="806"/>
      <c r="GWH918" s="806"/>
      <c r="GWI918" s="806"/>
      <c r="GWJ918" s="806"/>
      <c r="GWK918" s="806"/>
      <c r="GWL918" s="806"/>
      <c r="GWM918" s="806"/>
      <c r="GWN918" s="806"/>
      <c r="GWO918" s="806"/>
      <c r="GWP918" s="806"/>
      <c r="GWQ918" s="806"/>
      <c r="GWR918" s="806"/>
      <c r="GWS918" s="806"/>
      <c r="GWT918" s="806"/>
      <c r="GWU918" s="806"/>
      <c r="GWV918" s="806"/>
      <c r="GWW918" s="806"/>
      <c r="GWX918" s="806"/>
      <c r="GWY918" s="806"/>
      <c r="GWZ918" s="806"/>
      <c r="GXA918" s="806"/>
      <c r="GXB918" s="806"/>
      <c r="GXC918" s="806"/>
      <c r="GXD918" s="806"/>
      <c r="GXE918" s="806"/>
      <c r="GXF918" s="806"/>
      <c r="GXG918" s="806"/>
      <c r="GXH918" s="806"/>
      <c r="GXI918" s="806"/>
      <c r="GXJ918" s="806"/>
      <c r="GXK918" s="806"/>
      <c r="GXL918" s="806"/>
      <c r="GXM918" s="806"/>
      <c r="GXN918" s="806"/>
      <c r="GXO918" s="806"/>
      <c r="GXP918" s="806"/>
      <c r="GXQ918" s="806"/>
      <c r="GXR918" s="806"/>
      <c r="GXS918" s="806"/>
      <c r="GXT918" s="806"/>
      <c r="GXU918" s="806"/>
      <c r="GXV918" s="806"/>
      <c r="GXW918" s="806"/>
      <c r="GXX918" s="806"/>
      <c r="GXY918" s="806"/>
      <c r="GXZ918" s="806"/>
      <c r="GYA918" s="806"/>
      <c r="GYB918" s="806"/>
      <c r="GYC918" s="806"/>
      <c r="GYD918" s="806"/>
      <c r="GYE918" s="806"/>
      <c r="GYF918" s="806"/>
      <c r="GYG918" s="806"/>
      <c r="GYH918" s="806"/>
      <c r="GYI918" s="806"/>
      <c r="GYJ918" s="806"/>
      <c r="GYK918" s="806"/>
      <c r="GYL918" s="806"/>
      <c r="GYM918" s="806"/>
      <c r="GYN918" s="806"/>
      <c r="GYO918" s="806"/>
      <c r="GYP918" s="806"/>
      <c r="GYQ918" s="806"/>
      <c r="GYR918" s="806"/>
      <c r="GYS918" s="806"/>
      <c r="GYT918" s="806"/>
      <c r="GYU918" s="806"/>
      <c r="GYV918" s="806"/>
      <c r="GYW918" s="806"/>
      <c r="GYX918" s="806"/>
      <c r="GYY918" s="806"/>
      <c r="GYZ918" s="806"/>
      <c r="GZA918" s="806"/>
      <c r="GZB918" s="806"/>
      <c r="GZC918" s="806"/>
      <c r="GZD918" s="806"/>
      <c r="GZE918" s="806"/>
      <c r="GZF918" s="806"/>
      <c r="GZG918" s="806"/>
      <c r="GZH918" s="806"/>
      <c r="GZI918" s="806"/>
      <c r="GZJ918" s="806"/>
      <c r="GZK918" s="806"/>
      <c r="GZL918" s="806"/>
      <c r="GZM918" s="806"/>
      <c r="GZN918" s="806"/>
      <c r="GZO918" s="806"/>
      <c r="GZP918" s="806"/>
      <c r="GZQ918" s="806"/>
      <c r="GZR918" s="806"/>
      <c r="GZS918" s="806"/>
      <c r="GZT918" s="806"/>
      <c r="GZU918" s="806"/>
      <c r="GZV918" s="806"/>
      <c r="GZW918" s="806"/>
      <c r="GZX918" s="806"/>
      <c r="GZY918" s="806"/>
      <c r="GZZ918" s="806"/>
      <c r="HAA918" s="806"/>
      <c r="HAB918" s="806"/>
      <c r="HAC918" s="806"/>
      <c r="HAD918" s="806"/>
      <c r="HAE918" s="806"/>
      <c r="HAF918" s="806"/>
      <c r="HAG918" s="806"/>
      <c r="HAH918" s="806"/>
      <c r="HAI918" s="806"/>
      <c r="HAJ918" s="806"/>
      <c r="HAK918" s="806"/>
      <c r="HAL918" s="806"/>
      <c r="HAM918" s="806"/>
      <c r="HAN918" s="806"/>
      <c r="HAO918" s="806"/>
      <c r="HAP918" s="806"/>
      <c r="HAQ918" s="806"/>
      <c r="HAR918" s="806"/>
      <c r="HAS918" s="806"/>
      <c r="HAT918" s="806"/>
      <c r="HAU918" s="806"/>
      <c r="HAV918" s="806"/>
      <c r="HAW918" s="806"/>
      <c r="HAX918" s="806"/>
      <c r="HAY918" s="806"/>
      <c r="HAZ918" s="806"/>
      <c r="HBA918" s="806"/>
      <c r="HBB918" s="806"/>
      <c r="HBC918" s="806"/>
      <c r="HBD918" s="806"/>
      <c r="HBE918" s="806"/>
      <c r="HBF918" s="806"/>
      <c r="HBG918" s="806"/>
      <c r="HBH918" s="806"/>
      <c r="HBI918" s="806"/>
      <c r="HBJ918" s="806"/>
      <c r="HBK918" s="806"/>
      <c r="HBL918" s="806"/>
      <c r="HBM918" s="806"/>
      <c r="HBN918" s="806"/>
      <c r="HBO918" s="806"/>
      <c r="HBP918" s="806"/>
      <c r="HBQ918" s="806"/>
      <c r="HBR918" s="806"/>
      <c r="HBS918" s="806"/>
      <c r="HBT918" s="806"/>
      <c r="HBU918" s="806"/>
      <c r="HBV918" s="806"/>
      <c r="HBW918" s="806"/>
      <c r="HBX918" s="806"/>
      <c r="HBY918" s="806"/>
      <c r="HBZ918" s="806"/>
      <c r="HCA918" s="806"/>
      <c r="HCB918" s="806"/>
      <c r="HCC918" s="806"/>
      <c r="HCD918" s="806"/>
      <c r="HCE918" s="806"/>
      <c r="HCF918" s="806"/>
      <c r="HCG918" s="806"/>
      <c r="HCH918" s="806"/>
      <c r="HCI918" s="806"/>
      <c r="HCJ918" s="806"/>
      <c r="HCK918" s="806"/>
      <c r="HCL918" s="806"/>
      <c r="HCM918" s="806"/>
      <c r="HCN918" s="806"/>
      <c r="HCO918" s="806"/>
      <c r="HCP918" s="806"/>
      <c r="HCQ918" s="806"/>
      <c r="HCR918" s="806"/>
      <c r="HCS918" s="806"/>
      <c r="HCT918" s="806"/>
      <c r="HCU918" s="806"/>
      <c r="HCV918" s="806"/>
      <c r="HCW918" s="806"/>
      <c r="HCX918" s="806"/>
      <c r="HCY918" s="806"/>
      <c r="HCZ918" s="806"/>
      <c r="HDA918" s="806"/>
      <c r="HDB918" s="806"/>
      <c r="HDC918" s="806"/>
      <c r="HDD918" s="806"/>
      <c r="HDE918" s="806"/>
      <c r="HDF918" s="806"/>
      <c r="HDG918" s="806"/>
      <c r="HDH918" s="806"/>
      <c r="HDI918" s="806"/>
      <c r="HDJ918" s="806"/>
      <c r="HDK918" s="806"/>
      <c r="HDL918" s="806"/>
      <c r="HDM918" s="806"/>
      <c r="HDN918" s="806"/>
      <c r="HDO918" s="806"/>
      <c r="HDP918" s="806"/>
      <c r="HDQ918" s="806"/>
      <c r="HDR918" s="806"/>
      <c r="HDS918" s="806"/>
      <c r="HDT918" s="806"/>
      <c r="HDU918" s="806"/>
      <c r="HDV918" s="806"/>
      <c r="HDW918" s="806"/>
      <c r="HDX918" s="806"/>
      <c r="HDY918" s="806"/>
      <c r="HDZ918" s="806"/>
      <c r="HEA918" s="806"/>
      <c r="HEB918" s="806"/>
      <c r="HEC918" s="806"/>
      <c r="HED918" s="806"/>
      <c r="HEE918" s="806"/>
      <c r="HEF918" s="806"/>
      <c r="HEG918" s="806"/>
      <c r="HEH918" s="806"/>
      <c r="HEI918" s="806"/>
      <c r="HEJ918" s="806"/>
      <c r="HEK918" s="806"/>
      <c r="HEL918" s="806"/>
      <c r="HEM918" s="806"/>
      <c r="HEN918" s="806"/>
      <c r="HEO918" s="806"/>
      <c r="HEP918" s="806"/>
      <c r="HEQ918" s="806"/>
      <c r="HER918" s="806"/>
      <c r="HES918" s="806"/>
      <c r="HET918" s="806"/>
      <c r="HEU918" s="806"/>
      <c r="HEV918" s="806"/>
      <c r="HEW918" s="806"/>
      <c r="HEX918" s="806"/>
      <c r="HEY918" s="806"/>
      <c r="HEZ918" s="806"/>
      <c r="HFA918" s="806"/>
      <c r="HFB918" s="806"/>
      <c r="HFC918" s="806"/>
      <c r="HFD918" s="806"/>
      <c r="HFE918" s="806"/>
      <c r="HFF918" s="806"/>
      <c r="HFG918" s="806"/>
      <c r="HFH918" s="806"/>
      <c r="HFI918" s="806"/>
      <c r="HFJ918" s="806"/>
      <c r="HFK918" s="806"/>
      <c r="HFL918" s="806"/>
      <c r="HFM918" s="806"/>
      <c r="HFN918" s="806"/>
      <c r="HFO918" s="806"/>
      <c r="HFP918" s="806"/>
      <c r="HFQ918" s="806"/>
      <c r="HFR918" s="806"/>
      <c r="HFS918" s="806"/>
      <c r="HFT918" s="806"/>
      <c r="HFU918" s="806"/>
      <c r="HFV918" s="806"/>
      <c r="HFW918" s="806"/>
      <c r="HFX918" s="806"/>
      <c r="HFY918" s="806"/>
      <c r="HFZ918" s="806"/>
      <c r="HGA918" s="806"/>
      <c r="HGB918" s="806"/>
      <c r="HGC918" s="806"/>
      <c r="HGD918" s="806"/>
      <c r="HGE918" s="806"/>
      <c r="HGF918" s="806"/>
      <c r="HGG918" s="806"/>
      <c r="HGH918" s="806"/>
      <c r="HGI918" s="806"/>
      <c r="HGJ918" s="806"/>
      <c r="HGK918" s="806"/>
      <c r="HGL918" s="806"/>
      <c r="HGM918" s="806"/>
      <c r="HGN918" s="806"/>
      <c r="HGO918" s="806"/>
      <c r="HGP918" s="806"/>
      <c r="HGQ918" s="806"/>
      <c r="HGR918" s="806"/>
      <c r="HGS918" s="806"/>
      <c r="HGT918" s="806"/>
      <c r="HGU918" s="806"/>
      <c r="HGV918" s="806"/>
      <c r="HGW918" s="806"/>
      <c r="HGX918" s="806"/>
      <c r="HGY918" s="806"/>
      <c r="HGZ918" s="806"/>
      <c r="HHA918" s="806"/>
      <c r="HHB918" s="806"/>
      <c r="HHC918" s="806"/>
      <c r="HHD918" s="806"/>
      <c r="HHE918" s="806"/>
      <c r="HHF918" s="806"/>
      <c r="HHG918" s="806"/>
      <c r="HHH918" s="806"/>
      <c r="HHI918" s="806"/>
      <c r="HHJ918" s="806"/>
      <c r="HHK918" s="806"/>
      <c r="HHL918" s="806"/>
      <c r="HHM918" s="806"/>
      <c r="HHN918" s="806"/>
      <c r="HHO918" s="806"/>
      <c r="HHP918" s="806"/>
      <c r="HHQ918" s="806"/>
      <c r="HHR918" s="806"/>
      <c r="HHS918" s="806"/>
      <c r="HHT918" s="806"/>
      <c r="HHU918" s="806"/>
      <c r="HHV918" s="806"/>
      <c r="HHW918" s="806"/>
      <c r="HHX918" s="806"/>
      <c r="HHY918" s="806"/>
      <c r="HHZ918" s="806"/>
      <c r="HIA918" s="806"/>
      <c r="HIB918" s="806"/>
      <c r="HIC918" s="806"/>
      <c r="HID918" s="806"/>
      <c r="HIE918" s="806"/>
      <c r="HIF918" s="806"/>
      <c r="HIG918" s="806"/>
      <c r="HIH918" s="806"/>
      <c r="HII918" s="806"/>
      <c r="HIJ918" s="806"/>
      <c r="HIK918" s="806"/>
      <c r="HIL918" s="806"/>
      <c r="HIM918" s="806"/>
      <c r="HIN918" s="806"/>
      <c r="HIO918" s="806"/>
      <c r="HIP918" s="806"/>
      <c r="HIQ918" s="806"/>
      <c r="HIR918" s="806"/>
      <c r="HIS918" s="806"/>
      <c r="HIT918" s="806"/>
      <c r="HIU918" s="806"/>
      <c r="HIV918" s="806"/>
      <c r="HIW918" s="806"/>
      <c r="HIX918" s="806"/>
      <c r="HIY918" s="806"/>
      <c r="HIZ918" s="806"/>
      <c r="HJA918" s="806"/>
      <c r="HJB918" s="806"/>
      <c r="HJC918" s="806"/>
      <c r="HJD918" s="806"/>
      <c r="HJE918" s="806"/>
      <c r="HJF918" s="806"/>
      <c r="HJG918" s="806"/>
      <c r="HJH918" s="806"/>
      <c r="HJI918" s="806"/>
      <c r="HJJ918" s="806"/>
      <c r="HJK918" s="806"/>
      <c r="HJL918" s="806"/>
      <c r="HJM918" s="806"/>
      <c r="HJN918" s="806"/>
      <c r="HJO918" s="806"/>
      <c r="HJP918" s="806"/>
      <c r="HJQ918" s="806"/>
      <c r="HJR918" s="806"/>
      <c r="HJS918" s="806"/>
      <c r="HJT918" s="806"/>
      <c r="HJU918" s="806"/>
      <c r="HJV918" s="806"/>
      <c r="HJW918" s="806"/>
      <c r="HJX918" s="806"/>
      <c r="HJY918" s="806"/>
      <c r="HJZ918" s="806"/>
      <c r="HKA918" s="806"/>
      <c r="HKB918" s="806"/>
      <c r="HKC918" s="806"/>
      <c r="HKD918" s="806"/>
      <c r="HKE918" s="806"/>
      <c r="HKF918" s="806"/>
      <c r="HKG918" s="806"/>
      <c r="HKH918" s="806"/>
      <c r="HKI918" s="806"/>
      <c r="HKJ918" s="806"/>
      <c r="HKK918" s="806"/>
      <c r="HKL918" s="806"/>
      <c r="HKM918" s="806"/>
      <c r="HKN918" s="806"/>
      <c r="HKO918" s="806"/>
      <c r="HKP918" s="806"/>
      <c r="HKQ918" s="806"/>
      <c r="HKR918" s="806"/>
      <c r="HKS918" s="806"/>
      <c r="HKT918" s="806"/>
      <c r="HKU918" s="806"/>
      <c r="HKV918" s="806"/>
      <c r="HKW918" s="806"/>
      <c r="HKX918" s="806"/>
      <c r="HKY918" s="806"/>
      <c r="HKZ918" s="806"/>
      <c r="HLA918" s="806"/>
      <c r="HLB918" s="806"/>
      <c r="HLC918" s="806"/>
      <c r="HLD918" s="806"/>
      <c r="HLE918" s="806"/>
      <c r="HLF918" s="806"/>
      <c r="HLG918" s="806"/>
      <c r="HLH918" s="806"/>
      <c r="HLI918" s="806"/>
      <c r="HLJ918" s="806"/>
      <c r="HLK918" s="806"/>
      <c r="HLL918" s="806"/>
      <c r="HLM918" s="806"/>
      <c r="HLN918" s="806"/>
      <c r="HLO918" s="806"/>
      <c r="HLP918" s="806"/>
      <c r="HLQ918" s="806"/>
      <c r="HLR918" s="806"/>
      <c r="HLS918" s="806"/>
      <c r="HLT918" s="806"/>
      <c r="HLU918" s="806"/>
      <c r="HLV918" s="806"/>
      <c r="HLW918" s="806"/>
      <c r="HLX918" s="806"/>
      <c r="HLY918" s="806"/>
      <c r="HLZ918" s="806"/>
      <c r="HMA918" s="806"/>
      <c r="HMB918" s="806"/>
      <c r="HMC918" s="806"/>
      <c r="HMD918" s="806"/>
      <c r="HME918" s="806"/>
      <c r="HMF918" s="806"/>
      <c r="HMG918" s="806"/>
      <c r="HMH918" s="806"/>
      <c r="HMI918" s="806"/>
      <c r="HMJ918" s="806"/>
      <c r="HMK918" s="806"/>
      <c r="HML918" s="806"/>
      <c r="HMM918" s="806"/>
      <c r="HMN918" s="806"/>
      <c r="HMO918" s="806"/>
      <c r="HMP918" s="806"/>
      <c r="HMQ918" s="806"/>
      <c r="HMR918" s="806"/>
      <c r="HMS918" s="806"/>
      <c r="HMT918" s="806"/>
      <c r="HMU918" s="806"/>
      <c r="HMV918" s="806"/>
      <c r="HMW918" s="806"/>
      <c r="HMX918" s="806"/>
      <c r="HMY918" s="806"/>
      <c r="HMZ918" s="806"/>
      <c r="HNA918" s="806"/>
      <c r="HNB918" s="806"/>
      <c r="HNC918" s="806"/>
      <c r="HND918" s="806"/>
      <c r="HNE918" s="806"/>
      <c r="HNF918" s="806"/>
      <c r="HNG918" s="806"/>
      <c r="HNH918" s="806"/>
      <c r="HNI918" s="806"/>
      <c r="HNJ918" s="806"/>
      <c r="HNK918" s="806"/>
      <c r="HNL918" s="806"/>
      <c r="HNM918" s="806"/>
      <c r="HNN918" s="806"/>
      <c r="HNO918" s="806"/>
      <c r="HNP918" s="806"/>
      <c r="HNQ918" s="806"/>
      <c r="HNR918" s="806"/>
      <c r="HNS918" s="806"/>
      <c r="HNT918" s="806"/>
      <c r="HNU918" s="806"/>
      <c r="HNV918" s="806"/>
      <c r="HNW918" s="806"/>
      <c r="HNX918" s="806"/>
      <c r="HNY918" s="806"/>
      <c r="HNZ918" s="806"/>
      <c r="HOA918" s="806"/>
      <c r="HOB918" s="806"/>
      <c r="HOC918" s="806"/>
      <c r="HOD918" s="806"/>
      <c r="HOE918" s="806"/>
      <c r="HOF918" s="806"/>
      <c r="HOG918" s="806"/>
      <c r="HOH918" s="806"/>
      <c r="HOI918" s="806"/>
      <c r="HOJ918" s="806"/>
      <c r="HOK918" s="806"/>
      <c r="HOL918" s="806"/>
      <c r="HOM918" s="806"/>
      <c r="HON918" s="806"/>
      <c r="HOO918" s="806"/>
      <c r="HOP918" s="806"/>
      <c r="HOQ918" s="806"/>
      <c r="HOR918" s="806"/>
      <c r="HOS918" s="806"/>
      <c r="HOT918" s="806"/>
      <c r="HOU918" s="806"/>
      <c r="HOV918" s="806"/>
      <c r="HOW918" s="806"/>
      <c r="HOX918" s="806"/>
      <c r="HOY918" s="806"/>
      <c r="HOZ918" s="806"/>
      <c r="HPA918" s="806"/>
      <c r="HPB918" s="806"/>
      <c r="HPC918" s="806"/>
      <c r="HPD918" s="806"/>
      <c r="HPE918" s="806"/>
      <c r="HPF918" s="806"/>
      <c r="HPG918" s="806"/>
      <c r="HPH918" s="806"/>
      <c r="HPI918" s="806"/>
      <c r="HPJ918" s="806"/>
      <c r="HPK918" s="806"/>
      <c r="HPL918" s="806"/>
      <c r="HPM918" s="806"/>
      <c r="HPN918" s="806"/>
      <c r="HPO918" s="806"/>
      <c r="HPP918" s="806"/>
      <c r="HPQ918" s="806"/>
      <c r="HPR918" s="806"/>
      <c r="HPS918" s="806"/>
      <c r="HPT918" s="806"/>
      <c r="HPU918" s="806"/>
      <c r="HPV918" s="806"/>
      <c r="HPW918" s="806"/>
      <c r="HPX918" s="806"/>
      <c r="HPY918" s="806"/>
      <c r="HPZ918" s="806"/>
      <c r="HQA918" s="806"/>
      <c r="HQB918" s="806"/>
      <c r="HQC918" s="806"/>
      <c r="HQD918" s="806"/>
      <c r="HQE918" s="806"/>
      <c r="HQF918" s="806"/>
      <c r="HQG918" s="806"/>
      <c r="HQH918" s="806"/>
      <c r="HQI918" s="806"/>
      <c r="HQJ918" s="806"/>
      <c r="HQK918" s="806"/>
      <c r="HQL918" s="806"/>
      <c r="HQM918" s="806"/>
      <c r="HQN918" s="806"/>
      <c r="HQO918" s="806"/>
      <c r="HQP918" s="806"/>
      <c r="HQQ918" s="806"/>
      <c r="HQR918" s="806"/>
      <c r="HQS918" s="806"/>
      <c r="HQT918" s="806"/>
      <c r="HQU918" s="806"/>
      <c r="HQV918" s="806"/>
      <c r="HQW918" s="806"/>
      <c r="HQX918" s="806"/>
      <c r="HQY918" s="806"/>
      <c r="HQZ918" s="806"/>
      <c r="HRA918" s="806"/>
      <c r="HRB918" s="806"/>
      <c r="HRC918" s="806"/>
      <c r="HRD918" s="806"/>
      <c r="HRE918" s="806"/>
      <c r="HRF918" s="806"/>
      <c r="HRG918" s="806"/>
      <c r="HRH918" s="806"/>
      <c r="HRI918" s="806"/>
      <c r="HRJ918" s="806"/>
      <c r="HRK918" s="806"/>
      <c r="HRL918" s="806"/>
      <c r="HRM918" s="806"/>
      <c r="HRN918" s="806"/>
      <c r="HRO918" s="806"/>
      <c r="HRP918" s="806"/>
      <c r="HRQ918" s="806"/>
      <c r="HRR918" s="806"/>
      <c r="HRS918" s="806"/>
      <c r="HRT918" s="806"/>
      <c r="HRU918" s="806"/>
      <c r="HRV918" s="806"/>
      <c r="HRW918" s="806"/>
      <c r="HRX918" s="806"/>
      <c r="HRY918" s="806"/>
      <c r="HRZ918" s="806"/>
      <c r="HSA918" s="806"/>
      <c r="HSB918" s="806"/>
      <c r="HSC918" s="806"/>
      <c r="HSD918" s="806"/>
      <c r="HSE918" s="806"/>
      <c r="HSF918" s="806"/>
      <c r="HSG918" s="806"/>
      <c r="HSH918" s="806"/>
      <c r="HSI918" s="806"/>
      <c r="HSJ918" s="806"/>
      <c r="HSK918" s="806"/>
      <c r="HSL918" s="806"/>
      <c r="HSM918" s="806"/>
      <c r="HSN918" s="806"/>
      <c r="HSO918" s="806"/>
      <c r="HSP918" s="806"/>
      <c r="HSQ918" s="806"/>
      <c r="HSR918" s="806"/>
      <c r="HSS918" s="806"/>
      <c r="HST918" s="806"/>
      <c r="HSU918" s="806"/>
      <c r="HSV918" s="806"/>
      <c r="HSW918" s="806"/>
      <c r="HSX918" s="806"/>
      <c r="HSY918" s="806"/>
      <c r="HSZ918" s="806"/>
      <c r="HTA918" s="806"/>
      <c r="HTB918" s="806"/>
      <c r="HTC918" s="806"/>
      <c r="HTD918" s="806"/>
      <c r="HTE918" s="806"/>
      <c r="HTF918" s="806"/>
      <c r="HTG918" s="806"/>
      <c r="HTH918" s="806"/>
      <c r="HTI918" s="806"/>
      <c r="HTJ918" s="806"/>
      <c r="HTK918" s="806"/>
      <c r="HTL918" s="806"/>
      <c r="HTM918" s="806"/>
      <c r="HTN918" s="806"/>
      <c r="HTO918" s="806"/>
      <c r="HTP918" s="806"/>
      <c r="HTQ918" s="806"/>
      <c r="HTR918" s="806"/>
      <c r="HTS918" s="806"/>
      <c r="HTT918" s="806"/>
      <c r="HTU918" s="806"/>
      <c r="HTV918" s="806"/>
      <c r="HTW918" s="806"/>
      <c r="HTX918" s="806"/>
      <c r="HTY918" s="806"/>
      <c r="HTZ918" s="806"/>
      <c r="HUA918" s="806"/>
      <c r="HUB918" s="806"/>
      <c r="HUC918" s="806"/>
      <c r="HUD918" s="806"/>
      <c r="HUE918" s="806"/>
      <c r="HUF918" s="806"/>
      <c r="HUG918" s="806"/>
      <c r="HUH918" s="806"/>
      <c r="HUI918" s="806"/>
      <c r="HUJ918" s="806"/>
      <c r="HUK918" s="806"/>
      <c r="HUL918" s="806"/>
      <c r="HUM918" s="806"/>
      <c r="HUN918" s="806"/>
      <c r="HUO918" s="806"/>
      <c r="HUP918" s="806"/>
      <c r="HUQ918" s="806"/>
      <c r="HUR918" s="806"/>
      <c r="HUS918" s="806"/>
      <c r="HUT918" s="806"/>
      <c r="HUU918" s="806"/>
      <c r="HUV918" s="806"/>
      <c r="HUW918" s="806"/>
      <c r="HUX918" s="806"/>
      <c r="HUY918" s="806"/>
      <c r="HUZ918" s="806"/>
      <c r="HVA918" s="806"/>
      <c r="HVB918" s="806"/>
      <c r="HVC918" s="806"/>
      <c r="HVD918" s="806"/>
      <c r="HVE918" s="806"/>
      <c r="HVF918" s="806"/>
      <c r="HVG918" s="806"/>
      <c r="HVH918" s="806"/>
      <c r="HVI918" s="806"/>
      <c r="HVJ918" s="806"/>
      <c r="HVK918" s="806"/>
      <c r="HVL918" s="806"/>
      <c r="HVM918" s="806"/>
      <c r="HVN918" s="806"/>
      <c r="HVO918" s="806"/>
      <c r="HVP918" s="806"/>
      <c r="HVQ918" s="806"/>
      <c r="HVR918" s="806"/>
      <c r="HVS918" s="806"/>
      <c r="HVT918" s="806"/>
      <c r="HVU918" s="806"/>
      <c r="HVV918" s="806"/>
      <c r="HVW918" s="806"/>
      <c r="HVX918" s="806"/>
      <c r="HVY918" s="806"/>
      <c r="HVZ918" s="806"/>
      <c r="HWA918" s="806"/>
      <c r="HWB918" s="806"/>
      <c r="HWC918" s="806"/>
      <c r="HWD918" s="806"/>
      <c r="HWE918" s="806"/>
      <c r="HWF918" s="806"/>
      <c r="HWG918" s="806"/>
      <c r="HWH918" s="806"/>
      <c r="HWI918" s="806"/>
      <c r="HWJ918" s="806"/>
      <c r="HWK918" s="806"/>
      <c r="HWL918" s="806"/>
      <c r="HWM918" s="806"/>
      <c r="HWN918" s="806"/>
      <c r="HWO918" s="806"/>
      <c r="HWP918" s="806"/>
      <c r="HWQ918" s="806"/>
      <c r="HWR918" s="806"/>
      <c r="HWS918" s="806"/>
      <c r="HWT918" s="806"/>
      <c r="HWU918" s="806"/>
      <c r="HWV918" s="806"/>
      <c r="HWW918" s="806"/>
      <c r="HWX918" s="806"/>
      <c r="HWY918" s="806"/>
      <c r="HWZ918" s="806"/>
      <c r="HXA918" s="806"/>
      <c r="HXB918" s="806"/>
      <c r="HXC918" s="806"/>
      <c r="HXD918" s="806"/>
      <c r="HXE918" s="806"/>
      <c r="HXF918" s="806"/>
      <c r="HXG918" s="806"/>
      <c r="HXH918" s="806"/>
      <c r="HXI918" s="806"/>
      <c r="HXJ918" s="806"/>
      <c r="HXK918" s="806"/>
      <c r="HXL918" s="806"/>
      <c r="HXM918" s="806"/>
      <c r="HXN918" s="806"/>
      <c r="HXO918" s="806"/>
      <c r="HXP918" s="806"/>
      <c r="HXQ918" s="806"/>
      <c r="HXR918" s="806"/>
      <c r="HXS918" s="806"/>
      <c r="HXT918" s="806"/>
      <c r="HXU918" s="806"/>
      <c r="HXV918" s="806"/>
      <c r="HXW918" s="806"/>
      <c r="HXX918" s="806"/>
      <c r="HXY918" s="806"/>
      <c r="HXZ918" s="806"/>
      <c r="HYA918" s="806"/>
      <c r="HYB918" s="806"/>
      <c r="HYC918" s="806"/>
      <c r="HYD918" s="806"/>
      <c r="HYE918" s="806"/>
      <c r="HYF918" s="806"/>
      <c r="HYG918" s="806"/>
      <c r="HYH918" s="806"/>
      <c r="HYI918" s="806"/>
      <c r="HYJ918" s="806"/>
      <c r="HYK918" s="806"/>
      <c r="HYL918" s="806"/>
      <c r="HYM918" s="806"/>
      <c r="HYN918" s="806"/>
      <c r="HYO918" s="806"/>
      <c r="HYP918" s="806"/>
      <c r="HYQ918" s="806"/>
      <c r="HYR918" s="806"/>
      <c r="HYS918" s="806"/>
      <c r="HYT918" s="806"/>
      <c r="HYU918" s="806"/>
      <c r="HYV918" s="806"/>
      <c r="HYW918" s="806"/>
      <c r="HYX918" s="806"/>
      <c r="HYY918" s="806"/>
      <c r="HYZ918" s="806"/>
      <c r="HZA918" s="806"/>
      <c r="HZB918" s="806"/>
      <c r="HZC918" s="806"/>
      <c r="HZD918" s="806"/>
      <c r="HZE918" s="806"/>
      <c r="HZF918" s="806"/>
      <c r="HZG918" s="806"/>
      <c r="HZH918" s="806"/>
      <c r="HZI918" s="806"/>
      <c r="HZJ918" s="806"/>
      <c r="HZK918" s="806"/>
      <c r="HZL918" s="806"/>
      <c r="HZM918" s="806"/>
      <c r="HZN918" s="806"/>
      <c r="HZO918" s="806"/>
      <c r="HZP918" s="806"/>
      <c r="HZQ918" s="806"/>
      <c r="HZR918" s="806"/>
      <c r="HZS918" s="806"/>
      <c r="HZT918" s="806"/>
      <c r="HZU918" s="806"/>
      <c r="HZV918" s="806"/>
      <c r="HZW918" s="806"/>
      <c r="HZX918" s="806"/>
      <c r="HZY918" s="806"/>
      <c r="HZZ918" s="806"/>
      <c r="IAA918" s="806"/>
      <c r="IAB918" s="806"/>
      <c r="IAC918" s="806"/>
      <c r="IAD918" s="806"/>
      <c r="IAE918" s="806"/>
      <c r="IAF918" s="806"/>
      <c r="IAG918" s="806"/>
      <c r="IAH918" s="806"/>
      <c r="IAI918" s="806"/>
      <c r="IAJ918" s="806"/>
      <c r="IAK918" s="806"/>
      <c r="IAL918" s="806"/>
      <c r="IAM918" s="806"/>
      <c r="IAN918" s="806"/>
      <c r="IAO918" s="806"/>
      <c r="IAP918" s="806"/>
      <c r="IAQ918" s="806"/>
      <c r="IAR918" s="806"/>
      <c r="IAS918" s="806"/>
      <c r="IAT918" s="806"/>
      <c r="IAU918" s="806"/>
      <c r="IAV918" s="806"/>
      <c r="IAW918" s="806"/>
      <c r="IAX918" s="806"/>
      <c r="IAY918" s="806"/>
      <c r="IAZ918" s="806"/>
      <c r="IBA918" s="806"/>
      <c r="IBB918" s="806"/>
      <c r="IBC918" s="806"/>
      <c r="IBD918" s="806"/>
      <c r="IBE918" s="806"/>
      <c r="IBF918" s="806"/>
      <c r="IBG918" s="806"/>
      <c r="IBH918" s="806"/>
      <c r="IBI918" s="806"/>
      <c r="IBJ918" s="806"/>
      <c r="IBK918" s="806"/>
      <c r="IBL918" s="806"/>
      <c r="IBM918" s="806"/>
      <c r="IBN918" s="806"/>
      <c r="IBO918" s="806"/>
      <c r="IBP918" s="806"/>
      <c r="IBQ918" s="806"/>
      <c r="IBR918" s="806"/>
      <c r="IBS918" s="806"/>
      <c r="IBT918" s="806"/>
      <c r="IBU918" s="806"/>
      <c r="IBV918" s="806"/>
      <c r="IBW918" s="806"/>
      <c r="IBX918" s="806"/>
      <c r="IBY918" s="806"/>
      <c r="IBZ918" s="806"/>
      <c r="ICA918" s="806"/>
      <c r="ICB918" s="806"/>
      <c r="ICC918" s="806"/>
      <c r="ICD918" s="806"/>
      <c r="ICE918" s="806"/>
      <c r="ICF918" s="806"/>
      <c r="ICG918" s="806"/>
      <c r="ICH918" s="806"/>
      <c r="ICI918" s="806"/>
      <c r="ICJ918" s="806"/>
      <c r="ICK918" s="806"/>
      <c r="ICL918" s="806"/>
      <c r="ICM918" s="806"/>
      <c r="ICN918" s="806"/>
      <c r="ICO918" s="806"/>
      <c r="ICP918" s="806"/>
      <c r="ICQ918" s="806"/>
      <c r="ICR918" s="806"/>
      <c r="ICS918" s="806"/>
      <c r="ICT918" s="806"/>
      <c r="ICU918" s="806"/>
      <c r="ICV918" s="806"/>
      <c r="ICW918" s="806"/>
      <c r="ICX918" s="806"/>
      <c r="ICY918" s="806"/>
      <c r="ICZ918" s="806"/>
      <c r="IDA918" s="806"/>
      <c r="IDB918" s="806"/>
      <c r="IDC918" s="806"/>
      <c r="IDD918" s="806"/>
      <c r="IDE918" s="806"/>
      <c r="IDF918" s="806"/>
      <c r="IDG918" s="806"/>
      <c r="IDH918" s="806"/>
      <c r="IDI918" s="806"/>
      <c r="IDJ918" s="806"/>
      <c r="IDK918" s="806"/>
      <c r="IDL918" s="806"/>
      <c r="IDM918" s="806"/>
      <c r="IDN918" s="806"/>
      <c r="IDO918" s="806"/>
      <c r="IDP918" s="806"/>
      <c r="IDQ918" s="806"/>
      <c r="IDR918" s="806"/>
      <c r="IDS918" s="806"/>
      <c r="IDT918" s="806"/>
      <c r="IDU918" s="806"/>
      <c r="IDV918" s="806"/>
      <c r="IDW918" s="806"/>
      <c r="IDX918" s="806"/>
      <c r="IDY918" s="806"/>
      <c r="IDZ918" s="806"/>
      <c r="IEA918" s="806"/>
      <c r="IEB918" s="806"/>
      <c r="IEC918" s="806"/>
      <c r="IED918" s="806"/>
      <c r="IEE918" s="806"/>
      <c r="IEF918" s="806"/>
      <c r="IEG918" s="806"/>
      <c r="IEH918" s="806"/>
      <c r="IEI918" s="806"/>
      <c r="IEJ918" s="806"/>
      <c r="IEK918" s="806"/>
      <c r="IEL918" s="806"/>
      <c r="IEM918" s="806"/>
      <c r="IEN918" s="806"/>
      <c r="IEO918" s="806"/>
      <c r="IEP918" s="806"/>
      <c r="IEQ918" s="806"/>
      <c r="IER918" s="806"/>
      <c r="IES918" s="806"/>
      <c r="IET918" s="806"/>
      <c r="IEU918" s="806"/>
      <c r="IEV918" s="806"/>
      <c r="IEW918" s="806"/>
      <c r="IEX918" s="806"/>
      <c r="IEY918" s="806"/>
      <c r="IEZ918" s="806"/>
      <c r="IFA918" s="806"/>
      <c r="IFB918" s="806"/>
      <c r="IFC918" s="806"/>
      <c r="IFD918" s="806"/>
      <c r="IFE918" s="806"/>
      <c r="IFF918" s="806"/>
      <c r="IFG918" s="806"/>
      <c r="IFH918" s="806"/>
      <c r="IFI918" s="806"/>
      <c r="IFJ918" s="806"/>
      <c r="IFK918" s="806"/>
      <c r="IFL918" s="806"/>
      <c r="IFM918" s="806"/>
      <c r="IFN918" s="806"/>
      <c r="IFO918" s="806"/>
      <c r="IFP918" s="806"/>
      <c r="IFQ918" s="806"/>
      <c r="IFR918" s="806"/>
      <c r="IFS918" s="806"/>
      <c r="IFT918" s="806"/>
      <c r="IFU918" s="806"/>
      <c r="IFV918" s="806"/>
      <c r="IFW918" s="806"/>
      <c r="IFX918" s="806"/>
      <c r="IFY918" s="806"/>
      <c r="IFZ918" s="806"/>
      <c r="IGA918" s="806"/>
      <c r="IGB918" s="806"/>
      <c r="IGC918" s="806"/>
      <c r="IGD918" s="806"/>
      <c r="IGE918" s="806"/>
      <c r="IGF918" s="806"/>
      <c r="IGG918" s="806"/>
      <c r="IGH918" s="806"/>
      <c r="IGI918" s="806"/>
      <c r="IGJ918" s="806"/>
      <c r="IGK918" s="806"/>
      <c r="IGL918" s="806"/>
      <c r="IGM918" s="806"/>
      <c r="IGN918" s="806"/>
      <c r="IGO918" s="806"/>
      <c r="IGP918" s="806"/>
      <c r="IGQ918" s="806"/>
      <c r="IGR918" s="806"/>
      <c r="IGS918" s="806"/>
      <c r="IGT918" s="806"/>
      <c r="IGU918" s="806"/>
      <c r="IGV918" s="806"/>
      <c r="IGW918" s="806"/>
      <c r="IGX918" s="806"/>
      <c r="IGY918" s="806"/>
      <c r="IGZ918" s="806"/>
      <c r="IHA918" s="806"/>
      <c r="IHB918" s="806"/>
      <c r="IHC918" s="806"/>
      <c r="IHD918" s="806"/>
      <c r="IHE918" s="806"/>
      <c r="IHF918" s="806"/>
      <c r="IHG918" s="806"/>
      <c r="IHH918" s="806"/>
      <c r="IHI918" s="806"/>
      <c r="IHJ918" s="806"/>
      <c r="IHK918" s="806"/>
      <c r="IHL918" s="806"/>
      <c r="IHM918" s="806"/>
      <c r="IHN918" s="806"/>
      <c r="IHO918" s="806"/>
      <c r="IHP918" s="806"/>
      <c r="IHQ918" s="806"/>
      <c r="IHR918" s="806"/>
      <c r="IHS918" s="806"/>
      <c r="IHT918" s="806"/>
      <c r="IHU918" s="806"/>
      <c r="IHV918" s="806"/>
      <c r="IHW918" s="806"/>
      <c r="IHX918" s="806"/>
      <c r="IHY918" s="806"/>
      <c r="IHZ918" s="806"/>
      <c r="IIA918" s="806"/>
      <c r="IIB918" s="806"/>
      <c r="IIC918" s="806"/>
      <c r="IID918" s="806"/>
      <c r="IIE918" s="806"/>
      <c r="IIF918" s="806"/>
      <c r="IIG918" s="806"/>
      <c r="IIH918" s="806"/>
      <c r="III918" s="806"/>
      <c r="IIJ918" s="806"/>
      <c r="IIK918" s="806"/>
      <c r="IIL918" s="806"/>
      <c r="IIM918" s="806"/>
      <c r="IIN918" s="806"/>
      <c r="IIO918" s="806"/>
      <c r="IIP918" s="806"/>
      <c r="IIQ918" s="806"/>
      <c r="IIR918" s="806"/>
      <c r="IIS918" s="806"/>
      <c r="IIT918" s="806"/>
      <c r="IIU918" s="806"/>
      <c r="IIV918" s="806"/>
      <c r="IIW918" s="806"/>
      <c r="IIX918" s="806"/>
      <c r="IIY918" s="806"/>
      <c r="IIZ918" s="806"/>
      <c r="IJA918" s="806"/>
      <c r="IJB918" s="806"/>
      <c r="IJC918" s="806"/>
      <c r="IJD918" s="806"/>
      <c r="IJE918" s="806"/>
      <c r="IJF918" s="806"/>
      <c r="IJG918" s="806"/>
      <c r="IJH918" s="806"/>
      <c r="IJI918" s="806"/>
      <c r="IJJ918" s="806"/>
      <c r="IJK918" s="806"/>
      <c r="IJL918" s="806"/>
      <c r="IJM918" s="806"/>
      <c r="IJN918" s="806"/>
      <c r="IJO918" s="806"/>
      <c r="IJP918" s="806"/>
      <c r="IJQ918" s="806"/>
      <c r="IJR918" s="806"/>
      <c r="IJS918" s="806"/>
      <c r="IJT918" s="806"/>
      <c r="IJU918" s="806"/>
      <c r="IJV918" s="806"/>
      <c r="IJW918" s="806"/>
      <c r="IJX918" s="806"/>
      <c r="IJY918" s="806"/>
      <c r="IJZ918" s="806"/>
      <c r="IKA918" s="806"/>
      <c r="IKB918" s="806"/>
      <c r="IKC918" s="806"/>
      <c r="IKD918" s="806"/>
      <c r="IKE918" s="806"/>
      <c r="IKF918" s="806"/>
      <c r="IKG918" s="806"/>
      <c r="IKH918" s="806"/>
      <c r="IKI918" s="806"/>
      <c r="IKJ918" s="806"/>
      <c r="IKK918" s="806"/>
      <c r="IKL918" s="806"/>
      <c r="IKM918" s="806"/>
      <c r="IKN918" s="806"/>
      <c r="IKO918" s="806"/>
      <c r="IKP918" s="806"/>
      <c r="IKQ918" s="806"/>
      <c r="IKR918" s="806"/>
      <c r="IKS918" s="806"/>
      <c r="IKT918" s="806"/>
      <c r="IKU918" s="806"/>
      <c r="IKV918" s="806"/>
      <c r="IKW918" s="806"/>
      <c r="IKX918" s="806"/>
      <c r="IKY918" s="806"/>
      <c r="IKZ918" s="806"/>
      <c r="ILA918" s="806"/>
      <c r="ILB918" s="806"/>
      <c r="ILC918" s="806"/>
      <c r="ILD918" s="806"/>
      <c r="ILE918" s="806"/>
      <c r="ILF918" s="806"/>
      <c r="ILG918" s="806"/>
      <c r="ILH918" s="806"/>
      <c r="ILI918" s="806"/>
      <c r="ILJ918" s="806"/>
      <c r="ILK918" s="806"/>
      <c r="ILL918" s="806"/>
      <c r="ILM918" s="806"/>
      <c r="ILN918" s="806"/>
      <c r="ILO918" s="806"/>
      <c r="ILP918" s="806"/>
      <c r="ILQ918" s="806"/>
      <c r="ILR918" s="806"/>
      <c r="ILS918" s="806"/>
      <c r="ILT918" s="806"/>
      <c r="ILU918" s="806"/>
      <c r="ILV918" s="806"/>
      <c r="ILW918" s="806"/>
      <c r="ILX918" s="806"/>
      <c r="ILY918" s="806"/>
      <c r="ILZ918" s="806"/>
      <c r="IMA918" s="806"/>
      <c r="IMB918" s="806"/>
      <c r="IMC918" s="806"/>
      <c r="IMD918" s="806"/>
      <c r="IME918" s="806"/>
      <c r="IMF918" s="806"/>
      <c r="IMG918" s="806"/>
      <c r="IMH918" s="806"/>
      <c r="IMI918" s="806"/>
      <c r="IMJ918" s="806"/>
      <c r="IMK918" s="806"/>
      <c r="IML918" s="806"/>
      <c r="IMM918" s="806"/>
      <c r="IMN918" s="806"/>
      <c r="IMO918" s="806"/>
      <c r="IMP918" s="806"/>
      <c r="IMQ918" s="806"/>
      <c r="IMR918" s="806"/>
      <c r="IMS918" s="806"/>
      <c r="IMT918" s="806"/>
      <c r="IMU918" s="806"/>
      <c r="IMV918" s="806"/>
      <c r="IMW918" s="806"/>
      <c r="IMX918" s="806"/>
      <c r="IMY918" s="806"/>
      <c r="IMZ918" s="806"/>
      <c r="INA918" s="806"/>
      <c r="INB918" s="806"/>
      <c r="INC918" s="806"/>
      <c r="IND918" s="806"/>
      <c r="INE918" s="806"/>
      <c r="INF918" s="806"/>
      <c r="ING918" s="806"/>
      <c r="INH918" s="806"/>
      <c r="INI918" s="806"/>
      <c r="INJ918" s="806"/>
      <c r="INK918" s="806"/>
      <c r="INL918" s="806"/>
      <c r="INM918" s="806"/>
      <c r="INN918" s="806"/>
      <c r="INO918" s="806"/>
      <c r="INP918" s="806"/>
      <c r="INQ918" s="806"/>
      <c r="INR918" s="806"/>
      <c r="INS918" s="806"/>
      <c r="INT918" s="806"/>
      <c r="INU918" s="806"/>
      <c r="INV918" s="806"/>
      <c r="INW918" s="806"/>
      <c r="INX918" s="806"/>
      <c r="INY918" s="806"/>
      <c r="INZ918" s="806"/>
      <c r="IOA918" s="806"/>
      <c r="IOB918" s="806"/>
      <c r="IOC918" s="806"/>
      <c r="IOD918" s="806"/>
      <c r="IOE918" s="806"/>
      <c r="IOF918" s="806"/>
      <c r="IOG918" s="806"/>
      <c r="IOH918" s="806"/>
      <c r="IOI918" s="806"/>
      <c r="IOJ918" s="806"/>
      <c r="IOK918" s="806"/>
      <c r="IOL918" s="806"/>
      <c r="IOM918" s="806"/>
      <c r="ION918" s="806"/>
      <c r="IOO918" s="806"/>
      <c r="IOP918" s="806"/>
      <c r="IOQ918" s="806"/>
      <c r="IOR918" s="806"/>
      <c r="IOS918" s="806"/>
      <c r="IOT918" s="806"/>
      <c r="IOU918" s="806"/>
      <c r="IOV918" s="806"/>
      <c r="IOW918" s="806"/>
      <c r="IOX918" s="806"/>
      <c r="IOY918" s="806"/>
      <c r="IOZ918" s="806"/>
      <c r="IPA918" s="806"/>
      <c r="IPB918" s="806"/>
      <c r="IPC918" s="806"/>
      <c r="IPD918" s="806"/>
      <c r="IPE918" s="806"/>
      <c r="IPF918" s="806"/>
      <c r="IPG918" s="806"/>
      <c r="IPH918" s="806"/>
      <c r="IPI918" s="806"/>
      <c r="IPJ918" s="806"/>
      <c r="IPK918" s="806"/>
      <c r="IPL918" s="806"/>
      <c r="IPM918" s="806"/>
      <c r="IPN918" s="806"/>
      <c r="IPO918" s="806"/>
      <c r="IPP918" s="806"/>
      <c r="IPQ918" s="806"/>
      <c r="IPR918" s="806"/>
      <c r="IPS918" s="806"/>
      <c r="IPT918" s="806"/>
      <c r="IPU918" s="806"/>
      <c r="IPV918" s="806"/>
      <c r="IPW918" s="806"/>
      <c r="IPX918" s="806"/>
      <c r="IPY918" s="806"/>
      <c r="IPZ918" s="806"/>
      <c r="IQA918" s="806"/>
      <c r="IQB918" s="806"/>
      <c r="IQC918" s="806"/>
      <c r="IQD918" s="806"/>
      <c r="IQE918" s="806"/>
      <c r="IQF918" s="806"/>
      <c r="IQG918" s="806"/>
      <c r="IQH918" s="806"/>
      <c r="IQI918" s="806"/>
      <c r="IQJ918" s="806"/>
      <c r="IQK918" s="806"/>
      <c r="IQL918" s="806"/>
      <c r="IQM918" s="806"/>
      <c r="IQN918" s="806"/>
      <c r="IQO918" s="806"/>
      <c r="IQP918" s="806"/>
      <c r="IQQ918" s="806"/>
      <c r="IQR918" s="806"/>
      <c r="IQS918" s="806"/>
      <c r="IQT918" s="806"/>
      <c r="IQU918" s="806"/>
      <c r="IQV918" s="806"/>
      <c r="IQW918" s="806"/>
      <c r="IQX918" s="806"/>
      <c r="IQY918" s="806"/>
      <c r="IQZ918" s="806"/>
      <c r="IRA918" s="806"/>
      <c r="IRB918" s="806"/>
      <c r="IRC918" s="806"/>
      <c r="IRD918" s="806"/>
      <c r="IRE918" s="806"/>
      <c r="IRF918" s="806"/>
      <c r="IRG918" s="806"/>
      <c r="IRH918" s="806"/>
      <c r="IRI918" s="806"/>
      <c r="IRJ918" s="806"/>
      <c r="IRK918" s="806"/>
      <c r="IRL918" s="806"/>
      <c r="IRM918" s="806"/>
      <c r="IRN918" s="806"/>
      <c r="IRO918" s="806"/>
      <c r="IRP918" s="806"/>
      <c r="IRQ918" s="806"/>
      <c r="IRR918" s="806"/>
      <c r="IRS918" s="806"/>
      <c r="IRT918" s="806"/>
      <c r="IRU918" s="806"/>
      <c r="IRV918" s="806"/>
      <c r="IRW918" s="806"/>
      <c r="IRX918" s="806"/>
      <c r="IRY918" s="806"/>
      <c r="IRZ918" s="806"/>
      <c r="ISA918" s="806"/>
      <c r="ISB918" s="806"/>
      <c r="ISC918" s="806"/>
      <c r="ISD918" s="806"/>
      <c r="ISE918" s="806"/>
      <c r="ISF918" s="806"/>
      <c r="ISG918" s="806"/>
      <c r="ISH918" s="806"/>
      <c r="ISI918" s="806"/>
      <c r="ISJ918" s="806"/>
      <c r="ISK918" s="806"/>
      <c r="ISL918" s="806"/>
      <c r="ISM918" s="806"/>
      <c r="ISN918" s="806"/>
      <c r="ISO918" s="806"/>
      <c r="ISP918" s="806"/>
      <c r="ISQ918" s="806"/>
      <c r="ISR918" s="806"/>
      <c r="ISS918" s="806"/>
      <c r="IST918" s="806"/>
      <c r="ISU918" s="806"/>
      <c r="ISV918" s="806"/>
      <c r="ISW918" s="806"/>
      <c r="ISX918" s="806"/>
      <c r="ISY918" s="806"/>
      <c r="ISZ918" s="806"/>
      <c r="ITA918" s="806"/>
      <c r="ITB918" s="806"/>
      <c r="ITC918" s="806"/>
      <c r="ITD918" s="806"/>
      <c r="ITE918" s="806"/>
      <c r="ITF918" s="806"/>
      <c r="ITG918" s="806"/>
      <c r="ITH918" s="806"/>
      <c r="ITI918" s="806"/>
      <c r="ITJ918" s="806"/>
      <c r="ITK918" s="806"/>
      <c r="ITL918" s="806"/>
      <c r="ITM918" s="806"/>
      <c r="ITN918" s="806"/>
      <c r="ITO918" s="806"/>
      <c r="ITP918" s="806"/>
      <c r="ITQ918" s="806"/>
      <c r="ITR918" s="806"/>
      <c r="ITS918" s="806"/>
      <c r="ITT918" s="806"/>
      <c r="ITU918" s="806"/>
      <c r="ITV918" s="806"/>
      <c r="ITW918" s="806"/>
      <c r="ITX918" s="806"/>
      <c r="ITY918" s="806"/>
      <c r="ITZ918" s="806"/>
      <c r="IUA918" s="806"/>
      <c r="IUB918" s="806"/>
      <c r="IUC918" s="806"/>
      <c r="IUD918" s="806"/>
      <c r="IUE918" s="806"/>
      <c r="IUF918" s="806"/>
      <c r="IUG918" s="806"/>
      <c r="IUH918" s="806"/>
      <c r="IUI918" s="806"/>
      <c r="IUJ918" s="806"/>
      <c r="IUK918" s="806"/>
      <c r="IUL918" s="806"/>
      <c r="IUM918" s="806"/>
      <c r="IUN918" s="806"/>
      <c r="IUO918" s="806"/>
      <c r="IUP918" s="806"/>
      <c r="IUQ918" s="806"/>
      <c r="IUR918" s="806"/>
      <c r="IUS918" s="806"/>
      <c r="IUT918" s="806"/>
      <c r="IUU918" s="806"/>
      <c r="IUV918" s="806"/>
      <c r="IUW918" s="806"/>
      <c r="IUX918" s="806"/>
      <c r="IUY918" s="806"/>
      <c r="IUZ918" s="806"/>
      <c r="IVA918" s="806"/>
      <c r="IVB918" s="806"/>
      <c r="IVC918" s="806"/>
      <c r="IVD918" s="806"/>
      <c r="IVE918" s="806"/>
      <c r="IVF918" s="806"/>
      <c r="IVG918" s="806"/>
      <c r="IVH918" s="806"/>
      <c r="IVI918" s="806"/>
      <c r="IVJ918" s="806"/>
      <c r="IVK918" s="806"/>
      <c r="IVL918" s="806"/>
      <c r="IVM918" s="806"/>
      <c r="IVN918" s="806"/>
      <c r="IVO918" s="806"/>
      <c r="IVP918" s="806"/>
      <c r="IVQ918" s="806"/>
      <c r="IVR918" s="806"/>
      <c r="IVS918" s="806"/>
      <c r="IVT918" s="806"/>
      <c r="IVU918" s="806"/>
      <c r="IVV918" s="806"/>
      <c r="IVW918" s="806"/>
      <c r="IVX918" s="806"/>
      <c r="IVY918" s="806"/>
      <c r="IVZ918" s="806"/>
      <c r="IWA918" s="806"/>
      <c r="IWB918" s="806"/>
      <c r="IWC918" s="806"/>
      <c r="IWD918" s="806"/>
      <c r="IWE918" s="806"/>
      <c r="IWF918" s="806"/>
      <c r="IWG918" s="806"/>
      <c r="IWH918" s="806"/>
      <c r="IWI918" s="806"/>
      <c r="IWJ918" s="806"/>
      <c r="IWK918" s="806"/>
      <c r="IWL918" s="806"/>
      <c r="IWM918" s="806"/>
      <c r="IWN918" s="806"/>
      <c r="IWO918" s="806"/>
      <c r="IWP918" s="806"/>
      <c r="IWQ918" s="806"/>
      <c r="IWR918" s="806"/>
      <c r="IWS918" s="806"/>
      <c r="IWT918" s="806"/>
      <c r="IWU918" s="806"/>
      <c r="IWV918" s="806"/>
      <c r="IWW918" s="806"/>
      <c r="IWX918" s="806"/>
      <c r="IWY918" s="806"/>
      <c r="IWZ918" s="806"/>
      <c r="IXA918" s="806"/>
      <c r="IXB918" s="806"/>
      <c r="IXC918" s="806"/>
      <c r="IXD918" s="806"/>
      <c r="IXE918" s="806"/>
      <c r="IXF918" s="806"/>
      <c r="IXG918" s="806"/>
      <c r="IXH918" s="806"/>
      <c r="IXI918" s="806"/>
      <c r="IXJ918" s="806"/>
      <c r="IXK918" s="806"/>
      <c r="IXL918" s="806"/>
      <c r="IXM918" s="806"/>
      <c r="IXN918" s="806"/>
      <c r="IXO918" s="806"/>
      <c r="IXP918" s="806"/>
      <c r="IXQ918" s="806"/>
      <c r="IXR918" s="806"/>
      <c r="IXS918" s="806"/>
      <c r="IXT918" s="806"/>
      <c r="IXU918" s="806"/>
      <c r="IXV918" s="806"/>
      <c r="IXW918" s="806"/>
      <c r="IXX918" s="806"/>
      <c r="IXY918" s="806"/>
      <c r="IXZ918" s="806"/>
      <c r="IYA918" s="806"/>
      <c r="IYB918" s="806"/>
      <c r="IYC918" s="806"/>
      <c r="IYD918" s="806"/>
      <c r="IYE918" s="806"/>
      <c r="IYF918" s="806"/>
      <c r="IYG918" s="806"/>
      <c r="IYH918" s="806"/>
      <c r="IYI918" s="806"/>
      <c r="IYJ918" s="806"/>
      <c r="IYK918" s="806"/>
      <c r="IYL918" s="806"/>
      <c r="IYM918" s="806"/>
      <c r="IYN918" s="806"/>
      <c r="IYO918" s="806"/>
      <c r="IYP918" s="806"/>
      <c r="IYQ918" s="806"/>
      <c r="IYR918" s="806"/>
      <c r="IYS918" s="806"/>
      <c r="IYT918" s="806"/>
      <c r="IYU918" s="806"/>
      <c r="IYV918" s="806"/>
      <c r="IYW918" s="806"/>
      <c r="IYX918" s="806"/>
      <c r="IYY918" s="806"/>
      <c r="IYZ918" s="806"/>
      <c r="IZA918" s="806"/>
      <c r="IZB918" s="806"/>
      <c r="IZC918" s="806"/>
      <c r="IZD918" s="806"/>
      <c r="IZE918" s="806"/>
      <c r="IZF918" s="806"/>
      <c r="IZG918" s="806"/>
      <c r="IZH918" s="806"/>
      <c r="IZI918" s="806"/>
      <c r="IZJ918" s="806"/>
      <c r="IZK918" s="806"/>
      <c r="IZL918" s="806"/>
      <c r="IZM918" s="806"/>
      <c r="IZN918" s="806"/>
      <c r="IZO918" s="806"/>
      <c r="IZP918" s="806"/>
      <c r="IZQ918" s="806"/>
      <c r="IZR918" s="806"/>
      <c r="IZS918" s="806"/>
      <c r="IZT918" s="806"/>
      <c r="IZU918" s="806"/>
      <c r="IZV918" s="806"/>
      <c r="IZW918" s="806"/>
      <c r="IZX918" s="806"/>
      <c r="IZY918" s="806"/>
      <c r="IZZ918" s="806"/>
      <c r="JAA918" s="806"/>
      <c r="JAB918" s="806"/>
      <c r="JAC918" s="806"/>
      <c r="JAD918" s="806"/>
      <c r="JAE918" s="806"/>
      <c r="JAF918" s="806"/>
      <c r="JAG918" s="806"/>
      <c r="JAH918" s="806"/>
      <c r="JAI918" s="806"/>
      <c r="JAJ918" s="806"/>
      <c r="JAK918" s="806"/>
      <c r="JAL918" s="806"/>
      <c r="JAM918" s="806"/>
      <c r="JAN918" s="806"/>
      <c r="JAO918" s="806"/>
      <c r="JAP918" s="806"/>
      <c r="JAQ918" s="806"/>
      <c r="JAR918" s="806"/>
      <c r="JAS918" s="806"/>
      <c r="JAT918" s="806"/>
      <c r="JAU918" s="806"/>
      <c r="JAV918" s="806"/>
      <c r="JAW918" s="806"/>
      <c r="JAX918" s="806"/>
      <c r="JAY918" s="806"/>
      <c r="JAZ918" s="806"/>
      <c r="JBA918" s="806"/>
      <c r="JBB918" s="806"/>
      <c r="JBC918" s="806"/>
      <c r="JBD918" s="806"/>
      <c r="JBE918" s="806"/>
      <c r="JBF918" s="806"/>
      <c r="JBG918" s="806"/>
      <c r="JBH918" s="806"/>
      <c r="JBI918" s="806"/>
      <c r="JBJ918" s="806"/>
      <c r="JBK918" s="806"/>
      <c r="JBL918" s="806"/>
      <c r="JBM918" s="806"/>
      <c r="JBN918" s="806"/>
      <c r="JBO918" s="806"/>
      <c r="JBP918" s="806"/>
      <c r="JBQ918" s="806"/>
      <c r="JBR918" s="806"/>
      <c r="JBS918" s="806"/>
      <c r="JBT918" s="806"/>
      <c r="JBU918" s="806"/>
      <c r="JBV918" s="806"/>
      <c r="JBW918" s="806"/>
      <c r="JBX918" s="806"/>
      <c r="JBY918" s="806"/>
      <c r="JBZ918" s="806"/>
      <c r="JCA918" s="806"/>
      <c r="JCB918" s="806"/>
      <c r="JCC918" s="806"/>
      <c r="JCD918" s="806"/>
      <c r="JCE918" s="806"/>
      <c r="JCF918" s="806"/>
      <c r="JCG918" s="806"/>
      <c r="JCH918" s="806"/>
      <c r="JCI918" s="806"/>
      <c r="JCJ918" s="806"/>
      <c r="JCK918" s="806"/>
      <c r="JCL918" s="806"/>
      <c r="JCM918" s="806"/>
      <c r="JCN918" s="806"/>
      <c r="JCO918" s="806"/>
      <c r="JCP918" s="806"/>
      <c r="JCQ918" s="806"/>
      <c r="JCR918" s="806"/>
      <c r="JCS918" s="806"/>
      <c r="JCT918" s="806"/>
      <c r="JCU918" s="806"/>
      <c r="JCV918" s="806"/>
      <c r="JCW918" s="806"/>
      <c r="JCX918" s="806"/>
      <c r="JCY918" s="806"/>
      <c r="JCZ918" s="806"/>
      <c r="JDA918" s="806"/>
      <c r="JDB918" s="806"/>
      <c r="JDC918" s="806"/>
      <c r="JDD918" s="806"/>
      <c r="JDE918" s="806"/>
      <c r="JDF918" s="806"/>
      <c r="JDG918" s="806"/>
      <c r="JDH918" s="806"/>
      <c r="JDI918" s="806"/>
      <c r="JDJ918" s="806"/>
      <c r="JDK918" s="806"/>
      <c r="JDL918" s="806"/>
      <c r="JDM918" s="806"/>
      <c r="JDN918" s="806"/>
      <c r="JDO918" s="806"/>
      <c r="JDP918" s="806"/>
      <c r="JDQ918" s="806"/>
      <c r="JDR918" s="806"/>
      <c r="JDS918" s="806"/>
      <c r="JDT918" s="806"/>
      <c r="JDU918" s="806"/>
      <c r="JDV918" s="806"/>
      <c r="JDW918" s="806"/>
      <c r="JDX918" s="806"/>
      <c r="JDY918" s="806"/>
      <c r="JDZ918" s="806"/>
      <c r="JEA918" s="806"/>
      <c r="JEB918" s="806"/>
      <c r="JEC918" s="806"/>
      <c r="JED918" s="806"/>
      <c r="JEE918" s="806"/>
      <c r="JEF918" s="806"/>
      <c r="JEG918" s="806"/>
      <c r="JEH918" s="806"/>
      <c r="JEI918" s="806"/>
      <c r="JEJ918" s="806"/>
      <c r="JEK918" s="806"/>
      <c r="JEL918" s="806"/>
      <c r="JEM918" s="806"/>
      <c r="JEN918" s="806"/>
      <c r="JEO918" s="806"/>
      <c r="JEP918" s="806"/>
      <c r="JEQ918" s="806"/>
      <c r="JER918" s="806"/>
      <c r="JES918" s="806"/>
      <c r="JET918" s="806"/>
      <c r="JEU918" s="806"/>
      <c r="JEV918" s="806"/>
      <c r="JEW918" s="806"/>
      <c r="JEX918" s="806"/>
      <c r="JEY918" s="806"/>
      <c r="JEZ918" s="806"/>
      <c r="JFA918" s="806"/>
      <c r="JFB918" s="806"/>
      <c r="JFC918" s="806"/>
      <c r="JFD918" s="806"/>
      <c r="JFE918" s="806"/>
      <c r="JFF918" s="806"/>
      <c r="JFG918" s="806"/>
      <c r="JFH918" s="806"/>
      <c r="JFI918" s="806"/>
      <c r="JFJ918" s="806"/>
      <c r="JFK918" s="806"/>
      <c r="JFL918" s="806"/>
      <c r="JFM918" s="806"/>
      <c r="JFN918" s="806"/>
      <c r="JFO918" s="806"/>
      <c r="JFP918" s="806"/>
      <c r="JFQ918" s="806"/>
      <c r="JFR918" s="806"/>
      <c r="JFS918" s="806"/>
      <c r="JFT918" s="806"/>
      <c r="JFU918" s="806"/>
      <c r="JFV918" s="806"/>
      <c r="JFW918" s="806"/>
      <c r="JFX918" s="806"/>
      <c r="JFY918" s="806"/>
      <c r="JFZ918" s="806"/>
      <c r="JGA918" s="806"/>
      <c r="JGB918" s="806"/>
      <c r="JGC918" s="806"/>
      <c r="JGD918" s="806"/>
      <c r="JGE918" s="806"/>
      <c r="JGF918" s="806"/>
      <c r="JGG918" s="806"/>
      <c r="JGH918" s="806"/>
      <c r="JGI918" s="806"/>
      <c r="JGJ918" s="806"/>
      <c r="JGK918" s="806"/>
      <c r="JGL918" s="806"/>
      <c r="JGM918" s="806"/>
      <c r="JGN918" s="806"/>
      <c r="JGO918" s="806"/>
      <c r="JGP918" s="806"/>
      <c r="JGQ918" s="806"/>
      <c r="JGR918" s="806"/>
      <c r="JGS918" s="806"/>
      <c r="JGT918" s="806"/>
      <c r="JGU918" s="806"/>
      <c r="JGV918" s="806"/>
      <c r="JGW918" s="806"/>
      <c r="JGX918" s="806"/>
      <c r="JGY918" s="806"/>
      <c r="JGZ918" s="806"/>
      <c r="JHA918" s="806"/>
      <c r="JHB918" s="806"/>
      <c r="JHC918" s="806"/>
      <c r="JHD918" s="806"/>
      <c r="JHE918" s="806"/>
      <c r="JHF918" s="806"/>
      <c r="JHG918" s="806"/>
      <c r="JHH918" s="806"/>
      <c r="JHI918" s="806"/>
      <c r="JHJ918" s="806"/>
      <c r="JHK918" s="806"/>
      <c r="JHL918" s="806"/>
      <c r="JHM918" s="806"/>
      <c r="JHN918" s="806"/>
      <c r="JHO918" s="806"/>
      <c r="JHP918" s="806"/>
      <c r="JHQ918" s="806"/>
      <c r="JHR918" s="806"/>
      <c r="JHS918" s="806"/>
      <c r="JHT918" s="806"/>
      <c r="JHU918" s="806"/>
      <c r="JHV918" s="806"/>
      <c r="JHW918" s="806"/>
      <c r="JHX918" s="806"/>
      <c r="JHY918" s="806"/>
      <c r="JHZ918" s="806"/>
      <c r="JIA918" s="806"/>
      <c r="JIB918" s="806"/>
      <c r="JIC918" s="806"/>
      <c r="JID918" s="806"/>
      <c r="JIE918" s="806"/>
      <c r="JIF918" s="806"/>
      <c r="JIG918" s="806"/>
      <c r="JIH918" s="806"/>
      <c r="JII918" s="806"/>
      <c r="JIJ918" s="806"/>
      <c r="JIK918" s="806"/>
      <c r="JIL918" s="806"/>
      <c r="JIM918" s="806"/>
      <c r="JIN918" s="806"/>
      <c r="JIO918" s="806"/>
      <c r="JIP918" s="806"/>
      <c r="JIQ918" s="806"/>
      <c r="JIR918" s="806"/>
      <c r="JIS918" s="806"/>
      <c r="JIT918" s="806"/>
      <c r="JIU918" s="806"/>
      <c r="JIV918" s="806"/>
      <c r="JIW918" s="806"/>
      <c r="JIX918" s="806"/>
      <c r="JIY918" s="806"/>
      <c r="JIZ918" s="806"/>
      <c r="JJA918" s="806"/>
      <c r="JJB918" s="806"/>
      <c r="JJC918" s="806"/>
      <c r="JJD918" s="806"/>
      <c r="JJE918" s="806"/>
      <c r="JJF918" s="806"/>
      <c r="JJG918" s="806"/>
      <c r="JJH918" s="806"/>
      <c r="JJI918" s="806"/>
      <c r="JJJ918" s="806"/>
      <c r="JJK918" s="806"/>
      <c r="JJL918" s="806"/>
      <c r="JJM918" s="806"/>
      <c r="JJN918" s="806"/>
      <c r="JJO918" s="806"/>
      <c r="JJP918" s="806"/>
      <c r="JJQ918" s="806"/>
      <c r="JJR918" s="806"/>
      <c r="JJS918" s="806"/>
      <c r="JJT918" s="806"/>
      <c r="JJU918" s="806"/>
      <c r="JJV918" s="806"/>
      <c r="JJW918" s="806"/>
      <c r="JJX918" s="806"/>
      <c r="JJY918" s="806"/>
      <c r="JJZ918" s="806"/>
      <c r="JKA918" s="806"/>
      <c r="JKB918" s="806"/>
      <c r="JKC918" s="806"/>
      <c r="JKD918" s="806"/>
      <c r="JKE918" s="806"/>
      <c r="JKF918" s="806"/>
      <c r="JKG918" s="806"/>
      <c r="JKH918" s="806"/>
      <c r="JKI918" s="806"/>
      <c r="JKJ918" s="806"/>
      <c r="JKK918" s="806"/>
      <c r="JKL918" s="806"/>
      <c r="JKM918" s="806"/>
      <c r="JKN918" s="806"/>
      <c r="JKO918" s="806"/>
      <c r="JKP918" s="806"/>
      <c r="JKQ918" s="806"/>
      <c r="JKR918" s="806"/>
      <c r="JKS918" s="806"/>
      <c r="JKT918" s="806"/>
      <c r="JKU918" s="806"/>
      <c r="JKV918" s="806"/>
      <c r="JKW918" s="806"/>
      <c r="JKX918" s="806"/>
      <c r="JKY918" s="806"/>
      <c r="JKZ918" s="806"/>
      <c r="JLA918" s="806"/>
      <c r="JLB918" s="806"/>
      <c r="JLC918" s="806"/>
      <c r="JLD918" s="806"/>
      <c r="JLE918" s="806"/>
      <c r="JLF918" s="806"/>
      <c r="JLG918" s="806"/>
      <c r="JLH918" s="806"/>
      <c r="JLI918" s="806"/>
      <c r="JLJ918" s="806"/>
      <c r="JLK918" s="806"/>
      <c r="JLL918" s="806"/>
      <c r="JLM918" s="806"/>
      <c r="JLN918" s="806"/>
      <c r="JLO918" s="806"/>
      <c r="JLP918" s="806"/>
      <c r="JLQ918" s="806"/>
      <c r="JLR918" s="806"/>
      <c r="JLS918" s="806"/>
      <c r="JLT918" s="806"/>
      <c r="JLU918" s="806"/>
      <c r="JLV918" s="806"/>
      <c r="JLW918" s="806"/>
      <c r="JLX918" s="806"/>
      <c r="JLY918" s="806"/>
      <c r="JLZ918" s="806"/>
      <c r="JMA918" s="806"/>
      <c r="JMB918" s="806"/>
      <c r="JMC918" s="806"/>
      <c r="JMD918" s="806"/>
      <c r="JME918" s="806"/>
      <c r="JMF918" s="806"/>
      <c r="JMG918" s="806"/>
      <c r="JMH918" s="806"/>
      <c r="JMI918" s="806"/>
      <c r="JMJ918" s="806"/>
      <c r="JMK918" s="806"/>
      <c r="JML918" s="806"/>
      <c r="JMM918" s="806"/>
      <c r="JMN918" s="806"/>
      <c r="JMO918" s="806"/>
      <c r="JMP918" s="806"/>
      <c r="JMQ918" s="806"/>
      <c r="JMR918" s="806"/>
      <c r="JMS918" s="806"/>
      <c r="JMT918" s="806"/>
      <c r="JMU918" s="806"/>
      <c r="JMV918" s="806"/>
      <c r="JMW918" s="806"/>
      <c r="JMX918" s="806"/>
      <c r="JMY918" s="806"/>
      <c r="JMZ918" s="806"/>
      <c r="JNA918" s="806"/>
      <c r="JNB918" s="806"/>
      <c r="JNC918" s="806"/>
      <c r="JND918" s="806"/>
      <c r="JNE918" s="806"/>
      <c r="JNF918" s="806"/>
      <c r="JNG918" s="806"/>
      <c r="JNH918" s="806"/>
      <c r="JNI918" s="806"/>
      <c r="JNJ918" s="806"/>
      <c r="JNK918" s="806"/>
      <c r="JNL918" s="806"/>
      <c r="JNM918" s="806"/>
      <c r="JNN918" s="806"/>
      <c r="JNO918" s="806"/>
      <c r="JNP918" s="806"/>
      <c r="JNQ918" s="806"/>
      <c r="JNR918" s="806"/>
      <c r="JNS918" s="806"/>
      <c r="JNT918" s="806"/>
      <c r="JNU918" s="806"/>
      <c r="JNV918" s="806"/>
      <c r="JNW918" s="806"/>
      <c r="JNX918" s="806"/>
      <c r="JNY918" s="806"/>
      <c r="JNZ918" s="806"/>
      <c r="JOA918" s="806"/>
      <c r="JOB918" s="806"/>
      <c r="JOC918" s="806"/>
      <c r="JOD918" s="806"/>
      <c r="JOE918" s="806"/>
      <c r="JOF918" s="806"/>
      <c r="JOG918" s="806"/>
      <c r="JOH918" s="806"/>
      <c r="JOI918" s="806"/>
      <c r="JOJ918" s="806"/>
      <c r="JOK918" s="806"/>
      <c r="JOL918" s="806"/>
      <c r="JOM918" s="806"/>
      <c r="JON918" s="806"/>
      <c r="JOO918" s="806"/>
      <c r="JOP918" s="806"/>
      <c r="JOQ918" s="806"/>
      <c r="JOR918" s="806"/>
      <c r="JOS918" s="806"/>
      <c r="JOT918" s="806"/>
      <c r="JOU918" s="806"/>
      <c r="JOV918" s="806"/>
      <c r="JOW918" s="806"/>
      <c r="JOX918" s="806"/>
      <c r="JOY918" s="806"/>
      <c r="JOZ918" s="806"/>
      <c r="JPA918" s="806"/>
      <c r="JPB918" s="806"/>
      <c r="JPC918" s="806"/>
      <c r="JPD918" s="806"/>
      <c r="JPE918" s="806"/>
      <c r="JPF918" s="806"/>
      <c r="JPG918" s="806"/>
      <c r="JPH918" s="806"/>
      <c r="JPI918" s="806"/>
      <c r="JPJ918" s="806"/>
      <c r="JPK918" s="806"/>
      <c r="JPL918" s="806"/>
      <c r="JPM918" s="806"/>
      <c r="JPN918" s="806"/>
      <c r="JPO918" s="806"/>
      <c r="JPP918" s="806"/>
      <c r="JPQ918" s="806"/>
      <c r="JPR918" s="806"/>
      <c r="JPS918" s="806"/>
      <c r="JPT918" s="806"/>
      <c r="JPU918" s="806"/>
      <c r="JPV918" s="806"/>
      <c r="JPW918" s="806"/>
      <c r="JPX918" s="806"/>
      <c r="JPY918" s="806"/>
      <c r="JPZ918" s="806"/>
      <c r="JQA918" s="806"/>
      <c r="JQB918" s="806"/>
      <c r="JQC918" s="806"/>
      <c r="JQD918" s="806"/>
      <c r="JQE918" s="806"/>
      <c r="JQF918" s="806"/>
      <c r="JQG918" s="806"/>
      <c r="JQH918" s="806"/>
      <c r="JQI918" s="806"/>
      <c r="JQJ918" s="806"/>
      <c r="JQK918" s="806"/>
      <c r="JQL918" s="806"/>
      <c r="JQM918" s="806"/>
      <c r="JQN918" s="806"/>
      <c r="JQO918" s="806"/>
      <c r="JQP918" s="806"/>
      <c r="JQQ918" s="806"/>
      <c r="JQR918" s="806"/>
      <c r="JQS918" s="806"/>
      <c r="JQT918" s="806"/>
      <c r="JQU918" s="806"/>
      <c r="JQV918" s="806"/>
      <c r="JQW918" s="806"/>
      <c r="JQX918" s="806"/>
      <c r="JQY918" s="806"/>
      <c r="JQZ918" s="806"/>
      <c r="JRA918" s="806"/>
      <c r="JRB918" s="806"/>
      <c r="JRC918" s="806"/>
      <c r="JRD918" s="806"/>
      <c r="JRE918" s="806"/>
      <c r="JRF918" s="806"/>
      <c r="JRG918" s="806"/>
      <c r="JRH918" s="806"/>
      <c r="JRI918" s="806"/>
      <c r="JRJ918" s="806"/>
      <c r="JRK918" s="806"/>
      <c r="JRL918" s="806"/>
      <c r="JRM918" s="806"/>
      <c r="JRN918" s="806"/>
      <c r="JRO918" s="806"/>
      <c r="JRP918" s="806"/>
      <c r="JRQ918" s="806"/>
      <c r="JRR918" s="806"/>
      <c r="JRS918" s="806"/>
      <c r="JRT918" s="806"/>
      <c r="JRU918" s="806"/>
      <c r="JRV918" s="806"/>
      <c r="JRW918" s="806"/>
      <c r="JRX918" s="806"/>
      <c r="JRY918" s="806"/>
      <c r="JRZ918" s="806"/>
      <c r="JSA918" s="806"/>
      <c r="JSB918" s="806"/>
      <c r="JSC918" s="806"/>
      <c r="JSD918" s="806"/>
      <c r="JSE918" s="806"/>
      <c r="JSF918" s="806"/>
      <c r="JSG918" s="806"/>
      <c r="JSH918" s="806"/>
      <c r="JSI918" s="806"/>
      <c r="JSJ918" s="806"/>
      <c r="JSK918" s="806"/>
      <c r="JSL918" s="806"/>
      <c r="JSM918" s="806"/>
      <c r="JSN918" s="806"/>
      <c r="JSO918" s="806"/>
      <c r="JSP918" s="806"/>
      <c r="JSQ918" s="806"/>
      <c r="JSR918" s="806"/>
      <c r="JSS918" s="806"/>
      <c r="JST918" s="806"/>
      <c r="JSU918" s="806"/>
      <c r="JSV918" s="806"/>
      <c r="JSW918" s="806"/>
      <c r="JSX918" s="806"/>
      <c r="JSY918" s="806"/>
      <c r="JSZ918" s="806"/>
      <c r="JTA918" s="806"/>
      <c r="JTB918" s="806"/>
      <c r="JTC918" s="806"/>
      <c r="JTD918" s="806"/>
      <c r="JTE918" s="806"/>
      <c r="JTF918" s="806"/>
      <c r="JTG918" s="806"/>
      <c r="JTH918" s="806"/>
      <c r="JTI918" s="806"/>
      <c r="JTJ918" s="806"/>
      <c r="JTK918" s="806"/>
      <c r="JTL918" s="806"/>
      <c r="JTM918" s="806"/>
      <c r="JTN918" s="806"/>
      <c r="JTO918" s="806"/>
      <c r="JTP918" s="806"/>
      <c r="JTQ918" s="806"/>
      <c r="JTR918" s="806"/>
      <c r="JTS918" s="806"/>
      <c r="JTT918" s="806"/>
      <c r="JTU918" s="806"/>
      <c r="JTV918" s="806"/>
      <c r="JTW918" s="806"/>
      <c r="JTX918" s="806"/>
      <c r="JTY918" s="806"/>
      <c r="JTZ918" s="806"/>
      <c r="JUA918" s="806"/>
      <c r="JUB918" s="806"/>
      <c r="JUC918" s="806"/>
      <c r="JUD918" s="806"/>
      <c r="JUE918" s="806"/>
      <c r="JUF918" s="806"/>
      <c r="JUG918" s="806"/>
      <c r="JUH918" s="806"/>
      <c r="JUI918" s="806"/>
      <c r="JUJ918" s="806"/>
      <c r="JUK918" s="806"/>
      <c r="JUL918" s="806"/>
      <c r="JUM918" s="806"/>
      <c r="JUN918" s="806"/>
      <c r="JUO918" s="806"/>
      <c r="JUP918" s="806"/>
      <c r="JUQ918" s="806"/>
      <c r="JUR918" s="806"/>
      <c r="JUS918" s="806"/>
      <c r="JUT918" s="806"/>
      <c r="JUU918" s="806"/>
      <c r="JUV918" s="806"/>
      <c r="JUW918" s="806"/>
      <c r="JUX918" s="806"/>
      <c r="JUY918" s="806"/>
      <c r="JUZ918" s="806"/>
      <c r="JVA918" s="806"/>
      <c r="JVB918" s="806"/>
      <c r="JVC918" s="806"/>
      <c r="JVD918" s="806"/>
      <c r="JVE918" s="806"/>
      <c r="JVF918" s="806"/>
      <c r="JVG918" s="806"/>
      <c r="JVH918" s="806"/>
      <c r="JVI918" s="806"/>
      <c r="JVJ918" s="806"/>
      <c r="JVK918" s="806"/>
      <c r="JVL918" s="806"/>
      <c r="JVM918" s="806"/>
      <c r="JVN918" s="806"/>
      <c r="JVO918" s="806"/>
      <c r="JVP918" s="806"/>
      <c r="JVQ918" s="806"/>
      <c r="JVR918" s="806"/>
      <c r="JVS918" s="806"/>
      <c r="JVT918" s="806"/>
      <c r="JVU918" s="806"/>
      <c r="JVV918" s="806"/>
      <c r="JVW918" s="806"/>
      <c r="JVX918" s="806"/>
      <c r="JVY918" s="806"/>
      <c r="JVZ918" s="806"/>
      <c r="JWA918" s="806"/>
      <c r="JWB918" s="806"/>
      <c r="JWC918" s="806"/>
      <c r="JWD918" s="806"/>
      <c r="JWE918" s="806"/>
      <c r="JWF918" s="806"/>
      <c r="JWG918" s="806"/>
      <c r="JWH918" s="806"/>
      <c r="JWI918" s="806"/>
      <c r="JWJ918" s="806"/>
      <c r="JWK918" s="806"/>
      <c r="JWL918" s="806"/>
      <c r="JWM918" s="806"/>
      <c r="JWN918" s="806"/>
      <c r="JWO918" s="806"/>
      <c r="JWP918" s="806"/>
      <c r="JWQ918" s="806"/>
      <c r="JWR918" s="806"/>
      <c r="JWS918" s="806"/>
      <c r="JWT918" s="806"/>
      <c r="JWU918" s="806"/>
      <c r="JWV918" s="806"/>
      <c r="JWW918" s="806"/>
      <c r="JWX918" s="806"/>
      <c r="JWY918" s="806"/>
      <c r="JWZ918" s="806"/>
      <c r="JXA918" s="806"/>
      <c r="JXB918" s="806"/>
      <c r="JXC918" s="806"/>
      <c r="JXD918" s="806"/>
      <c r="JXE918" s="806"/>
      <c r="JXF918" s="806"/>
      <c r="JXG918" s="806"/>
      <c r="JXH918" s="806"/>
      <c r="JXI918" s="806"/>
      <c r="JXJ918" s="806"/>
      <c r="JXK918" s="806"/>
      <c r="JXL918" s="806"/>
      <c r="JXM918" s="806"/>
      <c r="JXN918" s="806"/>
      <c r="JXO918" s="806"/>
      <c r="JXP918" s="806"/>
      <c r="JXQ918" s="806"/>
      <c r="JXR918" s="806"/>
      <c r="JXS918" s="806"/>
      <c r="JXT918" s="806"/>
      <c r="JXU918" s="806"/>
      <c r="JXV918" s="806"/>
      <c r="JXW918" s="806"/>
      <c r="JXX918" s="806"/>
      <c r="JXY918" s="806"/>
      <c r="JXZ918" s="806"/>
      <c r="JYA918" s="806"/>
      <c r="JYB918" s="806"/>
      <c r="JYC918" s="806"/>
      <c r="JYD918" s="806"/>
      <c r="JYE918" s="806"/>
      <c r="JYF918" s="806"/>
      <c r="JYG918" s="806"/>
      <c r="JYH918" s="806"/>
      <c r="JYI918" s="806"/>
      <c r="JYJ918" s="806"/>
      <c r="JYK918" s="806"/>
      <c r="JYL918" s="806"/>
      <c r="JYM918" s="806"/>
      <c r="JYN918" s="806"/>
      <c r="JYO918" s="806"/>
      <c r="JYP918" s="806"/>
      <c r="JYQ918" s="806"/>
      <c r="JYR918" s="806"/>
      <c r="JYS918" s="806"/>
      <c r="JYT918" s="806"/>
      <c r="JYU918" s="806"/>
      <c r="JYV918" s="806"/>
      <c r="JYW918" s="806"/>
      <c r="JYX918" s="806"/>
      <c r="JYY918" s="806"/>
      <c r="JYZ918" s="806"/>
      <c r="JZA918" s="806"/>
      <c r="JZB918" s="806"/>
      <c r="JZC918" s="806"/>
      <c r="JZD918" s="806"/>
      <c r="JZE918" s="806"/>
      <c r="JZF918" s="806"/>
      <c r="JZG918" s="806"/>
      <c r="JZH918" s="806"/>
      <c r="JZI918" s="806"/>
      <c r="JZJ918" s="806"/>
      <c r="JZK918" s="806"/>
      <c r="JZL918" s="806"/>
      <c r="JZM918" s="806"/>
      <c r="JZN918" s="806"/>
      <c r="JZO918" s="806"/>
      <c r="JZP918" s="806"/>
      <c r="JZQ918" s="806"/>
      <c r="JZR918" s="806"/>
      <c r="JZS918" s="806"/>
      <c r="JZT918" s="806"/>
      <c r="JZU918" s="806"/>
      <c r="JZV918" s="806"/>
      <c r="JZW918" s="806"/>
      <c r="JZX918" s="806"/>
      <c r="JZY918" s="806"/>
      <c r="JZZ918" s="806"/>
      <c r="KAA918" s="806"/>
      <c r="KAB918" s="806"/>
      <c r="KAC918" s="806"/>
      <c r="KAD918" s="806"/>
      <c r="KAE918" s="806"/>
      <c r="KAF918" s="806"/>
      <c r="KAG918" s="806"/>
      <c r="KAH918" s="806"/>
      <c r="KAI918" s="806"/>
      <c r="KAJ918" s="806"/>
      <c r="KAK918" s="806"/>
      <c r="KAL918" s="806"/>
      <c r="KAM918" s="806"/>
      <c r="KAN918" s="806"/>
      <c r="KAO918" s="806"/>
      <c r="KAP918" s="806"/>
      <c r="KAQ918" s="806"/>
      <c r="KAR918" s="806"/>
      <c r="KAS918" s="806"/>
      <c r="KAT918" s="806"/>
      <c r="KAU918" s="806"/>
      <c r="KAV918" s="806"/>
      <c r="KAW918" s="806"/>
      <c r="KAX918" s="806"/>
      <c r="KAY918" s="806"/>
      <c r="KAZ918" s="806"/>
      <c r="KBA918" s="806"/>
      <c r="KBB918" s="806"/>
      <c r="KBC918" s="806"/>
      <c r="KBD918" s="806"/>
      <c r="KBE918" s="806"/>
      <c r="KBF918" s="806"/>
      <c r="KBG918" s="806"/>
      <c r="KBH918" s="806"/>
      <c r="KBI918" s="806"/>
      <c r="KBJ918" s="806"/>
      <c r="KBK918" s="806"/>
      <c r="KBL918" s="806"/>
      <c r="KBM918" s="806"/>
      <c r="KBN918" s="806"/>
      <c r="KBO918" s="806"/>
      <c r="KBP918" s="806"/>
      <c r="KBQ918" s="806"/>
      <c r="KBR918" s="806"/>
      <c r="KBS918" s="806"/>
      <c r="KBT918" s="806"/>
      <c r="KBU918" s="806"/>
      <c r="KBV918" s="806"/>
      <c r="KBW918" s="806"/>
      <c r="KBX918" s="806"/>
      <c r="KBY918" s="806"/>
      <c r="KBZ918" s="806"/>
      <c r="KCA918" s="806"/>
      <c r="KCB918" s="806"/>
      <c r="KCC918" s="806"/>
      <c r="KCD918" s="806"/>
      <c r="KCE918" s="806"/>
      <c r="KCF918" s="806"/>
      <c r="KCG918" s="806"/>
      <c r="KCH918" s="806"/>
      <c r="KCI918" s="806"/>
      <c r="KCJ918" s="806"/>
      <c r="KCK918" s="806"/>
      <c r="KCL918" s="806"/>
      <c r="KCM918" s="806"/>
      <c r="KCN918" s="806"/>
      <c r="KCO918" s="806"/>
      <c r="KCP918" s="806"/>
      <c r="KCQ918" s="806"/>
      <c r="KCR918" s="806"/>
      <c r="KCS918" s="806"/>
      <c r="KCT918" s="806"/>
      <c r="KCU918" s="806"/>
      <c r="KCV918" s="806"/>
      <c r="KCW918" s="806"/>
      <c r="KCX918" s="806"/>
      <c r="KCY918" s="806"/>
      <c r="KCZ918" s="806"/>
      <c r="KDA918" s="806"/>
      <c r="KDB918" s="806"/>
      <c r="KDC918" s="806"/>
      <c r="KDD918" s="806"/>
      <c r="KDE918" s="806"/>
      <c r="KDF918" s="806"/>
      <c r="KDG918" s="806"/>
      <c r="KDH918" s="806"/>
      <c r="KDI918" s="806"/>
      <c r="KDJ918" s="806"/>
      <c r="KDK918" s="806"/>
      <c r="KDL918" s="806"/>
      <c r="KDM918" s="806"/>
      <c r="KDN918" s="806"/>
      <c r="KDO918" s="806"/>
      <c r="KDP918" s="806"/>
      <c r="KDQ918" s="806"/>
      <c r="KDR918" s="806"/>
      <c r="KDS918" s="806"/>
      <c r="KDT918" s="806"/>
      <c r="KDU918" s="806"/>
      <c r="KDV918" s="806"/>
      <c r="KDW918" s="806"/>
      <c r="KDX918" s="806"/>
      <c r="KDY918" s="806"/>
      <c r="KDZ918" s="806"/>
      <c r="KEA918" s="806"/>
      <c r="KEB918" s="806"/>
      <c r="KEC918" s="806"/>
      <c r="KED918" s="806"/>
      <c r="KEE918" s="806"/>
      <c r="KEF918" s="806"/>
      <c r="KEG918" s="806"/>
      <c r="KEH918" s="806"/>
      <c r="KEI918" s="806"/>
      <c r="KEJ918" s="806"/>
      <c r="KEK918" s="806"/>
      <c r="KEL918" s="806"/>
      <c r="KEM918" s="806"/>
      <c r="KEN918" s="806"/>
      <c r="KEO918" s="806"/>
      <c r="KEP918" s="806"/>
      <c r="KEQ918" s="806"/>
      <c r="KER918" s="806"/>
      <c r="KES918" s="806"/>
      <c r="KET918" s="806"/>
      <c r="KEU918" s="806"/>
      <c r="KEV918" s="806"/>
      <c r="KEW918" s="806"/>
      <c r="KEX918" s="806"/>
      <c r="KEY918" s="806"/>
      <c r="KEZ918" s="806"/>
      <c r="KFA918" s="806"/>
      <c r="KFB918" s="806"/>
      <c r="KFC918" s="806"/>
      <c r="KFD918" s="806"/>
      <c r="KFE918" s="806"/>
      <c r="KFF918" s="806"/>
      <c r="KFG918" s="806"/>
      <c r="KFH918" s="806"/>
      <c r="KFI918" s="806"/>
      <c r="KFJ918" s="806"/>
      <c r="KFK918" s="806"/>
      <c r="KFL918" s="806"/>
      <c r="KFM918" s="806"/>
      <c r="KFN918" s="806"/>
      <c r="KFO918" s="806"/>
      <c r="KFP918" s="806"/>
      <c r="KFQ918" s="806"/>
      <c r="KFR918" s="806"/>
      <c r="KFS918" s="806"/>
      <c r="KFT918" s="806"/>
      <c r="KFU918" s="806"/>
      <c r="KFV918" s="806"/>
      <c r="KFW918" s="806"/>
      <c r="KFX918" s="806"/>
      <c r="KFY918" s="806"/>
      <c r="KFZ918" s="806"/>
      <c r="KGA918" s="806"/>
      <c r="KGB918" s="806"/>
      <c r="KGC918" s="806"/>
      <c r="KGD918" s="806"/>
      <c r="KGE918" s="806"/>
      <c r="KGF918" s="806"/>
      <c r="KGG918" s="806"/>
      <c r="KGH918" s="806"/>
      <c r="KGI918" s="806"/>
      <c r="KGJ918" s="806"/>
      <c r="KGK918" s="806"/>
      <c r="KGL918" s="806"/>
      <c r="KGM918" s="806"/>
      <c r="KGN918" s="806"/>
      <c r="KGO918" s="806"/>
      <c r="KGP918" s="806"/>
      <c r="KGQ918" s="806"/>
      <c r="KGR918" s="806"/>
      <c r="KGS918" s="806"/>
      <c r="KGT918" s="806"/>
      <c r="KGU918" s="806"/>
      <c r="KGV918" s="806"/>
      <c r="KGW918" s="806"/>
      <c r="KGX918" s="806"/>
      <c r="KGY918" s="806"/>
      <c r="KGZ918" s="806"/>
      <c r="KHA918" s="806"/>
      <c r="KHB918" s="806"/>
      <c r="KHC918" s="806"/>
      <c r="KHD918" s="806"/>
      <c r="KHE918" s="806"/>
      <c r="KHF918" s="806"/>
      <c r="KHG918" s="806"/>
      <c r="KHH918" s="806"/>
      <c r="KHI918" s="806"/>
      <c r="KHJ918" s="806"/>
      <c r="KHK918" s="806"/>
      <c r="KHL918" s="806"/>
      <c r="KHM918" s="806"/>
      <c r="KHN918" s="806"/>
      <c r="KHO918" s="806"/>
      <c r="KHP918" s="806"/>
      <c r="KHQ918" s="806"/>
      <c r="KHR918" s="806"/>
      <c r="KHS918" s="806"/>
      <c r="KHT918" s="806"/>
      <c r="KHU918" s="806"/>
      <c r="KHV918" s="806"/>
      <c r="KHW918" s="806"/>
      <c r="KHX918" s="806"/>
      <c r="KHY918" s="806"/>
      <c r="KHZ918" s="806"/>
      <c r="KIA918" s="806"/>
      <c r="KIB918" s="806"/>
      <c r="KIC918" s="806"/>
      <c r="KID918" s="806"/>
      <c r="KIE918" s="806"/>
      <c r="KIF918" s="806"/>
      <c r="KIG918" s="806"/>
      <c r="KIH918" s="806"/>
      <c r="KII918" s="806"/>
      <c r="KIJ918" s="806"/>
      <c r="KIK918" s="806"/>
      <c r="KIL918" s="806"/>
      <c r="KIM918" s="806"/>
      <c r="KIN918" s="806"/>
      <c r="KIO918" s="806"/>
      <c r="KIP918" s="806"/>
      <c r="KIQ918" s="806"/>
      <c r="KIR918" s="806"/>
      <c r="KIS918" s="806"/>
      <c r="KIT918" s="806"/>
      <c r="KIU918" s="806"/>
      <c r="KIV918" s="806"/>
      <c r="KIW918" s="806"/>
      <c r="KIX918" s="806"/>
      <c r="KIY918" s="806"/>
      <c r="KIZ918" s="806"/>
      <c r="KJA918" s="806"/>
      <c r="KJB918" s="806"/>
      <c r="KJC918" s="806"/>
      <c r="KJD918" s="806"/>
      <c r="KJE918" s="806"/>
      <c r="KJF918" s="806"/>
      <c r="KJG918" s="806"/>
      <c r="KJH918" s="806"/>
      <c r="KJI918" s="806"/>
      <c r="KJJ918" s="806"/>
      <c r="KJK918" s="806"/>
      <c r="KJL918" s="806"/>
      <c r="KJM918" s="806"/>
      <c r="KJN918" s="806"/>
      <c r="KJO918" s="806"/>
      <c r="KJP918" s="806"/>
      <c r="KJQ918" s="806"/>
      <c r="KJR918" s="806"/>
      <c r="KJS918" s="806"/>
      <c r="KJT918" s="806"/>
      <c r="KJU918" s="806"/>
      <c r="KJV918" s="806"/>
      <c r="KJW918" s="806"/>
      <c r="KJX918" s="806"/>
      <c r="KJY918" s="806"/>
      <c r="KJZ918" s="806"/>
      <c r="KKA918" s="806"/>
      <c r="KKB918" s="806"/>
      <c r="KKC918" s="806"/>
      <c r="KKD918" s="806"/>
      <c r="KKE918" s="806"/>
      <c r="KKF918" s="806"/>
      <c r="KKG918" s="806"/>
      <c r="KKH918" s="806"/>
      <c r="KKI918" s="806"/>
      <c r="KKJ918" s="806"/>
      <c r="KKK918" s="806"/>
      <c r="KKL918" s="806"/>
      <c r="KKM918" s="806"/>
      <c r="KKN918" s="806"/>
      <c r="KKO918" s="806"/>
      <c r="KKP918" s="806"/>
      <c r="KKQ918" s="806"/>
      <c r="KKR918" s="806"/>
      <c r="KKS918" s="806"/>
      <c r="KKT918" s="806"/>
      <c r="KKU918" s="806"/>
      <c r="KKV918" s="806"/>
      <c r="KKW918" s="806"/>
      <c r="KKX918" s="806"/>
      <c r="KKY918" s="806"/>
      <c r="KKZ918" s="806"/>
      <c r="KLA918" s="806"/>
      <c r="KLB918" s="806"/>
      <c r="KLC918" s="806"/>
      <c r="KLD918" s="806"/>
      <c r="KLE918" s="806"/>
      <c r="KLF918" s="806"/>
      <c r="KLG918" s="806"/>
      <c r="KLH918" s="806"/>
      <c r="KLI918" s="806"/>
      <c r="KLJ918" s="806"/>
      <c r="KLK918" s="806"/>
      <c r="KLL918" s="806"/>
      <c r="KLM918" s="806"/>
      <c r="KLN918" s="806"/>
      <c r="KLO918" s="806"/>
      <c r="KLP918" s="806"/>
      <c r="KLQ918" s="806"/>
      <c r="KLR918" s="806"/>
      <c r="KLS918" s="806"/>
      <c r="KLT918" s="806"/>
      <c r="KLU918" s="806"/>
      <c r="KLV918" s="806"/>
      <c r="KLW918" s="806"/>
      <c r="KLX918" s="806"/>
      <c r="KLY918" s="806"/>
      <c r="KLZ918" s="806"/>
      <c r="KMA918" s="806"/>
      <c r="KMB918" s="806"/>
      <c r="KMC918" s="806"/>
      <c r="KMD918" s="806"/>
      <c r="KME918" s="806"/>
      <c r="KMF918" s="806"/>
      <c r="KMG918" s="806"/>
      <c r="KMH918" s="806"/>
      <c r="KMI918" s="806"/>
      <c r="KMJ918" s="806"/>
      <c r="KMK918" s="806"/>
      <c r="KML918" s="806"/>
      <c r="KMM918" s="806"/>
      <c r="KMN918" s="806"/>
      <c r="KMO918" s="806"/>
      <c r="KMP918" s="806"/>
      <c r="KMQ918" s="806"/>
      <c r="KMR918" s="806"/>
      <c r="KMS918" s="806"/>
      <c r="KMT918" s="806"/>
      <c r="KMU918" s="806"/>
      <c r="KMV918" s="806"/>
      <c r="KMW918" s="806"/>
      <c r="KMX918" s="806"/>
      <c r="KMY918" s="806"/>
      <c r="KMZ918" s="806"/>
      <c r="KNA918" s="806"/>
      <c r="KNB918" s="806"/>
      <c r="KNC918" s="806"/>
      <c r="KND918" s="806"/>
      <c r="KNE918" s="806"/>
      <c r="KNF918" s="806"/>
      <c r="KNG918" s="806"/>
      <c r="KNH918" s="806"/>
      <c r="KNI918" s="806"/>
      <c r="KNJ918" s="806"/>
      <c r="KNK918" s="806"/>
      <c r="KNL918" s="806"/>
      <c r="KNM918" s="806"/>
      <c r="KNN918" s="806"/>
      <c r="KNO918" s="806"/>
      <c r="KNP918" s="806"/>
      <c r="KNQ918" s="806"/>
      <c r="KNR918" s="806"/>
      <c r="KNS918" s="806"/>
      <c r="KNT918" s="806"/>
      <c r="KNU918" s="806"/>
      <c r="KNV918" s="806"/>
      <c r="KNW918" s="806"/>
      <c r="KNX918" s="806"/>
      <c r="KNY918" s="806"/>
      <c r="KNZ918" s="806"/>
      <c r="KOA918" s="806"/>
      <c r="KOB918" s="806"/>
      <c r="KOC918" s="806"/>
      <c r="KOD918" s="806"/>
      <c r="KOE918" s="806"/>
      <c r="KOF918" s="806"/>
      <c r="KOG918" s="806"/>
      <c r="KOH918" s="806"/>
      <c r="KOI918" s="806"/>
      <c r="KOJ918" s="806"/>
      <c r="KOK918" s="806"/>
      <c r="KOL918" s="806"/>
      <c r="KOM918" s="806"/>
      <c r="KON918" s="806"/>
      <c r="KOO918" s="806"/>
      <c r="KOP918" s="806"/>
      <c r="KOQ918" s="806"/>
      <c r="KOR918" s="806"/>
      <c r="KOS918" s="806"/>
      <c r="KOT918" s="806"/>
      <c r="KOU918" s="806"/>
      <c r="KOV918" s="806"/>
      <c r="KOW918" s="806"/>
      <c r="KOX918" s="806"/>
      <c r="KOY918" s="806"/>
      <c r="KOZ918" s="806"/>
      <c r="KPA918" s="806"/>
      <c r="KPB918" s="806"/>
      <c r="KPC918" s="806"/>
      <c r="KPD918" s="806"/>
      <c r="KPE918" s="806"/>
      <c r="KPF918" s="806"/>
      <c r="KPG918" s="806"/>
      <c r="KPH918" s="806"/>
      <c r="KPI918" s="806"/>
      <c r="KPJ918" s="806"/>
      <c r="KPK918" s="806"/>
      <c r="KPL918" s="806"/>
      <c r="KPM918" s="806"/>
      <c r="KPN918" s="806"/>
      <c r="KPO918" s="806"/>
      <c r="KPP918" s="806"/>
      <c r="KPQ918" s="806"/>
      <c r="KPR918" s="806"/>
      <c r="KPS918" s="806"/>
      <c r="KPT918" s="806"/>
      <c r="KPU918" s="806"/>
      <c r="KPV918" s="806"/>
      <c r="KPW918" s="806"/>
      <c r="KPX918" s="806"/>
      <c r="KPY918" s="806"/>
      <c r="KPZ918" s="806"/>
      <c r="KQA918" s="806"/>
      <c r="KQB918" s="806"/>
      <c r="KQC918" s="806"/>
      <c r="KQD918" s="806"/>
      <c r="KQE918" s="806"/>
      <c r="KQF918" s="806"/>
      <c r="KQG918" s="806"/>
      <c r="KQH918" s="806"/>
      <c r="KQI918" s="806"/>
      <c r="KQJ918" s="806"/>
      <c r="KQK918" s="806"/>
      <c r="KQL918" s="806"/>
      <c r="KQM918" s="806"/>
      <c r="KQN918" s="806"/>
      <c r="KQO918" s="806"/>
      <c r="KQP918" s="806"/>
      <c r="KQQ918" s="806"/>
      <c r="KQR918" s="806"/>
      <c r="KQS918" s="806"/>
      <c r="KQT918" s="806"/>
      <c r="KQU918" s="806"/>
      <c r="KQV918" s="806"/>
      <c r="KQW918" s="806"/>
      <c r="KQX918" s="806"/>
      <c r="KQY918" s="806"/>
      <c r="KQZ918" s="806"/>
      <c r="KRA918" s="806"/>
      <c r="KRB918" s="806"/>
      <c r="KRC918" s="806"/>
      <c r="KRD918" s="806"/>
      <c r="KRE918" s="806"/>
      <c r="KRF918" s="806"/>
      <c r="KRG918" s="806"/>
      <c r="KRH918" s="806"/>
      <c r="KRI918" s="806"/>
      <c r="KRJ918" s="806"/>
      <c r="KRK918" s="806"/>
      <c r="KRL918" s="806"/>
      <c r="KRM918" s="806"/>
      <c r="KRN918" s="806"/>
      <c r="KRO918" s="806"/>
      <c r="KRP918" s="806"/>
      <c r="KRQ918" s="806"/>
      <c r="KRR918" s="806"/>
      <c r="KRS918" s="806"/>
      <c r="KRT918" s="806"/>
      <c r="KRU918" s="806"/>
      <c r="KRV918" s="806"/>
      <c r="KRW918" s="806"/>
      <c r="KRX918" s="806"/>
      <c r="KRY918" s="806"/>
      <c r="KRZ918" s="806"/>
      <c r="KSA918" s="806"/>
      <c r="KSB918" s="806"/>
      <c r="KSC918" s="806"/>
      <c r="KSD918" s="806"/>
      <c r="KSE918" s="806"/>
      <c r="KSF918" s="806"/>
      <c r="KSG918" s="806"/>
      <c r="KSH918" s="806"/>
      <c r="KSI918" s="806"/>
      <c r="KSJ918" s="806"/>
      <c r="KSK918" s="806"/>
      <c r="KSL918" s="806"/>
      <c r="KSM918" s="806"/>
      <c r="KSN918" s="806"/>
      <c r="KSO918" s="806"/>
      <c r="KSP918" s="806"/>
      <c r="KSQ918" s="806"/>
      <c r="KSR918" s="806"/>
      <c r="KSS918" s="806"/>
      <c r="KST918" s="806"/>
      <c r="KSU918" s="806"/>
      <c r="KSV918" s="806"/>
      <c r="KSW918" s="806"/>
      <c r="KSX918" s="806"/>
      <c r="KSY918" s="806"/>
      <c r="KSZ918" s="806"/>
      <c r="KTA918" s="806"/>
      <c r="KTB918" s="806"/>
      <c r="KTC918" s="806"/>
      <c r="KTD918" s="806"/>
      <c r="KTE918" s="806"/>
      <c r="KTF918" s="806"/>
      <c r="KTG918" s="806"/>
      <c r="KTH918" s="806"/>
      <c r="KTI918" s="806"/>
      <c r="KTJ918" s="806"/>
      <c r="KTK918" s="806"/>
      <c r="KTL918" s="806"/>
      <c r="KTM918" s="806"/>
      <c r="KTN918" s="806"/>
      <c r="KTO918" s="806"/>
      <c r="KTP918" s="806"/>
      <c r="KTQ918" s="806"/>
      <c r="KTR918" s="806"/>
      <c r="KTS918" s="806"/>
      <c r="KTT918" s="806"/>
      <c r="KTU918" s="806"/>
      <c r="KTV918" s="806"/>
      <c r="KTW918" s="806"/>
      <c r="KTX918" s="806"/>
      <c r="KTY918" s="806"/>
      <c r="KTZ918" s="806"/>
      <c r="KUA918" s="806"/>
      <c r="KUB918" s="806"/>
      <c r="KUC918" s="806"/>
      <c r="KUD918" s="806"/>
      <c r="KUE918" s="806"/>
      <c r="KUF918" s="806"/>
      <c r="KUG918" s="806"/>
      <c r="KUH918" s="806"/>
      <c r="KUI918" s="806"/>
      <c r="KUJ918" s="806"/>
      <c r="KUK918" s="806"/>
      <c r="KUL918" s="806"/>
      <c r="KUM918" s="806"/>
      <c r="KUN918" s="806"/>
      <c r="KUO918" s="806"/>
      <c r="KUP918" s="806"/>
      <c r="KUQ918" s="806"/>
      <c r="KUR918" s="806"/>
      <c r="KUS918" s="806"/>
      <c r="KUT918" s="806"/>
      <c r="KUU918" s="806"/>
      <c r="KUV918" s="806"/>
      <c r="KUW918" s="806"/>
      <c r="KUX918" s="806"/>
      <c r="KUY918" s="806"/>
      <c r="KUZ918" s="806"/>
      <c r="KVA918" s="806"/>
      <c r="KVB918" s="806"/>
      <c r="KVC918" s="806"/>
      <c r="KVD918" s="806"/>
      <c r="KVE918" s="806"/>
      <c r="KVF918" s="806"/>
      <c r="KVG918" s="806"/>
      <c r="KVH918" s="806"/>
      <c r="KVI918" s="806"/>
      <c r="KVJ918" s="806"/>
      <c r="KVK918" s="806"/>
      <c r="KVL918" s="806"/>
      <c r="KVM918" s="806"/>
      <c r="KVN918" s="806"/>
      <c r="KVO918" s="806"/>
      <c r="KVP918" s="806"/>
      <c r="KVQ918" s="806"/>
      <c r="KVR918" s="806"/>
      <c r="KVS918" s="806"/>
      <c r="KVT918" s="806"/>
      <c r="KVU918" s="806"/>
      <c r="KVV918" s="806"/>
      <c r="KVW918" s="806"/>
      <c r="KVX918" s="806"/>
      <c r="KVY918" s="806"/>
      <c r="KVZ918" s="806"/>
      <c r="KWA918" s="806"/>
      <c r="KWB918" s="806"/>
      <c r="KWC918" s="806"/>
      <c r="KWD918" s="806"/>
      <c r="KWE918" s="806"/>
      <c r="KWF918" s="806"/>
      <c r="KWG918" s="806"/>
      <c r="KWH918" s="806"/>
      <c r="KWI918" s="806"/>
      <c r="KWJ918" s="806"/>
      <c r="KWK918" s="806"/>
      <c r="KWL918" s="806"/>
      <c r="KWM918" s="806"/>
      <c r="KWN918" s="806"/>
      <c r="KWO918" s="806"/>
      <c r="KWP918" s="806"/>
      <c r="KWQ918" s="806"/>
      <c r="KWR918" s="806"/>
      <c r="KWS918" s="806"/>
      <c r="KWT918" s="806"/>
      <c r="KWU918" s="806"/>
      <c r="KWV918" s="806"/>
      <c r="KWW918" s="806"/>
      <c r="KWX918" s="806"/>
      <c r="KWY918" s="806"/>
      <c r="KWZ918" s="806"/>
      <c r="KXA918" s="806"/>
      <c r="KXB918" s="806"/>
      <c r="KXC918" s="806"/>
      <c r="KXD918" s="806"/>
      <c r="KXE918" s="806"/>
      <c r="KXF918" s="806"/>
      <c r="KXG918" s="806"/>
      <c r="KXH918" s="806"/>
      <c r="KXI918" s="806"/>
      <c r="KXJ918" s="806"/>
      <c r="KXK918" s="806"/>
      <c r="KXL918" s="806"/>
      <c r="KXM918" s="806"/>
      <c r="KXN918" s="806"/>
      <c r="KXO918" s="806"/>
      <c r="KXP918" s="806"/>
      <c r="KXQ918" s="806"/>
      <c r="KXR918" s="806"/>
      <c r="KXS918" s="806"/>
      <c r="KXT918" s="806"/>
      <c r="KXU918" s="806"/>
      <c r="KXV918" s="806"/>
      <c r="KXW918" s="806"/>
      <c r="KXX918" s="806"/>
      <c r="KXY918" s="806"/>
      <c r="KXZ918" s="806"/>
      <c r="KYA918" s="806"/>
      <c r="KYB918" s="806"/>
      <c r="KYC918" s="806"/>
      <c r="KYD918" s="806"/>
      <c r="KYE918" s="806"/>
      <c r="KYF918" s="806"/>
      <c r="KYG918" s="806"/>
      <c r="KYH918" s="806"/>
      <c r="KYI918" s="806"/>
      <c r="KYJ918" s="806"/>
      <c r="KYK918" s="806"/>
      <c r="KYL918" s="806"/>
      <c r="KYM918" s="806"/>
      <c r="KYN918" s="806"/>
      <c r="KYO918" s="806"/>
      <c r="KYP918" s="806"/>
      <c r="KYQ918" s="806"/>
      <c r="KYR918" s="806"/>
      <c r="KYS918" s="806"/>
      <c r="KYT918" s="806"/>
      <c r="KYU918" s="806"/>
      <c r="KYV918" s="806"/>
      <c r="KYW918" s="806"/>
      <c r="KYX918" s="806"/>
      <c r="KYY918" s="806"/>
      <c r="KYZ918" s="806"/>
      <c r="KZA918" s="806"/>
      <c r="KZB918" s="806"/>
      <c r="KZC918" s="806"/>
      <c r="KZD918" s="806"/>
      <c r="KZE918" s="806"/>
      <c r="KZF918" s="806"/>
      <c r="KZG918" s="806"/>
      <c r="KZH918" s="806"/>
      <c r="KZI918" s="806"/>
      <c r="KZJ918" s="806"/>
      <c r="KZK918" s="806"/>
      <c r="KZL918" s="806"/>
      <c r="KZM918" s="806"/>
      <c r="KZN918" s="806"/>
      <c r="KZO918" s="806"/>
      <c r="KZP918" s="806"/>
      <c r="KZQ918" s="806"/>
      <c r="KZR918" s="806"/>
      <c r="KZS918" s="806"/>
      <c r="KZT918" s="806"/>
      <c r="KZU918" s="806"/>
      <c r="KZV918" s="806"/>
      <c r="KZW918" s="806"/>
      <c r="KZX918" s="806"/>
      <c r="KZY918" s="806"/>
      <c r="KZZ918" s="806"/>
      <c r="LAA918" s="806"/>
      <c r="LAB918" s="806"/>
      <c r="LAC918" s="806"/>
      <c r="LAD918" s="806"/>
      <c r="LAE918" s="806"/>
      <c r="LAF918" s="806"/>
      <c r="LAG918" s="806"/>
      <c r="LAH918" s="806"/>
      <c r="LAI918" s="806"/>
      <c r="LAJ918" s="806"/>
      <c r="LAK918" s="806"/>
      <c r="LAL918" s="806"/>
      <c r="LAM918" s="806"/>
      <c r="LAN918" s="806"/>
      <c r="LAO918" s="806"/>
      <c r="LAP918" s="806"/>
      <c r="LAQ918" s="806"/>
      <c r="LAR918" s="806"/>
      <c r="LAS918" s="806"/>
      <c r="LAT918" s="806"/>
      <c r="LAU918" s="806"/>
      <c r="LAV918" s="806"/>
      <c r="LAW918" s="806"/>
      <c r="LAX918" s="806"/>
      <c r="LAY918" s="806"/>
      <c r="LAZ918" s="806"/>
      <c r="LBA918" s="806"/>
      <c r="LBB918" s="806"/>
      <c r="LBC918" s="806"/>
      <c r="LBD918" s="806"/>
      <c r="LBE918" s="806"/>
      <c r="LBF918" s="806"/>
      <c r="LBG918" s="806"/>
      <c r="LBH918" s="806"/>
      <c r="LBI918" s="806"/>
      <c r="LBJ918" s="806"/>
      <c r="LBK918" s="806"/>
      <c r="LBL918" s="806"/>
      <c r="LBM918" s="806"/>
      <c r="LBN918" s="806"/>
      <c r="LBO918" s="806"/>
      <c r="LBP918" s="806"/>
      <c r="LBQ918" s="806"/>
      <c r="LBR918" s="806"/>
      <c r="LBS918" s="806"/>
      <c r="LBT918" s="806"/>
      <c r="LBU918" s="806"/>
      <c r="LBV918" s="806"/>
      <c r="LBW918" s="806"/>
      <c r="LBX918" s="806"/>
      <c r="LBY918" s="806"/>
      <c r="LBZ918" s="806"/>
      <c r="LCA918" s="806"/>
      <c r="LCB918" s="806"/>
      <c r="LCC918" s="806"/>
      <c r="LCD918" s="806"/>
      <c r="LCE918" s="806"/>
      <c r="LCF918" s="806"/>
      <c r="LCG918" s="806"/>
      <c r="LCH918" s="806"/>
      <c r="LCI918" s="806"/>
      <c r="LCJ918" s="806"/>
      <c r="LCK918" s="806"/>
      <c r="LCL918" s="806"/>
      <c r="LCM918" s="806"/>
      <c r="LCN918" s="806"/>
      <c r="LCO918" s="806"/>
      <c r="LCP918" s="806"/>
      <c r="LCQ918" s="806"/>
      <c r="LCR918" s="806"/>
      <c r="LCS918" s="806"/>
      <c r="LCT918" s="806"/>
      <c r="LCU918" s="806"/>
      <c r="LCV918" s="806"/>
      <c r="LCW918" s="806"/>
      <c r="LCX918" s="806"/>
      <c r="LCY918" s="806"/>
      <c r="LCZ918" s="806"/>
      <c r="LDA918" s="806"/>
      <c r="LDB918" s="806"/>
      <c r="LDC918" s="806"/>
      <c r="LDD918" s="806"/>
      <c r="LDE918" s="806"/>
      <c r="LDF918" s="806"/>
      <c r="LDG918" s="806"/>
      <c r="LDH918" s="806"/>
      <c r="LDI918" s="806"/>
      <c r="LDJ918" s="806"/>
      <c r="LDK918" s="806"/>
      <c r="LDL918" s="806"/>
      <c r="LDM918" s="806"/>
      <c r="LDN918" s="806"/>
      <c r="LDO918" s="806"/>
      <c r="LDP918" s="806"/>
      <c r="LDQ918" s="806"/>
      <c r="LDR918" s="806"/>
      <c r="LDS918" s="806"/>
      <c r="LDT918" s="806"/>
      <c r="LDU918" s="806"/>
      <c r="LDV918" s="806"/>
      <c r="LDW918" s="806"/>
      <c r="LDX918" s="806"/>
      <c r="LDY918" s="806"/>
      <c r="LDZ918" s="806"/>
      <c r="LEA918" s="806"/>
      <c r="LEB918" s="806"/>
      <c r="LEC918" s="806"/>
      <c r="LED918" s="806"/>
      <c r="LEE918" s="806"/>
      <c r="LEF918" s="806"/>
      <c r="LEG918" s="806"/>
      <c r="LEH918" s="806"/>
      <c r="LEI918" s="806"/>
      <c r="LEJ918" s="806"/>
      <c r="LEK918" s="806"/>
      <c r="LEL918" s="806"/>
      <c r="LEM918" s="806"/>
      <c r="LEN918" s="806"/>
      <c r="LEO918" s="806"/>
      <c r="LEP918" s="806"/>
      <c r="LEQ918" s="806"/>
      <c r="LER918" s="806"/>
      <c r="LES918" s="806"/>
      <c r="LET918" s="806"/>
      <c r="LEU918" s="806"/>
      <c r="LEV918" s="806"/>
      <c r="LEW918" s="806"/>
      <c r="LEX918" s="806"/>
      <c r="LEY918" s="806"/>
      <c r="LEZ918" s="806"/>
      <c r="LFA918" s="806"/>
      <c r="LFB918" s="806"/>
      <c r="LFC918" s="806"/>
      <c r="LFD918" s="806"/>
      <c r="LFE918" s="806"/>
      <c r="LFF918" s="806"/>
      <c r="LFG918" s="806"/>
      <c r="LFH918" s="806"/>
      <c r="LFI918" s="806"/>
      <c r="LFJ918" s="806"/>
      <c r="LFK918" s="806"/>
      <c r="LFL918" s="806"/>
      <c r="LFM918" s="806"/>
      <c r="LFN918" s="806"/>
      <c r="LFO918" s="806"/>
      <c r="LFP918" s="806"/>
      <c r="LFQ918" s="806"/>
      <c r="LFR918" s="806"/>
      <c r="LFS918" s="806"/>
      <c r="LFT918" s="806"/>
      <c r="LFU918" s="806"/>
      <c r="LFV918" s="806"/>
      <c r="LFW918" s="806"/>
      <c r="LFX918" s="806"/>
      <c r="LFY918" s="806"/>
      <c r="LFZ918" s="806"/>
      <c r="LGA918" s="806"/>
      <c r="LGB918" s="806"/>
      <c r="LGC918" s="806"/>
      <c r="LGD918" s="806"/>
      <c r="LGE918" s="806"/>
      <c r="LGF918" s="806"/>
      <c r="LGG918" s="806"/>
      <c r="LGH918" s="806"/>
      <c r="LGI918" s="806"/>
      <c r="LGJ918" s="806"/>
      <c r="LGK918" s="806"/>
      <c r="LGL918" s="806"/>
      <c r="LGM918" s="806"/>
      <c r="LGN918" s="806"/>
      <c r="LGO918" s="806"/>
      <c r="LGP918" s="806"/>
      <c r="LGQ918" s="806"/>
      <c r="LGR918" s="806"/>
      <c r="LGS918" s="806"/>
      <c r="LGT918" s="806"/>
      <c r="LGU918" s="806"/>
      <c r="LGV918" s="806"/>
      <c r="LGW918" s="806"/>
      <c r="LGX918" s="806"/>
      <c r="LGY918" s="806"/>
      <c r="LGZ918" s="806"/>
      <c r="LHA918" s="806"/>
      <c r="LHB918" s="806"/>
      <c r="LHC918" s="806"/>
      <c r="LHD918" s="806"/>
      <c r="LHE918" s="806"/>
      <c r="LHF918" s="806"/>
      <c r="LHG918" s="806"/>
      <c r="LHH918" s="806"/>
      <c r="LHI918" s="806"/>
      <c r="LHJ918" s="806"/>
      <c r="LHK918" s="806"/>
      <c r="LHL918" s="806"/>
      <c r="LHM918" s="806"/>
      <c r="LHN918" s="806"/>
      <c r="LHO918" s="806"/>
      <c r="LHP918" s="806"/>
      <c r="LHQ918" s="806"/>
      <c r="LHR918" s="806"/>
      <c r="LHS918" s="806"/>
      <c r="LHT918" s="806"/>
      <c r="LHU918" s="806"/>
      <c r="LHV918" s="806"/>
      <c r="LHW918" s="806"/>
      <c r="LHX918" s="806"/>
      <c r="LHY918" s="806"/>
      <c r="LHZ918" s="806"/>
      <c r="LIA918" s="806"/>
      <c r="LIB918" s="806"/>
      <c r="LIC918" s="806"/>
      <c r="LID918" s="806"/>
      <c r="LIE918" s="806"/>
      <c r="LIF918" s="806"/>
      <c r="LIG918" s="806"/>
      <c r="LIH918" s="806"/>
      <c r="LII918" s="806"/>
      <c r="LIJ918" s="806"/>
      <c r="LIK918" s="806"/>
      <c r="LIL918" s="806"/>
      <c r="LIM918" s="806"/>
      <c r="LIN918" s="806"/>
      <c r="LIO918" s="806"/>
      <c r="LIP918" s="806"/>
      <c r="LIQ918" s="806"/>
      <c r="LIR918" s="806"/>
      <c r="LIS918" s="806"/>
      <c r="LIT918" s="806"/>
      <c r="LIU918" s="806"/>
      <c r="LIV918" s="806"/>
      <c r="LIW918" s="806"/>
      <c r="LIX918" s="806"/>
      <c r="LIY918" s="806"/>
      <c r="LIZ918" s="806"/>
      <c r="LJA918" s="806"/>
      <c r="LJB918" s="806"/>
      <c r="LJC918" s="806"/>
      <c r="LJD918" s="806"/>
      <c r="LJE918" s="806"/>
      <c r="LJF918" s="806"/>
      <c r="LJG918" s="806"/>
      <c r="LJH918" s="806"/>
      <c r="LJI918" s="806"/>
      <c r="LJJ918" s="806"/>
      <c r="LJK918" s="806"/>
      <c r="LJL918" s="806"/>
      <c r="LJM918" s="806"/>
      <c r="LJN918" s="806"/>
      <c r="LJO918" s="806"/>
      <c r="LJP918" s="806"/>
      <c r="LJQ918" s="806"/>
      <c r="LJR918" s="806"/>
      <c r="LJS918" s="806"/>
      <c r="LJT918" s="806"/>
      <c r="LJU918" s="806"/>
      <c r="LJV918" s="806"/>
      <c r="LJW918" s="806"/>
      <c r="LJX918" s="806"/>
      <c r="LJY918" s="806"/>
      <c r="LJZ918" s="806"/>
      <c r="LKA918" s="806"/>
      <c r="LKB918" s="806"/>
      <c r="LKC918" s="806"/>
      <c r="LKD918" s="806"/>
      <c r="LKE918" s="806"/>
      <c r="LKF918" s="806"/>
      <c r="LKG918" s="806"/>
      <c r="LKH918" s="806"/>
      <c r="LKI918" s="806"/>
      <c r="LKJ918" s="806"/>
      <c r="LKK918" s="806"/>
      <c r="LKL918" s="806"/>
      <c r="LKM918" s="806"/>
      <c r="LKN918" s="806"/>
      <c r="LKO918" s="806"/>
      <c r="LKP918" s="806"/>
      <c r="LKQ918" s="806"/>
      <c r="LKR918" s="806"/>
      <c r="LKS918" s="806"/>
      <c r="LKT918" s="806"/>
      <c r="LKU918" s="806"/>
      <c r="LKV918" s="806"/>
      <c r="LKW918" s="806"/>
      <c r="LKX918" s="806"/>
      <c r="LKY918" s="806"/>
      <c r="LKZ918" s="806"/>
      <c r="LLA918" s="806"/>
      <c r="LLB918" s="806"/>
      <c r="LLC918" s="806"/>
      <c r="LLD918" s="806"/>
      <c r="LLE918" s="806"/>
      <c r="LLF918" s="806"/>
      <c r="LLG918" s="806"/>
      <c r="LLH918" s="806"/>
      <c r="LLI918" s="806"/>
      <c r="LLJ918" s="806"/>
      <c r="LLK918" s="806"/>
      <c r="LLL918" s="806"/>
      <c r="LLM918" s="806"/>
      <c r="LLN918" s="806"/>
      <c r="LLO918" s="806"/>
      <c r="LLP918" s="806"/>
      <c r="LLQ918" s="806"/>
      <c r="LLR918" s="806"/>
      <c r="LLS918" s="806"/>
      <c r="LLT918" s="806"/>
      <c r="LLU918" s="806"/>
      <c r="LLV918" s="806"/>
      <c r="LLW918" s="806"/>
      <c r="LLX918" s="806"/>
      <c r="LLY918" s="806"/>
      <c r="LLZ918" s="806"/>
      <c r="LMA918" s="806"/>
      <c r="LMB918" s="806"/>
      <c r="LMC918" s="806"/>
      <c r="LMD918" s="806"/>
      <c r="LME918" s="806"/>
      <c r="LMF918" s="806"/>
      <c r="LMG918" s="806"/>
      <c r="LMH918" s="806"/>
      <c r="LMI918" s="806"/>
      <c r="LMJ918" s="806"/>
      <c r="LMK918" s="806"/>
      <c r="LML918" s="806"/>
      <c r="LMM918" s="806"/>
      <c r="LMN918" s="806"/>
      <c r="LMO918" s="806"/>
      <c r="LMP918" s="806"/>
      <c r="LMQ918" s="806"/>
      <c r="LMR918" s="806"/>
      <c r="LMS918" s="806"/>
      <c r="LMT918" s="806"/>
      <c r="LMU918" s="806"/>
      <c r="LMV918" s="806"/>
      <c r="LMW918" s="806"/>
      <c r="LMX918" s="806"/>
      <c r="LMY918" s="806"/>
      <c r="LMZ918" s="806"/>
      <c r="LNA918" s="806"/>
      <c r="LNB918" s="806"/>
      <c r="LNC918" s="806"/>
      <c r="LND918" s="806"/>
      <c r="LNE918" s="806"/>
      <c r="LNF918" s="806"/>
      <c r="LNG918" s="806"/>
      <c r="LNH918" s="806"/>
      <c r="LNI918" s="806"/>
      <c r="LNJ918" s="806"/>
      <c r="LNK918" s="806"/>
      <c r="LNL918" s="806"/>
      <c r="LNM918" s="806"/>
      <c r="LNN918" s="806"/>
      <c r="LNO918" s="806"/>
      <c r="LNP918" s="806"/>
      <c r="LNQ918" s="806"/>
      <c r="LNR918" s="806"/>
      <c r="LNS918" s="806"/>
      <c r="LNT918" s="806"/>
      <c r="LNU918" s="806"/>
      <c r="LNV918" s="806"/>
      <c r="LNW918" s="806"/>
      <c r="LNX918" s="806"/>
      <c r="LNY918" s="806"/>
      <c r="LNZ918" s="806"/>
      <c r="LOA918" s="806"/>
      <c r="LOB918" s="806"/>
      <c r="LOC918" s="806"/>
      <c r="LOD918" s="806"/>
      <c r="LOE918" s="806"/>
      <c r="LOF918" s="806"/>
      <c r="LOG918" s="806"/>
      <c r="LOH918" s="806"/>
      <c r="LOI918" s="806"/>
      <c r="LOJ918" s="806"/>
      <c r="LOK918" s="806"/>
      <c r="LOL918" s="806"/>
      <c r="LOM918" s="806"/>
      <c r="LON918" s="806"/>
      <c r="LOO918" s="806"/>
      <c r="LOP918" s="806"/>
      <c r="LOQ918" s="806"/>
      <c r="LOR918" s="806"/>
      <c r="LOS918" s="806"/>
      <c r="LOT918" s="806"/>
      <c r="LOU918" s="806"/>
      <c r="LOV918" s="806"/>
      <c r="LOW918" s="806"/>
      <c r="LOX918" s="806"/>
      <c r="LOY918" s="806"/>
      <c r="LOZ918" s="806"/>
      <c r="LPA918" s="806"/>
      <c r="LPB918" s="806"/>
      <c r="LPC918" s="806"/>
      <c r="LPD918" s="806"/>
      <c r="LPE918" s="806"/>
      <c r="LPF918" s="806"/>
      <c r="LPG918" s="806"/>
      <c r="LPH918" s="806"/>
      <c r="LPI918" s="806"/>
      <c r="LPJ918" s="806"/>
      <c r="LPK918" s="806"/>
      <c r="LPL918" s="806"/>
      <c r="LPM918" s="806"/>
      <c r="LPN918" s="806"/>
      <c r="LPO918" s="806"/>
      <c r="LPP918" s="806"/>
      <c r="LPQ918" s="806"/>
      <c r="LPR918" s="806"/>
      <c r="LPS918" s="806"/>
      <c r="LPT918" s="806"/>
      <c r="LPU918" s="806"/>
      <c r="LPV918" s="806"/>
      <c r="LPW918" s="806"/>
      <c r="LPX918" s="806"/>
      <c r="LPY918" s="806"/>
      <c r="LPZ918" s="806"/>
      <c r="LQA918" s="806"/>
      <c r="LQB918" s="806"/>
      <c r="LQC918" s="806"/>
      <c r="LQD918" s="806"/>
      <c r="LQE918" s="806"/>
      <c r="LQF918" s="806"/>
      <c r="LQG918" s="806"/>
      <c r="LQH918" s="806"/>
      <c r="LQI918" s="806"/>
      <c r="LQJ918" s="806"/>
      <c r="LQK918" s="806"/>
      <c r="LQL918" s="806"/>
      <c r="LQM918" s="806"/>
      <c r="LQN918" s="806"/>
      <c r="LQO918" s="806"/>
      <c r="LQP918" s="806"/>
      <c r="LQQ918" s="806"/>
      <c r="LQR918" s="806"/>
      <c r="LQS918" s="806"/>
      <c r="LQT918" s="806"/>
      <c r="LQU918" s="806"/>
      <c r="LQV918" s="806"/>
      <c r="LQW918" s="806"/>
      <c r="LQX918" s="806"/>
      <c r="LQY918" s="806"/>
      <c r="LQZ918" s="806"/>
      <c r="LRA918" s="806"/>
      <c r="LRB918" s="806"/>
      <c r="LRC918" s="806"/>
      <c r="LRD918" s="806"/>
      <c r="LRE918" s="806"/>
      <c r="LRF918" s="806"/>
      <c r="LRG918" s="806"/>
      <c r="LRH918" s="806"/>
      <c r="LRI918" s="806"/>
      <c r="LRJ918" s="806"/>
      <c r="LRK918" s="806"/>
      <c r="LRL918" s="806"/>
      <c r="LRM918" s="806"/>
      <c r="LRN918" s="806"/>
      <c r="LRO918" s="806"/>
      <c r="LRP918" s="806"/>
      <c r="LRQ918" s="806"/>
      <c r="LRR918" s="806"/>
      <c r="LRS918" s="806"/>
      <c r="LRT918" s="806"/>
      <c r="LRU918" s="806"/>
      <c r="LRV918" s="806"/>
      <c r="LRW918" s="806"/>
      <c r="LRX918" s="806"/>
      <c r="LRY918" s="806"/>
      <c r="LRZ918" s="806"/>
      <c r="LSA918" s="806"/>
      <c r="LSB918" s="806"/>
      <c r="LSC918" s="806"/>
      <c r="LSD918" s="806"/>
      <c r="LSE918" s="806"/>
      <c r="LSF918" s="806"/>
      <c r="LSG918" s="806"/>
      <c r="LSH918" s="806"/>
      <c r="LSI918" s="806"/>
      <c r="LSJ918" s="806"/>
      <c r="LSK918" s="806"/>
      <c r="LSL918" s="806"/>
      <c r="LSM918" s="806"/>
      <c r="LSN918" s="806"/>
      <c r="LSO918" s="806"/>
      <c r="LSP918" s="806"/>
      <c r="LSQ918" s="806"/>
      <c r="LSR918" s="806"/>
      <c r="LSS918" s="806"/>
      <c r="LST918" s="806"/>
      <c r="LSU918" s="806"/>
      <c r="LSV918" s="806"/>
      <c r="LSW918" s="806"/>
      <c r="LSX918" s="806"/>
      <c r="LSY918" s="806"/>
      <c r="LSZ918" s="806"/>
      <c r="LTA918" s="806"/>
      <c r="LTB918" s="806"/>
      <c r="LTC918" s="806"/>
      <c r="LTD918" s="806"/>
      <c r="LTE918" s="806"/>
      <c r="LTF918" s="806"/>
      <c r="LTG918" s="806"/>
      <c r="LTH918" s="806"/>
      <c r="LTI918" s="806"/>
      <c r="LTJ918" s="806"/>
      <c r="LTK918" s="806"/>
      <c r="LTL918" s="806"/>
      <c r="LTM918" s="806"/>
      <c r="LTN918" s="806"/>
      <c r="LTO918" s="806"/>
      <c r="LTP918" s="806"/>
      <c r="LTQ918" s="806"/>
      <c r="LTR918" s="806"/>
      <c r="LTS918" s="806"/>
      <c r="LTT918" s="806"/>
      <c r="LTU918" s="806"/>
      <c r="LTV918" s="806"/>
      <c r="LTW918" s="806"/>
      <c r="LTX918" s="806"/>
      <c r="LTY918" s="806"/>
      <c r="LTZ918" s="806"/>
      <c r="LUA918" s="806"/>
      <c r="LUB918" s="806"/>
      <c r="LUC918" s="806"/>
      <c r="LUD918" s="806"/>
      <c r="LUE918" s="806"/>
      <c r="LUF918" s="806"/>
      <c r="LUG918" s="806"/>
      <c r="LUH918" s="806"/>
      <c r="LUI918" s="806"/>
      <c r="LUJ918" s="806"/>
      <c r="LUK918" s="806"/>
      <c r="LUL918" s="806"/>
      <c r="LUM918" s="806"/>
      <c r="LUN918" s="806"/>
      <c r="LUO918" s="806"/>
      <c r="LUP918" s="806"/>
      <c r="LUQ918" s="806"/>
      <c r="LUR918" s="806"/>
      <c r="LUS918" s="806"/>
      <c r="LUT918" s="806"/>
      <c r="LUU918" s="806"/>
      <c r="LUV918" s="806"/>
      <c r="LUW918" s="806"/>
      <c r="LUX918" s="806"/>
      <c r="LUY918" s="806"/>
      <c r="LUZ918" s="806"/>
      <c r="LVA918" s="806"/>
      <c r="LVB918" s="806"/>
      <c r="LVC918" s="806"/>
      <c r="LVD918" s="806"/>
      <c r="LVE918" s="806"/>
      <c r="LVF918" s="806"/>
      <c r="LVG918" s="806"/>
      <c r="LVH918" s="806"/>
      <c r="LVI918" s="806"/>
      <c r="LVJ918" s="806"/>
      <c r="LVK918" s="806"/>
      <c r="LVL918" s="806"/>
      <c r="LVM918" s="806"/>
      <c r="LVN918" s="806"/>
      <c r="LVO918" s="806"/>
      <c r="LVP918" s="806"/>
      <c r="LVQ918" s="806"/>
      <c r="LVR918" s="806"/>
      <c r="LVS918" s="806"/>
      <c r="LVT918" s="806"/>
      <c r="LVU918" s="806"/>
      <c r="LVV918" s="806"/>
      <c r="LVW918" s="806"/>
      <c r="LVX918" s="806"/>
      <c r="LVY918" s="806"/>
      <c r="LVZ918" s="806"/>
      <c r="LWA918" s="806"/>
      <c r="LWB918" s="806"/>
      <c r="LWC918" s="806"/>
      <c r="LWD918" s="806"/>
      <c r="LWE918" s="806"/>
      <c r="LWF918" s="806"/>
      <c r="LWG918" s="806"/>
      <c r="LWH918" s="806"/>
      <c r="LWI918" s="806"/>
      <c r="LWJ918" s="806"/>
      <c r="LWK918" s="806"/>
      <c r="LWL918" s="806"/>
      <c r="LWM918" s="806"/>
      <c r="LWN918" s="806"/>
      <c r="LWO918" s="806"/>
      <c r="LWP918" s="806"/>
      <c r="LWQ918" s="806"/>
      <c r="LWR918" s="806"/>
      <c r="LWS918" s="806"/>
      <c r="LWT918" s="806"/>
      <c r="LWU918" s="806"/>
      <c r="LWV918" s="806"/>
      <c r="LWW918" s="806"/>
      <c r="LWX918" s="806"/>
      <c r="LWY918" s="806"/>
      <c r="LWZ918" s="806"/>
      <c r="LXA918" s="806"/>
      <c r="LXB918" s="806"/>
      <c r="LXC918" s="806"/>
      <c r="LXD918" s="806"/>
      <c r="LXE918" s="806"/>
      <c r="LXF918" s="806"/>
      <c r="LXG918" s="806"/>
      <c r="LXH918" s="806"/>
      <c r="LXI918" s="806"/>
      <c r="LXJ918" s="806"/>
      <c r="LXK918" s="806"/>
      <c r="LXL918" s="806"/>
      <c r="LXM918" s="806"/>
      <c r="LXN918" s="806"/>
      <c r="LXO918" s="806"/>
      <c r="LXP918" s="806"/>
      <c r="LXQ918" s="806"/>
      <c r="LXR918" s="806"/>
      <c r="LXS918" s="806"/>
      <c r="LXT918" s="806"/>
      <c r="LXU918" s="806"/>
      <c r="LXV918" s="806"/>
      <c r="LXW918" s="806"/>
      <c r="LXX918" s="806"/>
      <c r="LXY918" s="806"/>
      <c r="LXZ918" s="806"/>
      <c r="LYA918" s="806"/>
      <c r="LYB918" s="806"/>
      <c r="LYC918" s="806"/>
      <c r="LYD918" s="806"/>
      <c r="LYE918" s="806"/>
      <c r="LYF918" s="806"/>
      <c r="LYG918" s="806"/>
      <c r="LYH918" s="806"/>
      <c r="LYI918" s="806"/>
      <c r="LYJ918" s="806"/>
      <c r="LYK918" s="806"/>
      <c r="LYL918" s="806"/>
      <c r="LYM918" s="806"/>
      <c r="LYN918" s="806"/>
      <c r="LYO918" s="806"/>
      <c r="LYP918" s="806"/>
      <c r="LYQ918" s="806"/>
      <c r="LYR918" s="806"/>
      <c r="LYS918" s="806"/>
      <c r="LYT918" s="806"/>
      <c r="LYU918" s="806"/>
      <c r="LYV918" s="806"/>
      <c r="LYW918" s="806"/>
      <c r="LYX918" s="806"/>
      <c r="LYY918" s="806"/>
      <c r="LYZ918" s="806"/>
      <c r="LZA918" s="806"/>
      <c r="LZB918" s="806"/>
      <c r="LZC918" s="806"/>
      <c r="LZD918" s="806"/>
      <c r="LZE918" s="806"/>
      <c r="LZF918" s="806"/>
      <c r="LZG918" s="806"/>
      <c r="LZH918" s="806"/>
      <c r="LZI918" s="806"/>
      <c r="LZJ918" s="806"/>
      <c r="LZK918" s="806"/>
      <c r="LZL918" s="806"/>
      <c r="LZM918" s="806"/>
      <c r="LZN918" s="806"/>
      <c r="LZO918" s="806"/>
      <c r="LZP918" s="806"/>
      <c r="LZQ918" s="806"/>
      <c r="LZR918" s="806"/>
      <c r="LZS918" s="806"/>
      <c r="LZT918" s="806"/>
      <c r="LZU918" s="806"/>
      <c r="LZV918" s="806"/>
      <c r="LZW918" s="806"/>
      <c r="LZX918" s="806"/>
      <c r="LZY918" s="806"/>
      <c r="LZZ918" s="806"/>
      <c r="MAA918" s="806"/>
      <c r="MAB918" s="806"/>
      <c r="MAC918" s="806"/>
      <c r="MAD918" s="806"/>
      <c r="MAE918" s="806"/>
      <c r="MAF918" s="806"/>
      <c r="MAG918" s="806"/>
      <c r="MAH918" s="806"/>
      <c r="MAI918" s="806"/>
      <c r="MAJ918" s="806"/>
      <c r="MAK918" s="806"/>
      <c r="MAL918" s="806"/>
      <c r="MAM918" s="806"/>
      <c r="MAN918" s="806"/>
      <c r="MAO918" s="806"/>
      <c r="MAP918" s="806"/>
      <c r="MAQ918" s="806"/>
      <c r="MAR918" s="806"/>
      <c r="MAS918" s="806"/>
      <c r="MAT918" s="806"/>
      <c r="MAU918" s="806"/>
      <c r="MAV918" s="806"/>
      <c r="MAW918" s="806"/>
      <c r="MAX918" s="806"/>
      <c r="MAY918" s="806"/>
      <c r="MAZ918" s="806"/>
      <c r="MBA918" s="806"/>
      <c r="MBB918" s="806"/>
      <c r="MBC918" s="806"/>
      <c r="MBD918" s="806"/>
      <c r="MBE918" s="806"/>
      <c r="MBF918" s="806"/>
      <c r="MBG918" s="806"/>
      <c r="MBH918" s="806"/>
      <c r="MBI918" s="806"/>
      <c r="MBJ918" s="806"/>
      <c r="MBK918" s="806"/>
      <c r="MBL918" s="806"/>
      <c r="MBM918" s="806"/>
      <c r="MBN918" s="806"/>
      <c r="MBO918" s="806"/>
      <c r="MBP918" s="806"/>
      <c r="MBQ918" s="806"/>
      <c r="MBR918" s="806"/>
      <c r="MBS918" s="806"/>
      <c r="MBT918" s="806"/>
      <c r="MBU918" s="806"/>
      <c r="MBV918" s="806"/>
      <c r="MBW918" s="806"/>
      <c r="MBX918" s="806"/>
      <c r="MBY918" s="806"/>
      <c r="MBZ918" s="806"/>
      <c r="MCA918" s="806"/>
      <c r="MCB918" s="806"/>
      <c r="MCC918" s="806"/>
      <c r="MCD918" s="806"/>
      <c r="MCE918" s="806"/>
      <c r="MCF918" s="806"/>
      <c r="MCG918" s="806"/>
      <c r="MCH918" s="806"/>
      <c r="MCI918" s="806"/>
      <c r="MCJ918" s="806"/>
      <c r="MCK918" s="806"/>
      <c r="MCL918" s="806"/>
      <c r="MCM918" s="806"/>
      <c r="MCN918" s="806"/>
      <c r="MCO918" s="806"/>
      <c r="MCP918" s="806"/>
      <c r="MCQ918" s="806"/>
      <c r="MCR918" s="806"/>
      <c r="MCS918" s="806"/>
      <c r="MCT918" s="806"/>
      <c r="MCU918" s="806"/>
      <c r="MCV918" s="806"/>
      <c r="MCW918" s="806"/>
      <c r="MCX918" s="806"/>
      <c r="MCY918" s="806"/>
      <c r="MCZ918" s="806"/>
      <c r="MDA918" s="806"/>
      <c r="MDB918" s="806"/>
      <c r="MDC918" s="806"/>
      <c r="MDD918" s="806"/>
      <c r="MDE918" s="806"/>
      <c r="MDF918" s="806"/>
      <c r="MDG918" s="806"/>
      <c r="MDH918" s="806"/>
      <c r="MDI918" s="806"/>
      <c r="MDJ918" s="806"/>
      <c r="MDK918" s="806"/>
      <c r="MDL918" s="806"/>
      <c r="MDM918" s="806"/>
      <c r="MDN918" s="806"/>
      <c r="MDO918" s="806"/>
      <c r="MDP918" s="806"/>
      <c r="MDQ918" s="806"/>
      <c r="MDR918" s="806"/>
      <c r="MDS918" s="806"/>
      <c r="MDT918" s="806"/>
      <c r="MDU918" s="806"/>
      <c r="MDV918" s="806"/>
      <c r="MDW918" s="806"/>
      <c r="MDX918" s="806"/>
      <c r="MDY918" s="806"/>
      <c r="MDZ918" s="806"/>
      <c r="MEA918" s="806"/>
      <c r="MEB918" s="806"/>
      <c r="MEC918" s="806"/>
      <c r="MED918" s="806"/>
      <c r="MEE918" s="806"/>
      <c r="MEF918" s="806"/>
      <c r="MEG918" s="806"/>
      <c r="MEH918" s="806"/>
      <c r="MEI918" s="806"/>
      <c r="MEJ918" s="806"/>
      <c r="MEK918" s="806"/>
      <c r="MEL918" s="806"/>
      <c r="MEM918" s="806"/>
      <c r="MEN918" s="806"/>
      <c r="MEO918" s="806"/>
      <c r="MEP918" s="806"/>
      <c r="MEQ918" s="806"/>
      <c r="MER918" s="806"/>
      <c r="MES918" s="806"/>
      <c r="MET918" s="806"/>
      <c r="MEU918" s="806"/>
      <c r="MEV918" s="806"/>
      <c r="MEW918" s="806"/>
      <c r="MEX918" s="806"/>
      <c r="MEY918" s="806"/>
      <c r="MEZ918" s="806"/>
      <c r="MFA918" s="806"/>
      <c r="MFB918" s="806"/>
      <c r="MFC918" s="806"/>
      <c r="MFD918" s="806"/>
      <c r="MFE918" s="806"/>
      <c r="MFF918" s="806"/>
      <c r="MFG918" s="806"/>
      <c r="MFH918" s="806"/>
      <c r="MFI918" s="806"/>
      <c r="MFJ918" s="806"/>
      <c r="MFK918" s="806"/>
      <c r="MFL918" s="806"/>
      <c r="MFM918" s="806"/>
      <c r="MFN918" s="806"/>
      <c r="MFO918" s="806"/>
      <c r="MFP918" s="806"/>
      <c r="MFQ918" s="806"/>
      <c r="MFR918" s="806"/>
      <c r="MFS918" s="806"/>
      <c r="MFT918" s="806"/>
      <c r="MFU918" s="806"/>
      <c r="MFV918" s="806"/>
      <c r="MFW918" s="806"/>
      <c r="MFX918" s="806"/>
      <c r="MFY918" s="806"/>
      <c r="MFZ918" s="806"/>
      <c r="MGA918" s="806"/>
      <c r="MGB918" s="806"/>
      <c r="MGC918" s="806"/>
      <c r="MGD918" s="806"/>
      <c r="MGE918" s="806"/>
      <c r="MGF918" s="806"/>
      <c r="MGG918" s="806"/>
      <c r="MGH918" s="806"/>
      <c r="MGI918" s="806"/>
      <c r="MGJ918" s="806"/>
      <c r="MGK918" s="806"/>
      <c r="MGL918" s="806"/>
      <c r="MGM918" s="806"/>
      <c r="MGN918" s="806"/>
      <c r="MGO918" s="806"/>
      <c r="MGP918" s="806"/>
      <c r="MGQ918" s="806"/>
      <c r="MGR918" s="806"/>
      <c r="MGS918" s="806"/>
      <c r="MGT918" s="806"/>
      <c r="MGU918" s="806"/>
      <c r="MGV918" s="806"/>
      <c r="MGW918" s="806"/>
      <c r="MGX918" s="806"/>
      <c r="MGY918" s="806"/>
      <c r="MGZ918" s="806"/>
      <c r="MHA918" s="806"/>
      <c r="MHB918" s="806"/>
      <c r="MHC918" s="806"/>
      <c r="MHD918" s="806"/>
      <c r="MHE918" s="806"/>
      <c r="MHF918" s="806"/>
      <c r="MHG918" s="806"/>
      <c r="MHH918" s="806"/>
      <c r="MHI918" s="806"/>
      <c r="MHJ918" s="806"/>
      <c r="MHK918" s="806"/>
      <c r="MHL918" s="806"/>
      <c r="MHM918" s="806"/>
      <c r="MHN918" s="806"/>
      <c r="MHO918" s="806"/>
      <c r="MHP918" s="806"/>
      <c r="MHQ918" s="806"/>
      <c r="MHR918" s="806"/>
      <c r="MHS918" s="806"/>
      <c r="MHT918" s="806"/>
      <c r="MHU918" s="806"/>
      <c r="MHV918" s="806"/>
      <c r="MHW918" s="806"/>
      <c r="MHX918" s="806"/>
      <c r="MHY918" s="806"/>
      <c r="MHZ918" s="806"/>
      <c r="MIA918" s="806"/>
      <c r="MIB918" s="806"/>
      <c r="MIC918" s="806"/>
      <c r="MID918" s="806"/>
      <c r="MIE918" s="806"/>
      <c r="MIF918" s="806"/>
      <c r="MIG918" s="806"/>
      <c r="MIH918" s="806"/>
      <c r="MII918" s="806"/>
      <c r="MIJ918" s="806"/>
      <c r="MIK918" s="806"/>
      <c r="MIL918" s="806"/>
      <c r="MIM918" s="806"/>
      <c r="MIN918" s="806"/>
      <c r="MIO918" s="806"/>
      <c r="MIP918" s="806"/>
      <c r="MIQ918" s="806"/>
      <c r="MIR918" s="806"/>
      <c r="MIS918" s="806"/>
      <c r="MIT918" s="806"/>
      <c r="MIU918" s="806"/>
      <c r="MIV918" s="806"/>
      <c r="MIW918" s="806"/>
      <c r="MIX918" s="806"/>
      <c r="MIY918" s="806"/>
      <c r="MIZ918" s="806"/>
      <c r="MJA918" s="806"/>
      <c r="MJB918" s="806"/>
      <c r="MJC918" s="806"/>
      <c r="MJD918" s="806"/>
      <c r="MJE918" s="806"/>
      <c r="MJF918" s="806"/>
      <c r="MJG918" s="806"/>
      <c r="MJH918" s="806"/>
      <c r="MJI918" s="806"/>
      <c r="MJJ918" s="806"/>
      <c r="MJK918" s="806"/>
      <c r="MJL918" s="806"/>
      <c r="MJM918" s="806"/>
      <c r="MJN918" s="806"/>
      <c r="MJO918" s="806"/>
      <c r="MJP918" s="806"/>
      <c r="MJQ918" s="806"/>
      <c r="MJR918" s="806"/>
      <c r="MJS918" s="806"/>
      <c r="MJT918" s="806"/>
      <c r="MJU918" s="806"/>
      <c r="MJV918" s="806"/>
      <c r="MJW918" s="806"/>
      <c r="MJX918" s="806"/>
      <c r="MJY918" s="806"/>
      <c r="MJZ918" s="806"/>
      <c r="MKA918" s="806"/>
      <c r="MKB918" s="806"/>
      <c r="MKC918" s="806"/>
      <c r="MKD918" s="806"/>
      <c r="MKE918" s="806"/>
      <c r="MKF918" s="806"/>
      <c r="MKG918" s="806"/>
      <c r="MKH918" s="806"/>
      <c r="MKI918" s="806"/>
      <c r="MKJ918" s="806"/>
      <c r="MKK918" s="806"/>
      <c r="MKL918" s="806"/>
      <c r="MKM918" s="806"/>
      <c r="MKN918" s="806"/>
      <c r="MKO918" s="806"/>
      <c r="MKP918" s="806"/>
      <c r="MKQ918" s="806"/>
      <c r="MKR918" s="806"/>
      <c r="MKS918" s="806"/>
      <c r="MKT918" s="806"/>
      <c r="MKU918" s="806"/>
      <c r="MKV918" s="806"/>
      <c r="MKW918" s="806"/>
      <c r="MKX918" s="806"/>
      <c r="MKY918" s="806"/>
      <c r="MKZ918" s="806"/>
      <c r="MLA918" s="806"/>
      <c r="MLB918" s="806"/>
      <c r="MLC918" s="806"/>
      <c r="MLD918" s="806"/>
      <c r="MLE918" s="806"/>
      <c r="MLF918" s="806"/>
      <c r="MLG918" s="806"/>
      <c r="MLH918" s="806"/>
      <c r="MLI918" s="806"/>
      <c r="MLJ918" s="806"/>
      <c r="MLK918" s="806"/>
      <c r="MLL918" s="806"/>
      <c r="MLM918" s="806"/>
      <c r="MLN918" s="806"/>
      <c r="MLO918" s="806"/>
      <c r="MLP918" s="806"/>
      <c r="MLQ918" s="806"/>
      <c r="MLR918" s="806"/>
      <c r="MLS918" s="806"/>
      <c r="MLT918" s="806"/>
      <c r="MLU918" s="806"/>
      <c r="MLV918" s="806"/>
      <c r="MLW918" s="806"/>
      <c r="MLX918" s="806"/>
      <c r="MLY918" s="806"/>
      <c r="MLZ918" s="806"/>
      <c r="MMA918" s="806"/>
      <c r="MMB918" s="806"/>
      <c r="MMC918" s="806"/>
      <c r="MMD918" s="806"/>
      <c r="MME918" s="806"/>
      <c r="MMF918" s="806"/>
      <c r="MMG918" s="806"/>
      <c r="MMH918" s="806"/>
      <c r="MMI918" s="806"/>
      <c r="MMJ918" s="806"/>
      <c r="MMK918" s="806"/>
      <c r="MML918" s="806"/>
      <c r="MMM918" s="806"/>
      <c r="MMN918" s="806"/>
      <c r="MMO918" s="806"/>
      <c r="MMP918" s="806"/>
      <c r="MMQ918" s="806"/>
      <c r="MMR918" s="806"/>
      <c r="MMS918" s="806"/>
      <c r="MMT918" s="806"/>
      <c r="MMU918" s="806"/>
      <c r="MMV918" s="806"/>
      <c r="MMW918" s="806"/>
      <c r="MMX918" s="806"/>
      <c r="MMY918" s="806"/>
      <c r="MMZ918" s="806"/>
      <c r="MNA918" s="806"/>
      <c r="MNB918" s="806"/>
      <c r="MNC918" s="806"/>
      <c r="MND918" s="806"/>
      <c r="MNE918" s="806"/>
      <c r="MNF918" s="806"/>
      <c r="MNG918" s="806"/>
      <c r="MNH918" s="806"/>
      <c r="MNI918" s="806"/>
      <c r="MNJ918" s="806"/>
      <c r="MNK918" s="806"/>
      <c r="MNL918" s="806"/>
      <c r="MNM918" s="806"/>
      <c r="MNN918" s="806"/>
      <c r="MNO918" s="806"/>
      <c r="MNP918" s="806"/>
      <c r="MNQ918" s="806"/>
      <c r="MNR918" s="806"/>
      <c r="MNS918" s="806"/>
      <c r="MNT918" s="806"/>
      <c r="MNU918" s="806"/>
      <c r="MNV918" s="806"/>
      <c r="MNW918" s="806"/>
      <c r="MNX918" s="806"/>
      <c r="MNY918" s="806"/>
      <c r="MNZ918" s="806"/>
      <c r="MOA918" s="806"/>
      <c r="MOB918" s="806"/>
      <c r="MOC918" s="806"/>
      <c r="MOD918" s="806"/>
      <c r="MOE918" s="806"/>
      <c r="MOF918" s="806"/>
      <c r="MOG918" s="806"/>
      <c r="MOH918" s="806"/>
      <c r="MOI918" s="806"/>
      <c r="MOJ918" s="806"/>
      <c r="MOK918" s="806"/>
      <c r="MOL918" s="806"/>
      <c r="MOM918" s="806"/>
      <c r="MON918" s="806"/>
      <c r="MOO918" s="806"/>
      <c r="MOP918" s="806"/>
      <c r="MOQ918" s="806"/>
      <c r="MOR918" s="806"/>
      <c r="MOS918" s="806"/>
      <c r="MOT918" s="806"/>
      <c r="MOU918" s="806"/>
      <c r="MOV918" s="806"/>
      <c r="MOW918" s="806"/>
      <c r="MOX918" s="806"/>
      <c r="MOY918" s="806"/>
      <c r="MOZ918" s="806"/>
      <c r="MPA918" s="806"/>
      <c r="MPB918" s="806"/>
      <c r="MPC918" s="806"/>
      <c r="MPD918" s="806"/>
      <c r="MPE918" s="806"/>
      <c r="MPF918" s="806"/>
      <c r="MPG918" s="806"/>
      <c r="MPH918" s="806"/>
      <c r="MPI918" s="806"/>
      <c r="MPJ918" s="806"/>
      <c r="MPK918" s="806"/>
      <c r="MPL918" s="806"/>
      <c r="MPM918" s="806"/>
      <c r="MPN918" s="806"/>
      <c r="MPO918" s="806"/>
      <c r="MPP918" s="806"/>
      <c r="MPQ918" s="806"/>
      <c r="MPR918" s="806"/>
      <c r="MPS918" s="806"/>
      <c r="MPT918" s="806"/>
      <c r="MPU918" s="806"/>
      <c r="MPV918" s="806"/>
      <c r="MPW918" s="806"/>
      <c r="MPX918" s="806"/>
      <c r="MPY918" s="806"/>
      <c r="MPZ918" s="806"/>
      <c r="MQA918" s="806"/>
      <c r="MQB918" s="806"/>
      <c r="MQC918" s="806"/>
      <c r="MQD918" s="806"/>
      <c r="MQE918" s="806"/>
      <c r="MQF918" s="806"/>
      <c r="MQG918" s="806"/>
      <c r="MQH918" s="806"/>
      <c r="MQI918" s="806"/>
      <c r="MQJ918" s="806"/>
      <c r="MQK918" s="806"/>
      <c r="MQL918" s="806"/>
      <c r="MQM918" s="806"/>
      <c r="MQN918" s="806"/>
      <c r="MQO918" s="806"/>
      <c r="MQP918" s="806"/>
      <c r="MQQ918" s="806"/>
      <c r="MQR918" s="806"/>
      <c r="MQS918" s="806"/>
      <c r="MQT918" s="806"/>
      <c r="MQU918" s="806"/>
      <c r="MQV918" s="806"/>
      <c r="MQW918" s="806"/>
      <c r="MQX918" s="806"/>
      <c r="MQY918" s="806"/>
      <c r="MQZ918" s="806"/>
      <c r="MRA918" s="806"/>
      <c r="MRB918" s="806"/>
      <c r="MRC918" s="806"/>
      <c r="MRD918" s="806"/>
      <c r="MRE918" s="806"/>
      <c r="MRF918" s="806"/>
      <c r="MRG918" s="806"/>
      <c r="MRH918" s="806"/>
      <c r="MRI918" s="806"/>
      <c r="MRJ918" s="806"/>
      <c r="MRK918" s="806"/>
      <c r="MRL918" s="806"/>
      <c r="MRM918" s="806"/>
      <c r="MRN918" s="806"/>
      <c r="MRO918" s="806"/>
      <c r="MRP918" s="806"/>
      <c r="MRQ918" s="806"/>
      <c r="MRR918" s="806"/>
      <c r="MRS918" s="806"/>
      <c r="MRT918" s="806"/>
      <c r="MRU918" s="806"/>
      <c r="MRV918" s="806"/>
      <c r="MRW918" s="806"/>
      <c r="MRX918" s="806"/>
      <c r="MRY918" s="806"/>
      <c r="MRZ918" s="806"/>
      <c r="MSA918" s="806"/>
      <c r="MSB918" s="806"/>
      <c r="MSC918" s="806"/>
      <c r="MSD918" s="806"/>
      <c r="MSE918" s="806"/>
      <c r="MSF918" s="806"/>
      <c r="MSG918" s="806"/>
      <c r="MSH918" s="806"/>
      <c r="MSI918" s="806"/>
      <c r="MSJ918" s="806"/>
      <c r="MSK918" s="806"/>
      <c r="MSL918" s="806"/>
      <c r="MSM918" s="806"/>
      <c r="MSN918" s="806"/>
      <c r="MSO918" s="806"/>
      <c r="MSP918" s="806"/>
      <c r="MSQ918" s="806"/>
      <c r="MSR918" s="806"/>
      <c r="MSS918" s="806"/>
      <c r="MST918" s="806"/>
      <c r="MSU918" s="806"/>
      <c r="MSV918" s="806"/>
      <c r="MSW918" s="806"/>
      <c r="MSX918" s="806"/>
      <c r="MSY918" s="806"/>
      <c r="MSZ918" s="806"/>
      <c r="MTA918" s="806"/>
      <c r="MTB918" s="806"/>
      <c r="MTC918" s="806"/>
      <c r="MTD918" s="806"/>
      <c r="MTE918" s="806"/>
      <c r="MTF918" s="806"/>
      <c r="MTG918" s="806"/>
      <c r="MTH918" s="806"/>
      <c r="MTI918" s="806"/>
      <c r="MTJ918" s="806"/>
      <c r="MTK918" s="806"/>
      <c r="MTL918" s="806"/>
      <c r="MTM918" s="806"/>
      <c r="MTN918" s="806"/>
      <c r="MTO918" s="806"/>
      <c r="MTP918" s="806"/>
      <c r="MTQ918" s="806"/>
      <c r="MTR918" s="806"/>
      <c r="MTS918" s="806"/>
      <c r="MTT918" s="806"/>
      <c r="MTU918" s="806"/>
      <c r="MTV918" s="806"/>
      <c r="MTW918" s="806"/>
      <c r="MTX918" s="806"/>
      <c r="MTY918" s="806"/>
      <c r="MTZ918" s="806"/>
      <c r="MUA918" s="806"/>
      <c r="MUB918" s="806"/>
      <c r="MUC918" s="806"/>
      <c r="MUD918" s="806"/>
      <c r="MUE918" s="806"/>
      <c r="MUF918" s="806"/>
      <c r="MUG918" s="806"/>
      <c r="MUH918" s="806"/>
      <c r="MUI918" s="806"/>
      <c r="MUJ918" s="806"/>
      <c r="MUK918" s="806"/>
      <c r="MUL918" s="806"/>
      <c r="MUM918" s="806"/>
      <c r="MUN918" s="806"/>
      <c r="MUO918" s="806"/>
      <c r="MUP918" s="806"/>
      <c r="MUQ918" s="806"/>
      <c r="MUR918" s="806"/>
      <c r="MUS918" s="806"/>
      <c r="MUT918" s="806"/>
      <c r="MUU918" s="806"/>
      <c r="MUV918" s="806"/>
      <c r="MUW918" s="806"/>
      <c r="MUX918" s="806"/>
      <c r="MUY918" s="806"/>
      <c r="MUZ918" s="806"/>
      <c r="MVA918" s="806"/>
      <c r="MVB918" s="806"/>
      <c r="MVC918" s="806"/>
      <c r="MVD918" s="806"/>
      <c r="MVE918" s="806"/>
      <c r="MVF918" s="806"/>
      <c r="MVG918" s="806"/>
      <c r="MVH918" s="806"/>
      <c r="MVI918" s="806"/>
      <c r="MVJ918" s="806"/>
      <c r="MVK918" s="806"/>
      <c r="MVL918" s="806"/>
      <c r="MVM918" s="806"/>
      <c r="MVN918" s="806"/>
      <c r="MVO918" s="806"/>
      <c r="MVP918" s="806"/>
      <c r="MVQ918" s="806"/>
      <c r="MVR918" s="806"/>
      <c r="MVS918" s="806"/>
      <c r="MVT918" s="806"/>
      <c r="MVU918" s="806"/>
      <c r="MVV918" s="806"/>
      <c r="MVW918" s="806"/>
      <c r="MVX918" s="806"/>
      <c r="MVY918" s="806"/>
      <c r="MVZ918" s="806"/>
      <c r="MWA918" s="806"/>
      <c r="MWB918" s="806"/>
      <c r="MWC918" s="806"/>
      <c r="MWD918" s="806"/>
      <c r="MWE918" s="806"/>
      <c r="MWF918" s="806"/>
      <c r="MWG918" s="806"/>
      <c r="MWH918" s="806"/>
      <c r="MWI918" s="806"/>
      <c r="MWJ918" s="806"/>
      <c r="MWK918" s="806"/>
      <c r="MWL918" s="806"/>
      <c r="MWM918" s="806"/>
      <c r="MWN918" s="806"/>
      <c r="MWO918" s="806"/>
      <c r="MWP918" s="806"/>
      <c r="MWQ918" s="806"/>
      <c r="MWR918" s="806"/>
      <c r="MWS918" s="806"/>
      <c r="MWT918" s="806"/>
      <c r="MWU918" s="806"/>
      <c r="MWV918" s="806"/>
      <c r="MWW918" s="806"/>
      <c r="MWX918" s="806"/>
      <c r="MWY918" s="806"/>
      <c r="MWZ918" s="806"/>
      <c r="MXA918" s="806"/>
      <c r="MXB918" s="806"/>
      <c r="MXC918" s="806"/>
      <c r="MXD918" s="806"/>
      <c r="MXE918" s="806"/>
      <c r="MXF918" s="806"/>
      <c r="MXG918" s="806"/>
      <c r="MXH918" s="806"/>
      <c r="MXI918" s="806"/>
      <c r="MXJ918" s="806"/>
      <c r="MXK918" s="806"/>
      <c r="MXL918" s="806"/>
      <c r="MXM918" s="806"/>
      <c r="MXN918" s="806"/>
      <c r="MXO918" s="806"/>
      <c r="MXP918" s="806"/>
      <c r="MXQ918" s="806"/>
      <c r="MXR918" s="806"/>
      <c r="MXS918" s="806"/>
      <c r="MXT918" s="806"/>
      <c r="MXU918" s="806"/>
      <c r="MXV918" s="806"/>
      <c r="MXW918" s="806"/>
      <c r="MXX918" s="806"/>
      <c r="MXY918" s="806"/>
      <c r="MXZ918" s="806"/>
      <c r="MYA918" s="806"/>
      <c r="MYB918" s="806"/>
      <c r="MYC918" s="806"/>
      <c r="MYD918" s="806"/>
      <c r="MYE918" s="806"/>
      <c r="MYF918" s="806"/>
      <c r="MYG918" s="806"/>
      <c r="MYH918" s="806"/>
      <c r="MYI918" s="806"/>
      <c r="MYJ918" s="806"/>
      <c r="MYK918" s="806"/>
      <c r="MYL918" s="806"/>
      <c r="MYM918" s="806"/>
      <c r="MYN918" s="806"/>
      <c r="MYO918" s="806"/>
      <c r="MYP918" s="806"/>
      <c r="MYQ918" s="806"/>
      <c r="MYR918" s="806"/>
      <c r="MYS918" s="806"/>
      <c r="MYT918" s="806"/>
      <c r="MYU918" s="806"/>
      <c r="MYV918" s="806"/>
      <c r="MYW918" s="806"/>
      <c r="MYX918" s="806"/>
      <c r="MYY918" s="806"/>
      <c r="MYZ918" s="806"/>
      <c r="MZA918" s="806"/>
      <c r="MZB918" s="806"/>
      <c r="MZC918" s="806"/>
      <c r="MZD918" s="806"/>
      <c r="MZE918" s="806"/>
      <c r="MZF918" s="806"/>
      <c r="MZG918" s="806"/>
      <c r="MZH918" s="806"/>
      <c r="MZI918" s="806"/>
      <c r="MZJ918" s="806"/>
      <c r="MZK918" s="806"/>
      <c r="MZL918" s="806"/>
      <c r="MZM918" s="806"/>
      <c r="MZN918" s="806"/>
      <c r="MZO918" s="806"/>
      <c r="MZP918" s="806"/>
      <c r="MZQ918" s="806"/>
      <c r="MZR918" s="806"/>
      <c r="MZS918" s="806"/>
      <c r="MZT918" s="806"/>
      <c r="MZU918" s="806"/>
      <c r="MZV918" s="806"/>
      <c r="MZW918" s="806"/>
      <c r="MZX918" s="806"/>
      <c r="MZY918" s="806"/>
      <c r="MZZ918" s="806"/>
      <c r="NAA918" s="806"/>
      <c r="NAB918" s="806"/>
      <c r="NAC918" s="806"/>
      <c r="NAD918" s="806"/>
      <c r="NAE918" s="806"/>
      <c r="NAF918" s="806"/>
      <c r="NAG918" s="806"/>
      <c r="NAH918" s="806"/>
      <c r="NAI918" s="806"/>
      <c r="NAJ918" s="806"/>
      <c r="NAK918" s="806"/>
      <c r="NAL918" s="806"/>
      <c r="NAM918" s="806"/>
      <c r="NAN918" s="806"/>
      <c r="NAO918" s="806"/>
      <c r="NAP918" s="806"/>
      <c r="NAQ918" s="806"/>
      <c r="NAR918" s="806"/>
      <c r="NAS918" s="806"/>
      <c r="NAT918" s="806"/>
      <c r="NAU918" s="806"/>
      <c r="NAV918" s="806"/>
      <c r="NAW918" s="806"/>
      <c r="NAX918" s="806"/>
      <c r="NAY918" s="806"/>
      <c r="NAZ918" s="806"/>
      <c r="NBA918" s="806"/>
      <c r="NBB918" s="806"/>
      <c r="NBC918" s="806"/>
      <c r="NBD918" s="806"/>
      <c r="NBE918" s="806"/>
      <c r="NBF918" s="806"/>
      <c r="NBG918" s="806"/>
      <c r="NBH918" s="806"/>
      <c r="NBI918" s="806"/>
      <c r="NBJ918" s="806"/>
      <c r="NBK918" s="806"/>
      <c r="NBL918" s="806"/>
      <c r="NBM918" s="806"/>
      <c r="NBN918" s="806"/>
      <c r="NBO918" s="806"/>
      <c r="NBP918" s="806"/>
      <c r="NBQ918" s="806"/>
      <c r="NBR918" s="806"/>
      <c r="NBS918" s="806"/>
      <c r="NBT918" s="806"/>
      <c r="NBU918" s="806"/>
      <c r="NBV918" s="806"/>
      <c r="NBW918" s="806"/>
      <c r="NBX918" s="806"/>
      <c r="NBY918" s="806"/>
      <c r="NBZ918" s="806"/>
      <c r="NCA918" s="806"/>
      <c r="NCB918" s="806"/>
      <c r="NCC918" s="806"/>
      <c r="NCD918" s="806"/>
      <c r="NCE918" s="806"/>
      <c r="NCF918" s="806"/>
      <c r="NCG918" s="806"/>
      <c r="NCH918" s="806"/>
      <c r="NCI918" s="806"/>
      <c r="NCJ918" s="806"/>
      <c r="NCK918" s="806"/>
      <c r="NCL918" s="806"/>
      <c r="NCM918" s="806"/>
      <c r="NCN918" s="806"/>
      <c r="NCO918" s="806"/>
      <c r="NCP918" s="806"/>
      <c r="NCQ918" s="806"/>
      <c r="NCR918" s="806"/>
      <c r="NCS918" s="806"/>
      <c r="NCT918" s="806"/>
      <c r="NCU918" s="806"/>
      <c r="NCV918" s="806"/>
      <c r="NCW918" s="806"/>
      <c r="NCX918" s="806"/>
      <c r="NCY918" s="806"/>
      <c r="NCZ918" s="806"/>
      <c r="NDA918" s="806"/>
      <c r="NDB918" s="806"/>
      <c r="NDC918" s="806"/>
      <c r="NDD918" s="806"/>
      <c r="NDE918" s="806"/>
      <c r="NDF918" s="806"/>
      <c r="NDG918" s="806"/>
      <c r="NDH918" s="806"/>
      <c r="NDI918" s="806"/>
      <c r="NDJ918" s="806"/>
      <c r="NDK918" s="806"/>
      <c r="NDL918" s="806"/>
      <c r="NDM918" s="806"/>
      <c r="NDN918" s="806"/>
      <c r="NDO918" s="806"/>
      <c r="NDP918" s="806"/>
      <c r="NDQ918" s="806"/>
      <c r="NDR918" s="806"/>
      <c r="NDS918" s="806"/>
      <c r="NDT918" s="806"/>
      <c r="NDU918" s="806"/>
      <c r="NDV918" s="806"/>
      <c r="NDW918" s="806"/>
      <c r="NDX918" s="806"/>
      <c r="NDY918" s="806"/>
      <c r="NDZ918" s="806"/>
      <c r="NEA918" s="806"/>
      <c r="NEB918" s="806"/>
      <c r="NEC918" s="806"/>
      <c r="NED918" s="806"/>
      <c r="NEE918" s="806"/>
      <c r="NEF918" s="806"/>
      <c r="NEG918" s="806"/>
      <c r="NEH918" s="806"/>
      <c r="NEI918" s="806"/>
      <c r="NEJ918" s="806"/>
      <c r="NEK918" s="806"/>
      <c r="NEL918" s="806"/>
      <c r="NEM918" s="806"/>
      <c r="NEN918" s="806"/>
      <c r="NEO918" s="806"/>
      <c r="NEP918" s="806"/>
      <c r="NEQ918" s="806"/>
      <c r="NER918" s="806"/>
      <c r="NES918" s="806"/>
      <c r="NET918" s="806"/>
      <c r="NEU918" s="806"/>
      <c r="NEV918" s="806"/>
      <c r="NEW918" s="806"/>
      <c r="NEX918" s="806"/>
      <c r="NEY918" s="806"/>
      <c r="NEZ918" s="806"/>
      <c r="NFA918" s="806"/>
      <c r="NFB918" s="806"/>
      <c r="NFC918" s="806"/>
      <c r="NFD918" s="806"/>
      <c r="NFE918" s="806"/>
      <c r="NFF918" s="806"/>
      <c r="NFG918" s="806"/>
      <c r="NFH918" s="806"/>
      <c r="NFI918" s="806"/>
      <c r="NFJ918" s="806"/>
      <c r="NFK918" s="806"/>
      <c r="NFL918" s="806"/>
      <c r="NFM918" s="806"/>
      <c r="NFN918" s="806"/>
      <c r="NFO918" s="806"/>
      <c r="NFP918" s="806"/>
      <c r="NFQ918" s="806"/>
      <c r="NFR918" s="806"/>
      <c r="NFS918" s="806"/>
      <c r="NFT918" s="806"/>
      <c r="NFU918" s="806"/>
      <c r="NFV918" s="806"/>
      <c r="NFW918" s="806"/>
      <c r="NFX918" s="806"/>
      <c r="NFY918" s="806"/>
      <c r="NFZ918" s="806"/>
      <c r="NGA918" s="806"/>
      <c r="NGB918" s="806"/>
      <c r="NGC918" s="806"/>
      <c r="NGD918" s="806"/>
      <c r="NGE918" s="806"/>
      <c r="NGF918" s="806"/>
      <c r="NGG918" s="806"/>
      <c r="NGH918" s="806"/>
      <c r="NGI918" s="806"/>
      <c r="NGJ918" s="806"/>
      <c r="NGK918" s="806"/>
      <c r="NGL918" s="806"/>
      <c r="NGM918" s="806"/>
      <c r="NGN918" s="806"/>
      <c r="NGO918" s="806"/>
      <c r="NGP918" s="806"/>
      <c r="NGQ918" s="806"/>
      <c r="NGR918" s="806"/>
      <c r="NGS918" s="806"/>
      <c r="NGT918" s="806"/>
      <c r="NGU918" s="806"/>
      <c r="NGV918" s="806"/>
      <c r="NGW918" s="806"/>
      <c r="NGX918" s="806"/>
      <c r="NGY918" s="806"/>
      <c r="NGZ918" s="806"/>
      <c r="NHA918" s="806"/>
      <c r="NHB918" s="806"/>
      <c r="NHC918" s="806"/>
      <c r="NHD918" s="806"/>
      <c r="NHE918" s="806"/>
      <c r="NHF918" s="806"/>
      <c r="NHG918" s="806"/>
      <c r="NHH918" s="806"/>
      <c r="NHI918" s="806"/>
      <c r="NHJ918" s="806"/>
      <c r="NHK918" s="806"/>
      <c r="NHL918" s="806"/>
      <c r="NHM918" s="806"/>
      <c r="NHN918" s="806"/>
      <c r="NHO918" s="806"/>
      <c r="NHP918" s="806"/>
      <c r="NHQ918" s="806"/>
      <c r="NHR918" s="806"/>
      <c r="NHS918" s="806"/>
      <c r="NHT918" s="806"/>
      <c r="NHU918" s="806"/>
      <c r="NHV918" s="806"/>
      <c r="NHW918" s="806"/>
      <c r="NHX918" s="806"/>
      <c r="NHY918" s="806"/>
      <c r="NHZ918" s="806"/>
      <c r="NIA918" s="806"/>
      <c r="NIB918" s="806"/>
      <c r="NIC918" s="806"/>
      <c r="NID918" s="806"/>
      <c r="NIE918" s="806"/>
      <c r="NIF918" s="806"/>
      <c r="NIG918" s="806"/>
      <c r="NIH918" s="806"/>
      <c r="NII918" s="806"/>
      <c r="NIJ918" s="806"/>
      <c r="NIK918" s="806"/>
      <c r="NIL918" s="806"/>
      <c r="NIM918" s="806"/>
      <c r="NIN918" s="806"/>
      <c r="NIO918" s="806"/>
      <c r="NIP918" s="806"/>
      <c r="NIQ918" s="806"/>
      <c r="NIR918" s="806"/>
      <c r="NIS918" s="806"/>
      <c r="NIT918" s="806"/>
      <c r="NIU918" s="806"/>
      <c r="NIV918" s="806"/>
      <c r="NIW918" s="806"/>
      <c r="NIX918" s="806"/>
      <c r="NIY918" s="806"/>
      <c r="NIZ918" s="806"/>
      <c r="NJA918" s="806"/>
      <c r="NJB918" s="806"/>
      <c r="NJC918" s="806"/>
      <c r="NJD918" s="806"/>
      <c r="NJE918" s="806"/>
      <c r="NJF918" s="806"/>
      <c r="NJG918" s="806"/>
      <c r="NJH918" s="806"/>
      <c r="NJI918" s="806"/>
      <c r="NJJ918" s="806"/>
      <c r="NJK918" s="806"/>
      <c r="NJL918" s="806"/>
      <c r="NJM918" s="806"/>
      <c r="NJN918" s="806"/>
      <c r="NJO918" s="806"/>
      <c r="NJP918" s="806"/>
      <c r="NJQ918" s="806"/>
      <c r="NJR918" s="806"/>
      <c r="NJS918" s="806"/>
      <c r="NJT918" s="806"/>
      <c r="NJU918" s="806"/>
      <c r="NJV918" s="806"/>
      <c r="NJW918" s="806"/>
      <c r="NJX918" s="806"/>
      <c r="NJY918" s="806"/>
      <c r="NJZ918" s="806"/>
      <c r="NKA918" s="806"/>
      <c r="NKB918" s="806"/>
      <c r="NKC918" s="806"/>
      <c r="NKD918" s="806"/>
      <c r="NKE918" s="806"/>
      <c r="NKF918" s="806"/>
      <c r="NKG918" s="806"/>
      <c r="NKH918" s="806"/>
      <c r="NKI918" s="806"/>
      <c r="NKJ918" s="806"/>
      <c r="NKK918" s="806"/>
      <c r="NKL918" s="806"/>
      <c r="NKM918" s="806"/>
      <c r="NKN918" s="806"/>
      <c r="NKO918" s="806"/>
      <c r="NKP918" s="806"/>
      <c r="NKQ918" s="806"/>
      <c r="NKR918" s="806"/>
      <c r="NKS918" s="806"/>
      <c r="NKT918" s="806"/>
      <c r="NKU918" s="806"/>
      <c r="NKV918" s="806"/>
      <c r="NKW918" s="806"/>
      <c r="NKX918" s="806"/>
      <c r="NKY918" s="806"/>
      <c r="NKZ918" s="806"/>
      <c r="NLA918" s="806"/>
      <c r="NLB918" s="806"/>
      <c r="NLC918" s="806"/>
      <c r="NLD918" s="806"/>
      <c r="NLE918" s="806"/>
      <c r="NLF918" s="806"/>
      <c r="NLG918" s="806"/>
      <c r="NLH918" s="806"/>
      <c r="NLI918" s="806"/>
      <c r="NLJ918" s="806"/>
      <c r="NLK918" s="806"/>
      <c r="NLL918" s="806"/>
      <c r="NLM918" s="806"/>
      <c r="NLN918" s="806"/>
      <c r="NLO918" s="806"/>
      <c r="NLP918" s="806"/>
      <c r="NLQ918" s="806"/>
      <c r="NLR918" s="806"/>
      <c r="NLS918" s="806"/>
      <c r="NLT918" s="806"/>
      <c r="NLU918" s="806"/>
      <c r="NLV918" s="806"/>
      <c r="NLW918" s="806"/>
      <c r="NLX918" s="806"/>
      <c r="NLY918" s="806"/>
      <c r="NLZ918" s="806"/>
      <c r="NMA918" s="806"/>
      <c r="NMB918" s="806"/>
      <c r="NMC918" s="806"/>
      <c r="NMD918" s="806"/>
      <c r="NME918" s="806"/>
      <c r="NMF918" s="806"/>
      <c r="NMG918" s="806"/>
      <c r="NMH918" s="806"/>
      <c r="NMI918" s="806"/>
      <c r="NMJ918" s="806"/>
      <c r="NMK918" s="806"/>
      <c r="NML918" s="806"/>
      <c r="NMM918" s="806"/>
      <c r="NMN918" s="806"/>
      <c r="NMO918" s="806"/>
      <c r="NMP918" s="806"/>
      <c r="NMQ918" s="806"/>
      <c r="NMR918" s="806"/>
      <c r="NMS918" s="806"/>
      <c r="NMT918" s="806"/>
      <c r="NMU918" s="806"/>
      <c r="NMV918" s="806"/>
      <c r="NMW918" s="806"/>
      <c r="NMX918" s="806"/>
      <c r="NMY918" s="806"/>
      <c r="NMZ918" s="806"/>
      <c r="NNA918" s="806"/>
      <c r="NNB918" s="806"/>
      <c r="NNC918" s="806"/>
      <c r="NND918" s="806"/>
      <c r="NNE918" s="806"/>
      <c r="NNF918" s="806"/>
      <c r="NNG918" s="806"/>
      <c r="NNH918" s="806"/>
      <c r="NNI918" s="806"/>
      <c r="NNJ918" s="806"/>
      <c r="NNK918" s="806"/>
      <c r="NNL918" s="806"/>
      <c r="NNM918" s="806"/>
      <c r="NNN918" s="806"/>
      <c r="NNO918" s="806"/>
      <c r="NNP918" s="806"/>
      <c r="NNQ918" s="806"/>
      <c r="NNR918" s="806"/>
      <c r="NNS918" s="806"/>
      <c r="NNT918" s="806"/>
      <c r="NNU918" s="806"/>
      <c r="NNV918" s="806"/>
      <c r="NNW918" s="806"/>
      <c r="NNX918" s="806"/>
      <c r="NNY918" s="806"/>
      <c r="NNZ918" s="806"/>
      <c r="NOA918" s="806"/>
      <c r="NOB918" s="806"/>
      <c r="NOC918" s="806"/>
      <c r="NOD918" s="806"/>
      <c r="NOE918" s="806"/>
      <c r="NOF918" s="806"/>
      <c r="NOG918" s="806"/>
      <c r="NOH918" s="806"/>
      <c r="NOI918" s="806"/>
      <c r="NOJ918" s="806"/>
      <c r="NOK918" s="806"/>
      <c r="NOL918" s="806"/>
      <c r="NOM918" s="806"/>
      <c r="NON918" s="806"/>
      <c r="NOO918" s="806"/>
      <c r="NOP918" s="806"/>
      <c r="NOQ918" s="806"/>
      <c r="NOR918" s="806"/>
      <c r="NOS918" s="806"/>
      <c r="NOT918" s="806"/>
      <c r="NOU918" s="806"/>
      <c r="NOV918" s="806"/>
      <c r="NOW918" s="806"/>
      <c r="NOX918" s="806"/>
      <c r="NOY918" s="806"/>
      <c r="NOZ918" s="806"/>
      <c r="NPA918" s="806"/>
      <c r="NPB918" s="806"/>
      <c r="NPC918" s="806"/>
      <c r="NPD918" s="806"/>
      <c r="NPE918" s="806"/>
      <c r="NPF918" s="806"/>
      <c r="NPG918" s="806"/>
      <c r="NPH918" s="806"/>
      <c r="NPI918" s="806"/>
      <c r="NPJ918" s="806"/>
      <c r="NPK918" s="806"/>
      <c r="NPL918" s="806"/>
      <c r="NPM918" s="806"/>
      <c r="NPN918" s="806"/>
      <c r="NPO918" s="806"/>
      <c r="NPP918" s="806"/>
      <c r="NPQ918" s="806"/>
      <c r="NPR918" s="806"/>
      <c r="NPS918" s="806"/>
      <c r="NPT918" s="806"/>
      <c r="NPU918" s="806"/>
      <c r="NPV918" s="806"/>
      <c r="NPW918" s="806"/>
      <c r="NPX918" s="806"/>
      <c r="NPY918" s="806"/>
      <c r="NPZ918" s="806"/>
      <c r="NQA918" s="806"/>
      <c r="NQB918" s="806"/>
      <c r="NQC918" s="806"/>
      <c r="NQD918" s="806"/>
      <c r="NQE918" s="806"/>
      <c r="NQF918" s="806"/>
      <c r="NQG918" s="806"/>
      <c r="NQH918" s="806"/>
      <c r="NQI918" s="806"/>
      <c r="NQJ918" s="806"/>
      <c r="NQK918" s="806"/>
      <c r="NQL918" s="806"/>
      <c r="NQM918" s="806"/>
      <c r="NQN918" s="806"/>
      <c r="NQO918" s="806"/>
      <c r="NQP918" s="806"/>
      <c r="NQQ918" s="806"/>
      <c r="NQR918" s="806"/>
      <c r="NQS918" s="806"/>
      <c r="NQT918" s="806"/>
      <c r="NQU918" s="806"/>
      <c r="NQV918" s="806"/>
      <c r="NQW918" s="806"/>
      <c r="NQX918" s="806"/>
      <c r="NQY918" s="806"/>
      <c r="NQZ918" s="806"/>
      <c r="NRA918" s="806"/>
      <c r="NRB918" s="806"/>
      <c r="NRC918" s="806"/>
      <c r="NRD918" s="806"/>
      <c r="NRE918" s="806"/>
      <c r="NRF918" s="806"/>
      <c r="NRG918" s="806"/>
      <c r="NRH918" s="806"/>
      <c r="NRI918" s="806"/>
      <c r="NRJ918" s="806"/>
      <c r="NRK918" s="806"/>
      <c r="NRL918" s="806"/>
      <c r="NRM918" s="806"/>
      <c r="NRN918" s="806"/>
      <c r="NRO918" s="806"/>
      <c r="NRP918" s="806"/>
      <c r="NRQ918" s="806"/>
      <c r="NRR918" s="806"/>
      <c r="NRS918" s="806"/>
      <c r="NRT918" s="806"/>
      <c r="NRU918" s="806"/>
      <c r="NRV918" s="806"/>
      <c r="NRW918" s="806"/>
      <c r="NRX918" s="806"/>
      <c r="NRY918" s="806"/>
      <c r="NRZ918" s="806"/>
      <c r="NSA918" s="806"/>
      <c r="NSB918" s="806"/>
      <c r="NSC918" s="806"/>
      <c r="NSD918" s="806"/>
      <c r="NSE918" s="806"/>
      <c r="NSF918" s="806"/>
      <c r="NSG918" s="806"/>
      <c r="NSH918" s="806"/>
      <c r="NSI918" s="806"/>
      <c r="NSJ918" s="806"/>
      <c r="NSK918" s="806"/>
      <c r="NSL918" s="806"/>
      <c r="NSM918" s="806"/>
      <c r="NSN918" s="806"/>
      <c r="NSO918" s="806"/>
      <c r="NSP918" s="806"/>
      <c r="NSQ918" s="806"/>
      <c r="NSR918" s="806"/>
      <c r="NSS918" s="806"/>
      <c r="NST918" s="806"/>
      <c r="NSU918" s="806"/>
      <c r="NSV918" s="806"/>
      <c r="NSW918" s="806"/>
      <c r="NSX918" s="806"/>
      <c r="NSY918" s="806"/>
      <c r="NSZ918" s="806"/>
      <c r="NTA918" s="806"/>
      <c r="NTB918" s="806"/>
      <c r="NTC918" s="806"/>
      <c r="NTD918" s="806"/>
      <c r="NTE918" s="806"/>
      <c r="NTF918" s="806"/>
      <c r="NTG918" s="806"/>
      <c r="NTH918" s="806"/>
      <c r="NTI918" s="806"/>
      <c r="NTJ918" s="806"/>
      <c r="NTK918" s="806"/>
      <c r="NTL918" s="806"/>
      <c r="NTM918" s="806"/>
      <c r="NTN918" s="806"/>
      <c r="NTO918" s="806"/>
      <c r="NTP918" s="806"/>
      <c r="NTQ918" s="806"/>
      <c r="NTR918" s="806"/>
      <c r="NTS918" s="806"/>
      <c r="NTT918" s="806"/>
      <c r="NTU918" s="806"/>
      <c r="NTV918" s="806"/>
      <c r="NTW918" s="806"/>
      <c r="NTX918" s="806"/>
      <c r="NTY918" s="806"/>
      <c r="NTZ918" s="806"/>
      <c r="NUA918" s="806"/>
      <c r="NUB918" s="806"/>
      <c r="NUC918" s="806"/>
      <c r="NUD918" s="806"/>
      <c r="NUE918" s="806"/>
      <c r="NUF918" s="806"/>
      <c r="NUG918" s="806"/>
      <c r="NUH918" s="806"/>
      <c r="NUI918" s="806"/>
      <c r="NUJ918" s="806"/>
      <c r="NUK918" s="806"/>
      <c r="NUL918" s="806"/>
      <c r="NUM918" s="806"/>
      <c r="NUN918" s="806"/>
      <c r="NUO918" s="806"/>
      <c r="NUP918" s="806"/>
      <c r="NUQ918" s="806"/>
      <c r="NUR918" s="806"/>
      <c r="NUS918" s="806"/>
      <c r="NUT918" s="806"/>
      <c r="NUU918" s="806"/>
      <c r="NUV918" s="806"/>
      <c r="NUW918" s="806"/>
      <c r="NUX918" s="806"/>
      <c r="NUY918" s="806"/>
      <c r="NUZ918" s="806"/>
      <c r="NVA918" s="806"/>
      <c r="NVB918" s="806"/>
      <c r="NVC918" s="806"/>
      <c r="NVD918" s="806"/>
      <c r="NVE918" s="806"/>
      <c r="NVF918" s="806"/>
      <c r="NVG918" s="806"/>
      <c r="NVH918" s="806"/>
      <c r="NVI918" s="806"/>
      <c r="NVJ918" s="806"/>
      <c r="NVK918" s="806"/>
      <c r="NVL918" s="806"/>
      <c r="NVM918" s="806"/>
      <c r="NVN918" s="806"/>
      <c r="NVO918" s="806"/>
      <c r="NVP918" s="806"/>
      <c r="NVQ918" s="806"/>
      <c r="NVR918" s="806"/>
      <c r="NVS918" s="806"/>
      <c r="NVT918" s="806"/>
      <c r="NVU918" s="806"/>
      <c r="NVV918" s="806"/>
      <c r="NVW918" s="806"/>
      <c r="NVX918" s="806"/>
      <c r="NVY918" s="806"/>
      <c r="NVZ918" s="806"/>
      <c r="NWA918" s="806"/>
      <c r="NWB918" s="806"/>
      <c r="NWC918" s="806"/>
      <c r="NWD918" s="806"/>
      <c r="NWE918" s="806"/>
      <c r="NWF918" s="806"/>
      <c r="NWG918" s="806"/>
      <c r="NWH918" s="806"/>
      <c r="NWI918" s="806"/>
      <c r="NWJ918" s="806"/>
      <c r="NWK918" s="806"/>
      <c r="NWL918" s="806"/>
      <c r="NWM918" s="806"/>
      <c r="NWN918" s="806"/>
      <c r="NWO918" s="806"/>
      <c r="NWP918" s="806"/>
      <c r="NWQ918" s="806"/>
      <c r="NWR918" s="806"/>
      <c r="NWS918" s="806"/>
      <c r="NWT918" s="806"/>
      <c r="NWU918" s="806"/>
      <c r="NWV918" s="806"/>
      <c r="NWW918" s="806"/>
      <c r="NWX918" s="806"/>
      <c r="NWY918" s="806"/>
      <c r="NWZ918" s="806"/>
      <c r="NXA918" s="806"/>
      <c r="NXB918" s="806"/>
      <c r="NXC918" s="806"/>
      <c r="NXD918" s="806"/>
      <c r="NXE918" s="806"/>
      <c r="NXF918" s="806"/>
      <c r="NXG918" s="806"/>
      <c r="NXH918" s="806"/>
      <c r="NXI918" s="806"/>
      <c r="NXJ918" s="806"/>
      <c r="NXK918" s="806"/>
      <c r="NXL918" s="806"/>
      <c r="NXM918" s="806"/>
      <c r="NXN918" s="806"/>
      <c r="NXO918" s="806"/>
      <c r="NXP918" s="806"/>
      <c r="NXQ918" s="806"/>
      <c r="NXR918" s="806"/>
      <c r="NXS918" s="806"/>
      <c r="NXT918" s="806"/>
      <c r="NXU918" s="806"/>
      <c r="NXV918" s="806"/>
      <c r="NXW918" s="806"/>
      <c r="NXX918" s="806"/>
      <c r="NXY918" s="806"/>
      <c r="NXZ918" s="806"/>
      <c r="NYA918" s="806"/>
      <c r="NYB918" s="806"/>
      <c r="NYC918" s="806"/>
      <c r="NYD918" s="806"/>
      <c r="NYE918" s="806"/>
      <c r="NYF918" s="806"/>
      <c r="NYG918" s="806"/>
      <c r="NYH918" s="806"/>
      <c r="NYI918" s="806"/>
      <c r="NYJ918" s="806"/>
      <c r="NYK918" s="806"/>
      <c r="NYL918" s="806"/>
      <c r="NYM918" s="806"/>
      <c r="NYN918" s="806"/>
      <c r="NYO918" s="806"/>
      <c r="NYP918" s="806"/>
      <c r="NYQ918" s="806"/>
      <c r="NYR918" s="806"/>
      <c r="NYS918" s="806"/>
      <c r="NYT918" s="806"/>
      <c r="NYU918" s="806"/>
      <c r="NYV918" s="806"/>
      <c r="NYW918" s="806"/>
      <c r="NYX918" s="806"/>
      <c r="NYY918" s="806"/>
      <c r="NYZ918" s="806"/>
      <c r="NZA918" s="806"/>
      <c r="NZB918" s="806"/>
      <c r="NZC918" s="806"/>
      <c r="NZD918" s="806"/>
      <c r="NZE918" s="806"/>
      <c r="NZF918" s="806"/>
      <c r="NZG918" s="806"/>
      <c r="NZH918" s="806"/>
      <c r="NZI918" s="806"/>
      <c r="NZJ918" s="806"/>
      <c r="NZK918" s="806"/>
      <c r="NZL918" s="806"/>
      <c r="NZM918" s="806"/>
      <c r="NZN918" s="806"/>
      <c r="NZO918" s="806"/>
      <c r="NZP918" s="806"/>
      <c r="NZQ918" s="806"/>
      <c r="NZR918" s="806"/>
      <c r="NZS918" s="806"/>
      <c r="NZT918" s="806"/>
      <c r="NZU918" s="806"/>
      <c r="NZV918" s="806"/>
      <c r="NZW918" s="806"/>
      <c r="NZX918" s="806"/>
      <c r="NZY918" s="806"/>
      <c r="NZZ918" s="806"/>
      <c r="OAA918" s="806"/>
      <c r="OAB918" s="806"/>
      <c r="OAC918" s="806"/>
      <c r="OAD918" s="806"/>
      <c r="OAE918" s="806"/>
      <c r="OAF918" s="806"/>
      <c r="OAG918" s="806"/>
      <c r="OAH918" s="806"/>
      <c r="OAI918" s="806"/>
      <c r="OAJ918" s="806"/>
      <c r="OAK918" s="806"/>
      <c r="OAL918" s="806"/>
      <c r="OAM918" s="806"/>
      <c r="OAN918" s="806"/>
      <c r="OAO918" s="806"/>
      <c r="OAP918" s="806"/>
      <c r="OAQ918" s="806"/>
      <c r="OAR918" s="806"/>
      <c r="OAS918" s="806"/>
      <c r="OAT918" s="806"/>
      <c r="OAU918" s="806"/>
      <c r="OAV918" s="806"/>
      <c r="OAW918" s="806"/>
      <c r="OAX918" s="806"/>
      <c r="OAY918" s="806"/>
      <c r="OAZ918" s="806"/>
      <c r="OBA918" s="806"/>
      <c r="OBB918" s="806"/>
      <c r="OBC918" s="806"/>
      <c r="OBD918" s="806"/>
      <c r="OBE918" s="806"/>
      <c r="OBF918" s="806"/>
      <c r="OBG918" s="806"/>
      <c r="OBH918" s="806"/>
      <c r="OBI918" s="806"/>
      <c r="OBJ918" s="806"/>
      <c r="OBK918" s="806"/>
      <c r="OBL918" s="806"/>
      <c r="OBM918" s="806"/>
      <c r="OBN918" s="806"/>
      <c r="OBO918" s="806"/>
      <c r="OBP918" s="806"/>
      <c r="OBQ918" s="806"/>
      <c r="OBR918" s="806"/>
      <c r="OBS918" s="806"/>
      <c r="OBT918" s="806"/>
      <c r="OBU918" s="806"/>
      <c r="OBV918" s="806"/>
      <c r="OBW918" s="806"/>
      <c r="OBX918" s="806"/>
      <c r="OBY918" s="806"/>
      <c r="OBZ918" s="806"/>
      <c r="OCA918" s="806"/>
      <c r="OCB918" s="806"/>
      <c r="OCC918" s="806"/>
      <c r="OCD918" s="806"/>
      <c r="OCE918" s="806"/>
      <c r="OCF918" s="806"/>
      <c r="OCG918" s="806"/>
      <c r="OCH918" s="806"/>
      <c r="OCI918" s="806"/>
      <c r="OCJ918" s="806"/>
      <c r="OCK918" s="806"/>
      <c r="OCL918" s="806"/>
      <c r="OCM918" s="806"/>
      <c r="OCN918" s="806"/>
      <c r="OCO918" s="806"/>
      <c r="OCP918" s="806"/>
      <c r="OCQ918" s="806"/>
      <c r="OCR918" s="806"/>
      <c r="OCS918" s="806"/>
      <c r="OCT918" s="806"/>
      <c r="OCU918" s="806"/>
      <c r="OCV918" s="806"/>
      <c r="OCW918" s="806"/>
      <c r="OCX918" s="806"/>
      <c r="OCY918" s="806"/>
      <c r="OCZ918" s="806"/>
      <c r="ODA918" s="806"/>
      <c r="ODB918" s="806"/>
      <c r="ODC918" s="806"/>
      <c r="ODD918" s="806"/>
      <c r="ODE918" s="806"/>
      <c r="ODF918" s="806"/>
      <c r="ODG918" s="806"/>
      <c r="ODH918" s="806"/>
      <c r="ODI918" s="806"/>
      <c r="ODJ918" s="806"/>
      <c r="ODK918" s="806"/>
      <c r="ODL918" s="806"/>
      <c r="ODM918" s="806"/>
      <c r="ODN918" s="806"/>
      <c r="ODO918" s="806"/>
      <c r="ODP918" s="806"/>
      <c r="ODQ918" s="806"/>
      <c r="ODR918" s="806"/>
      <c r="ODS918" s="806"/>
      <c r="ODT918" s="806"/>
      <c r="ODU918" s="806"/>
      <c r="ODV918" s="806"/>
      <c r="ODW918" s="806"/>
      <c r="ODX918" s="806"/>
      <c r="ODY918" s="806"/>
      <c r="ODZ918" s="806"/>
      <c r="OEA918" s="806"/>
      <c r="OEB918" s="806"/>
      <c r="OEC918" s="806"/>
      <c r="OED918" s="806"/>
      <c r="OEE918" s="806"/>
      <c r="OEF918" s="806"/>
      <c r="OEG918" s="806"/>
      <c r="OEH918" s="806"/>
      <c r="OEI918" s="806"/>
      <c r="OEJ918" s="806"/>
      <c r="OEK918" s="806"/>
      <c r="OEL918" s="806"/>
      <c r="OEM918" s="806"/>
      <c r="OEN918" s="806"/>
      <c r="OEO918" s="806"/>
      <c r="OEP918" s="806"/>
      <c r="OEQ918" s="806"/>
      <c r="OER918" s="806"/>
      <c r="OES918" s="806"/>
      <c r="OET918" s="806"/>
      <c r="OEU918" s="806"/>
      <c r="OEV918" s="806"/>
      <c r="OEW918" s="806"/>
      <c r="OEX918" s="806"/>
      <c r="OEY918" s="806"/>
      <c r="OEZ918" s="806"/>
      <c r="OFA918" s="806"/>
      <c r="OFB918" s="806"/>
      <c r="OFC918" s="806"/>
      <c r="OFD918" s="806"/>
      <c r="OFE918" s="806"/>
      <c r="OFF918" s="806"/>
      <c r="OFG918" s="806"/>
      <c r="OFH918" s="806"/>
      <c r="OFI918" s="806"/>
      <c r="OFJ918" s="806"/>
      <c r="OFK918" s="806"/>
      <c r="OFL918" s="806"/>
      <c r="OFM918" s="806"/>
      <c r="OFN918" s="806"/>
      <c r="OFO918" s="806"/>
      <c r="OFP918" s="806"/>
      <c r="OFQ918" s="806"/>
      <c r="OFR918" s="806"/>
      <c r="OFS918" s="806"/>
      <c r="OFT918" s="806"/>
      <c r="OFU918" s="806"/>
      <c r="OFV918" s="806"/>
      <c r="OFW918" s="806"/>
      <c r="OFX918" s="806"/>
      <c r="OFY918" s="806"/>
      <c r="OFZ918" s="806"/>
      <c r="OGA918" s="806"/>
      <c r="OGB918" s="806"/>
      <c r="OGC918" s="806"/>
      <c r="OGD918" s="806"/>
      <c r="OGE918" s="806"/>
      <c r="OGF918" s="806"/>
      <c r="OGG918" s="806"/>
      <c r="OGH918" s="806"/>
      <c r="OGI918" s="806"/>
      <c r="OGJ918" s="806"/>
      <c r="OGK918" s="806"/>
      <c r="OGL918" s="806"/>
      <c r="OGM918" s="806"/>
      <c r="OGN918" s="806"/>
      <c r="OGO918" s="806"/>
      <c r="OGP918" s="806"/>
      <c r="OGQ918" s="806"/>
      <c r="OGR918" s="806"/>
      <c r="OGS918" s="806"/>
      <c r="OGT918" s="806"/>
      <c r="OGU918" s="806"/>
      <c r="OGV918" s="806"/>
      <c r="OGW918" s="806"/>
      <c r="OGX918" s="806"/>
      <c r="OGY918" s="806"/>
      <c r="OGZ918" s="806"/>
      <c r="OHA918" s="806"/>
      <c r="OHB918" s="806"/>
      <c r="OHC918" s="806"/>
      <c r="OHD918" s="806"/>
      <c r="OHE918" s="806"/>
      <c r="OHF918" s="806"/>
      <c r="OHG918" s="806"/>
      <c r="OHH918" s="806"/>
      <c r="OHI918" s="806"/>
      <c r="OHJ918" s="806"/>
      <c r="OHK918" s="806"/>
      <c r="OHL918" s="806"/>
      <c r="OHM918" s="806"/>
      <c r="OHN918" s="806"/>
      <c r="OHO918" s="806"/>
      <c r="OHP918" s="806"/>
      <c r="OHQ918" s="806"/>
      <c r="OHR918" s="806"/>
      <c r="OHS918" s="806"/>
      <c r="OHT918" s="806"/>
      <c r="OHU918" s="806"/>
      <c r="OHV918" s="806"/>
      <c r="OHW918" s="806"/>
      <c r="OHX918" s="806"/>
      <c r="OHY918" s="806"/>
      <c r="OHZ918" s="806"/>
      <c r="OIA918" s="806"/>
      <c r="OIB918" s="806"/>
      <c r="OIC918" s="806"/>
      <c r="OID918" s="806"/>
      <c r="OIE918" s="806"/>
      <c r="OIF918" s="806"/>
      <c r="OIG918" s="806"/>
      <c r="OIH918" s="806"/>
      <c r="OII918" s="806"/>
      <c r="OIJ918" s="806"/>
      <c r="OIK918" s="806"/>
      <c r="OIL918" s="806"/>
      <c r="OIM918" s="806"/>
      <c r="OIN918" s="806"/>
      <c r="OIO918" s="806"/>
      <c r="OIP918" s="806"/>
      <c r="OIQ918" s="806"/>
      <c r="OIR918" s="806"/>
      <c r="OIS918" s="806"/>
      <c r="OIT918" s="806"/>
      <c r="OIU918" s="806"/>
      <c r="OIV918" s="806"/>
      <c r="OIW918" s="806"/>
      <c r="OIX918" s="806"/>
      <c r="OIY918" s="806"/>
      <c r="OIZ918" s="806"/>
      <c r="OJA918" s="806"/>
      <c r="OJB918" s="806"/>
      <c r="OJC918" s="806"/>
      <c r="OJD918" s="806"/>
      <c r="OJE918" s="806"/>
      <c r="OJF918" s="806"/>
      <c r="OJG918" s="806"/>
      <c r="OJH918" s="806"/>
      <c r="OJI918" s="806"/>
      <c r="OJJ918" s="806"/>
      <c r="OJK918" s="806"/>
      <c r="OJL918" s="806"/>
      <c r="OJM918" s="806"/>
      <c r="OJN918" s="806"/>
      <c r="OJO918" s="806"/>
      <c r="OJP918" s="806"/>
      <c r="OJQ918" s="806"/>
      <c r="OJR918" s="806"/>
      <c r="OJS918" s="806"/>
      <c r="OJT918" s="806"/>
      <c r="OJU918" s="806"/>
      <c r="OJV918" s="806"/>
      <c r="OJW918" s="806"/>
      <c r="OJX918" s="806"/>
      <c r="OJY918" s="806"/>
      <c r="OJZ918" s="806"/>
      <c r="OKA918" s="806"/>
      <c r="OKB918" s="806"/>
      <c r="OKC918" s="806"/>
      <c r="OKD918" s="806"/>
      <c r="OKE918" s="806"/>
      <c r="OKF918" s="806"/>
      <c r="OKG918" s="806"/>
      <c r="OKH918" s="806"/>
      <c r="OKI918" s="806"/>
      <c r="OKJ918" s="806"/>
      <c r="OKK918" s="806"/>
      <c r="OKL918" s="806"/>
      <c r="OKM918" s="806"/>
      <c r="OKN918" s="806"/>
      <c r="OKO918" s="806"/>
      <c r="OKP918" s="806"/>
      <c r="OKQ918" s="806"/>
      <c r="OKR918" s="806"/>
      <c r="OKS918" s="806"/>
      <c r="OKT918" s="806"/>
      <c r="OKU918" s="806"/>
      <c r="OKV918" s="806"/>
      <c r="OKW918" s="806"/>
      <c r="OKX918" s="806"/>
      <c r="OKY918" s="806"/>
      <c r="OKZ918" s="806"/>
      <c r="OLA918" s="806"/>
      <c r="OLB918" s="806"/>
      <c r="OLC918" s="806"/>
      <c r="OLD918" s="806"/>
      <c r="OLE918" s="806"/>
      <c r="OLF918" s="806"/>
      <c r="OLG918" s="806"/>
      <c r="OLH918" s="806"/>
      <c r="OLI918" s="806"/>
      <c r="OLJ918" s="806"/>
      <c r="OLK918" s="806"/>
      <c r="OLL918" s="806"/>
      <c r="OLM918" s="806"/>
      <c r="OLN918" s="806"/>
      <c r="OLO918" s="806"/>
      <c r="OLP918" s="806"/>
      <c r="OLQ918" s="806"/>
      <c r="OLR918" s="806"/>
      <c r="OLS918" s="806"/>
      <c r="OLT918" s="806"/>
      <c r="OLU918" s="806"/>
      <c r="OLV918" s="806"/>
      <c r="OLW918" s="806"/>
      <c r="OLX918" s="806"/>
      <c r="OLY918" s="806"/>
      <c r="OLZ918" s="806"/>
      <c r="OMA918" s="806"/>
      <c r="OMB918" s="806"/>
      <c r="OMC918" s="806"/>
      <c r="OMD918" s="806"/>
      <c r="OME918" s="806"/>
      <c r="OMF918" s="806"/>
      <c r="OMG918" s="806"/>
      <c r="OMH918" s="806"/>
      <c r="OMI918" s="806"/>
      <c r="OMJ918" s="806"/>
      <c r="OMK918" s="806"/>
      <c r="OML918" s="806"/>
      <c r="OMM918" s="806"/>
      <c r="OMN918" s="806"/>
      <c r="OMO918" s="806"/>
      <c r="OMP918" s="806"/>
      <c r="OMQ918" s="806"/>
      <c r="OMR918" s="806"/>
      <c r="OMS918" s="806"/>
      <c r="OMT918" s="806"/>
      <c r="OMU918" s="806"/>
      <c r="OMV918" s="806"/>
      <c r="OMW918" s="806"/>
      <c r="OMX918" s="806"/>
      <c r="OMY918" s="806"/>
      <c r="OMZ918" s="806"/>
      <c r="ONA918" s="806"/>
      <c r="ONB918" s="806"/>
      <c r="ONC918" s="806"/>
      <c r="OND918" s="806"/>
      <c r="ONE918" s="806"/>
      <c r="ONF918" s="806"/>
      <c r="ONG918" s="806"/>
      <c r="ONH918" s="806"/>
      <c r="ONI918" s="806"/>
      <c r="ONJ918" s="806"/>
      <c r="ONK918" s="806"/>
      <c r="ONL918" s="806"/>
      <c r="ONM918" s="806"/>
      <c r="ONN918" s="806"/>
      <c r="ONO918" s="806"/>
      <c r="ONP918" s="806"/>
      <c r="ONQ918" s="806"/>
      <c r="ONR918" s="806"/>
      <c r="ONS918" s="806"/>
      <c r="ONT918" s="806"/>
      <c r="ONU918" s="806"/>
      <c r="ONV918" s="806"/>
      <c r="ONW918" s="806"/>
      <c r="ONX918" s="806"/>
      <c r="ONY918" s="806"/>
      <c r="ONZ918" s="806"/>
      <c r="OOA918" s="806"/>
      <c r="OOB918" s="806"/>
      <c r="OOC918" s="806"/>
      <c r="OOD918" s="806"/>
      <c r="OOE918" s="806"/>
      <c r="OOF918" s="806"/>
      <c r="OOG918" s="806"/>
      <c r="OOH918" s="806"/>
      <c r="OOI918" s="806"/>
      <c r="OOJ918" s="806"/>
      <c r="OOK918" s="806"/>
      <c r="OOL918" s="806"/>
      <c r="OOM918" s="806"/>
      <c r="OON918" s="806"/>
      <c r="OOO918" s="806"/>
      <c r="OOP918" s="806"/>
      <c r="OOQ918" s="806"/>
      <c r="OOR918" s="806"/>
      <c r="OOS918" s="806"/>
      <c r="OOT918" s="806"/>
      <c r="OOU918" s="806"/>
      <c r="OOV918" s="806"/>
      <c r="OOW918" s="806"/>
      <c r="OOX918" s="806"/>
      <c r="OOY918" s="806"/>
      <c r="OOZ918" s="806"/>
      <c r="OPA918" s="806"/>
      <c r="OPB918" s="806"/>
      <c r="OPC918" s="806"/>
      <c r="OPD918" s="806"/>
      <c r="OPE918" s="806"/>
      <c r="OPF918" s="806"/>
      <c r="OPG918" s="806"/>
      <c r="OPH918" s="806"/>
      <c r="OPI918" s="806"/>
      <c r="OPJ918" s="806"/>
      <c r="OPK918" s="806"/>
      <c r="OPL918" s="806"/>
      <c r="OPM918" s="806"/>
      <c r="OPN918" s="806"/>
      <c r="OPO918" s="806"/>
      <c r="OPP918" s="806"/>
      <c r="OPQ918" s="806"/>
      <c r="OPR918" s="806"/>
      <c r="OPS918" s="806"/>
      <c r="OPT918" s="806"/>
      <c r="OPU918" s="806"/>
      <c r="OPV918" s="806"/>
      <c r="OPW918" s="806"/>
      <c r="OPX918" s="806"/>
      <c r="OPY918" s="806"/>
      <c r="OPZ918" s="806"/>
      <c r="OQA918" s="806"/>
      <c r="OQB918" s="806"/>
      <c r="OQC918" s="806"/>
      <c r="OQD918" s="806"/>
      <c r="OQE918" s="806"/>
      <c r="OQF918" s="806"/>
      <c r="OQG918" s="806"/>
      <c r="OQH918" s="806"/>
      <c r="OQI918" s="806"/>
      <c r="OQJ918" s="806"/>
      <c r="OQK918" s="806"/>
      <c r="OQL918" s="806"/>
      <c r="OQM918" s="806"/>
      <c r="OQN918" s="806"/>
      <c r="OQO918" s="806"/>
      <c r="OQP918" s="806"/>
      <c r="OQQ918" s="806"/>
      <c r="OQR918" s="806"/>
      <c r="OQS918" s="806"/>
      <c r="OQT918" s="806"/>
      <c r="OQU918" s="806"/>
      <c r="OQV918" s="806"/>
      <c r="OQW918" s="806"/>
      <c r="OQX918" s="806"/>
      <c r="OQY918" s="806"/>
      <c r="OQZ918" s="806"/>
      <c r="ORA918" s="806"/>
      <c r="ORB918" s="806"/>
      <c r="ORC918" s="806"/>
      <c r="ORD918" s="806"/>
      <c r="ORE918" s="806"/>
      <c r="ORF918" s="806"/>
      <c r="ORG918" s="806"/>
      <c r="ORH918" s="806"/>
      <c r="ORI918" s="806"/>
      <c r="ORJ918" s="806"/>
      <c r="ORK918" s="806"/>
      <c r="ORL918" s="806"/>
      <c r="ORM918" s="806"/>
      <c r="ORN918" s="806"/>
      <c r="ORO918" s="806"/>
      <c r="ORP918" s="806"/>
      <c r="ORQ918" s="806"/>
      <c r="ORR918" s="806"/>
      <c r="ORS918" s="806"/>
      <c r="ORT918" s="806"/>
      <c r="ORU918" s="806"/>
      <c r="ORV918" s="806"/>
      <c r="ORW918" s="806"/>
      <c r="ORX918" s="806"/>
      <c r="ORY918" s="806"/>
      <c r="ORZ918" s="806"/>
      <c r="OSA918" s="806"/>
      <c r="OSB918" s="806"/>
      <c r="OSC918" s="806"/>
      <c r="OSD918" s="806"/>
      <c r="OSE918" s="806"/>
      <c r="OSF918" s="806"/>
      <c r="OSG918" s="806"/>
      <c r="OSH918" s="806"/>
      <c r="OSI918" s="806"/>
      <c r="OSJ918" s="806"/>
      <c r="OSK918" s="806"/>
      <c r="OSL918" s="806"/>
      <c r="OSM918" s="806"/>
      <c r="OSN918" s="806"/>
      <c r="OSO918" s="806"/>
      <c r="OSP918" s="806"/>
      <c r="OSQ918" s="806"/>
      <c r="OSR918" s="806"/>
      <c r="OSS918" s="806"/>
      <c r="OST918" s="806"/>
      <c r="OSU918" s="806"/>
      <c r="OSV918" s="806"/>
      <c r="OSW918" s="806"/>
      <c r="OSX918" s="806"/>
      <c r="OSY918" s="806"/>
      <c r="OSZ918" s="806"/>
      <c r="OTA918" s="806"/>
      <c r="OTB918" s="806"/>
      <c r="OTC918" s="806"/>
      <c r="OTD918" s="806"/>
      <c r="OTE918" s="806"/>
      <c r="OTF918" s="806"/>
      <c r="OTG918" s="806"/>
      <c r="OTH918" s="806"/>
      <c r="OTI918" s="806"/>
      <c r="OTJ918" s="806"/>
      <c r="OTK918" s="806"/>
      <c r="OTL918" s="806"/>
      <c r="OTM918" s="806"/>
      <c r="OTN918" s="806"/>
      <c r="OTO918" s="806"/>
      <c r="OTP918" s="806"/>
      <c r="OTQ918" s="806"/>
      <c r="OTR918" s="806"/>
      <c r="OTS918" s="806"/>
      <c r="OTT918" s="806"/>
      <c r="OTU918" s="806"/>
      <c r="OTV918" s="806"/>
      <c r="OTW918" s="806"/>
      <c r="OTX918" s="806"/>
      <c r="OTY918" s="806"/>
      <c r="OTZ918" s="806"/>
      <c r="OUA918" s="806"/>
      <c r="OUB918" s="806"/>
      <c r="OUC918" s="806"/>
      <c r="OUD918" s="806"/>
      <c r="OUE918" s="806"/>
      <c r="OUF918" s="806"/>
      <c r="OUG918" s="806"/>
      <c r="OUH918" s="806"/>
      <c r="OUI918" s="806"/>
      <c r="OUJ918" s="806"/>
      <c r="OUK918" s="806"/>
      <c r="OUL918" s="806"/>
      <c r="OUM918" s="806"/>
      <c r="OUN918" s="806"/>
      <c r="OUO918" s="806"/>
      <c r="OUP918" s="806"/>
      <c r="OUQ918" s="806"/>
      <c r="OUR918" s="806"/>
      <c r="OUS918" s="806"/>
      <c r="OUT918" s="806"/>
      <c r="OUU918" s="806"/>
      <c r="OUV918" s="806"/>
      <c r="OUW918" s="806"/>
      <c r="OUX918" s="806"/>
      <c r="OUY918" s="806"/>
      <c r="OUZ918" s="806"/>
      <c r="OVA918" s="806"/>
      <c r="OVB918" s="806"/>
      <c r="OVC918" s="806"/>
      <c r="OVD918" s="806"/>
      <c r="OVE918" s="806"/>
      <c r="OVF918" s="806"/>
      <c r="OVG918" s="806"/>
      <c r="OVH918" s="806"/>
      <c r="OVI918" s="806"/>
      <c r="OVJ918" s="806"/>
      <c r="OVK918" s="806"/>
      <c r="OVL918" s="806"/>
      <c r="OVM918" s="806"/>
      <c r="OVN918" s="806"/>
      <c r="OVO918" s="806"/>
      <c r="OVP918" s="806"/>
      <c r="OVQ918" s="806"/>
      <c r="OVR918" s="806"/>
      <c r="OVS918" s="806"/>
      <c r="OVT918" s="806"/>
      <c r="OVU918" s="806"/>
      <c r="OVV918" s="806"/>
      <c r="OVW918" s="806"/>
      <c r="OVX918" s="806"/>
      <c r="OVY918" s="806"/>
      <c r="OVZ918" s="806"/>
      <c r="OWA918" s="806"/>
      <c r="OWB918" s="806"/>
      <c r="OWC918" s="806"/>
      <c r="OWD918" s="806"/>
      <c r="OWE918" s="806"/>
      <c r="OWF918" s="806"/>
      <c r="OWG918" s="806"/>
      <c r="OWH918" s="806"/>
      <c r="OWI918" s="806"/>
      <c r="OWJ918" s="806"/>
      <c r="OWK918" s="806"/>
      <c r="OWL918" s="806"/>
      <c r="OWM918" s="806"/>
      <c r="OWN918" s="806"/>
      <c r="OWO918" s="806"/>
      <c r="OWP918" s="806"/>
      <c r="OWQ918" s="806"/>
      <c r="OWR918" s="806"/>
      <c r="OWS918" s="806"/>
      <c r="OWT918" s="806"/>
      <c r="OWU918" s="806"/>
      <c r="OWV918" s="806"/>
      <c r="OWW918" s="806"/>
      <c r="OWX918" s="806"/>
      <c r="OWY918" s="806"/>
      <c r="OWZ918" s="806"/>
      <c r="OXA918" s="806"/>
      <c r="OXB918" s="806"/>
      <c r="OXC918" s="806"/>
      <c r="OXD918" s="806"/>
      <c r="OXE918" s="806"/>
      <c r="OXF918" s="806"/>
      <c r="OXG918" s="806"/>
      <c r="OXH918" s="806"/>
      <c r="OXI918" s="806"/>
      <c r="OXJ918" s="806"/>
      <c r="OXK918" s="806"/>
      <c r="OXL918" s="806"/>
      <c r="OXM918" s="806"/>
      <c r="OXN918" s="806"/>
      <c r="OXO918" s="806"/>
      <c r="OXP918" s="806"/>
      <c r="OXQ918" s="806"/>
      <c r="OXR918" s="806"/>
      <c r="OXS918" s="806"/>
      <c r="OXT918" s="806"/>
      <c r="OXU918" s="806"/>
      <c r="OXV918" s="806"/>
      <c r="OXW918" s="806"/>
      <c r="OXX918" s="806"/>
      <c r="OXY918" s="806"/>
      <c r="OXZ918" s="806"/>
      <c r="OYA918" s="806"/>
      <c r="OYB918" s="806"/>
      <c r="OYC918" s="806"/>
      <c r="OYD918" s="806"/>
      <c r="OYE918" s="806"/>
      <c r="OYF918" s="806"/>
      <c r="OYG918" s="806"/>
      <c r="OYH918" s="806"/>
      <c r="OYI918" s="806"/>
      <c r="OYJ918" s="806"/>
      <c r="OYK918" s="806"/>
      <c r="OYL918" s="806"/>
      <c r="OYM918" s="806"/>
      <c r="OYN918" s="806"/>
      <c r="OYO918" s="806"/>
      <c r="OYP918" s="806"/>
      <c r="OYQ918" s="806"/>
      <c r="OYR918" s="806"/>
      <c r="OYS918" s="806"/>
      <c r="OYT918" s="806"/>
      <c r="OYU918" s="806"/>
      <c r="OYV918" s="806"/>
      <c r="OYW918" s="806"/>
      <c r="OYX918" s="806"/>
      <c r="OYY918" s="806"/>
      <c r="OYZ918" s="806"/>
      <c r="OZA918" s="806"/>
      <c r="OZB918" s="806"/>
      <c r="OZC918" s="806"/>
      <c r="OZD918" s="806"/>
      <c r="OZE918" s="806"/>
      <c r="OZF918" s="806"/>
      <c r="OZG918" s="806"/>
      <c r="OZH918" s="806"/>
      <c r="OZI918" s="806"/>
      <c r="OZJ918" s="806"/>
      <c r="OZK918" s="806"/>
      <c r="OZL918" s="806"/>
      <c r="OZM918" s="806"/>
      <c r="OZN918" s="806"/>
      <c r="OZO918" s="806"/>
      <c r="OZP918" s="806"/>
      <c r="OZQ918" s="806"/>
      <c r="OZR918" s="806"/>
      <c r="OZS918" s="806"/>
      <c r="OZT918" s="806"/>
      <c r="OZU918" s="806"/>
      <c r="OZV918" s="806"/>
      <c r="OZW918" s="806"/>
      <c r="OZX918" s="806"/>
      <c r="OZY918" s="806"/>
      <c r="OZZ918" s="806"/>
      <c r="PAA918" s="806"/>
      <c r="PAB918" s="806"/>
      <c r="PAC918" s="806"/>
      <c r="PAD918" s="806"/>
      <c r="PAE918" s="806"/>
      <c r="PAF918" s="806"/>
      <c r="PAG918" s="806"/>
      <c r="PAH918" s="806"/>
      <c r="PAI918" s="806"/>
      <c r="PAJ918" s="806"/>
      <c r="PAK918" s="806"/>
      <c r="PAL918" s="806"/>
      <c r="PAM918" s="806"/>
      <c r="PAN918" s="806"/>
      <c r="PAO918" s="806"/>
      <c r="PAP918" s="806"/>
      <c r="PAQ918" s="806"/>
      <c r="PAR918" s="806"/>
      <c r="PAS918" s="806"/>
      <c r="PAT918" s="806"/>
      <c r="PAU918" s="806"/>
      <c r="PAV918" s="806"/>
      <c r="PAW918" s="806"/>
      <c r="PAX918" s="806"/>
      <c r="PAY918" s="806"/>
      <c r="PAZ918" s="806"/>
      <c r="PBA918" s="806"/>
      <c r="PBB918" s="806"/>
      <c r="PBC918" s="806"/>
      <c r="PBD918" s="806"/>
      <c r="PBE918" s="806"/>
      <c r="PBF918" s="806"/>
      <c r="PBG918" s="806"/>
      <c r="PBH918" s="806"/>
      <c r="PBI918" s="806"/>
      <c r="PBJ918" s="806"/>
      <c r="PBK918" s="806"/>
      <c r="PBL918" s="806"/>
      <c r="PBM918" s="806"/>
      <c r="PBN918" s="806"/>
      <c r="PBO918" s="806"/>
      <c r="PBP918" s="806"/>
      <c r="PBQ918" s="806"/>
      <c r="PBR918" s="806"/>
      <c r="PBS918" s="806"/>
      <c r="PBT918" s="806"/>
      <c r="PBU918" s="806"/>
      <c r="PBV918" s="806"/>
      <c r="PBW918" s="806"/>
      <c r="PBX918" s="806"/>
      <c r="PBY918" s="806"/>
      <c r="PBZ918" s="806"/>
      <c r="PCA918" s="806"/>
      <c r="PCB918" s="806"/>
      <c r="PCC918" s="806"/>
      <c r="PCD918" s="806"/>
      <c r="PCE918" s="806"/>
      <c r="PCF918" s="806"/>
      <c r="PCG918" s="806"/>
      <c r="PCH918" s="806"/>
      <c r="PCI918" s="806"/>
      <c r="PCJ918" s="806"/>
      <c r="PCK918" s="806"/>
      <c r="PCL918" s="806"/>
      <c r="PCM918" s="806"/>
      <c r="PCN918" s="806"/>
      <c r="PCO918" s="806"/>
      <c r="PCP918" s="806"/>
      <c r="PCQ918" s="806"/>
      <c r="PCR918" s="806"/>
      <c r="PCS918" s="806"/>
      <c r="PCT918" s="806"/>
      <c r="PCU918" s="806"/>
      <c r="PCV918" s="806"/>
      <c r="PCW918" s="806"/>
      <c r="PCX918" s="806"/>
      <c r="PCY918" s="806"/>
      <c r="PCZ918" s="806"/>
      <c r="PDA918" s="806"/>
      <c r="PDB918" s="806"/>
      <c r="PDC918" s="806"/>
      <c r="PDD918" s="806"/>
      <c r="PDE918" s="806"/>
      <c r="PDF918" s="806"/>
      <c r="PDG918" s="806"/>
      <c r="PDH918" s="806"/>
      <c r="PDI918" s="806"/>
      <c r="PDJ918" s="806"/>
      <c r="PDK918" s="806"/>
      <c r="PDL918" s="806"/>
      <c r="PDM918" s="806"/>
      <c r="PDN918" s="806"/>
      <c r="PDO918" s="806"/>
      <c r="PDP918" s="806"/>
      <c r="PDQ918" s="806"/>
      <c r="PDR918" s="806"/>
      <c r="PDS918" s="806"/>
      <c r="PDT918" s="806"/>
      <c r="PDU918" s="806"/>
      <c r="PDV918" s="806"/>
      <c r="PDW918" s="806"/>
      <c r="PDX918" s="806"/>
      <c r="PDY918" s="806"/>
      <c r="PDZ918" s="806"/>
      <c r="PEA918" s="806"/>
      <c r="PEB918" s="806"/>
      <c r="PEC918" s="806"/>
      <c r="PED918" s="806"/>
      <c r="PEE918" s="806"/>
      <c r="PEF918" s="806"/>
      <c r="PEG918" s="806"/>
      <c r="PEH918" s="806"/>
      <c r="PEI918" s="806"/>
      <c r="PEJ918" s="806"/>
      <c r="PEK918" s="806"/>
      <c r="PEL918" s="806"/>
      <c r="PEM918" s="806"/>
      <c r="PEN918" s="806"/>
      <c r="PEO918" s="806"/>
      <c r="PEP918" s="806"/>
      <c r="PEQ918" s="806"/>
      <c r="PER918" s="806"/>
      <c r="PES918" s="806"/>
      <c r="PET918" s="806"/>
      <c r="PEU918" s="806"/>
      <c r="PEV918" s="806"/>
      <c r="PEW918" s="806"/>
      <c r="PEX918" s="806"/>
      <c r="PEY918" s="806"/>
      <c r="PEZ918" s="806"/>
      <c r="PFA918" s="806"/>
      <c r="PFB918" s="806"/>
      <c r="PFC918" s="806"/>
      <c r="PFD918" s="806"/>
      <c r="PFE918" s="806"/>
      <c r="PFF918" s="806"/>
      <c r="PFG918" s="806"/>
      <c r="PFH918" s="806"/>
      <c r="PFI918" s="806"/>
      <c r="PFJ918" s="806"/>
      <c r="PFK918" s="806"/>
      <c r="PFL918" s="806"/>
      <c r="PFM918" s="806"/>
      <c r="PFN918" s="806"/>
      <c r="PFO918" s="806"/>
      <c r="PFP918" s="806"/>
      <c r="PFQ918" s="806"/>
      <c r="PFR918" s="806"/>
      <c r="PFS918" s="806"/>
      <c r="PFT918" s="806"/>
      <c r="PFU918" s="806"/>
      <c r="PFV918" s="806"/>
      <c r="PFW918" s="806"/>
      <c r="PFX918" s="806"/>
      <c r="PFY918" s="806"/>
      <c r="PFZ918" s="806"/>
      <c r="PGA918" s="806"/>
      <c r="PGB918" s="806"/>
      <c r="PGC918" s="806"/>
      <c r="PGD918" s="806"/>
      <c r="PGE918" s="806"/>
      <c r="PGF918" s="806"/>
      <c r="PGG918" s="806"/>
      <c r="PGH918" s="806"/>
      <c r="PGI918" s="806"/>
      <c r="PGJ918" s="806"/>
      <c r="PGK918" s="806"/>
      <c r="PGL918" s="806"/>
      <c r="PGM918" s="806"/>
      <c r="PGN918" s="806"/>
      <c r="PGO918" s="806"/>
      <c r="PGP918" s="806"/>
      <c r="PGQ918" s="806"/>
      <c r="PGR918" s="806"/>
      <c r="PGS918" s="806"/>
      <c r="PGT918" s="806"/>
      <c r="PGU918" s="806"/>
      <c r="PGV918" s="806"/>
      <c r="PGW918" s="806"/>
      <c r="PGX918" s="806"/>
      <c r="PGY918" s="806"/>
      <c r="PGZ918" s="806"/>
      <c r="PHA918" s="806"/>
      <c r="PHB918" s="806"/>
      <c r="PHC918" s="806"/>
      <c r="PHD918" s="806"/>
      <c r="PHE918" s="806"/>
      <c r="PHF918" s="806"/>
      <c r="PHG918" s="806"/>
      <c r="PHH918" s="806"/>
      <c r="PHI918" s="806"/>
      <c r="PHJ918" s="806"/>
      <c r="PHK918" s="806"/>
      <c r="PHL918" s="806"/>
      <c r="PHM918" s="806"/>
      <c r="PHN918" s="806"/>
      <c r="PHO918" s="806"/>
      <c r="PHP918" s="806"/>
      <c r="PHQ918" s="806"/>
      <c r="PHR918" s="806"/>
      <c r="PHS918" s="806"/>
      <c r="PHT918" s="806"/>
      <c r="PHU918" s="806"/>
      <c r="PHV918" s="806"/>
      <c r="PHW918" s="806"/>
      <c r="PHX918" s="806"/>
      <c r="PHY918" s="806"/>
      <c r="PHZ918" s="806"/>
      <c r="PIA918" s="806"/>
      <c r="PIB918" s="806"/>
      <c r="PIC918" s="806"/>
      <c r="PID918" s="806"/>
      <c r="PIE918" s="806"/>
      <c r="PIF918" s="806"/>
      <c r="PIG918" s="806"/>
      <c r="PIH918" s="806"/>
      <c r="PII918" s="806"/>
      <c r="PIJ918" s="806"/>
      <c r="PIK918" s="806"/>
      <c r="PIL918" s="806"/>
      <c r="PIM918" s="806"/>
      <c r="PIN918" s="806"/>
      <c r="PIO918" s="806"/>
      <c r="PIP918" s="806"/>
      <c r="PIQ918" s="806"/>
      <c r="PIR918" s="806"/>
      <c r="PIS918" s="806"/>
      <c r="PIT918" s="806"/>
      <c r="PIU918" s="806"/>
      <c r="PIV918" s="806"/>
      <c r="PIW918" s="806"/>
      <c r="PIX918" s="806"/>
      <c r="PIY918" s="806"/>
      <c r="PIZ918" s="806"/>
      <c r="PJA918" s="806"/>
      <c r="PJB918" s="806"/>
      <c r="PJC918" s="806"/>
      <c r="PJD918" s="806"/>
      <c r="PJE918" s="806"/>
      <c r="PJF918" s="806"/>
      <c r="PJG918" s="806"/>
      <c r="PJH918" s="806"/>
      <c r="PJI918" s="806"/>
      <c r="PJJ918" s="806"/>
      <c r="PJK918" s="806"/>
      <c r="PJL918" s="806"/>
      <c r="PJM918" s="806"/>
      <c r="PJN918" s="806"/>
      <c r="PJO918" s="806"/>
      <c r="PJP918" s="806"/>
      <c r="PJQ918" s="806"/>
      <c r="PJR918" s="806"/>
      <c r="PJS918" s="806"/>
      <c r="PJT918" s="806"/>
      <c r="PJU918" s="806"/>
      <c r="PJV918" s="806"/>
      <c r="PJW918" s="806"/>
      <c r="PJX918" s="806"/>
      <c r="PJY918" s="806"/>
      <c r="PJZ918" s="806"/>
      <c r="PKA918" s="806"/>
      <c r="PKB918" s="806"/>
      <c r="PKC918" s="806"/>
      <c r="PKD918" s="806"/>
      <c r="PKE918" s="806"/>
      <c r="PKF918" s="806"/>
      <c r="PKG918" s="806"/>
      <c r="PKH918" s="806"/>
      <c r="PKI918" s="806"/>
      <c r="PKJ918" s="806"/>
      <c r="PKK918" s="806"/>
      <c r="PKL918" s="806"/>
      <c r="PKM918" s="806"/>
      <c r="PKN918" s="806"/>
      <c r="PKO918" s="806"/>
      <c r="PKP918" s="806"/>
      <c r="PKQ918" s="806"/>
      <c r="PKR918" s="806"/>
      <c r="PKS918" s="806"/>
      <c r="PKT918" s="806"/>
      <c r="PKU918" s="806"/>
      <c r="PKV918" s="806"/>
      <c r="PKW918" s="806"/>
      <c r="PKX918" s="806"/>
      <c r="PKY918" s="806"/>
      <c r="PKZ918" s="806"/>
      <c r="PLA918" s="806"/>
      <c r="PLB918" s="806"/>
      <c r="PLC918" s="806"/>
      <c r="PLD918" s="806"/>
      <c r="PLE918" s="806"/>
      <c r="PLF918" s="806"/>
      <c r="PLG918" s="806"/>
      <c r="PLH918" s="806"/>
      <c r="PLI918" s="806"/>
      <c r="PLJ918" s="806"/>
      <c r="PLK918" s="806"/>
      <c r="PLL918" s="806"/>
      <c r="PLM918" s="806"/>
      <c r="PLN918" s="806"/>
      <c r="PLO918" s="806"/>
      <c r="PLP918" s="806"/>
      <c r="PLQ918" s="806"/>
      <c r="PLR918" s="806"/>
      <c r="PLS918" s="806"/>
      <c r="PLT918" s="806"/>
      <c r="PLU918" s="806"/>
      <c r="PLV918" s="806"/>
      <c r="PLW918" s="806"/>
      <c r="PLX918" s="806"/>
      <c r="PLY918" s="806"/>
      <c r="PLZ918" s="806"/>
      <c r="PMA918" s="806"/>
      <c r="PMB918" s="806"/>
      <c r="PMC918" s="806"/>
      <c r="PMD918" s="806"/>
      <c r="PME918" s="806"/>
      <c r="PMF918" s="806"/>
      <c r="PMG918" s="806"/>
      <c r="PMH918" s="806"/>
      <c r="PMI918" s="806"/>
      <c r="PMJ918" s="806"/>
      <c r="PMK918" s="806"/>
      <c r="PML918" s="806"/>
      <c r="PMM918" s="806"/>
      <c r="PMN918" s="806"/>
      <c r="PMO918" s="806"/>
      <c r="PMP918" s="806"/>
      <c r="PMQ918" s="806"/>
      <c r="PMR918" s="806"/>
      <c r="PMS918" s="806"/>
      <c r="PMT918" s="806"/>
      <c r="PMU918" s="806"/>
      <c r="PMV918" s="806"/>
      <c r="PMW918" s="806"/>
      <c r="PMX918" s="806"/>
      <c r="PMY918" s="806"/>
      <c r="PMZ918" s="806"/>
      <c r="PNA918" s="806"/>
      <c r="PNB918" s="806"/>
      <c r="PNC918" s="806"/>
      <c r="PND918" s="806"/>
      <c r="PNE918" s="806"/>
      <c r="PNF918" s="806"/>
      <c r="PNG918" s="806"/>
      <c r="PNH918" s="806"/>
      <c r="PNI918" s="806"/>
      <c r="PNJ918" s="806"/>
      <c r="PNK918" s="806"/>
      <c r="PNL918" s="806"/>
      <c r="PNM918" s="806"/>
      <c r="PNN918" s="806"/>
      <c r="PNO918" s="806"/>
      <c r="PNP918" s="806"/>
      <c r="PNQ918" s="806"/>
      <c r="PNR918" s="806"/>
      <c r="PNS918" s="806"/>
      <c r="PNT918" s="806"/>
      <c r="PNU918" s="806"/>
      <c r="PNV918" s="806"/>
      <c r="PNW918" s="806"/>
      <c r="PNX918" s="806"/>
      <c r="PNY918" s="806"/>
      <c r="PNZ918" s="806"/>
      <c r="POA918" s="806"/>
      <c r="POB918" s="806"/>
      <c r="POC918" s="806"/>
      <c r="POD918" s="806"/>
      <c r="POE918" s="806"/>
      <c r="POF918" s="806"/>
      <c r="POG918" s="806"/>
      <c r="POH918" s="806"/>
      <c r="POI918" s="806"/>
      <c r="POJ918" s="806"/>
      <c r="POK918" s="806"/>
      <c r="POL918" s="806"/>
      <c r="POM918" s="806"/>
      <c r="PON918" s="806"/>
      <c r="POO918" s="806"/>
      <c r="POP918" s="806"/>
      <c r="POQ918" s="806"/>
      <c r="POR918" s="806"/>
      <c r="POS918" s="806"/>
      <c r="POT918" s="806"/>
      <c r="POU918" s="806"/>
      <c r="POV918" s="806"/>
      <c r="POW918" s="806"/>
      <c r="POX918" s="806"/>
      <c r="POY918" s="806"/>
      <c r="POZ918" s="806"/>
      <c r="PPA918" s="806"/>
      <c r="PPB918" s="806"/>
      <c r="PPC918" s="806"/>
      <c r="PPD918" s="806"/>
      <c r="PPE918" s="806"/>
      <c r="PPF918" s="806"/>
      <c r="PPG918" s="806"/>
      <c r="PPH918" s="806"/>
      <c r="PPI918" s="806"/>
      <c r="PPJ918" s="806"/>
      <c r="PPK918" s="806"/>
      <c r="PPL918" s="806"/>
      <c r="PPM918" s="806"/>
      <c r="PPN918" s="806"/>
      <c r="PPO918" s="806"/>
      <c r="PPP918" s="806"/>
      <c r="PPQ918" s="806"/>
      <c r="PPR918" s="806"/>
      <c r="PPS918" s="806"/>
      <c r="PPT918" s="806"/>
      <c r="PPU918" s="806"/>
      <c r="PPV918" s="806"/>
      <c r="PPW918" s="806"/>
      <c r="PPX918" s="806"/>
      <c r="PPY918" s="806"/>
      <c r="PPZ918" s="806"/>
      <c r="PQA918" s="806"/>
      <c r="PQB918" s="806"/>
      <c r="PQC918" s="806"/>
      <c r="PQD918" s="806"/>
      <c r="PQE918" s="806"/>
      <c r="PQF918" s="806"/>
      <c r="PQG918" s="806"/>
      <c r="PQH918" s="806"/>
      <c r="PQI918" s="806"/>
      <c r="PQJ918" s="806"/>
      <c r="PQK918" s="806"/>
      <c r="PQL918" s="806"/>
      <c r="PQM918" s="806"/>
      <c r="PQN918" s="806"/>
      <c r="PQO918" s="806"/>
      <c r="PQP918" s="806"/>
      <c r="PQQ918" s="806"/>
      <c r="PQR918" s="806"/>
      <c r="PQS918" s="806"/>
      <c r="PQT918" s="806"/>
      <c r="PQU918" s="806"/>
      <c r="PQV918" s="806"/>
      <c r="PQW918" s="806"/>
      <c r="PQX918" s="806"/>
      <c r="PQY918" s="806"/>
      <c r="PQZ918" s="806"/>
      <c r="PRA918" s="806"/>
      <c r="PRB918" s="806"/>
      <c r="PRC918" s="806"/>
      <c r="PRD918" s="806"/>
      <c r="PRE918" s="806"/>
      <c r="PRF918" s="806"/>
      <c r="PRG918" s="806"/>
      <c r="PRH918" s="806"/>
      <c r="PRI918" s="806"/>
      <c r="PRJ918" s="806"/>
      <c r="PRK918" s="806"/>
      <c r="PRL918" s="806"/>
      <c r="PRM918" s="806"/>
      <c r="PRN918" s="806"/>
      <c r="PRO918" s="806"/>
      <c r="PRP918" s="806"/>
      <c r="PRQ918" s="806"/>
      <c r="PRR918" s="806"/>
      <c r="PRS918" s="806"/>
      <c r="PRT918" s="806"/>
      <c r="PRU918" s="806"/>
      <c r="PRV918" s="806"/>
      <c r="PRW918" s="806"/>
      <c r="PRX918" s="806"/>
      <c r="PRY918" s="806"/>
      <c r="PRZ918" s="806"/>
      <c r="PSA918" s="806"/>
      <c r="PSB918" s="806"/>
      <c r="PSC918" s="806"/>
      <c r="PSD918" s="806"/>
      <c r="PSE918" s="806"/>
      <c r="PSF918" s="806"/>
      <c r="PSG918" s="806"/>
      <c r="PSH918" s="806"/>
      <c r="PSI918" s="806"/>
      <c r="PSJ918" s="806"/>
      <c r="PSK918" s="806"/>
      <c r="PSL918" s="806"/>
      <c r="PSM918" s="806"/>
      <c r="PSN918" s="806"/>
      <c r="PSO918" s="806"/>
      <c r="PSP918" s="806"/>
      <c r="PSQ918" s="806"/>
      <c r="PSR918" s="806"/>
      <c r="PSS918" s="806"/>
      <c r="PST918" s="806"/>
      <c r="PSU918" s="806"/>
      <c r="PSV918" s="806"/>
      <c r="PSW918" s="806"/>
      <c r="PSX918" s="806"/>
      <c r="PSY918" s="806"/>
      <c r="PSZ918" s="806"/>
      <c r="PTA918" s="806"/>
      <c r="PTB918" s="806"/>
      <c r="PTC918" s="806"/>
      <c r="PTD918" s="806"/>
      <c r="PTE918" s="806"/>
      <c r="PTF918" s="806"/>
      <c r="PTG918" s="806"/>
      <c r="PTH918" s="806"/>
      <c r="PTI918" s="806"/>
      <c r="PTJ918" s="806"/>
      <c r="PTK918" s="806"/>
      <c r="PTL918" s="806"/>
      <c r="PTM918" s="806"/>
      <c r="PTN918" s="806"/>
      <c r="PTO918" s="806"/>
      <c r="PTP918" s="806"/>
      <c r="PTQ918" s="806"/>
      <c r="PTR918" s="806"/>
      <c r="PTS918" s="806"/>
      <c r="PTT918" s="806"/>
      <c r="PTU918" s="806"/>
      <c r="PTV918" s="806"/>
      <c r="PTW918" s="806"/>
      <c r="PTX918" s="806"/>
      <c r="PTY918" s="806"/>
      <c r="PTZ918" s="806"/>
      <c r="PUA918" s="806"/>
      <c r="PUB918" s="806"/>
      <c r="PUC918" s="806"/>
      <c r="PUD918" s="806"/>
      <c r="PUE918" s="806"/>
      <c r="PUF918" s="806"/>
      <c r="PUG918" s="806"/>
      <c r="PUH918" s="806"/>
      <c r="PUI918" s="806"/>
      <c r="PUJ918" s="806"/>
      <c r="PUK918" s="806"/>
      <c r="PUL918" s="806"/>
      <c r="PUM918" s="806"/>
      <c r="PUN918" s="806"/>
      <c r="PUO918" s="806"/>
      <c r="PUP918" s="806"/>
      <c r="PUQ918" s="806"/>
      <c r="PUR918" s="806"/>
      <c r="PUS918" s="806"/>
      <c r="PUT918" s="806"/>
      <c r="PUU918" s="806"/>
      <c r="PUV918" s="806"/>
      <c r="PUW918" s="806"/>
      <c r="PUX918" s="806"/>
      <c r="PUY918" s="806"/>
      <c r="PUZ918" s="806"/>
      <c r="PVA918" s="806"/>
      <c r="PVB918" s="806"/>
      <c r="PVC918" s="806"/>
      <c r="PVD918" s="806"/>
      <c r="PVE918" s="806"/>
      <c r="PVF918" s="806"/>
      <c r="PVG918" s="806"/>
      <c r="PVH918" s="806"/>
      <c r="PVI918" s="806"/>
      <c r="PVJ918" s="806"/>
      <c r="PVK918" s="806"/>
      <c r="PVL918" s="806"/>
      <c r="PVM918" s="806"/>
      <c r="PVN918" s="806"/>
      <c r="PVO918" s="806"/>
      <c r="PVP918" s="806"/>
      <c r="PVQ918" s="806"/>
      <c r="PVR918" s="806"/>
      <c r="PVS918" s="806"/>
      <c r="PVT918" s="806"/>
      <c r="PVU918" s="806"/>
      <c r="PVV918" s="806"/>
      <c r="PVW918" s="806"/>
      <c r="PVX918" s="806"/>
      <c r="PVY918" s="806"/>
      <c r="PVZ918" s="806"/>
      <c r="PWA918" s="806"/>
      <c r="PWB918" s="806"/>
      <c r="PWC918" s="806"/>
      <c r="PWD918" s="806"/>
      <c r="PWE918" s="806"/>
      <c r="PWF918" s="806"/>
      <c r="PWG918" s="806"/>
      <c r="PWH918" s="806"/>
      <c r="PWI918" s="806"/>
      <c r="PWJ918" s="806"/>
      <c r="PWK918" s="806"/>
      <c r="PWL918" s="806"/>
      <c r="PWM918" s="806"/>
      <c r="PWN918" s="806"/>
      <c r="PWO918" s="806"/>
      <c r="PWP918" s="806"/>
      <c r="PWQ918" s="806"/>
      <c r="PWR918" s="806"/>
      <c r="PWS918" s="806"/>
      <c r="PWT918" s="806"/>
      <c r="PWU918" s="806"/>
      <c r="PWV918" s="806"/>
      <c r="PWW918" s="806"/>
      <c r="PWX918" s="806"/>
      <c r="PWY918" s="806"/>
      <c r="PWZ918" s="806"/>
      <c r="PXA918" s="806"/>
      <c r="PXB918" s="806"/>
      <c r="PXC918" s="806"/>
      <c r="PXD918" s="806"/>
      <c r="PXE918" s="806"/>
      <c r="PXF918" s="806"/>
      <c r="PXG918" s="806"/>
      <c r="PXH918" s="806"/>
      <c r="PXI918" s="806"/>
      <c r="PXJ918" s="806"/>
      <c r="PXK918" s="806"/>
      <c r="PXL918" s="806"/>
      <c r="PXM918" s="806"/>
      <c r="PXN918" s="806"/>
      <c r="PXO918" s="806"/>
      <c r="PXP918" s="806"/>
      <c r="PXQ918" s="806"/>
      <c r="PXR918" s="806"/>
      <c r="PXS918" s="806"/>
      <c r="PXT918" s="806"/>
      <c r="PXU918" s="806"/>
      <c r="PXV918" s="806"/>
      <c r="PXW918" s="806"/>
      <c r="PXX918" s="806"/>
      <c r="PXY918" s="806"/>
      <c r="PXZ918" s="806"/>
      <c r="PYA918" s="806"/>
      <c r="PYB918" s="806"/>
      <c r="PYC918" s="806"/>
      <c r="PYD918" s="806"/>
      <c r="PYE918" s="806"/>
      <c r="PYF918" s="806"/>
      <c r="PYG918" s="806"/>
      <c r="PYH918" s="806"/>
      <c r="PYI918" s="806"/>
      <c r="PYJ918" s="806"/>
      <c r="PYK918" s="806"/>
      <c r="PYL918" s="806"/>
      <c r="PYM918" s="806"/>
      <c r="PYN918" s="806"/>
      <c r="PYO918" s="806"/>
      <c r="PYP918" s="806"/>
      <c r="PYQ918" s="806"/>
      <c r="PYR918" s="806"/>
      <c r="PYS918" s="806"/>
      <c r="PYT918" s="806"/>
      <c r="PYU918" s="806"/>
      <c r="PYV918" s="806"/>
      <c r="PYW918" s="806"/>
      <c r="PYX918" s="806"/>
      <c r="PYY918" s="806"/>
      <c r="PYZ918" s="806"/>
      <c r="PZA918" s="806"/>
      <c r="PZB918" s="806"/>
      <c r="PZC918" s="806"/>
      <c r="PZD918" s="806"/>
      <c r="PZE918" s="806"/>
      <c r="PZF918" s="806"/>
      <c r="PZG918" s="806"/>
      <c r="PZH918" s="806"/>
      <c r="PZI918" s="806"/>
      <c r="PZJ918" s="806"/>
      <c r="PZK918" s="806"/>
      <c r="PZL918" s="806"/>
      <c r="PZM918" s="806"/>
      <c r="PZN918" s="806"/>
      <c r="PZO918" s="806"/>
      <c r="PZP918" s="806"/>
      <c r="PZQ918" s="806"/>
      <c r="PZR918" s="806"/>
      <c r="PZS918" s="806"/>
      <c r="PZT918" s="806"/>
      <c r="PZU918" s="806"/>
      <c r="PZV918" s="806"/>
      <c r="PZW918" s="806"/>
      <c r="PZX918" s="806"/>
      <c r="PZY918" s="806"/>
      <c r="PZZ918" s="806"/>
      <c r="QAA918" s="806"/>
      <c r="QAB918" s="806"/>
      <c r="QAC918" s="806"/>
      <c r="QAD918" s="806"/>
      <c r="QAE918" s="806"/>
      <c r="QAF918" s="806"/>
      <c r="QAG918" s="806"/>
      <c r="QAH918" s="806"/>
      <c r="QAI918" s="806"/>
      <c r="QAJ918" s="806"/>
      <c r="QAK918" s="806"/>
      <c r="QAL918" s="806"/>
      <c r="QAM918" s="806"/>
      <c r="QAN918" s="806"/>
      <c r="QAO918" s="806"/>
      <c r="QAP918" s="806"/>
      <c r="QAQ918" s="806"/>
      <c r="QAR918" s="806"/>
      <c r="QAS918" s="806"/>
      <c r="QAT918" s="806"/>
      <c r="QAU918" s="806"/>
      <c r="QAV918" s="806"/>
      <c r="QAW918" s="806"/>
      <c r="QAX918" s="806"/>
      <c r="QAY918" s="806"/>
      <c r="QAZ918" s="806"/>
      <c r="QBA918" s="806"/>
      <c r="QBB918" s="806"/>
      <c r="QBC918" s="806"/>
      <c r="QBD918" s="806"/>
      <c r="QBE918" s="806"/>
      <c r="QBF918" s="806"/>
      <c r="QBG918" s="806"/>
      <c r="QBH918" s="806"/>
      <c r="QBI918" s="806"/>
      <c r="QBJ918" s="806"/>
      <c r="QBK918" s="806"/>
      <c r="QBL918" s="806"/>
      <c r="QBM918" s="806"/>
      <c r="QBN918" s="806"/>
      <c r="QBO918" s="806"/>
      <c r="QBP918" s="806"/>
      <c r="QBQ918" s="806"/>
      <c r="QBR918" s="806"/>
      <c r="QBS918" s="806"/>
      <c r="QBT918" s="806"/>
      <c r="QBU918" s="806"/>
      <c r="QBV918" s="806"/>
      <c r="QBW918" s="806"/>
      <c r="QBX918" s="806"/>
      <c r="QBY918" s="806"/>
      <c r="QBZ918" s="806"/>
      <c r="QCA918" s="806"/>
      <c r="QCB918" s="806"/>
      <c r="QCC918" s="806"/>
      <c r="QCD918" s="806"/>
      <c r="QCE918" s="806"/>
      <c r="QCF918" s="806"/>
      <c r="QCG918" s="806"/>
      <c r="QCH918" s="806"/>
      <c r="QCI918" s="806"/>
      <c r="QCJ918" s="806"/>
      <c r="QCK918" s="806"/>
      <c r="QCL918" s="806"/>
      <c r="QCM918" s="806"/>
      <c r="QCN918" s="806"/>
      <c r="QCO918" s="806"/>
      <c r="QCP918" s="806"/>
      <c r="QCQ918" s="806"/>
      <c r="QCR918" s="806"/>
      <c r="QCS918" s="806"/>
      <c r="QCT918" s="806"/>
      <c r="QCU918" s="806"/>
      <c r="QCV918" s="806"/>
      <c r="QCW918" s="806"/>
      <c r="QCX918" s="806"/>
      <c r="QCY918" s="806"/>
      <c r="QCZ918" s="806"/>
      <c r="QDA918" s="806"/>
      <c r="QDB918" s="806"/>
      <c r="QDC918" s="806"/>
      <c r="QDD918" s="806"/>
      <c r="QDE918" s="806"/>
      <c r="QDF918" s="806"/>
      <c r="QDG918" s="806"/>
      <c r="QDH918" s="806"/>
      <c r="QDI918" s="806"/>
      <c r="QDJ918" s="806"/>
      <c r="QDK918" s="806"/>
      <c r="QDL918" s="806"/>
      <c r="QDM918" s="806"/>
      <c r="QDN918" s="806"/>
      <c r="QDO918" s="806"/>
      <c r="QDP918" s="806"/>
      <c r="QDQ918" s="806"/>
      <c r="QDR918" s="806"/>
      <c r="QDS918" s="806"/>
      <c r="QDT918" s="806"/>
      <c r="QDU918" s="806"/>
      <c r="QDV918" s="806"/>
      <c r="QDW918" s="806"/>
      <c r="QDX918" s="806"/>
      <c r="QDY918" s="806"/>
      <c r="QDZ918" s="806"/>
      <c r="QEA918" s="806"/>
      <c r="QEB918" s="806"/>
      <c r="QEC918" s="806"/>
      <c r="QED918" s="806"/>
      <c r="QEE918" s="806"/>
      <c r="QEF918" s="806"/>
      <c r="QEG918" s="806"/>
      <c r="QEH918" s="806"/>
      <c r="QEI918" s="806"/>
      <c r="QEJ918" s="806"/>
      <c r="QEK918" s="806"/>
      <c r="QEL918" s="806"/>
      <c r="QEM918" s="806"/>
      <c r="QEN918" s="806"/>
      <c r="QEO918" s="806"/>
      <c r="QEP918" s="806"/>
      <c r="QEQ918" s="806"/>
      <c r="QER918" s="806"/>
      <c r="QES918" s="806"/>
      <c r="QET918" s="806"/>
      <c r="QEU918" s="806"/>
      <c r="QEV918" s="806"/>
      <c r="QEW918" s="806"/>
      <c r="QEX918" s="806"/>
      <c r="QEY918" s="806"/>
      <c r="QEZ918" s="806"/>
      <c r="QFA918" s="806"/>
      <c r="QFB918" s="806"/>
      <c r="QFC918" s="806"/>
      <c r="QFD918" s="806"/>
      <c r="QFE918" s="806"/>
      <c r="QFF918" s="806"/>
      <c r="QFG918" s="806"/>
      <c r="QFH918" s="806"/>
      <c r="QFI918" s="806"/>
      <c r="QFJ918" s="806"/>
      <c r="QFK918" s="806"/>
      <c r="QFL918" s="806"/>
      <c r="QFM918" s="806"/>
      <c r="QFN918" s="806"/>
      <c r="QFO918" s="806"/>
      <c r="QFP918" s="806"/>
      <c r="QFQ918" s="806"/>
      <c r="QFR918" s="806"/>
      <c r="QFS918" s="806"/>
      <c r="QFT918" s="806"/>
      <c r="QFU918" s="806"/>
      <c r="QFV918" s="806"/>
      <c r="QFW918" s="806"/>
      <c r="QFX918" s="806"/>
      <c r="QFY918" s="806"/>
      <c r="QFZ918" s="806"/>
      <c r="QGA918" s="806"/>
      <c r="QGB918" s="806"/>
      <c r="QGC918" s="806"/>
      <c r="QGD918" s="806"/>
      <c r="QGE918" s="806"/>
      <c r="QGF918" s="806"/>
      <c r="QGG918" s="806"/>
      <c r="QGH918" s="806"/>
      <c r="QGI918" s="806"/>
      <c r="QGJ918" s="806"/>
      <c r="QGK918" s="806"/>
      <c r="QGL918" s="806"/>
      <c r="QGM918" s="806"/>
      <c r="QGN918" s="806"/>
      <c r="QGO918" s="806"/>
      <c r="QGP918" s="806"/>
      <c r="QGQ918" s="806"/>
      <c r="QGR918" s="806"/>
      <c r="QGS918" s="806"/>
      <c r="QGT918" s="806"/>
      <c r="QGU918" s="806"/>
      <c r="QGV918" s="806"/>
      <c r="QGW918" s="806"/>
      <c r="QGX918" s="806"/>
      <c r="QGY918" s="806"/>
      <c r="QGZ918" s="806"/>
      <c r="QHA918" s="806"/>
      <c r="QHB918" s="806"/>
      <c r="QHC918" s="806"/>
      <c r="QHD918" s="806"/>
      <c r="QHE918" s="806"/>
      <c r="QHF918" s="806"/>
      <c r="QHG918" s="806"/>
      <c r="QHH918" s="806"/>
      <c r="QHI918" s="806"/>
      <c r="QHJ918" s="806"/>
      <c r="QHK918" s="806"/>
      <c r="QHL918" s="806"/>
      <c r="QHM918" s="806"/>
      <c r="QHN918" s="806"/>
      <c r="QHO918" s="806"/>
      <c r="QHP918" s="806"/>
      <c r="QHQ918" s="806"/>
      <c r="QHR918" s="806"/>
      <c r="QHS918" s="806"/>
      <c r="QHT918" s="806"/>
      <c r="QHU918" s="806"/>
      <c r="QHV918" s="806"/>
      <c r="QHW918" s="806"/>
      <c r="QHX918" s="806"/>
      <c r="QHY918" s="806"/>
      <c r="QHZ918" s="806"/>
      <c r="QIA918" s="806"/>
      <c r="QIB918" s="806"/>
      <c r="QIC918" s="806"/>
      <c r="QID918" s="806"/>
      <c r="QIE918" s="806"/>
      <c r="QIF918" s="806"/>
      <c r="QIG918" s="806"/>
      <c r="QIH918" s="806"/>
      <c r="QII918" s="806"/>
      <c r="QIJ918" s="806"/>
      <c r="QIK918" s="806"/>
      <c r="QIL918" s="806"/>
      <c r="QIM918" s="806"/>
      <c r="QIN918" s="806"/>
      <c r="QIO918" s="806"/>
      <c r="QIP918" s="806"/>
      <c r="QIQ918" s="806"/>
      <c r="QIR918" s="806"/>
      <c r="QIS918" s="806"/>
      <c r="QIT918" s="806"/>
      <c r="QIU918" s="806"/>
      <c r="QIV918" s="806"/>
      <c r="QIW918" s="806"/>
      <c r="QIX918" s="806"/>
      <c r="QIY918" s="806"/>
      <c r="QIZ918" s="806"/>
      <c r="QJA918" s="806"/>
      <c r="QJB918" s="806"/>
      <c r="QJC918" s="806"/>
      <c r="QJD918" s="806"/>
      <c r="QJE918" s="806"/>
      <c r="QJF918" s="806"/>
      <c r="QJG918" s="806"/>
      <c r="QJH918" s="806"/>
      <c r="QJI918" s="806"/>
      <c r="QJJ918" s="806"/>
      <c r="QJK918" s="806"/>
      <c r="QJL918" s="806"/>
      <c r="QJM918" s="806"/>
      <c r="QJN918" s="806"/>
      <c r="QJO918" s="806"/>
      <c r="QJP918" s="806"/>
      <c r="QJQ918" s="806"/>
      <c r="QJR918" s="806"/>
      <c r="QJS918" s="806"/>
      <c r="QJT918" s="806"/>
      <c r="QJU918" s="806"/>
      <c r="QJV918" s="806"/>
      <c r="QJW918" s="806"/>
      <c r="QJX918" s="806"/>
      <c r="QJY918" s="806"/>
      <c r="QJZ918" s="806"/>
      <c r="QKA918" s="806"/>
      <c r="QKB918" s="806"/>
      <c r="QKC918" s="806"/>
      <c r="QKD918" s="806"/>
      <c r="QKE918" s="806"/>
      <c r="QKF918" s="806"/>
      <c r="QKG918" s="806"/>
      <c r="QKH918" s="806"/>
      <c r="QKI918" s="806"/>
      <c r="QKJ918" s="806"/>
      <c r="QKK918" s="806"/>
      <c r="QKL918" s="806"/>
      <c r="QKM918" s="806"/>
      <c r="QKN918" s="806"/>
      <c r="QKO918" s="806"/>
      <c r="QKP918" s="806"/>
      <c r="QKQ918" s="806"/>
      <c r="QKR918" s="806"/>
      <c r="QKS918" s="806"/>
      <c r="QKT918" s="806"/>
      <c r="QKU918" s="806"/>
      <c r="QKV918" s="806"/>
      <c r="QKW918" s="806"/>
      <c r="QKX918" s="806"/>
      <c r="QKY918" s="806"/>
      <c r="QKZ918" s="806"/>
      <c r="QLA918" s="806"/>
      <c r="QLB918" s="806"/>
      <c r="QLC918" s="806"/>
      <c r="QLD918" s="806"/>
      <c r="QLE918" s="806"/>
      <c r="QLF918" s="806"/>
      <c r="QLG918" s="806"/>
      <c r="QLH918" s="806"/>
      <c r="QLI918" s="806"/>
      <c r="QLJ918" s="806"/>
      <c r="QLK918" s="806"/>
      <c r="QLL918" s="806"/>
      <c r="QLM918" s="806"/>
      <c r="QLN918" s="806"/>
      <c r="QLO918" s="806"/>
      <c r="QLP918" s="806"/>
      <c r="QLQ918" s="806"/>
      <c r="QLR918" s="806"/>
      <c r="QLS918" s="806"/>
      <c r="QLT918" s="806"/>
      <c r="QLU918" s="806"/>
      <c r="QLV918" s="806"/>
      <c r="QLW918" s="806"/>
      <c r="QLX918" s="806"/>
      <c r="QLY918" s="806"/>
      <c r="QLZ918" s="806"/>
      <c r="QMA918" s="806"/>
      <c r="QMB918" s="806"/>
      <c r="QMC918" s="806"/>
      <c r="QMD918" s="806"/>
      <c r="QME918" s="806"/>
      <c r="QMF918" s="806"/>
      <c r="QMG918" s="806"/>
      <c r="QMH918" s="806"/>
      <c r="QMI918" s="806"/>
      <c r="QMJ918" s="806"/>
      <c r="QMK918" s="806"/>
      <c r="QML918" s="806"/>
      <c r="QMM918" s="806"/>
      <c r="QMN918" s="806"/>
      <c r="QMO918" s="806"/>
      <c r="QMP918" s="806"/>
      <c r="QMQ918" s="806"/>
      <c r="QMR918" s="806"/>
      <c r="QMS918" s="806"/>
      <c r="QMT918" s="806"/>
      <c r="QMU918" s="806"/>
      <c r="QMV918" s="806"/>
      <c r="QMW918" s="806"/>
      <c r="QMX918" s="806"/>
      <c r="QMY918" s="806"/>
      <c r="QMZ918" s="806"/>
      <c r="QNA918" s="806"/>
      <c r="QNB918" s="806"/>
      <c r="QNC918" s="806"/>
      <c r="QND918" s="806"/>
      <c r="QNE918" s="806"/>
      <c r="QNF918" s="806"/>
      <c r="QNG918" s="806"/>
      <c r="QNH918" s="806"/>
      <c r="QNI918" s="806"/>
      <c r="QNJ918" s="806"/>
      <c r="QNK918" s="806"/>
      <c r="QNL918" s="806"/>
      <c r="QNM918" s="806"/>
      <c r="QNN918" s="806"/>
      <c r="QNO918" s="806"/>
      <c r="QNP918" s="806"/>
      <c r="QNQ918" s="806"/>
      <c r="QNR918" s="806"/>
      <c r="QNS918" s="806"/>
      <c r="QNT918" s="806"/>
      <c r="QNU918" s="806"/>
      <c r="QNV918" s="806"/>
      <c r="QNW918" s="806"/>
      <c r="QNX918" s="806"/>
      <c r="QNY918" s="806"/>
      <c r="QNZ918" s="806"/>
      <c r="QOA918" s="806"/>
      <c r="QOB918" s="806"/>
      <c r="QOC918" s="806"/>
      <c r="QOD918" s="806"/>
      <c r="QOE918" s="806"/>
      <c r="QOF918" s="806"/>
      <c r="QOG918" s="806"/>
      <c r="QOH918" s="806"/>
      <c r="QOI918" s="806"/>
      <c r="QOJ918" s="806"/>
      <c r="QOK918" s="806"/>
      <c r="QOL918" s="806"/>
      <c r="QOM918" s="806"/>
      <c r="QON918" s="806"/>
      <c r="QOO918" s="806"/>
      <c r="QOP918" s="806"/>
      <c r="QOQ918" s="806"/>
      <c r="QOR918" s="806"/>
      <c r="QOS918" s="806"/>
      <c r="QOT918" s="806"/>
      <c r="QOU918" s="806"/>
      <c r="QOV918" s="806"/>
      <c r="QOW918" s="806"/>
      <c r="QOX918" s="806"/>
      <c r="QOY918" s="806"/>
      <c r="QOZ918" s="806"/>
      <c r="QPA918" s="806"/>
      <c r="QPB918" s="806"/>
      <c r="QPC918" s="806"/>
      <c r="QPD918" s="806"/>
      <c r="QPE918" s="806"/>
      <c r="QPF918" s="806"/>
      <c r="QPG918" s="806"/>
      <c r="QPH918" s="806"/>
      <c r="QPI918" s="806"/>
      <c r="QPJ918" s="806"/>
      <c r="QPK918" s="806"/>
      <c r="QPL918" s="806"/>
      <c r="QPM918" s="806"/>
      <c r="QPN918" s="806"/>
      <c r="QPO918" s="806"/>
      <c r="QPP918" s="806"/>
      <c r="QPQ918" s="806"/>
      <c r="QPR918" s="806"/>
      <c r="QPS918" s="806"/>
      <c r="QPT918" s="806"/>
      <c r="QPU918" s="806"/>
      <c r="QPV918" s="806"/>
      <c r="QPW918" s="806"/>
      <c r="QPX918" s="806"/>
      <c r="QPY918" s="806"/>
      <c r="QPZ918" s="806"/>
      <c r="QQA918" s="806"/>
      <c r="QQB918" s="806"/>
      <c r="QQC918" s="806"/>
      <c r="QQD918" s="806"/>
      <c r="QQE918" s="806"/>
      <c r="QQF918" s="806"/>
      <c r="QQG918" s="806"/>
      <c r="QQH918" s="806"/>
      <c r="QQI918" s="806"/>
      <c r="QQJ918" s="806"/>
      <c r="QQK918" s="806"/>
      <c r="QQL918" s="806"/>
      <c r="QQM918" s="806"/>
      <c r="QQN918" s="806"/>
      <c r="QQO918" s="806"/>
      <c r="QQP918" s="806"/>
      <c r="QQQ918" s="806"/>
      <c r="QQR918" s="806"/>
      <c r="QQS918" s="806"/>
      <c r="QQT918" s="806"/>
      <c r="QQU918" s="806"/>
      <c r="QQV918" s="806"/>
      <c r="QQW918" s="806"/>
      <c r="QQX918" s="806"/>
      <c r="QQY918" s="806"/>
      <c r="QQZ918" s="806"/>
      <c r="QRA918" s="806"/>
      <c r="QRB918" s="806"/>
      <c r="QRC918" s="806"/>
      <c r="QRD918" s="806"/>
      <c r="QRE918" s="806"/>
      <c r="QRF918" s="806"/>
      <c r="QRG918" s="806"/>
      <c r="QRH918" s="806"/>
      <c r="QRI918" s="806"/>
      <c r="QRJ918" s="806"/>
      <c r="QRK918" s="806"/>
      <c r="QRL918" s="806"/>
      <c r="QRM918" s="806"/>
      <c r="QRN918" s="806"/>
      <c r="QRO918" s="806"/>
      <c r="QRP918" s="806"/>
      <c r="QRQ918" s="806"/>
      <c r="QRR918" s="806"/>
      <c r="QRS918" s="806"/>
      <c r="QRT918" s="806"/>
      <c r="QRU918" s="806"/>
      <c r="QRV918" s="806"/>
      <c r="QRW918" s="806"/>
      <c r="QRX918" s="806"/>
      <c r="QRY918" s="806"/>
      <c r="QRZ918" s="806"/>
      <c r="QSA918" s="806"/>
      <c r="QSB918" s="806"/>
      <c r="QSC918" s="806"/>
      <c r="QSD918" s="806"/>
      <c r="QSE918" s="806"/>
      <c r="QSF918" s="806"/>
      <c r="QSG918" s="806"/>
      <c r="QSH918" s="806"/>
      <c r="QSI918" s="806"/>
      <c r="QSJ918" s="806"/>
      <c r="QSK918" s="806"/>
      <c r="QSL918" s="806"/>
      <c r="QSM918" s="806"/>
      <c r="QSN918" s="806"/>
      <c r="QSO918" s="806"/>
      <c r="QSP918" s="806"/>
      <c r="QSQ918" s="806"/>
      <c r="QSR918" s="806"/>
      <c r="QSS918" s="806"/>
      <c r="QST918" s="806"/>
      <c r="QSU918" s="806"/>
      <c r="QSV918" s="806"/>
      <c r="QSW918" s="806"/>
      <c r="QSX918" s="806"/>
      <c r="QSY918" s="806"/>
      <c r="QSZ918" s="806"/>
      <c r="QTA918" s="806"/>
      <c r="QTB918" s="806"/>
      <c r="QTC918" s="806"/>
      <c r="QTD918" s="806"/>
      <c r="QTE918" s="806"/>
      <c r="QTF918" s="806"/>
      <c r="QTG918" s="806"/>
      <c r="QTH918" s="806"/>
      <c r="QTI918" s="806"/>
      <c r="QTJ918" s="806"/>
      <c r="QTK918" s="806"/>
      <c r="QTL918" s="806"/>
      <c r="QTM918" s="806"/>
      <c r="QTN918" s="806"/>
      <c r="QTO918" s="806"/>
      <c r="QTP918" s="806"/>
      <c r="QTQ918" s="806"/>
      <c r="QTR918" s="806"/>
      <c r="QTS918" s="806"/>
      <c r="QTT918" s="806"/>
      <c r="QTU918" s="806"/>
      <c r="QTV918" s="806"/>
      <c r="QTW918" s="806"/>
      <c r="QTX918" s="806"/>
      <c r="QTY918" s="806"/>
      <c r="QTZ918" s="806"/>
      <c r="QUA918" s="806"/>
      <c r="QUB918" s="806"/>
      <c r="QUC918" s="806"/>
      <c r="QUD918" s="806"/>
      <c r="QUE918" s="806"/>
      <c r="QUF918" s="806"/>
      <c r="QUG918" s="806"/>
      <c r="QUH918" s="806"/>
      <c r="QUI918" s="806"/>
      <c r="QUJ918" s="806"/>
      <c r="QUK918" s="806"/>
      <c r="QUL918" s="806"/>
      <c r="QUM918" s="806"/>
      <c r="QUN918" s="806"/>
      <c r="QUO918" s="806"/>
      <c r="QUP918" s="806"/>
      <c r="QUQ918" s="806"/>
      <c r="QUR918" s="806"/>
      <c r="QUS918" s="806"/>
      <c r="QUT918" s="806"/>
      <c r="QUU918" s="806"/>
      <c r="QUV918" s="806"/>
      <c r="QUW918" s="806"/>
      <c r="QUX918" s="806"/>
      <c r="QUY918" s="806"/>
      <c r="QUZ918" s="806"/>
      <c r="QVA918" s="806"/>
      <c r="QVB918" s="806"/>
      <c r="QVC918" s="806"/>
      <c r="QVD918" s="806"/>
      <c r="QVE918" s="806"/>
      <c r="QVF918" s="806"/>
      <c r="QVG918" s="806"/>
      <c r="QVH918" s="806"/>
      <c r="QVI918" s="806"/>
      <c r="QVJ918" s="806"/>
      <c r="QVK918" s="806"/>
      <c r="QVL918" s="806"/>
      <c r="QVM918" s="806"/>
      <c r="QVN918" s="806"/>
      <c r="QVO918" s="806"/>
      <c r="QVP918" s="806"/>
      <c r="QVQ918" s="806"/>
      <c r="QVR918" s="806"/>
      <c r="QVS918" s="806"/>
      <c r="QVT918" s="806"/>
      <c r="QVU918" s="806"/>
      <c r="QVV918" s="806"/>
      <c r="QVW918" s="806"/>
      <c r="QVX918" s="806"/>
      <c r="QVY918" s="806"/>
      <c r="QVZ918" s="806"/>
      <c r="QWA918" s="806"/>
      <c r="QWB918" s="806"/>
      <c r="QWC918" s="806"/>
      <c r="QWD918" s="806"/>
      <c r="QWE918" s="806"/>
      <c r="QWF918" s="806"/>
      <c r="QWG918" s="806"/>
      <c r="QWH918" s="806"/>
      <c r="QWI918" s="806"/>
      <c r="QWJ918" s="806"/>
      <c r="QWK918" s="806"/>
      <c r="QWL918" s="806"/>
      <c r="QWM918" s="806"/>
      <c r="QWN918" s="806"/>
      <c r="QWO918" s="806"/>
      <c r="QWP918" s="806"/>
      <c r="QWQ918" s="806"/>
      <c r="QWR918" s="806"/>
      <c r="QWS918" s="806"/>
      <c r="QWT918" s="806"/>
      <c r="QWU918" s="806"/>
      <c r="QWV918" s="806"/>
      <c r="QWW918" s="806"/>
      <c r="QWX918" s="806"/>
      <c r="QWY918" s="806"/>
      <c r="QWZ918" s="806"/>
      <c r="QXA918" s="806"/>
      <c r="QXB918" s="806"/>
      <c r="QXC918" s="806"/>
      <c r="QXD918" s="806"/>
      <c r="QXE918" s="806"/>
      <c r="QXF918" s="806"/>
      <c r="QXG918" s="806"/>
      <c r="QXH918" s="806"/>
      <c r="QXI918" s="806"/>
      <c r="QXJ918" s="806"/>
      <c r="QXK918" s="806"/>
      <c r="QXL918" s="806"/>
      <c r="QXM918" s="806"/>
      <c r="QXN918" s="806"/>
      <c r="QXO918" s="806"/>
      <c r="QXP918" s="806"/>
      <c r="QXQ918" s="806"/>
      <c r="QXR918" s="806"/>
      <c r="QXS918" s="806"/>
      <c r="QXT918" s="806"/>
      <c r="QXU918" s="806"/>
      <c r="QXV918" s="806"/>
      <c r="QXW918" s="806"/>
      <c r="QXX918" s="806"/>
      <c r="QXY918" s="806"/>
      <c r="QXZ918" s="806"/>
      <c r="QYA918" s="806"/>
      <c r="QYB918" s="806"/>
      <c r="QYC918" s="806"/>
      <c r="QYD918" s="806"/>
      <c r="QYE918" s="806"/>
      <c r="QYF918" s="806"/>
      <c r="QYG918" s="806"/>
      <c r="QYH918" s="806"/>
      <c r="QYI918" s="806"/>
      <c r="QYJ918" s="806"/>
      <c r="QYK918" s="806"/>
      <c r="QYL918" s="806"/>
      <c r="QYM918" s="806"/>
      <c r="QYN918" s="806"/>
      <c r="QYO918" s="806"/>
      <c r="QYP918" s="806"/>
      <c r="QYQ918" s="806"/>
      <c r="QYR918" s="806"/>
      <c r="QYS918" s="806"/>
      <c r="QYT918" s="806"/>
      <c r="QYU918" s="806"/>
      <c r="QYV918" s="806"/>
      <c r="QYW918" s="806"/>
      <c r="QYX918" s="806"/>
      <c r="QYY918" s="806"/>
      <c r="QYZ918" s="806"/>
      <c r="QZA918" s="806"/>
      <c r="QZB918" s="806"/>
      <c r="QZC918" s="806"/>
      <c r="QZD918" s="806"/>
      <c r="QZE918" s="806"/>
      <c r="QZF918" s="806"/>
      <c r="QZG918" s="806"/>
      <c r="QZH918" s="806"/>
      <c r="QZI918" s="806"/>
      <c r="QZJ918" s="806"/>
      <c r="QZK918" s="806"/>
      <c r="QZL918" s="806"/>
      <c r="QZM918" s="806"/>
      <c r="QZN918" s="806"/>
      <c r="QZO918" s="806"/>
      <c r="QZP918" s="806"/>
      <c r="QZQ918" s="806"/>
      <c r="QZR918" s="806"/>
      <c r="QZS918" s="806"/>
      <c r="QZT918" s="806"/>
      <c r="QZU918" s="806"/>
      <c r="QZV918" s="806"/>
      <c r="QZW918" s="806"/>
      <c r="QZX918" s="806"/>
      <c r="QZY918" s="806"/>
      <c r="QZZ918" s="806"/>
      <c r="RAA918" s="806"/>
      <c r="RAB918" s="806"/>
      <c r="RAC918" s="806"/>
      <c r="RAD918" s="806"/>
      <c r="RAE918" s="806"/>
      <c r="RAF918" s="806"/>
      <c r="RAG918" s="806"/>
      <c r="RAH918" s="806"/>
      <c r="RAI918" s="806"/>
      <c r="RAJ918" s="806"/>
      <c r="RAK918" s="806"/>
      <c r="RAL918" s="806"/>
      <c r="RAM918" s="806"/>
      <c r="RAN918" s="806"/>
      <c r="RAO918" s="806"/>
      <c r="RAP918" s="806"/>
      <c r="RAQ918" s="806"/>
      <c r="RAR918" s="806"/>
      <c r="RAS918" s="806"/>
      <c r="RAT918" s="806"/>
      <c r="RAU918" s="806"/>
      <c r="RAV918" s="806"/>
      <c r="RAW918" s="806"/>
      <c r="RAX918" s="806"/>
      <c r="RAY918" s="806"/>
      <c r="RAZ918" s="806"/>
      <c r="RBA918" s="806"/>
      <c r="RBB918" s="806"/>
      <c r="RBC918" s="806"/>
      <c r="RBD918" s="806"/>
      <c r="RBE918" s="806"/>
      <c r="RBF918" s="806"/>
      <c r="RBG918" s="806"/>
      <c r="RBH918" s="806"/>
      <c r="RBI918" s="806"/>
      <c r="RBJ918" s="806"/>
      <c r="RBK918" s="806"/>
      <c r="RBL918" s="806"/>
      <c r="RBM918" s="806"/>
      <c r="RBN918" s="806"/>
      <c r="RBO918" s="806"/>
      <c r="RBP918" s="806"/>
      <c r="RBQ918" s="806"/>
      <c r="RBR918" s="806"/>
      <c r="RBS918" s="806"/>
      <c r="RBT918" s="806"/>
      <c r="RBU918" s="806"/>
      <c r="RBV918" s="806"/>
      <c r="RBW918" s="806"/>
      <c r="RBX918" s="806"/>
      <c r="RBY918" s="806"/>
      <c r="RBZ918" s="806"/>
      <c r="RCA918" s="806"/>
      <c r="RCB918" s="806"/>
      <c r="RCC918" s="806"/>
      <c r="RCD918" s="806"/>
      <c r="RCE918" s="806"/>
      <c r="RCF918" s="806"/>
      <c r="RCG918" s="806"/>
      <c r="RCH918" s="806"/>
      <c r="RCI918" s="806"/>
      <c r="RCJ918" s="806"/>
      <c r="RCK918" s="806"/>
      <c r="RCL918" s="806"/>
      <c r="RCM918" s="806"/>
      <c r="RCN918" s="806"/>
      <c r="RCO918" s="806"/>
      <c r="RCP918" s="806"/>
      <c r="RCQ918" s="806"/>
      <c r="RCR918" s="806"/>
      <c r="RCS918" s="806"/>
      <c r="RCT918" s="806"/>
      <c r="RCU918" s="806"/>
      <c r="RCV918" s="806"/>
      <c r="RCW918" s="806"/>
      <c r="RCX918" s="806"/>
      <c r="RCY918" s="806"/>
      <c r="RCZ918" s="806"/>
      <c r="RDA918" s="806"/>
      <c r="RDB918" s="806"/>
      <c r="RDC918" s="806"/>
      <c r="RDD918" s="806"/>
      <c r="RDE918" s="806"/>
      <c r="RDF918" s="806"/>
      <c r="RDG918" s="806"/>
      <c r="RDH918" s="806"/>
      <c r="RDI918" s="806"/>
      <c r="RDJ918" s="806"/>
      <c r="RDK918" s="806"/>
      <c r="RDL918" s="806"/>
      <c r="RDM918" s="806"/>
      <c r="RDN918" s="806"/>
      <c r="RDO918" s="806"/>
      <c r="RDP918" s="806"/>
      <c r="RDQ918" s="806"/>
      <c r="RDR918" s="806"/>
      <c r="RDS918" s="806"/>
      <c r="RDT918" s="806"/>
      <c r="RDU918" s="806"/>
      <c r="RDV918" s="806"/>
      <c r="RDW918" s="806"/>
      <c r="RDX918" s="806"/>
      <c r="RDY918" s="806"/>
      <c r="RDZ918" s="806"/>
      <c r="REA918" s="806"/>
      <c r="REB918" s="806"/>
      <c r="REC918" s="806"/>
      <c r="RED918" s="806"/>
      <c r="REE918" s="806"/>
      <c r="REF918" s="806"/>
      <c r="REG918" s="806"/>
      <c r="REH918" s="806"/>
      <c r="REI918" s="806"/>
      <c r="REJ918" s="806"/>
      <c r="REK918" s="806"/>
      <c r="REL918" s="806"/>
      <c r="REM918" s="806"/>
      <c r="REN918" s="806"/>
      <c r="REO918" s="806"/>
      <c r="REP918" s="806"/>
      <c r="REQ918" s="806"/>
      <c r="RER918" s="806"/>
      <c r="RES918" s="806"/>
      <c r="RET918" s="806"/>
      <c r="REU918" s="806"/>
      <c r="REV918" s="806"/>
      <c r="REW918" s="806"/>
      <c r="REX918" s="806"/>
      <c r="REY918" s="806"/>
      <c r="REZ918" s="806"/>
      <c r="RFA918" s="806"/>
      <c r="RFB918" s="806"/>
      <c r="RFC918" s="806"/>
      <c r="RFD918" s="806"/>
      <c r="RFE918" s="806"/>
      <c r="RFF918" s="806"/>
      <c r="RFG918" s="806"/>
      <c r="RFH918" s="806"/>
      <c r="RFI918" s="806"/>
      <c r="RFJ918" s="806"/>
      <c r="RFK918" s="806"/>
      <c r="RFL918" s="806"/>
      <c r="RFM918" s="806"/>
      <c r="RFN918" s="806"/>
      <c r="RFO918" s="806"/>
      <c r="RFP918" s="806"/>
      <c r="RFQ918" s="806"/>
      <c r="RFR918" s="806"/>
      <c r="RFS918" s="806"/>
      <c r="RFT918" s="806"/>
      <c r="RFU918" s="806"/>
      <c r="RFV918" s="806"/>
      <c r="RFW918" s="806"/>
      <c r="RFX918" s="806"/>
      <c r="RFY918" s="806"/>
      <c r="RFZ918" s="806"/>
      <c r="RGA918" s="806"/>
      <c r="RGB918" s="806"/>
      <c r="RGC918" s="806"/>
      <c r="RGD918" s="806"/>
      <c r="RGE918" s="806"/>
      <c r="RGF918" s="806"/>
      <c r="RGG918" s="806"/>
      <c r="RGH918" s="806"/>
      <c r="RGI918" s="806"/>
      <c r="RGJ918" s="806"/>
      <c r="RGK918" s="806"/>
      <c r="RGL918" s="806"/>
      <c r="RGM918" s="806"/>
      <c r="RGN918" s="806"/>
      <c r="RGO918" s="806"/>
      <c r="RGP918" s="806"/>
      <c r="RGQ918" s="806"/>
      <c r="RGR918" s="806"/>
      <c r="RGS918" s="806"/>
      <c r="RGT918" s="806"/>
      <c r="RGU918" s="806"/>
      <c r="RGV918" s="806"/>
      <c r="RGW918" s="806"/>
      <c r="RGX918" s="806"/>
      <c r="RGY918" s="806"/>
      <c r="RGZ918" s="806"/>
      <c r="RHA918" s="806"/>
      <c r="RHB918" s="806"/>
      <c r="RHC918" s="806"/>
      <c r="RHD918" s="806"/>
      <c r="RHE918" s="806"/>
      <c r="RHF918" s="806"/>
      <c r="RHG918" s="806"/>
      <c r="RHH918" s="806"/>
      <c r="RHI918" s="806"/>
      <c r="RHJ918" s="806"/>
      <c r="RHK918" s="806"/>
      <c r="RHL918" s="806"/>
      <c r="RHM918" s="806"/>
      <c r="RHN918" s="806"/>
      <c r="RHO918" s="806"/>
      <c r="RHP918" s="806"/>
      <c r="RHQ918" s="806"/>
      <c r="RHR918" s="806"/>
      <c r="RHS918" s="806"/>
      <c r="RHT918" s="806"/>
      <c r="RHU918" s="806"/>
      <c r="RHV918" s="806"/>
      <c r="RHW918" s="806"/>
      <c r="RHX918" s="806"/>
      <c r="RHY918" s="806"/>
      <c r="RHZ918" s="806"/>
      <c r="RIA918" s="806"/>
      <c r="RIB918" s="806"/>
      <c r="RIC918" s="806"/>
      <c r="RID918" s="806"/>
      <c r="RIE918" s="806"/>
      <c r="RIF918" s="806"/>
      <c r="RIG918" s="806"/>
      <c r="RIH918" s="806"/>
      <c r="RII918" s="806"/>
      <c r="RIJ918" s="806"/>
      <c r="RIK918" s="806"/>
      <c r="RIL918" s="806"/>
      <c r="RIM918" s="806"/>
      <c r="RIN918" s="806"/>
      <c r="RIO918" s="806"/>
      <c r="RIP918" s="806"/>
      <c r="RIQ918" s="806"/>
      <c r="RIR918" s="806"/>
      <c r="RIS918" s="806"/>
      <c r="RIT918" s="806"/>
      <c r="RIU918" s="806"/>
      <c r="RIV918" s="806"/>
      <c r="RIW918" s="806"/>
      <c r="RIX918" s="806"/>
      <c r="RIY918" s="806"/>
      <c r="RIZ918" s="806"/>
      <c r="RJA918" s="806"/>
      <c r="RJB918" s="806"/>
      <c r="RJC918" s="806"/>
      <c r="RJD918" s="806"/>
      <c r="RJE918" s="806"/>
      <c r="RJF918" s="806"/>
      <c r="RJG918" s="806"/>
      <c r="RJH918" s="806"/>
      <c r="RJI918" s="806"/>
      <c r="RJJ918" s="806"/>
      <c r="RJK918" s="806"/>
      <c r="RJL918" s="806"/>
      <c r="RJM918" s="806"/>
      <c r="RJN918" s="806"/>
      <c r="RJO918" s="806"/>
      <c r="RJP918" s="806"/>
      <c r="RJQ918" s="806"/>
      <c r="RJR918" s="806"/>
      <c r="RJS918" s="806"/>
      <c r="RJT918" s="806"/>
      <c r="RJU918" s="806"/>
      <c r="RJV918" s="806"/>
      <c r="RJW918" s="806"/>
      <c r="RJX918" s="806"/>
      <c r="RJY918" s="806"/>
      <c r="RJZ918" s="806"/>
      <c r="RKA918" s="806"/>
      <c r="RKB918" s="806"/>
      <c r="RKC918" s="806"/>
      <c r="RKD918" s="806"/>
      <c r="RKE918" s="806"/>
      <c r="RKF918" s="806"/>
      <c r="RKG918" s="806"/>
      <c r="RKH918" s="806"/>
      <c r="RKI918" s="806"/>
      <c r="RKJ918" s="806"/>
      <c r="RKK918" s="806"/>
      <c r="RKL918" s="806"/>
      <c r="RKM918" s="806"/>
      <c r="RKN918" s="806"/>
      <c r="RKO918" s="806"/>
      <c r="RKP918" s="806"/>
      <c r="RKQ918" s="806"/>
      <c r="RKR918" s="806"/>
      <c r="RKS918" s="806"/>
      <c r="RKT918" s="806"/>
      <c r="RKU918" s="806"/>
      <c r="RKV918" s="806"/>
      <c r="RKW918" s="806"/>
      <c r="RKX918" s="806"/>
      <c r="RKY918" s="806"/>
      <c r="RKZ918" s="806"/>
      <c r="RLA918" s="806"/>
      <c r="RLB918" s="806"/>
      <c r="RLC918" s="806"/>
      <c r="RLD918" s="806"/>
      <c r="RLE918" s="806"/>
      <c r="RLF918" s="806"/>
      <c r="RLG918" s="806"/>
      <c r="RLH918" s="806"/>
      <c r="RLI918" s="806"/>
      <c r="RLJ918" s="806"/>
      <c r="RLK918" s="806"/>
      <c r="RLL918" s="806"/>
      <c r="RLM918" s="806"/>
      <c r="RLN918" s="806"/>
      <c r="RLO918" s="806"/>
      <c r="RLP918" s="806"/>
      <c r="RLQ918" s="806"/>
      <c r="RLR918" s="806"/>
      <c r="RLS918" s="806"/>
      <c r="RLT918" s="806"/>
      <c r="RLU918" s="806"/>
      <c r="RLV918" s="806"/>
      <c r="RLW918" s="806"/>
      <c r="RLX918" s="806"/>
      <c r="RLY918" s="806"/>
      <c r="RLZ918" s="806"/>
      <c r="RMA918" s="806"/>
      <c r="RMB918" s="806"/>
      <c r="RMC918" s="806"/>
      <c r="RMD918" s="806"/>
      <c r="RME918" s="806"/>
      <c r="RMF918" s="806"/>
      <c r="RMG918" s="806"/>
      <c r="RMH918" s="806"/>
      <c r="RMI918" s="806"/>
      <c r="RMJ918" s="806"/>
      <c r="RMK918" s="806"/>
      <c r="RML918" s="806"/>
      <c r="RMM918" s="806"/>
      <c r="RMN918" s="806"/>
      <c r="RMO918" s="806"/>
      <c r="RMP918" s="806"/>
      <c r="RMQ918" s="806"/>
      <c r="RMR918" s="806"/>
      <c r="RMS918" s="806"/>
      <c r="RMT918" s="806"/>
      <c r="RMU918" s="806"/>
      <c r="RMV918" s="806"/>
      <c r="RMW918" s="806"/>
      <c r="RMX918" s="806"/>
      <c r="RMY918" s="806"/>
      <c r="RMZ918" s="806"/>
      <c r="RNA918" s="806"/>
      <c r="RNB918" s="806"/>
      <c r="RNC918" s="806"/>
      <c r="RND918" s="806"/>
      <c r="RNE918" s="806"/>
      <c r="RNF918" s="806"/>
      <c r="RNG918" s="806"/>
      <c r="RNH918" s="806"/>
      <c r="RNI918" s="806"/>
      <c r="RNJ918" s="806"/>
      <c r="RNK918" s="806"/>
      <c r="RNL918" s="806"/>
      <c r="RNM918" s="806"/>
      <c r="RNN918" s="806"/>
      <c r="RNO918" s="806"/>
      <c r="RNP918" s="806"/>
      <c r="RNQ918" s="806"/>
      <c r="RNR918" s="806"/>
      <c r="RNS918" s="806"/>
      <c r="RNT918" s="806"/>
      <c r="RNU918" s="806"/>
      <c r="RNV918" s="806"/>
      <c r="RNW918" s="806"/>
      <c r="RNX918" s="806"/>
      <c r="RNY918" s="806"/>
      <c r="RNZ918" s="806"/>
      <c r="ROA918" s="806"/>
      <c r="ROB918" s="806"/>
      <c r="ROC918" s="806"/>
      <c r="ROD918" s="806"/>
      <c r="ROE918" s="806"/>
      <c r="ROF918" s="806"/>
      <c r="ROG918" s="806"/>
      <c r="ROH918" s="806"/>
      <c r="ROI918" s="806"/>
      <c r="ROJ918" s="806"/>
      <c r="ROK918" s="806"/>
      <c r="ROL918" s="806"/>
      <c r="ROM918" s="806"/>
      <c r="RON918" s="806"/>
      <c r="ROO918" s="806"/>
      <c r="ROP918" s="806"/>
      <c r="ROQ918" s="806"/>
      <c r="ROR918" s="806"/>
      <c r="ROS918" s="806"/>
      <c r="ROT918" s="806"/>
      <c r="ROU918" s="806"/>
      <c r="ROV918" s="806"/>
      <c r="ROW918" s="806"/>
      <c r="ROX918" s="806"/>
      <c r="ROY918" s="806"/>
      <c r="ROZ918" s="806"/>
      <c r="RPA918" s="806"/>
      <c r="RPB918" s="806"/>
      <c r="RPC918" s="806"/>
      <c r="RPD918" s="806"/>
      <c r="RPE918" s="806"/>
      <c r="RPF918" s="806"/>
      <c r="RPG918" s="806"/>
      <c r="RPH918" s="806"/>
      <c r="RPI918" s="806"/>
      <c r="RPJ918" s="806"/>
      <c r="RPK918" s="806"/>
      <c r="RPL918" s="806"/>
      <c r="RPM918" s="806"/>
      <c r="RPN918" s="806"/>
      <c r="RPO918" s="806"/>
      <c r="RPP918" s="806"/>
      <c r="RPQ918" s="806"/>
      <c r="RPR918" s="806"/>
      <c r="RPS918" s="806"/>
      <c r="RPT918" s="806"/>
      <c r="RPU918" s="806"/>
      <c r="RPV918" s="806"/>
      <c r="RPW918" s="806"/>
      <c r="RPX918" s="806"/>
      <c r="RPY918" s="806"/>
      <c r="RPZ918" s="806"/>
      <c r="RQA918" s="806"/>
      <c r="RQB918" s="806"/>
      <c r="RQC918" s="806"/>
      <c r="RQD918" s="806"/>
      <c r="RQE918" s="806"/>
      <c r="RQF918" s="806"/>
      <c r="RQG918" s="806"/>
      <c r="RQH918" s="806"/>
      <c r="RQI918" s="806"/>
      <c r="RQJ918" s="806"/>
      <c r="RQK918" s="806"/>
      <c r="RQL918" s="806"/>
      <c r="RQM918" s="806"/>
      <c r="RQN918" s="806"/>
      <c r="RQO918" s="806"/>
      <c r="RQP918" s="806"/>
      <c r="RQQ918" s="806"/>
      <c r="RQR918" s="806"/>
      <c r="RQS918" s="806"/>
      <c r="RQT918" s="806"/>
      <c r="RQU918" s="806"/>
      <c r="RQV918" s="806"/>
      <c r="RQW918" s="806"/>
      <c r="RQX918" s="806"/>
      <c r="RQY918" s="806"/>
      <c r="RQZ918" s="806"/>
      <c r="RRA918" s="806"/>
      <c r="RRB918" s="806"/>
      <c r="RRC918" s="806"/>
      <c r="RRD918" s="806"/>
      <c r="RRE918" s="806"/>
      <c r="RRF918" s="806"/>
      <c r="RRG918" s="806"/>
      <c r="RRH918" s="806"/>
      <c r="RRI918" s="806"/>
      <c r="RRJ918" s="806"/>
      <c r="RRK918" s="806"/>
      <c r="RRL918" s="806"/>
      <c r="RRM918" s="806"/>
      <c r="RRN918" s="806"/>
      <c r="RRO918" s="806"/>
      <c r="RRP918" s="806"/>
      <c r="RRQ918" s="806"/>
      <c r="RRR918" s="806"/>
      <c r="RRS918" s="806"/>
      <c r="RRT918" s="806"/>
      <c r="RRU918" s="806"/>
      <c r="RRV918" s="806"/>
      <c r="RRW918" s="806"/>
      <c r="RRX918" s="806"/>
      <c r="RRY918" s="806"/>
      <c r="RRZ918" s="806"/>
      <c r="RSA918" s="806"/>
      <c r="RSB918" s="806"/>
      <c r="RSC918" s="806"/>
      <c r="RSD918" s="806"/>
      <c r="RSE918" s="806"/>
      <c r="RSF918" s="806"/>
      <c r="RSG918" s="806"/>
      <c r="RSH918" s="806"/>
      <c r="RSI918" s="806"/>
      <c r="RSJ918" s="806"/>
      <c r="RSK918" s="806"/>
      <c r="RSL918" s="806"/>
      <c r="RSM918" s="806"/>
      <c r="RSN918" s="806"/>
      <c r="RSO918" s="806"/>
      <c r="RSP918" s="806"/>
      <c r="RSQ918" s="806"/>
      <c r="RSR918" s="806"/>
      <c r="RSS918" s="806"/>
      <c r="RST918" s="806"/>
      <c r="RSU918" s="806"/>
      <c r="RSV918" s="806"/>
      <c r="RSW918" s="806"/>
      <c r="RSX918" s="806"/>
      <c r="RSY918" s="806"/>
      <c r="RSZ918" s="806"/>
      <c r="RTA918" s="806"/>
      <c r="RTB918" s="806"/>
      <c r="RTC918" s="806"/>
      <c r="RTD918" s="806"/>
      <c r="RTE918" s="806"/>
      <c r="RTF918" s="806"/>
      <c r="RTG918" s="806"/>
      <c r="RTH918" s="806"/>
      <c r="RTI918" s="806"/>
      <c r="RTJ918" s="806"/>
      <c r="RTK918" s="806"/>
      <c r="RTL918" s="806"/>
      <c r="RTM918" s="806"/>
      <c r="RTN918" s="806"/>
      <c r="RTO918" s="806"/>
      <c r="RTP918" s="806"/>
      <c r="RTQ918" s="806"/>
      <c r="RTR918" s="806"/>
      <c r="RTS918" s="806"/>
      <c r="RTT918" s="806"/>
      <c r="RTU918" s="806"/>
      <c r="RTV918" s="806"/>
      <c r="RTW918" s="806"/>
      <c r="RTX918" s="806"/>
      <c r="RTY918" s="806"/>
      <c r="RTZ918" s="806"/>
      <c r="RUA918" s="806"/>
      <c r="RUB918" s="806"/>
      <c r="RUC918" s="806"/>
      <c r="RUD918" s="806"/>
      <c r="RUE918" s="806"/>
      <c r="RUF918" s="806"/>
      <c r="RUG918" s="806"/>
      <c r="RUH918" s="806"/>
      <c r="RUI918" s="806"/>
      <c r="RUJ918" s="806"/>
      <c r="RUK918" s="806"/>
      <c r="RUL918" s="806"/>
      <c r="RUM918" s="806"/>
      <c r="RUN918" s="806"/>
      <c r="RUO918" s="806"/>
      <c r="RUP918" s="806"/>
      <c r="RUQ918" s="806"/>
      <c r="RUR918" s="806"/>
      <c r="RUS918" s="806"/>
      <c r="RUT918" s="806"/>
      <c r="RUU918" s="806"/>
      <c r="RUV918" s="806"/>
      <c r="RUW918" s="806"/>
      <c r="RUX918" s="806"/>
      <c r="RUY918" s="806"/>
      <c r="RUZ918" s="806"/>
      <c r="RVA918" s="806"/>
      <c r="RVB918" s="806"/>
      <c r="RVC918" s="806"/>
      <c r="RVD918" s="806"/>
      <c r="RVE918" s="806"/>
      <c r="RVF918" s="806"/>
      <c r="RVG918" s="806"/>
      <c r="RVH918" s="806"/>
      <c r="RVI918" s="806"/>
      <c r="RVJ918" s="806"/>
      <c r="RVK918" s="806"/>
      <c r="RVL918" s="806"/>
      <c r="RVM918" s="806"/>
      <c r="RVN918" s="806"/>
      <c r="RVO918" s="806"/>
      <c r="RVP918" s="806"/>
      <c r="RVQ918" s="806"/>
      <c r="RVR918" s="806"/>
      <c r="RVS918" s="806"/>
      <c r="RVT918" s="806"/>
      <c r="RVU918" s="806"/>
      <c r="RVV918" s="806"/>
      <c r="RVW918" s="806"/>
      <c r="RVX918" s="806"/>
      <c r="RVY918" s="806"/>
      <c r="RVZ918" s="806"/>
      <c r="RWA918" s="806"/>
      <c r="RWB918" s="806"/>
      <c r="RWC918" s="806"/>
      <c r="RWD918" s="806"/>
      <c r="RWE918" s="806"/>
      <c r="RWF918" s="806"/>
      <c r="RWG918" s="806"/>
      <c r="RWH918" s="806"/>
      <c r="RWI918" s="806"/>
      <c r="RWJ918" s="806"/>
      <c r="RWK918" s="806"/>
      <c r="RWL918" s="806"/>
      <c r="RWM918" s="806"/>
      <c r="RWN918" s="806"/>
      <c r="RWO918" s="806"/>
      <c r="RWP918" s="806"/>
      <c r="RWQ918" s="806"/>
      <c r="RWR918" s="806"/>
      <c r="RWS918" s="806"/>
      <c r="RWT918" s="806"/>
      <c r="RWU918" s="806"/>
      <c r="RWV918" s="806"/>
      <c r="RWW918" s="806"/>
      <c r="RWX918" s="806"/>
      <c r="RWY918" s="806"/>
      <c r="RWZ918" s="806"/>
      <c r="RXA918" s="806"/>
      <c r="RXB918" s="806"/>
      <c r="RXC918" s="806"/>
      <c r="RXD918" s="806"/>
      <c r="RXE918" s="806"/>
      <c r="RXF918" s="806"/>
      <c r="RXG918" s="806"/>
      <c r="RXH918" s="806"/>
      <c r="RXI918" s="806"/>
      <c r="RXJ918" s="806"/>
      <c r="RXK918" s="806"/>
      <c r="RXL918" s="806"/>
      <c r="RXM918" s="806"/>
      <c r="RXN918" s="806"/>
      <c r="RXO918" s="806"/>
      <c r="RXP918" s="806"/>
      <c r="RXQ918" s="806"/>
      <c r="RXR918" s="806"/>
      <c r="RXS918" s="806"/>
      <c r="RXT918" s="806"/>
      <c r="RXU918" s="806"/>
      <c r="RXV918" s="806"/>
      <c r="RXW918" s="806"/>
      <c r="RXX918" s="806"/>
      <c r="RXY918" s="806"/>
      <c r="RXZ918" s="806"/>
      <c r="RYA918" s="806"/>
      <c r="RYB918" s="806"/>
      <c r="RYC918" s="806"/>
      <c r="RYD918" s="806"/>
      <c r="RYE918" s="806"/>
      <c r="RYF918" s="806"/>
      <c r="RYG918" s="806"/>
      <c r="RYH918" s="806"/>
      <c r="RYI918" s="806"/>
      <c r="RYJ918" s="806"/>
      <c r="RYK918" s="806"/>
      <c r="RYL918" s="806"/>
      <c r="RYM918" s="806"/>
      <c r="RYN918" s="806"/>
      <c r="RYO918" s="806"/>
      <c r="RYP918" s="806"/>
      <c r="RYQ918" s="806"/>
      <c r="RYR918" s="806"/>
      <c r="RYS918" s="806"/>
      <c r="RYT918" s="806"/>
      <c r="RYU918" s="806"/>
      <c r="RYV918" s="806"/>
      <c r="RYW918" s="806"/>
      <c r="RYX918" s="806"/>
      <c r="RYY918" s="806"/>
      <c r="RYZ918" s="806"/>
      <c r="RZA918" s="806"/>
      <c r="RZB918" s="806"/>
      <c r="RZC918" s="806"/>
      <c r="RZD918" s="806"/>
      <c r="RZE918" s="806"/>
      <c r="RZF918" s="806"/>
      <c r="RZG918" s="806"/>
      <c r="RZH918" s="806"/>
      <c r="RZI918" s="806"/>
      <c r="RZJ918" s="806"/>
      <c r="RZK918" s="806"/>
      <c r="RZL918" s="806"/>
      <c r="RZM918" s="806"/>
      <c r="RZN918" s="806"/>
      <c r="RZO918" s="806"/>
      <c r="RZP918" s="806"/>
      <c r="RZQ918" s="806"/>
      <c r="RZR918" s="806"/>
      <c r="RZS918" s="806"/>
      <c r="RZT918" s="806"/>
      <c r="RZU918" s="806"/>
      <c r="RZV918" s="806"/>
      <c r="RZW918" s="806"/>
      <c r="RZX918" s="806"/>
      <c r="RZY918" s="806"/>
      <c r="RZZ918" s="806"/>
      <c r="SAA918" s="806"/>
      <c r="SAB918" s="806"/>
      <c r="SAC918" s="806"/>
      <c r="SAD918" s="806"/>
      <c r="SAE918" s="806"/>
      <c r="SAF918" s="806"/>
      <c r="SAG918" s="806"/>
      <c r="SAH918" s="806"/>
      <c r="SAI918" s="806"/>
      <c r="SAJ918" s="806"/>
      <c r="SAK918" s="806"/>
      <c r="SAL918" s="806"/>
      <c r="SAM918" s="806"/>
      <c r="SAN918" s="806"/>
      <c r="SAO918" s="806"/>
      <c r="SAP918" s="806"/>
      <c r="SAQ918" s="806"/>
      <c r="SAR918" s="806"/>
      <c r="SAS918" s="806"/>
      <c r="SAT918" s="806"/>
      <c r="SAU918" s="806"/>
      <c r="SAV918" s="806"/>
      <c r="SAW918" s="806"/>
      <c r="SAX918" s="806"/>
      <c r="SAY918" s="806"/>
      <c r="SAZ918" s="806"/>
      <c r="SBA918" s="806"/>
      <c r="SBB918" s="806"/>
      <c r="SBC918" s="806"/>
      <c r="SBD918" s="806"/>
      <c r="SBE918" s="806"/>
      <c r="SBF918" s="806"/>
      <c r="SBG918" s="806"/>
      <c r="SBH918" s="806"/>
      <c r="SBI918" s="806"/>
      <c r="SBJ918" s="806"/>
      <c r="SBK918" s="806"/>
      <c r="SBL918" s="806"/>
      <c r="SBM918" s="806"/>
      <c r="SBN918" s="806"/>
      <c r="SBO918" s="806"/>
      <c r="SBP918" s="806"/>
      <c r="SBQ918" s="806"/>
      <c r="SBR918" s="806"/>
      <c r="SBS918" s="806"/>
      <c r="SBT918" s="806"/>
      <c r="SBU918" s="806"/>
      <c r="SBV918" s="806"/>
      <c r="SBW918" s="806"/>
      <c r="SBX918" s="806"/>
      <c r="SBY918" s="806"/>
      <c r="SBZ918" s="806"/>
      <c r="SCA918" s="806"/>
      <c r="SCB918" s="806"/>
      <c r="SCC918" s="806"/>
      <c r="SCD918" s="806"/>
      <c r="SCE918" s="806"/>
      <c r="SCF918" s="806"/>
      <c r="SCG918" s="806"/>
      <c r="SCH918" s="806"/>
      <c r="SCI918" s="806"/>
      <c r="SCJ918" s="806"/>
      <c r="SCK918" s="806"/>
      <c r="SCL918" s="806"/>
      <c r="SCM918" s="806"/>
      <c r="SCN918" s="806"/>
      <c r="SCO918" s="806"/>
      <c r="SCP918" s="806"/>
      <c r="SCQ918" s="806"/>
      <c r="SCR918" s="806"/>
      <c r="SCS918" s="806"/>
      <c r="SCT918" s="806"/>
      <c r="SCU918" s="806"/>
      <c r="SCV918" s="806"/>
      <c r="SCW918" s="806"/>
      <c r="SCX918" s="806"/>
      <c r="SCY918" s="806"/>
      <c r="SCZ918" s="806"/>
      <c r="SDA918" s="806"/>
      <c r="SDB918" s="806"/>
      <c r="SDC918" s="806"/>
      <c r="SDD918" s="806"/>
      <c r="SDE918" s="806"/>
      <c r="SDF918" s="806"/>
      <c r="SDG918" s="806"/>
      <c r="SDH918" s="806"/>
      <c r="SDI918" s="806"/>
      <c r="SDJ918" s="806"/>
      <c r="SDK918" s="806"/>
      <c r="SDL918" s="806"/>
      <c r="SDM918" s="806"/>
      <c r="SDN918" s="806"/>
      <c r="SDO918" s="806"/>
      <c r="SDP918" s="806"/>
      <c r="SDQ918" s="806"/>
      <c r="SDR918" s="806"/>
      <c r="SDS918" s="806"/>
      <c r="SDT918" s="806"/>
      <c r="SDU918" s="806"/>
      <c r="SDV918" s="806"/>
      <c r="SDW918" s="806"/>
      <c r="SDX918" s="806"/>
      <c r="SDY918" s="806"/>
      <c r="SDZ918" s="806"/>
      <c r="SEA918" s="806"/>
      <c r="SEB918" s="806"/>
      <c r="SEC918" s="806"/>
      <c r="SED918" s="806"/>
      <c r="SEE918" s="806"/>
      <c r="SEF918" s="806"/>
      <c r="SEG918" s="806"/>
      <c r="SEH918" s="806"/>
      <c r="SEI918" s="806"/>
      <c r="SEJ918" s="806"/>
      <c r="SEK918" s="806"/>
      <c r="SEL918" s="806"/>
      <c r="SEM918" s="806"/>
      <c r="SEN918" s="806"/>
      <c r="SEO918" s="806"/>
      <c r="SEP918" s="806"/>
      <c r="SEQ918" s="806"/>
      <c r="SER918" s="806"/>
      <c r="SES918" s="806"/>
      <c r="SET918" s="806"/>
      <c r="SEU918" s="806"/>
      <c r="SEV918" s="806"/>
      <c r="SEW918" s="806"/>
      <c r="SEX918" s="806"/>
      <c r="SEY918" s="806"/>
      <c r="SEZ918" s="806"/>
      <c r="SFA918" s="806"/>
      <c r="SFB918" s="806"/>
      <c r="SFC918" s="806"/>
      <c r="SFD918" s="806"/>
      <c r="SFE918" s="806"/>
      <c r="SFF918" s="806"/>
      <c r="SFG918" s="806"/>
      <c r="SFH918" s="806"/>
      <c r="SFI918" s="806"/>
      <c r="SFJ918" s="806"/>
      <c r="SFK918" s="806"/>
      <c r="SFL918" s="806"/>
      <c r="SFM918" s="806"/>
      <c r="SFN918" s="806"/>
      <c r="SFO918" s="806"/>
      <c r="SFP918" s="806"/>
      <c r="SFQ918" s="806"/>
      <c r="SFR918" s="806"/>
      <c r="SFS918" s="806"/>
      <c r="SFT918" s="806"/>
      <c r="SFU918" s="806"/>
      <c r="SFV918" s="806"/>
      <c r="SFW918" s="806"/>
      <c r="SFX918" s="806"/>
      <c r="SFY918" s="806"/>
      <c r="SFZ918" s="806"/>
      <c r="SGA918" s="806"/>
      <c r="SGB918" s="806"/>
      <c r="SGC918" s="806"/>
      <c r="SGD918" s="806"/>
      <c r="SGE918" s="806"/>
      <c r="SGF918" s="806"/>
      <c r="SGG918" s="806"/>
      <c r="SGH918" s="806"/>
      <c r="SGI918" s="806"/>
      <c r="SGJ918" s="806"/>
      <c r="SGK918" s="806"/>
      <c r="SGL918" s="806"/>
      <c r="SGM918" s="806"/>
      <c r="SGN918" s="806"/>
      <c r="SGO918" s="806"/>
      <c r="SGP918" s="806"/>
      <c r="SGQ918" s="806"/>
      <c r="SGR918" s="806"/>
      <c r="SGS918" s="806"/>
      <c r="SGT918" s="806"/>
      <c r="SGU918" s="806"/>
      <c r="SGV918" s="806"/>
      <c r="SGW918" s="806"/>
      <c r="SGX918" s="806"/>
      <c r="SGY918" s="806"/>
      <c r="SGZ918" s="806"/>
      <c r="SHA918" s="806"/>
      <c r="SHB918" s="806"/>
      <c r="SHC918" s="806"/>
      <c r="SHD918" s="806"/>
      <c r="SHE918" s="806"/>
      <c r="SHF918" s="806"/>
      <c r="SHG918" s="806"/>
      <c r="SHH918" s="806"/>
      <c r="SHI918" s="806"/>
      <c r="SHJ918" s="806"/>
      <c r="SHK918" s="806"/>
      <c r="SHL918" s="806"/>
      <c r="SHM918" s="806"/>
      <c r="SHN918" s="806"/>
      <c r="SHO918" s="806"/>
      <c r="SHP918" s="806"/>
      <c r="SHQ918" s="806"/>
      <c r="SHR918" s="806"/>
      <c r="SHS918" s="806"/>
      <c r="SHT918" s="806"/>
      <c r="SHU918" s="806"/>
      <c r="SHV918" s="806"/>
      <c r="SHW918" s="806"/>
      <c r="SHX918" s="806"/>
      <c r="SHY918" s="806"/>
      <c r="SHZ918" s="806"/>
      <c r="SIA918" s="806"/>
      <c r="SIB918" s="806"/>
      <c r="SIC918" s="806"/>
      <c r="SID918" s="806"/>
      <c r="SIE918" s="806"/>
      <c r="SIF918" s="806"/>
      <c r="SIG918" s="806"/>
      <c r="SIH918" s="806"/>
      <c r="SII918" s="806"/>
      <c r="SIJ918" s="806"/>
      <c r="SIK918" s="806"/>
      <c r="SIL918" s="806"/>
      <c r="SIM918" s="806"/>
      <c r="SIN918" s="806"/>
      <c r="SIO918" s="806"/>
      <c r="SIP918" s="806"/>
      <c r="SIQ918" s="806"/>
      <c r="SIR918" s="806"/>
      <c r="SIS918" s="806"/>
      <c r="SIT918" s="806"/>
      <c r="SIU918" s="806"/>
      <c r="SIV918" s="806"/>
      <c r="SIW918" s="806"/>
      <c r="SIX918" s="806"/>
      <c r="SIY918" s="806"/>
      <c r="SIZ918" s="806"/>
      <c r="SJA918" s="806"/>
      <c r="SJB918" s="806"/>
      <c r="SJC918" s="806"/>
      <c r="SJD918" s="806"/>
      <c r="SJE918" s="806"/>
      <c r="SJF918" s="806"/>
      <c r="SJG918" s="806"/>
      <c r="SJH918" s="806"/>
      <c r="SJI918" s="806"/>
      <c r="SJJ918" s="806"/>
      <c r="SJK918" s="806"/>
      <c r="SJL918" s="806"/>
      <c r="SJM918" s="806"/>
      <c r="SJN918" s="806"/>
      <c r="SJO918" s="806"/>
      <c r="SJP918" s="806"/>
      <c r="SJQ918" s="806"/>
      <c r="SJR918" s="806"/>
      <c r="SJS918" s="806"/>
      <c r="SJT918" s="806"/>
      <c r="SJU918" s="806"/>
      <c r="SJV918" s="806"/>
      <c r="SJW918" s="806"/>
      <c r="SJX918" s="806"/>
      <c r="SJY918" s="806"/>
      <c r="SJZ918" s="806"/>
      <c r="SKA918" s="806"/>
      <c r="SKB918" s="806"/>
      <c r="SKC918" s="806"/>
      <c r="SKD918" s="806"/>
      <c r="SKE918" s="806"/>
      <c r="SKF918" s="806"/>
      <c r="SKG918" s="806"/>
      <c r="SKH918" s="806"/>
      <c r="SKI918" s="806"/>
      <c r="SKJ918" s="806"/>
      <c r="SKK918" s="806"/>
      <c r="SKL918" s="806"/>
      <c r="SKM918" s="806"/>
      <c r="SKN918" s="806"/>
      <c r="SKO918" s="806"/>
      <c r="SKP918" s="806"/>
      <c r="SKQ918" s="806"/>
      <c r="SKR918" s="806"/>
      <c r="SKS918" s="806"/>
      <c r="SKT918" s="806"/>
      <c r="SKU918" s="806"/>
      <c r="SKV918" s="806"/>
      <c r="SKW918" s="806"/>
      <c r="SKX918" s="806"/>
      <c r="SKY918" s="806"/>
      <c r="SKZ918" s="806"/>
      <c r="SLA918" s="806"/>
      <c r="SLB918" s="806"/>
      <c r="SLC918" s="806"/>
      <c r="SLD918" s="806"/>
      <c r="SLE918" s="806"/>
      <c r="SLF918" s="806"/>
      <c r="SLG918" s="806"/>
      <c r="SLH918" s="806"/>
      <c r="SLI918" s="806"/>
      <c r="SLJ918" s="806"/>
      <c r="SLK918" s="806"/>
      <c r="SLL918" s="806"/>
      <c r="SLM918" s="806"/>
      <c r="SLN918" s="806"/>
      <c r="SLO918" s="806"/>
      <c r="SLP918" s="806"/>
      <c r="SLQ918" s="806"/>
      <c r="SLR918" s="806"/>
      <c r="SLS918" s="806"/>
      <c r="SLT918" s="806"/>
      <c r="SLU918" s="806"/>
      <c r="SLV918" s="806"/>
      <c r="SLW918" s="806"/>
      <c r="SLX918" s="806"/>
      <c r="SLY918" s="806"/>
      <c r="SLZ918" s="806"/>
      <c r="SMA918" s="806"/>
      <c r="SMB918" s="806"/>
      <c r="SMC918" s="806"/>
      <c r="SMD918" s="806"/>
      <c r="SME918" s="806"/>
      <c r="SMF918" s="806"/>
      <c r="SMG918" s="806"/>
      <c r="SMH918" s="806"/>
      <c r="SMI918" s="806"/>
      <c r="SMJ918" s="806"/>
      <c r="SMK918" s="806"/>
      <c r="SML918" s="806"/>
      <c r="SMM918" s="806"/>
      <c r="SMN918" s="806"/>
      <c r="SMO918" s="806"/>
      <c r="SMP918" s="806"/>
      <c r="SMQ918" s="806"/>
      <c r="SMR918" s="806"/>
      <c r="SMS918" s="806"/>
      <c r="SMT918" s="806"/>
      <c r="SMU918" s="806"/>
      <c r="SMV918" s="806"/>
      <c r="SMW918" s="806"/>
      <c r="SMX918" s="806"/>
      <c r="SMY918" s="806"/>
      <c r="SMZ918" s="806"/>
      <c r="SNA918" s="806"/>
      <c r="SNB918" s="806"/>
      <c r="SNC918" s="806"/>
      <c r="SND918" s="806"/>
      <c r="SNE918" s="806"/>
      <c r="SNF918" s="806"/>
      <c r="SNG918" s="806"/>
      <c r="SNH918" s="806"/>
      <c r="SNI918" s="806"/>
      <c r="SNJ918" s="806"/>
      <c r="SNK918" s="806"/>
      <c r="SNL918" s="806"/>
      <c r="SNM918" s="806"/>
      <c r="SNN918" s="806"/>
      <c r="SNO918" s="806"/>
      <c r="SNP918" s="806"/>
      <c r="SNQ918" s="806"/>
      <c r="SNR918" s="806"/>
      <c r="SNS918" s="806"/>
      <c r="SNT918" s="806"/>
      <c r="SNU918" s="806"/>
      <c r="SNV918" s="806"/>
      <c r="SNW918" s="806"/>
      <c r="SNX918" s="806"/>
      <c r="SNY918" s="806"/>
      <c r="SNZ918" s="806"/>
      <c r="SOA918" s="806"/>
      <c r="SOB918" s="806"/>
      <c r="SOC918" s="806"/>
      <c r="SOD918" s="806"/>
      <c r="SOE918" s="806"/>
      <c r="SOF918" s="806"/>
      <c r="SOG918" s="806"/>
      <c r="SOH918" s="806"/>
      <c r="SOI918" s="806"/>
      <c r="SOJ918" s="806"/>
      <c r="SOK918" s="806"/>
      <c r="SOL918" s="806"/>
      <c r="SOM918" s="806"/>
      <c r="SON918" s="806"/>
      <c r="SOO918" s="806"/>
      <c r="SOP918" s="806"/>
      <c r="SOQ918" s="806"/>
      <c r="SOR918" s="806"/>
      <c r="SOS918" s="806"/>
      <c r="SOT918" s="806"/>
      <c r="SOU918" s="806"/>
      <c r="SOV918" s="806"/>
      <c r="SOW918" s="806"/>
      <c r="SOX918" s="806"/>
      <c r="SOY918" s="806"/>
      <c r="SOZ918" s="806"/>
      <c r="SPA918" s="806"/>
      <c r="SPB918" s="806"/>
      <c r="SPC918" s="806"/>
      <c r="SPD918" s="806"/>
      <c r="SPE918" s="806"/>
      <c r="SPF918" s="806"/>
      <c r="SPG918" s="806"/>
      <c r="SPH918" s="806"/>
      <c r="SPI918" s="806"/>
      <c r="SPJ918" s="806"/>
      <c r="SPK918" s="806"/>
      <c r="SPL918" s="806"/>
      <c r="SPM918" s="806"/>
      <c r="SPN918" s="806"/>
      <c r="SPO918" s="806"/>
      <c r="SPP918" s="806"/>
      <c r="SPQ918" s="806"/>
      <c r="SPR918" s="806"/>
      <c r="SPS918" s="806"/>
      <c r="SPT918" s="806"/>
      <c r="SPU918" s="806"/>
      <c r="SPV918" s="806"/>
      <c r="SPW918" s="806"/>
      <c r="SPX918" s="806"/>
      <c r="SPY918" s="806"/>
      <c r="SPZ918" s="806"/>
      <c r="SQA918" s="806"/>
      <c r="SQB918" s="806"/>
      <c r="SQC918" s="806"/>
      <c r="SQD918" s="806"/>
      <c r="SQE918" s="806"/>
      <c r="SQF918" s="806"/>
      <c r="SQG918" s="806"/>
      <c r="SQH918" s="806"/>
      <c r="SQI918" s="806"/>
      <c r="SQJ918" s="806"/>
      <c r="SQK918" s="806"/>
      <c r="SQL918" s="806"/>
      <c r="SQM918" s="806"/>
      <c r="SQN918" s="806"/>
      <c r="SQO918" s="806"/>
      <c r="SQP918" s="806"/>
      <c r="SQQ918" s="806"/>
      <c r="SQR918" s="806"/>
      <c r="SQS918" s="806"/>
      <c r="SQT918" s="806"/>
      <c r="SQU918" s="806"/>
      <c r="SQV918" s="806"/>
      <c r="SQW918" s="806"/>
      <c r="SQX918" s="806"/>
      <c r="SQY918" s="806"/>
      <c r="SQZ918" s="806"/>
      <c r="SRA918" s="806"/>
      <c r="SRB918" s="806"/>
      <c r="SRC918" s="806"/>
      <c r="SRD918" s="806"/>
      <c r="SRE918" s="806"/>
      <c r="SRF918" s="806"/>
      <c r="SRG918" s="806"/>
      <c r="SRH918" s="806"/>
      <c r="SRI918" s="806"/>
      <c r="SRJ918" s="806"/>
      <c r="SRK918" s="806"/>
      <c r="SRL918" s="806"/>
      <c r="SRM918" s="806"/>
      <c r="SRN918" s="806"/>
      <c r="SRO918" s="806"/>
      <c r="SRP918" s="806"/>
      <c r="SRQ918" s="806"/>
      <c r="SRR918" s="806"/>
      <c r="SRS918" s="806"/>
      <c r="SRT918" s="806"/>
      <c r="SRU918" s="806"/>
      <c r="SRV918" s="806"/>
      <c r="SRW918" s="806"/>
      <c r="SRX918" s="806"/>
      <c r="SRY918" s="806"/>
      <c r="SRZ918" s="806"/>
      <c r="SSA918" s="806"/>
      <c r="SSB918" s="806"/>
      <c r="SSC918" s="806"/>
      <c r="SSD918" s="806"/>
      <c r="SSE918" s="806"/>
      <c r="SSF918" s="806"/>
      <c r="SSG918" s="806"/>
      <c r="SSH918" s="806"/>
      <c r="SSI918" s="806"/>
      <c r="SSJ918" s="806"/>
      <c r="SSK918" s="806"/>
      <c r="SSL918" s="806"/>
      <c r="SSM918" s="806"/>
      <c r="SSN918" s="806"/>
      <c r="SSO918" s="806"/>
      <c r="SSP918" s="806"/>
      <c r="SSQ918" s="806"/>
      <c r="SSR918" s="806"/>
      <c r="SSS918" s="806"/>
      <c r="SST918" s="806"/>
      <c r="SSU918" s="806"/>
      <c r="SSV918" s="806"/>
      <c r="SSW918" s="806"/>
      <c r="SSX918" s="806"/>
      <c r="SSY918" s="806"/>
      <c r="SSZ918" s="806"/>
      <c r="STA918" s="806"/>
      <c r="STB918" s="806"/>
      <c r="STC918" s="806"/>
      <c r="STD918" s="806"/>
      <c r="STE918" s="806"/>
      <c r="STF918" s="806"/>
      <c r="STG918" s="806"/>
      <c r="STH918" s="806"/>
      <c r="STI918" s="806"/>
      <c r="STJ918" s="806"/>
      <c r="STK918" s="806"/>
      <c r="STL918" s="806"/>
      <c r="STM918" s="806"/>
      <c r="STN918" s="806"/>
      <c r="STO918" s="806"/>
      <c r="STP918" s="806"/>
      <c r="STQ918" s="806"/>
      <c r="STR918" s="806"/>
      <c r="STS918" s="806"/>
      <c r="STT918" s="806"/>
      <c r="STU918" s="806"/>
      <c r="STV918" s="806"/>
      <c r="STW918" s="806"/>
      <c r="STX918" s="806"/>
      <c r="STY918" s="806"/>
      <c r="STZ918" s="806"/>
      <c r="SUA918" s="806"/>
      <c r="SUB918" s="806"/>
      <c r="SUC918" s="806"/>
      <c r="SUD918" s="806"/>
      <c r="SUE918" s="806"/>
      <c r="SUF918" s="806"/>
      <c r="SUG918" s="806"/>
      <c r="SUH918" s="806"/>
      <c r="SUI918" s="806"/>
      <c r="SUJ918" s="806"/>
      <c r="SUK918" s="806"/>
      <c r="SUL918" s="806"/>
      <c r="SUM918" s="806"/>
      <c r="SUN918" s="806"/>
      <c r="SUO918" s="806"/>
      <c r="SUP918" s="806"/>
      <c r="SUQ918" s="806"/>
      <c r="SUR918" s="806"/>
      <c r="SUS918" s="806"/>
      <c r="SUT918" s="806"/>
      <c r="SUU918" s="806"/>
      <c r="SUV918" s="806"/>
      <c r="SUW918" s="806"/>
      <c r="SUX918" s="806"/>
      <c r="SUY918" s="806"/>
      <c r="SUZ918" s="806"/>
      <c r="SVA918" s="806"/>
      <c r="SVB918" s="806"/>
      <c r="SVC918" s="806"/>
      <c r="SVD918" s="806"/>
      <c r="SVE918" s="806"/>
      <c r="SVF918" s="806"/>
      <c r="SVG918" s="806"/>
      <c r="SVH918" s="806"/>
      <c r="SVI918" s="806"/>
      <c r="SVJ918" s="806"/>
      <c r="SVK918" s="806"/>
      <c r="SVL918" s="806"/>
      <c r="SVM918" s="806"/>
      <c r="SVN918" s="806"/>
      <c r="SVO918" s="806"/>
      <c r="SVP918" s="806"/>
      <c r="SVQ918" s="806"/>
      <c r="SVR918" s="806"/>
      <c r="SVS918" s="806"/>
      <c r="SVT918" s="806"/>
      <c r="SVU918" s="806"/>
      <c r="SVV918" s="806"/>
      <c r="SVW918" s="806"/>
      <c r="SVX918" s="806"/>
      <c r="SVY918" s="806"/>
      <c r="SVZ918" s="806"/>
      <c r="SWA918" s="806"/>
      <c r="SWB918" s="806"/>
      <c r="SWC918" s="806"/>
      <c r="SWD918" s="806"/>
      <c r="SWE918" s="806"/>
      <c r="SWF918" s="806"/>
      <c r="SWG918" s="806"/>
      <c r="SWH918" s="806"/>
      <c r="SWI918" s="806"/>
      <c r="SWJ918" s="806"/>
      <c r="SWK918" s="806"/>
      <c r="SWL918" s="806"/>
      <c r="SWM918" s="806"/>
      <c r="SWN918" s="806"/>
      <c r="SWO918" s="806"/>
      <c r="SWP918" s="806"/>
      <c r="SWQ918" s="806"/>
      <c r="SWR918" s="806"/>
      <c r="SWS918" s="806"/>
      <c r="SWT918" s="806"/>
      <c r="SWU918" s="806"/>
      <c r="SWV918" s="806"/>
      <c r="SWW918" s="806"/>
      <c r="SWX918" s="806"/>
      <c r="SWY918" s="806"/>
      <c r="SWZ918" s="806"/>
      <c r="SXA918" s="806"/>
      <c r="SXB918" s="806"/>
      <c r="SXC918" s="806"/>
      <c r="SXD918" s="806"/>
      <c r="SXE918" s="806"/>
      <c r="SXF918" s="806"/>
      <c r="SXG918" s="806"/>
      <c r="SXH918" s="806"/>
      <c r="SXI918" s="806"/>
      <c r="SXJ918" s="806"/>
      <c r="SXK918" s="806"/>
      <c r="SXL918" s="806"/>
      <c r="SXM918" s="806"/>
      <c r="SXN918" s="806"/>
      <c r="SXO918" s="806"/>
      <c r="SXP918" s="806"/>
      <c r="SXQ918" s="806"/>
      <c r="SXR918" s="806"/>
      <c r="SXS918" s="806"/>
      <c r="SXT918" s="806"/>
      <c r="SXU918" s="806"/>
      <c r="SXV918" s="806"/>
      <c r="SXW918" s="806"/>
      <c r="SXX918" s="806"/>
      <c r="SXY918" s="806"/>
      <c r="SXZ918" s="806"/>
      <c r="SYA918" s="806"/>
      <c r="SYB918" s="806"/>
      <c r="SYC918" s="806"/>
      <c r="SYD918" s="806"/>
      <c r="SYE918" s="806"/>
      <c r="SYF918" s="806"/>
      <c r="SYG918" s="806"/>
      <c r="SYH918" s="806"/>
      <c r="SYI918" s="806"/>
      <c r="SYJ918" s="806"/>
      <c r="SYK918" s="806"/>
      <c r="SYL918" s="806"/>
      <c r="SYM918" s="806"/>
      <c r="SYN918" s="806"/>
      <c r="SYO918" s="806"/>
      <c r="SYP918" s="806"/>
      <c r="SYQ918" s="806"/>
      <c r="SYR918" s="806"/>
      <c r="SYS918" s="806"/>
      <c r="SYT918" s="806"/>
      <c r="SYU918" s="806"/>
      <c r="SYV918" s="806"/>
      <c r="SYW918" s="806"/>
      <c r="SYX918" s="806"/>
      <c r="SYY918" s="806"/>
      <c r="SYZ918" s="806"/>
      <c r="SZA918" s="806"/>
      <c r="SZB918" s="806"/>
      <c r="SZC918" s="806"/>
      <c r="SZD918" s="806"/>
      <c r="SZE918" s="806"/>
      <c r="SZF918" s="806"/>
      <c r="SZG918" s="806"/>
      <c r="SZH918" s="806"/>
      <c r="SZI918" s="806"/>
      <c r="SZJ918" s="806"/>
      <c r="SZK918" s="806"/>
      <c r="SZL918" s="806"/>
      <c r="SZM918" s="806"/>
      <c r="SZN918" s="806"/>
      <c r="SZO918" s="806"/>
      <c r="SZP918" s="806"/>
      <c r="SZQ918" s="806"/>
      <c r="SZR918" s="806"/>
      <c r="SZS918" s="806"/>
      <c r="SZT918" s="806"/>
      <c r="SZU918" s="806"/>
      <c r="SZV918" s="806"/>
      <c r="SZW918" s="806"/>
      <c r="SZX918" s="806"/>
      <c r="SZY918" s="806"/>
      <c r="SZZ918" s="806"/>
      <c r="TAA918" s="806"/>
      <c r="TAB918" s="806"/>
      <c r="TAC918" s="806"/>
      <c r="TAD918" s="806"/>
      <c r="TAE918" s="806"/>
      <c r="TAF918" s="806"/>
      <c r="TAG918" s="806"/>
      <c r="TAH918" s="806"/>
      <c r="TAI918" s="806"/>
      <c r="TAJ918" s="806"/>
      <c r="TAK918" s="806"/>
      <c r="TAL918" s="806"/>
      <c r="TAM918" s="806"/>
      <c r="TAN918" s="806"/>
      <c r="TAO918" s="806"/>
      <c r="TAP918" s="806"/>
      <c r="TAQ918" s="806"/>
      <c r="TAR918" s="806"/>
      <c r="TAS918" s="806"/>
      <c r="TAT918" s="806"/>
      <c r="TAU918" s="806"/>
      <c r="TAV918" s="806"/>
      <c r="TAW918" s="806"/>
      <c r="TAX918" s="806"/>
      <c r="TAY918" s="806"/>
      <c r="TAZ918" s="806"/>
      <c r="TBA918" s="806"/>
      <c r="TBB918" s="806"/>
      <c r="TBC918" s="806"/>
      <c r="TBD918" s="806"/>
      <c r="TBE918" s="806"/>
      <c r="TBF918" s="806"/>
      <c r="TBG918" s="806"/>
      <c r="TBH918" s="806"/>
      <c r="TBI918" s="806"/>
      <c r="TBJ918" s="806"/>
      <c r="TBK918" s="806"/>
      <c r="TBL918" s="806"/>
      <c r="TBM918" s="806"/>
      <c r="TBN918" s="806"/>
      <c r="TBO918" s="806"/>
      <c r="TBP918" s="806"/>
      <c r="TBQ918" s="806"/>
      <c r="TBR918" s="806"/>
      <c r="TBS918" s="806"/>
      <c r="TBT918" s="806"/>
      <c r="TBU918" s="806"/>
      <c r="TBV918" s="806"/>
      <c r="TBW918" s="806"/>
      <c r="TBX918" s="806"/>
      <c r="TBY918" s="806"/>
      <c r="TBZ918" s="806"/>
      <c r="TCA918" s="806"/>
      <c r="TCB918" s="806"/>
      <c r="TCC918" s="806"/>
      <c r="TCD918" s="806"/>
      <c r="TCE918" s="806"/>
      <c r="TCF918" s="806"/>
      <c r="TCG918" s="806"/>
      <c r="TCH918" s="806"/>
      <c r="TCI918" s="806"/>
      <c r="TCJ918" s="806"/>
      <c r="TCK918" s="806"/>
      <c r="TCL918" s="806"/>
      <c r="TCM918" s="806"/>
      <c r="TCN918" s="806"/>
      <c r="TCO918" s="806"/>
      <c r="TCP918" s="806"/>
      <c r="TCQ918" s="806"/>
      <c r="TCR918" s="806"/>
      <c r="TCS918" s="806"/>
      <c r="TCT918" s="806"/>
      <c r="TCU918" s="806"/>
      <c r="TCV918" s="806"/>
      <c r="TCW918" s="806"/>
      <c r="TCX918" s="806"/>
      <c r="TCY918" s="806"/>
      <c r="TCZ918" s="806"/>
      <c r="TDA918" s="806"/>
      <c r="TDB918" s="806"/>
      <c r="TDC918" s="806"/>
      <c r="TDD918" s="806"/>
      <c r="TDE918" s="806"/>
      <c r="TDF918" s="806"/>
      <c r="TDG918" s="806"/>
      <c r="TDH918" s="806"/>
      <c r="TDI918" s="806"/>
      <c r="TDJ918" s="806"/>
      <c r="TDK918" s="806"/>
      <c r="TDL918" s="806"/>
      <c r="TDM918" s="806"/>
      <c r="TDN918" s="806"/>
      <c r="TDO918" s="806"/>
      <c r="TDP918" s="806"/>
      <c r="TDQ918" s="806"/>
      <c r="TDR918" s="806"/>
      <c r="TDS918" s="806"/>
      <c r="TDT918" s="806"/>
      <c r="TDU918" s="806"/>
      <c r="TDV918" s="806"/>
      <c r="TDW918" s="806"/>
      <c r="TDX918" s="806"/>
      <c r="TDY918" s="806"/>
      <c r="TDZ918" s="806"/>
      <c r="TEA918" s="806"/>
      <c r="TEB918" s="806"/>
      <c r="TEC918" s="806"/>
      <c r="TED918" s="806"/>
      <c r="TEE918" s="806"/>
      <c r="TEF918" s="806"/>
      <c r="TEG918" s="806"/>
      <c r="TEH918" s="806"/>
      <c r="TEI918" s="806"/>
      <c r="TEJ918" s="806"/>
      <c r="TEK918" s="806"/>
      <c r="TEL918" s="806"/>
      <c r="TEM918" s="806"/>
      <c r="TEN918" s="806"/>
      <c r="TEO918" s="806"/>
      <c r="TEP918" s="806"/>
      <c r="TEQ918" s="806"/>
      <c r="TER918" s="806"/>
      <c r="TES918" s="806"/>
      <c r="TET918" s="806"/>
      <c r="TEU918" s="806"/>
      <c r="TEV918" s="806"/>
      <c r="TEW918" s="806"/>
      <c r="TEX918" s="806"/>
      <c r="TEY918" s="806"/>
      <c r="TEZ918" s="806"/>
      <c r="TFA918" s="806"/>
      <c r="TFB918" s="806"/>
      <c r="TFC918" s="806"/>
      <c r="TFD918" s="806"/>
      <c r="TFE918" s="806"/>
      <c r="TFF918" s="806"/>
      <c r="TFG918" s="806"/>
      <c r="TFH918" s="806"/>
      <c r="TFI918" s="806"/>
      <c r="TFJ918" s="806"/>
      <c r="TFK918" s="806"/>
      <c r="TFL918" s="806"/>
      <c r="TFM918" s="806"/>
      <c r="TFN918" s="806"/>
      <c r="TFO918" s="806"/>
      <c r="TFP918" s="806"/>
      <c r="TFQ918" s="806"/>
      <c r="TFR918" s="806"/>
      <c r="TFS918" s="806"/>
      <c r="TFT918" s="806"/>
      <c r="TFU918" s="806"/>
      <c r="TFV918" s="806"/>
      <c r="TFW918" s="806"/>
      <c r="TFX918" s="806"/>
      <c r="TFY918" s="806"/>
      <c r="TFZ918" s="806"/>
      <c r="TGA918" s="806"/>
      <c r="TGB918" s="806"/>
      <c r="TGC918" s="806"/>
      <c r="TGD918" s="806"/>
      <c r="TGE918" s="806"/>
      <c r="TGF918" s="806"/>
      <c r="TGG918" s="806"/>
      <c r="TGH918" s="806"/>
      <c r="TGI918" s="806"/>
      <c r="TGJ918" s="806"/>
      <c r="TGK918" s="806"/>
      <c r="TGL918" s="806"/>
      <c r="TGM918" s="806"/>
      <c r="TGN918" s="806"/>
      <c r="TGO918" s="806"/>
      <c r="TGP918" s="806"/>
      <c r="TGQ918" s="806"/>
      <c r="TGR918" s="806"/>
      <c r="TGS918" s="806"/>
      <c r="TGT918" s="806"/>
      <c r="TGU918" s="806"/>
      <c r="TGV918" s="806"/>
      <c r="TGW918" s="806"/>
      <c r="TGX918" s="806"/>
      <c r="TGY918" s="806"/>
      <c r="TGZ918" s="806"/>
      <c r="THA918" s="806"/>
      <c r="THB918" s="806"/>
      <c r="THC918" s="806"/>
      <c r="THD918" s="806"/>
      <c r="THE918" s="806"/>
      <c r="THF918" s="806"/>
      <c r="THG918" s="806"/>
      <c r="THH918" s="806"/>
      <c r="THI918" s="806"/>
      <c r="THJ918" s="806"/>
      <c r="THK918" s="806"/>
      <c r="THL918" s="806"/>
      <c r="THM918" s="806"/>
      <c r="THN918" s="806"/>
      <c r="THO918" s="806"/>
      <c r="THP918" s="806"/>
      <c r="THQ918" s="806"/>
      <c r="THR918" s="806"/>
      <c r="THS918" s="806"/>
      <c r="THT918" s="806"/>
      <c r="THU918" s="806"/>
      <c r="THV918" s="806"/>
      <c r="THW918" s="806"/>
      <c r="THX918" s="806"/>
      <c r="THY918" s="806"/>
      <c r="THZ918" s="806"/>
      <c r="TIA918" s="806"/>
      <c r="TIB918" s="806"/>
      <c r="TIC918" s="806"/>
      <c r="TID918" s="806"/>
      <c r="TIE918" s="806"/>
      <c r="TIF918" s="806"/>
      <c r="TIG918" s="806"/>
      <c r="TIH918" s="806"/>
      <c r="TII918" s="806"/>
      <c r="TIJ918" s="806"/>
      <c r="TIK918" s="806"/>
      <c r="TIL918" s="806"/>
      <c r="TIM918" s="806"/>
      <c r="TIN918" s="806"/>
      <c r="TIO918" s="806"/>
      <c r="TIP918" s="806"/>
      <c r="TIQ918" s="806"/>
      <c r="TIR918" s="806"/>
      <c r="TIS918" s="806"/>
      <c r="TIT918" s="806"/>
      <c r="TIU918" s="806"/>
      <c r="TIV918" s="806"/>
      <c r="TIW918" s="806"/>
      <c r="TIX918" s="806"/>
      <c r="TIY918" s="806"/>
      <c r="TIZ918" s="806"/>
      <c r="TJA918" s="806"/>
      <c r="TJB918" s="806"/>
      <c r="TJC918" s="806"/>
      <c r="TJD918" s="806"/>
      <c r="TJE918" s="806"/>
      <c r="TJF918" s="806"/>
      <c r="TJG918" s="806"/>
      <c r="TJH918" s="806"/>
      <c r="TJI918" s="806"/>
      <c r="TJJ918" s="806"/>
      <c r="TJK918" s="806"/>
      <c r="TJL918" s="806"/>
      <c r="TJM918" s="806"/>
      <c r="TJN918" s="806"/>
      <c r="TJO918" s="806"/>
      <c r="TJP918" s="806"/>
      <c r="TJQ918" s="806"/>
      <c r="TJR918" s="806"/>
      <c r="TJS918" s="806"/>
      <c r="TJT918" s="806"/>
      <c r="TJU918" s="806"/>
      <c r="TJV918" s="806"/>
      <c r="TJW918" s="806"/>
      <c r="TJX918" s="806"/>
      <c r="TJY918" s="806"/>
      <c r="TJZ918" s="806"/>
      <c r="TKA918" s="806"/>
      <c r="TKB918" s="806"/>
      <c r="TKC918" s="806"/>
      <c r="TKD918" s="806"/>
      <c r="TKE918" s="806"/>
      <c r="TKF918" s="806"/>
      <c r="TKG918" s="806"/>
      <c r="TKH918" s="806"/>
      <c r="TKI918" s="806"/>
      <c r="TKJ918" s="806"/>
      <c r="TKK918" s="806"/>
      <c r="TKL918" s="806"/>
      <c r="TKM918" s="806"/>
      <c r="TKN918" s="806"/>
      <c r="TKO918" s="806"/>
      <c r="TKP918" s="806"/>
      <c r="TKQ918" s="806"/>
      <c r="TKR918" s="806"/>
      <c r="TKS918" s="806"/>
      <c r="TKT918" s="806"/>
      <c r="TKU918" s="806"/>
      <c r="TKV918" s="806"/>
      <c r="TKW918" s="806"/>
      <c r="TKX918" s="806"/>
      <c r="TKY918" s="806"/>
      <c r="TKZ918" s="806"/>
      <c r="TLA918" s="806"/>
      <c r="TLB918" s="806"/>
      <c r="TLC918" s="806"/>
      <c r="TLD918" s="806"/>
      <c r="TLE918" s="806"/>
      <c r="TLF918" s="806"/>
      <c r="TLG918" s="806"/>
      <c r="TLH918" s="806"/>
      <c r="TLI918" s="806"/>
      <c r="TLJ918" s="806"/>
      <c r="TLK918" s="806"/>
      <c r="TLL918" s="806"/>
      <c r="TLM918" s="806"/>
      <c r="TLN918" s="806"/>
      <c r="TLO918" s="806"/>
      <c r="TLP918" s="806"/>
      <c r="TLQ918" s="806"/>
      <c r="TLR918" s="806"/>
      <c r="TLS918" s="806"/>
      <c r="TLT918" s="806"/>
      <c r="TLU918" s="806"/>
      <c r="TLV918" s="806"/>
      <c r="TLW918" s="806"/>
      <c r="TLX918" s="806"/>
      <c r="TLY918" s="806"/>
      <c r="TLZ918" s="806"/>
      <c r="TMA918" s="806"/>
      <c r="TMB918" s="806"/>
      <c r="TMC918" s="806"/>
      <c r="TMD918" s="806"/>
      <c r="TME918" s="806"/>
      <c r="TMF918" s="806"/>
      <c r="TMG918" s="806"/>
      <c r="TMH918" s="806"/>
      <c r="TMI918" s="806"/>
      <c r="TMJ918" s="806"/>
      <c r="TMK918" s="806"/>
      <c r="TML918" s="806"/>
      <c r="TMM918" s="806"/>
      <c r="TMN918" s="806"/>
      <c r="TMO918" s="806"/>
      <c r="TMP918" s="806"/>
      <c r="TMQ918" s="806"/>
      <c r="TMR918" s="806"/>
      <c r="TMS918" s="806"/>
      <c r="TMT918" s="806"/>
      <c r="TMU918" s="806"/>
      <c r="TMV918" s="806"/>
      <c r="TMW918" s="806"/>
      <c r="TMX918" s="806"/>
      <c r="TMY918" s="806"/>
      <c r="TMZ918" s="806"/>
      <c r="TNA918" s="806"/>
      <c r="TNB918" s="806"/>
      <c r="TNC918" s="806"/>
      <c r="TND918" s="806"/>
      <c r="TNE918" s="806"/>
      <c r="TNF918" s="806"/>
      <c r="TNG918" s="806"/>
      <c r="TNH918" s="806"/>
      <c r="TNI918" s="806"/>
      <c r="TNJ918" s="806"/>
      <c r="TNK918" s="806"/>
      <c r="TNL918" s="806"/>
      <c r="TNM918" s="806"/>
      <c r="TNN918" s="806"/>
      <c r="TNO918" s="806"/>
      <c r="TNP918" s="806"/>
      <c r="TNQ918" s="806"/>
      <c r="TNR918" s="806"/>
      <c r="TNS918" s="806"/>
      <c r="TNT918" s="806"/>
      <c r="TNU918" s="806"/>
      <c r="TNV918" s="806"/>
      <c r="TNW918" s="806"/>
      <c r="TNX918" s="806"/>
      <c r="TNY918" s="806"/>
      <c r="TNZ918" s="806"/>
      <c r="TOA918" s="806"/>
      <c r="TOB918" s="806"/>
      <c r="TOC918" s="806"/>
      <c r="TOD918" s="806"/>
      <c r="TOE918" s="806"/>
      <c r="TOF918" s="806"/>
      <c r="TOG918" s="806"/>
      <c r="TOH918" s="806"/>
      <c r="TOI918" s="806"/>
      <c r="TOJ918" s="806"/>
      <c r="TOK918" s="806"/>
      <c r="TOL918" s="806"/>
      <c r="TOM918" s="806"/>
      <c r="TON918" s="806"/>
      <c r="TOO918" s="806"/>
      <c r="TOP918" s="806"/>
      <c r="TOQ918" s="806"/>
      <c r="TOR918" s="806"/>
      <c r="TOS918" s="806"/>
      <c r="TOT918" s="806"/>
      <c r="TOU918" s="806"/>
      <c r="TOV918" s="806"/>
      <c r="TOW918" s="806"/>
      <c r="TOX918" s="806"/>
      <c r="TOY918" s="806"/>
      <c r="TOZ918" s="806"/>
      <c r="TPA918" s="806"/>
      <c r="TPB918" s="806"/>
      <c r="TPC918" s="806"/>
      <c r="TPD918" s="806"/>
      <c r="TPE918" s="806"/>
      <c r="TPF918" s="806"/>
      <c r="TPG918" s="806"/>
      <c r="TPH918" s="806"/>
      <c r="TPI918" s="806"/>
      <c r="TPJ918" s="806"/>
      <c r="TPK918" s="806"/>
      <c r="TPL918" s="806"/>
      <c r="TPM918" s="806"/>
      <c r="TPN918" s="806"/>
      <c r="TPO918" s="806"/>
      <c r="TPP918" s="806"/>
      <c r="TPQ918" s="806"/>
      <c r="TPR918" s="806"/>
      <c r="TPS918" s="806"/>
      <c r="TPT918" s="806"/>
      <c r="TPU918" s="806"/>
      <c r="TPV918" s="806"/>
      <c r="TPW918" s="806"/>
      <c r="TPX918" s="806"/>
      <c r="TPY918" s="806"/>
      <c r="TPZ918" s="806"/>
      <c r="TQA918" s="806"/>
      <c r="TQB918" s="806"/>
      <c r="TQC918" s="806"/>
      <c r="TQD918" s="806"/>
      <c r="TQE918" s="806"/>
      <c r="TQF918" s="806"/>
      <c r="TQG918" s="806"/>
      <c r="TQH918" s="806"/>
      <c r="TQI918" s="806"/>
      <c r="TQJ918" s="806"/>
      <c r="TQK918" s="806"/>
      <c r="TQL918" s="806"/>
      <c r="TQM918" s="806"/>
      <c r="TQN918" s="806"/>
      <c r="TQO918" s="806"/>
      <c r="TQP918" s="806"/>
      <c r="TQQ918" s="806"/>
      <c r="TQR918" s="806"/>
      <c r="TQS918" s="806"/>
      <c r="TQT918" s="806"/>
      <c r="TQU918" s="806"/>
      <c r="TQV918" s="806"/>
      <c r="TQW918" s="806"/>
      <c r="TQX918" s="806"/>
      <c r="TQY918" s="806"/>
      <c r="TQZ918" s="806"/>
      <c r="TRA918" s="806"/>
      <c r="TRB918" s="806"/>
      <c r="TRC918" s="806"/>
      <c r="TRD918" s="806"/>
      <c r="TRE918" s="806"/>
      <c r="TRF918" s="806"/>
      <c r="TRG918" s="806"/>
      <c r="TRH918" s="806"/>
      <c r="TRI918" s="806"/>
      <c r="TRJ918" s="806"/>
      <c r="TRK918" s="806"/>
      <c r="TRL918" s="806"/>
      <c r="TRM918" s="806"/>
      <c r="TRN918" s="806"/>
      <c r="TRO918" s="806"/>
      <c r="TRP918" s="806"/>
      <c r="TRQ918" s="806"/>
      <c r="TRR918" s="806"/>
      <c r="TRS918" s="806"/>
      <c r="TRT918" s="806"/>
      <c r="TRU918" s="806"/>
      <c r="TRV918" s="806"/>
      <c r="TRW918" s="806"/>
      <c r="TRX918" s="806"/>
      <c r="TRY918" s="806"/>
      <c r="TRZ918" s="806"/>
      <c r="TSA918" s="806"/>
      <c r="TSB918" s="806"/>
      <c r="TSC918" s="806"/>
      <c r="TSD918" s="806"/>
      <c r="TSE918" s="806"/>
      <c r="TSF918" s="806"/>
      <c r="TSG918" s="806"/>
      <c r="TSH918" s="806"/>
      <c r="TSI918" s="806"/>
      <c r="TSJ918" s="806"/>
      <c r="TSK918" s="806"/>
      <c r="TSL918" s="806"/>
      <c r="TSM918" s="806"/>
      <c r="TSN918" s="806"/>
      <c r="TSO918" s="806"/>
      <c r="TSP918" s="806"/>
      <c r="TSQ918" s="806"/>
      <c r="TSR918" s="806"/>
      <c r="TSS918" s="806"/>
      <c r="TST918" s="806"/>
      <c r="TSU918" s="806"/>
      <c r="TSV918" s="806"/>
      <c r="TSW918" s="806"/>
      <c r="TSX918" s="806"/>
      <c r="TSY918" s="806"/>
      <c r="TSZ918" s="806"/>
      <c r="TTA918" s="806"/>
      <c r="TTB918" s="806"/>
      <c r="TTC918" s="806"/>
      <c r="TTD918" s="806"/>
      <c r="TTE918" s="806"/>
      <c r="TTF918" s="806"/>
      <c r="TTG918" s="806"/>
      <c r="TTH918" s="806"/>
      <c r="TTI918" s="806"/>
      <c r="TTJ918" s="806"/>
      <c r="TTK918" s="806"/>
      <c r="TTL918" s="806"/>
      <c r="TTM918" s="806"/>
      <c r="TTN918" s="806"/>
      <c r="TTO918" s="806"/>
      <c r="TTP918" s="806"/>
      <c r="TTQ918" s="806"/>
      <c r="TTR918" s="806"/>
      <c r="TTS918" s="806"/>
      <c r="TTT918" s="806"/>
      <c r="TTU918" s="806"/>
      <c r="TTV918" s="806"/>
      <c r="TTW918" s="806"/>
      <c r="TTX918" s="806"/>
      <c r="TTY918" s="806"/>
      <c r="TTZ918" s="806"/>
      <c r="TUA918" s="806"/>
      <c r="TUB918" s="806"/>
      <c r="TUC918" s="806"/>
      <c r="TUD918" s="806"/>
      <c r="TUE918" s="806"/>
      <c r="TUF918" s="806"/>
      <c r="TUG918" s="806"/>
      <c r="TUH918" s="806"/>
      <c r="TUI918" s="806"/>
      <c r="TUJ918" s="806"/>
      <c r="TUK918" s="806"/>
      <c r="TUL918" s="806"/>
      <c r="TUM918" s="806"/>
      <c r="TUN918" s="806"/>
      <c r="TUO918" s="806"/>
      <c r="TUP918" s="806"/>
      <c r="TUQ918" s="806"/>
      <c r="TUR918" s="806"/>
      <c r="TUS918" s="806"/>
      <c r="TUT918" s="806"/>
      <c r="TUU918" s="806"/>
      <c r="TUV918" s="806"/>
      <c r="TUW918" s="806"/>
      <c r="TUX918" s="806"/>
      <c r="TUY918" s="806"/>
      <c r="TUZ918" s="806"/>
      <c r="TVA918" s="806"/>
      <c r="TVB918" s="806"/>
      <c r="TVC918" s="806"/>
      <c r="TVD918" s="806"/>
      <c r="TVE918" s="806"/>
      <c r="TVF918" s="806"/>
      <c r="TVG918" s="806"/>
      <c r="TVH918" s="806"/>
      <c r="TVI918" s="806"/>
      <c r="TVJ918" s="806"/>
      <c r="TVK918" s="806"/>
      <c r="TVL918" s="806"/>
      <c r="TVM918" s="806"/>
      <c r="TVN918" s="806"/>
      <c r="TVO918" s="806"/>
      <c r="TVP918" s="806"/>
      <c r="TVQ918" s="806"/>
      <c r="TVR918" s="806"/>
      <c r="TVS918" s="806"/>
      <c r="TVT918" s="806"/>
      <c r="TVU918" s="806"/>
      <c r="TVV918" s="806"/>
      <c r="TVW918" s="806"/>
      <c r="TVX918" s="806"/>
      <c r="TVY918" s="806"/>
      <c r="TVZ918" s="806"/>
      <c r="TWA918" s="806"/>
      <c r="TWB918" s="806"/>
      <c r="TWC918" s="806"/>
      <c r="TWD918" s="806"/>
      <c r="TWE918" s="806"/>
      <c r="TWF918" s="806"/>
      <c r="TWG918" s="806"/>
      <c r="TWH918" s="806"/>
      <c r="TWI918" s="806"/>
      <c r="TWJ918" s="806"/>
      <c r="TWK918" s="806"/>
      <c r="TWL918" s="806"/>
      <c r="TWM918" s="806"/>
      <c r="TWN918" s="806"/>
      <c r="TWO918" s="806"/>
      <c r="TWP918" s="806"/>
      <c r="TWQ918" s="806"/>
      <c r="TWR918" s="806"/>
      <c r="TWS918" s="806"/>
      <c r="TWT918" s="806"/>
      <c r="TWU918" s="806"/>
      <c r="TWV918" s="806"/>
      <c r="TWW918" s="806"/>
      <c r="TWX918" s="806"/>
      <c r="TWY918" s="806"/>
      <c r="TWZ918" s="806"/>
      <c r="TXA918" s="806"/>
      <c r="TXB918" s="806"/>
      <c r="TXC918" s="806"/>
      <c r="TXD918" s="806"/>
      <c r="TXE918" s="806"/>
      <c r="TXF918" s="806"/>
      <c r="TXG918" s="806"/>
      <c r="TXH918" s="806"/>
      <c r="TXI918" s="806"/>
      <c r="TXJ918" s="806"/>
      <c r="TXK918" s="806"/>
      <c r="TXL918" s="806"/>
      <c r="TXM918" s="806"/>
      <c r="TXN918" s="806"/>
      <c r="TXO918" s="806"/>
      <c r="TXP918" s="806"/>
      <c r="TXQ918" s="806"/>
      <c r="TXR918" s="806"/>
      <c r="TXS918" s="806"/>
      <c r="TXT918" s="806"/>
      <c r="TXU918" s="806"/>
      <c r="TXV918" s="806"/>
      <c r="TXW918" s="806"/>
      <c r="TXX918" s="806"/>
      <c r="TXY918" s="806"/>
      <c r="TXZ918" s="806"/>
      <c r="TYA918" s="806"/>
      <c r="TYB918" s="806"/>
      <c r="TYC918" s="806"/>
      <c r="TYD918" s="806"/>
      <c r="TYE918" s="806"/>
      <c r="TYF918" s="806"/>
      <c r="TYG918" s="806"/>
      <c r="TYH918" s="806"/>
      <c r="TYI918" s="806"/>
      <c r="TYJ918" s="806"/>
      <c r="TYK918" s="806"/>
      <c r="TYL918" s="806"/>
      <c r="TYM918" s="806"/>
      <c r="TYN918" s="806"/>
      <c r="TYO918" s="806"/>
      <c r="TYP918" s="806"/>
      <c r="TYQ918" s="806"/>
      <c r="TYR918" s="806"/>
      <c r="TYS918" s="806"/>
      <c r="TYT918" s="806"/>
      <c r="TYU918" s="806"/>
      <c r="TYV918" s="806"/>
      <c r="TYW918" s="806"/>
      <c r="TYX918" s="806"/>
      <c r="TYY918" s="806"/>
      <c r="TYZ918" s="806"/>
      <c r="TZA918" s="806"/>
      <c r="TZB918" s="806"/>
      <c r="TZC918" s="806"/>
      <c r="TZD918" s="806"/>
      <c r="TZE918" s="806"/>
      <c r="TZF918" s="806"/>
      <c r="TZG918" s="806"/>
      <c r="TZH918" s="806"/>
      <c r="TZI918" s="806"/>
      <c r="TZJ918" s="806"/>
      <c r="TZK918" s="806"/>
      <c r="TZL918" s="806"/>
      <c r="TZM918" s="806"/>
      <c r="TZN918" s="806"/>
      <c r="TZO918" s="806"/>
      <c r="TZP918" s="806"/>
      <c r="TZQ918" s="806"/>
      <c r="TZR918" s="806"/>
      <c r="TZS918" s="806"/>
      <c r="TZT918" s="806"/>
      <c r="TZU918" s="806"/>
      <c r="TZV918" s="806"/>
      <c r="TZW918" s="806"/>
      <c r="TZX918" s="806"/>
      <c r="TZY918" s="806"/>
      <c r="TZZ918" s="806"/>
      <c r="UAA918" s="806"/>
      <c r="UAB918" s="806"/>
      <c r="UAC918" s="806"/>
      <c r="UAD918" s="806"/>
      <c r="UAE918" s="806"/>
      <c r="UAF918" s="806"/>
      <c r="UAG918" s="806"/>
      <c r="UAH918" s="806"/>
      <c r="UAI918" s="806"/>
      <c r="UAJ918" s="806"/>
      <c r="UAK918" s="806"/>
      <c r="UAL918" s="806"/>
      <c r="UAM918" s="806"/>
      <c r="UAN918" s="806"/>
      <c r="UAO918" s="806"/>
      <c r="UAP918" s="806"/>
      <c r="UAQ918" s="806"/>
      <c r="UAR918" s="806"/>
      <c r="UAS918" s="806"/>
      <c r="UAT918" s="806"/>
      <c r="UAU918" s="806"/>
      <c r="UAV918" s="806"/>
      <c r="UAW918" s="806"/>
      <c r="UAX918" s="806"/>
      <c r="UAY918" s="806"/>
      <c r="UAZ918" s="806"/>
      <c r="UBA918" s="806"/>
      <c r="UBB918" s="806"/>
      <c r="UBC918" s="806"/>
      <c r="UBD918" s="806"/>
      <c r="UBE918" s="806"/>
      <c r="UBF918" s="806"/>
      <c r="UBG918" s="806"/>
      <c r="UBH918" s="806"/>
      <c r="UBI918" s="806"/>
      <c r="UBJ918" s="806"/>
      <c r="UBK918" s="806"/>
      <c r="UBL918" s="806"/>
      <c r="UBM918" s="806"/>
      <c r="UBN918" s="806"/>
      <c r="UBO918" s="806"/>
      <c r="UBP918" s="806"/>
      <c r="UBQ918" s="806"/>
      <c r="UBR918" s="806"/>
      <c r="UBS918" s="806"/>
      <c r="UBT918" s="806"/>
      <c r="UBU918" s="806"/>
      <c r="UBV918" s="806"/>
      <c r="UBW918" s="806"/>
      <c r="UBX918" s="806"/>
      <c r="UBY918" s="806"/>
      <c r="UBZ918" s="806"/>
      <c r="UCA918" s="806"/>
      <c r="UCB918" s="806"/>
      <c r="UCC918" s="806"/>
      <c r="UCD918" s="806"/>
      <c r="UCE918" s="806"/>
      <c r="UCF918" s="806"/>
      <c r="UCG918" s="806"/>
      <c r="UCH918" s="806"/>
      <c r="UCI918" s="806"/>
      <c r="UCJ918" s="806"/>
      <c r="UCK918" s="806"/>
      <c r="UCL918" s="806"/>
      <c r="UCM918" s="806"/>
      <c r="UCN918" s="806"/>
      <c r="UCO918" s="806"/>
      <c r="UCP918" s="806"/>
      <c r="UCQ918" s="806"/>
      <c r="UCR918" s="806"/>
      <c r="UCS918" s="806"/>
      <c r="UCT918" s="806"/>
      <c r="UCU918" s="806"/>
      <c r="UCV918" s="806"/>
      <c r="UCW918" s="806"/>
      <c r="UCX918" s="806"/>
      <c r="UCY918" s="806"/>
      <c r="UCZ918" s="806"/>
      <c r="UDA918" s="806"/>
      <c r="UDB918" s="806"/>
      <c r="UDC918" s="806"/>
      <c r="UDD918" s="806"/>
      <c r="UDE918" s="806"/>
      <c r="UDF918" s="806"/>
      <c r="UDG918" s="806"/>
      <c r="UDH918" s="806"/>
      <c r="UDI918" s="806"/>
      <c r="UDJ918" s="806"/>
      <c r="UDK918" s="806"/>
      <c r="UDL918" s="806"/>
      <c r="UDM918" s="806"/>
      <c r="UDN918" s="806"/>
      <c r="UDO918" s="806"/>
      <c r="UDP918" s="806"/>
      <c r="UDQ918" s="806"/>
      <c r="UDR918" s="806"/>
      <c r="UDS918" s="806"/>
      <c r="UDT918" s="806"/>
      <c r="UDU918" s="806"/>
      <c r="UDV918" s="806"/>
      <c r="UDW918" s="806"/>
      <c r="UDX918" s="806"/>
      <c r="UDY918" s="806"/>
      <c r="UDZ918" s="806"/>
      <c r="UEA918" s="806"/>
      <c r="UEB918" s="806"/>
      <c r="UEC918" s="806"/>
      <c r="UED918" s="806"/>
      <c r="UEE918" s="806"/>
      <c r="UEF918" s="806"/>
      <c r="UEG918" s="806"/>
      <c r="UEH918" s="806"/>
      <c r="UEI918" s="806"/>
      <c r="UEJ918" s="806"/>
      <c r="UEK918" s="806"/>
      <c r="UEL918" s="806"/>
      <c r="UEM918" s="806"/>
      <c r="UEN918" s="806"/>
      <c r="UEO918" s="806"/>
      <c r="UEP918" s="806"/>
      <c r="UEQ918" s="806"/>
      <c r="UER918" s="806"/>
      <c r="UES918" s="806"/>
      <c r="UET918" s="806"/>
      <c r="UEU918" s="806"/>
      <c r="UEV918" s="806"/>
      <c r="UEW918" s="806"/>
      <c r="UEX918" s="806"/>
      <c r="UEY918" s="806"/>
      <c r="UEZ918" s="806"/>
      <c r="UFA918" s="806"/>
      <c r="UFB918" s="806"/>
      <c r="UFC918" s="806"/>
      <c r="UFD918" s="806"/>
      <c r="UFE918" s="806"/>
      <c r="UFF918" s="806"/>
      <c r="UFG918" s="806"/>
      <c r="UFH918" s="806"/>
      <c r="UFI918" s="806"/>
      <c r="UFJ918" s="806"/>
      <c r="UFK918" s="806"/>
      <c r="UFL918" s="806"/>
      <c r="UFM918" s="806"/>
      <c r="UFN918" s="806"/>
      <c r="UFO918" s="806"/>
      <c r="UFP918" s="806"/>
      <c r="UFQ918" s="806"/>
      <c r="UFR918" s="806"/>
      <c r="UFS918" s="806"/>
      <c r="UFT918" s="806"/>
      <c r="UFU918" s="806"/>
      <c r="UFV918" s="806"/>
      <c r="UFW918" s="806"/>
      <c r="UFX918" s="806"/>
      <c r="UFY918" s="806"/>
      <c r="UFZ918" s="806"/>
      <c r="UGA918" s="806"/>
      <c r="UGB918" s="806"/>
      <c r="UGC918" s="806"/>
      <c r="UGD918" s="806"/>
      <c r="UGE918" s="806"/>
      <c r="UGF918" s="806"/>
      <c r="UGG918" s="806"/>
      <c r="UGH918" s="806"/>
      <c r="UGI918" s="806"/>
      <c r="UGJ918" s="806"/>
      <c r="UGK918" s="806"/>
      <c r="UGL918" s="806"/>
      <c r="UGM918" s="806"/>
      <c r="UGN918" s="806"/>
      <c r="UGO918" s="806"/>
      <c r="UGP918" s="806"/>
      <c r="UGQ918" s="806"/>
      <c r="UGR918" s="806"/>
      <c r="UGS918" s="806"/>
      <c r="UGT918" s="806"/>
      <c r="UGU918" s="806"/>
      <c r="UGV918" s="806"/>
      <c r="UGW918" s="806"/>
      <c r="UGX918" s="806"/>
      <c r="UGY918" s="806"/>
      <c r="UGZ918" s="806"/>
      <c r="UHA918" s="806"/>
      <c r="UHB918" s="806"/>
      <c r="UHC918" s="806"/>
      <c r="UHD918" s="806"/>
      <c r="UHE918" s="806"/>
      <c r="UHF918" s="806"/>
      <c r="UHG918" s="806"/>
      <c r="UHH918" s="806"/>
      <c r="UHI918" s="806"/>
      <c r="UHJ918" s="806"/>
      <c r="UHK918" s="806"/>
      <c r="UHL918" s="806"/>
      <c r="UHM918" s="806"/>
      <c r="UHN918" s="806"/>
      <c r="UHO918" s="806"/>
      <c r="UHP918" s="806"/>
      <c r="UHQ918" s="806"/>
      <c r="UHR918" s="806"/>
      <c r="UHS918" s="806"/>
      <c r="UHT918" s="806"/>
      <c r="UHU918" s="806"/>
      <c r="UHV918" s="806"/>
      <c r="UHW918" s="806"/>
      <c r="UHX918" s="806"/>
      <c r="UHY918" s="806"/>
      <c r="UHZ918" s="806"/>
      <c r="UIA918" s="806"/>
      <c r="UIB918" s="806"/>
      <c r="UIC918" s="806"/>
      <c r="UID918" s="806"/>
      <c r="UIE918" s="806"/>
      <c r="UIF918" s="806"/>
      <c r="UIG918" s="806"/>
      <c r="UIH918" s="806"/>
      <c r="UII918" s="806"/>
      <c r="UIJ918" s="806"/>
      <c r="UIK918" s="806"/>
      <c r="UIL918" s="806"/>
      <c r="UIM918" s="806"/>
      <c r="UIN918" s="806"/>
      <c r="UIO918" s="806"/>
      <c r="UIP918" s="806"/>
      <c r="UIQ918" s="806"/>
      <c r="UIR918" s="806"/>
      <c r="UIS918" s="806"/>
      <c r="UIT918" s="806"/>
      <c r="UIU918" s="806"/>
      <c r="UIV918" s="806"/>
      <c r="UIW918" s="806"/>
      <c r="UIX918" s="806"/>
      <c r="UIY918" s="806"/>
      <c r="UIZ918" s="806"/>
      <c r="UJA918" s="806"/>
      <c r="UJB918" s="806"/>
      <c r="UJC918" s="806"/>
      <c r="UJD918" s="806"/>
      <c r="UJE918" s="806"/>
      <c r="UJF918" s="806"/>
      <c r="UJG918" s="806"/>
      <c r="UJH918" s="806"/>
      <c r="UJI918" s="806"/>
      <c r="UJJ918" s="806"/>
      <c r="UJK918" s="806"/>
      <c r="UJL918" s="806"/>
      <c r="UJM918" s="806"/>
      <c r="UJN918" s="806"/>
      <c r="UJO918" s="806"/>
      <c r="UJP918" s="806"/>
      <c r="UJQ918" s="806"/>
      <c r="UJR918" s="806"/>
      <c r="UJS918" s="806"/>
      <c r="UJT918" s="806"/>
      <c r="UJU918" s="806"/>
      <c r="UJV918" s="806"/>
      <c r="UJW918" s="806"/>
      <c r="UJX918" s="806"/>
      <c r="UJY918" s="806"/>
      <c r="UJZ918" s="806"/>
      <c r="UKA918" s="806"/>
      <c r="UKB918" s="806"/>
      <c r="UKC918" s="806"/>
      <c r="UKD918" s="806"/>
      <c r="UKE918" s="806"/>
      <c r="UKF918" s="806"/>
      <c r="UKG918" s="806"/>
      <c r="UKH918" s="806"/>
      <c r="UKI918" s="806"/>
      <c r="UKJ918" s="806"/>
      <c r="UKK918" s="806"/>
      <c r="UKL918" s="806"/>
      <c r="UKM918" s="806"/>
      <c r="UKN918" s="806"/>
      <c r="UKO918" s="806"/>
      <c r="UKP918" s="806"/>
      <c r="UKQ918" s="806"/>
      <c r="UKR918" s="806"/>
      <c r="UKS918" s="806"/>
      <c r="UKT918" s="806"/>
      <c r="UKU918" s="806"/>
      <c r="UKV918" s="806"/>
      <c r="UKW918" s="806"/>
      <c r="UKX918" s="806"/>
      <c r="UKY918" s="806"/>
      <c r="UKZ918" s="806"/>
      <c r="ULA918" s="806"/>
      <c r="ULB918" s="806"/>
      <c r="ULC918" s="806"/>
      <c r="ULD918" s="806"/>
      <c r="ULE918" s="806"/>
      <c r="ULF918" s="806"/>
      <c r="ULG918" s="806"/>
      <c r="ULH918" s="806"/>
      <c r="ULI918" s="806"/>
      <c r="ULJ918" s="806"/>
      <c r="ULK918" s="806"/>
      <c r="ULL918" s="806"/>
      <c r="ULM918" s="806"/>
      <c r="ULN918" s="806"/>
      <c r="ULO918" s="806"/>
      <c r="ULP918" s="806"/>
      <c r="ULQ918" s="806"/>
      <c r="ULR918" s="806"/>
      <c r="ULS918" s="806"/>
      <c r="ULT918" s="806"/>
      <c r="ULU918" s="806"/>
      <c r="ULV918" s="806"/>
      <c r="ULW918" s="806"/>
      <c r="ULX918" s="806"/>
      <c r="ULY918" s="806"/>
      <c r="ULZ918" s="806"/>
      <c r="UMA918" s="806"/>
      <c r="UMB918" s="806"/>
      <c r="UMC918" s="806"/>
      <c r="UMD918" s="806"/>
      <c r="UME918" s="806"/>
      <c r="UMF918" s="806"/>
      <c r="UMG918" s="806"/>
      <c r="UMH918" s="806"/>
      <c r="UMI918" s="806"/>
      <c r="UMJ918" s="806"/>
      <c r="UMK918" s="806"/>
      <c r="UML918" s="806"/>
      <c r="UMM918" s="806"/>
      <c r="UMN918" s="806"/>
      <c r="UMO918" s="806"/>
      <c r="UMP918" s="806"/>
      <c r="UMQ918" s="806"/>
      <c r="UMR918" s="806"/>
      <c r="UMS918" s="806"/>
      <c r="UMT918" s="806"/>
      <c r="UMU918" s="806"/>
      <c r="UMV918" s="806"/>
      <c r="UMW918" s="806"/>
      <c r="UMX918" s="806"/>
      <c r="UMY918" s="806"/>
      <c r="UMZ918" s="806"/>
      <c r="UNA918" s="806"/>
      <c r="UNB918" s="806"/>
      <c r="UNC918" s="806"/>
      <c r="UND918" s="806"/>
      <c r="UNE918" s="806"/>
      <c r="UNF918" s="806"/>
      <c r="UNG918" s="806"/>
      <c r="UNH918" s="806"/>
      <c r="UNI918" s="806"/>
      <c r="UNJ918" s="806"/>
      <c r="UNK918" s="806"/>
      <c r="UNL918" s="806"/>
      <c r="UNM918" s="806"/>
      <c r="UNN918" s="806"/>
      <c r="UNO918" s="806"/>
      <c r="UNP918" s="806"/>
      <c r="UNQ918" s="806"/>
      <c r="UNR918" s="806"/>
      <c r="UNS918" s="806"/>
      <c r="UNT918" s="806"/>
      <c r="UNU918" s="806"/>
      <c r="UNV918" s="806"/>
      <c r="UNW918" s="806"/>
      <c r="UNX918" s="806"/>
      <c r="UNY918" s="806"/>
      <c r="UNZ918" s="806"/>
      <c r="UOA918" s="806"/>
      <c r="UOB918" s="806"/>
      <c r="UOC918" s="806"/>
      <c r="UOD918" s="806"/>
      <c r="UOE918" s="806"/>
      <c r="UOF918" s="806"/>
      <c r="UOG918" s="806"/>
      <c r="UOH918" s="806"/>
      <c r="UOI918" s="806"/>
      <c r="UOJ918" s="806"/>
      <c r="UOK918" s="806"/>
      <c r="UOL918" s="806"/>
      <c r="UOM918" s="806"/>
      <c r="UON918" s="806"/>
      <c r="UOO918" s="806"/>
      <c r="UOP918" s="806"/>
      <c r="UOQ918" s="806"/>
      <c r="UOR918" s="806"/>
      <c r="UOS918" s="806"/>
      <c r="UOT918" s="806"/>
      <c r="UOU918" s="806"/>
      <c r="UOV918" s="806"/>
      <c r="UOW918" s="806"/>
      <c r="UOX918" s="806"/>
      <c r="UOY918" s="806"/>
      <c r="UOZ918" s="806"/>
      <c r="UPA918" s="806"/>
      <c r="UPB918" s="806"/>
      <c r="UPC918" s="806"/>
      <c r="UPD918" s="806"/>
      <c r="UPE918" s="806"/>
      <c r="UPF918" s="806"/>
      <c r="UPG918" s="806"/>
      <c r="UPH918" s="806"/>
      <c r="UPI918" s="806"/>
      <c r="UPJ918" s="806"/>
      <c r="UPK918" s="806"/>
      <c r="UPL918" s="806"/>
      <c r="UPM918" s="806"/>
      <c r="UPN918" s="806"/>
      <c r="UPO918" s="806"/>
      <c r="UPP918" s="806"/>
      <c r="UPQ918" s="806"/>
      <c r="UPR918" s="806"/>
      <c r="UPS918" s="806"/>
      <c r="UPT918" s="806"/>
      <c r="UPU918" s="806"/>
      <c r="UPV918" s="806"/>
      <c r="UPW918" s="806"/>
      <c r="UPX918" s="806"/>
      <c r="UPY918" s="806"/>
      <c r="UPZ918" s="806"/>
      <c r="UQA918" s="806"/>
      <c r="UQB918" s="806"/>
      <c r="UQC918" s="806"/>
      <c r="UQD918" s="806"/>
      <c r="UQE918" s="806"/>
      <c r="UQF918" s="806"/>
      <c r="UQG918" s="806"/>
      <c r="UQH918" s="806"/>
      <c r="UQI918" s="806"/>
      <c r="UQJ918" s="806"/>
      <c r="UQK918" s="806"/>
      <c r="UQL918" s="806"/>
      <c r="UQM918" s="806"/>
      <c r="UQN918" s="806"/>
      <c r="UQO918" s="806"/>
      <c r="UQP918" s="806"/>
      <c r="UQQ918" s="806"/>
      <c r="UQR918" s="806"/>
      <c r="UQS918" s="806"/>
      <c r="UQT918" s="806"/>
      <c r="UQU918" s="806"/>
      <c r="UQV918" s="806"/>
      <c r="UQW918" s="806"/>
      <c r="UQX918" s="806"/>
      <c r="UQY918" s="806"/>
      <c r="UQZ918" s="806"/>
      <c r="URA918" s="806"/>
      <c r="URB918" s="806"/>
      <c r="URC918" s="806"/>
      <c r="URD918" s="806"/>
      <c r="URE918" s="806"/>
      <c r="URF918" s="806"/>
      <c r="URG918" s="806"/>
      <c r="URH918" s="806"/>
      <c r="URI918" s="806"/>
      <c r="URJ918" s="806"/>
      <c r="URK918" s="806"/>
      <c r="URL918" s="806"/>
      <c r="URM918" s="806"/>
      <c r="URN918" s="806"/>
      <c r="URO918" s="806"/>
      <c r="URP918" s="806"/>
      <c r="URQ918" s="806"/>
      <c r="URR918" s="806"/>
      <c r="URS918" s="806"/>
      <c r="URT918" s="806"/>
      <c r="URU918" s="806"/>
      <c r="URV918" s="806"/>
      <c r="URW918" s="806"/>
      <c r="URX918" s="806"/>
      <c r="URY918" s="806"/>
      <c r="URZ918" s="806"/>
      <c r="USA918" s="806"/>
      <c r="USB918" s="806"/>
      <c r="USC918" s="806"/>
      <c r="USD918" s="806"/>
      <c r="USE918" s="806"/>
      <c r="USF918" s="806"/>
      <c r="USG918" s="806"/>
      <c r="USH918" s="806"/>
      <c r="USI918" s="806"/>
      <c r="USJ918" s="806"/>
      <c r="USK918" s="806"/>
      <c r="USL918" s="806"/>
      <c r="USM918" s="806"/>
      <c r="USN918" s="806"/>
      <c r="USO918" s="806"/>
      <c r="USP918" s="806"/>
      <c r="USQ918" s="806"/>
      <c r="USR918" s="806"/>
      <c r="USS918" s="806"/>
      <c r="UST918" s="806"/>
      <c r="USU918" s="806"/>
      <c r="USV918" s="806"/>
      <c r="USW918" s="806"/>
      <c r="USX918" s="806"/>
      <c r="USY918" s="806"/>
      <c r="USZ918" s="806"/>
      <c r="UTA918" s="806"/>
      <c r="UTB918" s="806"/>
      <c r="UTC918" s="806"/>
      <c r="UTD918" s="806"/>
      <c r="UTE918" s="806"/>
      <c r="UTF918" s="806"/>
      <c r="UTG918" s="806"/>
      <c r="UTH918" s="806"/>
      <c r="UTI918" s="806"/>
      <c r="UTJ918" s="806"/>
      <c r="UTK918" s="806"/>
      <c r="UTL918" s="806"/>
      <c r="UTM918" s="806"/>
      <c r="UTN918" s="806"/>
      <c r="UTO918" s="806"/>
      <c r="UTP918" s="806"/>
      <c r="UTQ918" s="806"/>
      <c r="UTR918" s="806"/>
      <c r="UTS918" s="806"/>
      <c r="UTT918" s="806"/>
      <c r="UTU918" s="806"/>
      <c r="UTV918" s="806"/>
      <c r="UTW918" s="806"/>
      <c r="UTX918" s="806"/>
      <c r="UTY918" s="806"/>
      <c r="UTZ918" s="806"/>
      <c r="UUA918" s="806"/>
      <c r="UUB918" s="806"/>
      <c r="UUC918" s="806"/>
      <c r="UUD918" s="806"/>
      <c r="UUE918" s="806"/>
      <c r="UUF918" s="806"/>
      <c r="UUG918" s="806"/>
      <c r="UUH918" s="806"/>
      <c r="UUI918" s="806"/>
      <c r="UUJ918" s="806"/>
      <c r="UUK918" s="806"/>
      <c r="UUL918" s="806"/>
      <c r="UUM918" s="806"/>
      <c r="UUN918" s="806"/>
      <c r="UUO918" s="806"/>
      <c r="UUP918" s="806"/>
      <c r="UUQ918" s="806"/>
      <c r="UUR918" s="806"/>
      <c r="UUS918" s="806"/>
      <c r="UUT918" s="806"/>
      <c r="UUU918" s="806"/>
      <c r="UUV918" s="806"/>
      <c r="UUW918" s="806"/>
      <c r="UUX918" s="806"/>
      <c r="UUY918" s="806"/>
      <c r="UUZ918" s="806"/>
      <c r="UVA918" s="806"/>
      <c r="UVB918" s="806"/>
      <c r="UVC918" s="806"/>
      <c r="UVD918" s="806"/>
      <c r="UVE918" s="806"/>
      <c r="UVF918" s="806"/>
      <c r="UVG918" s="806"/>
      <c r="UVH918" s="806"/>
      <c r="UVI918" s="806"/>
      <c r="UVJ918" s="806"/>
      <c r="UVK918" s="806"/>
      <c r="UVL918" s="806"/>
      <c r="UVM918" s="806"/>
      <c r="UVN918" s="806"/>
      <c r="UVO918" s="806"/>
      <c r="UVP918" s="806"/>
      <c r="UVQ918" s="806"/>
      <c r="UVR918" s="806"/>
      <c r="UVS918" s="806"/>
      <c r="UVT918" s="806"/>
      <c r="UVU918" s="806"/>
      <c r="UVV918" s="806"/>
      <c r="UVW918" s="806"/>
      <c r="UVX918" s="806"/>
      <c r="UVY918" s="806"/>
      <c r="UVZ918" s="806"/>
      <c r="UWA918" s="806"/>
      <c r="UWB918" s="806"/>
      <c r="UWC918" s="806"/>
      <c r="UWD918" s="806"/>
      <c r="UWE918" s="806"/>
      <c r="UWF918" s="806"/>
      <c r="UWG918" s="806"/>
      <c r="UWH918" s="806"/>
      <c r="UWI918" s="806"/>
      <c r="UWJ918" s="806"/>
      <c r="UWK918" s="806"/>
      <c r="UWL918" s="806"/>
      <c r="UWM918" s="806"/>
      <c r="UWN918" s="806"/>
      <c r="UWO918" s="806"/>
      <c r="UWP918" s="806"/>
      <c r="UWQ918" s="806"/>
      <c r="UWR918" s="806"/>
      <c r="UWS918" s="806"/>
      <c r="UWT918" s="806"/>
      <c r="UWU918" s="806"/>
      <c r="UWV918" s="806"/>
      <c r="UWW918" s="806"/>
      <c r="UWX918" s="806"/>
      <c r="UWY918" s="806"/>
      <c r="UWZ918" s="806"/>
      <c r="UXA918" s="806"/>
      <c r="UXB918" s="806"/>
      <c r="UXC918" s="806"/>
      <c r="UXD918" s="806"/>
      <c r="UXE918" s="806"/>
      <c r="UXF918" s="806"/>
      <c r="UXG918" s="806"/>
      <c r="UXH918" s="806"/>
      <c r="UXI918" s="806"/>
      <c r="UXJ918" s="806"/>
      <c r="UXK918" s="806"/>
      <c r="UXL918" s="806"/>
      <c r="UXM918" s="806"/>
      <c r="UXN918" s="806"/>
      <c r="UXO918" s="806"/>
      <c r="UXP918" s="806"/>
      <c r="UXQ918" s="806"/>
      <c r="UXR918" s="806"/>
      <c r="UXS918" s="806"/>
      <c r="UXT918" s="806"/>
      <c r="UXU918" s="806"/>
      <c r="UXV918" s="806"/>
      <c r="UXW918" s="806"/>
      <c r="UXX918" s="806"/>
      <c r="UXY918" s="806"/>
      <c r="UXZ918" s="806"/>
      <c r="UYA918" s="806"/>
      <c r="UYB918" s="806"/>
      <c r="UYC918" s="806"/>
      <c r="UYD918" s="806"/>
      <c r="UYE918" s="806"/>
      <c r="UYF918" s="806"/>
      <c r="UYG918" s="806"/>
      <c r="UYH918" s="806"/>
      <c r="UYI918" s="806"/>
      <c r="UYJ918" s="806"/>
      <c r="UYK918" s="806"/>
      <c r="UYL918" s="806"/>
      <c r="UYM918" s="806"/>
      <c r="UYN918" s="806"/>
      <c r="UYO918" s="806"/>
      <c r="UYP918" s="806"/>
      <c r="UYQ918" s="806"/>
      <c r="UYR918" s="806"/>
      <c r="UYS918" s="806"/>
      <c r="UYT918" s="806"/>
      <c r="UYU918" s="806"/>
      <c r="UYV918" s="806"/>
      <c r="UYW918" s="806"/>
      <c r="UYX918" s="806"/>
      <c r="UYY918" s="806"/>
      <c r="UYZ918" s="806"/>
      <c r="UZA918" s="806"/>
      <c r="UZB918" s="806"/>
      <c r="UZC918" s="806"/>
      <c r="UZD918" s="806"/>
      <c r="UZE918" s="806"/>
      <c r="UZF918" s="806"/>
      <c r="UZG918" s="806"/>
      <c r="UZH918" s="806"/>
      <c r="UZI918" s="806"/>
      <c r="UZJ918" s="806"/>
      <c r="UZK918" s="806"/>
      <c r="UZL918" s="806"/>
      <c r="UZM918" s="806"/>
      <c r="UZN918" s="806"/>
      <c r="UZO918" s="806"/>
      <c r="UZP918" s="806"/>
      <c r="UZQ918" s="806"/>
      <c r="UZR918" s="806"/>
      <c r="UZS918" s="806"/>
      <c r="UZT918" s="806"/>
      <c r="UZU918" s="806"/>
      <c r="UZV918" s="806"/>
      <c r="UZW918" s="806"/>
      <c r="UZX918" s="806"/>
      <c r="UZY918" s="806"/>
      <c r="UZZ918" s="806"/>
      <c r="VAA918" s="806"/>
      <c r="VAB918" s="806"/>
      <c r="VAC918" s="806"/>
      <c r="VAD918" s="806"/>
      <c r="VAE918" s="806"/>
      <c r="VAF918" s="806"/>
      <c r="VAG918" s="806"/>
      <c r="VAH918" s="806"/>
      <c r="VAI918" s="806"/>
      <c r="VAJ918" s="806"/>
      <c r="VAK918" s="806"/>
      <c r="VAL918" s="806"/>
      <c r="VAM918" s="806"/>
      <c r="VAN918" s="806"/>
      <c r="VAO918" s="806"/>
      <c r="VAP918" s="806"/>
      <c r="VAQ918" s="806"/>
      <c r="VAR918" s="806"/>
      <c r="VAS918" s="806"/>
      <c r="VAT918" s="806"/>
      <c r="VAU918" s="806"/>
      <c r="VAV918" s="806"/>
      <c r="VAW918" s="806"/>
      <c r="VAX918" s="806"/>
      <c r="VAY918" s="806"/>
      <c r="VAZ918" s="806"/>
      <c r="VBA918" s="806"/>
      <c r="VBB918" s="806"/>
      <c r="VBC918" s="806"/>
      <c r="VBD918" s="806"/>
      <c r="VBE918" s="806"/>
      <c r="VBF918" s="806"/>
      <c r="VBG918" s="806"/>
      <c r="VBH918" s="806"/>
      <c r="VBI918" s="806"/>
      <c r="VBJ918" s="806"/>
      <c r="VBK918" s="806"/>
      <c r="VBL918" s="806"/>
      <c r="VBM918" s="806"/>
      <c r="VBN918" s="806"/>
      <c r="VBO918" s="806"/>
      <c r="VBP918" s="806"/>
      <c r="VBQ918" s="806"/>
      <c r="VBR918" s="806"/>
      <c r="VBS918" s="806"/>
      <c r="VBT918" s="806"/>
      <c r="VBU918" s="806"/>
      <c r="VBV918" s="806"/>
      <c r="VBW918" s="806"/>
      <c r="VBX918" s="806"/>
      <c r="VBY918" s="806"/>
      <c r="VBZ918" s="806"/>
      <c r="VCA918" s="806"/>
      <c r="VCB918" s="806"/>
      <c r="VCC918" s="806"/>
      <c r="VCD918" s="806"/>
      <c r="VCE918" s="806"/>
      <c r="VCF918" s="806"/>
      <c r="VCG918" s="806"/>
      <c r="VCH918" s="806"/>
      <c r="VCI918" s="806"/>
      <c r="VCJ918" s="806"/>
      <c r="VCK918" s="806"/>
      <c r="VCL918" s="806"/>
      <c r="VCM918" s="806"/>
      <c r="VCN918" s="806"/>
      <c r="VCO918" s="806"/>
      <c r="VCP918" s="806"/>
      <c r="VCQ918" s="806"/>
      <c r="VCR918" s="806"/>
      <c r="VCS918" s="806"/>
      <c r="VCT918" s="806"/>
      <c r="VCU918" s="806"/>
      <c r="VCV918" s="806"/>
      <c r="VCW918" s="806"/>
      <c r="VCX918" s="806"/>
      <c r="VCY918" s="806"/>
      <c r="VCZ918" s="806"/>
      <c r="VDA918" s="806"/>
      <c r="VDB918" s="806"/>
      <c r="VDC918" s="806"/>
      <c r="VDD918" s="806"/>
      <c r="VDE918" s="806"/>
      <c r="VDF918" s="806"/>
      <c r="VDG918" s="806"/>
      <c r="VDH918" s="806"/>
      <c r="VDI918" s="806"/>
      <c r="VDJ918" s="806"/>
      <c r="VDK918" s="806"/>
      <c r="VDL918" s="806"/>
      <c r="VDM918" s="806"/>
      <c r="VDN918" s="806"/>
      <c r="VDO918" s="806"/>
      <c r="VDP918" s="806"/>
      <c r="VDQ918" s="806"/>
      <c r="VDR918" s="806"/>
      <c r="VDS918" s="806"/>
      <c r="VDT918" s="806"/>
      <c r="VDU918" s="806"/>
      <c r="VDV918" s="806"/>
      <c r="VDW918" s="806"/>
      <c r="VDX918" s="806"/>
      <c r="VDY918" s="806"/>
      <c r="VDZ918" s="806"/>
      <c r="VEA918" s="806"/>
      <c r="VEB918" s="806"/>
      <c r="VEC918" s="806"/>
      <c r="VED918" s="806"/>
      <c r="VEE918" s="806"/>
      <c r="VEF918" s="806"/>
      <c r="VEG918" s="806"/>
      <c r="VEH918" s="806"/>
      <c r="VEI918" s="806"/>
      <c r="VEJ918" s="806"/>
      <c r="VEK918" s="806"/>
      <c r="VEL918" s="806"/>
      <c r="VEM918" s="806"/>
      <c r="VEN918" s="806"/>
      <c r="VEO918" s="806"/>
      <c r="VEP918" s="806"/>
      <c r="VEQ918" s="806"/>
      <c r="VER918" s="806"/>
      <c r="VES918" s="806"/>
      <c r="VET918" s="806"/>
      <c r="VEU918" s="806"/>
      <c r="VEV918" s="806"/>
      <c r="VEW918" s="806"/>
      <c r="VEX918" s="806"/>
      <c r="VEY918" s="806"/>
      <c r="VEZ918" s="806"/>
      <c r="VFA918" s="806"/>
      <c r="VFB918" s="806"/>
      <c r="VFC918" s="806"/>
      <c r="VFD918" s="806"/>
      <c r="VFE918" s="806"/>
      <c r="VFF918" s="806"/>
      <c r="VFG918" s="806"/>
      <c r="VFH918" s="806"/>
      <c r="VFI918" s="806"/>
      <c r="VFJ918" s="806"/>
      <c r="VFK918" s="806"/>
      <c r="VFL918" s="806"/>
      <c r="VFM918" s="806"/>
      <c r="VFN918" s="806"/>
      <c r="VFO918" s="806"/>
      <c r="VFP918" s="806"/>
      <c r="VFQ918" s="806"/>
      <c r="VFR918" s="806"/>
      <c r="VFS918" s="806"/>
      <c r="VFT918" s="806"/>
      <c r="VFU918" s="806"/>
      <c r="VFV918" s="806"/>
      <c r="VFW918" s="806"/>
      <c r="VFX918" s="806"/>
      <c r="VFY918" s="806"/>
      <c r="VFZ918" s="806"/>
      <c r="VGA918" s="806"/>
      <c r="VGB918" s="806"/>
      <c r="VGC918" s="806"/>
      <c r="VGD918" s="806"/>
      <c r="VGE918" s="806"/>
      <c r="VGF918" s="806"/>
      <c r="VGG918" s="806"/>
      <c r="VGH918" s="806"/>
      <c r="VGI918" s="806"/>
      <c r="VGJ918" s="806"/>
      <c r="VGK918" s="806"/>
      <c r="VGL918" s="806"/>
      <c r="VGM918" s="806"/>
      <c r="VGN918" s="806"/>
      <c r="VGO918" s="806"/>
      <c r="VGP918" s="806"/>
      <c r="VGQ918" s="806"/>
      <c r="VGR918" s="806"/>
      <c r="VGS918" s="806"/>
      <c r="VGT918" s="806"/>
      <c r="VGU918" s="806"/>
      <c r="VGV918" s="806"/>
      <c r="VGW918" s="806"/>
      <c r="VGX918" s="806"/>
      <c r="VGY918" s="806"/>
      <c r="VGZ918" s="806"/>
      <c r="VHA918" s="806"/>
      <c r="VHB918" s="806"/>
      <c r="VHC918" s="806"/>
      <c r="VHD918" s="806"/>
      <c r="VHE918" s="806"/>
      <c r="VHF918" s="806"/>
      <c r="VHG918" s="806"/>
      <c r="VHH918" s="806"/>
      <c r="VHI918" s="806"/>
      <c r="VHJ918" s="806"/>
      <c r="VHK918" s="806"/>
      <c r="VHL918" s="806"/>
      <c r="VHM918" s="806"/>
      <c r="VHN918" s="806"/>
      <c r="VHO918" s="806"/>
      <c r="VHP918" s="806"/>
      <c r="VHQ918" s="806"/>
      <c r="VHR918" s="806"/>
      <c r="VHS918" s="806"/>
      <c r="VHT918" s="806"/>
      <c r="VHU918" s="806"/>
      <c r="VHV918" s="806"/>
      <c r="VHW918" s="806"/>
      <c r="VHX918" s="806"/>
      <c r="VHY918" s="806"/>
      <c r="VHZ918" s="806"/>
      <c r="VIA918" s="806"/>
      <c r="VIB918" s="806"/>
      <c r="VIC918" s="806"/>
      <c r="VID918" s="806"/>
      <c r="VIE918" s="806"/>
      <c r="VIF918" s="806"/>
      <c r="VIG918" s="806"/>
      <c r="VIH918" s="806"/>
      <c r="VII918" s="806"/>
      <c r="VIJ918" s="806"/>
      <c r="VIK918" s="806"/>
      <c r="VIL918" s="806"/>
      <c r="VIM918" s="806"/>
      <c r="VIN918" s="806"/>
      <c r="VIO918" s="806"/>
      <c r="VIP918" s="806"/>
      <c r="VIQ918" s="806"/>
      <c r="VIR918" s="806"/>
      <c r="VIS918" s="806"/>
      <c r="VIT918" s="806"/>
      <c r="VIU918" s="806"/>
      <c r="VIV918" s="806"/>
      <c r="VIW918" s="806"/>
      <c r="VIX918" s="806"/>
      <c r="VIY918" s="806"/>
      <c r="VIZ918" s="806"/>
      <c r="VJA918" s="806"/>
      <c r="VJB918" s="806"/>
      <c r="VJC918" s="806"/>
      <c r="VJD918" s="806"/>
      <c r="VJE918" s="806"/>
      <c r="VJF918" s="806"/>
      <c r="VJG918" s="806"/>
      <c r="VJH918" s="806"/>
      <c r="VJI918" s="806"/>
      <c r="VJJ918" s="806"/>
      <c r="VJK918" s="806"/>
      <c r="VJL918" s="806"/>
      <c r="VJM918" s="806"/>
      <c r="VJN918" s="806"/>
      <c r="VJO918" s="806"/>
      <c r="VJP918" s="806"/>
      <c r="VJQ918" s="806"/>
      <c r="VJR918" s="806"/>
      <c r="VJS918" s="806"/>
      <c r="VJT918" s="806"/>
      <c r="VJU918" s="806"/>
      <c r="VJV918" s="806"/>
      <c r="VJW918" s="806"/>
      <c r="VJX918" s="806"/>
      <c r="VJY918" s="806"/>
      <c r="VJZ918" s="806"/>
      <c r="VKA918" s="806"/>
      <c r="VKB918" s="806"/>
      <c r="VKC918" s="806"/>
      <c r="VKD918" s="806"/>
      <c r="VKE918" s="806"/>
      <c r="VKF918" s="806"/>
      <c r="VKG918" s="806"/>
      <c r="VKH918" s="806"/>
      <c r="VKI918" s="806"/>
      <c r="VKJ918" s="806"/>
      <c r="VKK918" s="806"/>
      <c r="VKL918" s="806"/>
      <c r="VKM918" s="806"/>
      <c r="VKN918" s="806"/>
      <c r="VKO918" s="806"/>
      <c r="VKP918" s="806"/>
      <c r="VKQ918" s="806"/>
      <c r="VKR918" s="806"/>
      <c r="VKS918" s="806"/>
      <c r="VKT918" s="806"/>
      <c r="VKU918" s="806"/>
      <c r="VKV918" s="806"/>
      <c r="VKW918" s="806"/>
      <c r="VKX918" s="806"/>
      <c r="VKY918" s="806"/>
      <c r="VKZ918" s="806"/>
      <c r="VLA918" s="806"/>
      <c r="VLB918" s="806"/>
      <c r="VLC918" s="806"/>
      <c r="VLD918" s="806"/>
      <c r="VLE918" s="806"/>
      <c r="VLF918" s="806"/>
      <c r="VLG918" s="806"/>
      <c r="VLH918" s="806"/>
      <c r="VLI918" s="806"/>
      <c r="VLJ918" s="806"/>
      <c r="VLK918" s="806"/>
      <c r="VLL918" s="806"/>
      <c r="VLM918" s="806"/>
      <c r="VLN918" s="806"/>
      <c r="VLO918" s="806"/>
      <c r="VLP918" s="806"/>
      <c r="VLQ918" s="806"/>
      <c r="VLR918" s="806"/>
      <c r="VLS918" s="806"/>
      <c r="VLT918" s="806"/>
      <c r="VLU918" s="806"/>
      <c r="VLV918" s="806"/>
      <c r="VLW918" s="806"/>
      <c r="VLX918" s="806"/>
      <c r="VLY918" s="806"/>
      <c r="VLZ918" s="806"/>
      <c r="VMA918" s="806"/>
      <c r="VMB918" s="806"/>
      <c r="VMC918" s="806"/>
      <c r="VMD918" s="806"/>
      <c r="VME918" s="806"/>
      <c r="VMF918" s="806"/>
      <c r="VMG918" s="806"/>
      <c r="VMH918" s="806"/>
      <c r="VMI918" s="806"/>
      <c r="VMJ918" s="806"/>
      <c r="VMK918" s="806"/>
      <c r="VML918" s="806"/>
      <c r="VMM918" s="806"/>
      <c r="VMN918" s="806"/>
      <c r="VMO918" s="806"/>
      <c r="VMP918" s="806"/>
      <c r="VMQ918" s="806"/>
      <c r="VMR918" s="806"/>
      <c r="VMS918" s="806"/>
      <c r="VMT918" s="806"/>
      <c r="VMU918" s="806"/>
      <c r="VMV918" s="806"/>
      <c r="VMW918" s="806"/>
      <c r="VMX918" s="806"/>
      <c r="VMY918" s="806"/>
      <c r="VMZ918" s="806"/>
      <c r="VNA918" s="806"/>
      <c r="VNB918" s="806"/>
      <c r="VNC918" s="806"/>
      <c r="VND918" s="806"/>
      <c r="VNE918" s="806"/>
      <c r="VNF918" s="806"/>
      <c r="VNG918" s="806"/>
      <c r="VNH918" s="806"/>
      <c r="VNI918" s="806"/>
      <c r="VNJ918" s="806"/>
      <c r="VNK918" s="806"/>
      <c r="VNL918" s="806"/>
      <c r="VNM918" s="806"/>
      <c r="VNN918" s="806"/>
      <c r="VNO918" s="806"/>
      <c r="VNP918" s="806"/>
      <c r="VNQ918" s="806"/>
      <c r="VNR918" s="806"/>
      <c r="VNS918" s="806"/>
      <c r="VNT918" s="806"/>
      <c r="VNU918" s="806"/>
      <c r="VNV918" s="806"/>
      <c r="VNW918" s="806"/>
      <c r="VNX918" s="806"/>
      <c r="VNY918" s="806"/>
      <c r="VNZ918" s="806"/>
      <c r="VOA918" s="806"/>
      <c r="VOB918" s="806"/>
      <c r="VOC918" s="806"/>
      <c r="VOD918" s="806"/>
      <c r="VOE918" s="806"/>
      <c r="VOF918" s="806"/>
      <c r="VOG918" s="806"/>
      <c r="VOH918" s="806"/>
      <c r="VOI918" s="806"/>
      <c r="VOJ918" s="806"/>
      <c r="VOK918" s="806"/>
      <c r="VOL918" s="806"/>
      <c r="VOM918" s="806"/>
      <c r="VON918" s="806"/>
      <c r="VOO918" s="806"/>
      <c r="VOP918" s="806"/>
      <c r="VOQ918" s="806"/>
      <c r="VOR918" s="806"/>
      <c r="VOS918" s="806"/>
      <c r="VOT918" s="806"/>
      <c r="VOU918" s="806"/>
      <c r="VOV918" s="806"/>
      <c r="VOW918" s="806"/>
      <c r="VOX918" s="806"/>
      <c r="VOY918" s="806"/>
      <c r="VOZ918" s="806"/>
      <c r="VPA918" s="806"/>
      <c r="VPB918" s="806"/>
      <c r="VPC918" s="806"/>
      <c r="VPD918" s="806"/>
      <c r="VPE918" s="806"/>
      <c r="VPF918" s="806"/>
      <c r="VPG918" s="806"/>
      <c r="VPH918" s="806"/>
      <c r="VPI918" s="806"/>
      <c r="VPJ918" s="806"/>
      <c r="VPK918" s="806"/>
      <c r="VPL918" s="806"/>
      <c r="VPM918" s="806"/>
      <c r="VPN918" s="806"/>
      <c r="VPO918" s="806"/>
      <c r="VPP918" s="806"/>
      <c r="VPQ918" s="806"/>
      <c r="VPR918" s="806"/>
      <c r="VPS918" s="806"/>
      <c r="VPT918" s="806"/>
      <c r="VPU918" s="806"/>
      <c r="VPV918" s="806"/>
      <c r="VPW918" s="806"/>
      <c r="VPX918" s="806"/>
      <c r="VPY918" s="806"/>
      <c r="VPZ918" s="806"/>
      <c r="VQA918" s="806"/>
      <c r="VQB918" s="806"/>
      <c r="VQC918" s="806"/>
      <c r="VQD918" s="806"/>
      <c r="VQE918" s="806"/>
      <c r="VQF918" s="806"/>
      <c r="VQG918" s="806"/>
      <c r="VQH918" s="806"/>
      <c r="VQI918" s="806"/>
      <c r="VQJ918" s="806"/>
      <c r="VQK918" s="806"/>
      <c r="VQL918" s="806"/>
      <c r="VQM918" s="806"/>
      <c r="VQN918" s="806"/>
      <c r="VQO918" s="806"/>
      <c r="VQP918" s="806"/>
      <c r="VQQ918" s="806"/>
      <c r="VQR918" s="806"/>
      <c r="VQS918" s="806"/>
      <c r="VQT918" s="806"/>
      <c r="VQU918" s="806"/>
      <c r="VQV918" s="806"/>
      <c r="VQW918" s="806"/>
      <c r="VQX918" s="806"/>
      <c r="VQY918" s="806"/>
      <c r="VQZ918" s="806"/>
      <c r="VRA918" s="806"/>
      <c r="VRB918" s="806"/>
      <c r="VRC918" s="806"/>
      <c r="VRD918" s="806"/>
      <c r="VRE918" s="806"/>
      <c r="VRF918" s="806"/>
      <c r="VRG918" s="806"/>
      <c r="VRH918" s="806"/>
      <c r="VRI918" s="806"/>
      <c r="VRJ918" s="806"/>
      <c r="VRK918" s="806"/>
      <c r="VRL918" s="806"/>
      <c r="VRM918" s="806"/>
      <c r="VRN918" s="806"/>
      <c r="VRO918" s="806"/>
      <c r="VRP918" s="806"/>
      <c r="VRQ918" s="806"/>
      <c r="VRR918" s="806"/>
      <c r="VRS918" s="806"/>
      <c r="VRT918" s="806"/>
      <c r="VRU918" s="806"/>
      <c r="VRV918" s="806"/>
      <c r="VRW918" s="806"/>
      <c r="VRX918" s="806"/>
      <c r="VRY918" s="806"/>
      <c r="VRZ918" s="806"/>
      <c r="VSA918" s="806"/>
      <c r="VSB918" s="806"/>
      <c r="VSC918" s="806"/>
      <c r="VSD918" s="806"/>
      <c r="VSE918" s="806"/>
      <c r="VSF918" s="806"/>
      <c r="VSG918" s="806"/>
      <c r="VSH918" s="806"/>
      <c r="VSI918" s="806"/>
      <c r="VSJ918" s="806"/>
      <c r="VSK918" s="806"/>
      <c r="VSL918" s="806"/>
      <c r="VSM918" s="806"/>
      <c r="VSN918" s="806"/>
      <c r="VSO918" s="806"/>
      <c r="VSP918" s="806"/>
      <c r="VSQ918" s="806"/>
      <c r="VSR918" s="806"/>
      <c r="VSS918" s="806"/>
      <c r="VST918" s="806"/>
      <c r="VSU918" s="806"/>
      <c r="VSV918" s="806"/>
      <c r="VSW918" s="806"/>
      <c r="VSX918" s="806"/>
      <c r="VSY918" s="806"/>
      <c r="VSZ918" s="806"/>
      <c r="VTA918" s="806"/>
      <c r="VTB918" s="806"/>
      <c r="VTC918" s="806"/>
      <c r="VTD918" s="806"/>
      <c r="VTE918" s="806"/>
      <c r="VTF918" s="806"/>
      <c r="VTG918" s="806"/>
      <c r="VTH918" s="806"/>
      <c r="VTI918" s="806"/>
      <c r="VTJ918" s="806"/>
      <c r="VTK918" s="806"/>
      <c r="VTL918" s="806"/>
      <c r="VTM918" s="806"/>
      <c r="VTN918" s="806"/>
      <c r="VTO918" s="806"/>
      <c r="VTP918" s="806"/>
      <c r="VTQ918" s="806"/>
      <c r="VTR918" s="806"/>
      <c r="VTS918" s="806"/>
      <c r="VTT918" s="806"/>
      <c r="VTU918" s="806"/>
      <c r="VTV918" s="806"/>
      <c r="VTW918" s="806"/>
      <c r="VTX918" s="806"/>
      <c r="VTY918" s="806"/>
      <c r="VTZ918" s="806"/>
      <c r="VUA918" s="806"/>
      <c r="VUB918" s="806"/>
      <c r="VUC918" s="806"/>
      <c r="VUD918" s="806"/>
      <c r="VUE918" s="806"/>
      <c r="VUF918" s="806"/>
      <c r="VUG918" s="806"/>
      <c r="VUH918" s="806"/>
      <c r="VUI918" s="806"/>
      <c r="VUJ918" s="806"/>
      <c r="VUK918" s="806"/>
      <c r="VUL918" s="806"/>
      <c r="VUM918" s="806"/>
      <c r="VUN918" s="806"/>
      <c r="VUO918" s="806"/>
      <c r="VUP918" s="806"/>
      <c r="VUQ918" s="806"/>
      <c r="VUR918" s="806"/>
      <c r="VUS918" s="806"/>
      <c r="VUT918" s="806"/>
      <c r="VUU918" s="806"/>
      <c r="VUV918" s="806"/>
      <c r="VUW918" s="806"/>
      <c r="VUX918" s="806"/>
      <c r="VUY918" s="806"/>
      <c r="VUZ918" s="806"/>
      <c r="VVA918" s="806"/>
      <c r="VVB918" s="806"/>
      <c r="VVC918" s="806"/>
      <c r="VVD918" s="806"/>
      <c r="VVE918" s="806"/>
      <c r="VVF918" s="806"/>
      <c r="VVG918" s="806"/>
      <c r="VVH918" s="806"/>
      <c r="VVI918" s="806"/>
      <c r="VVJ918" s="806"/>
      <c r="VVK918" s="806"/>
      <c r="VVL918" s="806"/>
      <c r="VVM918" s="806"/>
      <c r="VVN918" s="806"/>
      <c r="VVO918" s="806"/>
      <c r="VVP918" s="806"/>
      <c r="VVQ918" s="806"/>
      <c r="VVR918" s="806"/>
      <c r="VVS918" s="806"/>
      <c r="VVT918" s="806"/>
      <c r="VVU918" s="806"/>
      <c r="VVV918" s="806"/>
      <c r="VVW918" s="806"/>
      <c r="VVX918" s="806"/>
      <c r="VVY918" s="806"/>
      <c r="VVZ918" s="806"/>
      <c r="VWA918" s="806"/>
      <c r="VWB918" s="806"/>
      <c r="VWC918" s="806"/>
      <c r="VWD918" s="806"/>
      <c r="VWE918" s="806"/>
      <c r="VWF918" s="806"/>
      <c r="VWG918" s="806"/>
      <c r="VWH918" s="806"/>
      <c r="VWI918" s="806"/>
      <c r="VWJ918" s="806"/>
      <c r="VWK918" s="806"/>
      <c r="VWL918" s="806"/>
      <c r="VWM918" s="806"/>
      <c r="VWN918" s="806"/>
      <c r="VWO918" s="806"/>
      <c r="VWP918" s="806"/>
      <c r="VWQ918" s="806"/>
      <c r="VWR918" s="806"/>
      <c r="VWS918" s="806"/>
      <c r="VWT918" s="806"/>
      <c r="VWU918" s="806"/>
      <c r="VWV918" s="806"/>
      <c r="VWW918" s="806"/>
      <c r="VWX918" s="806"/>
      <c r="VWY918" s="806"/>
      <c r="VWZ918" s="806"/>
      <c r="VXA918" s="806"/>
      <c r="VXB918" s="806"/>
      <c r="VXC918" s="806"/>
      <c r="VXD918" s="806"/>
      <c r="VXE918" s="806"/>
      <c r="VXF918" s="806"/>
      <c r="VXG918" s="806"/>
      <c r="VXH918" s="806"/>
      <c r="VXI918" s="806"/>
      <c r="VXJ918" s="806"/>
      <c r="VXK918" s="806"/>
      <c r="VXL918" s="806"/>
      <c r="VXM918" s="806"/>
      <c r="VXN918" s="806"/>
      <c r="VXO918" s="806"/>
      <c r="VXP918" s="806"/>
      <c r="VXQ918" s="806"/>
      <c r="VXR918" s="806"/>
      <c r="VXS918" s="806"/>
      <c r="VXT918" s="806"/>
      <c r="VXU918" s="806"/>
      <c r="VXV918" s="806"/>
      <c r="VXW918" s="806"/>
      <c r="VXX918" s="806"/>
      <c r="VXY918" s="806"/>
      <c r="VXZ918" s="806"/>
      <c r="VYA918" s="806"/>
      <c r="VYB918" s="806"/>
      <c r="VYC918" s="806"/>
      <c r="VYD918" s="806"/>
      <c r="VYE918" s="806"/>
      <c r="VYF918" s="806"/>
      <c r="VYG918" s="806"/>
      <c r="VYH918" s="806"/>
      <c r="VYI918" s="806"/>
      <c r="VYJ918" s="806"/>
      <c r="VYK918" s="806"/>
      <c r="VYL918" s="806"/>
      <c r="VYM918" s="806"/>
      <c r="VYN918" s="806"/>
      <c r="VYO918" s="806"/>
      <c r="VYP918" s="806"/>
      <c r="VYQ918" s="806"/>
      <c r="VYR918" s="806"/>
      <c r="VYS918" s="806"/>
      <c r="VYT918" s="806"/>
      <c r="VYU918" s="806"/>
      <c r="VYV918" s="806"/>
      <c r="VYW918" s="806"/>
      <c r="VYX918" s="806"/>
      <c r="VYY918" s="806"/>
      <c r="VYZ918" s="806"/>
      <c r="VZA918" s="806"/>
      <c r="VZB918" s="806"/>
      <c r="VZC918" s="806"/>
      <c r="VZD918" s="806"/>
      <c r="VZE918" s="806"/>
      <c r="VZF918" s="806"/>
      <c r="VZG918" s="806"/>
      <c r="VZH918" s="806"/>
      <c r="VZI918" s="806"/>
      <c r="VZJ918" s="806"/>
      <c r="VZK918" s="806"/>
      <c r="VZL918" s="806"/>
      <c r="VZM918" s="806"/>
      <c r="VZN918" s="806"/>
      <c r="VZO918" s="806"/>
      <c r="VZP918" s="806"/>
      <c r="VZQ918" s="806"/>
      <c r="VZR918" s="806"/>
      <c r="VZS918" s="806"/>
      <c r="VZT918" s="806"/>
      <c r="VZU918" s="806"/>
      <c r="VZV918" s="806"/>
      <c r="VZW918" s="806"/>
      <c r="VZX918" s="806"/>
      <c r="VZY918" s="806"/>
      <c r="VZZ918" s="806"/>
      <c r="WAA918" s="806"/>
      <c r="WAB918" s="806"/>
      <c r="WAC918" s="806"/>
      <c r="WAD918" s="806"/>
      <c r="WAE918" s="806"/>
      <c r="WAF918" s="806"/>
      <c r="WAG918" s="806"/>
      <c r="WAH918" s="806"/>
      <c r="WAI918" s="806"/>
      <c r="WAJ918" s="806"/>
      <c r="WAK918" s="806"/>
      <c r="WAL918" s="806"/>
      <c r="WAM918" s="806"/>
      <c r="WAN918" s="806"/>
      <c r="WAO918" s="806"/>
      <c r="WAP918" s="806"/>
      <c r="WAQ918" s="806"/>
      <c r="WAR918" s="806"/>
      <c r="WAS918" s="806"/>
      <c r="WAT918" s="806"/>
      <c r="WAU918" s="806"/>
      <c r="WAV918" s="806"/>
      <c r="WAW918" s="806"/>
      <c r="WAX918" s="806"/>
      <c r="WAY918" s="806"/>
      <c r="WAZ918" s="806"/>
      <c r="WBA918" s="806"/>
      <c r="WBB918" s="806"/>
      <c r="WBC918" s="806"/>
      <c r="WBD918" s="806"/>
      <c r="WBE918" s="806"/>
      <c r="WBF918" s="806"/>
      <c r="WBG918" s="806"/>
      <c r="WBH918" s="806"/>
      <c r="WBI918" s="806"/>
      <c r="WBJ918" s="806"/>
      <c r="WBK918" s="806"/>
      <c r="WBL918" s="806"/>
      <c r="WBM918" s="806"/>
      <c r="WBN918" s="806"/>
      <c r="WBO918" s="806"/>
      <c r="WBP918" s="806"/>
      <c r="WBQ918" s="806"/>
      <c r="WBR918" s="806"/>
      <c r="WBS918" s="806"/>
      <c r="WBT918" s="806"/>
      <c r="WBU918" s="806"/>
      <c r="WBV918" s="806"/>
      <c r="WBW918" s="806"/>
      <c r="WBX918" s="806"/>
      <c r="WBY918" s="806"/>
      <c r="WBZ918" s="806"/>
      <c r="WCA918" s="806"/>
      <c r="WCB918" s="806"/>
      <c r="WCC918" s="806"/>
      <c r="WCD918" s="806"/>
      <c r="WCE918" s="806"/>
      <c r="WCF918" s="806"/>
      <c r="WCG918" s="806"/>
      <c r="WCH918" s="806"/>
      <c r="WCI918" s="806"/>
      <c r="WCJ918" s="806"/>
      <c r="WCK918" s="806"/>
      <c r="WCL918" s="806"/>
      <c r="WCM918" s="806"/>
      <c r="WCN918" s="806"/>
      <c r="WCO918" s="806"/>
      <c r="WCP918" s="806"/>
      <c r="WCQ918" s="806"/>
      <c r="WCR918" s="806"/>
      <c r="WCS918" s="806"/>
      <c r="WCT918" s="806"/>
      <c r="WCU918" s="806"/>
      <c r="WCV918" s="806"/>
      <c r="WCW918" s="806"/>
      <c r="WCX918" s="806"/>
      <c r="WCY918" s="806"/>
      <c r="WCZ918" s="806"/>
      <c r="WDA918" s="806"/>
      <c r="WDB918" s="806"/>
      <c r="WDC918" s="806"/>
      <c r="WDD918" s="806"/>
      <c r="WDE918" s="806"/>
      <c r="WDF918" s="806"/>
      <c r="WDG918" s="806"/>
      <c r="WDH918" s="806"/>
      <c r="WDI918" s="806"/>
      <c r="WDJ918" s="806"/>
      <c r="WDK918" s="806"/>
      <c r="WDL918" s="806"/>
      <c r="WDM918" s="806"/>
      <c r="WDN918" s="806"/>
      <c r="WDO918" s="806"/>
      <c r="WDP918" s="806"/>
      <c r="WDQ918" s="806"/>
      <c r="WDR918" s="806"/>
      <c r="WDS918" s="806"/>
      <c r="WDT918" s="806"/>
      <c r="WDU918" s="806"/>
      <c r="WDV918" s="806"/>
      <c r="WDW918" s="806"/>
      <c r="WDX918" s="806"/>
      <c r="WDY918" s="806"/>
      <c r="WDZ918" s="806"/>
      <c r="WEA918" s="806"/>
      <c r="WEB918" s="806"/>
      <c r="WEC918" s="806"/>
      <c r="WED918" s="806"/>
      <c r="WEE918" s="806"/>
      <c r="WEF918" s="806"/>
      <c r="WEG918" s="806"/>
      <c r="WEH918" s="806"/>
      <c r="WEI918" s="806"/>
      <c r="WEJ918" s="806"/>
      <c r="WEK918" s="806"/>
      <c r="WEL918" s="806"/>
      <c r="WEM918" s="806"/>
      <c r="WEN918" s="806"/>
      <c r="WEO918" s="806"/>
      <c r="WEP918" s="806"/>
      <c r="WEQ918" s="806"/>
      <c r="WER918" s="806"/>
      <c r="WES918" s="806"/>
      <c r="WET918" s="806"/>
      <c r="WEU918" s="806"/>
      <c r="WEV918" s="806"/>
      <c r="WEW918" s="806"/>
      <c r="WEX918" s="806"/>
      <c r="WEY918" s="806"/>
      <c r="WEZ918" s="806"/>
      <c r="WFA918" s="806"/>
      <c r="WFB918" s="806"/>
      <c r="WFC918" s="806"/>
      <c r="WFD918" s="806"/>
      <c r="WFE918" s="806"/>
      <c r="WFF918" s="806"/>
      <c r="WFG918" s="806"/>
      <c r="WFH918" s="806"/>
      <c r="WFI918" s="806"/>
      <c r="WFJ918" s="806"/>
      <c r="WFK918" s="806"/>
      <c r="WFL918" s="806"/>
      <c r="WFM918" s="806"/>
      <c r="WFN918" s="806"/>
      <c r="WFO918" s="806"/>
      <c r="WFP918" s="806"/>
      <c r="WFQ918" s="806"/>
      <c r="WFR918" s="806"/>
      <c r="WFS918" s="806"/>
      <c r="WFT918" s="806"/>
      <c r="WFU918" s="806"/>
      <c r="WFV918" s="806"/>
      <c r="WFW918" s="806"/>
      <c r="WFX918" s="806"/>
      <c r="WFY918" s="806"/>
      <c r="WFZ918" s="806"/>
      <c r="WGA918" s="806"/>
      <c r="WGB918" s="806"/>
      <c r="WGC918" s="806"/>
      <c r="WGD918" s="806"/>
      <c r="WGE918" s="806"/>
      <c r="WGF918" s="806"/>
      <c r="WGG918" s="806"/>
      <c r="WGH918" s="806"/>
      <c r="WGI918" s="806"/>
      <c r="WGJ918" s="806"/>
      <c r="WGK918" s="806"/>
      <c r="WGL918" s="806"/>
      <c r="WGM918" s="806"/>
      <c r="WGN918" s="806"/>
      <c r="WGO918" s="806"/>
      <c r="WGP918" s="806"/>
      <c r="WGQ918" s="806"/>
      <c r="WGR918" s="806"/>
      <c r="WGS918" s="806"/>
      <c r="WGT918" s="806"/>
      <c r="WGU918" s="806"/>
      <c r="WGV918" s="806"/>
      <c r="WGW918" s="806"/>
      <c r="WGX918" s="806"/>
      <c r="WGY918" s="806"/>
      <c r="WGZ918" s="806"/>
      <c r="WHA918" s="806"/>
      <c r="WHB918" s="806"/>
      <c r="WHC918" s="806"/>
      <c r="WHD918" s="806"/>
      <c r="WHE918" s="806"/>
      <c r="WHF918" s="806"/>
      <c r="WHG918" s="806"/>
      <c r="WHH918" s="806"/>
      <c r="WHI918" s="806"/>
      <c r="WHJ918" s="806"/>
      <c r="WHK918" s="806"/>
      <c r="WHL918" s="806"/>
      <c r="WHM918" s="806"/>
      <c r="WHN918" s="806"/>
      <c r="WHO918" s="806"/>
      <c r="WHP918" s="806"/>
      <c r="WHQ918" s="806"/>
      <c r="WHR918" s="806"/>
      <c r="WHS918" s="806"/>
      <c r="WHT918" s="806"/>
      <c r="WHU918" s="806"/>
      <c r="WHV918" s="806"/>
      <c r="WHW918" s="806"/>
      <c r="WHX918" s="806"/>
      <c r="WHY918" s="806"/>
      <c r="WHZ918" s="806"/>
      <c r="WIA918" s="806"/>
      <c r="WIB918" s="806"/>
      <c r="WIC918" s="806"/>
      <c r="WID918" s="806"/>
      <c r="WIE918" s="806"/>
      <c r="WIF918" s="806"/>
      <c r="WIG918" s="806"/>
      <c r="WIH918" s="806"/>
      <c r="WII918" s="806"/>
      <c r="WIJ918" s="806"/>
      <c r="WIK918" s="806"/>
      <c r="WIL918" s="806"/>
      <c r="WIM918" s="806"/>
      <c r="WIN918" s="806"/>
      <c r="WIO918" s="806"/>
      <c r="WIP918" s="806"/>
      <c r="WIQ918" s="806"/>
      <c r="WIR918" s="806"/>
      <c r="WIS918" s="806"/>
      <c r="WIT918" s="806"/>
      <c r="WIU918" s="806"/>
      <c r="WIV918" s="806"/>
      <c r="WIW918" s="806"/>
      <c r="WIX918" s="806"/>
      <c r="WIY918" s="806"/>
      <c r="WIZ918" s="806"/>
      <c r="WJA918" s="806"/>
      <c r="WJB918" s="806"/>
      <c r="WJC918" s="806"/>
      <c r="WJD918" s="806"/>
      <c r="WJE918" s="806"/>
      <c r="WJF918" s="806"/>
      <c r="WJG918" s="806"/>
      <c r="WJH918" s="806"/>
      <c r="WJI918" s="806"/>
      <c r="WJJ918" s="806"/>
      <c r="WJK918" s="806"/>
      <c r="WJL918" s="806"/>
      <c r="WJM918" s="806"/>
      <c r="WJN918" s="806"/>
      <c r="WJO918" s="806"/>
      <c r="WJP918" s="806"/>
      <c r="WJQ918" s="806"/>
      <c r="WJR918" s="806"/>
      <c r="WJS918" s="806"/>
      <c r="WJT918" s="806"/>
      <c r="WJU918" s="806"/>
      <c r="WJV918" s="806"/>
      <c r="WJW918" s="806"/>
      <c r="WJX918" s="806"/>
      <c r="WJY918" s="806"/>
      <c r="WJZ918" s="806"/>
      <c r="WKA918" s="806"/>
      <c r="WKB918" s="806"/>
      <c r="WKC918" s="806"/>
      <c r="WKD918" s="806"/>
      <c r="WKE918" s="806"/>
      <c r="WKF918" s="806"/>
      <c r="WKG918" s="806"/>
      <c r="WKH918" s="806"/>
      <c r="WKI918" s="806"/>
      <c r="WKJ918" s="806"/>
      <c r="WKK918" s="806"/>
      <c r="WKL918" s="806"/>
      <c r="WKM918" s="806"/>
      <c r="WKN918" s="806"/>
      <c r="WKO918" s="806"/>
      <c r="WKP918" s="806"/>
      <c r="WKQ918" s="806"/>
      <c r="WKR918" s="806"/>
      <c r="WKS918" s="806"/>
      <c r="WKT918" s="806"/>
      <c r="WKU918" s="806"/>
      <c r="WKV918" s="806"/>
      <c r="WKW918" s="806"/>
      <c r="WKX918" s="806"/>
      <c r="WKY918" s="806"/>
      <c r="WKZ918" s="806"/>
      <c r="WLA918" s="806"/>
      <c r="WLB918" s="806"/>
      <c r="WLC918" s="806"/>
      <c r="WLD918" s="806"/>
      <c r="WLE918" s="806"/>
      <c r="WLF918" s="806"/>
      <c r="WLG918" s="806"/>
      <c r="WLH918" s="806"/>
      <c r="WLI918" s="806"/>
      <c r="WLJ918" s="806"/>
      <c r="WLK918" s="806"/>
      <c r="WLL918" s="806"/>
      <c r="WLM918" s="806"/>
      <c r="WLN918" s="806"/>
      <c r="WLO918" s="806"/>
      <c r="WLP918" s="806"/>
      <c r="WLQ918" s="806"/>
      <c r="WLR918" s="806"/>
      <c r="WLS918" s="806"/>
      <c r="WLT918" s="806"/>
      <c r="WLU918" s="806"/>
      <c r="WLV918" s="806"/>
      <c r="WLW918" s="806"/>
      <c r="WLX918" s="806"/>
      <c r="WLY918" s="806"/>
      <c r="WLZ918" s="806"/>
      <c r="WMA918" s="806"/>
      <c r="WMB918" s="806"/>
      <c r="WMC918" s="806"/>
      <c r="WMD918" s="806"/>
      <c r="WME918" s="806"/>
      <c r="WMF918" s="806"/>
      <c r="WMG918" s="806"/>
      <c r="WMH918" s="806"/>
      <c r="WMI918" s="806"/>
      <c r="WMJ918" s="806"/>
      <c r="WMK918" s="806"/>
      <c r="WML918" s="806"/>
      <c r="WMM918" s="806"/>
      <c r="WMN918" s="806"/>
      <c r="WMO918" s="806"/>
      <c r="WMP918" s="806"/>
      <c r="WMQ918" s="806"/>
      <c r="WMR918" s="806"/>
      <c r="WMS918" s="806"/>
      <c r="WMT918" s="806"/>
      <c r="WMU918" s="806"/>
      <c r="WMV918" s="806"/>
      <c r="WMW918" s="806"/>
      <c r="WMX918" s="806"/>
      <c r="WMY918" s="806"/>
      <c r="WMZ918" s="806"/>
      <c r="WNA918" s="806"/>
      <c r="WNB918" s="806"/>
      <c r="WNC918" s="806"/>
      <c r="WND918" s="806"/>
      <c r="WNE918" s="806"/>
      <c r="WNF918" s="806"/>
      <c r="WNG918" s="806"/>
      <c r="WNH918" s="806"/>
      <c r="WNI918" s="806"/>
      <c r="WNJ918" s="806"/>
      <c r="WNK918" s="806"/>
      <c r="WNL918" s="806"/>
      <c r="WNM918" s="806"/>
      <c r="WNN918" s="806"/>
      <c r="WNO918" s="806"/>
      <c r="WNP918" s="806"/>
      <c r="WNQ918" s="806"/>
      <c r="WNR918" s="806"/>
      <c r="WNS918" s="806"/>
      <c r="WNT918" s="806"/>
      <c r="WNU918" s="806"/>
      <c r="WNV918" s="806"/>
      <c r="WNW918" s="806"/>
      <c r="WNX918" s="806"/>
      <c r="WNY918" s="806"/>
      <c r="WNZ918" s="806"/>
      <c r="WOA918" s="806"/>
      <c r="WOB918" s="806"/>
      <c r="WOC918" s="806"/>
      <c r="WOD918" s="806"/>
      <c r="WOE918" s="806"/>
      <c r="WOF918" s="806"/>
      <c r="WOG918" s="806"/>
      <c r="WOH918" s="806"/>
      <c r="WOI918" s="806"/>
      <c r="WOJ918" s="806"/>
      <c r="WOK918" s="806"/>
      <c r="WOL918" s="806"/>
      <c r="WOM918" s="806"/>
      <c r="WON918" s="806"/>
      <c r="WOO918" s="806"/>
      <c r="WOP918" s="806"/>
      <c r="WOQ918" s="806"/>
      <c r="WOR918" s="806"/>
      <c r="WOS918" s="806"/>
      <c r="WOT918" s="806"/>
      <c r="WOU918" s="806"/>
      <c r="WOV918" s="806"/>
      <c r="WOW918" s="806"/>
      <c r="WOX918" s="806"/>
      <c r="WOY918" s="806"/>
      <c r="WOZ918" s="806"/>
      <c r="WPA918" s="806"/>
      <c r="WPB918" s="806"/>
      <c r="WPC918" s="806"/>
      <c r="WPD918" s="806"/>
      <c r="WPE918" s="806"/>
      <c r="WPF918" s="806"/>
      <c r="WPG918" s="806"/>
      <c r="WPH918" s="806"/>
      <c r="WPI918" s="806"/>
      <c r="WPJ918" s="806"/>
      <c r="WPK918" s="806"/>
      <c r="WPL918" s="806"/>
      <c r="WPM918" s="806"/>
      <c r="WPN918" s="806"/>
      <c r="WPO918" s="806"/>
      <c r="WPP918" s="806"/>
      <c r="WPQ918" s="806"/>
      <c r="WPR918" s="806"/>
      <c r="WPS918" s="806"/>
      <c r="WPT918" s="806"/>
      <c r="WPU918" s="806"/>
      <c r="WPV918" s="806"/>
      <c r="WPW918" s="806"/>
      <c r="WPX918" s="806"/>
      <c r="WPY918" s="806"/>
      <c r="WPZ918" s="806"/>
      <c r="WQA918" s="806"/>
      <c r="WQB918" s="806"/>
      <c r="WQC918" s="806"/>
      <c r="WQD918" s="806"/>
      <c r="WQE918" s="806"/>
      <c r="WQF918" s="806"/>
      <c r="WQG918" s="806"/>
      <c r="WQH918" s="806"/>
      <c r="WQI918" s="806"/>
      <c r="WQJ918" s="806"/>
      <c r="WQK918" s="806"/>
      <c r="WQL918" s="806"/>
      <c r="WQM918" s="806"/>
      <c r="WQN918" s="806"/>
      <c r="WQO918" s="806"/>
      <c r="WQP918" s="806"/>
      <c r="WQQ918" s="806"/>
      <c r="WQR918" s="806"/>
      <c r="WQS918" s="806"/>
      <c r="WQT918" s="806"/>
      <c r="WQU918" s="806"/>
      <c r="WQV918" s="806"/>
      <c r="WQW918" s="806"/>
      <c r="WQX918" s="806"/>
      <c r="WQY918" s="806"/>
      <c r="WQZ918" s="806"/>
      <c r="WRA918" s="806"/>
      <c r="WRB918" s="806"/>
      <c r="WRC918" s="806"/>
      <c r="WRD918" s="806"/>
      <c r="WRE918" s="806"/>
      <c r="WRF918" s="806"/>
      <c r="WRG918" s="806"/>
      <c r="WRH918" s="806"/>
      <c r="WRI918" s="806"/>
      <c r="WRJ918" s="806"/>
      <c r="WRK918" s="806"/>
      <c r="WRL918" s="806"/>
      <c r="WRM918" s="806"/>
      <c r="WRN918" s="806"/>
      <c r="WRO918" s="806"/>
      <c r="WRP918" s="806"/>
      <c r="WRQ918" s="806"/>
      <c r="WRR918" s="806"/>
      <c r="WRS918" s="806"/>
      <c r="WRT918" s="806"/>
      <c r="WRU918" s="806"/>
      <c r="WRV918" s="806"/>
      <c r="WRW918" s="806"/>
      <c r="WRX918" s="806"/>
      <c r="WRY918" s="806"/>
      <c r="WRZ918" s="806"/>
      <c r="WSA918" s="806"/>
      <c r="WSB918" s="806"/>
      <c r="WSC918" s="806"/>
      <c r="WSD918" s="806"/>
      <c r="WSE918" s="806"/>
      <c r="WSF918" s="806"/>
      <c r="WSG918" s="806"/>
      <c r="WSH918" s="806"/>
      <c r="WSI918" s="806"/>
      <c r="WSJ918" s="806"/>
      <c r="WSK918" s="806"/>
      <c r="WSL918" s="806"/>
      <c r="WSM918" s="806"/>
      <c r="WSN918" s="806"/>
      <c r="WSO918" s="806"/>
      <c r="WSP918" s="806"/>
      <c r="WSQ918" s="806"/>
      <c r="WSR918" s="806"/>
      <c r="WSS918" s="806"/>
      <c r="WST918" s="806"/>
      <c r="WSU918" s="806"/>
      <c r="WSV918" s="806"/>
      <c r="WSW918" s="806"/>
      <c r="WSX918" s="806"/>
      <c r="WSY918" s="806"/>
      <c r="WSZ918" s="806"/>
      <c r="WTA918" s="806"/>
      <c r="WTB918" s="806"/>
      <c r="WTC918" s="806"/>
      <c r="WTD918" s="806"/>
      <c r="WTE918" s="806"/>
      <c r="WTF918" s="806"/>
      <c r="WTG918" s="806"/>
      <c r="WTH918" s="806"/>
      <c r="WTI918" s="806"/>
      <c r="WTJ918" s="806"/>
      <c r="WTK918" s="806"/>
      <c r="WTL918" s="806"/>
      <c r="WTM918" s="806"/>
      <c r="WTN918" s="806"/>
      <c r="WTO918" s="806"/>
      <c r="WTP918" s="806"/>
      <c r="WTQ918" s="806"/>
      <c r="WTR918" s="806"/>
      <c r="WTS918" s="806"/>
      <c r="WTT918" s="806"/>
      <c r="WTU918" s="806"/>
      <c r="WTV918" s="806"/>
      <c r="WTW918" s="806"/>
      <c r="WTX918" s="806"/>
      <c r="WTY918" s="806"/>
      <c r="WTZ918" s="806"/>
      <c r="WUA918" s="806"/>
      <c r="WUB918" s="806"/>
      <c r="WUC918" s="806"/>
      <c r="WUD918" s="806"/>
      <c r="WUE918" s="806"/>
      <c r="WUF918" s="806"/>
      <c r="WUG918" s="806"/>
      <c r="WUH918" s="806"/>
      <c r="WUI918" s="806"/>
      <c r="WUJ918" s="806"/>
      <c r="WUK918" s="806"/>
      <c r="WUL918" s="806"/>
      <c r="WUM918" s="806"/>
      <c r="WUN918" s="806"/>
      <c r="WUO918" s="806"/>
      <c r="WUP918" s="806"/>
      <c r="WUQ918" s="806"/>
      <c r="WUR918" s="806"/>
      <c r="WUS918" s="806"/>
      <c r="WUT918" s="806"/>
      <c r="WUU918" s="806"/>
      <c r="WUV918" s="806"/>
      <c r="WUW918" s="806"/>
      <c r="WUX918" s="806"/>
      <c r="WUY918" s="806"/>
      <c r="WUZ918" s="806"/>
      <c r="WVA918" s="806"/>
      <c r="WVB918" s="806"/>
      <c r="WVC918" s="806"/>
      <c r="WVD918" s="806"/>
      <c r="WVE918" s="806"/>
      <c r="WVF918" s="806"/>
      <c r="WVG918" s="806"/>
      <c r="WVH918" s="806"/>
      <c r="WVI918" s="806"/>
      <c r="WVJ918" s="806"/>
      <c r="WVK918" s="806"/>
      <c r="WVL918" s="806"/>
      <c r="WVM918" s="806"/>
      <c r="WVN918" s="806"/>
      <c r="WVO918" s="806"/>
      <c r="WVP918" s="806"/>
      <c r="WVQ918" s="806"/>
      <c r="WVR918" s="806"/>
      <c r="WVS918" s="806"/>
      <c r="WVT918" s="806"/>
      <c r="WVU918" s="806"/>
      <c r="WVV918" s="806"/>
      <c r="WVW918" s="806"/>
      <c r="WVX918" s="806"/>
      <c r="WVY918" s="806"/>
      <c r="WVZ918" s="806"/>
      <c r="WWA918" s="806"/>
      <c r="WWB918" s="806"/>
      <c r="WWC918" s="806"/>
      <c r="WWD918" s="806"/>
      <c r="WWE918" s="806"/>
      <c r="WWF918" s="806"/>
      <c r="WWG918" s="806"/>
      <c r="WWH918" s="806"/>
      <c r="WWI918" s="806"/>
      <c r="WWJ918" s="806"/>
      <c r="WWK918" s="806"/>
      <c r="WWL918" s="806"/>
      <c r="WWM918" s="806"/>
      <c r="WWN918" s="806"/>
      <c r="WWO918" s="806"/>
      <c r="WWP918" s="806"/>
      <c r="WWQ918" s="806"/>
      <c r="WWR918" s="806"/>
      <c r="WWS918" s="806"/>
      <c r="WWT918" s="806"/>
      <c r="WWU918" s="806"/>
      <c r="WWV918" s="806"/>
      <c r="WWW918" s="806"/>
      <c r="WWX918" s="806"/>
      <c r="WWY918" s="806"/>
      <c r="WWZ918" s="806"/>
      <c r="WXA918" s="806"/>
      <c r="WXB918" s="806"/>
      <c r="WXC918" s="806"/>
      <c r="WXD918" s="806"/>
      <c r="WXE918" s="806"/>
      <c r="WXF918" s="806"/>
      <c r="WXG918" s="806"/>
      <c r="WXH918" s="806"/>
      <c r="WXI918" s="806"/>
      <c r="WXJ918" s="806"/>
      <c r="WXK918" s="806"/>
      <c r="WXL918" s="806"/>
      <c r="WXM918" s="806"/>
      <c r="WXN918" s="806"/>
      <c r="WXO918" s="806"/>
      <c r="WXP918" s="806"/>
      <c r="WXQ918" s="806"/>
      <c r="WXR918" s="806"/>
      <c r="WXS918" s="806"/>
      <c r="WXT918" s="806"/>
      <c r="WXU918" s="806"/>
      <c r="WXV918" s="806"/>
      <c r="WXW918" s="806"/>
      <c r="WXX918" s="806"/>
      <c r="WXY918" s="806"/>
      <c r="WXZ918" s="806"/>
      <c r="WYA918" s="806"/>
      <c r="WYB918" s="806"/>
      <c r="WYC918" s="806"/>
      <c r="WYD918" s="806"/>
      <c r="WYE918" s="806"/>
      <c r="WYF918" s="806"/>
      <c r="WYG918" s="806"/>
      <c r="WYH918" s="806"/>
      <c r="WYI918" s="806"/>
      <c r="WYJ918" s="806"/>
      <c r="WYK918" s="806"/>
      <c r="WYL918" s="806"/>
      <c r="WYM918" s="806"/>
      <c r="WYN918" s="806"/>
      <c r="WYO918" s="806"/>
      <c r="WYP918" s="806"/>
      <c r="WYQ918" s="806"/>
      <c r="WYR918" s="806"/>
      <c r="WYS918" s="806"/>
      <c r="WYT918" s="806"/>
      <c r="WYU918" s="806"/>
      <c r="WYV918" s="806"/>
      <c r="WYW918" s="806"/>
      <c r="WYX918" s="806"/>
      <c r="WYY918" s="806"/>
      <c r="WYZ918" s="806"/>
      <c r="WZA918" s="806"/>
      <c r="WZB918" s="806"/>
      <c r="WZC918" s="806"/>
      <c r="WZD918" s="806"/>
      <c r="WZE918" s="806"/>
      <c r="WZF918" s="806"/>
      <c r="WZG918" s="806"/>
      <c r="WZH918" s="806"/>
      <c r="WZI918" s="806"/>
      <c r="WZJ918" s="806"/>
      <c r="WZK918" s="806"/>
      <c r="WZL918" s="806"/>
      <c r="WZM918" s="806"/>
      <c r="WZN918" s="806"/>
      <c r="WZO918" s="806"/>
      <c r="WZP918" s="806"/>
      <c r="WZQ918" s="806"/>
      <c r="WZR918" s="806"/>
      <c r="WZS918" s="806"/>
      <c r="WZT918" s="806"/>
      <c r="WZU918" s="806"/>
      <c r="WZV918" s="806"/>
      <c r="WZW918" s="806"/>
      <c r="WZX918" s="806"/>
      <c r="WZY918" s="806"/>
      <c r="WZZ918" s="806"/>
      <c r="XAA918" s="806"/>
      <c r="XAB918" s="806"/>
      <c r="XAC918" s="806"/>
      <c r="XAD918" s="806"/>
      <c r="XAE918" s="806"/>
      <c r="XAF918" s="806"/>
      <c r="XAG918" s="806"/>
      <c r="XAH918" s="806"/>
      <c r="XAI918" s="806"/>
      <c r="XAJ918" s="806"/>
      <c r="XAK918" s="806"/>
      <c r="XAL918" s="806"/>
      <c r="XAM918" s="806"/>
      <c r="XAN918" s="806"/>
      <c r="XAO918" s="806"/>
      <c r="XAP918" s="806"/>
      <c r="XAQ918" s="806"/>
      <c r="XAR918" s="806"/>
      <c r="XAS918" s="806"/>
      <c r="XAT918" s="806"/>
      <c r="XAU918" s="806"/>
      <c r="XAV918" s="806"/>
      <c r="XAW918" s="806"/>
      <c r="XAX918" s="806"/>
      <c r="XAY918" s="806"/>
      <c r="XAZ918" s="806"/>
      <c r="XBA918" s="806"/>
      <c r="XBB918" s="806"/>
      <c r="XBC918" s="806"/>
      <c r="XBD918" s="806"/>
      <c r="XBE918" s="806"/>
      <c r="XBF918" s="806"/>
      <c r="XBG918" s="806"/>
      <c r="XBH918" s="806"/>
      <c r="XBI918" s="806"/>
      <c r="XBJ918" s="806"/>
      <c r="XBK918" s="806"/>
      <c r="XBL918" s="806"/>
      <c r="XBM918" s="806"/>
      <c r="XBN918" s="806"/>
      <c r="XBO918" s="806"/>
      <c r="XBP918" s="806"/>
      <c r="XBQ918" s="806"/>
      <c r="XBR918" s="806"/>
      <c r="XBS918" s="806"/>
      <c r="XBT918" s="806"/>
      <c r="XBU918" s="806"/>
      <c r="XBV918" s="806"/>
      <c r="XBW918" s="806"/>
      <c r="XBX918" s="806"/>
      <c r="XBY918" s="806"/>
      <c r="XBZ918" s="806"/>
      <c r="XCA918" s="806"/>
      <c r="XCB918" s="806"/>
      <c r="XCC918" s="806"/>
      <c r="XCD918" s="806"/>
      <c r="XCE918" s="806"/>
      <c r="XCF918" s="806"/>
      <c r="XCG918" s="806"/>
      <c r="XCH918" s="806"/>
      <c r="XCI918" s="806"/>
      <c r="XCJ918" s="806"/>
      <c r="XCK918" s="806"/>
      <c r="XCL918" s="806"/>
      <c r="XCM918" s="806"/>
      <c r="XCN918" s="806"/>
      <c r="XCO918" s="806"/>
      <c r="XCP918" s="806"/>
    </row>
    <row r="919" spans="1:16318" s="803" customFormat="1" ht="39.75" customHeight="1" x14ac:dyDescent="0.25">
      <c r="A919" s="1228"/>
      <c r="B919" s="1228"/>
      <c r="C919" s="1228"/>
      <c r="D919" s="1228"/>
      <c r="E919" s="1211"/>
      <c r="F919" s="1396"/>
      <c r="G919" s="809" t="s">
        <v>848</v>
      </c>
      <c r="H919" s="395" t="s">
        <v>484</v>
      </c>
      <c r="I919" s="395" t="s">
        <v>505</v>
      </c>
      <c r="J919" s="644">
        <v>320</v>
      </c>
      <c r="K919" s="685">
        <v>3200</v>
      </c>
      <c r="L919" s="629">
        <v>2</v>
      </c>
      <c r="M919" s="943" t="s">
        <v>158</v>
      </c>
      <c r="N919" s="598"/>
      <c r="O919" s="598"/>
      <c r="P919" s="598"/>
      <c r="Q919" s="598"/>
      <c r="R919" s="598"/>
      <c r="S919" s="598"/>
      <c r="T919" s="598"/>
      <c r="U919" s="598"/>
      <c r="V919" s="598"/>
      <c r="W919" s="598"/>
      <c r="X919" s="598"/>
      <c r="Y919" s="598"/>
      <c r="Z919" s="598"/>
      <c r="AA919" s="598"/>
      <c r="AB919" s="598"/>
      <c r="AC919" s="598"/>
      <c r="AD919" s="598"/>
      <c r="AE919" s="598"/>
      <c r="AF919" s="598"/>
      <c r="AG919" s="598"/>
      <c r="AH919" s="598"/>
      <c r="AI919" s="598"/>
      <c r="AJ919" s="598"/>
      <c r="AK919" s="598"/>
      <c r="AL919" s="598"/>
      <c r="AM919" s="598"/>
      <c r="AN919" s="598"/>
      <c r="AO919" s="598"/>
      <c r="AP919" s="598"/>
      <c r="AQ919" s="598"/>
      <c r="AR919" s="598"/>
      <c r="AS919" s="598"/>
      <c r="AT919" s="598"/>
      <c r="AU919" s="598"/>
      <c r="AV919" s="598"/>
      <c r="AW919" s="598"/>
      <c r="AX919" s="598"/>
      <c r="AY919" s="598"/>
      <c r="AZ919" s="598"/>
      <c r="BA919" s="598"/>
      <c r="BB919" s="598"/>
      <c r="BC919" s="598"/>
      <c r="BD919" s="598"/>
      <c r="BE919" s="598"/>
      <c r="BF919" s="598"/>
      <c r="BG919" s="598"/>
      <c r="BH919" s="598"/>
      <c r="BI919" s="598"/>
      <c r="BJ919" s="598"/>
      <c r="BK919" s="598"/>
      <c r="BL919" s="598"/>
      <c r="BM919" s="598"/>
      <c r="BN919" s="598"/>
      <c r="BO919" s="598"/>
      <c r="BP919" s="598"/>
      <c r="BQ919" s="598"/>
      <c r="BR919" s="598"/>
      <c r="BS919" s="598"/>
      <c r="BT919" s="598"/>
      <c r="BU919" s="598"/>
      <c r="BV919" s="805"/>
      <c r="BW919" s="806"/>
      <c r="BX919" s="806"/>
      <c r="BY919" s="806"/>
      <c r="BZ919" s="806"/>
      <c r="CA919" s="806"/>
      <c r="CB919" s="806"/>
      <c r="CC919" s="806"/>
      <c r="CD919" s="806"/>
      <c r="CE919" s="806"/>
      <c r="CF919" s="806"/>
      <c r="CG919" s="806"/>
      <c r="CH919" s="806"/>
      <c r="CI919" s="806"/>
      <c r="CJ919" s="806"/>
      <c r="CK919" s="806"/>
      <c r="CL919" s="806"/>
      <c r="CM919" s="806"/>
      <c r="CN919" s="806"/>
      <c r="CO919" s="806"/>
      <c r="CP919" s="806"/>
      <c r="CQ919" s="806"/>
      <c r="CR919" s="806"/>
      <c r="CS919" s="806"/>
      <c r="CT919" s="806"/>
      <c r="CU919" s="806"/>
      <c r="CV919" s="806"/>
      <c r="CW919" s="806"/>
      <c r="CX919" s="806"/>
      <c r="CY919" s="806"/>
      <c r="CZ919" s="806"/>
      <c r="DA919" s="806"/>
      <c r="DB919" s="806"/>
      <c r="DC919" s="806"/>
      <c r="DD919" s="806"/>
      <c r="DE919" s="806"/>
      <c r="DF919" s="806"/>
      <c r="DG919" s="806"/>
      <c r="DH919" s="806"/>
      <c r="DI919" s="806"/>
      <c r="DJ919" s="806"/>
      <c r="DK919" s="806"/>
      <c r="DL919" s="806"/>
      <c r="DM919" s="806"/>
      <c r="DN919" s="806"/>
      <c r="DO919" s="806"/>
      <c r="DP919" s="806"/>
      <c r="DQ919" s="806"/>
      <c r="DR919" s="806"/>
      <c r="DS919" s="806"/>
      <c r="DT919" s="806"/>
      <c r="DU919" s="806"/>
      <c r="DV919" s="806"/>
      <c r="DW919" s="806"/>
      <c r="DX919" s="806"/>
      <c r="DY919" s="806"/>
      <c r="DZ919" s="806"/>
      <c r="EA919" s="806"/>
      <c r="EB919" s="806"/>
      <c r="EC919" s="806"/>
      <c r="ED919" s="806"/>
      <c r="EE919" s="806"/>
      <c r="EF919" s="806"/>
      <c r="EG919" s="806"/>
      <c r="EH919" s="806"/>
      <c r="EI919" s="806"/>
      <c r="EJ919" s="806"/>
      <c r="EK919" s="806"/>
      <c r="EL919" s="806"/>
      <c r="EM919" s="806"/>
      <c r="EN919" s="806"/>
      <c r="EO919" s="806"/>
      <c r="EP919" s="806"/>
      <c r="EQ919" s="806"/>
      <c r="ER919" s="806"/>
      <c r="ES919" s="806"/>
      <c r="ET919" s="806"/>
      <c r="EU919" s="806"/>
      <c r="EV919" s="806"/>
      <c r="EW919" s="806"/>
      <c r="EX919" s="806"/>
      <c r="EY919" s="806"/>
      <c r="EZ919" s="806"/>
      <c r="FA919" s="806"/>
      <c r="FB919" s="806"/>
      <c r="FC919" s="806"/>
      <c r="FD919" s="806"/>
      <c r="FE919" s="806"/>
      <c r="FF919" s="806"/>
      <c r="FG919" s="806"/>
      <c r="FH919" s="806"/>
      <c r="FI919" s="806"/>
      <c r="FJ919" s="806"/>
      <c r="FK919" s="806"/>
      <c r="FL919" s="806"/>
      <c r="FM919" s="806"/>
      <c r="FN919" s="806"/>
      <c r="FO919" s="806"/>
      <c r="FP919" s="806"/>
      <c r="FQ919" s="806"/>
      <c r="FR919" s="806"/>
      <c r="FS919" s="806"/>
      <c r="FT919" s="806"/>
      <c r="FU919" s="806"/>
      <c r="FV919" s="806"/>
      <c r="FW919" s="806"/>
      <c r="FX919" s="806"/>
      <c r="FY919" s="806"/>
      <c r="FZ919" s="806"/>
      <c r="GA919" s="806"/>
      <c r="GB919" s="806"/>
      <c r="GC919" s="806"/>
      <c r="GD919" s="806"/>
      <c r="GE919" s="806"/>
      <c r="GF919" s="806"/>
      <c r="GG919" s="806"/>
      <c r="GH919" s="806"/>
      <c r="GI919" s="806"/>
      <c r="GJ919" s="806"/>
      <c r="GK919" s="806"/>
      <c r="GL919" s="806"/>
      <c r="GM919" s="806"/>
      <c r="GN919" s="806"/>
      <c r="GO919" s="806"/>
      <c r="GP919" s="806"/>
      <c r="GQ919" s="806"/>
      <c r="GR919" s="806"/>
      <c r="GS919" s="806"/>
      <c r="GT919" s="806"/>
      <c r="GU919" s="806"/>
      <c r="GV919" s="806"/>
      <c r="GW919" s="806"/>
      <c r="GX919" s="806"/>
      <c r="GY919" s="806"/>
      <c r="GZ919" s="806"/>
      <c r="HA919" s="806"/>
      <c r="HB919" s="806"/>
      <c r="HC919" s="806"/>
      <c r="HD919" s="806"/>
      <c r="HE919" s="806"/>
      <c r="HF919" s="806"/>
      <c r="HG919" s="806"/>
      <c r="HH919" s="806"/>
      <c r="HI919" s="806"/>
      <c r="HJ919" s="806"/>
      <c r="HK919" s="806"/>
      <c r="HL919" s="806"/>
      <c r="HM919" s="806"/>
      <c r="HN919" s="806"/>
      <c r="HO919" s="806"/>
      <c r="HP919" s="806"/>
      <c r="HQ919" s="806"/>
      <c r="HR919" s="806"/>
      <c r="HS919" s="806"/>
      <c r="HT919" s="806"/>
      <c r="HU919" s="806"/>
      <c r="HV919" s="806"/>
      <c r="HW919" s="806"/>
      <c r="HX919" s="806"/>
      <c r="HY919" s="806"/>
      <c r="HZ919" s="806"/>
      <c r="IA919" s="806"/>
      <c r="IB919" s="806"/>
      <c r="IC919" s="806"/>
      <c r="ID919" s="806"/>
      <c r="IE919" s="806"/>
      <c r="IF919" s="806"/>
      <c r="IG919" s="806"/>
      <c r="IH919" s="806"/>
      <c r="II919" s="806"/>
      <c r="IJ919" s="806"/>
      <c r="IK919" s="806"/>
      <c r="IL919" s="806"/>
      <c r="IM919" s="806"/>
      <c r="IN919" s="806"/>
      <c r="IO919" s="806"/>
      <c r="IP919" s="806"/>
      <c r="IQ919" s="806"/>
      <c r="IR919" s="806"/>
      <c r="IS919" s="806"/>
      <c r="IT919" s="806"/>
      <c r="IU919" s="806"/>
      <c r="IV919" s="806"/>
      <c r="IW919" s="806"/>
      <c r="IX919" s="806"/>
      <c r="IY919" s="806"/>
      <c r="IZ919" s="806"/>
      <c r="JA919" s="806"/>
      <c r="JB919" s="806"/>
      <c r="JC919" s="806"/>
      <c r="JD919" s="806"/>
      <c r="JE919" s="806"/>
      <c r="JF919" s="806"/>
      <c r="JG919" s="806"/>
      <c r="JH919" s="806"/>
      <c r="JI919" s="806"/>
      <c r="JJ919" s="806"/>
      <c r="JK919" s="806"/>
      <c r="JL919" s="806"/>
      <c r="JM919" s="806"/>
      <c r="JN919" s="806"/>
      <c r="JO919" s="806"/>
      <c r="JP919" s="806"/>
      <c r="JQ919" s="806"/>
      <c r="JR919" s="806"/>
      <c r="JS919" s="806"/>
      <c r="JT919" s="806"/>
      <c r="JU919" s="806"/>
      <c r="JV919" s="806"/>
      <c r="JW919" s="806"/>
      <c r="JX919" s="806"/>
      <c r="JY919" s="806"/>
      <c r="JZ919" s="806"/>
      <c r="KA919" s="806"/>
      <c r="KB919" s="806"/>
      <c r="KC919" s="806"/>
      <c r="KD919" s="806"/>
      <c r="KE919" s="806"/>
      <c r="KF919" s="806"/>
      <c r="KG919" s="806"/>
      <c r="KH919" s="806"/>
      <c r="KI919" s="806"/>
      <c r="KJ919" s="806"/>
      <c r="KK919" s="806"/>
      <c r="KL919" s="806"/>
      <c r="KM919" s="806"/>
      <c r="KN919" s="806"/>
      <c r="KO919" s="806"/>
      <c r="KP919" s="806"/>
      <c r="KQ919" s="806"/>
      <c r="KR919" s="806"/>
      <c r="KS919" s="806"/>
      <c r="KT919" s="806"/>
      <c r="KU919" s="806"/>
      <c r="KV919" s="806"/>
      <c r="KW919" s="806"/>
      <c r="KX919" s="806"/>
      <c r="KY919" s="806"/>
      <c r="KZ919" s="806"/>
      <c r="LA919" s="806"/>
      <c r="LB919" s="806"/>
      <c r="LC919" s="806"/>
      <c r="LD919" s="806"/>
      <c r="LE919" s="806"/>
      <c r="LF919" s="806"/>
      <c r="LG919" s="806"/>
      <c r="LH919" s="806"/>
      <c r="LI919" s="806"/>
      <c r="LJ919" s="806"/>
      <c r="LK919" s="806"/>
      <c r="LL919" s="806"/>
      <c r="LM919" s="806"/>
      <c r="LN919" s="806"/>
      <c r="LO919" s="806"/>
      <c r="LP919" s="806"/>
      <c r="LQ919" s="806"/>
      <c r="LR919" s="806"/>
      <c r="LS919" s="806"/>
      <c r="LT919" s="806"/>
      <c r="LU919" s="806"/>
      <c r="LV919" s="806"/>
      <c r="LW919" s="806"/>
      <c r="LX919" s="806"/>
      <c r="LY919" s="806"/>
      <c r="LZ919" s="806"/>
      <c r="MA919" s="806"/>
      <c r="MB919" s="806"/>
      <c r="MC919" s="806"/>
      <c r="MD919" s="806"/>
      <c r="ME919" s="806"/>
      <c r="MF919" s="806"/>
      <c r="MG919" s="806"/>
      <c r="MH919" s="806"/>
      <c r="MI919" s="806"/>
      <c r="MJ919" s="806"/>
      <c r="MK919" s="806"/>
      <c r="ML919" s="806"/>
      <c r="MM919" s="806"/>
      <c r="MN919" s="806"/>
      <c r="MO919" s="806"/>
      <c r="MP919" s="806"/>
      <c r="MQ919" s="806"/>
      <c r="MR919" s="806"/>
      <c r="MS919" s="806"/>
      <c r="MT919" s="806"/>
      <c r="MU919" s="806"/>
      <c r="MV919" s="806"/>
      <c r="MW919" s="806"/>
      <c r="MX919" s="806"/>
      <c r="MY919" s="806"/>
      <c r="MZ919" s="806"/>
      <c r="NA919" s="806"/>
      <c r="NB919" s="806"/>
      <c r="NC919" s="806"/>
      <c r="ND919" s="806"/>
      <c r="NE919" s="806"/>
      <c r="NF919" s="806"/>
      <c r="NG919" s="806"/>
      <c r="NH919" s="806"/>
      <c r="NI919" s="806"/>
      <c r="NJ919" s="806"/>
      <c r="NK919" s="806"/>
      <c r="NL919" s="806"/>
      <c r="NM919" s="806"/>
      <c r="NN919" s="806"/>
      <c r="NO919" s="806"/>
      <c r="NP919" s="806"/>
      <c r="NQ919" s="806"/>
      <c r="NR919" s="806"/>
      <c r="NS919" s="806"/>
      <c r="NT919" s="806"/>
      <c r="NU919" s="806"/>
      <c r="NV919" s="806"/>
      <c r="NW919" s="806"/>
      <c r="NX919" s="806"/>
      <c r="NY919" s="806"/>
      <c r="NZ919" s="806"/>
      <c r="OA919" s="806"/>
      <c r="OB919" s="806"/>
      <c r="OC919" s="806"/>
      <c r="OD919" s="806"/>
      <c r="OE919" s="806"/>
      <c r="OF919" s="806"/>
      <c r="OG919" s="806"/>
      <c r="OH919" s="806"/>
      <c r="OI919" s="806"/>
      <c r="OJ919" s="806"/>
      <c r="OK919" s="806"/>
      <c r="OL919" s="806"/>
      <c r="OM919" s="806"/>
      <c r="ON919" s="806"/>
      <c r="OO919" s="806"/>
      <c r="OP919" s="806"/>
      <c r="OQ919" s="806"/>
      <c r="OR919" s="806"/>
      <c r="OS919" s="806"/>
      <c r="OT919" s="806"/>
      <c r="OU919" s="806"/>
      <c r="OV919" s="806"/>
      <c r="OW919" s="806"/>
      <c r="OX919" s="806"/>
      <c r="OY919" s="806"/>
      <c r="OZ919" s="806"/>
      <c r="PA919" s="806"/>
      <c r="PB919" s="806"/>
      <c r="PC919" s="806"/>
      <c r="PD919" s="806"/>
      <c r="PE919" s="806"/>
      <c r="PF919" s="806"/>
      <c r="PG919" s="806"/>
      <c r="PH919" s="806"/>
      <c r="PI919" s="806"/>
      <c r="PJ919" s="806"/>
      <c r="PK919" s="806"/>
      <c r="PL919" s="806"/>
      <c r="PM919" s="806"/>
      <c r="PN919" s="806"/>
      <c r="PO919" s="806"/>
      <c r="PP919" s="806"/>
      <c r="PQ919" s="806"/>
      <c r="PR919" s="806"/>
      <c r="PS919" s="806"/>
      <c r="PT919" s="806"/>
      <c r="PU919" s="806"/>
      <c r="PV919" s="806"/>
      <c r="PW919" s="806"/>
      <c r="PX919" s="806"/>
      <c r="PY919" s="806"/>
      <c r="PZ919" s="806"/>
      <c r="QA919" s="806"/>
      <c r="QB919" s="806"/>
      <c r="QC919" s="806"/>
      <c r="QD919" s="806"/>
      <c r="QE919" s="806"/>
      <c r="QF919" s="806"/>
      <c r="QG919" s="806"/>
      <c r="QH919" s="806"/>
      <c r="QI919" s="806"/>
      <c r="QJ919" s="806"/>
      <c r="QK919" s="806"/>
      <c r="QL919" s="806"/>
      <c r="QM919" s="806"/>
      <c r="QN919" s="806"/>
      <c r="QO919" s="806"/>
      <c r="QP919" s="806"/>
      <c r="QQ919" s="806"/>
      <c r="QR919" s="806"/>
      <c r="QS919" s="806"/>
      <c r="QT919" s="806"/>
      <c r="QU919" s="806"/>
      <c r="QV919" s="806"/>
      <c r="QW919" s="806"/>
      <c r="QX919" s="806"/>
      <c r="QY919" s="806"/>
      <c r="QZ919" s="806"/>
      <c r="RA919" s="806"/>
      <c r="RB919" s="806"/>
      <c r="RC919" s="806"/>
      <c r="RD919" s="806"/>
      <c r="RE919" s="806"/>
      <c r="RF919" s="806"/>
      <c r="RG919" s="806"/>
      <c r="RH919" s="806"/>
      <c r="RI919" s="806"/>
      <c r="RJ919" s="806"/>
      <c r="RK919" s="806"/>
      <c r="RL919" s="806"/>
      <c r="RM919" s="806"/>
      <c r="RN919" s="806"/>
      <c r="RO919" s="806"/>
      <c r="RP919" s="806"/>
      <c r="RQ919" s="806"/>
      <c r="RR919" s="806"/>
      <c r="RS919" s="806"/>
      <c r="RT919" s="806"/>
      <c r="RU919" s="806"/>
      <c r="RV919" s="806"/>
      <c r="RW919" s="806"/>
      <c r="RX919" s="806"/>
      <c r="RY919" s="806"/>
      <c r="RZ919" s="806"/>
      <c r="SA919" s="806"/>
      <c r="SB919" s="806"/>
      <c r="SC919" s="806"/>
      <c r="SD919" s="806"/>
      <c r="SE919" s="806"/>
      <c r="SF919" s="806"/>
      <c r="SG919" s="806"/>
      <c r="SH919" s="806"/>
      <c r="SI919" s="806"/>
      <c r="SJ919" s="806"/>
      <c r="SK919" s="806"/>
      <c r="SL919" s="806"/>
      <c r="SM919" s="806"/>
      <c r="SN919" s="806"/>
      <c r="SO919" s="806"/>
      <c r="SP919" s="806"/>
      <c r="SQ919" s="806"/>
      <c r="SR919" s="806"/>
      <c r="SS919" s="806"/>
      <c r="ST919" s="806"/>
      <c r="SU919" s="806"/>
      <c r="SV919" s="806"/>
      <c r="SW919" s="806"/>
      <c r="SX919" s="806"/>
      <c r="SY919" s="806"/>
      <c r="SZ919" s="806"/>
      <c r="TA919" s="806"/>
      <c r="TB919" s="806"/>
      <c r="TC919" s="806"/>
      <c r="TD919" s="806"/>
      <c r="TE919" s="806"/>
      <c r="TF919" s="806"/>
      <c r="TG919" s="806"/>
      <c r="TH919" s="806"/>
      <c r="TI919" s="806"/>
      <c r="TJ919" s="806"/>
      <c r="TK919" s="806"/>
      <c r="TL919" s="806"/>
      <c r="TM919" s="806"/>
      <c r="TN919" s="806"/>
      <c r="TO919" s="806"/>
      <c r="TP919" s="806"/>
      <c r="TQ919" s="806"/>
      <c r="TR919" s="806"/>
      <c r="TS919" s="806"/>
      <c r="TT919" s="806"/>
      <c r="TU919" s="806"/>
      <c r="TV919" s="806"/>
      <c r="TW919" s="806"/>
      <c r="TX919" s="806"/>
      <c r="TY919" s="806"/>
      <c r="TZ919" s="806"/>
      <c r="UA919" s="806"/>
      <c r="UB919" s="806"/>
      <c r="UC919" s="806"/>
      <c r="UD919" s="806"/>
      <c r="UE919" s="806"/>
      <c r="UF919" s="806"/>
      <c r="UG919" s="806"/>
      <c r="UH919" s="806"/>
      <c r="UI919" s="806"/>
      <c r="UJ919" s="806"/>
      <c r="UK919" s="806"/>
      <c r="UL919" s="806"/>
      <c r="UM919" s="806"/>
      <c r="UN919" s="806"/>
      <c r="UO919" s="806"/>
      <c r="UP919" s="806"/>
      <c r="UQ919" s="806"/>
      <c r="UR919" s="806"/>
      <c r="US919" s="806"/>
      <c r="UT919" s="806"/>
      <c r="UU919" s="806"/>
      <c r="UV919" s="806"/>
      <c r="UW919" s="806"/>
      <c r="UX919" s="806"/>
      <c r="UY919" s="806"/>
      <c r="UZ919" s="806"/>
      <c r="VA919" s="806"/>
      <c r="VB919" s="806"/>
      <c r="VC919" s="806"/>
      <c r="VD919" s="806"/>
      <c r="VE919" s="806"/>
      <c r="VF919" s="806"/>
      <c r="VG919" s="806"/>
      <c r="VH919" s="806"/>
      <c r="VI919" s="806"/>
      <c r="VJ919" s="806"/>
      <c r="VK919" s="806"/>
      <c r="VL919" s="806"/>
      <c r="VM919" s="806"/>
      <c r="VN919" s="806"/>
      <c r="VO919" s="806"/>
      <c r="VP919" s="806"/>
      <c r="VQ919" s="806"/>
      <c r="VR919" s="806"/>
      <c r="VS919" s="806"/>
      <c r="VT919" s="806"/>
      <c r="VU919" s="806"/>
      <c r="VV919" s="806"/>
      <c r="VW919" s="806"/>
      <c r="VX919" s="806"/>
      <c r="VY919" s="806"/>
      <c r="VZ919" s="806"/>
      <c r="WA919" s="806"/>
      <c r="WB919" s="806"/>
      <c r="WC919" s="806"/>
      <c r="WD919" s="806"/>
      <c r="WE919" s="806"/>
      <c r="WF919" s="806"/>
      <c r="WG919" s="806"/>
      <c r="WH919" s="806"/>
      <c r="WI919" s="806"/>
      <c r="WJ919" s="806"/>
      <c r="WK919" s="806"/>
      <c r="WL919" s="806"/>
      <c r="WM919" s="806"/>
      <c r="WN919" s="806"/>
      <c r="WO919" s="806"/>
      <c r="WP919" s="806"/>
      <c r="WQ919" s="806"/>
      <c r="WR919" s="806"/>
      <c r="WS919" s="806"/>
      <c r="WT919" s="806"/>
      <c r="WU919" s="806"/>
      <c r="WV919" s="806"/>
      <c r="WW919" s="806"/>
      <c r="WX919" s="806"/>
      <c r="WY919" s="806"/>
      <c r="WZ919" s="806"/>
      <c r="XA919" s="806"/>
      <c r="XB919" s="806"/>
      <c r="XC919" s="806"/>
      <c r="XD919" s="806"/>
      <c r="XE919" s="806"/>
      <c r="XF919" s="806"/>
      <c r="XG919" s="806"/>
      <c r="XH919" s="806"/>
      <c r="XI919" s="806"/>
      <c r="XJ919" s="806"/>
      <c r="XK919" s="806"/>
      <c r="XL919" s="806"/>
      <c r="XM919" s="806"/>
      <c r="XN919" s="806"/>
      <c r="XO919" s="806"/>
      <c r="XP919" s="806"/>
      <c r="XQ919" s="806"/>
      <c r="XR919" s="806"/>
      <c r="XS919" s="806"/>
      <c r="XT919" s="806"/>
      <c r="XU919" s="806"/>
      <c r="XV919" s="806"/>
      <c r="XW919" s="806"/>
      <c r="XX919" s="806"/>
      <c r="XY919" s="806"/>
      <c r="XZ919" s="806"/>
      <c r="YA919" s="806"/>
      <c r="YB919" s="806"/>
      <c r="YC919" s="806"/>
      <c r="YD919" s="806"/>
      <c r="YE919" s="806"/>
      <c r="YF919" s="806"/>
      <c r="YG919" s="806"/>
      <c r="YH919" s="806"/>
      <c r="YI919" s="806"/>
      <c r="YJ919" s="806"/>
      <c r="YK919" s="806"/>
      <c r="YL919" s="806"/>
      <c r="YM919" s="806"/>
      <c r="YN919" s="806"/>
      <c r="YO919" s="806"/>
      <c r="YP919" s="806"/>
      <c r="YQ919" s="806"/>
      <c r="YR919" s="806"/>
      <c r="YS919" s="806"/>
      <c r="YT919" s="806"/>
      <c r="YU919" s="806"/>
      <c r="YV919" s="806"/>
      <c r="YW919" s="806"/>
      <c r="YX919" s="806"/>
      <c r="YY919" s="806"/>
      <c r="YZ919" s="806"/>
      <c r="ZA919" s="806"/>
      <c r="ZB919" s="806"/>
      <c r="ZC919" s="806"/>
      <c r="ZD919" s="806"/>
      <c r="ZE919" s="806"/>
      <c r="ZF919" s="806"/>
      <c r="ZG919" s="806"/>
      <c r="ZH919" s="806"/>
      <c r="ZI919" s="806"/>
      <c r="ZJ919" s="806"/>
      <c r="ZK919" s="806"/>
      <c r="ZL919" s="806"/>
      <c r="ZM919" s="806"/>
      <c r="ZN919" s="806"/>
      <c r="ZO919" s="806"/>
      <c r="ZP919" s="806"/>
      <c r="ZQ919" s="806"/>
      <c r="ZR919" s="806"/>
      <c r="ZS919" s="806"/>
      <c r="ZT919" s="806"/>
      <c r="ZU919" s="806"/>
      <c r="ZV919" s="806"/>
      <c r="ZW919" s="806"/>
      <c r="ZX919" s="806"/>
      <c r="ZY919" s="806"/>
      <c r="ZZ919" s="806"/>
      <c r="AAA919" s="806"/>
      <c r="AAB919" s="806"/>
      <c r="AAC919" s="806"/>
      <c r="AAD919" s="806"/>
      <c r="AAE919" s="806"/>
      <c r="AAF919" s="806"/>
      <c r="AAG919" s="806"/>
      <c r="AAH919" s="806"/>
      <c r="AAI919" s="806"/>
      <c r="AAJ919" s="806"/>
      <c r="AAK919" s="806"/>
      <c r="AAL919" s="806"/>
      <c r="AAM919" s="806"/>
      <c r="AAN919" s="806"/>
      <c r="AAO919" s="806"/>
      <c r="AAP919" s="806"/>
      <c r="AAQ919" s="806"/>
      <c r="AAR919" s="806"/>
      <c r="AAS919" s="806"/>
      <c r="AAT919" s="806"/>
      <c r="AAU919" s="806"/>
      <c r="AAV919" s="806"/>
      <c r="AAW919" s="806"/>
      <c r="AAX919" s="806"/>
      <c r="AAY919" s="806"/>
      <c r="AAZ919" s="806"/>
      <c r="ABA919" s="806"/>
      <c r="ABB919" s="806"/>
      <c r="ABC919" s="806"/>
      <c r="ABD919" s="806"/>
      <c r="ABE919" s="806"/>
      <c r="ABF919" s="806"/>
      <c r="ABG919" s="806"/>
      <c r="ABH919" s="806"/>
      <c r="ABI919" s="806"/>
      <c r="ABJ919" s="806"/>
      <c r="ABK919" s="806"/>
      <c r="ABL919" s="806"/>
      <c r="ABM919" s="806"/>
      <c r="ABN919" s="806"/>
      <c r="ABO919" s="806"/>
      <c r="ABP919" s="806"/>
      <c r="ABQ919" s="806"/>
      <c r="ABR919" s="806"/>
      <c r="ABS919" s="806"/>
      <c r="ABT919" s="806"/>
      <c r="ABU919" s="806"/>
      <c r="ABV919" s="806"/>
      <c r="ABW919" s="806"/>
      <c r="ABX919" s="806"/>
      <c r="ABY919" s="806"/>
      <c r="ABZ919" s="806"/>
      <c r="ACA919" s="806"/>
      <c r="ACB919" s="806"/>
      <c r="ACC919" s="806"/>
      <c r="ACD919" s="806"/>
      <c r="ACE919" s="806"/>
      <c r="ACF919" s="806"/>
      <c r="ACG919" s="806"/>
      <c r="ACH919" s="806"/>
      <c r="ACI919" s="806"/>
      <c r="ACJ919" s="806"/>
      <c r="ACK919" s="806"/>
      <c r="ACL919" s="806"/>
      <c r="ACM919" s="806"/>
      <c r="ACN919" s="806"/>
      <c r="ACO919" s="806"/>
      <c r="ACP919" s="806"/>
      <c r="ACQ919" s="806"/>
      <c r="ACR919" s="806"/>
      <c r="ACS919" s="806"/>
      <c r="ACT919" s="806"/>
      <c r="ACU919" s="806"/>
      <c r="ACV919" s="806"/>
      <c r="ACW919" s="806"/>
      <c r="ACX919" s="806"/>
      <c r="ACY919" s="806"/>
      <c r="ACZ919" s="806"/>
      <c r="ADA919" s="806"/>
      <c r="ADB919" s="806"/>
      <c r="ADC919" s="806"/>
      <c r="ADD919" s="806"/>
      <c r="ADE919" s="806"/>
      <c r="ADF919" s="806"/>
      <c r="ADG919" s="806"/>
      <c r="ADH919" s="806"/>
      <c r="ADI919" s="806"/>
      <c r="ADJ919" s="806"/>
      <c r="ADK919" s="806"/>
      <c r="ADL919" s="806"/>
      <c r="ADM919" s="806"/>
      <c r="ADN919" s="806"/>
      <c r="ADO919" s="806"/>
      <c r="ADP919" s="806"/>
      <c r="ADQ919" s="806"/>
      <c r="ADR919" s="806"/>
      <c r="ADS919" s="806"/>
      <c r="ADT919" s="806"/>
      <c r="ADU919" s="806"/>
      <c r="ADV919" s="806"/>
      <c r="ADW919" s="806"/>
      <c r="ADX919" s="806"/>
      <c r="ADY919" s="806"/>
      <c r="ADZ919" s="806"/>
      <c r="AEA919" s="806"/>
      <c r="AEB919" s="806"/>
      <c r="AEC919" s="806"/>
      <c r="AED919" s="806"/>
      <c r="AEE919" s="806"/>
      <c r="AEF919" s="806"/>
      <c r="AEG919" s="806"/>
      <c r="AEH919" s="806"/>
      <c r="AEI919" s="806"/>
      <c r="AEJ919" s="806"/>
      <c r="AEK919" s="806"/>
      <c r="AEL919" s="806"/>
      <c r="AEM919" s="806"/>
      <c r="AEN919" s="806"/>
      <c r="AEO919" s="806"/>
      <c r="AEP919" s="806"/>
      <c r="AEQ919" s="806"/>
      <c r="AER919" s="806"/>
      <c r="AES919" s="806"/>
      <c r="AET919" s="806"/>
      <c r="AEU919" s="806"/>
      <c r="AEV919" s="806"/>
      <c r="AEW919" s="806"/>
      <c r="AEX919" s="806"/>
      <c r="AEY919" s="806"/>
      <c r="AEZ919" s="806"/>
      <c r="AFA919" s="806"/>
      <c r="AFB919" s="806"/>
      <c r="AFC919" s="806"/>
      <c r="AFD919" s="806"/>
      <c r="AFE919" s="806"/>
      <c r="AFF919" s="806"/>
      <c r="AFG919" s="806"/>
      <c r="AFH919" s="806"/>
      <c r="AFI919" s="806"/>
      <c r="AFJ919" s="806"/>
      <c r="AFK919" s="806"/>
      <c r="AFL919" s="806"/>
      <c r="AFM919" s="806"/>
      <c r="AFN919" s="806"/>
      <c r="AFO919" s="806"/>
      <c r="AFP919" s="806"/>
      <c r="AFQ919" s="806"/>
      <c r="AFR919" s="806"/>
      <c r="AFS919" s="806"/>
      <c r="AFT919" s="806"/>
      <c r="AFU919" s="806"/>
      <c r="AFV919" s="806"/>
      <c r="AFW919" s="806"/>
      <c r="AFX919" s="806"/>
      <c r="AFY919" s="806"/>
      <c r="AFZ919" s="806"/>
      <c r="AGA919" s="806"/>
      <c r="AGB919" s="806"/>
      <c r="AGC919" s="806"/>
      <c r="AGD919" s="806"/>
      <c r="AGE919" s="806"/>
      <c r="AGF919" s="806"/>
      <c r="AGG919" s="806"/>
      <c r="AGH919" s="806"/>
      <c r="AGI919" s="806"/>
      <c r="AGJ919" s="806"/>
      <c r="AGK919" s="806"/>
      <c r="AGL919" s="806"/>
      <c r="AGM919" s="806"/>
      <c r="AGN919" s="806"/>
      <c r="AGO919" s="806"/>
      <c r="AGP919" s="806"/>
      <c r="AGQ919" s="806"/>
      <c r="AGR919" s="806"/>
      <c r="AGS919" s="806"/>
      <c r="AGT919" s="806"/>
      <c r="AGU919" s="806"/>
      <c r="AGV919" s="806"/>
      <c r="AGW919" s="806"/>
      <c r="AGX919" s="806"/>
      <c r="AGY919" s="806"/>
      <c r="AGZ919" s="806"/>
      <c r="AHA919" s="806"/>
      <c r="AHB919" s="806"/>
      <c r="AHC919" s="806"/>
      <c r="AHD919" s="806"/>
      <c r="AHE919" s="806"/>
      <c r="AHF919" s="806"/>
      <c r="AHG919" s="806"/>
      <c r="AHH919" s="806"/>
      <c r="AHI919" s="806"/>
      <c r="AHJ919" s="806"/>
      <c r="AHK919" s="806"/>
      <c r="AHL919" s="806"/>
      <c r="AHM919" s="806"/>
      <c r="AHN919" s="806"/>
      <c r="AHO919" s="806"/>
      <c r="AHP919" s="806"/>
      <c r="AHQ919" s="806"/>
      <c r="AHR919" s="806"/>
      <c r="AHS919" s="806"/>
      <c r="AHT919" s="806"/>
      <c r="AHU919" s="806"/>
      <c r="AHV919" s="806"/>
      <c r="AHW919" s="806"/>
      <c r="AHX919" s="806"/>
      <c r="AHY919" s="806"/>
      <c r="AHZ919" s="806"/>
      <c r="AIA919" s="806"/>
      <c r="AIB919" s="806"/>
      <c r="AIC919" s="806"/>
      <c r="AID919" s="806"/>
      <c r="AIE919" s="806"/>
      <c r="AIF919" s="806"/>
      <c r="AIG919" s="806"/>
      <c r="AIH919" s="806"/>
      <c r="AII919" s="806"/>
      <c r="AIJ919" s="806"/>
      <c r="AIK919" s="806"/>
      <c r="AIL919" s="806"/>
      <c r="AIM919" s="806"/>
      <c r="AIN919" s="806"/>
      <c r="AIO919" s="806"/>
      <c r="AIP919" s="806"/>
      <c r="AIQ919" s="806"/>
      <c r="AIR919" s="806"/>
      <c r="AIS919" s="806"/>
      <c r="AIT919" s="806"/>
      <c r="AIU919" s="806"/>
      <c r="AIV919" s="806"/>
      <c r="AIW919" s="806"/>
      <c r="AIX919" s="806"/>
      <c r="AIY919" s="806"/>
      <c r="AIZ919" s="806"/>
      <c r="AJA919" s="806"/>
      <c r="AJB919" s="806"/>
      <c r="AJC919" s="806"/>
      <c r="AJD919" s="806"/>
      <c r="AJE919" s="806"/>
      <c r="AJF919" s="806"/>
      <c r="AJG919" s="806"/>
      <c r="AJH919" s="806"/>
      <c r="AJI919" s="806"/>
      <c r="AJJ919" s="806"/>
      <c r="AJK919" s="806"/>
      <c r="AJL919" s="806"/>
      <c r="AJM919" s="806"/>
      <c r="AJN919" s="806"/>
      <c r="AJO919" s="806"/>
      <c r="AJP919" s="806"/>
      <c r="AJQ919" s="806"/>
      <c r="AJR919" s="806"/>
      <c r="AJS919" s="806"/>
      <c r="AJT919" s="806"/>
      <c r="AJU919" s="806"/>
      <c r="AJV919" s="806"/>
      <c r="AJW919" s="806"/>
      <c r="AJX919" s="806"/>
      <c r="AJY919" s="806"/>
      <c r="AJZ919" s="806"/>
      <c r="AKA919" s="806"/>
      <c r="AKB919" s="806"/>
      <c r="AKC919" s="806"/>
      <c r="AKD919" s="806"/>
      <c r="AKE919" s="806"/>
      <c r="AKF919" s="806"/>
      <c r="AKG919" s="806"/>
      <c r="AKH919" s="806"/>
      <c r="AKI919" s="806"/>
      <c r="AKJ919" s="806"/>
      <c r="AKK919" s="806"/>
      <c r="AKL919" s="806"/>
      <c r="AKM919" s="806"/>
      <c r="AKN919" s="806"/>
      <c r="AKO919" s="806"/>
      <c r="AKP919" s="806"/>
      <c r="AKQ919" s="806"/>
      <c r="AKR919" s="806"/>
      <c r="AKS919" s="806"/>
      <c r="AKT919" s="806"/>
      <c r="AKU919" s="806"/>
      <c r="AKV919" s="806"/>
      <c r="AKW919" s="806"/>
      <c r="AKX919" s="806"/>
      <c r="AKY919" s="806"/>
      <c r="AKZ919" s="806"/>
      <c r="ALA919" s="806"/>
      <c r="ALB919" s="806"/>
      <c r="ALC919" s="806"/>
      <c r="ALD919" s="806"/>
      <c r="ALE919" s="806"/>
      <c r="ALF919" s="806"/>
      <c r="ALG919" s="806"/>
      <c r="ALH919" s="806"/>
      <c r="ALI919" s="806"/>
      <c r="ALJ919" s="806"/>
      <c r="ALK919" s="806"/>
      <c r="ALL919" s="806"/>
      <c r="ALM919" s="806"/>
      <c r="ALN919" s="806"/>
      <c r="ALO919" s="806"/>
      <c r="ALP919" s="806"/>
      <c r="ALQ919" s="806"/>
      <c r="ALR919" s="806"/>
      <c r="ALS919" s="806"/>
      <c r="ALT919" s="806"/>
      <c r="ALU919" s="806"/>
      <c r="ALV919" s="806"/>
      <c r="ALW919" s="806"/>
      <c r="ALX919" s="806"/>
      <c r="ALY919" s="806"/>
      <c r="ALZ919" s="806"/>
      <c r="AMA919" s="806"/>
      <c r="AMB919" s="806"/>
      <c r="AMC919" s="806"/>
      <c r="AMD919" s="806"/>
      <c r="AME919" s="806"/>
      <c r="AMF919" s="806"/>
      <c r="AMG919" s="806"/>
      <c r="AMH919" s="806"/>
      <c r="AMI919" s="806"/>
      <c r="AMJ919" s="806"/>
      <c r="AMK919" s="806"/>
      <c r="AML919" s="806"/>
      <c r="AMM919" s="806"/>
      <c r="AMN919" s="806"/>
      <c r="AMO919" s="806"/>
      <c r="AMP919" s="806"/>
      <c r="AMQ919" s="806"/>
      <c r="AMR919" s="806"/>
      <c r="AMS919" s="806"/>
      <c r="AMT919" s="806"/>
      <c r="AMU919" s="806"/>
      <c r="AMV919" s="806"/>
      <c r="AMW919" s="806"/>
      <c r="AMX919" s="806"/>
      <c r="AMY919" s="806"/>
      <c r="AMZ919" s="806"/>
      <c r="ANA919" s="806"/>
      <c r="ANB919" s="806"/>
      <c r="ANC919" s="806"/>
      <c r="AND919" s="806"/>
      <c r="ANE919" s="806"/>
      <c r="ANF919" s="806"/>
      <c r="ANG919" s="806"/>
      <c r="ANH919" s="806"/>
      <c r="ANI919" s="806"/>
      <c r="ANJ919" s="806"/>
      <c r="ANK919" s="806"/>
      <c r="ANL919" s="806"/>
      <c r="ANM919" s="806"/>
      <c r="ANN919" s="806"/>
      <c r="ANO919" s="806"/>
      <c r="ANP919" s="806"/>
      <c r="ANQ919" s="806"/>
      <c r="ANR919" s="806"/>
      <c r="ANS919" s="806"/>
      <c r="ANT919" s="806"/>
      <c r="ANU919" s="806"/>
      <c r="ANV919" s="806"/>
      <c r="ANW919" s="806"/>
      <c r="ANX919" s="806"/>
      <c r="ANY919" s="806"/>
      <c r="ANZ919" s="806"/>
      <c r="AOA919" s="806"/>
      <c r="AOB919" s="806"/>
      <c r="AOC919" s="806"/>
      <c r="AOD919" s="806"/>
      <c r="AOE919" s="806"/>
      <c r="AOF919" s="806"/>
      <c r="AOG919" s="806"/>
      <c r="AOH919" s="806"/>
      <c r="AOI919" s="806"/>
      <c r="AOJ919" s="806"/>
      <c r="AOK919" s="806"/>
      <c r="AOL919" s="806"/>
      <c r="AOM919" s="806"/>
      <c r="AON919" s="806"/>
      <c r="AOO919" s="806"/>
      <c r="AOP919" s="806"/>
      <c r="AOQ919" s="806"/>
      <c r="AOR919" s="806"/>
      <c r="AOS919" s="806"/>
      <c r="AOT919" s="806"/>
      <c r="AOU919" s="806"/>
      <c r="AOV919" s="806"/>
      <c r="AOW919" s="806"/>
      <c r="AOX919" s="806"/>
      <c r="AOY919" s="806"/>
      <c r="AOZ919" s="806"/>
      <c r="APA919" s="806"/>
      <c r="APB919" s="806"/>
      <c r="APC919" s="806"/>
      <c r="APD919" s="806"/>
      <c r="APE919" s="806"/>
      <c r="APF919" s="806"/>
      <c r="APG919" s="806"/>
      <c r="APH919" s="806"/>
      <c r="API919" s="806"/>
      <c r="APJ919" s="806"/>
      <c r="APK919" s="806"/>
      <c r="APL919" s="806"/>
      <c r="APM919" s="806"/>
      <c r="APN919" s="806"/>
      <c r="APO919" s="806"/>
      <c r="APP919" s="806"/>
      <c r="APQ919" s="806"/>
      <c r="APR919" s="806"/>
      <c r="APS919" s="806"/>
      <c r="APT919" s="806"/>
      <c r="APU919" s="806"/>
      <c r="APV919" s="806"/>
      <c r="APW919" s="806"/>
      <c r="APX919" s="806"/>
      <c r="APY919" s="806"/>
      <c r="APZ919" s="806"/>
      <c r="AQA919" s="806"/>
      <c r="AQB919" s="806"/>
      <c r="AQC919" s="806"/>
      <c r="AQD919" s="806"/>
      <c r="AQE919" s="806"/>
      <c r="AQF919" s="806"/>
      <c r="AQG919" s="806"/>
      <c r="AQH919" s="806"/>
      <c r="AQI919" s="806"/>
      <c r="AQJ919" s="806"/>
      <c r="AQK919" s="806"/>
      <c r="AQL919" s="806"/>
      <c r="AQM919" s="806"/>
      <c r="AQN919" s="806"/>
      <c r="AQO919" s="806"/>
      <c r="AQP919" s="806"/>
      <c r="AQQ919" s="806"/>
      <c r="AQR919" s="806"/>
      <c r="AQS919" s="806"/>
      <c r="AQT919" s="806"/>
      <c r="AQU919" s="806"/>
      <c r="AQV919" s="806"/>
      <c r="AQW919" s="806"/>
      <c r="AQX919" s="806"/>
      <c r="AQY919" s="806"/>
      <c r="AQZ919" s="806"/>
      <c r="ARA919" s="806"/>
      <c r="ARB919" s="806"/>
      <c r="ARC919" s="806"/>
      <c r="ARD919" s="806"/>
      <c r="ARE919" s="806"/>
      <c r="ARF919" s="806"/>
      <c r="ARG919" s="806"/>
      <c r="ARH919" s="806"/>
      <c r="ARI919" s="806"/>
      <c r="ARJ919" s="806"/>
      <c r="ARK919" s="806"/>
      <c r="ARL919" s="806"/>
      <c r="ARM919" s="806"/>
      <c r="ARN919" s="806"/>
      <c r="ARO919" s="806"/>
      <c r="ARP919" s="806"/>
      <c r="ARQ919" s="806"/>
      <c r="ARR919" s="806"/>
      <c r="ARS919" s="806"/>
      <c r="ART919" s="806"/>
      <c r="ARU919" s="806"/>
      <c r="ARV919" s="806"/>
      <c r="ARW919" s="806"/>
      <c r="ARX919" s="806"/>
      <c r="ARY919" s="806"/>
      <c r="ARZ919" s="806"/>
      <c r="ASA919" s="806"/>
      <c r="ASB919" s="806"/>
      <c r="ASC919" s="806"/>
      <c r="ASD919" s="806"/>
      <c r="ASE919" s="806"/>
      <c r="ASF919" s="806"/>
      <c r="ASG919" s="806"/>
      <c r="ASH919" s="806"/>
      <c r="ASI919" s="806"/>
      <c r="ASJ919" s="806"/>
      <c r="ASK919" s="806"/>
      <c r="ASL919" s="806"/>
      <c r="ASM919" s="806"/>
      <c r="ASN919" s="806"/>
      <c r="ASO919" s="806"/>
      <c r="ASP919" s="806"/>
      <c r="ASQ919" s="806"/>
      <c r="ASR919" s="806"/>
      <c r="ASS919" s="806"/>
      <c r="AST919" s="806"/>
      <c r="ASU919" s="806"/>
      <c r="ASV919" s="806"/>
      <c r="ASW919" s="806"/>
      <c r="ASX919" s="806"/>
      <c r="ASY919" s="806"/>
      <c r="ASZ919" s="806"/>
      <c r="ATA919" s="806"/>
      <c r="ATB919" s="806"/>
      <c r="ATC919" s="806"/>
      <c r="ATD919" s="806"/>
      <c r="ATE919" s="806"/>
      <c r="ATF919" s="806"/>
      <c r="ATG919" s="806"/>
      <c r="ATH919" s="806"/>
      <c r="ATI919" s="806"/>
      <c r="ATJ919" s="806"/>
      <c r="ATK919" s="806"/>
      <c r="ATL919" s="806"/>
      <c r="ATM919" s="806"/>
      <c r="ATN919" s="806"/>
      <c r="ATO919" s="806"/>
      <c r="ATP919" s="806"/>
      <c r="ATQ919" s="806"/>
      <c r="ATR919" s="806"/>
      <c r="ATS919" s="806"/>
      <c r="ATT919" s="806"/>
      <c r="ATU919" s="806"/>
      <c r="ATV919" s="806"/>
      <c r="ATW919" s="806"/>
      <c r="ATX919" s="806"/>
      <c r="ATY919" s="806"/>
      <c r="ATZ919" s="806"/>
      <c r="AUA919" s="806"/>
      <c r="AUB919" s="806"/>
      <c r="AUC919" s="806"/>
      <c r="AUD919" s="806"/>
      <c r="AUE919" s="806"/>
      <c r="AUF919" s="806"/>
      <c r="AUG919" s="806"/>
      <c r="AUH919" s="806"/>
      <c r="AUI919" s="806"/>
      <c r="AUJ919" s="806"/>
      <c r="AUK919" s="806"/>
      <c r="AUL919" s="806"/>
      <c r="AUM919" s="806"/>
      <c r="AUN919" s="806"/>
      <c r="AUO919" s="806"/>
      <c r="AUP919" s="806"/>
      <c r="AUQ919" s="806"/>
      <c r="AUR919" s="806"/>
      <c r="AUS919" s="806"/>
      <c r="AUT919" s="806"/>
      <c r="AUU919" s="806"/>
      <c r="AUV919" s="806"/>
      <c r="AUW919" s="806"/>
      <c r="AUX919" s="806"/>
      <c r="AUY919" s="806"/>
      <c r="AUZ919" s="806"/>
      <c r="AVA919" s="806"/>
      <c r="AVB919" s="806"/>
      <c r="AVC919" s="806"/>
      <c r="AVD919" s="806"/>
      <c r="AVE919" s="806"/>
      <c r="AVF919" s="806"/>
      <c r="AVG919" s="806"/>
      <c r="AVH919" s="806"/>
      <c r="AVI919" s="806"/>
      <c r="AVJ919" s="806"/>
      <c r="AVK919" s="806"/>
      <c r="AVL919" s="806"/>
      <c r="AVM919" s="806"/>
      <c r="AVN919" s="806"/>
      <c r="AVO919" s="806"/>
      <c r="AVP919" s="806"/>
      <c r="AVQ919" s="806"/>
      <c r="AVR919" s="806"/>
      <c r="AVS919" s="806"/>
      <c r="AVT919" s="806"/>
      <c r="AVU919" s="806"/>
      <c r="AVV919" s="806"/>
      <c r="AVW919" s="806"/>
      <c r="AVX919" s="806"/>
      <c r="AVY919" s="806"/>
      <c r="AVZ919" s="806"/>
      <c r="AWA919" s="806"/>
      <c r="AWB919" s="806"/>
      <c r="AWC919" s="806"/>
      <c r="AWD919" s="806"/>
      <c r="AWE919" s="806"/>
      <c r="AWF919" s="806"/>
      <c r="AWG919" s="806"/>
      <c r="AWH919" s="806"/>
      <c r="AWI919" s="806"/>
      <c r="AWJ919" s="806"/>
      <c r="AWK919" s="806"/>
      <c r="AWL919" s="806"/>
      <c r="AWM919" s="806"/>
      <c r="AWN919" s="806"/>
      <c r="AWO919" s="806"/>
      <c r="AWP919" s="806"/>
      <c r="AWQ919" s="806"/>
      <c r="AWR919" s="806"/>
      <c r="AWS919" s="806"/>
      <c r="AWT919" s="806"/>
      <c r="AWU919" s="806"/>
      <c r="AWV919" s="806"/>
      <c r="AWW919" s="806"/>
      <c r="AWX919" s="806"/>
      <c r="AWY919" s="806"/>
      <c r="AWZ919" s="806"/>
      <c r="AXA919" s="806"/>
      <c r="AXB919" s="806"/>
      <c r="AXC919" s="806"/>
      <c r="AXD919" s="806"/>
      <c r="AXE919" s="806"/>
      <c r="AXF919" s="806"/>
      <c r="AXG919" s="806"/>
      <c r="AXH919" s="806"/>
      <c r="AXI919" s="806"/>
      <c r="AXJ919" s="806"/>
      <c r="AXK919" s="806"/>
      <c r="AXL919" s="806"/>
      <c r="AXM919" s="806"/>
      <c r="AXN919" s="806"/>
      <c r="AXO919" s="806"/>
      <c r="AXP919" s="806"/>
      <c r="AXQ919" s="806"/>
      <c r="AXR919" s="806"/>
      <c r="AXS919" s="806"/>
      <c r="AXT919" s="806"/>
      <c r="AXU919" s="806"/>
      <c r="AXV919" s="806"/>
      <c r="AXW919" s="806"/>
      <c r="AXX919" s="806"/>
      <c r="AXY919" s="806"/>
      <c r="AXZ919" s="806"/>
      <c r="AYA919" s="806"/>
      <c r="AYB919" s="806"/>
      <c r="AYC919" s="806"/>
      <c r="AYD919" s="806"/>
      <c r="AYE919" s="806"/>
      <c r="AYF919" s="806"/>
      <c r="AYG919" s="806"/>
      <c r="AYH919" s="806"/>
      <c r="AYI919" s="806"/>
      <c r="AYJ919" s="806"/>
      <c r="AYK919" s="806"/>
      <c r="AYL919" s="806"/>
      <c r="AYM919" s="806"/>
      <c r="AYN919" s="806"/>
      <c r="AYO919" s="806"/>
      <c r="AYP919" s="806"/>
      <c r="AYQ919" s="806"/>
      <c r="AYR919" s="806"/>
      <c r="AYS919" s="806"/>
      <c r="AYT919" s="806"/>
      <c r="AYU919" s="806"/>
      <c r="AYV919" s="806"/>
      <c r="AYW919" s="806"/>
      <c r="AYX919" s="806"/>
      <c r="AYY919" s="806"/>
      <c r="AYZ919" s="806"/>
      <c r="AZA919" s="806"/>
      <c r="AZB919" s="806"/>
      <c r="AZC919" s="806"/>
      <c r="AZD919" s="806"/>
      <c r="AZE919" s="806"/>
      <c r="AZF919" s="806"/>
      <c r="AZG919" s="806"/>
      <c r="AZH919" s="806"/>
      <c r="AZI919" s="806"/>
      <c r="AZJ919" s="806"/>
      <c r="AZK919" s="806"/>
      <c r="AZL919" s="806"/>
      <c r="AZM919" s="806"/>
      <c r="AZN919" s="806"/>
      <c r="AZO919" s="806"/>
      <c r="AZP919" s="806"/>
      <c r="AZQ919" s="806"/>
      <c r="AZR919" s="806"/>
      <c r="AZS919" s="806"/>
      <c r="AZT919" s="806"/>
      <c r="AZU919" s="806"/>
      <c r="AZV919" s="806"/>
      <c r="AZW919" s="806"/>
      <c r="AZX919" s="806"/>
      <c r="AZY919" s="806"/>
      <c r="AZZ919" s="806"/>
      <c r="BAA919" s="806"/>
      <c r="BAB919" s="806"/>
      <c r="BAC919" s="806"/>
      <c r="BAD919" s="806"/>
      <c r="BAE919" s="806"/>
      <c r="BAF919" s="806"/>
      <c r="BAG919" s="806"/>
      <c r="BAH919" s="806"/>
      <c r="BAI919" s="806"/>
      <c r="BAJ919" s="806"/>
      <c r="BAK919" s="806"/>
      <c r="BAL919" s="806"/>
      <c r="BAM919" s="806"/>
      <c r="BAN919" s="806"/>
      <c r="BAO919" s="806"/>
      <c r="BAP919" s="806"/>
      <c r="BAQ919" s="806"/>
      <c r="BAR919" s="806"/>
      <c r="BAS919" s="806"/>
      <c r="BAT919" s="806"/>
      <c r="BAU919" s="806"/>
      <c r="BAV919" s="806"/>
      <c r="BAW919" s="806"/>
      <c r="BAX919" s="806"/>
      <c r="BAY919" s="806"/>
      <c r="BAZ919" s="806"/>
      <c r="BBA919" s="806"/>
      <c r="BBB919" s="806"/>
      <c r="BBC919" s="806"/>
      <c r="BBD919" s="806"/>
      <c r="BBE919" s="806"/>
      <c r="BBF919" s="806"/>
      <c r="BBG919" s="806"/>
      <c r="BBH919" s="806"/>
      <c r="BBI919" s="806"/>
      <c r="BBJ919" s="806"/>
      <c r="BBK919" s="806"/>
      <c r="BBL919" s="806"/>
      <c r="BBM919" s="806"/>
      <c r="BBN919" s="806"/>
      <c r="BBO919" s="806"/>
      <c r="BBP919" s="806"/>
      <c r="BBQ919" s="806"/>
      <c r="BBR919" s="806"/>
      <c r="BBS919" s="806"/>
      <c r="BBT919" s="806"/>
      <c r="BBU919" s="806"/>
      <c r="BBV919" s="806"/>
      <c r="BBW919" s="806"/>
      <c r="BBX919" s="806"/>
      <c r="BBY919" s="806"/>
      <c r="BBZ919" s="806"/>
      <c r="BCA919" s="806"/>
      <c r="BCB919" s="806"/>
      <c r="BCC919" s="806"/>
      <c r="BCD919" s="806"/>
      <c r="BCE919" s="806"/>
      <c r="BCF919" s="806"/>
      <c r="BCG919" s="806"/>
      <c r="BCH919" s="806"/>
      <c r="BCI919" s="806"/>
      <c r="BCJ919" s="806"/>
      <c r="BCK919" s="806"/>
      <c r="BCL919" s="806"/>
      <c r="BCM919" s="806"/>
      <c r="BCN919" s="806"/>
      <c r="BCO919" s="806"/>
      <c r="BCP919" s="806"/>
      <c r="BCQ919" s="806"/>
      <c r="BCR919" s="806"/>
      <c r="BCS919" s="806"/>
      <c r="BCT919" s="806"/>
      <c r="BCU919" s="806"/>
      <c r="BCV919" s="806"/>
      <c r="BCW919" s="806"/>
      <c r="BCX919" s="806"/>
      <c r="BCY919" s="806"/>
      <c r="BCZ919" s="806"/>
      <c r="BDA919" s="806"/>
      <c r="BDB919" s="806"/>
      <c r="BDC919" s="806"/>
      <c r="BDD919" s="806"/>
      <c r="BDE919" s="806"/>
      <c r="BDF919" s="806"/>
      <c r="BDG919" s="806"/>
      <c r="BDH919" s="806"/>
      <c r="BDI919" s="806"/>
      <c r="BDJ919" s="806"/>
      <c r="BDK919" s="806"/>
      <c r="BDL919" s="806"/>
      <c r="BDM919" s="806"/>
      <c r="BDN919" s="806"/>
      <c r="BDO919" s="806"/>
      <c r="BDP919" s="806"/>
      <c r="BDQ919" s="806"/>
      <c r="BDR919" s="806"/>
      <c r="BDS919" s="806"/>
      <c r="BDT919" s="806"/>
      <c r="BDU919" s="806"/>
      <c r="BDV919" s="806"/>
      <c r="BDW919" s="806"/>
      <c r="BDX919" s="806"/>
      <c r="BDY919" s="806"/>
      <c r="BDZ919" s="806"/>
      <c r="BEA919" s="806"/>
      <c r="BEB919" s="806"/>
      <c r="BEC919" s="806"/>
      <c r="BED919" s="806"/>
      <c r="BEE919" s="806"/>
      <c r="BEF919" s="806"/>
      <c r="BEG919" s="806"/>
      <c r="BEH919" s="806"/>
      <c r="BEI919" s="806"/>
      <c r="BEJ919" s="806"/>
      <c r="BEK919" s="806"/>
      <c r="BEL919" s="806"/>
      <c r="BEM919" s="806"/>
      <c r="BEN919" s="806"/>
      <c r="BEO919" s="806"/>
      <c r="BEP919" s="806"/>
      <c r="BEQ919" s="806"/>
      <c r="BER919" s="806"/>
      <c r="BES919" s="806"/>
      <c r="BET919" s="806"/>
      <c r="BEU919" s="806"/>
      <c r="BEV919" s="806"/>
      <c r="BEW919" s="806"/>
      <c r="BEX919" s="806"/>
      <c r="BEY919" s="806"/>
      <c r="BEZ919" s="806"/>
      <c r="BFA919" s="806"/>
      <c r="BFB919" s="806"/>
      <c r="BFC919" s="806"/>
      <c r="BFD919" s="806"/>
      <c r="BFE919" s="806"/>
      <c r="BFF919" s="806"/>
      <c r="BFG919" s="806"/>
      <c r="BFH919" s="806"/>
      <c r="BFI919" s="806"/>
      <c r="BFJ919" s="806"/>
      <c r="BFK919" s="806"/>
      <c r="BFL919" s="806"/>
      <c r="BFM919" s="806"/>
      <c r="BFN919" s="806"/>
      <c r="BFO919" s="806"/>
      <c r="BFP919" s="806"/>
      <c r="BFQ919" s="806"/>
      <c r="BFR919" s="806"/>
      <c r="BFS919" s="806"/>
      <c r="BFT919" s="806"/>
      <c r="BFU919" s="806"/>
      <c r="BFV919" s="806"/>
      <c r="BFW919" s="806"/>
      <c r="BFX919" s="806"/>
      <c r="BFY919" s="806"/>
      <c r="BFZ919" s="806"/>
      <c r="BGA919" s="806"/>
      <c r="BGB919" s="806"/>
      <c r="BGC919" s="806"/>
      <c r="BGD919" s="806"/>
      <c r="BGE919" s="806"/>
      <c r="BGF919" s="806"/>
      <c r="BGG919" s="806"/>
      <c r="BGH919" s="806"/>
      <c r="BGI919" s="806"/>
      <c r="BGJ919" s="806"/>
      <c r="BGK919" s="806"/>
      <c r="BGL919" s="806"/>
      <c r="BGM919" s="806"/>
      <c r="BGN919" s="806"/>
      <c r="BGO919" s="806"/>
      <c r="BGP919" s="806"/>
      <c r="BGQ919" s="806"/>
      <c r="BGR919" s="806"/>
      <c r="BGS919" s="806"/>
      <c r="BGT919" s="806"/>
      <c r="BGU919" s="806"/>
      <c r="BGV919" s="806"/>
      <c r="BGW919" s="806"/>
      <c r="BGX919" s="806"/>
      <c r="BGY919" s="806"/>
      <c r="BGZ919" s="806"/>
      <c r="BHA919" s="806"/>
      <c r="BHB919" s="806"/>
      <c r="BHC919" s="806"/>
      <c r="BHD919" s="806"/>
      <c r="BHE919" s="806"/>
      <c r="BHF919" s="806"/>
      <c r="BHG919" s="806"/>
      <c r="BHH919" s="806"/>
      <c r="BHI919" s="806"/>
      <c r="BHJ919" s="806"/>
      <c r="BHK919" s="806"/>
      <c r="BHL919" s="806"/>
      <c r="BHM919" s="806"/>
      <c r="BHN919" s="806"/>
      <c r="BHO919" s="806"/>
      <c r="BHP919" s="806"/>
      <c r="BHQ919" s="806"/>
      <c r="BHR919" s="806"/>
      <c r="BHS919" s="806"/>
      <c r="BHT919" s="806"/>
      <c r="BHU919" s="806"/>
      <c r="BHV919" s="806"/>
      <c r="BHW919" s="806"/>
      <c r="BHX919" s="806"/>
      <c r="BHY919" s="806"/>
      <c r="BHZ919" s="806"/>
      <c r="BIA919" s="806"/>
      <c r="BIB919" s="806"/>
      <c r="BIC919" s="806"/>
      <c r="BID919" s="806"/>
      <c r="BIE919" s="806"/>
      <c r="BIF919" s="806"/>
      <c r="BIG919" s="806"/>
      <c r="BIH919" s="806"/>
      <c r="BII919" s="806"/>
      <c r="BIJ919" s="806"/>
      <c r="BIK919" s="806"/>
      <c r="BIL919" s="806"/>
      <c r="BIM919" s="806"/>
      <c r="BIN919" s="806"/>
      <c r="BIO919" s="806"/>
      <c r="BIP919" s="806"/>
      <c r="BIQ919" s="806"/>
      <c r="BIR919" s="806"/>
      <c r="BIS919" s="806"/>
      <c r="BIT919" s="806"/>
      <c r="BIU919" s="806"/>
      <c r="BIV919" s="806"/>
      <c r="BIW919" s="806"/>
      <c r="BIX919" s="806"/>
      <c r="BIY919" s="806"/>
      <c r="BIZ919" s="806"/>
      <c r="BJA919" s="806"/>
      <c r="BJB919" s="806"/>
      <c r="BJC919" s="806"/>
      <c r="BJD919" s="806"/>
      <c r="BJE919" s="806"/>
      <c r="BJF919" s="806"/>
      <c r="BJG919" s="806"/>
      <c r="BJH919" s="806"/>
      <c r="BJI919" s="806"/>
      <c r="BJJ919" s="806"/>
      <c r="BJK919" s="806"/>
      <c r="BJL919" s="806"/>
      <c r="BJM919" s="806"/>
      <c r="BJN919" s="806"/>
      <c r="BJO919" s="806"/>
      <c r="BJP919" s="806"/>
      <c r="BJQ919" s="806"/>
      <c r="BJR919" s="806"/>
      <c r="BJS919" s="806"/>
      <c r="BJT919" s="806"/>
      <c r="BJU919" s="806"/>
      <c r="BJV919" s="806"/>
      <c r="BJW919" s="806"/>
      <c r="BJX919" s="806"/>
      <c r="BJY919" s="806"/>
      <c r="BJZ919" s="806"/>
      <c r="BKA919" s="806"/>
      <c r="BKB919" s="806"/>
      <c r="BKC919" s="806"/>
      <c r="BKD919" s="806"/>
      <c r="BKE919" s="806"/>
      <c r="BKF919" s="806"/>
      <c r="BKG919" s="806"/>
      <c r="BKH919" s="806"/>
      <c r="BKI919" s="806"/>
      <c r="BKJ919" s="806"/>
      <c r="BKK919" s="806"/>
      <c r="BKL919" s="806"/>
      <c r="BKM919" s="806"/>
      <c r="BKN919" s="806"/>
      <c r="BKO919" s="806"/>
      <c r="BKP919" s="806"/>
      <c r="BKQ919" s="806"/>
      <c r="BKR919" s="806"/>
      <c r="BKS919" s="806"/>
      <c r="BKT919" s="806"/>
      <c r="BKU919" s="806"/>
      <c r="BKV919" s="806"/>
      <c r="BKW919" s="806"/>
      <c r="BKX919" s="806"/>
      <c r="BKY919" s="806"/>
      <c r="BKZ919" s="806"/>
      <c r="BLA919" s="806"/>
      <c r="BLB919" s="806"/>
      <c r="BLC919" s="806"/>
      <c r="BLD919" s="806"/>
      <c r="BLE919" s="806"/>
      <c r="BLF919" s="806"/>
      <c r="BLG919" s="806"/>
      <c r="BLH919" s="806"/>
      <c r="BLI919" s="806"/>
      <c r="BLJ919" s="806"/>
      <c r="BLK919" s="806"/>
      <c r="BLL919" s="806"/>
      <c r="BLM919" s="806"/>
      <c r="BLN919" s="806"/>
      <c r="BLO919" s="806"/>
      <c r="BLP919" s="806"/>
      <c r="BLQ919" s="806"/>
      <c r="BLR919" s="806"/>
      <c r="BLS919" s="806"/>
      <c r="BLT919" s="806"/>
      <c r="BLU919" s="806"/>
      <c r="BLV919" s="806"/>
      <c r="BLW919" s="806"/>
      <c r="BLX919" s="806"/>
      <c r="BLY919" s="806"/>
      <c r="BLZ919" s="806"/>
      <c r="BMA919" s="806"/>
      <c r="BMB919" s="806"/>
      <c r="BMC919" s="806"/>
      <c r="BMD919" s="806"/>
      <c r="BME919" s="806"/>
      <c r="BMF919" s="806"/>
      <c r="BMG919" s="806"/>
      <c r="BMH919" s="806"/>
      <c r="BMI919" s="806"/>
      <c r="BMJ919" s="806"/>
      <c r="BMK919" s="806"/>
      <c r="BML919" s="806"/>
      <c r="BMM919" s="806"/>
      <c r="BMN919" s="806"/>
      <c r="BMO919" s="806"/>
      <c r="BMP919" s="806"/>
      <c r="BMQ919" s="806"/>
      <c r="BMR919" s="806"/>
      <c r="BMS919" s="806"/>
      <c r="BMT919" s="806"/>
      <c r="BMU919" s="806"/>
      <c r="BMV919" s="806"/>
      <c r="BMW919" s="806"/>
      <c r="BMX919" s="806"/>
      <c r="BMY919" s="806"/>
      <c r="BMZ919" s="806"/>
      <c r="BNA919" s="806"/>
      <c r="BNB919" s="806"/>
      <c r="BNC919" s="806"/>
      <c r="BND919" s="806"/>
      <c r="BNE919" s="806"/>
      <c r="BNF919" s="806"/>
      <c r="BNG919" s="806"/>
      <c r="BNH919" s="806"/>
      <c r="BNI919" s="806"/>
      <c r="BNJ919" s="806"/>
      <c r="BNK919" s="806"/>
      <c r="BNL919" s="806"/>
      <c r="BNM919" s="806"/>
      <c r="BNN919" s="806"/>
      <c r="BNO919" s="806"/>
      <c r="BNP919" s="806"/>
      <c r="BNQ919" s="806"/>
      <c r="BNR919" s="806"/>
      <c r="BNS919" s="806"/>
      <c r="BNT919" s="806"/>
      <c r="BNU919" s="806"/>
      <c r="BNV919" s="806"/>
      <c r="BNW919" s="806"/>
      <c r="BNX919" s="806"/>
      <c r="BNY919" s="806"/>
      <c r="BNZ919" s="806"/>
      <c r="BOA919" s="806"/>
      <c r="BOB919" s="806"/>
      <c r="BOC919" s="806"/>
      <c r="BOD919" s="806"/>
      <c r="BOE919" s="806"/>
      <c r="BOF919" s="806"/>
      <c r="BOG919" s="806"/>
      <c r="BOH919" s="806"/>
      <c r="BOI919" s="806"/>
      <c r="BOJ919" s="806"/>
      <c r="BOK919" s="806"/>
      <c r="BOL919" s="806"/>
      <c r="BOM919" s="806"/>
      <c r="BON919" s="806"/>
      <c r="BOO919" s="806"/>
      <c r="BOP919" s="806"/>
      <c r="BOQ919" s="806"/>
      <c r="BOR919" s="806"/>
      <c r="BOS919" s="806"/>
      <c r="BOT919" s="806"/>
      <c r="BOU919" s="806"/>
      <c r="BOV919" s="806"/>
      <c r="BOW919" s="806"/>
      <c r="BOX919" s="806"/>
      <c r="BOY919" s="806"/>
      <c r="BOZ919" s="806"/>
      <c r="BPA919" s="806"/>
      <c r="BPB919" s="806"/>
      <c r="BPC919" s="806"/>
      <c r="BPD919" s="806"/>
      <c r="BPE919" s="806"/>
      <c r="BPF919" s="806"/>
      <c r="BPG919" s="806"/>
      <c r="BPH919" s="806"/>
      <c r="BPI919" s="806"/>
      <c r="BPJ919" s="806"/>
      <c r="BPK919" s="806"/>
      <c r="BPL919" s="806"/>
      <c r="BPM919" s="806"/>
      <c r="BPN919" s="806"/>
      <c r="BPO919" s="806"/>
      <c r="BPP919" s="806"/>
      <c r="BPQ919" s="806"/>
      <c r="BPR919" s="806"/>
      <c r="BPS919" s="806"/>
      <c r="BPT919" s="806"/>
      <c r="BPU919" s="806"/>
      <c r="BPV919" s="806"/>
      <c r="BPW919" s="806"/>
      <c r="BPX919" s="806"/>
      <c r="BPY919" s="806"/>
      <c r="BPZ919" s="806"/>
      <c r="BQA919" s="806"/>
      <c r="BQB919" s="806"/>
      <c r="BQC919" s="806"/>
      <c r="BQD919" s="806"/>
      <c r="BQE919" s="806"/>
      <c r="BQF919" s="806"/>
      <c r="BQG919" s="806"/>
      <c r="BQH919" s="806"/>
      <c r="BQI919" s="806"/>
      <c r="BQJ919" s="806"/>
      <c r="BQK919" s="806"/>
      <c r="BQL919" s="806"/>
      <c r="BQM919" s="806"/>
      <c r="BQN919" s="806"/>
      <c r="BQO919" s="806"/>
      <c r="BQP919" s="806"/>
      <c r="BQQ919" s="806"/>
      <c r="BQR919" s="806"/>
      <c r="BQS919" s="806"/>
      <c r="BQT919" s="806"/>
      <c r="BQU919" s="806"/>
      <c r="BQV919" s="806"/>
      <c r="BQW919" s="806"/>
      <c r="BQX919" s="806"/>
      <c r="BQY919" s="806"/>
      <c r="BQZ919" s="806"/>
      <c r="BRA919" s="806"/>
      <c r="BRB919" s="806"/>
      <c r="BRC919" s="806"/>
      <c r="BRD919" s="806"/>
      <c r="BRE919" s="806"/>
      <c r="BRF919" s="806"/>
      <c r="BRG919" s="806"/>
      <c r="BRH919" s="806"/>
      <c r="BRI919" s="806"/>
      <c r="BRJ919" s="806"/>
      <c r="BRK919" s="806"/>
      <c r="BRL919" s="806"/>
      <c r="BRM919" s="806"/>
      <c r="BRN919" s="806"/>
      <c r="BRO919" s="806"/>
      <c r="BRP919" s="806"/>
      <c r="BRQ919" s="806"/>
      <c r="BRR919" s="806"/>
      <c r="BRS919" s="806"/>
      <c r="BRT919" s="806"/>
      <c r="BRU919" s="806"/>
      <c r="BRV919" s="806"/>
      <c r="BRW919" s="806"/>
      <c r="BRX919" s="806"/>
      <c r="BRY919" s="806"/>
      <c r="BRZ919" s="806"/>
      <c r="BSA919" s="806"/>
      <c r="BSB919" s="806"/>
      <c r="BSC919" s="806"/>
      <c r="BSD919" s="806"/>
      <c r="BSE919" s="806"/>
      <c r="BSF919" s="806"/>
      <c r="BSG919" s="806"/>
      <c r="BSH919" s="806"/>
      <c r="BSI919" s="806"/>
      <c r="BSJ919" s="806"/>
      <c r="BSK919" s="806"/>
      <c r="BSL919" s="806"/>
      <c r="BSM919" s="806"/>
      <c r="BSN919" s="806"/>
      <c r="BSO919" s="806"/>
      <c r="BSP919" s="806"/>
      <c r="BSQ919" s="806"/>
      <c r="BSR919" s="806"/>
      <c r="BSS919" s="806"/>
      <c r="BST919" s="806"/>
      <c r="BSU919" s="806"/>
      <c r="BSV919" s="806"/>
      <c r="BSW919" s="806"/>
      <c r="BSX919" s="806"/>
      <c r="BSY919" s="806"/>
      <c r="BSZ919" s="806"/>
      <c r="BTA919" s="806"/>
      <c r="BTB919" s="806"/>
      <c r="BTC919" s="806"/>
      <c r="BTD919" s="806"/>
      <c r="BTE919" s="806"/>
      <c r="BTF919" s="806"/>
      <c r="BTG919" s="806"/>
      <c r="BTH919" s="806"/>
      <c r="BTI919" s="806"/>
      <c r="BTJ919" s="806"/>
      <c r="BTK919" s="806"/>
      <c r="BTL919" s="806"/>
      <c r="BTM919" s="806"/>
      <c r="BTN919" s="806"/>
      <c r="BTO919" s="806"/>
      <c r="BTP919" s="806"/>
      <c r="BTQ919" s="806"/>
      <c r="BTR919" s="806"/>
      <c r="BTS919" s="806"/>
      <c r="BTT919" s="806"/>
      <c r="BTU919" s="806"/>
      <c r="BTV919" s="806"/>
      <c r="BTW919" s="806"/>
      <c r="BTX919" s="806"/>
      <c r="BTY919" s="806"/>
      <c r="BTZ919" s="806"/>
      <c r="BUA919" s="806"/>
      <c r="BUB919" s="806"/>
      <c r="BUC919" s="806"/>
      <c r="BUD919" s="806"/>
      <c r="BUE919" s="806"/>
      <c r="BUF919" s="806"/>
      <c r="BUG919" s="806"/>
      <c r="BUH919" s="806"/>
      <c r="BUI919" s="806"/>
      <c r="BUJ919" s="806"/>
      <c r="BUK919" s="806"/>
      <c r="BUL919" s="806"/>
      <c r="BUM919" s="806"/>
      <c r="BUN919" s="806"/>
      <c r="BUO919" s="806"/>
      <c r="BUP919" s="806"/>
      <c r="BUQ919" s="806"/>
      <c r="BUR919" s="806"/>
      <c r="BUS919" s="806"/>
      <c r="BUT919" s="806"/>
      <c r="BUU919" s="806"/>
      <c r="BUV919" s="806"/>
      <c r="BUW919" s="806"/>
      <c r="BUX919" s="806"/>
      <c r="BUY919" s="806"/>
      <c r="BUZ919" s="806"/>
      <c r="BVA919" s="806"/>
      <c r="BVB919" s="806"/>
      <c r="BVC919" s="806"/>
      <c r="BVD919" s="806"/>
      <c r="BVE919" s="806"/>
      <c r="BVF919" s="806"/>
      <c r="BVG919" s="806"/>
      <c r="BVH919" s="806"/>
      <c r="BVI919" s="806"/>
      <c r="BVJ919" s="806"/>
      <c r="BVK919" s="806"/>
      <c r="BVL919" s="806"/>
      <c r="BVM919" s="806"/>
      <c r="BVN919" s="806"/>
      <c r="BVO919" s="806"/>
      <c r="BVP919" s="806"/>
      <c r="BVQ919" s="806"/>
      <c r="BVR919" s="806"/>
      <c r="BVS919" s="806"/>
      <c r="BVT919" s="806"/>
      <c r="BVU919" s="806"/>
      <c r="BVV919" s="806"/>
      <c r="BVW919" s="806"/>
      <c r="BVX919" s="806"/>
      <c r="BVY919" s="806"/>
      <c r="BVZ919" s="806"/>
      <c r="BWA919" s="806"/>
      <c r="BWB919" s="806"/>
      <c r="BWC919" s="806"/>
      <c r="BWD919" s="806"/>
      <c r="BWE919" s="806"/>
      <c r="BWF919" s="806"/>
      <c r="BWG919" s="806"/>
      <c r="BWH919" s="806"/>
      <c r="BWI919" s="806"/>
      <c r="BWJ919" s="806"/>
      <c r="BWK919" s="806"/>
      <c r="BWL919" s="806"/>
      <c r="BWM919" s="806"/>
      <c r="BWN919" s="806"/>
      <c r="BWO919" s="806"/>
      <c r="BWP919" s="806"/>
      <c r="BWQ919" s="806"/>
      <c r="BWR919" s="806"/>
      <c r="BWS919" s="806"/>
      <c r="BWT919" s="806"/>
      <c r="BWU919" s="806"/>
      <c r="BWV919" s="806"/>
      <c r="BWW919" s="806"/>
      <c r="BWX919" s="806"/>
      <c r="BWY919" s="806"/>
      <c r="BWZ919" s="806"/>
      <c r="BXA919" s="806"/>
      <c r="BXB919" s="806"/>
      <c r="BXC919" s="806"/>
      <c r="BXD919" s="806"/>
      <c r="BXE919" s="806"/>
      <c r="BXF919" s="806"/>
      <c r="BXG919" s="806"/>
      <c r="BXH919" s="806"/>
      <c r="BXI919" s="806"/>
      <c r="BXJ919" s="806"/>
      <c r="BXK919" s="806"/>
      <c r="BXL919" s="806"/>
      <c r="BXM919" s="806"/>
      <c r="BXN919" s="806"/>
      <c r="BXO919" s="806"/>
      <c r="BXP919" s="806"/>
      <c r="BXQ919" s="806"/>
      <c r="BXR919" s="806"/>
      <c r="BXS919" s="806"/>
      <c r="BXT919" s="806"/>
      <c r="BXU919" s="806"/>
      <c r="BXV919" s="806"/>
      <c r="BXW919" s="806"/>
      <c r="BXX919" s="806"/>
      <c r="BXY919" s="806"/>
      <c r="BXZ919" s="806"/>
      <c r="BYA919" s="806"/>
      <c r="BYB919" s="806"/>
      <c r="BYC919" s="806"/>
      <c r="BYD919" s="806"/>
      <c r="BYE919" s="806"/>
      <c r="BYF919" s="806"/>
      <c r="BYG919" s="806"/>
      <c r="BYH919" s="806"/>
      <c r="BYI919" s="806"/>
      <c r="BYJ919" s="806"/>
      <c r="BYK919" s="806"/>
      <c r="BYL919" s="806"/>
      <c r="BYM919" s="806"/>
      <c r="BYN919" s="806"/>
      <c r="BYO919" s="806"/>
      <c r="BYP919" s="806"/>
      <c r="BYQ919" s="806"/>
      <c r="BYR919" s="806"/>
      <c r="BYS919" s="806"/>
      <c r="BYT919" s="806"/>
      <c r="BYU919" s="806"/>
      <c r="BYV919" s="806"/>
      <c r="BYW919" s="806"/>
      <c r="BYX919" s="806"/>
      <c r="BYY919" s="806"/>
      <c r="BYZ919" s="806"/>
      <c r="BZA919" s="806"/>
      <c r="BZB919" s="806"/>
      <c r="BZC919" s="806"/>
      <c r="BZD919" s="806"/>
      <c r="BZE919" s="806"/>
      <c r="BZF919" s="806"/>
      <c r="BZG919" s="806"/>
      <c r="BZH919" s="806"/>
      <c r="BZI919" s="806"/>
      <c r="BZJ919" s="806"/>
      <c r="BZK919" s="806"/>
      <c r="BZL919" s="806"/>
      <c r="BZM919" s="806"/>
      <c r="BZN919" s="806"/>
      <c r="BZO919" s="806"/>
      <c r="BZP919" s="806"/>
      <c r="BZQ919" s="806"/>
      <c r="BZR919" s="806"/>
      <c r="BZS919" s="806"/>
      <c r="BZT919" s="806"/>
      <c r="BZU919" s="806"/>
      <c r="BZV919" s="806"/>
      <c r="BZW919" s="806"/>
      <c r="BZX919" s="806"/>
      <c r="BZY919" s="806"/>
      <c r="BZZ919" s="806"/>
      <c r="CAA919" s="806"/>
      <c r="CAB919" s="806"/>
      <c r="CAC919" s="806"/>
      <c r="CAD919" s="806"/>
      <c r="CAE919" s="806"/>
      <c r="CAF919" s="806"/>
      <c r="CAG919" s="806"/>
      <c r="CAH919" s="806"/>
      <c r="CAI919" s="806"/>
      <c r="CAJ919" s="806"/>
      <c r="CAK919" s="806"/>
      <c r="CAL919" s="806"/>
      <c r="CAM919" s="806"/>
      <c r="CAN919" s="806"/>
      <c r="CAO919" s="806"/>
      <c r="CAP919" s="806"/>
      <c r="CAQ919" s="806"/>
      <c r="CAR919" s="806"/>
      <c r="CAS919" s="806"/>
      <c r="CAT919" s="806"/>
      <c r="CAU919" s="806"/>
      <c r="CAV919" s="806"/>
      <c r="CAW919" s="806"/>
      <c r="CAX919" s="806"/>
      <c r="CAY919" s="806"/>
      <c r="CAZ919" s="806"/>
      <c r="CBA919" s="806"/>
      <c r="CBB919" s="806"/>
      <c r="CBC919" s="806"/>
      <c r="CBD919" s="806"/>
      <c r="CBE919" s="806"/>
      <c r="CBF919" s="806"/>
      <c r="CBG919" s="806"/>
      <c r="CBH919" s="806"/>
      <c r="CBI919" s="806"/>
      <c r="CBJ919" s="806"/>
      <c r="CBK919" s="806"/>
      <c r="CBL919" s="806"/>
      <c r="CBM919" s="806"/>
      <c r="CBN919" s="806"/>
      <c r="CBO919" s="806"/>
      <c r="CBP919" s="806"/>
      <c r="CBQ919" s="806"/>
      <c r="CBR919" s="806"/>
      <c r="CBS919" s="806"/>
      <c r="CBT919" s="806"/>
      <c r="CBU919" s="806"/>
      <c r="CBV919" s="806"/>
      <c r="CBW919" s="806"/>
      <c r="CBX919" s="806"/>
      <c r="CBY919" s="806"/>
      <c r="CBZ919" s="806"/>
      <c r="CCA919" s="806"/>
      <c r="CCB919" s="806"/>
      <c r="CCC919" s="806"/>
      <c r="CCD919" s="806"/>
      <c r="CCE919" s="806"/>
      <c r="CCF919" s="806"/>
      <c r="CCG919" s="806"/>
      <c r="CCH919" s="806"/>
      <c r="CCI919" s="806"/>
      <c r="CCJ919" s="806"/>
      <c r="CCK919" s="806"/>
      <c r="CCL919" s="806"/>
      <c r="CCM919" s="806"/>
      <c r="CCN919" s="806"/>
      <c r="CCO919" s="806"/>
      <c r="CCP919" s="806"/>
      <c r="CCQ919" s="806"/>
      <c r="CCR919" s="806"/>
      <c r="CCS919" s="806"/>
      <c r="CCT919" s="806"/>
      <c r="CCU919" s="806"/>
      <c r="CCV919" s="806"/>
      <c r="CCW919" s="806"/>
      <c r="CCX919" s="806"/>
      <c r="CCY919" s="806"/>
      <c r="CCZ919" s="806"/>
      <c r="CDA919" s="806"/>
      <c r="CDB919" s="806"/>
      <c r="CDC919" s="806"/>
      <c r="CDD919" s="806"/>
      <c r="CDE919" s="806"/>
      <c r="CDF919" s="806"/>
      <c r="CDG919" s="806"/>
      <c r="CDH919" s="806"/>
      <c r="CDI919" s="806"/>
      <c r="CDJ919" s="806"/>
      <c r="CDK919" s="806"/>
      <c r="CDL919" s="806"/>
      <c r="CDM919" s="806"/>
      <c r="CDN919" s="806"/>
      <c r="CDO919" s="806"/>
      <c r="CDP919" s="806"/>
      <c r="CDQ919" s="806"/>
      <c r="CDR919" s="806"/>
      <c r="CDS919" s="806"/>
      <c r="CDT919" s="806"/>
      <c r="CDU919" s="806"/>
      <c r="CDV919" s="806"/>
      <c r="CDW919" s="806"/>
      <c r="CDX919" s="806"/>
      <c r="CDY919" s="806"/>
      <c r="CDZ919" s="806"/>
      <c r="CEA919" s="806"/>
      <c r="CEB919" s="806"/>
      <c r="CEC919" s="806"/>
      <c r="CED919" s="806"/>
      <c r="CEE919" s="806"/>
      <c r="CEF919" s="806"/>
      <c r="CEG919" s="806"/>
      <c r="CEH919" s="806"/>
      <c r="CEI919" s="806"/>
      <c r="CEJ919" s="806"/>
      <c r="CEK919" s="806"/>
      <c r="CEL919" s="806"/>
      <c r="CEM919" s="806"/>
      <c r="CEN919" s="806"/>
      <c r="CEO919" s="806"/>
      <c r="CEP919" s="806"/>
      <c r="CEQ919" s="806"/>
      <c r="CER919" s="806"/>
      <c r="CES919" s="806"/>
      <c r="CET919" s="806"/>
      <c r="CEU919" s="806"/>
      <c r="CEV919" s="806"/>
      <c r="CEW919" s="806"/>
      <c r="CEX919" s="806"/>
      <c r="CEY919" s="806"/>
      <c r="CEZ919" s="806"/>
      <c r="CFA919" s="806"/>
      <c r="CFB919" s="806"/>
      <c r="CFC919" s="806"/>
      <c r="CFD919" s="806"/>
      <c r="CFE919" s="806"/>
      <c r="CFF919" s="806"/>
      <c r="CFG919" s="806"/>
      <c r="CFH919" s="806"/>
      <c r="CFI919" s="806"/>
      <c r="CFJ919" s="806"/>
      <c r="CFK919" s="806"/>
      <c r="CFL919" s="806"/>
      <c r="CFM919" s="806"/>
      <c r="CFN919" s="806"/>
      <c r="CFO919" s="806"/>
      <c r="CFP919" s="806"/>
      <c r="CFQ919" s="806"/>
      <c r="CFR919" s="806"/>
      <c r="CFS919" s="806"/>
      <c r="CFT919" s="806"/>
      <c r="CFU919" s="806"/>
      <c r="CFV919" s="806"/>
      <c r="CFW919" s="806"/>
      <c r="CFX919" s="806"/>
      <c r="CFY919" s="806"/>
      <c r="CFZ919" s="806"/>
      <c r="CGA919" s="806"/>
      <c r="CGB919" s="806"/>
      <c r="CGC919" s="806"/>
      <c r="CGD919" s="806"/>
      <c r="CGE919" s="806"/>
      <c r="CGF919" s="806"/>
      <c r="CGG919" s="806"/>
      <c r="CGH919" s="806"/>
      <c r="CGI919" s="806"/>
      <c r="CGJ919" s="806"/>
      <c r="CGK919" s="806"/>
      <c r="CGL919" s="806"/>
      <c r="CGM919" s="806"/>
      <c r="CGN919" s="806"/>
      <c r="CGO919" s="806"/>
      <c r="CGP919" s="806"/>
      <c r="CGQ919" s="806"/>
      <c r="CGR919" s="806"/>
      <c r="CGS919" s="806"/>
      <c r="CGT919" s="806"/>
      <c r="CGU919" s="806"/>
      <c r="CGV919" s="806"/>
      <c r="CGW919" s="806"/>
      <c r="CGX919" s="806"/>
      <c r="CGY919" s="806"/>
      <c r="CGZ919" s="806"/>
      <c r="CHA919" s="806"/>
      <c r="CHB919" s="806"/>
      <c r="CHC919" s="806"/>
      <c r="CHD919" s="806"/>
      <c r="CHE919" s="806"/>
      <c r="CHF919" s="806"/>
      <c r="CHG919" s="806"/>
      <c r="CHH919" s="806"/>
      <c r="CHI919" s="806"/>
      <c r="CHJ919" s="806"/>
      <c r="CHK919" s="806"/>
      <c r="CHL919" s="806"/>
      <c r="CHM919" s="806"/>
      <c r="CHN919" s="806"/>
      <c r="CHO919" s="806"/>
      <c r="CHP919" s="806"/>
      <c r="CHQ919" s="806"/>
      <c r="CHR919" s="806"/>
      <c r="CHS919" s="806"/>
      <c r="CHT919" s="806"/>
      <c r="CHU919" s="806"/>
      <c r="CHV919" s="806"/>
      <c r="CHW919" s="806"/>
      <c r="CHX919" s="806"/>
      <c r="CHY919" s="806"/>
      <c r="CHZ919" s="806"/>
      <c r="CIA919" s="806"/>
      <c r="CIB919" s="806"/>
      <c r="CIC919" s="806"/>
      <c r="CID919" s="806"/>
      <c r="CIE919" s="806"/>
      <c r="CIF919" s="806"/>
      <c r="CIG919" s="806"/>
      <c r="CIH919" s="806"/>
      <c r="CII919" s="806"/>
      <c r="CIJ919" s="806"/>
      <c r="CIK919" s="806"/>
      <c r="CIL919" s="806"/>
      <c r="CIM919" s="806"/>
      <c r="CIN919" s="806"/>
      <c r="CIO919" s="806"/>
      <c r="CIP919" s="806"/>
      <c r="CIQ919" s="806"/>
      <c r="CIR919" s="806"/>
      <c r="CIS919" s="806"/>
      <c r="CIT919" s="806"/>
      <c r="CIU919" s="806"/>
      <c r="CIV919" s="806"/>
      <c r="CIW919" s="806"/>
      <c r="CIX919" s="806"/>
      <c r="CIY919" s="806"/>
      <c r="CIZ919" s="806"/>
      <c r="CJA919" s="806"/>
      <c r="CJB919" s="806"/>
      <c r="CJC919" s="806"/>
      <c r="CJD919" s="806"/>
      <c r="CJE919" s="806"/>
      <c r="CJF919" s="806"/>
      <c r="CJG919" s="806"/>
      <c r="CJH919" s="806"/>
      <c r="CJI919" s="806"/>
      <c r="CJJ919" s="806"/>
      <c r="CJK919" s="806"/>
      <c r="CJL919" s="806"/>
      <c r="CJM919" s="806"/>
      <c r="CJN919" s="806"/>
      <c r="CJO919" s="806"/>
      <c r="CJP919" s="806"/>
      <c r="CJQ919" s="806"/>
      <c r="CJR919" s="806"/>
      <c r="CJS919" s="806"/>
      <c r="CJT919" s="806"/>
      <c r="CJU919" s="806"/>
      <c r="CJV919" s="806"/>
      <c r="CJW919" s="806"/>
      <c r="CJX919" s="806"/>
      <c r="CJY919" s="806"/>
      <c r="CJZ919" s="806"/>
      <c r="CKA919" s="806"/>
      <c r="CKB919" s="806"/>
      <c r="CKC919" s="806"/>
      <c r="CKD919" s="806"/>
      <c r="CKE919" s="806"/>
      <c r="CKF919" s="806"/>
      <c r="CKG919" s="806"/>
      <c r="CKH919" s="806"/>
      <c r="CKI919" s="806"/>
      <c r="CKJ919" s="806"/>
      <c r="CKK919" s="806"/>
      <c r="CKL919" s="806"/>
      <c r="CKM919" s="806"/>
      <c r="CKN919" s="806"/>
      <c r="CKO919" s="806"/>
      <c r="CKP919" s="806"/>
      <c r="CKQ919" s="806"/>
      <c r="CKR919" s="806"/>
      <c r="CKS919" s="806"/>
      <c r="CKT919" s="806"/>
      <c r="CKU919" s="806"/>
      <c r="CKV919" s="806"/>
      <c r="CKW919" s="806"/>
      <c r="CKX919" s="806"/>
      <c r="CKY919" s="806"/>
      <c r="CKZ919" s="806"/>
      <c r="CLA919" s="806"/>
      <c r="CLB919" s="806"/>
      <c r="CLC919" s="806"/>
      <c r="CLD919" s="806"/>
      <c r="CLE919" s="806"/>
      <c r="CLF919" s="806"/>
      <c r="CLG919" s="806"/>
      <c r="CLH919" s="806"/>
      <c r="CLI919" s="806"/>
      <c r="CLJ919" s="806"/>
      <c r="CLK919" s="806"/>
      <c r="CLL919" s="806"/>
      <c r="CLM919" s="806"/>
      <c r="CLN919" s="806"/>
      <c r="CLO919" s="806"/>
      <c r="CLP919" s="806"/>
      <c r="CLQ919" s="806"/>
      <c r="CLR919" s="806"/>
      <c r="CLS919" s="806"/>
      <c r="CLT919" s="806"/>
      <c r="CLU919" s="806"/>
      <c r="CLV919" s="806"/>
      <c r="CLW919" s="806"/>
      <c r="CLX919" s="806"/>
      <c r="CLY919" s="806"/>
      <c r="CLZ919" s="806"/>
      <c r="CMA919" s="806"/>
      <c r="CMB919" s="806"/>
      <c r="CMC919" s="806"/>
      <c r="CMD919" s="806"/>
      <c r="CME919" s="806"/>
      <c r="CMF919" s="806"/>
      <c r="CMG919" s="806"/>
      <c r="CMH919" s="806"/>
      <c r="CMI919" s="806"/>
      <c r="CMJ919" s="806"/>
      <c r="CMK919" s="806"/>
      <c r="CML919" s="806"/>
      <c r="CMM919" s="806"/>
      <c r="CMN919" s="806"/>
      <c r="CMO919" s="806"/>
      <c r="CMP919" s="806"/>
      <c r="CMQ919" s="806"/>
      <c r="CMR919" s="806"/>
      <c r="CMS919" s="806"/>
      <c r="CMT919" s="806"/>
      <c r="CMU919" s="806"/>
      <c r="CMV919" s="806"/>
      <c r="CMW919" s="806"/>
      <c r="CMX919" s="806"/>
      <c r="CMY919" s="806"/>
      <c r="CMZ919" s="806"/>
      <c r="CNA919" s="806"/>
      <c r="CNB919" s="806"/>
      <c r="CNC919" s="806"/>
      <c r="CND919" s="806"/>
      <c r="CNE919" s="806"/>
      <c r="CNF919" s="806"/>
      <c r="CNG919" s="806"/>
      <c r="CNH919" s="806"/>
      <c r="CNI919" s="806"/>
      <c r="CNJ919" s="806"/>
      <c r="CNK919" s="806"/>
      <c r="CNL919" s="806"/>
      <c r="CNM919" s="806"/>
      <c r="CNN919" s="806"/>
      <c r="CNO919" s="806"/>
      <c r="CNP919" s="806"/>
      <c r="CNQ919" s="806"/>
      <c r="CNR919" s="806"/>
      <c r="CNS919" s="806"/>
      <c r="CNT919" s="806"/>
      <c r="CNU919" s="806"/>
      <c r="CNV919" s="806"/>
      <c r="CNW919" s="806"/>
      <c r="CNX919" s="806"/>
      <c r="CNY919" s="806"/>
      <c r="CNZ919" s="806"/>
      <c r="COA919" s="806"/>
      <c r="COB919" s="806"/>
      <c r="COC919" s="806"/>
      <c r="COD919" s="806"/>
      <c r="COE919" s="806"/>
      <c r="COF919" s="806"/>
      <c r="COG919" s="806"/>
      <c r="COH919" s="806"/>
      <c r="COI919" s="806"/>
      <c r="COJ919" s="806"/>
      <c r="COK919" s="806"/>
      <c r="COL919" s="806"/>
      <c r="COM919" s="806"/>
      <c r="CON919" s="806"/>
      <c r="COO919" s="806"/>
      <c r="COP919" s="806"/>
      <c r="COQ919" s="806"/>
      <c r="COR919" s="806"/>
      <c r="COS919" s="806"/>
      <c r="COT919" s="806"/>
      <c r="COU919" s="806"/>
      <c r="COV919" s="806"/>
      <c r="COW919" s="806"/>
      <c r="COX919" s="806"/>
      <c r="COY919" s="806"/>
      <c r="COZ919" s="806"/>
      <c r="CPA919" s="806"/>
      <c r="CPB919" s="806"/>
      <c r="CPC919" s="806"/>
      <c r="CPD919" s="806"/>
      <c r="CPE919" s="806"/>
      <c r="CPF919" s="806"/>
      <c r="CPG919" s="806"/>
      <c r="CPH919" s="806"/>
      <c r="CPI919" s="806"/>
      <c r="CPJ919" s="806"/>
      <c r="CPK919" s="806"/>
      <c r="CPL919" s="806"/>
      <c r="CPM919" s="806"/>
      <c r="CPN919" s="806"/>
      <c r="CPO919" s="806"/>
      <c r="CPP919" s="806"/>
      <c r="CPQ919" s="806"/>
      <c r="CPR919" s="806"/>
      <c r="CPS919" s="806"/>
      <c r="CPT919" s="806"/>
      <c r="CPU919" s="806"/>
      <c r="CPV919" s="806"/>
      <c r="CPW919" s="806"/>
      <c r="CPX919" s="806"/>
      <c r="CPY919" s="806"/>
      <c r="CPZ919" s="806"/>
      <c r="CQA919" s="806"/>
      <c r="CQB919" s="806"/>
      <c r="CQC919" s="806"/>
      <c r="CQD919" s="806"/>
      <c r="CQE919" s="806"/>
      <c r="CQF919" s="806"/>
      <c r="CQG919" s="806"/>
      <c r="CQH919" s="806"/>
      <c r="CQI919" s="806"/>
      <c r="CQJ919" s="806"/>
      <c r="CQK919" s="806"/>
      <c r="CQL919" s="806"/>
      <c r="CQM919" s="806"/>
      <c r="CQN919" s="806"/>
      <c r="CQO919" s="806"/>
      <c r="CQP919" s="806"/>
      <c r="CQQ919" s="806"/>
      <c r="CQR919" s="806"/>
      <c r="CQS919" s="806"/>
      <c r="CQT919" s="806"/>
      <c r="CQU919" s="806"/>
      <c r="CQV919" s="806"/>
      <c r="CQW919" s="806"/>
      <c r="CQX919" s="806"/>
      <c r="CQY919" s="806"/>
      <c r="CQZ919" s="806"/>
      <c r="CRA919" s="806"/>
      <c r="CRB919" s="806"/>
      <c r="CRC919" s="806"/>
      <c r="CRD919" s="806"/>
      <c r="CRE919" s="806"/>
      <c r="CRF919" s="806"/>
      <c r="CRG919" s="806"/>
      <c r="CRH919" s="806"/>
      <c r="CRI919" s="806"/>
      <c r="CRJ919" s="806"/>
      <c r="CRK919" s="806"/>
      <c r="CRL919" s="806"/>
      <c r="CRM919" s="806"/>
      <c r="CRN919" s="806"/>
      <c r="CRO919" s="806"/>
      <c r="CRP919" s="806"/>
      <c r="CRQ919" s="806"/>
      <c r="CRR919" s="806"/>
      <c r="CRS919" s="806"/>
      <c r="CRT919" s="806"/>
      <c r="CRU919" s="806"/>
      <c r="CRV919" s="806"/>
      <c r="CRW919" s="806"/>
      <c r="CRX919" s="806"/>
      <c r="CRY919" s="806"/>
      <c r="CRZ919" s="806"/>
      <c r="CSA919" s="806"/>
      <c r="CSB919" s="806"/>
      <c r="CSC919" s="806"/>
      <c r="CSD919" s="806"/>
      <c r="CSE919" s="806"/>
      <c r="CSF919" s="806"/>
      <c r="CSG919" s="806"/>
      <c r="CSH919" s="806"/>
      <c r="CSI919" s="806"/>
      <c r="CSJ919" s="806"/>
      <c r="CSK919" s="806"/>
      <c r="CSL919" s="806"/>
      <c r="CSM919" s="806"/>
      <c r="CSN919" s="806"/>
      <c r="CSO919" s="806"/>
      <c r="CSP919" s="806"/>
      <c r="CSQ919" s="806"/>
      <c r="CSR919" s="806"/>
      <c r="CSS919" s="806"/>
      <c r="CST919" s="806"/>
      <c r="CSU919" s="806"/>
      <c r="CSV919" s="806"/>
      <c r="CSW919" s="806"/>
      <c r="CSX919" s="806"/>
      <c r="CSY919" s="806"/>
      <c r="CSZ919" s="806"/>
      <c r="CTA919" s="806"/>
      <c r="CTB919" s="806"/>
      <c r="CTC919" s="806"/>
      <c r="CTD919" s="806"/>
      <c r="CTE919" s="806"/>
      <c r="CTF919" s="806"/>
      <c r="CTG919" s="806"/>
      <c r="CTH919" s="806"/>
      <c r="CTI919" s="806"/>
      <c r="CTJ919" s="806"/>
      <c r="CTK919" s="806"/>
      <c r="CTL919" s="806"/>
      <c r="CTM919" s="806"/>
      <c r="CTN919" s="806"/>
      <c r="CTO919" s="806"/>
      <c r="CTP919" s="806"/>
      <c r="CTQ919" s="806"/>
      <c r="CTR919" s="806"/>
      <c r="CTS919" s="806"/>
      <c r="CTT919" s="806"/>
      <c r="CTU919" s="806"/>
      <c r="CTV919" s="806"/>
      <c r="CTW919" s="806"/>
      <c r="CTX919" s="806"/>
      <c r="CTY919" s="806"/>
      <c r="CTZ919" s="806"/>
      <c r="CUA919" s="806"/>
      <c r="CUB919" s="806"/>
      <c r="CUC919" s="806"/>
      <c r="CUD919" s="806"/>
      <c r="CUE919" s="806"/>
      <c r="CUF919" s="806"/>
      <c r="CUG919" s="806"/>
      <c r="CUH919" s="806"/>
      <c r="CUI919" s="806"/>
      <c r="CUJ919" s="806"/>
      <c r="CUK919" s="806"/>
      <c r="CUL919" s="806"/>
      <c r="CUM919" s="806"/>
      <c r="CUN919" s="806"/>
      <c r="CUO919" s="806"/>
      <c r="CUP919" s="806"/>
      <c r="CUQ919" s="806"/>
      <c r="CUR919" s="806"/>
      <c r="CUS919" s="806"/>
      <c r="CUT919" s="806"/>
      <c r="CUU919" s="806"/>
      <c r="CUV919" s="806"/>
      <c r="CUW919" s="806"/>
      <c r="CUX919" s="806"/>
      <c r="CUY919" s="806"/>
      <c r="CUZ919" s="806"/>
      <c r="CVA919" s="806"/>
      <c r="CVB919" s="806"/>
      <c r="CVC919" s="806"/>
      <c r="CVD919" s="806"/>
      <c r="CVE919" s="806"/>
      <c r="CVF919" s="806"/>
      <c r="CVG919" s="806"/>
      <c r="CVH919" s="806"/>
      <c r="CVI919" s="806"/>
      <c r="CVJ919" s="806"/>
      <c r="CVK919" s="806"/>
      <c r="CVL919" s="806"/>
      <c r="CVM919" s="806"/>
      <c r="CVN919" s="806"/>
      <c r="CVO919" s="806"/>
      <c r="CVP919" s="806"/>
      <c r="CVQ919" s="806"/>
      <c r="CVR919" s="806"/>
      <c r="CVS919" s="806"/>
      <c r="CVT919" s="806"/>
      <c r="CVU919" s="806"/>
      <c r="CVV919" s="806"/>
      <c r="CVW919" s="806"/>
      <c r="CVX919" s="806"/>
      <c r="CVY919" s="806"/>
      <c r="CVZ919" s="806"/>
      <c r="CWA919" s="806"/>
      <c r="CWB919" s="806"/>
      <c r="CWC919" s="806"/>
      <c r="CWD919" s="806"/>
      <c r="CWE919" s="806"/>
      <c r="CWF919" s="806"/>
      <c r="CWG919" s="806"/>
      <c r="CWH919" s="806"/>
      <c r="CWI919" s="806"/>
      <c r="CWJ919" s="806"/>
      <c r="CWK919" s="806"/>
      <c r="CWL919" s="806"/>
      <c r="CWM919" s="806"/>
      <c r="CWN919" s="806"/>
      <c r="CWO919" s="806"/>
      <c r="CWP919" s="806"/>
      <c r="CWQ919" s="806"/>
      <c r="CWR919" s="806"/>
      <c r="CWS919" s="806"/>
      <c r="CWT919" s="806"/>
      <c r="CWU919" s="806"/>
      <c r="CWV919" s="806"/>
      <c r="CWW919" s="806"/>
      <c r="CWX919" s="806"/>
      <c r="CWY919" s="806"/>
      <c r="CWZ919" s="806"/>
      <c r="CXA919" s="806"/>
      <c r="CXB919" s="806"/>
      <c r="CXC919" s="806"/>
      <c r="CXD919" s="806"/>
      <c r="CXE919" s="806"/>
      <c r="CXF919" s="806"/>
      <c r="CXG919" s="806"/>
      <c r="CXH919" s="806"/>
      <c r="CXI919" s="806"/>
      <c r="CXJ919" s="806"/>
      <c r="CXK919" s="806"/>
      <c r="CXL919" s="806"/>
      <c r="CXM919" s="806"/>
      <c r="CXN919" s="806"/>
      <c r="CXO919" s="806"/>
      <c r="CXP919" s="806"/>
      <c r="CXQ919" s="806"/>
      <c r="CXR919" s="806"/>
      <c r="CXS919" s="806"/>
      <c r="CXT919" s="806"/>
      <c r="CXU919" s="806"/>
      <c r="CXV919" s="806"/>
      <c r="CXW919" s="806"/>
      <c r="CXX919" s="806"/>
      <c r="CXY919" s="806"/>
      <c r="CXZ919" s="806"/>
      <c r="CYA919" s="806"/>
      <c r="CYB919" s="806"/>
      <c r="CYC919" s="806"/>
      <c r="CYD919" s="806"/>
      <c r="CYE919" s="806"/>
      <c r="CYF919" s="806"/>
      <c r="CYG919" s="806"/>
      <c r="CYH919" s="806"/>
      <c r="CYI919" s="806"/>
      <c r="CYJ919" s="806"/>
      <c r="CYK919" s="806"/>
      <c r="CYL919" s="806"/>
      <c r="CYM919" s="806"/>
      <c r="CYN919" s="806"/>
      <c r="CYO919" s="806"/>
      <c r="CYP919" s="806"/>
      <c r="CYQ919" s="806"/>
      <c r="CYR919" s="806"/>
      <c r="CYS919" s="806"/>
      <c r="CYT919" s="806"/>
      <c r="CYU919" s="806"/>
      <c r="CYV919" s="806"/>
      <c r="CYW919" s="806"/>
      <c r="CYX919" s="806"/>
      <c r="CYY919" s="806"/>
      <c r="CYZ919" s="806"/>
      <c r="CZA919" s="806"/>
      <c r="CZB919" s="806"/>
      <c r="CZC919" s="806"/>
      <c r="CZD919" s="806"/>
      <c r="CZE919" s="806"/>
      <c r="CZF919" s="806"/>
      <c r="CZG919" s="806"/>
      <c r="CZH919" s="806"/>
      <c r="CZI919" s="806"/>
      <c r="CZJ919" s="806"/>
      <c r="CZK919" s="806"/>
      <c r="CZL919" s="806"/>
      <c r="CZM919" s="806"/>
      <c r="CZN919" s="806"/>
      <c r="CZO919" s="806"/>
      <c r="CZP919" s="806"/>
      <c r="CZQ919" s="806"/>
      <c r="CZR919" s="806"/>
      <c r="CZS919" s="806"/>
      <c r="CZT919" s="806"/>
      <c r="CZU919" s="806"/>
      <c r="CZV919" s="806"/>
      <c r="CZW919" s="806"/>
      <c r="CZX919" s="806"/>
      <c r="CZY919" s="806"/>
      <c r="CZZ919" s="806"/>
      <c r="DAA919" s="806"/>
      <c r="DAB919" s="806"/>
      <c r="DAC919" s="806"/>
      <c r="DAD919" s="806"/>
      <c r="DAE919" s="806"/>
      <c r="DAF919" s="806"/>
      <c r="DAG919" s="806"/>
      <c r="DAH919" s="806"/>
      <c r="DAI919" s="806"/>
      <c r="DAJ919" s="806"/>
      <c r="DAK919" s="806"/>
      <c r="DAL919" s="806"/>
      <c r="DAM919" s="806"/>
      <c r="DAN919" s="806"/>
      <c r="DAO919" s="806"/>
      <c r="DAP919" s="806"/>
      <c r="DAQ919" s="806"/>
      <c r="DAR919" s="806"/>
      <c r="DAS919" s="806"/>
      <c r="DAT919" s="806"/>
      <c r="DAU919" s="806"/>
      <c r="DAV919" s="806"/>
      <c r="DAW919" s="806"/>
      <c r="DAX919" s="806"/>
      <c r="DAY919" s="806"/>
      <c r="DAZ919" s="806"/>
      <c r="DBA919" s="806"/>
      <c r="DBB919" s="806"/>
      <c r="DBC919" s="806"/>
      <c r="DBD919" s="806"/>
      <c r="DBE919" s="806"/>
      <c r="DBF919" s="806"/>
      <c r="DBG919" s="806"/>
      <c r="DBH919" s="806"/>
      <c r="DBI919" s="806"/>
      <c r="DBJ919" s="806"/>
      <c r="DBK919" s="806"/>
      <c r="DBL919" s="806"/>
      <c r="DBM919" s="806"/>
      <c r="DBN919" s="806"/>
      <c r="DBO919" s="806"/>
      <c r="DBP919" s="806"/>
      <c r="DBQ919" s="806"/>
      <c r="DBR919" s="806"/>
      <c r="DBS919" s="806"/>
      <c r="DBT919" s="806"/>
      <c r="DBU919" s="806"/>
      <c r="DBV919" s="806"/>
      <c r="DBW919" s="806"/>
      <c r="DBX919" s="806"/>
      <c r="DBY919" s="806"/>
      <c r="DBZ919" s="806"/>
      <c r="DCA919" s="806"/>
      <c r="DCB919" s="806"/>
      <c r="DCC919" s="806"/>
      <c r="DCD919" s="806"/>
      <c r="DCE919" s="806"/>
      <c r="DCF919" s="806"/>
      <c r="DCG919" s="806"/>
      <c r="DCH919" s="806"/>
      <c r="DCI919" s="806"/>
      <c r="DCJ919" s="806"/>
      <c r="DCK919" s="806"/>
      <c r="DCL919" s="806"/>
      <c r="DCM919" s="806"/>
      <c r="DCN919" s="806"/>
      <c r="DCO919" s="806"/>
      <c r="DCP919" s="806"/>
      <c r="DCQ919" s="806"/>
      <c r="DCR919" s="806"/>
      <c r="DCS919" s="806"/>
      <c r="DCT919" s="806"/>
      <c r="DCU919" s="806"/>
      <c r="DCV919" s="806"/>
      <c r="DCW919" s="806"/>
      <c r="DCX919" s="806"/>
      <c r="DCY919" s="806"/>
      <c r="DCZ919" s="806"/>
      <c r="DDA919" s="806"/>
      <c r="DDB919" s="806"/>
      <c r="DDC919" s="806"/>
      <c r="DDD919" s="806"/>
      <c r="DDE919" s="806"/>
      <c r="DDF919" s="806"/>
      <c r="DDG919" s="806"/>
      <c r="DDH919" s="806"/>
      <c r="DDI919" s="806"/>
      <c r="DDJ919" s="806"/>
      <c r="DDK919" s="806"/>
      <c r="DDL919" s="806"/>
      <c r="DDM919" s="806"/>
      <c r="DDN919" s="806"/>
      <c r="DDO919" s="806"/>
      <c r="DDP919" s="806"/>
      <c r="DDQ919" s="806"/>
      <c r="DDR919" s="806"/>
      <c r="DDS919" s="806"/>
      <c r="DDT919" s="806"/>
      <c r="DDU919" s="806"/>
      <c r="DDV919" s="806"/>
      <c r="DDW919" s="806"/>
      <c r="DDX919" s="806"/>
      <c r="DDY919" s="806"/>
      <c r="DDZ919" s="806"/>
      <c r="DEA919" s="806"/>
      <c r="DEB919" s="806"/>
      <c r="DEC919" s="806"/>
      <c r="DED919" s="806"/>
      <c r="DEE919" s="806"/>
      <c r="DEF919" s="806"/>
      <c r="DEG919" s="806"/>
      <c r="DEH919" s="806"/>
      <c r="DEI919" s="806"/>
      <c r="DEJ919" s="806"/>
      <c r="DEK919" s="806"/>
      <c r="DEL919" s="806"/>
      <c r="DEM919" s="806"/>
      <c r="DEN919" s="806"/>
      <c r="DEO919" s="806"/>
      <c r="DEP919" s="806"/>
      <c r="DEQ919" s="806"/>
      <c r="DER919" s="806"/>
      <c r="DES919" s="806"/>
      <c r="DET919" s="806"/>
      <c r="DEU919" s="806"/>
      <c r="DEV919" s="806"/>
      <c r="DEW919" s="806"/>
      <c r="DEX919" s="806"/>
      <c r="DEY919" s="806"/>
      <c r="DEZ919" s="806"/>
      <c r="DFA919" s="806"/>
      <c r="DFB919" s="806"/>
      <c r="DFC919" s="806"/>
      <c r="DFD919" s="806"/>
      <c r="DFE919" s="806"/>
      <c r="DFF919" s="806"/>
      <c r="DFG919" s="806"/>
      <c r="DFH919" s="806"/>
      <c r="DFI919" s="806"/>
      <c r="DFJ919" s="806"/>
      <c r="DFK919" s="806"/>
      <c r="DFL919" s="806"/>
      <c r="DFM919" s="806"/>
      <c r="DFN919" s="806"/>
      <c r="DFO919" s="806"/>
      <c r="DFP919" s="806"/>
      <c r="DFQ919" s="806"/>
      <c r="DFR919" s="806"/>
      <c r="DFS919" s="806"/>
      <c r="DFT919" s="806"/>
      <c r="DFU919" s="806"/>
      <c r="DFV919" s="806"/>
      <c r="DFW919" s="806"/>
      <c r="DFX919" s="806"/>
      <c r="DFY919" s="806"/>
      <c r="DFZ919" s="806"/>
      <c r="DGA919" s="806"/>
      <c r="DGB919" s="806"/>
      <c r="DGC919" s="806"/>
      <c r="DGD919" s="806"/>
      <c r="DGE919" s="806"/>
      <c r="DGF919" s="806"/>
      <c r="DGG919" s="806"/>
      <c r="DGH919" s="806"/>
      <c r="DGI919" s="806"/>
      <c r="DGJ919" s="806"/>
      <c r="DGK919" s="806"/>
      <c r="DGL919" s="806"/>
      <c r="DGM919" s="806"/>
      <c r="DGN919" s="806"/>
      <c r="DGO919" s="806"/>
      <c r="DGP919" s="806"/>
      <c r="DGQ919" s="806"/>
      <c r="DGR919" s="806"/>
      <c r="DGS919" s="806"/>
      <c r="DGT919" s="806"/>
      <c r="DGU919" s="806"/>
      <c r="DGV919" s="806"/>
      <c r="DGW919" s="806"/>
      <c r="DGX919" s="806"/>
      <c r="DGY919" s="806"/>
      <c r="DGZ919" s="806"/>
      <c r="DHA919" s="806"/>
      <c r="DHB919" s="806"/>
      <c r="DHC919" s="806"/>
      <c r="DHD919" s="806"/>
      <c r="DHE919" s="806"/>
      <c r="DHF919" s="806"/>
      <c r="DHG919" s="806"/>
      <c r="DHH919" s="806"/>
      <c r="DHI919" s="806"/>
      <c r="DHJ919" s="806"/>
      <c r="DHK919" s="806"/>
      <c r="DHL919" s="806"/>
      <c r="DHM919" s="806"/>
      <c r="DHN919" s="806"/>
      <c r="DHO919" s="806"/>
      <c r="DHP919" s="806"/>
      <c r="DHQ919" s="806"/>
      <c r="DHR919" s="806"/>
      <c r="DHS919" s="806"/>
      <c r="DHT919" s="806"/>
      <c r="DHU919" s="806"/>
      <c r="DHV919" s="806"/>
      <c r="DHW919" s="806"/>
      <c r="DHX919" s="806"/>
      <c r="DHY919" s="806"/>
      <c r="DHZ919" s="806"/>
      <c r="DIA919" s="806"/>
      <c r="DIB919" s="806"/>
      <c r="DIC919" s="806"/>
      <c r="DID919" s="806"/>
      <c r="DIE919" s="806"/>
      <c r="DIF919" s="806"/>
      <c r="DIG919" s="806"/>
      <c r="DIH919" s="806"/>
      <c r="DII919" s="806"/>
      <c r="DIJ919" s="806"/>
      <c r="DIK919" s="806"/>
      <c r="DIL919" s="806"/>
      <c r="DIM919" s="806"/>
      <c r="DIN919" s="806"/>
      <c r="DIO919" s="806"/>
      <c r="DIP919" s="806"/>
      <c r="DIQ919" s="806"/>
      <c r="DIR919" s="806"/>
      <c r="DIS919" s="806"/>
      <c r="DIT919" s="806"/>
      <c r="DIU919" s="806"/>
      <c r="DIV919" s="806"/>
      <c r="DIW919" s="806"/>
      <c r="DIX919" s="806"/>
      <c r="DIY919" s="806"/>
      <c r="DIZ919" s="806"/>
      <c r="DJA919" s="806"/>
      <c r="DJB919" s="806"/>
      <c r="DJC919" s="806"/>
      <c r="DJD919" s="806"/>
      <c r="DJE919" s="806"/>
      <c r="DJF919" s="806"/>
      <c r="DJG919" s="806"/>
      <c r="DJH919" s="806"/>
      <c r="DJI919" s="806"/>
      <c r="DJJ919" s="806"/>
      <c r="DJK919" s="806"/>
      <c r="DJL919" s="806"/>
      <c r="DJM919" s="806"/>
      <c r="DJN919" s="806"/>
      <c r="DJO919" s="806"/>
      <c r="DJP919" s="806"/>
      <c r="DJQ919" s="806"/>
      <c r="DJR919" s="806"/>
      <c r="DJS919" s="806"/>
      <c r="DJT919" s="806"/>
      <c r="DJU919" s="806"/>
      <c r="DJV919" s="806"/>
      <c r="DJW919" s="806"/>
      <c r="DJX919" s="806"/>
      <c r="DJY919" s="806"/>
      <c r="DJZ919" s="806"/>
      <c r="DKA919" s="806"/>
      <c r="DKB919" s="806"/>
      <c r="DKC919" s="806"/>
      <c r="DKD919" s="806"/>
      <c r="DKE919" s="806"/>
      <c r="DKF919" s="806"/>
      <c r="DKG919" s="806"/>
      <c r="DKH919" s="806"/>
      <c r="DKI919" s="806"/>
      <c r="DKJ919" s="806"/>
      <c r="DKK919" s="806"/>
      <c r="DKL919" s="806"/>
      <c r="DKM919" s="806"/>
      <c r="DKN919" s="806"/>
      <c r="DKO919" s="806"/>
      <c r="DKP919" s="806"/>
      <c r="DKQ919" s="806"/>
      <c r="DKR919" s="806"/>
      <c r="DKS919" s="806"/>
      <c r="DKT919" s="806"/>
      <c r="DKU919" s="806"/>
      <c r="DKV919" s="806"/>
      <c r="DKW919" s="806"/>
      <c r="DKX919" s="806"/>
      <c r="DKY919" s="806"/>
      <c r="DKZ919" s="806"/>
      <c r="DLA919" s="806"/>
      <c r="DLB919" s="806"/>
      <c r="DLC919" s="806"/>
      <c r="DLD919" s="806"/>
      <c r="DLE919" s="806"/>
      <c r="DLF919" s="806"/>
      <c r="DLG919" s="806"/>
      <c r="DLH919" s="806"/>
      <c r="DLI919" s="806"/>
      <c r="DLJ919" s="806"/>
      <c r="DLK919" s="806"/>
      <c r="DLL919" s="806"/>
      <c r="DLM919" s="806"/>
      <c r="DLN919" s="806"/>
      <c r="DLO919" s="806"/>
      <c r="DLP919" s="806"/>
      <c r="DLQ919" s="806"/>
      <c r="DLR919" s="806"/>
      <c r="DLS919" s="806"/>
      <c r="DLT919" s="806"/>
      <c r="DLU919" s="806"/>
      <c r="DLV919" s="806"/>
      <c r="DLW919" s="806"/>
      <c r="DLX919" s="806"/>
      <c r="DLY919" s="806"/>
      <c r="DLZ919" s="806"/>
      <c r="DMA919" s="806"/>
      <c r="DMB919" s="806"/>
      <c r="DMC919" s="806"/>
      <c r="DMD919" s="806"/>
      <c r="DME919" s="806"/>
      <c r="DMF919" s="806"/>
      <c r="DMG919" s="806"/>
      <c r="DMH919" s="806"/>
      <c r="DMI919" s="806"/>
      <c r="DMJ919" s="806"/>
      <c r="DMK919" s="806"/>
      <c r="DML919" s="806"/>
      <c r="DMM919" s="806"/>
      <c r="DMN919" s="806"/>
      <c r="DMO919" s="806"/>
      <c r="DMP919" s="806"/>
      <c r="DMQ919" s="806"/>
      <c r="DMR919" s="806"/>
      <c r="DMS919" s="806"/>
      <c r="DMT919" s="806"/>
      <c r="DMU919" s="806"/>
      <c r="DMV919" s="806"/>
      <c r="DMW919" s="806"/>
      <c r="DMX919" s="806"/>
      <c r="DMY919" s="806"/>
      <c r="DMZ919" s="806"/>
      <c r="DNA919" s="806"/>
      <c r="DNB919" s="806"/>
      <c r="DNC919" s="806"/>
      <c r="DND919" s="806"/>
      <c r="DNE919" s="806"/>
      <c r="DNF919" s="806"/>
      <c r="DNG919" s="806"/>
      <c r="DNH919" s="806"/>
      <c r="DNI919" s="806"/>
      <c r="DNJ919" s="806"/>
      <c r="DNK919" s="806"/>
      <c r="DNL919" s="806"/>
      <c r="DNM919" s="806"/>
      <c r="DNN919" s="806"/>
      <c r="DNO919" s="806"/>
      <c r="DNP919" s="806"/>
      <c r="DNQ919" s="806"/>
      <c r="DNR919" s="806"/>
      <c r="DNS919" s="806"/>
      <c r="DNT919" s="806"/>
      <c r="DNU919" s="806"/>
      <c r="DNV919" s="806"/>
      <c r="DNW919" s="806"/>
      <c r="DNX919" s="806"/>
      <c r="DNY919" s="806"/>
      <c r="DNZ919" s="806"/>
      <c r="DOA919" s="806"/>
      <c r="DOB919" s="806"/>
      <c r="DOC919" s="806"/>
      <c r="DOD919" s="806"/>
      <c r="DOE919" s="806"/>
      <c r="DOF919" s="806"/>
      <c r="DOG919" s="806"/>
      <c r="DOH919" s="806"/>
      <c r="DOI919" s="806"/>
      <c r="DOJ919" s="806"/>
      <c r="DOK919" s="806"/>
      <c r="DOL919" s="806"/>
      <c r="DOM919" s="806"/>
      <c r="DON919" s="806"/>
      <c r="DOO919" s="806"/>
      <c r="DOP919" s="806"/>
      <c r="DOQ919" s="806"/>
      <c r="DOR919" s="806"/>
      <c r="DOS919" s="806"/>
      <c r="DOT919" s="806"/>
      <c r="DOU919" s="806"/>
      <c r="DOV919" s="806"/>
      <c r="DOW919" s="806"/>
      <c r="DOX919" s="806"/>
      <c r="DOY919" s="806"/>
      <c r="DOZ919" s="806"/>
      <c r="DPA919" s="806"/>
      <c r="DPB919" s="806"/>
      <c r="DPC919" s="806"/>
      <c r="DPD919" s="806"/>
      <c r="DPE919" s="806"/>
      <c r="DPF919" s="806"/>
      <c r="DPG919" s="806"/>
      <c r="DPH919" s="806"/>
      <c r="DPI919" s="806"/>
      <c r="DPJ919" s="806"/>
      <c r="DPK919" s="806"/>
      <c r="DPL919" s="806"/>
      <c r="DPM919" s="806"/>
      <c r="DPN919" s="806"/>
      <c r="DPO919" s="806"/>
      <c r="DPP919" s="806"/>
      <c r="DPQ919" s="806"/>
      <c r="DPR919" s="806"/>
      <c r="DPS919" s="806"/>
      <c r="DPT919" s="806"/>
      <c r="DPU919" s="806"/>
      <c r="DPV919" s="806"/>
      <c r="DPW919" s="806"/>
      <c r="DPX919" s="806"/>
      <c r="DPY919" s="806"/>
      <c r="DPZ919" s="806"/>
      <c r="DQA919" s="806"/>
      <c r="DQB919" s="806"/>
      <c r="DQC919" s="806"/>
      <c r="DQD919" s="806"/>
      <c r="DQE919" s="806"/>
      <c r="DQF919" s="806"/>
      <c r="DQG919" s="806"/>
      <c r="DQH919" s="806"/>
      <c r="DQI919" s="806"/>
      <c r="DQJ919" s="806"/>
      <c r="DQK919" s="806"/>
      <c r="DQL919" s="806"/>
      <c r="DQM919" s="806"/>
      <c r="DQN919" s="806"/>
      <c r="DQO919" s="806"/>
      <c r="DQP919" s="806"/>
      <c r="DQQ919" s="806"/>
      <c r="DQR919" s="806"/>
      <c r="DQS919" s="806"/>
      <c r="DQT919" s="806"/>
      <c r="DQU919" s="806"/>
      <c r="DQV919" s="806"/>
      <c r="DQW919" s="806"/>
      <c r="DQX919" s="806"/>
      <c r="DQY919" s="806"/>
      <c r="DQZ919" s="806"/>
      <c r="DRA919" s="806"/>
      <c r="DRB919" s="806"/>
      <c r="DRC919" s="806"/>
      <c r="DRD919" s="806"/>
      <c r="DRE919" s="806"/>
      <c r="DRF919" s="806"/>
      <c r="DRG919" s="806"/>
      <c r="DRH919" s="806"/>
      <c r="DRI919" s="806"/>
      <c r="DRJ919" s="806"/>
      <c r="DRK919" s="806"/>
      <c r="DRL919" s="806"/>
      <c r="DRM919" s="806"/>
      <c r="DRN919" s="806"/>
      <c r="DRO919" s="806"/>
      <c r="DRP919" s="806"/>
      <c r="DRQ919" s="806"/>
      <c r="DRR919" s="806"/>
      <c r="DRS919" s="806"/>
      <c r="DRT919" s="806"/>
      <c r="DRU919" s="806"/>
      <c r="DRV919" s="806"/>
      <c r="DRW919" s="806"/>
      <c r="DRX919" s="806"/>
      <c r="DRY919" s="806"/>
      <c r="DRZ919" s="806"/>
      <c r="DSA919" s="806"/>
      <c r="DSB919" s="806"/>
      <c r="DSC919" s="806"/>
      <c r="DSD919" s="806"/>
      <c r="DSE919" s="806"/>
      <c r="DSF919" s="806"/>
      <c r="DSG919" s="806"/>
      <c r="DSH919" s="806"/>
      <c r="DSI919" s="806"/>
      <c r="DSJ919" s="806"/>
      <c r="DSK919" s="806"/>
      <c r="DSL919" s="806"/>
      <c r="DSM919" s="806"/>
      <c r="DSN919" s="806"/>
      <c r="DSO919" s="806"/>
      <c r="DSP919" s="806"/>
      <c r="DSQ919" s="806"/>
      <c r="DSR919" s="806"/>
      <c r="DSS919" s="806"/>
      <c r="DST919" s="806"/>
      <c r="DSU919" s="806"/>
      <c r="DSV919" s="806"/>
      <c r="DSW919" s="806"/>
      <c r="DSX919" s="806"/>
      <c r="DSY919" s="806"/>
      <c r="DSZ919" s="806"/>
      <c r="DTA919" s="806"/>
      <c r="DTB919" s="806"/>
      <c r="DTC919" s="806"/>
      <c r="DTD919" s="806"/>
      <c r="DTE919" s="806"/>
      <c r="DTF919" s="806"/>
      <c r="DTG919" s="806"/>
      <c r="DTH919" s="806"/>
      <c r="DTI919" s="806"/>
      <c r="DTJ919" s="806"/>
      <c r="DTK919" s="806"/>
      <c r="DTL919" s="806"/>
      <c r="DTM919" s="806"/>
      <c r="DTN919" s="806"/>
      <c r="DTO919" s="806"/>
      <c r="DTP919" s="806"/>
      <c r="DTQ919" s="806"/>
      <c r="DTR919" s="806"/>
      <c r="DTS919" s="806"/>
      <c r="DTT919" s="806"/>
      <c r="DTU919" s="806"/>
      <c r="DTV919" s="806"/>
      <c r="DTW919" s="806"/>
      <c r="DTX919" s="806"/>
      <c r="DTY919" s="806"/>
      <c r="DTZ919" s="806"/>
      <c r="DUA919" s="806"/>
      <c r="DUB919" s="806"/>
      <c r="DUC919" s="806"/>
      <c r="DUD919" s="806"/>
      <c r="DUE919" s="806"/>
      <c r="DUF919" s="806"/>
      <c r="DUG919" s="806"/>
      <c r="DUH919" s="806"/>
      <c r="DUI919" s="806"/>
      <c r="DUJ919" s="806"/>
      <c r="DUK919" s="806"/>
      <c r="DUL919" s="806"/>
      <c r="DUM919" s="806"/>
      <c r="DUN919" s="806"/>
      <c r="DUO919" s="806"/>
      <c r="DUP919" s="806"/>
      <c r="DUQ919" s="806"/>
      <c r="DUR919" s="806"/>
      <c r="DUS919" s="806"/>
      <c r="DUT919" s="806"/>
      <c r="DUU919" s="806"/>
      <c r="DUV919" s="806"/>
      <c r="DUW919" s="806"/>
      <c r="DUX919" s="806"/>
      <c r="DUY919" s="806"/>
      <c r="DUZ919" s="806"/>
      <c r="DVA919" s="806"/>
      <c r="DVB919" s="806"/>
      <c r="DVC919" s="806"/>
      <c r="DVD919" s="806"/>
      <c r="DVE919" s="806"/>
      <c r="DVF919" s="806"/>
      <c r="DVG919" s="806"/>
      <c r="DVH919" s="806"/>
      <c r="DVI919" s="806"/>
      <c r="DVJ919" s="806"/>
      <c r="DVK919" s="806"/>
      <c r="DVL919" s="806"/>
      <c r="DVM919" s="806"/>
      <c r="DVN919" s="806"/>
      <c r="DVO919" s="806"/>
      <c r="DVP919" s="806"/>
      <c r="DVQ919" s="806"/>
      <c r="DVR919" s="806"/>
      <c r="DVS919" s="806"/>
      <c r="DVT919" s="806"/>
      <c r="DVU919" s="806"/>
      <c r="DVV919" s="806"/>
      <c r="DVW919" s="806"/>
      <c r="DVX919" s="806"/>
      <c r="DVY919" s="806"/>
      <c r="DVZ919" s="806"/>
      <c r="DWA919" s="806"/>
      <c r="DWB919" s="806"/>
      <c r="DWC919" s="806"/>
      <c r="DWD919" s="806"/>
      <c r="DWE919" s="806"/>
      <c r="DWF919" s="806"/>
      <c r="DWG919" s="806"/>
      <c r="DWH919" s="806"/>
      <c r="DWI919" s="806"/>
      <c r="DWJ919" s="806"/>
      <c r="DWK919" s="806"/>
      <c r="DWL919" s="806"/>
      <c r="DWM919" s="806"/>
      <c r="DWN919" s="806"/>
      <c r="DWO919" s="806"/>
      <c r="DWP919" s="806"/>
      <c r="DWQ919" s="806"/>
      <c r="DWR919" s="806"/>
      <c r="DWS919" s="806"/>
      <c r="DWT919" s="806"/>
      <c r="DWU919" s="806"/>
      <c r="DWV919" s="806"/>
      <c r="DWW919" s="806"/>
      <c r="DWX919" s="806"/>
      <c r="DWY919" s="806"/>
      <c r="DWZ919" s="806"/>
      <c r="DXA919" s="806"/>
      <c r="DXB919" s="806"/>
      <c r="DXC919" s="806"/>
      <c r="DXD919" s="806"/>
      <c r="DXE919" s="806"/>
      <c r="DXF919" s="806"/>
      <c r="DXG919" s="806"/>
      <c r="DXH919" s="806"/>
      <c r="DXI919" s="806"/>
      <c r="DXJ919" s="806"/>
      <c r="DXK919" s="806"/>
      <c r="DXL919" s="806"/>
      <c r="DXM919" s="806"/>
      <c r="DXN919" s="806"/>
      <c r="DXO919" s="806"/>
      <c r="DXP919" s="806"/>
      <c r="DXQ919" s="806"/>
      <c r="DXR919" s="806"/>
      <c r="DXS919" s="806"/>
      <c r="DXT919" s="806"/>
      <c r="DXU919" s="806"/>
      <c r="DXV919" s="806"/>
      <c r="DXW919" s="806"/>
      <c r="DXX919" s="806"/>
      <c r="DXY919" s="806"/>
      <c r="DXZ919" s="806"/>
      <c r="DYA919" s="806"/>
      <c r="DYB919" s="806"/>
      <c r="DYC919" s="806"/>
      <c r="DYD919" s="806"/>
      <c r="DYE919" s="806"/>
      <c r="DYF919" s="806"/>
      <c r="DYG919" s="806"/>
      <c r="DYH919" s="806"/>
      <c r="DYI919" s="806"/>
      <c r="DYJ919" s="806"/>
      <c r="DYK919" s="806"/>
      <c r="DYL919" s="806"/>
      <c r="DYM919" s="806"/>
      <c r="DYN919" s="806"/>
      <c r="DYO919" s="806"/>
      <c r="DYP919" s="806"/>
      <c r="DYQ919" s="806"/>
      <c r="DYR919" s="806"/>
      <c r="DYS919" s="806"/>
      <c r="DYT919" s="806"/>
      <c r="DYU919" s="806"/>
      <c r="DYV919" s="806"/>
      <c r="DYW919" s="806"/>
      <c r="DYX919" s="806"/>
      <c r="DYY919" s="806"/>
      <c r="DYZ919" s="806"/>
      <c r="DZA919" s="806"/>
      <c r="DZB919" s="806"/>
      <c r="DZC919" s="806"/>
      <c r="DZD919" s="806"/>
      <c r="DZE919" s="806"/>
      <c r="DZF919" s="806"/>
      <c r="DZG919" s="806"/>
      <c r="DZH919" s="806"/>
      <c r="DZI919" s="806"/>
      <c r="DZJ919" s="806"/>
      <c r="DZK919" s="806"/>
      <c r="DZL919" s="806"/>
      <c r="DZM919" s="806"/>
      <c r="DZN919" s="806"/>
      <c r="DZO919" s="806"/>
      <c r="DZP919" s="806"/>
      <c r="DZQ919" s="806"/>
      <c r="DZR919" s="806"/>
      <c r="DZS919" s="806"/>
      <c r="DZT919" s="806"/>
      <c r="DZU919" s="806"/>
      <c r="DZV919" s="806"/>
      <c r="DZW919" s="806"/>
      <c r="DZX919" s="806"/>
      <c r="DZY919" s="806"/>
      <c r="DZZ919" s="806"/>
      <c r="EAA919" s="806"/>
      <c r="EAB919" s="806"/>
      <c r="EAC919" s="806"/>
      <c r="EAD919" s="806"/>
      <c r="EAE919" s="806"/>
      <c r="EAF919" s="806"/>
      <c r="EAG919" s="806"/>
      <c r="EAH919" s="806"/>
      <c r="EAI919" s="806"/>
      <c r="EAJ919" s="806"/>
      <c r="EAK919" s="806"/>
      <c r="EAL919" s="806"/>
      <c r="EAM919" s="806"/>
      <c r="EAN919" s="806"/>
      <c r="EAO919" s="806"/>
      <c r="EAP919" s="806"/>
      <c r="EAQ919" s="806"/>
      <c r="EAR919" s="806"/>
      <c r="EAS919" s="806"/>
      <c r="EAT919" s="806"/>
      <c r="EAU919" s="806"/>
      <c r="EAV919" s="806"/>
      <c r="EAW919" s="806"/>
      <c r="EAX919" s="806"/>
      <c r="EAY919" s="806"/>
      <c r="EAZ919" s="806"/>
      <c r="EBA919" s="806"/>
      <c r="EBB919" s="806"/>
      <c r="EBC919" s="806"/>
      <c r="EBD919" s="806"/>
      <c r="EBE919" s="806"/>
      <c r="EBF919" s="806"/>
      <c r="EBG919" s="806"/>
      <c r="EBH919" s="806"/>
      <c r="EBI919" s="806"/>
      <c r="EBJ919" s="806"/>
      <c r="EBK919" s="806"/>
      <c r="EBL919" s="806"/>
      <c r="EBM919" s="806"/>
      <c r="EBN919" s="806"/>
      <c r="EBO919" s="806"/>
      <c r="EBP919" s="806"/>
      <c r="EBQ919" s="806"/>
      <c r="EBR919" s="806"/>
      <c r="EBS919" s="806"/>
      <c r="EBT919" s="806"/>
      <c r="EBU919" s="806"/>
      <c r="EBV919" s="806"/>
      <c r="EBW919" s="806"/>
      <c r="EBX919" s="806"/>
      <c r="EBY919" s="806"/>
      <c r="EBZ919" s="806"/>
      <c r="ECA919" s="806"/>
      <c r="ECB919" s="806"/>
      <c r="ECC919" s="806"/>
      <c r="ECD919" s="806"/>
      <c r="ECE919" s="806"/>
      <c r="ECF919" s="806"/>
      <c r="ECG919" s="806"/>
      <c r="ECH919" s="806"/>
      <c r="ECI919" s="806"/>
      <c r="ECJ919" s="806"/>
      <c r="ECK919" s="806"/>
      <c r="ECL919" s="806"/>
      <c r="ECM919" s="806"/>
      <c r="ECN919" s="806"/>
      <c r="ECO919" s="806"/>
      <c r="ECP919" s="806"/>
      <c r="ECQ919" s="806"/>
      <c r="ECR919" s="806"/>
      <c r="ECS919" s="806"/>
      <c r="ECT919" s="806"/>
      <c r="ECU919" s="806"/>
      <c r="ECV919" s="806"/>
      <c r="ECW919" s="806"/>
      <c r="ECX919" s="806"/>
      <c r="ECY919" s="806"/>
      <c r="ECZ919" s="806"/>
      <c r="EDA919" s="806"/>
      <c r="EDB919" s="806"/>
      <c r="EDC919" s="806"/>
      <c r="EDD919" s="806"/>
      <c r="EDE919" s="806"/>
      <c r="EDF919" s="806"/>
      <c r="EDG919" s="806"/>
      <c r="EDH919" s="806"/>
      <c r="EDI919" s="806"/>
      <c r="EDJ919" s="806"/>
      <c r="EDK919" s="806"/>
      <c r="EDL919" s="806"/>
      <c r="EDM919" s="806"/>
      <c r="EDN919" s="806"/>
      <c r="EDO919" s="806"/>
      <c r="EDP919" s="806"/>
      <c r="EDQ919" s="806"/>
      <c r="EDR919" s="806"/>
      <c r="EDS919" s="806"/>
      <c r="EDT919" s="806"/>
      <c r="EDU919" s="806"/>
      <c r="EDV919" s="806"/>
      <c r="EDW919" s="806"/>
      <c r="EDX919" s="806"/>
      <c r="EDY919" s="806"/>
      <c r="EDZ919" s="806"/>
      <c r="EEA919" s="806"/>
      <c r="EEB919" s="806"/>
      <c r="EEC919" s="806"/>
      <c r="EED919" s="806"/>
      <c r="EEE919" s="806"/>
      <c r="EEF919" s="806"/>
      <c r="EEG919" s="806"/>
      <c r="EEH919" s="806"/>
      <c r="EEI919" s="806"/>
      <c r="EEJ919" s="806"/>
      <c r="EEK919" s="806"/>
      <c r="EEL919" s="806"/>
      <c r="EEM919" s="806"/>
      <c r="EEN919" s="806"/>
      <c r="EEO919" s="806"/>
      <c r="EEP919" s="806"/>
      <c r="EEQ919" s="806"/>
      <c r="EER919" s="806"/>
      <c r="EES919" s="806"/>
      <c r="EET919" s="806"/>
      <c r="EEU919" s="806"/>
      <c r="EEV919" s="806"/>
      <c r="EEW919" s="806"/>
      <c r="EEX919" s="806"/>
      <c r="EEY919" s="806"/>
      <c r="EEZ919" s="806"/>
      <c r="EFA919" s="806"/>
      <c r="EFB919" s="806"/>
      <c r="EFC919" s="806"/>
      <c r="EFD919" s="806"/>
      <c r="EFE919" s="806"/>
      <c r="EFF919" s="806"/>
      <c r="EFG919" s="806"/>
      <c r="EFH919" s="806"/>
      <c r="EFI919" s="806"/>
      <c r="EFJ919" s="806"/>
      <c r="EFK919" s="806"/>
      <c r="EFL919" s="806"/>
      <c r="EFM919" s="806"/>
      <c r="EFN919" s="806"/>
      <c r="EFO919" s="806"/>
      <c r="EFP919" s="806"/>
      <c r="EFQ919" s="806"/>
      <c r="EFR919" s="806"/>
      <c r="EFS919" s="806"/>
      <c r="EFT919" s="806"/>
      <c r="EFU919" s="806"/>
      <c r="EFV919" s="806"/>
      <c r="EFW919" s="806"/>
      <c r="EFX919" s="806"/>
      <c r="EFY919" s="806"/>
      <c r="EFZ919" s="806"/>
      <c r="EGA919" s="806"/>
      <c r="EGB919" s="806"/>
      <c r="EGC919" s="806"/>
      <c r="EGD919" s="806"/>
      <c r="EGE919" s="806"/>
      <c r="EGF919" s="806"/>
      <c r="EGG919" s="806"/>
      <c r="EGH919" s="806"/>
      <c r="EGI919" s="806"/>
      <c r="EGJ919" s="806"/>
      <c r="EGK919" s="806"/>
      <c r="EGL919" s="806"/>
      <c r="EGM919" s="806"/>
      <c r="EGN919" s="806"/>
      <c r="EGO919" s="806"/>
      <c r="EGP919" s="806"/>
      <c r="EGQ919" s="806"/>
      <c r="EGR919" s="806"/>
      <c r="EGS919" s="806"/>
      <c r="EGT919" s="806"/>
      <c r="EGU919" s="806"/>
      <c r="EGV919" s="806"/>
      <c r="EGW919" s="806"/>
      <c r="EGX919" s="806"/>
      <c r="EGY919" s="806"/>
      <c r="EGZ919" s="806"/>
      <c r="EHA919" s="806"/>
      <c r="EHB919" s="806"/>
      <c r="EHC919" s="806"/>
      <c r="EHD919" s="806"/>
      <c r="EHE919" s="806"/>
      <c r="EHF919" s="806"/>
      <c r="EHG919" s="806"/>
      <c r="EHH919" s="806"/>
      <c r="EHI919" s="806"/>
      <c r="EHJ919" s="806"/>
      <c r="EHK919" s="806"/>
      <c r="EHL919" s="806"/>
      <c r="EHM919" s="806"/>
      <c r="EHN919" s="806"/>
      <c r="EHO919" s="806"/>
      <c r="EHP919" s="806"/>
      <c r="EHQ919" s="806"/>
      <c r="EHR919" s="806"/>
      <c r="EHS919" s="806"/>
      <c r="EHT919" s="806"/>
      <c r="EHU919" s="806"/>
      <c r="EHV919" s="806"/>
      <c r="EHW919" s="806"/>
      <c r="EHX919" s="806"/>
      <c r="EHY919" s="806"/>
      <c r="EHZ919" s="806"/>
      <c r="EIA919" s="806"/>
      <c r="EIB919" s="806"/>
      <c r="EIC919" s="806"/>
      <c r="EID919" s="806"/>
      <c r="EIE919" s="806"/>
      <c r="EIF919" s="806"/>
      <c r="EIG919" s="806"/>
      <c r="EIH919" s="806"/>
      <c r="EII919" s="806"/>
      <c r="EIJ919" s="806"/>
      <c r="EIK919" s="806"/>
      <c r="EIL919" s="806"/>
      <c r="EIM919" s="806"/>
      <c r="EIN919" s="806"/>
      <c r="EIO919" s="806"/>
      <c r="EIP919" s="806"/>
      <c r="EIQ919" s="806"/>
      <c r="EIR919" s="806"/>
      <c r="EIS919" s="806"/>
      <c r="EIT919" s="806"/>
      <c r="EIU919" s="806"/>
      <c r="EIV919" s="806"/>
      <c r="EIW919" s="806"/>
      <c r="EIX919" s="806"/>
      <c r="EIY919" s="806"/>
      <c r="EIZ919" s="806"/>
      <c r="EJA919" s="806"/>
      <c r="EJB919" s="806"/>
      <c r="EJC919" s="806"/>
      <c r="EJD919" s="806"/>
      <c r="EJE919" s="806"/>
      <c r="EJF919" s="806"/>
      <c r="EJG919" s="806"/>
      <c r="EJH919" s="806"/>
      <c r="EJI919" s="806"/>
      <c r="EJJ919" s="806"/>
      <c r="EJK919" s="806"/>
      <c r="EJL919" s="806"/>
      <c r="EJM919" s="806"/>
      <c r="EJN919" s="806"/>
      <c r="EJO919" s="806"/>
      <c r="EJP919" s="806"/>
      <c r="EJQ919" s="806"/>
      <c r="EJR919" s="806"/>
      <c r="EJS919" s="806"/>
      <c r="EJT919" s="806"/>
      <c r="EJU919" s="806"/>
      <c r="EJV919" s="806"/>
      <c r="EJW919" s="806"/>
      <c r="EJX919" s="806"/>
      <c r="EJY919" s="806"/>
      <c r="EJZ919" s="806"/>
      <c r="EKA919" s="806"/>
      <c r="EKB919" s="806"/>
      <c r="EKC919" s="806"/>
      <c r="EKD919" s="806"/>
      <c r="EKE919" s="806"/>
      <c r="EKF919" s="806"/>
      <c r="EKG919" s="806"/>
      <c r="EKH919" s="806"/>
      <c r="EKI919" s="806"/>
      <c r="EKJ919" s="806"/>
      <c r="EKK919" s="806"/>
      <c r="EKL919" s="806"/>
      <c r="EKM919" s="806"/>
      <c r="EKN919" s="806"/>
      <c r="EKO919" s="806"/>
      <c r="EKP919" s="806"/>
      <c r="EKQ919" s="806"/>
      <c r="EKR919" s="806"/>
      <c r="EKS919" s="806"/>
      <c r="EKT919" s="806"/>
      <c r="EKU919" s="806"/>
      <c r="EKV919" s="806"/>
      <c r="EKW919" s="806"/>
      <c r="EKX919" s="806"/>
      <c r="EKY919" s="806"/>
      <c r="EKZ919" s="806"/>
      <c r="ELA919" s="806"/>
      <c r="ELB919" s="806"/>
      <c r="ELC919" s="806"/>
      <c r="ELD919" s="806"/>
      <c r="ELE919" s="806"/>
      <c r="ELF919" s="806"/>
      <c r="ELG919" s="806"/>
      <c r="ELH919" s="806"/>
      <c r="ELI919" s="806"/>
      <c r="ELJ919" s="806"/>
      <c r="ELK919" s="806"/>
      <c r="ELL919" s="806"/>
      <c r="ELM919" s="806"/>
      <c r="ELN919" s="806"/>
      <c r="ELO919" s="806"/>
      <c r="ELP919" s="806"/>
      <c r="ELQ919" s="806"/>
      <c r="ELR919" s="806"/>
      <c r="ELS919" s="806"/>
      <c r="ELT919" s="806"/>
      <c r="ELU919" s="806"/>
      <c r="ELV919" s="806"/>
      <c r="ELW919" s="806"/>
      <c r="ELX919" s="806"/>
      <c r="ELY919" s="806"/>
      <c r="ELZ919" s="806"/>
      <c r="EMA919" s="806"/>
      <c r="EMB919" s="806"/>
      <c r="EMC919" s="806"/>
      <c r="EMD919" s="806"/>
      <c r="EME919" s="806"/>
      <c r="EMF919" s="806"/>
      <c r="EMG919" s="806"/>
      <c r="EMH919" s="806"/>
      <c r="EMI919" s="806"/>
      <c r="EMJ919" s="806"/>
      <c r="EMK919" s="806"/>
      <c r="EML919" s="806"/>
      <c r="EMM919" s="806"/>
      <c r="EMN919" s="806"/>
      <c r="EMO919" s="806"/>
      <c r="EMP919" s="806"/>
      <c r="EMQ919" s="806"/>
      <c r="EMR919" s="806"/>
      <c r="EMS919" s="806"/>
      <c r="EMT919" s="806"/>
      <c r="EMU919" s="806"/>
      <c r="EMV919" s="806"/>
      <c r="EMW919" s="806"/>
      <c r="EMX919" s="806"/>
      <c r="EMY919" s="806"/>
      <c r="EMZ919" s="806"/>
      <c r="ENA919" s="806"/>
      <c r="ENB919" s="806"/>
      <c r="ENC919" s="806"/>
      <c r="END919" s="806"/>
      <c r="ENE919" s="806"/>
      <c r="ENF919" s="806"/>
      <c r="ENG919" s="806"/>
      <c r="ENH919" s="806"/>
      <c r="ENI919" s="806"/>
      <c r="ENJ919" s="806"/>
      <c r="ENK919" s="806"/>
      <c r="ENL919" s="806"/>
      <c r="ENM919" s="806"/>
      <c r="ENN919" s="806"/>
      <c r="ENO919" s="806"/>
      <c r="ENP919" s="806"/>
      <c r="ENQ919" s="806"/>
      <c r="ENR919" s="806"/>
      <c r="ENS919" s="806"/>
      <c r="ENT919" s="806"/>
      <c r="ENU919" s="806"/>
      <c r="ENV919" s="806"/>
      <c r="ENW919" s="806"/>
      <c r="ENX919" s="806"/>
      <c r="ENY919" s="806"/>
      <c r="ENZ919" s="806"/>
      <c r="EOA919" s="806"/>
      <c r="EOB919" s="806"/>
      <c r="EOC919" s="806"/>
      <c r="EOD919" s="806"/>
      <c r="EOE919" s="806"/>
      <c r="EOF919" s="806"/>
      <c r="EOG919" s="806"/>
      <c r="EOH919" s="806"/>
      <c r="EOI919" s="806"/>
      <c r="EOJ919" s="806"/>
      <c r="EOK919" s="806"/>
      <c r="EOL919" s="806"/>
      <c r="EOM919" s="806"/>
      <c r="EON919" s="806"/>
      <c r="EOO919" s="806"/>
      <c r="EOP919" s="806"/>
      <c r="EOQ919" s="806"/>
      <c r="EOR919" s="806"/>
      <c r="EOS919" s="806"/>
      <c r="EOT919" s="806"/>
      <c r="EOU919" s="806"/>
      <c r="EOV919" s="806"/>
      <c r="EOW919" s="806"/>
      <c r="EOX919" s="806"/>
      <c r="EOY919" s="806"/>
      <c r="EOZ919" s="806"/>
      <c r="EPA919" s="806"/>
      <c r="EPB919" s="806"/>
      <c r="EPC919" s="806"/>
      <c r="EPD919" s="806"/>
      <c r="EPE919" s="806"/>
      <c r="EPF919" s="806"/>
      <c r="EPG919" s="806"/>
      <c r="EPH919" s="806"/>
      <c r="EPI919" s="806"/>
      <c r="EPJ919" s="806"/>
      <c r="EPK919" s="806"/>
      <c r="EPL919" s="806"/>
      <c r="EPM919" s="806"/>
      <c r="EPN919" s="806"/>
      <c r="EPO919" s="806"/>
      <c r="EPP919" s="806"/>
      <c r="EPQ919" s="806"/>
      <c r="EPR919" s="806"/>
      <c r="EPS919" s="806"/>
      <c r="EPT919" s="806"/>
      <c r="EPU919" s="806"/>
      <c r="EPV919" s="806"/>
      <c r="EPW919" s="806"/>
      <c r="EPX919" s="806"/>
      <c r="EPY919" s="806"/>
      <c r="EPZ919" s="806"/>
      <c r="EQA919" s="806"/>
      <c r="EQB919" s="806"/>
      <c r="EQC919" s="806"/>
      <c r="EQD919" s="806"/>
      <c r="EQE919" s="806"/>
      <c r="EQF919" s="806"/>
      <c r="EQG919" s="806"/>
      <c r="EQH919" s="806"/>
      <c r="EQI919" s="806"/>
      <c r="EQJ919" s="806"/>
      <c r="EQK919" s="806"/>
      <c r="EQL919" s="806"/>
      <c r="EQM919" s="806"/>
      <c r="EQN919" s="806"/>
      <c r="EQO919" s="806"/>
      <c r="EQP919" s="806"/>
      <c r="EQQ919" s="806"/>
      <c r="EQR919" s="806"/>
      <c r="EQS919" s="806"/>
      <c r="EQT919" s="806"/>
      <c r="EQU919" s="806"/>
      <c r="EQV919" s="806"/>
      <c r="EQW919" s="806"/>
      <c r="EQX919" s="806"/>
      <c r="EQY919" s="806"/>
      <c r="EQZ919" s="806"/>
      <c r="ERA919" s="806"/>
      <c r="ERB919" s="806"/>
      <c r="ERC919" s="806"/>
      <c r="ERD919" s="806"/>
      <c r="ERE919" s="806"/>
      <c r="ERF919" s="806"/>
      <c r="ERG919" s="806"/>
      <c r="ERH919" s="806"/>
      <c r="ERI919" s="806"/>
      <c r="ERJ919" s="806"/>
      <c r="ERK919" s="806"/>
      <c r="ERL919" s="806"/>
      <c r="ERM919" s="806"/>
      <c r="ERN919" s="806"/>
      <c r="ERO919" s="806"/>
      <c r="ERP919" s="806"/>
      <c r="ERQ919" s="806"/>
      <c r="ERR919" s="806"/>
      <c r="ERS919" s="806"/>
      <c r="ERT919" s="806"/>
      <c r="ERU919" s="806"/>
      <c r="ERV919" s="806"/>
      <c r="ERW919" s="806"/>
      <c r="ERX919" s="806"/>
      <c r="ERY919" s="806"/>
      <c r="ERZ919" s="806"/>
      <c r="ESA919" s="806"/>
      <c r="ESB919" s="806"/>
      <c r="ESC919" s="806"/>
      <c r="ESD919" s="806"/>
      <c r="ESE919" s="806"/>
      <c r="ESF919" s="806"/>
      <c r="ESG919" s="806"/>
      <c r="ESH919" s="806"/>
      <c r="ESI919" s="806"/>
      <c r="ESJ919" s="806"/>
      <c r="ESK919" s="806"/>
      <c r="ESL919" s="806"/>
      <c r="ESM919" s="806"/>
      <c r="ESN919" s="806"/>
      <c r="ESO919" s="806"/>
      <c r="ESP919" s="806"/>
      <c r="ESQ919" s="806"/>
      <c r="ESR919" s="806"/>
      <c r="ESS919" s="806"/>
      <c r="EST919" s="806"/>
      <c r="ESU919" s="806"/>
      <c r="ESV919" s="806"/>
      <c r="ESW919" s="806"/>
      <c r="ESX919" s="806"/>
      <c r="ESY919" s="806"/>
      <c r="ESZ919" s="806"/>
      <c r="ETA919" s="806"/>
      <c r="ETB919" s="806"/>
      <c r="ETC919" s="806"/>
      <c r="ETD919" s="806"/>
      <c r="ETE919" s="806"/>
      <c r="ETF919" s="806"/>
      <c r="ETG919" s="806"/>
      <c r="ETH919" s="806"/>
      <c r="ETI919" s="806"/>
      <c r="ETJ919" s="806"/>
      <c r="ETK919" s="806"/>
      <c r="ETL919" s="806"/>
      <c r="ETM919" s="806"/>
      <c r="ETN919" s="806"/>
      <c r="ETO919" s="806"/>
      <c r="ETP919" s="806"/>
      <c r="ETQ919" s="806"/>
      <c r="ETR919" s="806"/>
      <c r="ETS919" s="806"/>
      <c r="ETT919" s="806"/>
      <c r="ETU919" s="806"/>
      <c r="ETV919" s="806"/>
      <c r="ETW919" s="806"/>
      <c r="ETX919" s="806"/>
      <c r="ETY919" s="806"/>
      <c r="ETZ919" s="806"/>
      <c r="EUA919" s="806"/>
      <c r="EUB919" s="806"/>
      <c r="EUC919" s="806"/>
      <c r="EUD919" s="806"/>
      <c r="EUE919" s="806"/>
      <c r="EUF919" s="806"/>
      <c r="EUG919" s="806"/>
      <c r="EUH919" s="806"/>
      <c r="EUI919" s="806"/>
      <c r="EUJ919" s="806"/>
      <c r="EUK919" s="806"/>
      <c r="EUL919" s="806"/>
      <c r="EUM919" s="806"/>
      <c r="EUN919" s="806"/>
      <c r="EUO919" s="806"/>
      <c r="EUP919" s="806"/>
      <c r="EUQ919" s="806"/>
      <c r="EUR919" s="806"/>
      <c r="EUS919" s="806"/>
      <c r="EUT919" s="806"/>
      <c r="EUU919" s="806"/>
      <c r="EUV919" s="806"/>
      <c r="EUW919" s="806"/>
      <c r="EUX919" s="806"/>
      <c r="EUY919" s="806"/>
      <c r="EUZ919" s="806"/>
      <c r="EVA919" s="806"/>
      <c r="EVB919" s="806"/>
      <c r="EVC919" s="806"/>
      <c r="EVD919" s="806"/>
      <c r="EVE919" s="806"/>
      <c r="EVF919" s="806"/>
      <c r="EVG919" s="806"/>
      <c r="EVH919" s="806"/>
      <c r="EVI919" s="806"/>
      <c r="EVJ919" s="806"/>
      <c r="EVK919" s="806"/>
      <c r="EVL919" s="806"/>
      <c r="EVM919" s="806"/>
      <c r="EVN919" s="806"/>
      <c r="EVO919" s="806"/>
      <c r="EVP919" s="806"/>
      <c r="EVQ919" s="806"/>
      <c r="EVR919" s="806"/>
      <c r="EVS919" s="806"/>
      <c r="EVT919" s="806"/>
      <c r="EVU919" s="806"/>
      <c r="EVV919" s="806"/>
      <c r="EVW919" s="806"/>
      <c r="EVX919" s="806"/>
      <c r="EVY919" s="806"/>
      <c r="EVZ919" s="806"/>
      <c r="EWA919" s="806"/>
      <c r="EWB919" s="806"/>
      <c r="EWC919" s="806"/>
      <c r="EWD919" s="806"/>
      <c r="EWE919" s="806"/>
      <c r="EWF919" s="806"/>
      <c r="EWG919" s="806"/>
      <c r="EWH919" s="806"/>
      <c r="EWI919" s="806"/>
      <c r="EWJ919" s="806"/>
      <c r="EWK919" s="806"/>
      <c r="EWL919" s="806"/>
      <c r="EWM919" s="806"/>
      <c r="EWN919" s="806"/>
      <c r="EWO919" s="806"/>
      <c r="EWP919" s="806"/>
      <c r="EWQ919" s="806"/>
      <c r="EWR919" s="806"/>
      <c r="EWS919" s="806"/>
      <c r="EWT919" s="806"/>
      <c r="EWU919" s="806"/>
      <c r="EWV919" s="806"/>
      <c r="EWW919" s="806"/>
      <c r="EWX919" s="806"/>
      <c r="EWY919" s="806"/>
      <c r="EWZ919" s="806"/>
      <c r="EXA919" s="806"/>
      <c r="EXB919" s="806"/>
      <c r="EXC919" s="806"/>
      <c r="EXD919" s="806"/>
      <c r="EXE919" s="806"/>
      <c r="EXF919" s="806"/>
      <c r="EXG919" s="806"/>
      <c r="EXH919" s="806"/>
      <c r="EXI919" s="806"/>
      <c r="EXJ919" s="806"/>
      <c r="EXK919" s="806"/>
      <c r="EXL919" s="806"/>
      <c r="EXM919" s="806"/>
      <c r="EXN919" s="806"/>
      <c r="EXO919" s="806"/>
      <c r="EXP919" s="806"/>
      <c r="EXQ919" s="806"/>
      <c r="EXR919" s="806"/>
      <c r="EXS919" s="806"/>
      <c r="EXT919" s="806"/>
      <c r="EXU919" s="806"/>
      <c r="EXV919" s="806"/>
      <c r="EXW919" s="806"/>
      <c r="EXX919" s="806"/>
      <c r="EXY919" s="806"/>
      <c r="EXZ919" s="806"/>
      <c r="EYA919" s="806"/>
      <c r="EYB919" s="806"/>
      <c r="EYC919" s="806"/>
      <c r="EYD919" s="806"/>
      <c r="EYE919" s="806"/>
      <c r="EYF919" s="806"/>
      <c r="EYG919" s="806"/>
      <c r="EYH919" s="806"/>
      <c r="EYI919" s="806"/>
      <c r="EYJ919" s="806"/>
      <c r="EYK919" s="806"/>
      <c r="EYL919" s="806"/>
      <c r="EYM919" s="806"/>
      <c r="EYN919" s="806"/>
      <c r="EYO919" s="806"/>
      <c r="EYP919" s="806"/>
      <c r="EYQ919" s="806"/>
      <c r="EYR919" s="806"/>
      <c r="EYS919" s="806"/>
      <c r="EYT919" s="806"/>
      <c r="EYU919" s="806"/>
      <c r="EYV919" s="806"/>
      <c r="EYW919" s="806"/>
      <c r="EYX919" s="806"/>
      <c r="EYY919" s="806"/>
      <c r="EYZ919" s="806"/>
      <c r="EZA919" s="806"/>
      <c r="EZB919" s="806"/>
      <c r="EZC919" s="806"/>
      <c r="EZD919" s="806"/>
      <c r="EZE919" s="806"/>
      <c r="EZF919" s="806"/>
      <c r="EZG919" s="806"/>
      <c r="EZH919" s="806"/>
      <c r="EZI919" s="806"/>
      <c r="EZJ919" s="806"/>
      <c r="EZK919" s="806"/>
      <c r="EZL919" s="806"/>
      <c r="EZM919" s="806"/>
      <c r="EZN919" s="806"/>
      <c r="EZO919" s="806"/>
      <c r="EZP919" s="806"/>
      <c r="EZQ919" s="806"/>
      <c r="EZR919" s="806"/>
      <c r="EZS919" s="806"/>
      <c r="EZT919" s="806"/>
      <c r="EZU919" s="806"/>
      <c r="EZV919" s="806"/>
      <c r="EZW919" s="806"/>
      <c r="EZX919" s="806"/>
      <c r="EZY919" s="806"/>
      <c r="EZZ919" s="806"/>
      <c r="FAA919" s="806"/>
      <c r="FAB919" s="806"/>
      <c r="FAC919" s="806"/>
      <c r="FAD919" s="806"/>
      <c r="FAE919" s="806"/>
      <c r="FAF919" s="806"/>
      <c r="FAG919" s="806"/>
      <c r="FAH919" s="806"/>
      <c r="FAI919" s="806"/>
      <c r="FAJ919" s="806"/>
      <c r="FAK919" s="806"/>
      <c r="FAL919" s="806"/>
      <c r="FAM919" s="806"/>
      <c r="FAN919" s="806"/>
      <c r="FAO919" s="806"/>
      <c r="FAP919" s="806"/>
      <c r="FAQ919" s="806"/>
      <c r="FAR919" s="806"/>
      <c r="FAS919" s="806"/>
      <c r="FAT919" s="806"/>
      <c r="FAU919" s="806"/>
      <c r="FAV919" s="806"/>
      <c r="FAW919" s="806"/>
      <c r="FAX919" s="806"/>
      <c r="FAY919" s="806"/>
      <c r="FAZ919" s="806"/>
      <c r="FBA919" s="806"/>
      <c r="FBB919" s="806"/>
      <c r="FBC919" s="806"/>
      <c r="FBD919" s="806"/>
      <c r="FBE919" s="806"/>
      <c r="FBF919" s="806"/>
      <c r="FBG919" s="806"/>
      <c r="FBH919" s="806"/>
      <c r="FBI919" s="806"/>
      <c r="FBJ919" s="806"/>
      <c r="FBK919" s="806"/>
      <c r="FBL919" s="806"/>
      <c r="FBM919" s="806"/>
      <c r="FBN919" s="806"/>
      <c r="FBO919" s="806"/>
      <c r="FBP919" s="806"/>
      <c r="FBQ919" s="806"/>
      <c r="FBR919" s="806"/>
      <c r="FBS919" s="806"/>
      <c r="FBT919" s="806"/>
      <c r="FBU919" s="806"/>
      <c r="FBV919" s="806"/>
      <c r="FBW919" s="806"/>
      <c r="FBX919" s="806"/>
      <c r="FBY919" s="806"/>
      <c r="FBZ919" s="806"/>
      <c r="FCA919" s="806"/>
      <c r="FCB919" s="806"/>
      <c r="FCC919" s="806"/>
      <c r="FCD919" s="806"/>
      <c r="FCE919" s="806"/>
      <c r="FCF919" s="806"/>
      <c r="FCG919" s="806"/>
      <c r="FCH919" s="806"/>
      <c r="FCI919" s="806"/>
      <c r="FCJ919" s="806"/>
      <c r="FCK919" s="806"/>
      <c r="FCL919" s="806"/>
      <c r="FCM919" s="806"/>
      <c r="FCN919" s="806"/>
      <c r="FCO919" s="806"/>
      <c r="FCP919" s="806"/>
      <c r="FCQ919" s="806"/>
      <c r="FCR919" s="806"/>
      <c r="FCS919" s="806"/>
      <c r="FCT919" s="806"/>
      <c r="FCU919" s="806"/>
      <c r="FCV919" s="806"/>
      <c r="FCW919" s="806"/>
      <c r="FCX919" s="806"/>
      <c r="FCY919" s="806"/>
      <c r="FCZ919" s="806"/>
      <c r="FDA919" s="806"/>
      <c r="FDB919" s="806"/>
      <c r="FDC919" s="806"/>
      <c r="FDD919" s="806"/>
      <c r="FDE919" s="806"/>
      <c r="FDF919" s="806"/>
      <c r="FDG919" s="806"/>
      <c r="FDH919" s="806"/>
      <c r="FDI919" s="806"/>
      <c r="FDJ919" s="806"/>
      <c r="FDK919" s="806"/>
      <c r="FDL919" s="806"/>
      <c r="FDM919" s="806"/>
      <c r="FDN919" s="806"/>
      <c r="FDO919" s="806"/>
      <c r="FDP919" s="806"/>
      <c r="FDQ919" s="806"/>
      <c r="FDR919" s="806"/>
      <c r="FDS919" s="806"/>
      <c r="FDT919" s="806"/>
      <c r="FDU919" s="806"/>
      <c r="FDV919" s="806"/>
      <c r="FDW919" s="806"/>
      <c r="FDX919" s="806"/>
      <c r="FDY919" s="806"/>
      <c r="FDZ919" s="806"/>
      <c r="FEA919" s="806"/>
      <c r="FEB919" s="806"/>
      <c r="FEC919" s="806"/>
      <c r="FED919" s="806"/>
      <c r="FEE919" s="806"/>
      <c r="FEF919" s="806"/>
      <c r="FEG919" s="806"/>
      <c r="FEH919" s="806"/>
      <c r="FEI919" s="806"/>
      <c r="FEJ919" s="806"/>
      <c r="FEK919" s="806"/>
      <c r="FEL919" s="806"/>
      <c r="FEM919" s="806"/>
      <c r="FEN919" s="806"/>
      <c r="FEO919" s="806"/>
      <c r="FEP919" s="806"/>
      <c r="FEQ919" s="806"/>
      <c r="FER919" s="806"/>
      <c r="FES919" s="806"/>
      <c r="FET919" s="806"/>
      <c r="FEU919" s="806"/>
      <c r="FEV919" s="806"/>
      <c r="FEW919" s="806"/>
      <c r="FEX919" s="806"/>
      <c r="FEY919" s="806"/>
      <c r="FEZ919" s="806"/>
      <c r="FFA919" s="806"/>
      <c r="FFB919" s="806"/>
      <c r="FFC919" s="806"/>
      <c r="FFD919" s="806"/>
      <c r="FFE919" s="806"/>
      <c r="FFF919" s="806"/>
      <c r="FFG919" s="806"/>
      <c r="FFH919" s="806"/>
      <c r="FFI919" s="806"/>
      <c r="FFJ919" s="806"/>
      <c r="FFK919" s="806"/>
      <c r="FFL919" s="806"/>
      <c r="FFM919" s="806"/>
      <c r="FFN919" s="806"/>
      <c r="FFO919" s="806"/>
      <c r="FFP919" s="806"/>
      <c r="FFQ919" s="806"/>
      <c r="FFR919" s="806"/>
      <c r="FFS919" s="806"/>
      <c r="FFT919" s="806"/>
      <c r="FFU919" s="806"/>
      <c r="FFV919" s="806"/>
      <c r="FFW919" s="806"/>
      <c r="FFX919" s="806"/>
      <c r="FFY919" s="806"/>
      <c r="FFZ919" s="806"/>
      <c r="FGA919" s="806"/>
      <c r="FGB919" s="806"/>
      <c r="FGC919" s="806"/>
      <c r="FGD919" s="806"/>
      <c r="FGE919" s="806"/>
      <c r="FGF919" s="806"/>
      <c r="FGG919" s="806"/>
      <c r="FGH919" s="806"/>
      <c r="FGI919" s="806"/>
      <c r="FGJ919" s="806"/>
      <c r="FGK919" s="806"/>
      <c r="FGL919" s="806"/>
      <c r="FGM919" s="806"/>
      <c r="FGN919" s="806"/>
      <c r="FGO919" s="806"/>
      <c r="FGP919" s="806"/>
      <c r="FGQ919" s="806"/>
      <c r="FGR919" s="806"/>
      <c r="FGS919" s="806"/>
      <c r="FGT919" s="806"/>
      <c r="FGU919" s="806"/>
      <c r="FGV919" s="806"/>
      <c r="FGW919" s="806"/>
      <c r="FGX919" s="806"/>
      <c r="FGY919" s="806"/>
      <c r="FGZ919" s="806"/>
      <c r="FHA919" s="806"/>
      <c r="FHB919" s="806"/>
      <c r="FHC919" s="806"/>
      <c r="FHD919" s="806"/>
      <c r="FHE919" s="806"/>
      <c r="FHF919" s="806"/>
      <c r="FHG919" s="806"/>
      <c r="FHH919" s="806"/>
      <c r="FHI919" s="806"/>
      <c r="FHJ919" s="806"/>
      <c r="FHK919" s="806"/>
      <c r="FHL919" s="806"/>
      <c r="FHM919" s="806"/>
      <c r="FHN919" s="806"/>
      <c r="FHO919" s="806"/>
      <c r="FHP919" s="806"/>
      <c r="FHQ919" s="806"/>
      <c r="FHR919" s="806"/>
      <c r="FHS919" s="806"/>
      <c r="FHT919" s="806"/>
      <c r="FHU919" s="806"/>
      <c r="FHV919" s="806"/>
      <c r="FHW919" s="806"/>
      <c r="FHX919" s="806"/>
      <c r="FHY919" s="806"/>
      <c r="FHZ919" s="806"/>
      <c r="FIA919" s="806"/>
      <c r="FIB919" s="806"/>
      <c r="FIC919" s="806"/>
      <c r="FID919" s="806"/>
      <c r="FIE919" s="806"/>
      <c r="FIF919" s="806"/>
      <c r="FIG919" s="806"/>
      <c r="FIH919" s="806"/>
      <c r="FII919" s="806"/>
      <c r="FIJ919" s="806"/>
      <c r="FIK919" s="806"/>
      <c r="FIL919" s="806"/>
      <c r="FIM919" s="806"/>
      <c r="FIN919" s="806"/>
      <c r="FIO919" s="806"/>
      <c r="FIP919" s="806"/>
      <c r="FIQ919" s="806"/>
      <c r="FIR919" s="806"/>
      <c r="FIS919" s="806"/>
      <c r="FIT919" s="806"/>
      <c r="FIU919" s="806"/>
      <c r="FIV919" s="806"/>
      <c r="FIW919" s="806"/>
      <c r="FIX919" s="806"/>
      <c r="FIY919" s="806"/>
      <c r="FIZ919" s="806"/>
      <c r="FJA919" s="806"/>
      <c r="FJB919" s="806"/>
      <c r="FJC919" s="806"/>
      <c r="FJD919" s="806"/>
      <c r="FJE919" s="806"/>
      <c r="FJF919" s="806"/>
      <c r="FJG919" s="806"/>
      <c r="FJH919" s="806"/>
      <c r="FJI919" s="806"/>
      <c r="FJJ919" s="806"/>
      <c r="FJK919" s="806"/>
      <c r="FJL919" s="806"/>
      <c r="FJM919" s="806"/>
      <c r="FJN919" s="806"/>
      <c r="FJO919" s="806"/>
      <c r="FJP919" s="806"/>
      <c r="FJQ919" s="806"/>
      <c r="FJR919" s="806"/>
      <c r="FJS919" s="806"/>
      <c r="FJT919" s="806"/>
      <c r="FJU919" s="806"/>
      <c r="FJV919" s="806"/>
      <c r="FJW919" s="806"/>
      <c r="FJX919" s="806"/>
      <c r="FJY919" s="806"/>
      <c r="FJZ919" s="806"/>
      <c r="FKA919" s="806"/>
      <c r="FKB919" s="806"/>
      <c r="FKC919" s="806"/>
      <c r="FKD919" s="806"/>
      <c r="FKE919" s="806"/>
      <c r="FKF919" s="806"/>
      <c r="FKG919" s="806"/>
      <c r="FKH919" s="806"/>
      <c r="FKI919" s="806"/>
      <c r="FKJ919" s="806"/>
      <c r="FKK919" s="806"/>
      <c r="FKL919" s="806"/>
      <c r="FKM919" s="806"/>
      <c r="FKN919" s="806"/>
      <c r="FKO919" s="806"/>
      <c r="FKP919" s="806"/>
      <c r="FKQ919" s="806"/>
      <c r="FKR919" s="806"/>
      <c r="FKS919" s="806"/>
      <c r="FKT919" s="806"/>
      <c r="FKU919" s="806"/>
      <c r="FKV919" s="806"/>
      <c r="FKW919" s="806"/>
      <c r="FKX919" s="806"/>
      <c r="FKY919" s="806"/>
      <c r="FKZ919" s="806"/>
      <c r="FLA919" s="806"/>
      <c r="FLB919" s="806"/>
      <c r="FLC919" s="806"/>
      <c r="FLD919" s="806"/>
      <c r="FLE919" s="806"/>
      <c r="FLF919" s="806"/>
      <c r="FLG919" s="806"/>
      <c r="FLH919" s="806"/>
      <c r="FLI919" s="806"/>
      <c r="FLJ919" s="806"/>
      <c r="FLK919" s="806"/>
      <c r="FLL919" s="806"/>
      <c r="FLM919" s="806"/>
      <c r="FLN919" s="806"/>
      <c r="FLO919" s="806"/>
      <c r="FLP919" s="806"/>
      <c r="FLQ919" s="806"/>
      <c r="FLR919" s="806"/>
      <c r="FLS919" s="806"/>
      <c r="FLT919" s="806"/>
      <c r="FLU919" s="806"/>
      <c r="FLV919" s="806"/>
      <c r="FLW919" s="806"/>
      <c r="FLX919" s="806"/>
      <c r="FLY919" s="806"/>
      <c r="FLZ919" s="806"/>
      <c r="FMA919" s="806"/>
      <c r="FMB919" s="806"/>
      <c r="FMC919" s="806"/>
      <c r="FMD919" s="806"/>
      <c r="FME919" s="806"/>
      <c r="FMF919" s="806"/>
      <c r="FMG919" s="806"/>
      <c r="FMH919" s="806"/>
      <c r="FMI919" s="806"/>
      <c r="FMJ919" s="806"/>
      <c r="FMK919" s="806"/>
      <c r="FML919" s="806"/>
      <c r="FMM919" s="806"/>
      <c r="FMN919" s="806"/>
      <c r="FMO919" s="806"/>
      <c r="FMP919" s="806"/>
      <c r="FMQ919" s="806"/>
      <c r="FMR919" s="806"/>
      <c r="FMS919" s="806"/>
      <c r="FMT919" s="806"/>
      <c r="FMU919" s="806"/>
      <c r="FMV919" s="806"/>
      <c r="FMW919" s="806"/>
      <c r="FMX919" s="806"/>
      <c r="FMY919" s="806"/>
      <c r="FMZ919" s="806"/>
      <c r="FNA919" s="806"/>
      <c r="FNB919" s="806"/>
      <c r="FNC919" s="806"/>
      <c r="FND919" s="806"/>
      <c r="FNE919" s="806"/>
      <c r="FNF919" s="806"/>
      <c r="FNG919" s="806"/>
      <c r="FNH919" s="806"/>
      <c r="FNI919" s="806"/>
      <c r="FNJ919" s="806"/>
      <c r="FNK919" s="806"/>
      <c r="FNL919" s="806"/>
      <c r="FNM919" s="806"/>
      <c r="FNN919" s="806"/>
      <c r="FNO919" s="806"/>
      <c r="FNP919" s="806"/>
      <c r="FNQ919" s="806"/>
      <c r="FNR919" s="806"/>
      <c r="FNS919" s="806"/>
      <c r="FNT919" s="806"/>
      <c r="FNU919" s="806"/>
      <c r="FNV919" s="806"/>
      <c r="FNW919" s="806"/>
      <c r="FNX919" s="806"/>
      <c r="FNY919" s="806"/>
      <c r="FNZ919" s="806"/>
      <c r="FOA919" s="806"/>
      <c r="FOB919" s="806"/>
      <c r="FOC919" s="806"/>
      <c r="FOD919" s="806"/>
      <c r="FOE919" s="806"/>
      <c r="FOF919" s="806"/>
      <c r="FOG919" s="806"/>
      <c r="FOH919" s="806"/>
      <c r="FOI919" s="806"/>
      <c r="FOJ919" s="806"/>
      <c r="FOK919" s="806"/>
      <c r="FOL919" s="806"/>
      <c r="FOM919" s="806"/>
      <c r="FON919" s="806"/>
      <c r="FOO919" s="806"/>
      <c r="FOP919" s="806"/>
      <c r="FOQ919" s="806"/>
      <c r="FOR919" s="806"/>
      <c r="FOS919" s="806"/>
      <c r="FOT919" s="806"/>
      <c r="FOU919" s="806"/>
      <c r="FOV919" s="806"/>
      <c r="FOW919" s="806"/>
      <c r="FOX919" s="806"/>
      <c r="FOY919" s="806"/>
      <c r="FOZ919" s="806"/>
      <c r="FPA919" s="806"/>
      <c r="FPB919" s="806"/>
      <c r="FPC919" s="806"/>
      <c r="FPD919" s="806"/>
      <c r="FPE919" s="806"/>
      <c r="FPF919" s="806"/>
      <c r="FPG919" s="806"/>
      <c r="FPH919" s="806"/>
      <c r="FPI919" s="806"/>
      <c r="FPJ919" s="806"/>
      <c r="FPK919" s="806"/>
      <c r="FPL919" s="806"/>
      <c r="FPM919" s="806"/>
      <c r="FPN919" s="806"/>
      <c r="FPO919" s="806"/>
      <c r="FPP919" s="806"/>
      <c r="FPQ919" s="806"/>
      <c r="FPR919" s="806"/>
      <c r="FPS919" s="806"/>
      <c r="FPT919" s="806"/>
      <c r="FPU919" s="806"/>
      <c r="FPV919" s="806"/>
      <c r="FPW919" s="806"/>
      <c r="FPX919" s="806"/>
      <c r="FPY919" s="806"/>
      <c r="FPZ919" s="806"/>
      <c r="FQA919" s="806"/>
      <c r="FQB919" s="806"/>
      <c r="FQC919" s="806"/>
      <c r="FQD919" s="806"/>
      <c r="FQE919" s="806"/>
      <c r="FQF919" s="806"/>
      <c r="FQG919" s="806"/>
      <c r="FQH919" s="806"/>
      <c r="FQI919" s="806"/>
      <c r="FQJ919" s="806"/>
      <c r="FQK919" s="806"/>
      <c r="FQL919" s="806"/>
      <c r="FQM919" s="806"/>
      <c r="FQN919" s="806"/>
      <c r="FQO919" s="806"/>
      <c r="FQP919" s="806"/>
      <c r="FQQ919" s="806"/>
      <c r="FQR919" s="806"/>
      <c r="FQS919" s="806"/>
      <c r="FQT919" s="806"/>
      <c r="FQU919" s="806"/>
      <c r="FQV919" s="806"/>
      <c r="FQW919" s="806"/>
      <c r="FQX919" s="806"/>
      <c r="FQY919" s="806"/>
      <c r="FQZ919" s="806"/>
      <c r="FRA919" s="806"/>
      <c r="FRB919" s="806"/>
      <c r="FRC919" s="806"/>
      <c r="FRD919" s="806"/>
      <c r="FRE919" s="806"/>
      <c r="FRF919" s="806"/>
      <c r="FRG919" s="806"/>
      <c r="FRH919" s="806"/>
      <c r="FRI919" s="806"/>
      <c r="FRJ919" s="806"/>
      <c r="FRK919" s="806"/>
      <c r="FRL919" s="806"/>
      <c r="FRM919" s="806"/>
      <c r="FRN919" s="806"/>
      <c r="FRO919" s="806"/>
      <c r="FRP919" s="806"/>
      <c r="FRQ919" s="806"/>
      <c r="FRR919" s="806"/>
      <c r="FRS919" s="806"/>
      <c r="FRT919" s="806"/>
      <c r="FRU919" s="806"/>
      <c r="FRV919" s="806"/>
      <c r="FRW919" s="806"/>
      <c r="FRX919" s="806"/>
      <c r="FRY919" s="806"/>
      <c r="FRZ919" s="806"/>
      <c r="FSA919" s="806"/>
      <c r="FSB919" s="806"/>
      <c r="FSC919" s="806"/>
      <c r="FSD919" s="806"/>
      <c r="FSE919" s="806"/>
      <c r="FSF919" s="806"/>
      <c r="FSG919" s="806"/>
      <c r="FSH919" s="806"/>
      <c r="FSI919" s="806"/>
      <c r="FSJ919" s="806"/>
      <c r="FSK919" s="806"/>
      <c r="FSL919" s="806"/>
      <c r="FSM919" s="806"/>
      <c r="FSN919" s="806"/>
      <c r="FSO919" s="806"/>
      <c r="FSP919" s="806"/>
      <c r="FSQ919" s="806"/>
      <c r="FSR919" s="806"/>
      <c r="FSS919" s="806"/>
      <c r="FST919" s="806"/>
      <c r="FSU919" s="806"/>
      <c r="FSV919" s="806"/>
      <c r="FSW919" s="806"/>
      <c r="FSX919" s="806"/>
      <c r="FSY919" s="806"/>
      <c r="FSZ919" s="806"/>
      <c r="FTA919" s="806"/>
      <c r="FTB919" s="806"/>
      <c r="FTC919" s="806"/>
      <c r="FTD919" s="806"/>
      <c r="FTE919" s="806"/>
      <c r="FTF919" s="806"/>
      <c r="FTG919" s="806"/>
      <c r="FTH919" s="806"/>
      <c r="FTI919" s="806"/>
      <c r="FTJ919" s="806"/>
      <c r="FTK919" s="806"/>
      <c r="FTL919" s="806"/>
      <c r="FTM919" s="806"/>
      <c r="FTN919" s="806"/>
      <c r="FTO919" s="806"/>
      <c r="FTP919" s="806"/>
      <c r="FTQ919" s="806"/>
      <c r="FTR919" s="806"/>
      <c r="FTS919" s="806"/>
      <c r="FTT919" s="806"/>
      <c r="FTU919" s="806"/>
      <c r="FTV919" s="806"/>
      <c r="FTW919" s="806"/>
      <c r="FTX919" s="806"/>
      <c r="FTY919" s="806"/>
      <c r="FTZ919" s="806"/>
      <c r="FUA919" s="806"/>
      <c r="FUB919" s="806"/>
      <c r="FUC919" s="806"/>
      <c r="FUD919" s="806"/>
      <c r="FUE919" s="806"/>
      <c r="FUF919" s="806"/>
      <c r="FUG919" s="806"/>
      <c r="FUH919" s="806"/>
      <c r="FUI919" s="806"/>
      <c r="FUJ919" s="806"/>
      <c r="FUK919" s="806"/>
      <c r="FUL919" s="806"/>
      <c r="FUM919" s="806"/>
      <c r="FUN919" s="806"/>
      <c r="FUO919" s="806"/>
      <c r="FUP919" s="806"/>
      <c r="FUQ919" s="806"/>
      <c r="FUR919" s="806"/>
      <c r="FUS919" s="806"/>
      <c r="FUT919" s="806"/>
      <c r="FUU919" s="806"/>
      <c r="FUV919" s="806"/>
      <c r="FUW919" s="806"/>
      <c r="FUX919" s="806"/>
      <c r="FUY919" s="806"/>
      <c r="FUZ919" s="806"/>
      <c r="FVA919" s="806"/>
      <c r="FVB919" s="806"/>
      <c r="FVC919" s="806"/>
      <c r="FVD919" s="806"/>
      <c r="FVE919" s="806"/>
      <c r="FVF919" s="806"/>
      <c r="FVG919" s="806"/>
      <c r="FVH919" s="806"/>
      <c r="FVI919" s="806"/>
      <c r="FVJ919" s="806"/>
      <c r="FVK919" s="806"/>
      <c r="FVL919" s="806"/>
      <c r="FVM919" s="806"/>
      <c r="FVN919" s="806"/>
      <c r="FVO919" s="806"/>
      <c r="FVP919" s="806"/>
      <c r="FVQ919" s="806"/>
      <c r="FVR919" s="806"/>
      <c r="FVS919" s="806"/>
      <c r="FVT919" s="806"/>
      <c r="FVU919" s="806"/>
      <c r="FVV919" s="806"/>
      <c r="FVW919" s="806"/>
      <c r="FVX919" s="806"/>
      <c r="FVY919" s="806"/>
      <c r="FVZ919" s="806"/>
      <c r="FWA919" s="806"/>
      <c r="FWB919" s="806"/>
      <c r="FWC919" s="806"/>
      <c r="FWD919" s="806"/>
      <c r="FWE919" s="806"/>
      <c r="FWF919" s="806"/>
      <c r="FWG919" s="806"/>
      <c r="FWH919" s="806"/>
      <c r="FWI919" s="806"/>
      <c r="FWJ919" s="806"/>
      <c r="FWK919" s="806"/>
      <c r="FWL919" s="806"/>
      <c r="FWM919" s="806"/>
      <c r="FWN919" s="806"/>
      <c r="FWO919" s="806"/>
      <c r="FWP919" s="806"/>
      <c r="FWQ919" s="806"/>
      <c r="FWR919" s="806"/>
      <c r="FWS919" s="806"/>
      <c r="FWT919" s="806"/>
      <c r="FWU919" s="806"/>
      <c r="FWV919" s="806"/>
      <c r="FWW919" s="806"/>
      <c r="FWX919" s="806"/>
      <c r="FWY919" s="806"/>
      <c r="FWZ919" s="806"/>
      <c r="FXA919" s="806"/>
      <c r="FXB919" s="806"/>
      <c r="FXC919" s="806"/>
      <c r="FXD919" s="806"/>
      <c r="FXE919" s="806"/>
      <c r="FXF919" s="806"/>
      <c r="FXG919" s="806"/>
      <c r="FXH919" s="806"/>
      <c r="FXI919" s="806"/>
      <c r="FXJ919" s="806"/>
      <c r="FXK919" s="806"/>
      <c r="FXL919" s="806"/>
      <c r="FXM919" s="806"/>
      <c r="FXN919" s="806"/>
      <c r="FXO919" s="806"/>
      <c r="FXP919" s="806"/>
      <c r="FXQ919" s="806"/>
      <c r="FXR919" s="806"/>
      <c r="FXS919" s="806"/>
      <c r="FXT919" s="806"/>
      <c r="FXU919" s="806"/>
      <c r="FXV919" s="806"/>
      <c r="FXW919" s="806"/>
      <c r="FXX919" s="806"/>
      <c r="FXY919" s="806"/>
      <c r="FXZ919" s="806"/>
      <c r="FYA919" s="806"/>
      <c r="FYB919" s="806"/>
      <c r="FYC919" s="806"/>
      <c r="FYD919" s="806"/>
      <c r="FYE919" s="806"/>
      <c r="FYF919" s="806"/>
      <c r="FYG919" s="806"/>
      <c r="FYH919" s="806"/>
      <c r="FYI919" s="806"/>
      <c r="FYJ919" s="806"/>
      <c r="FYK919" s="806"/>
      <c r="FYL919" s="806"/>
      <c r="FYM919" s="806"/>
      <c r="FYN919" s="806"/>
      <c r="FYO919" s="806"/>
      <c r="FYP919" s="806"/>
      <c r="FYQ919" s="806"/>
      <c r="FYR919" s="806"/>
      <c r="FYS919" s="806"/>
      <c r="FYT919" s="806"/>
      <c r="FYU919" s="806"/>
      <c r="FYV919" s="806"/>
      <c r="FYW919" s="806"/>
      <c r="FYX919" s="806"/>
      <c r="FYY919" s="806"/>
      <c r="FYZ919" s="806"/>
      <c r="FZA919" s="806"/>
      <c r="FZB919" s="806"/>
      <c r="FZC919" s="806"/>
      <c r="FZD919" s="806"/>
      <c r="FZE919" s="806"/>
      <c r="FZF919" s="806"/>
      <c r="FZG919" s="806"/>
      <c r="FZH919" s="806"/>
      <c r="FZI919" s="806"/>
      <c r="FZJ919" s="806"/>
      <c r="FZK919" s="806"/>
      <c r="FZL919" s="806"/>
      <c r="FZM919" s="806"/>
      <c r="FZN919" s="806"/>
      <c r="FZO919" s="806"/>
      <c r="FZP919" s="806"/>
      <c r="FZQ919" s="806"/>
      <c r="FZR919" s="806"/>
      <c r="FZS919" s="806"/>
      <c r="FZT919" s="806"/>
      <c r="FZU919" s="806"/>
      <c r="FZV919" s="806"/>
      <c r="FZW919" s="806"/>
      <c r="FZX919" s="806"/>
      <c r="FZY919" s="806"/>
      <c r="FZZ919" s="806"/>
      <c r="GAA919" s="806"/>
      <c r="GAB919" s="806"/>
      <c r="GAC919" s="806"/>
      <c r="GAD919" s="806"/>
      <c r="GAE919" s="806"/>
      <c r="GAF919" s="806"/>
      <c r="GAG919" s="806"/>
      <c r="GAH919" s="806"/>
      <c r="GAI919" s="806"/>
      <c r="GAJ919" s="806"/>
      <c r="GAK919" s="806"/>
      <c r="GAL919" s="806"/>
      <c r="GAM919" s="806"/>
      <c r="GAN919" s="806"/>
      <c r="GAO919" s="806"/>
      <c r="GAP919" s="806"/>
      <c r="GAQ919" s="806"/>
      <c r="GAR919" s="806"/>
      <c r="GAS919" s="806"/>
      <c r="GAT919" s="806"/>
      <c r="GAU919" s="806"/>
      <c r="GAV919" s="806"/>
      <c r="GAW919" s="806"/>
      <c r="GAX919" s="806"/>
      <c r="GAY919" s="806"/>
      <c r="GAZ919" s="806"/>
      <c r="GBA919" s="806"/>
      <c r="GBB919" s="806"/>
      <c r="GBC919" s="806"/>
      <c r="GBD919" s="806"/>
      <c r="GBE919" s="806"/>
      <c r="GBF919" s="806"/>
      <c r="GBG919" s="806"/>
      <c r="GBH919" s="806"/>
      <c r="GBI919" s="806"/>
      <c r="GBJ919" s="806"/>
      <c r="GBK919" s="806"/>
      <c r="GBL919" s="806"/>
      <c r="GBM919" s="806"/>
      <c r="GBN919" s="806"/>
      <c r="GBO919" s="806"/>
      <c r="GBP919" s="806"/>
      <c r="GBQ919" s="806"/>
      <c r="GBR919" s="806"/>
      <c r="GBS919" s="806"/>
      <c r="GBT919" s="806"/>
      <c r="GBU919" s="806"/>
      <c r="GBV919" s="806"/>
      <c r="GBW919" s="806"/>
      <c r="GBX919" s="806"/>
      <c r="GBY919" s="806"/>
      <c r="GBZ919" s="806"/>
      <c r="GCA919" s="806"/>
      <c r="GCB919" s="806"/>
      <c r="GCC919" s="806"/>
      <c r="GCD919" s="806"/>
      <c r="GCE919" s="806"/>
      <c r="GCF919" s="806"/>
      <c r="GCG919" s="806"/>
      <c r="GCH919" s="806"/>
      <c r="GCI919" s="806"/>
      <c r="GCJ919" s="806"/>
      <c r="GCK919" s="806"/>
      <c r="GCL919" s="806"/>
      <c r="GCM919" s="806"/>
      <c r="GCN919" s="806"/>
      <c r="GCO919" s="806"/>
      <c r="GCP919" s="806"/>
      <c r="GCQ919" s="806"/>
      <c r="GCR919" s="806"/>
      <c r="GCS919" s="806"/>
      <c r="GCT919" s="806"/>
      <c r="GCU919" s="806"/>
      <c r="GCV919" s="806"/>
      <c r="GCW919" s="806"/>
      <c r="GCX919" s="806"/>
      <c r="GCY919" s="806"/>
      <c r="GCZ919" s="806"/>
      <c r="GDA919" s="806"/>
      <c r="GDB919" s="806"/>
      <c r="GDC919" s="806"/>
      <c r="GDD919" s="806"/>
      <c r="GDE919" s="806"/>
      <c r="GDF919" s="806"/>
      <c r="GDG919" s="806"/>
      <c r="GDH919" s="806"/>
      <c r="GDI919" s="806"/>
      <c r="GDJ919" s="806"/>
      <c r="GDK919" s="806"/>
      <c r="GDL919" s="806"/>
      <c r="GDM919" s="806"/>
      <c r="GDN919" s="806"/>
      <c r="GDO919" s="806"/>
      <c r="GDP919" s="806"/>
      <c r="GDQ919" s="806"/>
      <c r="GDR919" s="806"/>
      <c r="GDS919" s="806"/>
      <c r="GDT919" s="806"/>
      <c r="GDU919" s="806"/>
      <c r="GDV919" s="806"/>
      <c r="GDW919" s="806"/>
      <c r="GDX919" s="806"/>
      <c r="GDY919" s="806"/>
      <c r="GDZ919" s="806"/>
      <c r="GEA919" s="806"/>
      <c r="GEB919" s="806"/>
      <c r="GEC919" s="806"/>
      <c r="GED919" s="806"/>
      <c r="GEE919" s="806"/>
      <c r="GEF919" s="806"/>
      <c r="GEG919" s="806"/>
      <c r="GEH919" s="806"/>
      <c r="GEI919" s="806"/>
      <c r="GEJ919" s="806"/>
      <c r="GEK919" s="806"/>
      <c r="GEL919" s="806"/>
      <c r="GEM919" s="806"/>
      <c r="GEN919" s="806"/>
      <c r="GEO919" s="806"/>
      <c r="GEP919" s="806"/>
      <c r="GEQ919" s="806"/>
      <c r="GER919" s="806"/>
      <c r="GES919" s="806"/>
      <c r="GET919" s="806"/>
      <c r="GEU919" s="806"/>
      <c r="GEV919" s="806"/>
      <c r="GEW919" s="806"/>
      <c r="GEX919" s="806"/>
      <c r="GEY919" s="806"/>
      <c r="GEZ919" s="806"/>
      <c r="GFA919" s="806"/>
      <c r="GFB919" s="806"/>
      <c r="GFC919" s="806"/>
      <c r="GFD919" s="806"/>
      <c r="GFE919" s="806"/>
      <c r="GFF919" s="806"/>
      <c r="GFG919" s="806"/>
      <c r="GFH919" s="806"/>
      <c r="GFI919" s="806"/>
      <c r="GFJ919" s="806"/>
      <c r="GFK919" s="806"/>
      <c r="GFL919" s="806"/>
      <c r="GFM919" s="806"/>
      <c r="GFN919" s="806"/>
      <c r="GFO919" s="806"/>
      <c r="GFP919" s="806"/>
      <c r="GFQ919" s="806"/>
      <c r="GFR919" s="806"/>
      <c r="GFS919" s="806"/>
      <c r="GFT919" s="806"/>
      <c r="GFU919" s="806"/>
      <c r="GFV919" s="806"/>
      <c r="GFW919" s="806"/>
      <c r="GFX919" s="806"/>
      <c r="GFY919" s="806"/>
      <c r="GFZ919" s="806"/>
      <c r="GGA919" s="806"/>
      <c r="GGB919" s="806"/>
      <c r="GGC919" s="806"/>
      <c r="GGD919" s="806"/>
      <c r="GGE919" s="806"/>
      <c r="GGF919" s="806"/>
      <c r="GGG919" s="806"/>
      <c r="GGH919" s="806"/>
      <c r="GGI919" s="806"/>
      <c r="GGJ919" s="806"/>
      <c r="GGK919" s="806"/>
      <c r="GGL919" s="806"/>
      <c r="GGM919" s="806"/>
      <c r="GGN919" s="806"/>
      <c r="GGO919" s="806"/>
      <c r="GGP919" s="806"/>
      <c r="GGQ919" s="806"/>
      <c r="GGR919" s="806"/>
      <c r="GGS919" s="806"/>
      <c r="GGT919" s="806"/>
      <c r="GGU919" s="806"/>
      <c r="GGV919" s="806"/>
      <c r="GGW919" s="806"/>
      <c r="GGX919" s="806"/>
      <c r="GGY919" s="806"/>
      <c r="GGZ919" s="806"/>
      <c r="GHA919" s="806"/>
      <c r="GHB919" s="806"/>
      <c r="GHC919" s="806"/>
      <c r="GHD919" s="806"/>
      <c r="GHE919" s="806"/>
      <c r="GHF919" s="806"/>
      <c r="GHG919" s="806"/>
      <c r="GHH919" s="806"/>
      <c r="GHI919" s="806"/>
      <c r="GHJ919" s="806"/>
      <c r="GHK919" s="806"/>
      <c r="GHL919" s="806"/>
      <c r="GHM919" s="806"/>
      <c r="GHN919" s="806"/>
      <c r="GHO919" s="806"/>
      <c r="GHP919" s="806"/>
      <c r="GHQ919" s="806"/>
      <c r="GHR919" s="806"/>
      <c r="GHS919" s="806"/>
      <c r="GHT919" s="806"/>
      <c r="GHU919" s="806"/>
      <c r="GHV919" s="806"/>
      <c r="GHW919" s="806"/>
      <c r="GHX919" s="806"/>
      <c r="GHY919" s="806"/>
      <c r="GHZ919" s="806"/>
      <c r="GIA919" s="806"/>
      <c r="GIB919" s="806"/>
      <c r="GIC919" s="806"/>
      <c r="GID919" s="806"/>
      <c r="GIE919" s="806"/>
      <c r="GIF919" s="806"/>
      <c r="GIG919" s="806"/>
      <c r="GIH919" s="806"/>
      <c r="GII919" s="806"/>
      <c r="GIJ919" s="806"/>
      <c r="GIK919" s="806"/>
      <c r="GIL919" s="806"/>
      <c r="GIM919" s="806"/>
      <c r="GIN919" s="806"/>
      <c r="GIO919" s="806"/>
      <c r="GIP919" s="806"/>
      <c r="GIQ919" s="806"/>
      <c r="GIR919" s="806"/>
      <c r="GIS919" s="806"/>
      <c r="GIT919" s="806"/>
      <c r="GIU919" s="806"/>
      <c r="GIV919" s="806"/>
      <c r="GIW919" s="806"/>
      <c r="GIX919" s="806"/>
      <c r="GIY919" s="806"/>
      <c r="GIZ919" s="806"/>
      <c r="GJA919" s="806"/>
      <c r="GJB919" s="806"/>
      <c r="GJC919" s="806"/>
      <c r="GJD919" s="806"/>
      <c r="GJE919" s="806"/>
      <c r="GJF919" s="806"/>
      <c r="GJG919" s="806"/>
      <c r="GJH919" s="806"/>
      <c r="GJI919" s="806"/>
      <c r="GJJ919" s="806"/>
      <c r="GJK919" s="806"/>
      <c r="GJL919" s="806"/>
      <c r="GJM919" s="806"/>
      <c r="GJN919" s="806"/>
      <c r="GJO919" s="806"/>
      <c r="GJP919" s="806"/>
      <c r="GJQ919" s="806"/>
      <c r="GJR919" s="806"/>
      <c r="GJS919" s="806"/>
      <c r="GJT919" s="806"/>
      <c r="GJU919" s="806"/>
      <c r="GJV919" s="806"/>
      <c r="GJW919" s="806"/>
      <c r="GJX919" s="806"/>
      <c r="GJY919" s="806"/>
      <c r="GJZ919" s="806"/>
      <c r="GKA919" s="806"/>
      <c r="GKB919" s="806"/>
      <c r="GKC919" s="806"/>
      <c r="GKD919" s="806"/>
      <c r="GKE919" s="806"/>
      <c r="GKF919" s="806"/>
      <c r="GKG919" s="806"/>
      <c r="GKH919" s="806"/>
      <c r="GKI919" s="806"/>
      <c r="GKJ919" s="806"/>
      <c r="GKK919" s="806"/>
      <c r="GKL919" s="806"/>
      <c r="GKM919" s="806"/>
      <c r="GKN919" s="806"/>
      <c r="GKO919" s="806"/>
      <c r="GKP919" s="806"/>
      <c r="GKQ919" s="806"/>
      <c r="GKR919" s="806"/>
      <c r="GKS919" s="806"/>
      <c r="GKT919" s="806"/>
      <c r="GKU919" s="806"/>
      <c r="GKV919" s="806"/>
      <c r="GKW919" s="806"/>
      <c r="GKX919" s="806"/>
      <c r="GKY919" s="806"/>
      <c r="GKZ919" s="806"/>
      <c r="GLA919" s="806"/>
      <c r="GLB919" s="806"/>
      <c r="GLC919" s="806"/>
      <c r="GLD919" s="806"/>
      <c r="GLE919" s="806"/>
      <c r="GLF919" s="806"/>
      <c r="GLG919" s="806"/>
      <c r="GLH919" s="806"/>
      <c r="GLI919" s="806"/>
      <c r="GLJ919" s="806"/>
      <c r="GLK919" s="806"/>
      <c r="GLL919" s="806"/>
      <c r="GLM919" s="806"/>
      <c r="GLN919" s="806"/>
      <c r="GLO919" s="806"/>
      <c r="GLP919" s="806"/>
      <c r="GLQ919" s="806"/>
      <c r="GLR919" s="806"/>
      <c r="GLS919" s="806"/>
      <c r="GLT919" s="806"/>
      <c r="GLU919" s="806"/>
      <c r="GLV919" s="806"/>
      <c r="GLW919" s="806"/>
      <c r="GLX919" s="806"/>
      <c r="GLY919" s="806"/>
      <c r="GLZ919" s="806"/>
      <c r="GMA919" s="806"/>
      <c r="GMB919" s="806"/>
      <c r="GMC919" s="806"/>
      <c r="GMD919" s="806"/>
      <c r="GME919" s="806"/>
      <c r="GMF919" s="806"/>
      <c r="GMG919" s="806"/>
      <c r="GMH919" s="806"/>
      <c r="GMI919" s="806"/>
      <c r="GMJ919" s="806"/>
      <c r="GMK919" s="806"/>
      <c r="GML919" s="806"/>
      <c r="GMM919" s="806"/>
      <c r="GMN919" s="806"/>
      <c r="GMO919" s="806"/>
      <c r="GMP919" s="806"/>
      <c r="GMQ919" s="806"/>
      <c r="GMR919" s="806"/>
      <c r="GMS919" s="806"/>
      <c r="GMT919" s="806"/>
      <c r="GMU919" s="806"/>
      <c r="GMV919" s="806"/>
      <c r="GMW919" s="806"/>
      <c r="GMX919" s="806"/>
      <c r="GMY919" s="806"/>
      <c r="GMZ919" s="806"/>
      <c r="GNA919" s="806"/>
      <c r="GNB919" s="806"/>
      <c r="GNC919" s="806"/>
      <c r="GND919" s="806"/>
      <c r="GNE919" s="806"/>
      <c r="GNF919" s="806"/>
      <c r="GNG919" s="806"/>
      <c r="GNH919" s="806"/>
      <c r="GNI919" s="806"/>
      <c r="GNJ919" s="806"/>
      <c r="GNK919" s="806"/>
      <c r="GNL919" s="806"/>
      <c r="GNM919" s="806"/>
      <c r="GNN919" s="806"/>
      <c r="GNO919" s="806"/>
      <c r="GNP919" s="806"/>
      <c r="GNQ919" s="806"/>
      <c r="GNR919" s="806"/>
      <c r="GNS919" s="806"/>
      <c r="GNT919" s="806"/>
      <c r="GNU919" s="806"/>
      <c r="GNV919" s="806"/>
      <c r="GNW919" s="806"/>
      <c r="GNX919" s="806"/>
      <c r="GNY919" s="806"/>
      <c r="GNZ919" s="806"/>
      <c r="GOA919" s="806"/>
      <c r="GOB919" s="806"/>
      <c r="GOC919" s="806"/>
      <c r="GOD919" s="806"/>
      <c r="GOE919" s="806"/>
      <c r="GOF919" s="806"/>
      <c r="GOG919" s="806"/>
      <c r="GOH919" s="806"/>
      <c r="GOI919" s="806"/>
      <c r="GOJ919" s="806"/>
      <c r="GOK919" s="806"/>
      <c r="GOL919" s="806"/>
      <c r="GOM919" s="806"/>
      <c r="GON919" s="806"/>
      <c r="GOO919" s="806"/>
      <c r="GOP919" s="806"/>
      <c r="GOQ919" s="806"/>
      <c r="GOR919" s="806"/>
      <c r="GOS919" s="806"/>
      <c r="GOT919" s="806"/>
      <c r="GOU919" s="806"/>
      <c r="GOV919" s="806"/>
      <c r="GOW919" s="806"/>
      <c r="GOX919" s="806"/>
      <c r="GOY919" s="806"/>
      <c r="GOZ919" s="806"/>
      <c r="GPA919" s="806"/>
      <c r="GPB919" s="806"/>
      <c r="GPC919" s="806"/>
      <c r="GPD919" s="806"/>
      <c r="GPE919" s="806"/>
      <c r="GPF919" s="806"/>
      <c r="GPG919" s="806"/>
      <c r="GPH919" s="806"/>
      <c r="GPI919" s="806"/>
      <c r="GPJ919" s="806"/>
      <c r="GPK919" s="806"/>
      <c r="GPL919" s="806"/>
      <c r="GPM919" s="806"/>
      <c r="GPN919" s="806"/>
      <c r="GPO919" s="806"/>
      <c r="GPP919" s="806"/>
      <c r="GPQ919" s="806"/>
      <c r="GPR919" s="806"/>
      <c r="GPS919" s="806"/>
      <c r="GPT919" s="806"/>
      <c r="GPU919" s="806"/>
      <c r="GPV919" s="806"/>
      <c r="GPW919" s="806"/>
      <c r="GPX919" s="806"/>
      <c r="GPY919" s="806"/>
      <c r="GPZ919" s="806"/>
      <c r="GQA919" s="806"/>
      <c r="GQB919" s="806"/>
      <c r="GQC919" s="806"/>
      <c r="GQD919" s="806"/>
      <c r="GQE919" s="806"/>
      <c r="GQF919" s="806"/>
      <c r="GQG919" s="806"/>
      <c r="GQH919" s="806"/>
      <c r="GQI919" s="806"/>
      <c r="GQJ919" s="806"/>
      <c r="GQK919" s="806"/>
      <c r="GQL919" s="806"/>
      <c r="GQM919" s="806"/>
      <c r="GQN919" s="806"/>
      <c r="GQO919" s="806"/>
      <c r="GQP919" s="806"/>
      <c r="GQQ919" s="806"/>
      <c r="GQR919" s="806"/>
      <c r="GQS919" s="806"/>
      <c r="GQT919" s="806"/>
      <c r="GQU919" s="806"/>
      <c r="GQV919" s="806"/>
      <c r="GQW919" s="806"/>
      <c r="GQX919" s="806"/>
      <c r="GQY919" s="806"/>
      <c r="GQZ919" s="806"/>
      <c r="GRA919" s="806"/>
      <c r="GRB919" s="806"/>
      <c r="GRC919" s="806"/>
      <c r="GRD919" s="806"/>
      <c r="GRE919" s="806"/>
      <c r="GRF919" s="806"/>
      <c r="GRG919" s="806"/>
      <c r="GRH919" s="806"/>
      <c r="GRI919" s="806"/>
      <c r="GRJ919" s="806"/>
      <c r="GRK919" s="806"/>
      <c r="GRL919" s="806"/>
      <c r="GRM919" s="806"/>
      <c r="GRN919" s="806"/>
      <c r="GRO919" s="806"/>
      <c r="GRP919" s="806"/>
      <c r="GRQ919" s="806"/>
      <c r="GRR919" s="806"/>
      <c r="GRS919" s="806"/>
      <c r="GRT919" s="806"/>
      <c r="GRU919" s="806"/>
      <c r="GRV919" s="806"/>
      <c r="GRW919" s="806"/>
      <c r="GRX919" s="806"/>
      <c r="GRY919" s="806"/>
      <c r="GRZ919" s="806"/>
      <c r="GSA919" s="806"/>
      <c r="GSB919" s="806"/>
      <c r="GSC919" s="806"/>
      <c r="GSD919" s="806"/>
      <c r="GSE919" s="806"/>
      <c r="GSF919" s="806"/>
      <c r="GSG919" s="806"/>
      <c r="GSH919" s="806"/>
      <c r="GSI919" s="806"/>
      <c r="GSJ919" s="806"/>
      <c r="GSK919" s="806"/>
      <c r="GSL919" s="806"/>
      <c r="GSM919" s="806"/>
      <c r="GSN919" s="806"/>
      <c r="GSO919" s="806"/>
      <c r="GSP919" s="806"/>
      <c r="GSQ919" s="806"/>
      <c r="GSR919" s="806"/>
      <c r="GSS919" s="806"/>
      <c r="GST919" s="806"/>
      <c r="GSU919" s="806"/>
      <c r="GSV919" s="806"/>
      <c r="GSW919" s="806"/>
      <c r="GSX919" s="806"/>
      <c r="GSY919" s="806"/>
      <c r="GSZ919" s="806"/>
      <c r="GTA919" s="806"/>
      <c r="GTB919" s="806"/>
      <c r="GTC919" s="806"/>
      <c r="GTD919" s="806"/>
      <c r="GTE919" s="806"/>
      <c r="GTF919" s="806"/>
      <c r="GTG919" s="806"/>
      <c r="GTH919" s="806"/>
      <c r="GTI919" s="806"/>
      <c r="GTJ919" s="806"/>
      <c r="GTK919" s="806"/>
      <c r="GTL919" s="806"/>
      <c r="GTM919" s="806"/>
      <c r="GTN919" s="806"/>
      <c r="GTO919" s="806"/>
      <c r="GTP919" s="806"/>
      <c r="GTQ919" s="806"/>
      <c r="GTR919" s="806"/>
      <c r="GTS919" s="806"/>
      <c r="GTT919" s="806"/>
      <c r="GTU919" s="806"/>
      <c r="GTV919" s="806"/>
      <c r="GTW919" s="806"/>
      <c r="GTX919" s="806"/>
      <c r="GTY919" s="806"/>
      <c r="GTZ919" s="806"/>
      <c r="GUA919" s="806"/>
      <c r="GUB919" s="806"/>
      <c r="GUC919" s="806"/>
      <c r="GUD919" s="806"/>
      <c r="GUE919" s="806"/>
      <c r="GUF919" s="806"/>
      <c r="GUG919" s="806"/>
      <c r="GUH919" s="806"/>
      <c r="GUI919" s="806"/>
      <c r="GUJ919" s="806"/>
      <c r="GUK919" s="806"/>
      <c r="GUL919" s="806"/>
      <c r="GUM919" s="806"/>
      <c r="GUN919" s="806"/>
      <c r="GUO919" s="806"/>
      <c r="GUP919" s="806"/>
      <c r="GUQ919" s="806"/>
      <c r="GUR919" s="806"/>
      <c r="GUS919" s="806"/>
      <c r="GUT919" s="806"/>
      <c r="GUU919" s="806"/>
      <c r="GUV919" s="806"/>
      <c r="GUW919" s="806"/>
      <c r="GUX919" s="806"/>
      <c r="GUY919" s="806"/>
      <c r="GUZ919" s="806"/>
      <c r="GVA919" s="806"/>
      <c r="GVB919" s="806"/>
      <c r="GVC919" s="806"/>
      <c r="GVD919" s="806"/>
      <c r="GVE919" s="806"/>
      <c r="GVF919" s="806"/>
      <c r="GVG919" s="806"/>
      <c r="GVH919" s="806"/>
      <c r="GVI919" s="806"/>
      <c r="GVJ919" s="806"/>
      <c r="GVK919" s="806"/>
      <c r="GVL919" s="806"/>
      <c r="GVM919" s="806"/>
      <c r="GVN919" s="806"/>
      <c r="GVO919" s="806"/>
      <c r="GVP919" s="806"/>
      <c r="GVQ919" s="806"/>
      <c r="GVR919" s="806"/>
      <c r="GVS919" s="806"/>
      <c r="GVT919" s="806"/>
      <c r="GVU919" s="806"/>
      <c r="GVV919" s="806"/>
      <c r="GVW919" s="806"/>
      <c r="GVX919" s="806"/>
      <c r="GVY919" s="806"/>
      <c r="GVZ919" s="806"/>
      <c r="GWA919" s="806"/>
      <c r="GWB919" s="806"/>
      <c r="GWC919" s="806"/>
      <c r="GWD919" s="806"/>
      <c r="GWE919" s="806"/>
      <c r="GWF919" s="806"/>
      <c r="GWG919" s="806"/>
      <c r="GWH919" s="806"/>
      <c r="GWI919" s="806"/>
      <c r="GWJ919" s="806"/>
      <c r="GWK919" s="806"/>
      <c r="GWL919" s="806"/>
      <c r="GWM919" s="806"/>
      <c r="GWN919" s="806"/>
      <c r="GWO919" s="806"/>
      <c r="GWP919" s="806"/>
      <c r="GWQ919" s="806"/>
      <c r="GWR919" s="806"/>
      <c r="GWS919" s="806"/>
      <c r="GWT919" s="806"/>
      <c r="GWU919" s="806"/>
      <c r="GWV919" s="806"/>
      <c r="GWW919" s="806"/>
      <c r="GWX919" s="806"/>
      <c r="GWY919" s="806"/>
      <c r="GWZ919" s="806"/>
      <c r="GXA919" s="806"/>
      <c r="GXB919" s="806"/>
      <c r="GXC919" s="806"/>
      <c r="GXD919" s="806"/>
      <c r="GXE919" s="806"/>
      <c r="GXF919" s="806"/>
      <c r="GXG919" s="806"/>
      <c r="GXH919" s="806"/>
      <c r="GXI919" s="806"/>
      <c r="GXJ919" s="806"/>
      <c r="GXK919" s="806"/>
      <c r="GXL919" s="806"/>
      <c r="GXM919" s="806"/>
      <c r="GXN919" s="806"/>
      <c r="GXO919" s="806"/>
      <c r="GXP919" s="806"/>
      <c r="GXQ919" s="806"/>
      <c r="GXR919" s="806"/>
      <c r="GXS919" s="806"/>
      <c r="GXT919" s="806"/>
      <c r="GXU919" s="806"/>
      <c r="GXV919" s="806"/>
      <c r="GXW919" s="806"/>
      <c r="GXX919" s="806"/>
      <c r="GXY919" s="806"/>
      <c r="GXZ919" s="806"/>
      <c r="GYA919" s="806"/>
      <c r="GYB919" s="806"/>
      <c r="GYC919" s="806"/>
      <c r="GYD919" s="806"/>
      <c r="GYE919" s="806"/>
      <c r="GYF919" s="806"/>
      <c r="GYG919" s="806"/>
      <c r="GYH919" s="806"/>
      <c r="GYI919" s="806"/>
      <c r="GYJ919" s="806"/>
      <c r="GYK919" s="806"/>
      <c r="GYL919" s="806"/>
      <c r="GYM919" s="806"/>
      <c r="GYN919" s="806"/>
      <c r="GYO919" s="806"/>
      <c r="GYP919" s="806"/>
      <c r="GYQ919" s="806"/>
      <c r="GYR919" s="806"/>
      <c r="GYS919" s="806"/>
      <c r="GYT919" s="806"/>
      <c r="GYU919" s="806"/>
      <c r="GYV919" s="806"/>
      <c r="GYW919" s="806"/>
      <c r="GYX919" s="806"/>
      <c r="GYY919" s="806"/>
      <c r="GYZ919" s="806"/>
      <c r="GZA919" s="806"/>
      <c r="GZB919" s="806"/>
      <c r="GZC919" s="806"/>
      <c r="GZD919" s="806"/>
      <c r="GZE919" s="806"/>
      <c r="GZF919" s="806"/>
      <c r="GZG919" s="806"/>
      <c r="GZH919" s="806"/>
      <c r="GZI919" s="806"/>
      <c r="GZJ919" s="806"/>
      <c r="GZK919" s="806"/>
      <c r="GZL919" s="806"/>
      <c r="GZM919" s="806"/>
      <c r="GZN919" s="806"/>
      <c r="GZO919" s="806"/>
      <c r="GZP919" s="806"/>
      <c r="GZQ919" s="806"/>
      <c r="GZR919" s="806"/>
      <c r="GZS919" s="806"/>
      <c r="GZT919" s="806"/>
      <c r="GZU919" s="806"/>
      <c r="GZV919" s="806"/>
      <c r="GZW919" s="806"/>
      <c r="GZX919" s="806"/>
      <c r="GZY919" s="806"/>
      <c r="GZZ919" s="806"/>
      <c r="HAA919" s="806"/>
      <c r="HAB919" s="806"/>
      <c r="HAC919" s="806"/>
      <c r="HAD919" s="806"/>
      <c r="HAE919" s="806"/>
      <c r="HAF919" s="806"/>
      <c r="HAG919" s="806"/>
      <c r="HAH919" s="806"/>
      <c r="HAI919" s="806"/>
      <c r="HAJ919" s="806"/>
      <c r="HAK919" s="806"/>
      <c r="HAL919" s="806"/>
      <c r="HAM919" s="806"/>
      <c r="HAN919" s="806"/>
      <c r="HAO919" s="806"/>
      <c r="HAP919" s="806"/>
      <c r="HAQ919" s="806"/>
      <c r="HAR919" s="806"/>
      <c r="HAS919" s="806"/>
      <c r="HAT919" s="806"/>
      <c r="HAU919" s="806"/>
      <c r="HAV919" s="806"/>
      <c r="HAW919" s="806"/>
      <c r="HAX919" s="806"/>
      <c r="HAY919" s="806"/>
      <c r="HAZ919" s="806"/>
      <c r="HBA919" s="806"/>
      <c r="HBB919" s="806"/>
      <c r="HBC919" s="806"/>
      <c r="HBD919" s="806"/>
      <c r="HBE919" s="806"/>
      <c r="HBF919" s="806"/>
      <c r="HBG919" s="806"/>
      <c r="HBH919" s="806"/>
      <c r="HBI919" s="806"/>
      <c r="HBJ919" s="806"/>
      <c r="HBK919" s="806"/>
      <c r="HBL919" s="806"/>
      <c r="HBM919" s="806"/>
      <c r="HBN919" s="806"/>
      <c r="HBO919" s="806"/>
      <c r="HBP919" s="806"/>
      <c r="HBQ919" s="806"/>
      <c r="HBR919" s="806"/>
      <c r="HBS919" s="806"/>
      <c r="HBT919" s="806"/>
      <c r="HBU919" s="806"/>
      <c r="HBV919" s="806"/>
      <c r="HBW919" s="806"/>
      <c r="HBX919" s="806"/>
      <c r="HBY919" s="806"/>
      <c r="HBZ919" s="806"/>
      <c r="HCA919" s="806"/>
      <c r="HCB919" s="806"/>
      <c r="HCC919" s="806"/>
      <c r="HCD919" s="806"/>
      <c r="HCE919" s="806"/>
      <c r="HCF919" s="806"/>
      <c r="HCG919" s="806"/>
      <c r="HCH919" s="806"/>
      <c r="HCI919" s="806"/>
      <c r="HCJ919" s="806"/>
      <c r="HCK919" s="806"/>
      <c r="HCL919" s="806"/>
      <c r="HCM919" s="806"/>
      <c r="HCN919" s="806"/>
      <c r="HCO919" s="806"/>
      <c r="HCP919" s="806"/>
      <c r="HCQ919" s="806"/>
      <c r="HCR919" s="806"/>
      <c r="HCS919" s="806"/>
      <c r="HCT919" s="806"/>
      <c r="HCU919" s="806"/>
      <c r="HCV919" s="806"/>
      <c r="HCW919" s="806"/>
      <c r="HCX919" s="806"/>
      <c r="HCY919" s="806"/>
      <c r="HCZ919" s="806"/>
      <c r="HDA919" s="806"/>
      <c r="HDB919" s="806"/>
      <c r="HDC919" s="806"/>
      <c r="HDD919" s="806"/>
      <c r="HDE919" s="806"/>
      <c r="HDF919" s="806"/>
      <c r="HDG919" s="806"/>
      <c r="HDH919" s="806"/>
      <c r="HDI919" s="806"/>
      <c r="HDJ919" s="806"/>
      <c r="HDK919" s="806"/>
      <c r="HDL919" s="806"/>
      <c r="HDM919" s="806"/>
      <c r="HDN919" s="806"/>
      <c r="HDO919" s="806"/>
      <c r="HDP919" s="806"/>
      <c r="HDQ919" s="806"/>
      <c r="HDR919" s="806"/>
      <c r="HDS919" s="806"/>
      <c r="HDT919" s="806"/>
      <c r="HDU919" s="806"/>
      <c r="HDV919" s="806"/>
      <c r="HDW919" s="806"/>
      <c r="HDX919" s="806"/>
      <c r="HDY919" s="806"/>
      <c r="HDZ919" s="806"/>
      <c r="HEA919" s="806"/>
      <c r="HEB919" s="806"/>
      <c r="HEC919" s="806"/>
      <c r="HED919" s="806"/>
      <c r="HEE919" s="806"/>
      <c r="HEF919" s="806"/>
      <c r="HEG919" s="806"/>
      <c r="HEH919" s="806"/>
      <c r="HEI919" s="806"/>
      <c r="HEJ919" s="806"/>
      <c r="HEK919" s="806"/>
      <c r="HEL919" s="806"/>
      <c r="HEM919" s="806"/>
      <c r="HEN919" s="806"/>
      <c r="HEO919" s="806"/>
      <c r="HEP919" s="806"/>
      <c r="HEQ919" s="806"/>
      <c r="HER919" s="806"/>
      <c r="HES919" s="806"/>
      <c r="HET919" s="806"/>
      <c r="HEU919" s="806"/>
      <c r="HEV919" s="806"/>
      <c r="HEW919" s="806"/>
      <c r="HEX919" s="806"/>
      <c r="HEY919" s="806"/>
      <c r="HEZ919" s="806"/>
      <c r="HFA919" s="806"/>
      <c r="HFB919" s="806"/>
      <c r="HFC919" s="806"/>
      <c r="HFD919" s="806"/>
      <c r="HFE919" s="806"/>
      <c r="HFF919" s="806"/>
      <c r="HFG919" s="806"/>
      <c r="HFH919" s="806"/>
      <c r="HFI919" s="806"/>
      <c r="HFJ919" s="806"/>
      <c r="HFK919" s="806"/>
      <c r="HFL919" s="806"/>
      <c r="HFM919" s="806"/>
      <c r="HFN919" s="806"/>
      <c r="HFO919" s="806"/>
      <c r="HFP919" s="806"/>
      <c r="HFQ919" s="806"/>
      <c r="HFR919" s="806"/>
      <c r="HFS919" s="806"/>
      <c r="HFT919" s="806"/>
      <c r="HFU919" s="806"/>
      <c r="HFV919" s="806"/>
      <c r="HFW919" s="806"/>
      <c r="HFX919" s="806"/>
      <c r="HFY919" s="806"/>
      <c r="HFZ919" s="806"/>
      <c r="HGA919" s="806"/>
      <c r="HGB919" s="806"/>
      <c r="HGC919" s="806"/>
      <c r="HGD919" s="806"/>
      <c r="HGE919" s="806"/>
      <c r="HGF919" s="806"/>
      <c r="HGG919" s="806"/>
      <c r="HGH919" s="806"/>
      <c r="HGI919" s="806"/>
      <c r="HGJ919" s="806"/>
      <c r="HGK919" s="806"/>
      <c r="HGL919" s="806"/>
      <c r="HGM919" s="806"/>
      <c r="HGN919" s="806"/>
      <c r="HGO919" s="806"/>
      <c r="HGP919" s="806"/>
      <c r="HGQ919" s="806"/>
      <c r="HGR919" s="806"/>
      <c r="HGS919" s="806"/>
      <c r="HGT919" s="806"/>
      <c r="HGU919" s="806"/>
      <c r="HGV919" s="806"/>
      <c r="HGW919" s="806"/>
      <c r="HGX919" s="806"/>
      <c r="HGY919" s="806"/>
      <c r="HGZ919" s="806"/>
      <c r="HHA919" s="806"/>
      <c r="HHB919" s="806"/>
      <c r="HHC919" s="806"/>
      <c r="HHD919" s="806"/>
      <c r="HHE919" s="806"/>
      <c r="HHF919" s="806"/>
      <c r="HHG919" s="806"/>
      <c r="HHH919" s="806"/>
      <c r="HHI919" s="806"/>
      <c r="HHJ919" s="806"/>
      <c r="HHK919" s="806"/>
      <c r="HHL919" s="806"/>
      <c r="HHM919" s="806"/>
      <c r="HHN919" s="806"/>
      <c r="HHO919" s="806"/>
      <c r="HHP919" s="806"/>
      <c r="HHQ919" s="806"/>
      <c r="HHR919" s="806"/>
      <c r="HHS919" s="806"/>
      <c r="HHT919" s="806"/>
      <c r="HHU919" s="806"/>
      <c r="HHV919" s="806"/>
      <c r="HHW919" s="806"/>
      <c r="HHX919" s="806"/>
      <c r="HHY919" s="806"/>
      <c r="HHZ919" s="806"/>
      <c r="HIA919" s="806"/>
      <c r="HIB919" s="806"/>
      <c r="HIC919" s="806"/>
      <c r="HID919" s="806"/>
      <c r="HIE919" s="806"/>
      <c r="HIF919" s="806"/>
      <c r="HIG919" s="806"/>
      <c r="HIH919" s="806"/>
      <c r="HII919" s="806"/>
      <c r="HIJ919" s="806"/>
      <c r="HIK919" s="806"/>
      <c r="HIL919" s="806"/>
      <c r="HIM919" s="806"/>
      <c r="HIN919" s="806"/>
      <c r="HIO919" s="806"/>
      <c r="HIP919" s="806"/>
      <c r="HIQ919" s="806"/>
      <c r="HIR919" s="806"/>
      <c r="HIS919" s="806"/>
      <c r="HIT919" s="806"/>
      <c r="HIU919" s="806"/>
      <c r="HIV919" s="806"/>
      <c r="HIW919" s="806"/>
      <c r="HIX919" s="806"/>
      <c r="HIY919" s="806"/>
      <c r="HIZ919" s="806"/>
      <c r="HJA919" s="806"/>
      <c r="HJB919" s="806"/>
      <c r="HJC919" s="806"/>
      <c r="HJD919" s="806"/>
      <c r="HJE919" s="806"/>
      <c r="HJF919" s="806"/>
      <c r="HJG919" s="806"/>
      <c r="HJH919" s="806"/>
      <c r="HJI919" s="806"/>
      <c r="HJJ919" s="806"/>
      <c r="HJK919" s="806"/>
      <c r="HJL919" s="806"/>
      <c r="HJM919" s="806"/>
      <c r="HJN919" s="806"/>
      <c r="HJO919" s="806"/>
      <c r="HJP919" s="806"/>
      <c r="HJQ919" s="806"/>
      <c r="HJR919" s="806"/>
      <c r="HJS919" s="806"/>
      <c r="HJT919" s="806"/>
      <c r="HJU919" s="806"/>
      <c r="HJV919" s="806"/>
      <c r="HJW919" s="806"/>
      <c r="HJX919" s="806"/>
      <c r="HJY919" s="806"/>
      <c r="HJZ919" s="806"/>
      <c r="HKA919" s="806"/>
      <c r="HKB919" s="806"/>
      <c r="HKC919" s="806"/>
      <c r="HKD919" s="806"/>
      <c r="HKE919" s="806"/>
      <c r="HKF919" s="806"/>
      <c r="HKG919" s="806"/>
      <c r="HKH919" s="806"/>
      <c r="HKI919" s="806"/>
      <c r="HKJ919" s="806"/>
      <c r="HKK919" s="806"/>
      <c r="HKL919" s="806"/>
      <c r="HKM919" s="806"/>
      <c r="HKN919" s="806"/>
      <c r="HKO919" s="806"/>
      <c r="HKP919" s="806"/>
      <c r="HKQ919" s="806"/>
      <c r="HKR919" s="806"/>
      <c r="HKS919" s="806"/>
      <c r="HKT919" s="806"/>
      <c r="HKU919" s="806"/>
      <c r="HKV919" s="806"/>
      <c r="HKW919" s="806"/>
      <c r="HKX919" s="806"/>
      <c r="HKY919" s="806"/>
      <c r="HKZ919" s="806"/>
      <c r="HLA919" s="806"/>
      <c r="HLB919" s="806"/>
      <c r="HLC919" s="806"/>
      <c r="HLD919" s="806"/>
      <c r="HLE919" s="806"/>
      <c r="HLF919" s="806"/>
      <c r="HLG919" s="806"/>
      <c r="HLH919" s="806"/>
      <c r="HLI919" s="806"/>
      <c r="HLJ919" s="806"/>
      <c r="HLK919" s="806"/>
      <c r="HLL919" s="806"/>
      <c r="HLM919" s="806"/>
      <c r="HLN919" s="806"/>
      <c r="HLO919" s="806"/>
      <c r="HLP919" s="806"/>
      <c r="HLQ919" s="806"/>
      <c r="HLR919" s="806"/>
      <c r="HLS919" s="806"/>
      <c r="HLT919" s="806"/>
      <c r="HLU919" s="806"/>
      <c r="HLV919" s="806"/>
      <c r="HLW919" s="806"/>
      <c r="HLX919" s="806"/>
      <c r="HLY919" s="806"/>
      <c r="HLZ919" s="806"/>
      <c r="HMA919" s="806"/>
      <c r="HMB919" s="806"/>
      <c r="HMC919" s="806"/>
      <c r="HMD919" s="806"/>
      <c r="HME919" s="806"/>
      <c r="HMF919" s="806"/>
      <c r="HMG919" s="806"/>
      <c r="HMH919" s="806"/>
      <c r="HMI919" s="806"/>
      <c r="HMJ919" s="806"/>
      <c r="HMK919" s="806"/>
      <c r="HML919" s="806"/>
      <c r="HMM919" s="806"/>
      <c r="HMN919" s="806"/>
      <c r="HMO919" s="806"/>
      <c r="HMP919" s="806"/>
      <c r="HMQ919" s="806"/>
      <c r="HMR919" s="806"/>
      <c r="HMS919" s="806"/>
      <c r="HMT919" s="806"/>
      <c r="HMU919" s="806"/>
      <c r="HMV919" s="806"/>
      <c r="HMW919" s="806"/>
      <c r="HMX919" s="806"/>
      <c r="HMY919" s="806"/>
      <c r="HMZ919" s="806"/>
      <c r="HNA919" s="806"/>
      <c r="HNB919" s="806"/>
      <c r="HNC919" s="806"/>
      <c r="HND919" s="806"/>
      <c r="HNE919" s="806"/>
      <c r="HNF919" s="806"/>
      <c r="HNG919" s="806"/>
      <c r="HNH919" s="806"/>
      <c r="HNI919" s="806"/>
      <c r="HNJ919" s="806"/>
      <c r="HNK919" s="806"/>
      <c r="HNL919" s="806"/>
      <c r="HNM919" s="806"/>
      <c r="HNN919" s="806"/>
      <c r="HNO919" s="806"/>
      <c r="HNP919" s="806"/>
      <c r="HNQ919" s="806"/>
      <c r="HNR919" s="806"/>
      <c r="HNS919" s="806"/>
      <c r="HNT919" s="806"/>
      <c r="HNU919" s="806"/>
      <c r="HNV919" s="806"/>
      <c r="HNW919" s="806"/>
      <c r="HNX919" s="806"/>
      <c r="HNY919" s="806"/>
      <c r="HNZ919" s="806"/>
      <c r="HOA919" s="806"/>
      <c r="HOB919" s="806"/>
      <c r="HOC919" s="806"/>
      <c r="HOD919" s="806"/>
      <c r="HOE919" s="806"/>
      <c r="HOF919" s="806"/>
      <c r="HOG919" s="806"/>
      <c r="HOH919" s="806"/>
      <c r="HOI919" s="806"/>
      <c r="HOJ919" s="806"/>
      <c r="HOK919" s="806"/>
      <c r="HOL919" s="806"/>
      <c r="HOM919" s="806"/>
      <c r="HON919" s="806"/>
      <c r="HOO919" s="806"/>
      <c r="HOP919" s="806"/>
      <c r="HOQ919" s="806"/>
      <c r="HOR919" s="806"/>
      <c r="HOS919" s="806"/>
      <c r="HOT919" s="806"/>
      <c r="HOU919" s="806"/>
      <c r="HOV919" s="806"/>
      <c r="HOW919" s="806"/>
      <c r="HOX919" s="806"/>
      <c r="HOY919" s="806"/>
      <c r="HOZ919" s="806"/>
      <c r="HPA919" s="806"/>
      <c r="HPB919" s="806"/>
      <c r="HPC919" s="806"/>
      <c r="HPD919" s="806"/>
      <c r="HPE919" s="806"/>
      <c r="HPF919" s="806"/>
      <c r="HPG919" s="806"/>
      <c r="HPH919" s="806"/>
      <c r="HPI919" s="806"/>
      <c r="HPJ919" s="806"/>
      <c r="HPK919" s="806"/>
      <c r="HPL919" s="806"/>
      <c r="HPM919" s="806"/>
      <c r="HPN919" s="806"/>
      <c r="HPO919" s="806"/>
      <c r="HPP919" s="806"/>
      <c r="HPQ919" s="806"/>
      <c r="HPR919" s="806"/>
      <c r="HPS919" s="806"/>
      <c r="HPT919" s="806"/>
      <c r="HPU919" s="806"/>
      <c r="HPV919" s="806"/>
      <c r="HPW919" s="806"/>
      <c r="HPX919" s="806"/>
      <c r="HPY919" s="806"/>
      <c r="HPZ919" s="806"/>
      <c r="HQA919" s="806"/>
      <c r="HQB919" s="806"/>
      <c r="HQC919" s="806"/>
      <c r="HQD919" s="806"/>
      <c r="HQE919" s="806"/>
      <c r="HQF919" s="806"/>
      <c r="HQG919" s="806"/>
      <c r="HQH919" s="806"/>
      <c r="HQI919" s="806"/>
      <c r="HQJ919" s="806"/>
      <c r="HQK919" s="806"/>
      <c r="HQL919" s="806"/>
      <c r="HQM919" s="806"/>
      <c r="HQN919" s="806"/>
      <c r="HQO919" s="806"/>
      <c r="HQP919" s="806"/>
      <c r="HQQ919" s="806"/>
      <c r="HQR919" s="806"/>
      <c r="HQS919" s="806"/>
      <c r="HQT919" s="806"/>
      <c r="HQU919" s="806"/>
      <c r="HQV919" s="806"/>
      <c r="HQW919" s="806"/>
      <c r="HQX919" s="806"/>
      <c r="HQY919" s="806"/>
      <c r="HQZ919" s="806"/>
      <c r="HRA919" s="806"/>
      <c r="HRB919" s="806"/>
      <c r="HRC919" s="806"/>
      <c r="HRD919" s="806"/>
      <c r="HRE919" s="806"/>
      <c r="HRF919" s="806"/>
      <c r="HRG919" s="806"/>
      <c r="HRH919" s="806"/>
      <c r="HRI919" s="806"/>
      <c r="HRJ919" s="806"/>
      <c r="HRK919" s="806"/>
      <c r="HRL919" s="806"/>
      <c r="HRM919" s="806"/>
      <c r="HRN919" s="806"/>
      <c r="HRO919" s="806"/>
      <c r="HRP919" s="806"/>
      <c r="HRQ919" s="806"/>
      <c r="HRR919" s="806"/>
      <c r="HRS919" s="806"/>
      <c r="HRT919" s="806"/>
      <c r="HRU919" s="806"/>
      <c r="HRV919" s="806"/>
      <c r="HRW919" s="806"/>
      <c r="HRX919" s="806"/>
      <c r="HRY919" s="806"/>
      <c r="HRZ919" s="806"/>
      <c r="HSA919" s="806"/>
      <c r="HSB919" s="806"/>
      <c r="HSC919" s="806"/>
      <c r="HSD919" s="806"/>
      <c r="HSE919" s="806"/>
      <c r="HSF919" s="806"/>
      <c r="HSG919" s="806"/>
      <c r="HSH919" s="806"/>
      <c r="HSI919" s="806"/>
      <c r="HSJ919" s="806"/>
      <c r="HSK919" s="806"/>
      <c r="HSL919" s="806"/>
      <c r="HSM919" s="806"/>
      <c r="HSN919" s="806"/>
      <c r="HSO919" s="806"/>
      <c r="HSP919" s="806"/>
      <c r="HSQ919" s="806"/>
      <c r="HSR919" s="806"/>
      <c r="HSS919" s="806"/>
      <c r="HST919" s="806"/>
      <c r="HSU919" s="806"/>
      <c r="HSV919" s="806"/>
      <c r="HSW919" s="806"/>
      <c r="HSX919" s="806"/>
      <c r="HSY919" s="806"/>
      <c r="HSZ919" s="806"/>
      <c r="HTA919" s="806"/>
      <c r="HTB919" s="806"/>
      <c r="HTC919" s="806"/>
      <c r="HTD919" s="806"/>
      <c r="HTE919" s="806"/>
      <c r="HTF919" s="806"/>
      <c r="HTG919" s="806"/>
      <c r="HTH919" s="806"/>
      <c r="HTI919" s="806"/>
      <c r="HTJ919" s="806"/>
      <c r="HTK919" s="806"/>
      <c r="HTL919" s="806"/>
      <c r="HTM919" s="806"/>
      <c r="HTN919" s="806"/>
      <c r="HTO919" s="806"/>
      <c r="HTP919" s="806"/>
      <c r="HTQ919" s="806"/>
      <c r="HTR919" s="806"/>
      <c r="HTS919" s="806"/>
      <c r="HTT919" s="806"/>
      <c r="HTU919" s="806"/>
      <c r="HTV919" s="806"/>
      <c r="HTW919" s="806"/>
      <c r="HTX919" s="806"/>
      <c r="HTY919" s="806"/>
      <c r="HTZ919" s="806"/>
      <c r="HUA919" s="806"/>
      <c r="HUB919" s="806"/>
      <c r="HUC919" s="806"/>
      <c r="HUD919" s="806"/>
      <c r="HUE919" s="806"/>
      <c r="HUF919" s="806"/>
      <c r="HUG919" s="806"/>
      <c r="HUH919" s="806"/>
      <c r="HUI919" s="806"/>
      <c r="HUJ919" s="806"/>
      <c r="HUK919" s="806"/>
      <c r="HUL919" s="806"/>
      <c r="HUM919" s="806"/>
      <c r="HUN919" s="806"/>
      <c r="HUO919" s="806"/>
      <c r="HUP919" s="806"/>
      <c r="HUQ919" s="806"/>
      <c r="HUR919" s="806"/>
      <c r="HUS919" s="806"/>
      <c r="HUT919" s="806"/>
      <c r="HUU919" s="806"/>
      <c r="HUV919" s="806"/>
      <c r="HUW919" s="806"/>
      <c r="HUX919" s="806"/>
      <c r="HUY919" s="806"/>
      <c r="HUZ919" s="806"/>
      <c r="HVA919" s="806"/>
      <c r="HVB919" s="806"/>
      <c r="HVC919" s="806"/>
      <c r="HVD919" s="806"/>
      <c r="HVE919" s="806"/>
      <c r="HVF919" s="806"/>
      <c r="HVG919" s="806"/>
      <c r="HVH919" s="806"/>
      <c r="HVI919" s="806"/>
      <c r="HVJ919" s="806"/>
      <c r="HVK919" s="806"/>
      <c r="HVL919" s="806"/>
      <c r="HVM919" s="806"/>
      <c r="HVN919" s="806"/>
      <c r="HVO919" s="806"/>
      <c r="HVP919" s="806"/>
      <c r="HVQ919" s="806"/>
      <c r="HVR919" s="806"/>
      <c r="HVS919" s="806"/>
      <c r="HVT919" s="806"/>
      <c r="HVU919" s="806"/>
      <c r="HVV919" s="806"/>
      <c r="HVW919" s="806"/>
      <c r="HVX919" s="806"/>
      <c r="HVY919" s="806"/>
      <c r="HVZ919" s="806"/>
      <c r="HWA919" s="806"/>
      <c r="HWB919" s="806"/>
      <c r="HWC919" s="806"/>
      <c r="HWD919" s="806"/>
      <c r="HWE919" s="806"/>
      <c r="HWF919" s="806"/>
      <c r="HWG919" s="806"/>
      <c r="HWH919" s="806"/>
      <c r="HWI919" s="806"/>
      <c r="HWJ919" s="806"/>
      <c r="HWK919" s="806"/>
      <c r="HWL919" s="806"/>
      <c r="HWM919" s="806"/>
      <c r="HWN919" s="806"/>
      <c r="HWO919" s="806"/>
      <c r="HWP919" s="806"/>
      <c r="HWQ919" s="806"/>
      <c r="HWR919" s="806"/>
      <c r="HWS919" s="806"/>
      <c r="HWT919" s="806"/>
      <c r="HWU919" s="806"/>
      <c r="HWV919" s="806"/>
      <c r="HWW919" s="806"/>
      <c r="HWX919" s="806"/>
      <c r="HWY919" s="806"/>
      <c r="HWZ919" s="806"/>
      <c r="HXA919" s="806"/>
      <c r="HXB919" s="806"/>
      <c r="HXC919" s="806"/>
      <c r="HXD919" s="806"/>
      <c r="HXE919" s="806"/>
      <c r="HXF919" s="806"/>
      <c r="HXG919" s="806"/>
      <c r="HXH919" s="806"/>
      <c r="HXI919" s="806"/>
      <c r="HXJ919" s="806"/>
      <c r="HXK919" s="806"/>
      <c r="HXL919" s="806"/>
      <c r="HXM919" s="806"/>
      <c r="HXN919" s="806"/>
      <c r="HXO919" s="806"/>
      <c r="HXP919" s="806"/>
      <c r="HXQ919" s="806"/>
      <c r="HXR919" s="806"/>
      <c r="HXS919" s="806"/>
      <c r="HXT919" s="806"/>
      <c r="HXU919" s="806"/>
      <c r="HXV919" s="806"/>
      <c r="HXW919" s="806"/>
      <c r="HXX919" s="806"/>
      <c r="HXY919" s="806"/>
      <c r="HXZ919" s="806"/>
      <c r="HYA919" s="806"/>
      <c r="HYB919" s="806"/>
      <c r="HYC919" s="806"/>
      <c r="HYD919" s="806"/>
      <c r="HYE919" s="806"/>
      <c r="HYF919" s="806"/>
      <c r="HYG919" s="806"/>
      <c r="HYH919" s="806"/>
      <c r="HYI919" s="806"/>
      <c r="HYJ919" s="806"/>
      <c r="HYK919" s="806"/>
      <c r="HYL919" s="806"/>
      <c r="HYM919" s="806"/>
      <c r="HYN919" s="806"/>
      <c r="HYO919" s="806"/>
      <c r="HYP919" s="806"/>
      <c r="HYQ919" s="806"/>
      <c r="HYR919" s="806"/>
      <c r="HYS919" s="806"/>
      <c r="HYT919" s="806"/>
      <c r="HYU919" s="806"/>
      <c r="HYV919" s="806"/>
      <c r="HYW919" s="806"/>
      <c r="HYX919" s="806"/>
      <c r="HYY919" s="806"/>
      <c r="HYZ919" s="806"/>
      <c r="HZA919" s="806"/>
      <c r="HZB919" s="806"/>
      <c r="HZC919" s="806"/>
      <c r="HZD919" s="806"/>
      <c r="HZE919" s="806"/>
      <c r="HZF919" s="806"/>
      <c r="HZG919" s="806"/>
      <c r="HZH919" s="806"/>
      <c r="HZI919" s="806"/>
      <c r="HZJ919" s="806"/>
      <c r="HZK919" s="806"/>
      <c r="HZL919" s="806"/>
      <c r="HZM919" s="806"/>
      <c r="HZN919" s="806"/>
      <c r="HZO919" s="806"/>
      <c r="HZP919" s="806"/>
      <c r="HZQ919" s="806"/>
      <c r="HZR919" s="806"/>
      <c r="HZS919" s="806"/>
      <c r="HZT919" s="806"/>
      <c r="HZU919" s="806"/>
      <c r="HZV919" s="806"/>
      <c r="HZW919" s="806"/>
      <c r="HZX919" s="806"/>
      <c r="HZY919" s="806"/>
      <c r="HZZ919" s="806"/>
      <c r="IAA919" s="806"/>
      <c r="IAB919" s="806"/>
      <c r="IAC919" s="806"/>
      <c r="IAD919" s="806"/>
      <c r="IAE919" s="806"/>
      <c r="IAF919" s="806"/>
      <c r="IAG919" s="806"/>
      <c r="IAH919" s="806"/>
      <c r="IAI919" s="806"/>
      <c r="IAJ919" s="806"/>
      <c r="IAK919" s="806"/>
      <c r="IAL919" s="806"/>
      <c r="IAM919" s="806"/>
      <c r="IAN919" s="806"/>
      <c r="IAO919" s="806"/>
      <c r="IAP919" s="806"/>
      <c r="IAQ919" s="806"/>
      <c r="IAR919" s="806"/>
      <c r="IAS919" s="806"/>
      <c r="IAT919" s="806"/>
      <c r="IAU919" s="806"/>
      <c r="IAV919" s="806"/>
      <c r="IAW919" s="806"/>
      <c r="IAX919" s="806"/>
      <c r="IAY919" s="806"/>
      <c r="IAZ919" s="806"/>
      <c r="IBA919" s="806"/>
      <c r="IBB919" s="806"/>
      <c r="IBC919" s="806"/>
      <c r="IBD919" s="806"/>
      <c r="IBE919" s="806"/>
      <c r="IBF919" s="806"/>
      <c r="IBG919" s="806"/>
      <c r="IBH919" s="806"/>
      <c r="IBI919" s="806"/>
      <c r="IBJ919" s="806"/>
      <c r="IBK919" s="806"/>
      <c r="IBL919" s="806"/>
      <c r="IBM919" s="806"/>
      <c r="IBN919" s="806"/>
      <c r="IBO919" s="806"/>
      <c r="IBP919" s="806"/>
      <c r="IBQ919" s="806"/>
      <c r="IBR919" s="806"/>
      <c r="IBS919" s="806"/>
      <c r="IBT919" s="806"/>
      <c r="IBU919" s="806"/>
      <c r="IBV919" s="806"/>
      <c r="IBW919" s="806"/>
      <c r="IBX919" s="806"/>
      <c r="IBY919" s="806"/>
      <c r="IBZ919" s="806"/>
      <c r="ICA919" s="806"/>
      <c r="ICB919" s="806"/>
      <c r="ICC919" s="806"/>
      <c r="ICD919" s="806"/>
      <c r="ICE919" s="806"/>
      <c r="ICF919" s="806"/>
      <c r="ICG919" s="806"/>
      <c r="ICH919" s="806"/>
      <c r="ICI919" s="806"/>
      <c r="ICJ919" s="806"/>
      <c r="ICK919" s="806"/>
      <c r="ICL919" s="806"/>
      <c r="ICM919" s="806"/>
      <c r="ICN919" s="806"/>
      <c r="ICO919" s="806"/>
      <c r="ICP919" s="806"/>
      <c r="ICQ919" s="806"/>
      <c r="ICR919" s="806"/>
      <c r="ICS919" s="806"/>
      <c r="ICT919" s="806"/>
      <c r="ICU919" s="806"/>
      <c r="ICV919" s="806"/>
      <c r="ICW919" s="806"/>
      <c r="ICX919" s="806"/>
      <c r="ICY919" s="806"/>
      <c r="ICZ919" s="806"/>
      <c r="IDA919" s="806"/>
      <c r="IDB919" s="806"/>
      <c r="IDC919" s="806"/>
      <c r="IDD919" s="806"/>
      <c r="IDE919" s="806"/>
      <c r="IDF919" s="806"/>
      <c r="IDG919" s="806"/>
      <c r="IDH919" s="806"/>
      <c r="IDI919" s="806"/>
      <c r="IDJ919" s="806"/>
      <c r="IDK919" s="806"/>
      <c r="IDL919" s="806"/>
      <c r="IDM919" s="806"/>
      <c r="IDN919" s="806"/>
      <c r="IDO919" s="806"/>
      <c r="IDP919" s="806"/>
      <c r="IDQ919" s="806"/>
      <c r="IDR919" s="806"/>
      <c r="IDS919" s="806"/>
      <c r="IDT919" s="806"/>
      <c r="IDU919" s="806"/>
      <c r="IDV919" s="806"/>
      <c r="IDW919" s="806"/>
      <c r="IDX919" s="806"/>
      <c r="IDY919" s="806"/>
      <c r="IDZ919" s="806"/>
      <c r="IEA919" s="806"/>
      <c r="IEB919" s="806"/>
      <c r="IEC919" s="806"/>
      <c r="IED919" s="806"/>
      <c r="IEE919" s="806"/>
      <c r="IEF919" s="806"/>
      <c r="IEG919" s="806"/>
      <c r="IEH919" s="806"/>
      <c r="IEI919" s="806"/>
      <c r="IEJ919" s="806"/>
      <c r="IEK919" s="806"/>
      <c r="IEL919" s="806"/>
      <c r="IEM919" s="806"/>
      <c r="IEN919" s="806"/>
      <c r="IEO919" s="806"/>
      <c r="IEP919" s="806"/>
      <c r="IEQ919" s="806"/>
      <c r="IER919" s="806"/>
      <c r="IES919" s="806"/>
      <c r="IET919" s="806"/>
      <c r="IEU919" s="806"/>
      <c r="IEV919" s="806"/>
      <c r="IEW919" s="806"/>
      <c r="IEX919" s="806"/>
      <c r="IEY919" s="806"/>
      <c r="IEZ919" s="806"/>
      <c r="IFA919" s="806"/>
      <c r="IFB919" s="806"/>
      <c r="IFC919" s="806"/>
      <c r="IFD919" s="806"/>
      <c r="IFE919" s="806"/>
      <c r="IFF919" s="806"/>
      <c r="IFG919" s="806"/>
      <c r="IFH919" s="806"/>
      <c r="IFI919" s="806"/>
      <c r="IFJ919" s="806"/>
      <c r="IFK919" s="806"/>
      <c r="IFL919" s="806"/>
      <c r="IFM919" s="806"/>
      <c r="IFN919" s="806"/>
      <c r="IFO919" s="806"/>
      <c r="IFP919" s="806"/>
      <c r="IFQ919" s="806"/>
      <c r="IFR919" s="806"/>
      <c r="IFS919" s="806"/>
      <c r="IFT919" s="806"/>
      <c r="IFU919" s="806"/>
      <c r="IFV919" s="806"/>
      <c r="IFW919" s="806"/>
      <c r="IFX919" s="806"/>
      <c r="IFY919" s="806"/>
      <c r="IFZ919" s="806"/>
      <c r="IGA919" s="806"/>
      <c r="IGB919" s="806"/>
      <c r="IGC919" s="806"/>
      <c r="IGD919" s="806"/>
      <c r="IGE919" s="806"/>
      <c r="IGF919" s="806"/>
      <c r="IGG919" s="806"/>
      <c r="IGH919" s="806"/>
      <c r="IGI919" s="806"/>
      <c r="IGJ919" s="806"/>
      <c r="IGK919" s="806"/>
      <c r="IGL919" s="806"/>
      <c r="IGM919" s="806"/>
      <c r="IGN919" s="806"/>
      <c r="IGO919" s="806"/>
      <c r="IGP919" s="806"/>
      <c r="IGQ919" s="806"/>
      <c r="IGR919" s="806"/>
      <c r="IGS919" s="806"/>
      <c r="IGT919" s="806"/>
      <c r="IGU919" s="806"/>
      <c r="IGV919" s="806"/>
      <c r="IGW919" s="806"/>
      <c r="IGX919" s="806"/>
      <c r="IGY919" s="806"/>
      <c r="IGZ919" s="806"/>
      <c r="IHA919" s="806"/>
      <c r="IHB919" s="806"/>
      <c r="IHC919" s="806"/>
      <c r="IHD919" s="806"/>
      <c r="IHE919" s="806"/>
      <c r="IHF919" s="806"/>
      <c r="IHG919" s="806"/>
      <c r="IHH919" s="806"/>
      <c r="IHI919" s="806"/>
      <c r="IHJ919" s="806"/>
      <c r="IHK919" s="806"/>
      <c r="IHL919" s="806"/>
      <c r="IHM919" s="806"/>
      <c r="IHN919" s="806"/>
      <c r="IHO919" s="806"/>
      <c r="IHP919" s="806"/>
      <c r="IHQ919" s="806"/>
      <c r="IHR919" s="806"/>
      <c r="IHS919" s="806"/>
      <c r="IHT919" s="806"/>
      <c r="IHU919" s="806"/>
      <c r="IHV919" s="806"/>
      <c r="IHW919" s="806"/>
      <c r="IHX919" s="806"/>
      <c r="IHY919" s="806"/>
      <c r="IHZ919" s="806"/>
      <c r="IIA919" s="806"/>
      <c r="IIB919" s="806"/>
      <c r="IIC919" s="806"/>
      <c r="IID919" s="806"/>
      <c r="IIE919" s="806"/>
      <c r="IIF919" s="806"/>
      <c r="IIG919" s="806"/>
      <c r="IIH919" s="806"/>
      <c r="III919" s="806"/>
      <c r="IIJ919" s="806"/>
      <c r="IIK919" s="806"/>
      <c r="IIL919" s="806"/>
      <c r="IIM919" s="806"/>
      <c r="IIN919" s="806"/>
      <c r="IIO919" s="806"/>
      <c r="IIP919" s="806"/>
      <c r="IIQ919" s="806"/>
      <c r="IIR919" s="806"/>
      <c r="IIS919" s="806"/>
      <c r="IIT919" s="806"/>
      <c r="IIU919" s="806"/>
      <c r="IIV919" s="806"/>
      <c r="IIW919" s="806"/>
      <c r="IIX919" s="806"/>
      <c r="IIY919" s="806"/>
      <c r="IIZ919" s="806"/>
      <c r="IJA919" s="806"/>
      <c r="IJB919" s="806"/>
      <c r="IJC919" s="806"/>
      <c r="IJD919" s="806"/>
      <c r="IJE919" s="806"/>
      <c r="IJF919" s="806"/>
      <c r="IJG919" s="806"/>
      <c r="IJH919" s="806"/>
      <c r="IJI919" s="806"/>
      <c r="IJJ919" s="806"/>
      <c r="IJK919" s="806"/>
      <c r="IJL919" s="806"/>
      <c r="IJM919" s="806"/>
      <c r="IJN919" s="806"/>
      <c r="IJO919" s="806"/>
      <c r="IJP919" s="806"/>
      <c r="IJQ919" s="806"/>
      <c r="IJR919" s="806"/>
      <c r="IJS919" s="806"/>
      <c r="IJT919" s="806"/>
      <c r="IJU919" s="806"/>
      <c r="IJV919" s="806"/>
      <c r="IJW919" s="806"/>
      <c r="IJX919" s="806"/>
      <c r="IJY919" s="806"/>
      <c r="IJZ919" s="806"/>
      <c r="IKA919" s="806"/>
      <c r="IKB919" s="806"/>
      <c r="IKC919" s="806"/>
      <c r="IKD919" s="806"/>
      <c r="IKE919" s="806"/>
      <c r="IKF919" s="806"/>
      <c r="IKG919" s="806"/>
      <c r="IKH919" s="806"/>
      <c r="IKI919" s="806"/>
      <c r="IKJ919" s="806"/>
      <c r="IKK919" s="806"/>
      <c r="IKL919" s="806"/>
      <c r="IKM919" s="806"/>
      <c r="IKN919" s="806"/>
      <c r="IKO919" s="806"/>
      <c r="IKP919" s="806"/>
      <c r="IKQ919" s="806"/>
      <c r="IKR919" s="806"/>
      <c r="IKS919" s="806"/>
      <c r="IKT919" s="806"/>
      <c r="IKU919" s="806"/>
      <c r="IKV919" s="806"/>
      <c r="IKW919" s="806"/>
      <c r="IKX919" s="806"/>
      <c r="IKY919" s="806"/>
      <c r="IKZ919" s="806"/>
      <c r="ILA919" s="806"/>
      <c r="ILB919" s="806"/>
      <c r="ILC919" s="806"/>
      <c r="ILD919" s="806"/>
      <c r="ILE919" s="806"/>
      <c r="ILF919" s="806"/>
      <c r="ILG919" s="806"/>
      <c r="ILH919" s="806"/>
      <c r="ILI919" s="806"/>
      <c r="ILJ919" s="806"/>
      <c r="ILK919" s="806"/>
      <c r="ILL919" s="806"/>
      <c r="ILM919" s="806"/>
      <c r="ILN919" s="806"/>
      <c r="ILO919" s="806"/>
      <c r="ILP919" s="806"/>
      <c r="ILQ919" s="806"/>
      <c r="ILR919" s="806"/>
      <c r="ILS919" s="806"/>
      <c r="ILT919" s="806"/>
      <c r="ILU919" s="806"/>
      <c r="ILV919" s="806"/>
      <c r="ILW919" s="806"/>
      <c r="ILX919" s="806"/>
      <c r="ILY919" s="806"/>
      <c r="ILZ919" s="806"/>
      <c r="IMA919" s="806"/>
      <c r="IMB919" s="806"/>
      <c r="IMC919" s="806"/>
      <c r="IMD919" s="806"/>
      <c r="IME919" s="806"/>
      <c r="IMF919" s="806"/>
      <c r="IMG919" s="806"/>
      <c r="IMH919" s="806"/>
      <c r="IMI919" s="806"/>
      <c r="IMJ919" s="806"/>
      <c r="IMK919" s="806"/>
      <c r="IML919" s="806"/>
      <c r="IMM919" s="806"/>
      <c r="IMN919" s="806"/>
      <c r="IMO919" s="806"/>
      <c r="IMP919" s="806"/>
      <c r="IMQ919" s="806"/>
      <c r="IMR919" s="806"/>
      <c r="IMS919" s="806"/>
      <c r="IMT919" s="806"/>
      <c r="IMU919" s="806"/>
      <c r="IMV919" s="806"/>
      <c r="IMW919" s="806"/>
      <c r="IMX919" s="806"/>
      <c r="IMY919" s="806"/>
      <c r="IMZ919" s="806"/>
      <c r="INA919" s="806"/>
      <c r="INB919" s="806"/>
      <c r="INC919" s="806"/>
      <c r="IND919" s="806"/>
      <c r="INE919" s="806"/>
      <c r="INF919" s="806"/>
      <c r="ING919" s="806"/>
      <c r="INH919" s="806"/>
      <c r="INI919" s="806"/>
      <c r="INJ919" s="806"/>
      <c r="INK919" s="806"/>
      <c r="INL919" s="806"/>
      <c r="INM919" s="806"/>
      <c r="INN919" s="806"/>
      <c r="INO919" s="806"/>
      <c r="INP919" s="806"/>
      <c r="INQ919" s="806"/>
      <c r="INR919" s="806"/>
      <c r="INS919" s="806"/>
      <c r="INT919" s="806"/>
      <c r="INU919" s="806"/>
      <c r="INV919" s="806"/>
      <c r="INW919" s="806"/>
      <c r="INX919" s="806"/>
      <c r="INY919" s="806"/>
      <c r="INZ919" s="806"/>
      <c r="IOA919" s="806"/>
      <c r="IOB919" s="806"/>
      <c r="IOC919" s="806"/>
      <c r="IOD919" s="806"/>
      <c r="IOE919" s="806"/>
      <c r="IOF919" s="806"/>
      <c r="IOG919" s="806"/>
      <c r="IOH919" s="806"/>
      <c r="IOI919" s="806"/>
      <c r="IOJ919" s="806"/>
      <c r="IOK919" s="806"/>
      <c r="IOL919" s="806"/>
      <c r="IOM919" s="806"/>
      <c r="ION919" s="806"/>
      <c r="IOO919" s="806"/>
      <c r="IOP919" s="806"/>
      <c r="IOQ919" s="806"/>
      <c r="IOR919" s="806"/>
      <c r="IOS919" s="806"/>
      <c r="IOT919" s="806"/>
      <c r="IOU919" s="806"/>
      <c r="IOV919" s="806"/>
      <c r="IOW919" s="806"/>
      <c r="IOX919" s="806"/>
      <c r="IOY919" s="806"/>
      <c r="IOZ919" s="806"/>
      <c r="IPA919" s="806"/>
      <c r="IPB919" s="806"/>
      <c r="IPC919" s="806"/>
      <c r="IPD919" s="806"/>
      <c r="IPE919" s="806"/>
      <c r="IPF919" s="806"/>
      <c r="IPG919" s="806"/>
      <c r="IPH919" s="806"/>
      <c r="IPI919" s="806"/>
      <c r="IPJ919" s="806"/>
      <c r="IPK919" s="806"/>
      <c r="IPL919" s="806"/>
      <c r="IPM919" s="806"/>
      <c r="IPN919" s="806"/>
      <c r="IPO919" s="806"/>
      <c r="IPP919" s="806"/>
      <c r="IPQ919" s="806"/>
      <c r="IPR919" s="806"/>
      <c r="IPS919" s="806"/>
      <c r="IPT919" s="806"/>
      <c r="IPU919" s="806"/>
      <c r="IPV919" s="806"/>
      <c r="IPW919" s="806"/>
      <c r="IPX919" s="806"/>
      <c r="IPY919" s="806"/>
      <c r="IPZ919" s="806"/>
      <c r="IQA919" s="806"/>
      <c r="IQB919" s="806"/>
      <c r="IQC919" s="806"/>
      <c r="IQD919" s="806"/>
      <c r="IQE919" s="806"/>
      <c r="IQF919" s="806"/>
      <c r="IQG919" s="806"/>
      <c r="IQH919" s="806"/>
      <c r="IQI919" s="806"/>
      <c r="IQJ919" s="806"/>
      <c r="IQK919" s="806"/>
      <c r="IQL919" s="806"/>
      <c r="IQM919" s="806"/>
      <c r="IQN919" s="806"/>
      <c r="IQO919" s="806"/>
      <c r="IQP919" s="806"/>
      <c r="IQQ919" s="806"/>
      <c r="IQR919" s="806"/>
      <c r="IQS919" s="806"/>
      <c r="IQT919" s="806"/>
      <c r="IQU919" s="806"/>
      <c r="IQV919" s="806"/>
      <c r="IQW919" s="806"/>
      <c r="IQX919" s="806"/>
      <c r="IQY919" s="806"/>
      <c r="IQZ919" s="806"/>
      <c r="IRA919" s="806"/>
      <c r="IRB919" s="806"/>
      <c r="IRC919" s="806"/>
      <c r="IRD919" s="806"/>
      <c r="IRE919" s="806"/>
      <c r="IRF919" s="806"/>
      <c r="IRG919" s="806"/>
      <c r="IRH919" s="806"/>
      <c r="IRI919" s="806"/>
      <c r="IRJ919" s="806"/>
      <c r="IRK919" s="806"/>
      <c r="IRL919" s="806"/>
      <c r="IRM919" s="806"/>
      <c r="IRN919" s="806"/>
      <c r="IRO919" s="806"/>
      <c r="IRP919" s="806"/>
      <c r="IRQ919" s="806"/>
      <c r="IRR919" s="806"/>
      <c r="IRS919" s="806"/>
      <c r="IRT919" s="806"/>
      <c r="IRU919" s="806"/>
      <c r="IRV919" s="806"/>
      <c r="IRW919" s="806"/>
      <c r="IRX919" s="806"/>
      <c r="IRY919" s="806"/>
      <c r="IRZ919" s="806"/>
      <c r="ISA919" s="806"/>
      <c r="ISB919" s="806"/>
      <c r="ISC919" s="806"/>
      <c r="ISD919" s="806"/>
      <c r="ISE919" s="806"/>
      <c r="ISF919" s="806"/>
      <c r="ISG919" s="806"/>
      <c r="ISH919" s="806"/>
      <c r="ISI919" s="806"/>
      <c r="ISJ919" s="806"/>
      <c r="ISK919" s="806"/>
      <c r="ISL919" s="806"/>
      <c r="ISM919" s="806"/>
      <c r="ISN919" s="806"/>
      <c r="ISO919" s="806"/>
      <c r="ISP919" s="806"/>
      <c r="ISQ919" s="806"/>
      <c r="ISR919" s="806"/>
      <c r="ISS919" s="806"/>
      <c r="IST919" s="806"/>
      <c r="ISU919" s="806"/>
      <c r="ISV919" s="806"/>
      <c r="ISW919" s="806"/>
      <c r="ISX919" s="806"/>
      <c r="ISY919" s="806"/>
      <c r="ISZ919" s="806"/>
      <c r="ITA919" s="806"/>
      <c r="ITB919" s="806"/>
      <c r="ITC919" s="806"/>
      <c r="ITD919" s="806"/>
      <c r="ITE919" s="806"/>
      <c r="ITF919" s="806"/>
      <c r="ITG919" s="806"/>
      <c r="ITH919" s="806"/>
      <c r="ITI919" s="806"/>
      <c r="ITJ919" s="806"/>
      <c r="ITK919" s="806"/>
      <c r="ITL919" s="806"/>
      <c r="ITM919" s="806"/>
      <c r="ITN919" s="806"/>
      <c r="ITO919" s="806"/>
      <c r="ITP919" s="806"/>
      <c r="ITQ919" s="806"/>
      <c r="ITR919" s="806"/>
      <c r="ITS919" s="806"/>
      <c r="ITT919" s="806"/>
      <c r="ITU919" s="806"/>
      <c r="ITV919" s="806"/>
      <c r="ITW919" s="806"/>
      <c r="ITX919" s="806"/>
      <c r="ITY919" s="806"/>
      <c r="ITZ919" s="806"/>
      <c r="IUA919" s="806"/>
      <c r="IUB919" s="806"/>
      <c r="IUC919" s="806"/>
      <c r="IUD919" s="806"/>
      <c r="IUE919" s="806"/>
      <c r="IUF919" s="806"/>
      <c r="IUG919" s="806"/>
      <c r="IUH919" s="806"/>
      <c r="IUI919" s="806"/>
      <c r="IUJ919" s="806"/>
      <c r="IUK919" s="806"/>
      <c r="IUL919" s="806"/>
      <c r="IUM919" s="806"/>
      <c r="IUN919" s="806"/>
      <c r="IUO919" s="806"/>
      <c r="IUP919" s="806"/>
      <c r="IUQ919" s="806"/>
      <c r="IUR919" s="806"/>
      <c r="IUS919" s="806"/>
      <c r="IUT919" s="806"/>
      <c r="IUU919" s="806"/>
      <c r="IUV919" s="806"/>
      <c r="IUW919" s="806"/>
      <c r="IUX919" s="806"/>
      <c r="IUY919" s="806"/>
      <c r="IUZ919" s="806"/>
      <c r="IVA919" s="806"/>
      <c r="IVB919" s="806"/>
      <c r="IVC919" s="806"/>
      <c r="IVD919" s="806"/>
      <c r="IVE919" s="806"/>
      <c r="IVF919" s="806"/>
      <c r="IVG919" s="806"/>
      <c r="IVH919" s="806"/>
      <c r="IVI919" s="806"/>
      <c r="IVJ919" s="806"/>
      <c r="IVK919" s="806"/>
      <c r="IVL919" s="806"/>
      <c r="IVM919" s="806"/>
      <c r="IVN919" s="806"/>
      <c r="IVO919" s="806"/>
      <c r="IVP919" s="806"/>
      <c r="IVQ919" s="806"/>
      <c r="IVR919" s="806"/>
      <c r="IVS919" s="806"/>
      <c r="IVT919" s="806"/>
      <c r="IVU919" s="806"/>
      <c r="IVV919" s="806"/>
      <c r="IVW919" s="806"/>
      <c r="IVX919" s="806"/>
      <c r="IVY919" s="806"/>
      <c r="IVZ919" s="806"/>
      <c r="IWA919" s="806"/>
      <c r="IWB919" s="806"/>
      <c r="IWC919" s="806"/>
      <c r="IWD919" s="806"/>
      <c r="IWE919" s="806"/>
      <c r="IWF919" s="806"/>
      <c r="IWG919" s="806"/>
      <c r="IWH919" s="806"/>
      <c r="IWI919" s="806"/>
      <c r="IWJ919" s="806"/>
      <c r="IWK919" s="806"/>
      <c r="IWL919" s="806"/>
      <c r="IWM919" s="806"/>
      <c r="IWN919" s="806"/>
      <c r="IWO919" s="806"/>
      <c r="IWP919" s="806"/>
      <c r="IWQ919" s="806"/>
      <c r="IWR919" s="806"/>
      <c r="IWS919" s="806"/>
      <c r="IWT919" s="806"/>
      <c r="IWU919" s="806"/>
      <c r="IWV919" s="806"/>
      <c r="IWW919" s="806"/>
      <c r="IWX919" s="806"/>
      <c r="IWY919" s="806"/>
      <c r="IWZ919" s="806"/>
      <c r="IXA919" s="806"/>
      <c r="IXB919" s="806"/>
      <c r="IXC919" s="806"/>
      <c r="IXD919" s="806"/>
      <c r="IXE919" s="806"/>
      <c r="IXF919" s="806"/>
      <c r="IXG919" s="806"/>
      <c r="IXH919" s="806"/>
      <c r="IXI919" s="806"/>
      <c r="IXJ919" s="806"/>
      <c r="IXK919" s="806"/>
      <c r="IXL919" s="806"/>
      <c r="IXM919" s="806"/>
      <c r="IXN919" s="806"/>
      <c r="IXO919" s="806"/>
      <c r="IXP919" s="806"/>
      <c r="IXQ919" s="806"/>
      <c r="IXR919" s="806"/>
      <c r="IXS919" s="806"/>
      <c r="IXT919" s="806"/>
      <c r="IXU919" s="806"/>
      <c r="IXV919" s="806"/>
      <c r="IXW919" s="806"/>
      <c r="IXX919" s="806"/>
      <c r="IXY919" s="806"/>
      <c r="IXZ919" s="806"/>
      <c r="IYA919" s="806"/>
      <c r="IYB919" s="806"/>
      <c r="IYC919" s="806"/>
      <c r="IYD919" s="806"/>
      <c r="IYE919" s="806"/>
      <c r="IYF919" s="806"/>
      <c r="IYG919" s="806"/>
      <c r="IYH919" s="806"/>
      <c r="IYI919" s="806"/>
      <c r="IYJ919" s="806"/>
      <c r="IYK919" s="806"/>
      <c r="IYL919" s="806"/>
      <c r="IYM919" s="806"/>
      <c r="IYN919" s="806"/>
      <c r="IYO919" s="806"/>
      <c r="IYP919" s="806"/>
      <c r="IYQ919" s="806"/>
      <c r="IYR919" s="806"/>
      <c r="IYS919" s="806"/>
      <c r="IYT919" s="806"/>
      <c r="IYU919" s="806"/>
      <c r="IYV919" s="806"/>
      <c r="IYW919" s="806"/>
      <c r="IYX919" s="806"/>
      <c r="IYY919" s="806"/>
      <c r="IYZ919" s="806"/>
      <c r="IZA919" s="806"/>
      <c r="IZB919" s="806"/>
      <c r="IZC919" s="806"/>
      <c r="IZD919" s="806"/>
      <c r="IZE919" s="806"/>
      <c r="IZF919" s="806"/>
      <c r="IZG919" s="806"/>
      <c r="IZH919" s="806"/>
      <c r="IZI919" s="806"/>
      <c r="IZJ919" s="806"/>
      <c r="IZK919" s="806"/>
      <c r="IZL919" s="806"/>
      <c r="IZM919" s="806"/>
      <c r="IZN919" s="806"/>
      <c r="IZO919" s="806"/>
      <c r="IZP919" s="806"/>
      <c r="IZQ919" s="806"/>
      <c r="IZR919" s="806"/>
      <c r="IZS919" s="806"/>
      <c r="IZT919" s="806"/>
      <c r="IZU919" s="806"/>
      <c r="IZV919" s="806"/>
      <c r="IZW919" s="806"/>
      <c r="IZX919" s="806"/>
      <c r="IZY919" s="806"/>
      <c r="IZZ919" s="806"/>
      <c r="JAA919" s="806"/>
      <c r="JAB919" s="806"/>
      <c r="JAC919" s="806"/>
      <c r="JAD919" s="806"/>
      <c r="JAE919" s="806"/>
      <c r="JAF919" s="806"/>
      <c r="JAG919" s="806"/>
      <c r="JAH919" s="806"/>
      <c r="JAI919" s="806"/>
      <c r="JAJ919" s="806"/>
      <c r="JAK919" s="806"/>
      <c r="JAL919" s="806"/>
      <c r="JAM919" s="806"/>
      <c r="JAN919" s="806"/>
      <c r="JAO919" s="806"/>
      <c r="JAP919" s="806"/>
      <c r="JAQ919" s="806"/>
      <c r="JAR919" s="806"/>
      <c r="JAS919" s="806"/>
      <c r="JAT919" s="806"/>
      <c r="JAU919" s="806"/>
      <c r="JAV919" s="806"/>
      <c r="JAW919" s="806"/>
      <c r="JAX919" s="806"/>
      <c r="JAY919" s="806"/>
      <c r="JAZ919" s="806"/>
      <c r="JBA919" s="806"/>
      <c r="JBB919" s="806"/>
      <c r="JBC919" s="806"/>
      <c r="JBD919" s="806"/>
      <c r="JBE919" s="806"/>
      <c r="JBF919" s="806"/>
      <c r="JBG919" s="806"/>
      <c r="JBH919" s="806"/>
      <c r="JBI919" s="806"/>
      <c r="JBJ919" s="806"/>
      <c r="JBK919" s="806"/>
      <c r="JBL919" s="806"/>
      <c r="JBM919" s="806"/>
      <c r="JBN919" s="806"/>
      <c r="JBO919" s="806"/>
      <c r="JBP919" s="806"/>
      <c r="JBQ919" s="806"/>
      <c r="JBR919" s="806"/>
      <c r="JBS919" s="806"/>
      <c r="JBT919" s="806"/>
      <c r="JBU919" s="806"/>
      <c r="JBV919" s="806"/>
      <c r="JBW919" s="806"/>
      <c r="JBX919" s="806"/>
      <c r="JBY919" s="806"/>
      <c r="JBZ919" s="806"/>
      <c r="JCA919" s="806"/>
      <c r="JCB919" s="806"/>
      <c r="JCC919" s="806"/>
      <c r="JCD919" s="806"/>
      <c r="JCE919" s="806"/>
      <c r="JCF919" s="806"/>
      <c r="JCG919" s="806"/>
      <c r="JCH919" s="806"/>
      <c r="JCI919" s="806"/>
      <c r="JCJ919" s="806"/>
      <c r="JCK919" s="806"/>
      <c r="JCL919" s="806"/>
      <c r="JCM919" s="806"/>
      <c r="JCN919" s="806"/>
      <c r="JCO919" s="806"/>
      <c r="JCP919" s="806"/>
      <c r="JCQ919" s="806"/>
      <c r="JCR919" s="806"/>
      <c r="JCS919" s="806"/>
      <c r="JCT919" s="806"/>
      <c r="JCU919" s="806"/>
      <c r="JCV919" s="806"/>
      <c r="JCW919" s="806"/>
      <c r="JCX919" s="806"/>
      <c r="JCY919" s="806"/>
      <c r="JCZ919" s="806"/>
      <c r="JDA919" s="806"/>
      <c r="JDB919" s="806"/>
      <c r="JDC919" s="806"/>
      <c r="JDD919" s="806"/>
      <c r="JDE919" s="806"/>
      <c r="JDF919" s="806"/>
      <c r="JDG919" s="806"/>
      <c r="JDH919" s="806"/>
      <c r="JDI919" s="806"/>
      <c r="JDJ919" s="806"/>
      <c r="JDK919" s="806"/>
      <c r="JDL919" s="806"/>
      <c r="JDM919" s="806"/>
      <c r="JDN919" s="806"/>
      <c r="JDO919" s="806"/>
      <c r="JDP919" s="806"/>
      <c r="JDQ919" s="806"/>
      <c r="JDR919" s="806"/>
      <c r="JDS919" s="806"/>
      <c r="JDT919" s="806"/>
      <c r="JDU919" s="806"/>
      <c r="JDV919" s="806"/>
      <c r="JDW919" s="806"/>
      <c r="JDX919" s="806"/>
      <c r="JDY919" s="806"/>
      <c r="JDZ919" s="806"/>
      <c r="JEA919" s="806"/>
      <c r="JEB919" s="806"/>
      <c r="JEC919" s="806"/>
      <c r="JED919" s="806"/>
      <c r="JEE919" s="806"/>
      <c r="JEF919" s="806"/>
      <c r="JEG919" s="806"/>
      <c r="JEH919" s="806"/>
      <c r="JEI919" s="806"/>
      <c r="JEJ919" s="806"/>
      <c r="JEK919" s="806"/>
      <c r="JEL919" s="806"/>
      <c r="JEM919" s="806"/>
      <c r="JEN919" s="806"/>
      <c r="JEO919" s="806"/>
      <c r="JEP919" s="806"/>
      <c r="JEQ919" s="806"/>
      <c r="JER919" s="806"/>
      <c r="JES919" s="806"/>
      <c r="JET919" s="806"/>
      <c r="JEU919" s="806"/>
      <c r="JEV919" s="806"/>
      <c r="JEW919" s="806"/>
      <c r="JEX919" s="806"/>
      <c r="JEY919" s="806"/>
      <c r="JEZ919" s="806"/>
      <c r="JFA919" s="806"/>
      <c r="JFB919" s="806"/>
      <c r="JFC919" s="806"/>
      <c r="JFD919" s="806"/>
      <c r="JFE919" s="806"/>
      <c r="JFF919" s="806"/>
      <c r="JFG919" s="806"/>
      <c r="JFH919" s="806"/>
      <c r="JFI919" s="806"/>
      <c r="JFJ919" s="806"/>
      <c r="JFK919" s="806"/>
      <c r="JFL919" s="806"/>
      <c r="JFM919" s="806"/>
      <c r="JFN919" s="806"/>
      <c r="JFO919" s="806"/>
      <c r="JFP919" s="806"/>
      <c r="JFQ919" s="806"/>
      <c r="JFR919" s="806"/>
      <c r="JFS919" s="806"/>
      <c r="JFT919" s="806"/>
      <c r="JFU919" s="806"/>
      <c r="JFV919" s="806"/>
      <c r="JFW919" s="806"/>
      <c r="JFX919" s="806"/>
      <c r="JFY919" s="806"/>
      <c r="JFZ919" s="806"/>
      <c r="JGA919" s="806"/>
      <c r="JGB919" s="806"/>
      <c r="JGC919" s="806"/>
      <c r="JGD919" s="806"/>
      <c r="JGE919" s="806"/>
      <c r="JGF919" s="806"/>
      <c r="JGG919" s="806"/>
      <c r="JGH919" s="806"/>
      <c r="JGI919" s="806"/>
      <c r="JGJ919" s="806"/>
      <c r="JGK919" s="806"/>
      <c r="JGL919" s="806"/>
      <c r="JGM919" s="806"/>
      <c r="JGN919" s="806"/>
      <c r="JGO919" s="806"/>
      <c r="JGP919" s="806"/>
      <c r="JGQ919" s="806"/>
      <c r="JGR919" s="806"/>
      <c r="JGS919" s="806"/>
      <c r="JGT919" s="806"/>
      <c r="JGU919" s="806"/>
      <c r="JGV919" s="806"/>
      <c r="JGW919" s="806"/>
      <c r="JGX919" s="806"/>
      <c r="JGY919" s="806"/>
      <c r="JGZ919" s="806"/>
      <c r="JHA919" s="806"/>
      <c r="JHB919" s="806"/>
      <c r="JHC919" s="806"/>
      <c r="JHD919" s="806"/>
      <c r="JHE919" s="806"/>
      <c r="JHF919" s="806"/>
      <c r="JHG919" s="806"/>
      <c r="JHH919" s="806"/>
      <c r="JHI919" s="806"/>
      <c r="JHJ919" s="806"/>
      <c r="JHK919" s="806"/>
      <c r="JHL919" s="806"/>
      <c r="JHM919" s="806"/>
      <c r="JHN919" s="806"/>
      <c r="JHO919" s="806"/>
      <c r="JHP919" s="806"/>
      <c r="JHQ919" s="806"/>
      <c r="JHR919" s="806"/>
      <c r="JHS919" s="806"/>
      <c r="JHT919" s="806"/>
      <c r="JHU919" s="806"/>
      <c r="JHV919" s="806"/>
      <c r="JHW919" s="806"/>
      <c r="JHX919" s="806"/>
      <c r="JHY919" s="806"/>
      <c r="JHZ919" s="806"/>
      <c r="JIA919" s="806"/>
      <c r="JIB919" s="806"/>
      <c r="JIC919" s="806"/>
      <c r="JID919" s="806"/>
      <c r="JIE919" s="806"/>
      <c r="JIF919" s="806"/>
      <c r="JIG919" s="806"/>
      <c r="JIH919" s="806"/>
      <c r="JII919" s="806"/>
      <c r="JIJ919" s="806"/>
      <c r="JIK919" s="806"/>
      <c r="JIL919" s="806"/>
      <c r="JIM919" s="806"/>
      <c r="JIN919" s="806"/>
      <c r="JIO919" s="806"/>
      <c r="JIP919" s="806"/>
      <c r="JIQ919" s="806"/>
      <c r="JIR919" s="806"/>
      <c r="JIS919" s="806"/>
      <c r="JIT919" s="806"/>
      <c r="JIU919" s="806"/>
      <c r="JIV919" s="806"/>
      <c r="JIW919" s="806"/>
      <c r="JIX919" s="806"/>
      <c r="JIY919" s="806"/>
      <c r="JIZ919" s="806"/>
      <c r="JJA919" s="806"/>
      <c r="JJB919" s="806"/>
      <c r="JJC919" s="806"/>
      <c r="JJD919" s="806"/>
      <c r="JJE919" s="806"/>
      <c r="JJF919" s="806"/>
      <c r="JJG919" s="806"/>
      <c r="JJH919" s="806"/>
      <c r="JJI919" s="806"/>
      <c r="JJJ919" s="806"/>
      <c r="JJK919" s="806"/>
      <c r="JJL919" s="806"/>
      <c r="JJM919" s="806"/>
      <c r="JJN919" s="806"/>
      <c r="JJO919" s="806"/>
      <c r="JJP919" s="806"/>
      <c r="JJQ919" s="806"/>
      <c r="JJR919" s="806"/>
      <c r="JJS919" s="806"/>
      <c r="JJT919" s="806"/>
      <c r="JJU919" s="806"/>
      <c r="JJV919" s="806"/>
      <c r="JJW919" s="806"/>
      <c r="JJX919" s="806"/>
      <c r="JJY919" s="806"/>
      <c r="JJZ919" s="806"/>
      <c r="JKA919" s="806"/>
      <c r="JKB919" s="806"/>
      <c r="JKC919" s="806"/>
      <c r="JKD919" s="806"/>
      <c r="JKE919" s="806"/>
      <c r="JKF919" s="806"/>
      <c r="JKG919" s="806"/>
      <c r="JKH919" s="806"/>
      <c r="JKI919" s="806"/>
      <c r="JKJ919" s="806"/>
      <c r="JKK919" s="806"/>
      <c r="JKL919" s="806"/>
      <c r="JKM919" s="806"/>
      <c r="JKN919" s="806"/>
      <c r="JKO919" s="806"/>
      <c r="JKP919" s="806"/>
      <c r="JKQ919" s="806"/>
      <c r="JKR919" s="806"/>
      <c r="JKS919" s="806"/>
      <c r="JKT919" s="806"/>
      <c r="JKU919" s="806"/>
      <c r="JKV919" s="806"/>
      <c r="JKW919" s="806"/>
      <c r="JKX919" s="806"/>
      <c r="JKY919" s="806"/>
      <c r="JKZ919" s="806"/>
      <c r="JLA919" s="806"/>
      <c r="JLB919" s="806"/>
      <c r="JLC919" s="806"/>
      <c r="JLD919" s="806"/>
      <c r="JLE919" s="806"/>
      <c r="JLF919" s="806"/>
      <c r="JLG919" s="806"/>
      <c r="JLH919" s="806"/>
      <c r="JLI919" s="806"/>
      <c r="JLJ919" s="806"/>
      <c r="JLK919" s="806"/>
      <c r="JLL919" s="806"/>
      <c r="JLM919" s="806"/>
      <c r="JLN919" s="806"/>
      <c r="JLO919" s="806"/>
      <c r="JLP919" s="806"/>
      <c r="JLQ919" s="806"/>
      <c r="JLR919" s="806"/>
      <c r="JLS919" s="806"/>
      <c r="JLT919" s="806"/>
      <c r="JLU919" s="806"/>
      <c r="JLV919" s="806"/>
      <c r="JLW919" s="806"/>
      <c r="JLX919" s="806"/>
      <c r="JLY919" s="806"/>
      <c r="JLZ919" s="806"/>
      <c r="JMA919" s="806"/>
      <c r="JMB919" s="806"/>
      <c r="JMC919" s="806"/>
      <c r="JMD919" s="806"/>
      <c r="JME919" s="806"/>
      <c r="JMF919" s="806"/>
      <c r="JMG919" s="806"/>
      <c r="JMH919" s="806"/>
      <c r="JMI919" s="806"/>
      <c r="JMJ919" s="806"/>
      <c r="JMK919" s="806"/>
      <c r="JML919" s="806"/>
      <c r="JMM919" s="806"/>
      <c r="JMN919" s="806"/>
      <c r="JMO919" s="806"/>
      <c r="JMP919" s="806"/>
      <c r="JMQ919" s="806"/>
      <c r="JMR919" s="806"/>
      <c r="JMS919" s="806"/>
      <c r="JMT919" s="806"/>
      <c r="JMU919" s="806"/>
      <c r="JMV919" s="806"/>
      <c r="JMW919" s="806"/>
      <c r="JMX919" s="806"/>
      <c r="JMY919" s="806"/>
      <c r="JMZ919" s="806"/>
      <c r="JNA919" s="806"/>
      <c r="JNB919" s="806"/>
      <c r="JNC919" s="806"/>
      <c r="JND919" s="806"/>
      <c r="JNE919" s="806"/>
      <c r="JNF919" s="806"/>
      <c r="JNG919" s="806"/>
      <c r="JNH919" s="806"/>
      <c r="JNI919" s="806"/>
      <c r="JNJ919" s="806"/>
      <c r="JNK919" s="806"/>
      <c r="JNL919" s="806"/>
      <c r="JNM919" s="806"/>
      <c r="JNN919" s="806"/>
      <c r="JNO919" s="806"/>
      <c r="JNP919" s="806"/>
      <c r="JNQ919" s="806"/>
      <c r="JNR919" s="806"/>
      <c r="JNS919" s="806"/>
      <c r="JNT919" s="806"/>
      <c r="JNU919" s="806"/>
      <c r="JNV919" s="806"/>
      <c r="JNW919" s="806"/>
      <c r="JNX919" s="806"/>
      <c r="JNY919" s="806"/>
      <c r="JNZ919" s="806"/>
      <c r="JOA919" s="806"/>
      <c r="JOB919" s="806"/>
      <c r="JOC919" s="806"/>
      <c r="JOD919" s="806"/>
      <c r="JOE919" s="806"/>
      <c r="JOF919" s="806"/>
      <c r="JOG919" s="806"/>
      <c r="JOH919" s="806"/>
      <c r="JOI919" s="806"/>
      <c r="JOJ919" s="806"/>
      <c r="JOK919" s="806"/>
      <c r="JOL919" s="806"/>
      <c r="JOM919" s="806"/>
      <c r="JON919" s="806"/>
      <c r="JOO919" s="806"/>
      <c r="JOP919" s="806"/>
      <c r="JOQ919" s="806"/>
      <c r="JOR919" s="806"/>
      <c r="JOS919" s="806"/>
      <c r="JOT919" s="806"/>
      <c r="JOU919" s="806"/>
      <c r="JOV919" s="806"/>
      <c r="JOW919" s="806"/>
      <c r="JOX919" s="806"/>
      <c r="JOY919" s="806"/>
      <c r="JOZ919" s="806"/>
      <c r="JPA919" s="806"/>
      <c r="JPB919" s="806"/>
      <c r="JPC919" s="806"/>
      <c r="JPD919" s="806"/>
      <c r="JPE919" s="806"/>
      <c r="JPF919" s="806"/>
      <c r="JPG919" s="806"/>
      <c r="JPH919" s="806"/>
      <c r="JPI919" s="806"/>
      <c r="JPJ919" s="806"/>
      <c r="JPK919" s="806"/>
      <c r="JPL919" s="806"/>
      <c r="JPM919" s="806"/>
      <c r="JPN919" s="806"/>
      <c r="JPO919" s="806"/>
      <c r="JPP919" s="806"/>
      <c r="JPQ919" s="806"/>
      <c r="JPR919" s="806"/>
      <c r="JPS919" s="806"/>
      <c r="JPT919" s="806"/>
      <c r="JPU919" s="806"/>
      <c r="JPV919" s="806"/>
      <c r="JPW919" s="806"/>
      <c r="JPX919" s="806"/>
      <c r="JPY919" s="806"/>
      <c r="JPZ919" s="806"/>
      <c r="JQA919" s="806"/>
      <c r="JQB919" s="806"/>
      <c r="JQC919" s="806"/>
      <c r="JQD919" s="806"/>
      <c r="JQE919" s="806"/>
      <c r="JQF919" s="806"/>
      <c r="JQG919" s="806"/>
      <c r="JQH919" s="806"/>
      <c r="JQI919" s="806"/>
      <c r="JQJ919" s="806"/>
      <c r="JQK919" s="806"/>
      <c r="JQL919" s="806"/>
      <c r="JQM919" s="806"/>
      <c r="JQN919" s="806"/>
      <c r="JQO919" s="806"/>
      <c r="JQP919" s="806"/>
      <c r="JQQ919" s="806"/>
      <c r="JQR919" s="806"/>
      <c r="JQS919" s="806"/>
      <c r="JQT919" s="806"/>
      <c r="JQU919" s="806"/>
      <c r="JQV919" s="806"/>
      <c r="JQW919" s="806"/>
      <c r="JQX919" s="806"/>
      <c r="JQY919" s="806"/>
      <c r="JQZ919" s="806"/>
      <c r="JRA919" s="806"/>
      <c r="JRB919" s="806"/>
      <c r="JRC919" s="806"/>
      <c r="JRD919" s="806"/>
      <c r="JRE919" s="806"/>
      <c r="JRF919" s="806"/>
      <c r="JRG919" s="806"/>
      <c r="JRH919" s="806"/>
      <c r="JRI919" s="806"/>
      <c r="JRJ919" s="806"/>
      <c r="JRK919" s="806"/>
      <c r="JRL919" s="806"/>
      <c r="JRM919" s="806"/>
      <c r="JRN919" s="806"/>
      <c r="JRO919" s="806"/>
      <c r="JRP919" s="806"/>
      <c r="JRQ919" s="806"/>
      <c r="JRR919" s="806"/>
      <c r="JRS919" s="806"/>
      <c r="JRT919" s="806"/>
      <c r="JRU919" s="806"/>
      <c r="JRV919" s="806"/>
      <c r="JRW919" s="806"/>
      <c r="JRX919" s="806"/>
      <c r="JRY919" s="806"/>
      <c r="JRZ919" s="806"/>
      <c r="JSA919" s="806"/>
      <c r="JSB919" s="806"/>
      <c r="JSC919" s="806"/>
      <c r="JSD919" s="806"/>
      <c r="JSE919" s="806"/>
      <c r="JSF919" s="806"/>
      <c r="JSG919" s="806"/>
      <c r="JSH919" s="806"/>
      <c r="JSI919" s="806"/>
      <c r="JSJ919" s="806"/>
      <c r="JSK919" s="806"/>
      <c r="JSL919" s="806"/>
      <c r="JSM919" s="806"/>
      <c r="JSN919" s="806"/>
      <c r="JSO919" s="806"/>
      <c r="JSP919" s="806"/>
      <c r="JSQ919" s="806"/>
      <c r="JSR919" s="806"/>
      <c r="JSS919" s="806"/>
      <c r="JST919" s="806"/>
      <c r="JSU919" s="806"/>
      <c r="JSV919" s="806"/>
      <c r="JSW919" s="806"/>
      <c r="JSX919" s="806"/>
      <c r="JSY919" s="806"/>
      <c r="JSZ919" s="806"/>
      <c r="JTA919" s="806"/>
      <c r="JTB919" s="806"/>
      <c r="JTC919" s="806"/>
      <c r="JTD919" s="806"/>
      <c r="JTE919" s="806"/>
      <c r="JTF919" s="806"/>
      <c r="JTG919" s="806"/>
      <c r="JTH919" s="806"/>
      <c r="JTI919" s="806"/>
      <c r="JTJ919" s="806"/>
      <c r="JTK919" s="806"/>
      <c r="JTL919" s="806"/>
      <c r="JTM919" s="806"/>
      <c r="JTN919" s="806"/>
      <c r="JTO919" s="806"/>
      <c r="JTP919" s="806"/>
      <c r="JTQ919" s="806"/>
      <c r="JTR919" s="806"/>
      <c r="JTS919" s="806"/>
      <c r="JTT919" s="806"/>
      <c r="JTU919" s="806"/>
      <c r="JTV919" s="806"/>
      <c r="JTW919" s="806"/>
      <c r="JTX919" s="806"/>
      <c r="JTY919" s="806"/>
      <c r="JTZ919" s="806"/>
      <c r="JUA919" s="806"/>
      <c r="JUB919" s="806"/>
      <c r="JUC919" s="806"/>
      <c r="JUD919" s="806"/>
      <c r="JUE919" s="806"/>
      <c r="JUF919" s="806"/>
      <c r="JUG919" s="806"/>
      <c r="JUH919" s="806"/>
      <c r="JUI919" s="806"/>
      <c r="JUJ919" s="806"/>
      <c r="JUK919" s="806"/>
      <c r="JUL919" s="806"/>
      <c r="JUM919" s="806"/>
      <c r="JUN919" s="806"/>
      <c r="JUO919" s="806"/>
      <c r="JUP919" s="806"/>
      <c r="JUQ919" s="806"/>
      <c r="JUR919" s="806"/>
      <c r="JUS919" s="806"/>
      <c r="JUT919" s="806"/>
      <c r="JUU919" s="806"/>
      <c r="JUV919" s="806"/>
      <c r="JUW919" s="806"/>
      <c r="JUX919" s="806"/>
      <c r="JUY919" s="806"/>
      <c r="JUZ919" s="806"/>
      <c r="JVA919" s="806"/>
      <c r="JVB919" s="806"/>
      <c r="JVC919" s="806"/>
      <c r="JVD919" s="806"/>
      <c r="JVE919" s="806"/>
      <c r="JVF919" s="806"/>
      <c r="JVG919" s="806"/>
      <c r="JVH919" s="806"/>
      <c r="JVI919" s="806"/>
      <c r="JVJ919" s="806"/>
      <c r="JVK919" s="806"/>
      <c r="JVL919" s="806"/>
      <c r="JVM919" s="806"/>
      <c r="JVN919" s="806"/>
      <c r="JVO919" s="806"/>
      <c r="JVP919" s="806"/>
      <c r="JVQ919" s="806"/>
      <c r="JVR919" s="806"/>
      <c r="JVS919" s="806"/>
      <c r="JVT919" s="806"/>
      <c r="JVU919" s="806"/>
      <c r="JVV919" s="806"/>
      <c r="JVW919" s="806"/>
      <c r="JVX919" s="806"/>
      <c r="JVY919" s="806"/>
      <c r="JVZ919" s="806"/>
      <c r="JWA919" s="806"/>
      <c r="JWB919" s="806"/>
      <c r="JWC919" s="806"/>
      <c r="JWD919" s="806"/>
      <c r="JWE919" s="806"/>
      <c r="JWF919" s="806"/>
      <c r="JWG919" s="806"/>
      <c r="JWH919" s="806"/>
      <c r="JWI919" s="806"/>
      <c r="JWJ919" s="806"/>
      <c r="JWK919" s="806"/>
      <c r="JWL919" s="806"/>
      <c r="JWM919" s="806"/>
      <c r="JWN919" s="806"/>
      <c r="JWO919" s="806"/>
      <c r="JWP919" s="806"/>
      <c r="JWQ919" s="806"/>
      <c r="JWR919" s="806"/>
      <c r="JWS919" s="806"/>
      <c r="JWT919" s="806"/>
      <c r="JWU919" s="806"/>
      <c r="JWV919" s="806"/>
      <c r="JWW919" s="806"/>
      <c r="JWX919" s="806"/>
      <c r="JWY919" s="806"/>
      <c r="JWZ919" s="806"/>
      <c r="JXA919" s="806"/>
      <c r="JXB919" s="806"/>
      <c r="JXC919" s="806"/>
      <c r="JXD919" s="806"/>
      <c r="JXE919" s="806"/>
      <c r="JXF919" s="806"/>
      <c r="JXG919" s="806"/>
      <c r="JXH919" s="806"/>
      <c r="JXI919" s="806"/>
      <c r="JXJ919" s="806"/>
      <c r="JXK919" s="806"/>
      <c r="JXL919" s="806"/>
      <c r="JXM919" s="806"/>
      <c r="JXN919" s="806"/>
      <c r="JXO919" s="806"/>
      <c r="JXP919" s="806"/>
      <c r="JXQ919" s="806"/>
      <c r="JXR919" s="806"/>
      <c r="JXS919" s="806"/>
      <c r="JXT919" s="806"/>
      <c r="JXU919" s="806"/>
      <c r="JXV919" s="806"/>
      <c r="JXW919" s="806"/>
      <c r="JXX919" s="806"/>
      <c r="JXY919" s="806"/>
      <c r="JXZ919" s="806"/>
      <c r="JYA919" s="806"/>
      <c r="JYB919" s="806"/>
      <c r="JYC919" s="806"/>
      <c r="JYD919" s="806"/>
      <c r="JYE919" s="806"/>
      <c r="JYF919" s="806"/>
      <c r="JYG919" s="806"/>
      <c r="JYH919" s="806"/>
      <c r="JYI919" s="806"/>
      <c r="JYJ919" s="806"/>
      <c r="JYK919" s="806"/>
      <c r="JYL919" s="806"/>
      <c r="JYM919" s="806"/>
      <c r="JYN919" s="806"/>
      <c r="JYO919" s="806"/>
      <c r="JYP919" s="806"/>
      <c r="JYQ919" s="806"/>
      <c r="JYR919" s="806"/>
      <c r="JYS919" s="806"/>
      <c r="JYT919" s="806"/>
      <c r="JYU919" s="806"/>
      <c r="JYV919" s="806"/>
      <c r="JYW919" s="806"/>
      <c r="JYX919" s="806"/>
      <c r="JYY919" s="806"/>
      <c r="JYZ919" s="806"/>
      <c r="JZA919" s="806"/>
      <c r="JZB919" s="806"/>
      <c r="JZC919" s="806"/>
      <c r="JZD919" s="806"/>
      <c r="JZE919" s="806"/>
      <c r="JZF919" s="806"/>
      <c r="JZG919" s="806"/>
      <c r="JZH919" s="806"/>
      <c r="JZI919" s="806"/>
      <c r="JZJ919" s="806"/>
      <c r="JZK919" s="806"/>
      <c r="JZL919" s="806"/>
      <c r="JZM919" s="806"/>
      <c r="JZN919" s="806"/>
      <c r="JZO919" s="806"/>
      <c r="JZP919" s="806"/>
      <c r="JZQ919" s="806"/>
      <c r="JZR919" s="806"/>
      <c r="JZS919" s="806"/>
      <c r="JZT919" s="806"/>
      <c r="JZU919" s="806"/>
      <c r="JZV919" s="806"/>
      <c r="JZW919" s="806"/>
      <c r="JZX919" s="806"/>
      <c r="JZY919" s="806"/>
      <c r="JZZ919" s="806"/>
      <c r="KAA919" s="806"/>
      <c r="KAB919" s="806"/>
      <c r="KAC919" s="806"/>
      <c r="KAD919" s="806"/>
      <c r="KAE919" s="806"/>
      <c r="KAF919" s="806"/>
      <c r="KAG919" s="806"/>
      <c r="KAH919" s="806"/>
      <c r="KAI919" s="806"/>
      <c r="KAJ919" s="806"/>
      <c r="KAK919" s="806"/>
      <c r="KAL919" s="806"/>
      <c r="KAM919" s="806"/>
      <c r="KAN919" s="806"/>
      <c r="KAO919" s="806"/>
      <c r="KAP919" s="806"/>
      <c r="KAQ919" s="806"/>
      <c r="KAR919" s="806"/>
      <c r="KAS919" s="806"/>
      <c r="KAT919" s="806"/>
      <c r="KAU919" s="806"/>
      <c r="KAV919" s="806"/>
      <c r="KAW919" s="806"/>
      <c r="KAX919" s="806"/>
      <c r="KAY919" s="806"/>
      <c r="KAZ919" s="806"/>
      <c r="KBA919" s="806"/>
      <c r="KBB919" s="806"/>
      <c r="KBC919" s="806"/>
      <c r="KBD919" s="806"/>
      <c r="KBE919" s="806"/>
      <c r="KBF919" s="806"/>
      <c r="KBG919" s="806"/>
      <c r="KBH919" s="806"/>
      <c r="KBI919" s="806"/>
      <c r="KBJ919" s="806"/>
      <c r="KBK919" s="806"/>
      <c r="KBL919" s="806"/>
      <c r="KBM919" s="806"/>
      <c r="KBN919" s="806"/>
      <c r="KBO919" s="806"/>
      <c r="KBP919" s="806"/>
      <c r="KBQ919" s="806"/>
      <c r="KBR919" s="806"/>
      <c r="KBS919" s="806"/>
      <c r="KBT919" s="806"/>
      <c r="KBU919" s="806"/>
      <c r="KBV919" s="806"/>
      <c r="KBW919" s="806"/>
      <c r="KBX919" s="806"/>
      <c r="KBY919" s="806"/>
      <c r="KBZ919" s="806"/>
      <c r="KCA919" s="806"/>
      <c r="KCB919" s="806"/>
      <c r="KCC919" s="806"/>
      <c r="KCD919" s="806"/>
      <c r="KCE919" s="806"/>
      <c r="KCF919" s="806"/>
      <c r="KCG919" s="806"/>
      <c r="KCH919" s="806"/>
      <c r="KCI919" s="806"/>
      <c r="KCJ919" s="806"/>
      <c r="KCK919" s="806"/>
      <c r="KCL919" s="806"/>
      <c r="KCM919" s="806"/>
      <c r="KCN919" s="806"/>
      <c r="KCO919" s="806"/>
      <c r="KCP919" s="806"/>
      <c r="KCQ919" s="806"/>
      <c r="KCR919" s="806"/>
      <c r="KCS919" s="806"/>
      <c r="KCT919" s="806"/>
      <c r="KCU919" s="806"/>
      <c r="KCV919" s="806"/>
      <c r="KCW919" s="806"/>
      <c r="KCX919" s="806"/>
      <c r="KCY919" s="806"/>
      <c r="KCZ919" s="806"/>
      <c r="KDA919" s="806"/>
      <c r="KDB919" s="806"/>
      <c r="KDC919" s="806"/>
      <c r="KDD919" s="806"/>
      <c r="KDE919" s="806"/>
      <c r="KDF919" s="806"/>
      <c r="KDG919" s="806"/>
      <c r="KDH919" s="806"/>
      <c r="KDI919" s="806"/>
      <c r="KDJ919" s="806"/>
      <c r="KDK919" s="806"/>
      <c r="KDL919" s="806"/>
      <c r="KDM919" s="806"/>
      <c r="KDN919" s="806"/>
      <c r="KDO919" s="806"/>
      <c r="KDP919" s="806"/>
      <c r="KDQ919" s="806"/>
      <c r="KDR919" s="806"/>
      <c r="KDS919" s="806"/>
      <c r="KDT919" s="806"/>
      <c r="KDU919" s="806"/>
      <c r="KDV919" s="806"/>
      <c r="KDW919" s="806"/>
      <c r="KDX919" s="806"/>
      <c r="KDY919" s="806"/>
      <c r="KDZ919" s="806"/>
      <c r="KEA919" s="806"/>
      <c r="KEB919" s="806"/>
      <c r="KEC919" s="806"/>
      <c r="KED919" s="806"/>
      <c r="KEE919" s="806"/>
      <c r="KEF919" s="806"/>
      <c r="KEG919" s="806"/>
      <c r="KEH919" s="806"/>
      <c r="KEI919" s="806"/>
      <c r="KEJ919" s="806"/>
      <c r="KEK919" s="806"/>
      <c r="KEL919" s="806"/>
      <c r="KEM919" s="806"/>
      <c r="KEN919" s="806"/>
      <c r="KEO919" s="806"/>
      <c r="KEP919" s="806"/>
      <c r="KEQ919" s="806"/>
      <c r="KER919" s="806"/>
      <c r="KES919" s="806"/>
      <c r="KET919" s="806"/>
      <c r="KEU919" s="806"/>
      <c r="KEV919" s="806"/>
      <c r="KEW919" s="806"/>
      <c r="KEX919" s="806"/>
      <c r="KEY919" s="806"/>
      <c r="KEZ919" s="806"/>
      <c r="KFA919" s="806"/>
      <c r="KFB919" s="806"/>
      <c r="KFC919" s="806"/>
      <c r="KFD919" s="806"/>
      <c r="KFE919" s="806"/>
      <c r="KFF919" s="806"/>
      <c r="KFG919" s="806"/>
      <c r="KFH919" s="806"/>
      <c r="KFI919" s="806"/>
      <c r="KFJ919" s="806"/>
      <c r="KFK919" s="806"/>
      <c r="KFL919" s="806"/>
      <c r="KFM919" s="806"/>
      <c r="KFN919" s="806"/>
      <c r="KFO919" s="806"/>
      <c r="KFP919" s="806"/>
      <c r="KFQ919" s="806"/>
      <c r="KFR919" s="806"/>
      <c r="KFS919" s="806"/>
      <c r="KFT919" s="806"/>
      <c r="KFU919" s="806"/>
      <c r="KFV919" s="806"/>
      <c r="KFW919" s="806"/>
      <c r="KFX919" s="806"/>
      <c r="KFY919" s="806"/>
      <c r="KFZ919" s="806"/>
      <c r="KGA919" s="806"/>
      <c r="KGB919" s="806"/>
      <c r="KGC919" s="806"/>
      <c r="KGD919" s="806"/>
      <c r="KGE919" s="806"/>
      <c r="KGF919" s="806"/>
      <c r="KGG919" s="806"/>
      <c r="KGH919" s="806"/>
      <c r="KGI919" s="806"/>
      <c r="KGJ919" s="806"/>
      <c r="KGK919" s="806"/>
      <c r="KGL919" s="806"/>
      <c r="KGM919" s="806"/>
      <c r="KGN919" s="806"/>
      <c r="KGO919" s="806"/>
      <c r="KGP919" s="806"/>
      <c r="KGQ919" s="806"/>
      <c r="KGR919" s="806"/>
      <c r="KGS919" s="806"/>
      <c r="KGT919" s="806"/>
      <c r="KGU919" s="806"/>
      <c r="KGV919" s="806"/>
      <c r="KGW919" s="806"/>
      <c r="KGX919" s="806"/>
      <c r="KGY919" s="806"/>
      <c r="KGZ919" s="806"/>
      <c r="KHA919" s="806"/>
      <c r="KHB919" s="806"/>
      <c r="KHC919" s="806"/>
      <c r="KHD919" s="806"/>
      <c r="KHE919" s="806"/>
      <c r="KHF919" s="806"/>
      <c r="KHG919" s="806"/>
      <c r="KHH919" s="806"/>
      <c r="KHI919" s="806"/>
      <c r="KHJ919" s="806"/>
      <c r="KHK919" s="806"/>
      <c r="KHL919" s="806"/>
      <c r="KHM919" s="806"/>
      <c r="KHN919" s="806"/>
      <c r="KHO919" s="806"/>
      <c r="KHP919" s="806"/>
      <c r="KHQ919" s="806"/>
      <c r="KHR919" s="806"/>
      <c r="KHS919" s="806"/>
      <c r="KHT919" s="806"/>
      <c r="KHU919" s="806"/>
      <c r="KHV919" s="806"/>
      <c r="KHW919" s="806"/>
      <c r="KHX919" s="806"/>
      <c r="KHY919" s="806"/>
      <c r="KHZ919" s="806"/>
      <c r="KIA919" s="806"/>
      <c r="KIB919" s="806"/>
      <c r="KIC919" s="806"/>
      <c r="KID919" s="806"/>
      <c r="KIE919" s="806"/>
      <c r="KIF919" s="806"/>
      <c r="KIG919" s="806"/>
      <c r="KIH919" s="806"/>
      <c r="KII919" s="806"/>
      <c r="KIJ919" s="806"/>
      <c r="KIK919" s="806"/>
      <c r="KIL919" s="806"/>
      <c r="KIM919" s="806"/>
      <c r="KIN919" s="806"/>
      <c r="KIO919" s="806"/>
      <c r="KIP919" s="806"/>
      <c r="KIQ919" s="806"/>
      <c r="KIR919" s="806"/>
      <c r="KIS919" s="806"/>
      <c r="KIT919" s="806"/>
      <c r="KIU919" s="806"/>
      <c r="KIV919" s="806"/>
      <c r="KIW919" s="806"/>
      <c r="KIX919" s="806"/>
      <c r="KIY919" s="806"/>
      <c r="KIZ919" s="806"/>
      <c r="KJA919" s="806"/>
      <c r="KJB919" s="806"/>
      <c r="KJC919" s="806"/>
      <c r="KJD919" s="806"/>
      <c r="KJE919" s="806"/>
      <c r="KJF919" s="806"/>
      <c r="KJG919" s="806"/>
      <c r="KJH919" s="806"/>
      <c r="KJI919" s="806"/>
      <c r="KJJ919" s="806"/>
      <c r="KJK919" s="806"/>
      <c r="KJL919" s="806"/>
      <c r="KJM919" s="806"/>
      <c r="KJN919" s="806"/>
      <c r="KJO919" s="806"/>
      <c r="KJP919" s="806"/>
      <c r="KJQ919" s="806"/>
      <c r="KJR919" s="806"/>
      <c r="KJS919" s="806"/>
      <c r="KJT919" s="806"/>
      <c r="KJU919" s="806"/>
      <c r="KJV919" s="806"/>
      <c r="KJW919" s="806"/>
      <c r="KJX919" s="806"/>
      <c r="KJY919" s="806"/>
      <c r="KJZ919" s="806"/>
      <c r="KKA919" s="806"/>
      <c r="KKB919" s="806"/>
      <c r="KKC919" s="806"/>
      <c r="KKD919" s="806"/>
      <c r="KKE919" s="806"/>
      <c r="KKF919" s="806"/>
      <c r="KKG919" s="806"/>
      <c r="KKH919" s="806"/>
      <c r="KKI919" s="806"/>
      <c r="KKJ919" s="806"/>
      <c r="KKK919" s="806"/>
      <c r="KKL919" s="806"/>
      <c r="KKM919" s="806"/>
      <c r="KKN919" s="806"/>
      <c r="KKO919" s="806"/>
      <c r="KKP919" s="806"/>
      <c r="KKQ919" s="806"/>
      <c r="KKR919" s="806"/>
      <c r="KKS919" s="806"/>
      <c r="KKT919" s="806"/>
      <c r="KKU919" s="806"/>
      <c r="KKV919" s="806"/>
      <c r="KKW919" s="806"/>
      <c r="KKX919" s="806"/>
      <c r="KKY919" s="806"/>
      <c r="KKZ919" s="806"/>
      <c r="KLA919" s="806"/>
      <c r="KLB919" s="806"/>
      <c r="KLC919" s="806"/>
      <c r="KLD919" s="806"/>
      <c r="KLE919" s="806"/>
      <c r="KLF919" s="806"/>
      <c r="KLG919" s="806"/>
      <c r="KLH919" s="806"/>
      <c r="KLI919" s="806"/>
      <c r="KLJ919" s="806"/>
      <c r="KLK919" s="806"/>
      <c r="KLL919" s="806"/>
      <c r="KLM919" s="806"/>
      <c r="KLN919" s="806"/>
      <c r="KLO919" s="806"/>
      <c r="KLP919" s="806"/>
      <c r="KLQ919" s="806"/>
      <c r="KLR919" s="806"/>
      <c r="KLS919" s="806"/>
      <c r="KLT919" s="806"/>
      <c r="KLU919" s="806"/>
      <c r="KLV919" s="806"/>
      <c r="KLW919" s="806"/>
      <c r="KLX919" s="806"/>
      <c r="KLY919" s="806"/>
      <c r="KLZ919" s="806"/>
      <c r="KMA919" s="806"/>
      <c r="KMB919" s="806"/>
      <c r="KMC919" s="806"/>
      <c r="KMD919" s="806"/>
      <c r="KME919" s="806"/>
      <c r="KMF919" s="806"/>
      <c r="KMG919" s="806"/>
      <c r="KMH919" s="806"/>
      <c r="KMI919" s="806"/>
      <c r="KMJ919" s="806"/>
      <c r="KMK919" s="806"/>
      <c r="KML919" s="806"/>
      <c r="KMM919" s="806"/>
      <c r="KMN919" s="806"/>
      <c r="KMO919" s="806"/>
      <c r="KMP919" s="806"/>
      <c r="KMQ919" s="806"/>
      <c r="KMR919" s="806"/>
      <c r="KMS919" s="806"/>
      <c r="KMT919" s="806"/>
      <c r="KMU919" s="806"/>
      <c r="KMV919" s="806"/>
      <c r="KMW919" s="806"/>
      <c r="KMX919" s="806"/>
      <c r="KMY919" s="806"/>
      <c r="KMZ919" s="806"/>
      <c r="KNA919" s="806"/>
      <c r="KNB919" s="806"/>
      <c r="KNC919" s="806"/>
      <c r="KND919" s="806"/>
      <c r="KNE919" s="806"/>
      <c r="KNF919" s="806"/>
      <c r="KNG919" s="806"/>
      <c r="KNH919" s="806"/>
      <c r="KNI919" s="806"/>
      <c r="KNJ919" s="806"/>
      <c r="KNK919" s="806"/>
      <c r="KNL919" s="806"/>
      <c r="KNM919" s="806"/>
      <c r="KNN919" s="806"/>
      <c r="KNO919" s="806"/>
      <c r="KNP919" s="806"/>
      <c r="KNQ919" s="806"/>
      <c r="KNR919" s="806"/>
      <c r="KNS919" s="806"/>
      <c r="KNT919" s="806"/>
      <c r="KNU919" s="806"/>
      <c r="KNV919" s="806"/>
      <c r="KNW919" s="806"/>
      <c r="KNX919" s="806"/>
      <c r="KNY919" s="806"/>
      <c r="KNZ919" s="806"/>
      <c r="KOA919" s="806"/>
      <c r="KOB919" s="806"/>
      <c r="KOC919" s="806"/>
      <c r="KOD919" s="806"/>
      <c r="KOE919" s="806"/>
      <c r="KOF919" s="806"/>
      <c r="KOG919" s="806"/>
      <c r="KOH919" s="806"/>
      <c r="KOI919" s="806"/>
      <c r="KOJ919" s="806"/>
      <c r="KOK919" s="806"/>
      <c r="KOL919" s="806"/>
      <c r="KOM919" s="806"/>
      <c r="KON919" s="806"/>
      <c r="KOO919" s="806"/>
      <c r="KOP919" s="806"/>
      <c r="KOQ919" s="806"/>
      <c r="KOR919" s="806"/>
      <c r="KOS919" s="806"/>
      <c r="KOT919" s="806"/>
      <c r="KOU919" s="806"/>
      <c r="KOV919" s="806"/>
      <c r="KOW919" s="806"/>
      <c r="KOX919" s="806"/>
      <c r="KOY919" s="806"/>
      <c r="KOZ919" s="806"/>
      <c r="KPA919" s="806"/>
      <c r="KPB919" s="806"/>
      <c r="KPC919" s="806"/>
      <c r="KPD919" s="806"/>
      <c r="KPE919" s="806"/>
      <c r="KPF919" s="806"/>
      <c r="KPG919" s="806"/>
      <c r="KPH919" s="806"/>
      <c r="KPI919" s="806"/>
      <c r="KPJ919" s="806"/>
      <c r="KPK919" s="806"/>
      <c r="KPL919" s="806"/>
      <c r="KPM919" s="806"/>
      <c r="KPN919" s="806"/>
      <c r="KPO919" s="806"/>
      <c r="KPP919" s="806"/>
      <c r="KPQ919" s="806"/>
      <c r="KPR919" s="806"/>
      <c r="KPS919" s="806"/>
      <c r="KPT919" s="806"/>
      <c r="KPU919" s="806"/>
      <c r="KPV919" s="806"/>
      <c r="KPW919" s="806"/>
      <c r="KPX919" s="806"/>
      <c r="KPY919" s="806"/>
      <c r="KPZ919" s="806"/>
      <c r="KQA919" s="806"/>
      <c r="KQB919" s="806"/>
      <c r="KQC919" s="806"/>
      <c r="KQD919" s="806"/>
      <c r="KQE919" s="806"/>
      <c r="KQF919" s="806"/>
      <c r="KQG919" s="806"/>
      <c r="KQH919" s="806"/>
      <c r="KQI919" s="806"/>
      <c r="KQJ919" s="806"/>
      <c r="KQK919" s="806"/>
      <c r="KQL919" s="806"/>
      <c r="KQM919" s="806"/>
      <c r="KQN919" s="806"/>
      <c r="KQO919" s="806"/>
      <c r="KQP919" s="806"/>
      <c r="KQQ919" s="806"/>
      <c r="KQR919" s="806"/>
      <c r="KQS919" s="806"/>
      <c r="KQT919" s="806"/>
      <c r="KQU919" s="806"/>
      <c r="KQV919" s="806"/>
      <c r="KQW919" s="806"/>
      <c r="KQX919" s="806"/>
      <c r="KQY919" s="806"/>
      <c r="KQZ919" s="806"/>
      <c r="KRA919" s="806"/>
      <c r="KRB919" s="806"/>
      <c r="KRC919" s="806"/>
      <c r="KRD919" s="806"/>
      <c r="KRE919" s="806"/>
      <c r="KRF919" s="806"/>
      <c r="KRG919" s="806"/>
      <c r="KRH919" s="806"/>
      <c r="KRI919" s="806"/>
      <c r="KRJ919" s="806"/>
      <c r="KRK919" s="806"/>
      <c r="KRL919" s="806"/>
      <c r="KRM919" s="806"/>
      <c r="KRN919" s="806"/>
      <c r="KRO919" s="806"/>
      <c r="KRP919" s="806"/>
      <c r="KRQ919" s="806"/>
      <c r="KRR919" s="806"/>
      <c r="KRS919" s="806"/>
      <c r="KRT919" s="806"/>
      <c r="KRU919" s="806"/>
      <c r="KRV919" s="806"/>
      <c r="KRW919" s="806"/>
      <c r="KRX919" s="806"/>
      <c r="KRY919" s="806"/>
      <c r="KRZ919" s="806"/>
      <c r="KSA919" s="806"/>
      <c r="KSB919" s="806"/>
      <c r="KSC919" s="806"/>
      <c r="KSD919" s="806"/>
      <c r="KSE919" s="806"/>
      <c r="KSF919" s="806"/>
      <c r="KSG919" s="806"/>
      <c r="KSH919" s="806"/>
      <c r="KSI919" s="806"/>
      <c r="KSJ919" s="806"/>
      <c r="KSK919" s="806"/>
      <c r="KSL919" s="806"/>
      <c r="KSM919" s="806"/>
      <c r="KSN919" s="806"/>
      <c r="KSO919" s="806"/>
      <c r="KSP919" s="806"/>
      <c r="KSQ919" s="806"/>
      <c r="KSR919" s="806"/>
      <c r="KSS919" s="806"/>
      <c r="KST919" s="806"/>
      <c r="KSU919" s="806"/>
      <c r="KSV919" s="806"/>
      <c r="KSW919" s="806"/>
      <c r="KSX919" s="806"/>
      <c r="KSY919" s="806"/>
      <c r="KSZ919" s="806"/>
      <c r="KTA919" s="806"/>
      <c r="KTB919" s="806"/>
      <c r="KTC919" s="806"/>
      <c r="KTD919" s="806"/>
      <c r="KTE919" s="806"/>
      <c r="KTF919" s="806"/>
      <c r="KTG919" s="806"/>
      <c r="KTH919" s="806"/>
      <c r="KTI919" s="806"/>
      <c r="KTJ919" s="806"/>
      <c r="KTK919" s="806"/>
      <c r="KTL919" s="806"/>
      <c r="KTM919" s="806"/>
      <c r="KTN919" s="806"/>
      <c r="KTO919" s="806"/>
      <c r="KTP919" s="806"/>
      <c r="KTQ919" s="806"/>
      <c r="KTR919" s="806"/>
      <c r="KTS919" s="806"/>
      <c r="KTT919" s="806"/>
      <c r="KTU919" s="806"/>
      <c r="KTV919" s="806"/>
      <c r="KTW919" s="806"/>
      <c r="KTX919" s="806"/>
      <c r="KTY919" s="806"/>
      <c r="KTZ919" s="806"/>
      <c r="KUA919" s="806"/>
      <c r="KUB919" s="806"/>
      <c r="KUC919" s="806"/>
      <c r="KUD919" s="806"/>
      <c r="KUE919" s="806"/>
      <c r="KUF919" s="806"/>
      <c r="KUG919" s="806"/>
      <c r="KUH919" s="806"/>
      <c r="KUI919" s="806"/>
      <c r="KUJ919" s="806"/>
      <c r="KUK919" s="806"/>
      <c r="KUL919" s="806"/>
      <c r="KUM919" s="806"/>
      <c r="KUN919" s="806"/>
      <c r="KUO919" s="806"/>
      <c r="KUP919" s="806"/>
      <c r="KUQ919" s="806"/>
      <c r="KUR919" s="806"/>
      <c r="KUS919" s="806"/>
      <c r="KUT919" s="806"/>
      <c r="KUU919" s="806"/>
      <c r="KUV919" s="806"/>
      <c r="KUW919" s="806"/>
      <c r="KUX919" s="806"/>
      <c r="KUY919" s="806"/>
      <c r="KUZ919" s="806"/>
      <c r="KVA919" s="806"/>
      <c r="KVB919" s="806"/>
      <c r="KVC919" s="806"/>
      <c r="KVD919" s="806"/>
      <c r="KVE919" s="806"/>
      <c r="KVF919" s="806"/>
      <c r="KVG919" s="806"/>
      <c r="KVH919" s="806"/>
      <c r="KVI919" s="806"/>
      <c r="KVJ919" s="806"/>
      <c r="KVK919" s="806"/>
      <c r="KVL919" s="806"/>
      <c r="KVM919" s="806"/>
      <c r="KVN919" s="806"/>
      <c r="KVO919" s="806"/>
      <c r="KVP919" s="806"/>
      <c r="KVQ919" s="806"/>
      <c r="KVR919" s="806"/>
      <c r="KVS919" s="806"/>
      <c r="KVT919" s="806"/>
      <c r="KVU919" s="806"/>
      <c r="KVV919" s="806"/>
      <c r="KVW919" s="806"/>
      <c r="KVX919" s="806"/>
      <c r="KVY919" s="806"/>
      <c r="KVZ919" s="806"/>
      <c r="KWA919" s="806"/>
      <c r="KWB919" s="806"/>
      <c r="KWC919" s="806"/>
      <c r="KWD919" s="806"/>
      <c r="KWE919" s="806"/>
      <c r="KWF919" s="806"/>
      <c r="KWG919" s="806"/>
      <c r="KWH919" s="806"/>
      <c r="KWI919" s="806"/>
      <c r="KWJ919" s="806"/>
      <c r="KWK919" s="806"/>
      <c r="KWL919" s="806"/>
      <c r="KWM919" s="806"/>
      <c r="KWN919" s="806"/>
      <c r="KWO919" s="806"/>
      <c r="KWP919" s="806"/>
      <c r="KWQ919" s="806"/>
      <c r="KWR919" s="806"/>
      <c r="KWS919" s="806"/>
      <c r="KWT919" s="806"/>
      <c r="KWU919" s="806"/>
      <c r="KWV919" s="806"/>
      <c r="KWW919" s="806"/>
      <c r="KWX919" s="806"/>
      <c r="KWY919" s="806"/>
      <c r="KWZ919" s="806"/>
      <c r="KXA919" s="806"/>
      <c r="KXB919" s="806"/>
      <c r="KXC919" s="806"/>
      <c r="KXD919" s="806"/>
      <c r="KXE919" s="806"/>
      <c r="KXF919" s="806"/>
      <c r="KXG919" s="806"/>
      <c r="KXH919" s="806"/>
      <c r="KXI919" s="806"/>
      <c r="KXJ919" s="806"/>
      <c r="KXK919" s="806"/>
      <c r="KXL919" s="806"/>
      <c r="KXM919" s="806"/>
      <c r="KXN919" s="806"/>
      <c r="KXO919" s="806"/>
      <c r="KXP919" s="806"/>
      <c r="KXQ919" s="806"/>
      <c r="KXR919" s="806"/>
      <c r="KXS919" s="806"/>
      <c r="KXT919" s="806"/>
      <c r="KXU919" s="806"/>
      <c r="KXV919" s="806"/>
      <c r="KXW919" s="806"/>
      <c r="KXX919" s="806"/>
      <c r="KXY919" s="806"/>
      <c r="KXZ919" s="806"/>
      <c r="KYA919" s="806"/>
      <c r="KYB919" s="806"/>
      <c r="KYC919" s="806"/>
      <c r="KYD919" s="806"/>
      <c r="KYE919" s="806"/>
      <c r="KYF919" s="806"/>
      <c r="KYG919" s="806"/>
      <c r="KYH919" s="806"/>
      <c r="KYI919" s="806"/>
      <c r="KYJ919" s="806"/>
      <c r="KYK919" s="806"/>
      <c r="KYL919" s="806"/>
      <c r="KYM919" s="806"/>
      <c r="KYN919" s="806"/>
      <c r="KYO919" s="806"/>
      <c r="KYP919" s="806"/>
      <c r="KYQ919" s="806"/>
      <c r="KYR919" s="806"/>
      <c r="KYS919" s="806"/>
      <c r="KYT919" s="806"/>
      <c r="KYU919" s="806"/>
      <c r="KYV919" s="806"/>
      <c r="KYW919" s="806"/>
      <c r="KYX919" s="806"/>
      <c r="KYY919" s="806"/>
      <c r="KYZ919" s="806"/>
      <c r="KZA919" s="806"/>
      <c r="KZB919" s="806"/>
      <c r="KZC919" s="806"/>
      <c r="KZD919" s="806"/>
      <c r="KZE919" s="806"/>
      <c r="KZF919" s="806"/>
      <c r="KZG919" s="806"/>
      <c r="KZH919" s="806"/>
      <c r="KZI919" s="806"/>
      <c r="KZJ919" s="806"/>
      <c r="KZK919" s="806"/>
      <c r="KZL919" s="806"/>
      <c r="KZM919" s="806"/>
      <c r="KZN919" s="806"/>
      <c r="KZO919" s="806"/>
      <c r="KZP919" s="806"/>
      <c r="KZQ919" s="806"/>
      <c r="KZR919" s="806"/>
      <c r="KZS919" s="806"/>
      <c r="KZT919" s="806"/>
      <c r="KZU919" s="806"/>
      <c r="KZV919" s="806"/>
      <c r="KZW919" s="806"/>
      <c r="KZX919" s="806"/>
      <c r="KZY919" s="806"/>
      <c r="KZZ919" s="806"/>
      <c r="LAA919" s="806"/>
      <c r="LAB919" s="806"/>
      <c r="LAC919" s="806"/>
      <c r="LAD919" s="806"/>
      <c r="LAE919" s="806"/>
      <c r="LAF919" s="806"/>
      <c r="LAG919" s="806"/>
      <c r="LAH919" s="806"/>
      <c r="LAI919" s="806"/>
      <c r="LAJ919" s="806"/>
      <c r="LAK919" s="806"/>
      <c r="LAL919" s="806"/>
      <c r="LAM919" s="806"/>
      <c r="LAN919" s="806"/>
      <c r="LAO919" s="806"/>
      <c r="LAP919" s="806"/>
      <c r="LAQ919" s="806"/>
      <c r="LAR919" s="806"/>
      <c r="LAS919" s="806"/>
      <c r="LAT919" s="806"/>
      <c r="LAU919" s="806"/>
      <c r="LAV919" s="806"/>
      <c r="LAW919" s="806"/>
      <c r="LAX919" s="806"/>
      <c r="LAY919" s="806"/>
      <c r="LAZ919" s="806"/>
      <c r="LBA919" s="806"/>
      <c r="LBB919" s="806"/>
      <c r="LBC919" s="806"/>
      <c r="LBD919" s="806"/>
      <c r="LBE919" s="806"/>
      <c r="LBF919" s="806"/>
      <c r="LBG919" s="806"/>
      <c r="LBH919" s="806"/>
      <c r="LBI919" s="806"/>
      <c r="LBJ919" s="806"/>
      <c r="LBK919" s="806"/>
      <c r="LBL919" s="806"/>
      <c r="LBM919" s="806"/>
      <c r="LBN919" s="806"/>
      <c r="LBO919" s="806"/>
      <c r="LBP919" s="806"/>
      <c r="LBQ919" s="806"/>
      <c r="LBR919" s="806"/>
      <c r="LBS919" s="806"/>
      <c r="LBT919" s="806"/>
      <c r="LBU919" s="806"/>
      <c r="LBV919" s="806"/>
      <c r="LBW919" s="806"/>
      <c r="LBX919" s="806"/>
      <c r="LBY919" s="806"/>
      <c r="LBZ919" s="806"/>
      <c r="LCA919" s="806"/>
      <c r="LCB919" s="806"/>
      <c r="LCC919" s="806"/>
      <c r="LCD919" s="806"/>
      <c r="LCE919" s="806"/>
      <c r="LCF919" s="806"/>
      <c r="LCG919" s="806"/>
      <c r="LCH919" s="806"/>
      <c r="LCI919" s="806"/>
      <c r="LCJ919" s="806"/>
      <c r="LCK919" s="806"/>
      <c r="LCL919" s="806"/>
      <c r="LCM919" s="806"/>
      <c r="LCN919" s="806"/>
      <c r="LCO919" s="806"/>
      <c r="LCP919" s="806"/>
      <c r="LCQ919" s="806"/>
      <c r="LCR919" s="806"/>
      <c r="LCS919" s="806"/>
      <c r="LCT919" s="806"/>
      <c r="LCU919" s="806"/>
      <c r="LCV919" s="806"/>
      <c r="LCW919" s="806"/>
      <c r="LCX919" s="806"/>
      <c r="LCY919" s="806"/>
      <c r="LCZ919" s="806"/>
      <c r="LDA919" s="806"/>
      <c r="LDB919" s="806"/>
      <c r="LDC919" s="806"/>
      <c r="LDD919" s="806"/>
      <c r="LDE919" s="806"/>
      <c r="LDF919" s="806"/>
      <c r="LDG919" s="806"/>
      <c r="LDH919" s="806"/>
      <c r="LDI919" s="806"/>
      <c r="LDJ919" s="806"/>
      <c r="LDK919" s="806"/>
      <c r="LDL919" s="806"/>
      <c r="LDM919" s="806"/>
      <c r="LDN919" s="806"/>
      <c r="LDO919" s="806"/>
      <c r="LDP919" s="806"/>
      <c r="LDQ919" s="806"/>
      <c r="LDR919" s="806"/>
      <c r="LDS919" s="806"/>
      <c r="LDT919" s="806"/>
      <c r="LDU919" s="806"/>
      <c r="LDV919" s="806"/>
      <c r="LDW919" s="806"/>
      <c r="LDX919" s="806"/>
      <c r="LDY919" s="806"/>
      <c r="LDZ919" s="806"/>
      <c r="LEA919" s="806"/>
      <c r="LEB919" s="806"/>
      <c r="LEC919" s="806"/>
      <c r="LED919" s="806"/>
      <c r="LEE919" s="806"/>
      <c r="LEF919" s="806"/>
      <c r="LEG919" s="806"/>
      <c r="LEH919" s="806"/>
      <c r="LEI919" s="806"/>
      <c r="LEJ919" s="806"/>
      <c r="LEK919" s="806"/>
      <c r="LEL919" s="806"/>
      <c r="LEM919" s="806"/>
      <c r="LEN919" s="806"/>
      <c r="LEO919" s="806"/>
      <c r="LEP919" s="806"/>
      <c r="LEQ919" s="806"/>
      <c r="LER919" s="806"/>
      <c r="LES919" s="806"/>
      <c r="LET919" s="806"/>
      <c r="LEU919" s="806"/>
      <c r="LEV919" s="806"/>
      <c r="LEW919" s="806"/>
      <c r="LEX919" s="806"/>
      <c r="LEY919" s="806"/>
      <c r="LEZ919" s="806"/>
      <c r="LFA919" s="806"/>
      <c r="LFB919" s="806"/>
      <c r="LFC919" s="806"/>
      <c r="LFD919" s="806"/>
      <c r="LFE919" s="806"/>
      <c r="LFF919" s="806"/>
      <c r="LFG919" s="806"/>
      <c r="LFH919" s="806"/>
      <c r="LFI919" s="806"/>
      <c r="LFJ919" s="806"/>
      <c r="LFK919" s="806"/>
      <c r="LFL919" s="806"/>
      <c r="LFM919" s="806"/>
      <c r="LFN919" s="806"/>
      <c r="LFO919" s="806"/>
      <c r="LFP919" s="806"/>
      <c r="LFQ919" s="806"/>
      <c r="LFR919" s="806"/>
      <c r="LFS919" s="806"/>
      <c r="LFT919" s="806"/>
      <c r="LFU919" s="806"/>
      <c r="LFV919" s="806"/>
      <c r="LFW919" s="806"/>
      <c r="LFX919" s="806"/>
      <c r="LFY919" s="806"/>
      <c r="LFZ919" s="806"/>
      <c r="LGA919" s="806"/>
      <c r="LGB919" s="806"/>
      <c r="LGC919" s="806"/>
      <c r="LGD919" s="806"/>
      <c r="LGE919" s="806"/>
      <c r="LGF919" s="806"/>
      <c r="LGG919" s="806"/>
      <c r="LGH919" s="806"/>
      <c r="LGI919" s="806"/>
      <c r="LGJ919" s="806"/>
      <c r="LGK919" s="806"/>
      <c r="LGL919" s="806"/>
      <c r="LGM919" s="806"/>
      <c r="LGN919" s="806"/>
      <c r="LGO919" s="806"/>
      <c r="LGP919" s="806"/>
      <c r="LGQ919" s="806"/>
      <c r="LGR919" s="806"/>
      <c r="LGS919" s="806"/>
      <c r="LGT919" s="806"/>
      <c r="LGU919" s="806"/>
      <c r="LGV919" s="806"/>
      <c r="LGW919" s="806"/>
      <c r="LGX919" s="806"/>
      <c r="LGY919" s="806"/>
      <c r="LGZ919" s="806"/>
      <c r="LHA919" s="806"/>
      <c r="LHB919" s="806"/>
      <c r="LHC919" s="806"/>
      <c r="LHD919" s="806"/>
      <c r="LHE919" s="806"/>
      <c r="LHF919" s="806"/>
      <c r="LHG919" s="806"/>
      <c r="LHH919" s="806"/>
      <c r="LHI919" s="806"/>
      <c r="LHJ919" s="806"/>
      <c r="LHK919" s="806"/>
      <c r="LHL919" s="806"/>
      <c r="LHM919" s="806"/>
      <c r="LHN919" s="806"/>
      <c r="LHO919" s="806"/>
      <c r="LHP919" s="806"/>
      <c r="LHQ919" s="806"/>
      <c r="LHR919" s="806"/>
      <c r="LHS919" s="806"/>
      <c r="LHT919" s="806"/>
      <c r="LHU919" s="806"/>
      <c r="LHV919" s="806"/>
      <c r="LHW919" s="806"/>
      <c r="LHX919" s="806"/>
      <c r="LHY919" s="806"/>
      <c r="LHZ919" s="806"/>
      <c r="LIA919" s="806"/>
      <c r="LIB919" s="806"/>
      <c r="LIC919" s="806"/>
      <c r="LID919" s="806"/>
      <c r="LIE919" s="806"/>
      <c r="LIF919" s="806"/>
      <c r="LIG919" s="806"/>
      <c r="LIH919" s="806"/>
      <c r="LII919" s="806"/>
      <c r="LIJ919" s="806"/>
      <c r="LIK919" s="806"/>
      <c r="LIL919" s="806"/>
      <c r="LIM919" s="806"/>
      <c r="LIN919" s="806"/>
      <c r="LIO919" s="806"/>
      <c r="LIP919" s="806"/>
      <c r="LIQ919" s="806"/>
      <c r="LIR919" s="806"/>
      <c r="LIS919" s="806"/>
      <c r="LIT919" s="806"/>
      <c r="LIU919" s="806"/>
      <c r="LIV919" s="806"/>
      <c r="LIW919" s="806"/>
      <c r="LIX919" s="806"/>
      <c r="LIY919" s="806"/>
      <c r="LIZ919" s="806"/>
      <c r="LJA919" s="806"/>
      <c r="LJB919" s="806"/>
      <c r="LJC919" s="806"/>
      <c r="LJD919" s="806"/>
      <c r="LJE919" s="806"/>
      <c r="LJF919" s="806"/>
      <c r="LJG919" s="806"/>
      <c r="LJH919" s="806"/>
      <c r="LJI919" s="806"/>
      <c r="LJJ919" s="806"/>
      <c r="LJK919" s="806"/>
      <c r="LJL919" s="806"/>
      <c r="LJM919" s="806"/>
      <c r="LJN919" s="806"/>
      <c r="LJO919" s="806"/>
      <c r="LJP919" s="806"/>
      <c r="LJQ919" s="806"/>
      <c r="LJR919" s="806"/>
      <c r="LJS919" s="806"/>
      <c r="LJT919" s="806"/>
      <c r="LJU919" s="806"/>
      <c r="LJV919" s="806"/>
      <c r="LJW919" s="806"/>
      <c r="LJX919" s="806"/>
      <c r="LJY919" s="806"/>
      <c r="LJZ919" s="806"/>
      <c r="LKA919" s="806"/>
      <c r="LKB919" s="806"/>
      <c r="LKC919" s="806"/>
      <c r="LKD919" s="806"/>
      <c r="LKE919" s="806"/>
      <c r="LKF919" s="806"/>
      <c r="LKG919" s="806"/>
      <c r="LKH919" s="806"/>
      <c r="LKI919" s="806"/>
      <c r="LKJ919" s="806"/>
      <c r="LKK919" s="806"/>
      <c r="LKL919" s="806"/>
      <c r="LKM919" s="806"/>
      <c r="LKN919" s="806"/>
      <c r="LKO919" s="806"/>
      <c r="LKP919" s="806"/>
      <c r="LKQ919" s="806"/>
      <c r="LKR919" s="806"/>
      <c r="LKS919" s="806"/>
      <c r="LKT919" s="806"/>
      <c r="LKU919" s="806"/>
      <c r="LKV919" s="806"/>
      <c r="LKW919" s="806"/>
      <c r="LKX919" s="806"/>
      <c r="LKY919" s="806"/>
      <c r="LKZ919" s="806"/>
      <c r="LLA919" s="806"/>
      <c r="LLB919" s="806"/>
      <c r="LLC919" s="806"/>
      <c r="LLD919" s="806"/>
      <c r="LLE919" s="806"/>
      <c r="LLF919" s="806"/>
      <c r="LLG919" s="806"/>
      <c r="LLH919" s="806"/>
      <c r="LLI919" s="806"/>
      <c r="LLJ919" s="806"/>
      <c r="LLK919" s="806"/>
      <c r="LLL919" s="806"/>
      <c r="LLM919" s="806"/>
      <c r="LLN919" s="806"/>
      <c r="LLO919" s="806"/>
      <c r="LLP919" s="806"/>
      <c r="LLQ919" s="806"/>
      <c r="LLR919" s="806"/>
      <c r="LLS919" s="806"/>
      <c r="LLT919" s="806"/>
      <c r="LLU919" s="806"/>
      <c r="LLV919" s="806"/>
      <c r="LLW919" s="806"/>
      <c r="LLX919" s="806"/>
      <c r="LLY919" s="806"/>
      <c r="LLZ919" s="806"/>
      <c r="LMA919" s="806"/>
      <c r="LMB919" s="806"/>
      <c r="LMC919" s="806"/>
      <c r="LMD919" s="806"/>
      <c r="LME919" s="806"/>
      <c r="LMF919" s="806"/>
      <c r="LMG919" s="806"/>
      <c r="LMH919" s="806"/>
      <c r="LMI919" s="806"/>
      <c r="LMJ919" s="806"/>
      <c r="LMK919" s="806"/>
      <c r="LML919" s="806"/>
      <c r="LMM919" s="806"/>
      <c r="LMN919" s="806"/>
      <c r="LMO919" s="806"/>
      <c r="LMP919" s="806"/>
      <c r="LMQ919" s="806"/>
      <c r="LMR919" s="806"/>
      <c r="LMS919" s="806"/>
      <c r="LMT919" s="806"/>
      <c r="LMU919" s="806"/>
      <c r="LMV919" s="806"/>
      <c r="LMW919" s="806"/>
      <c r="LMX919" s="806"/>
      <c r="LMY919" s="806"/>
      <c r="LMZ919" s="806"/>
      <c r="LNA919" s="806"/>
      <c r="LNB919" s="806"/>
      <c r="LNC919" s="806"/>
      <c r="LND919" s="806"/>
      <c r="LNE919" s="806"/>
      <c r="LNF919" s="806"/>
      <c r="LNG919" s="806"/>
      <c r="LNH919" s="806"/>
      <c r="LNI919" s="806"/>
      <c r="LNJ919" s="806"/>
      <c r="LNK919" s="806"/>
      <c r="LNL919" s="806"/>
      <c r="LNM919" s="806"/>
      <c r="LNN919" s="806"/>
      <c r="LNO919" s="806"/>
      <c r="LNP919" s="806"/>
      <c r="LNQ919" s="806"/>
      <c r="LNR919" s="806"/>
      <c r="LNS919" s="806"/>
      <c r="LNT919" s="806"/>
      <c r="LNU919" s="806"/>
      <c r="LNV919" s="806"/>
      <c r="LNW919" s="806"/>
      <c r="LNX919" s="806"/>
      <c r="LNY919" s="806"/>
      <c r="LNZ919" s="806"/>
      <c r="LOA919" s="806"/>
      <c r="LOB919" s="806"/>
      <c r="LOC919" s="806"/>
      <c r="LOD919" s="806"/>
      <c r="LOE919" s="806"/>
      <c r="LOF919" s="806"/>
      <c r="LOG919" s="806"/>
      <c r="LOH919" s="806"/>
      <c r="LOI919" s="806"/>
      <c r="LOJ919" s="806"/>
      <c r="LOK919" s="806"/>
      <c r="LOL919" s="806"/>
      <c r="LOM919" s="806"/>
      <c r="LON919" s="806"/>
      <c r="LOO919" s="806"/>
      <c r="LOP919" s="806"/>
      <c r="LOQ919" s="806"/>
      <c r="LOR919" s="806"/>
      <c r="LOS919" s="806"/>
      <c r="LOT919" s="806"/>
      <c r="LOU919" s="806"/>
      <c r="LOV919" s="806"/>
      <c r="LOW919" s="806"/>
      <c r="LOX919" s="806"/>
      <c r="LOY919" s="806"/>
      <c r="LOZ919" s="806"/>
      <c r="LPA919" s="806"/>
      <c r="LPB919" s="806"/>
      <c r="LPC919" s="806"/>
      <c r="LPD919" s="806"/>
      <c r="LPE919" s="806"/>
      <c r="LPF919" s="806"/>
      <c r="LPG919" s="806"/>
      <c r="LPH919" s="806"/>
      <c r="LPI919" s="806"/>
      <c r="LPJ919" s="806"/>
      <c r="LPK919" s="806"/>
      <c r="LPL919" s="806"/>
      <c r="LPM919" s="806"/>
      <c r="LPN919" s="806"/>
      <c r="LPO919" s="806"/>
      <c r="LPP919" s="806"/>
      <c r="LPQ919" s="806"/>
      <c r="LPR919" s="806"/>
      <c r="LPS919" s="806"/>
      <c r="LPT919" s="806"/>
      <c r="LPU919" s="806"/>
      <c r="LPV919" s="806"/>
      <c r="LPW919" s="806"/>
      <c r="LPX919" s="806"/>
      <c r="LPY919" s="806"/>
      <c r="LPZ919" s="806"/>
      <c r="LQA919" s="806"/>
      <c r="LQB919" s="806"/>
      <c r="LQC919" s="806"/>
      <c r="LQD919" s="806"/>
      <c r="LQE919" s="806"/>
      <c r="LQF919" s="806"/>
      <c r="LQG919" s="806"/>
      <c r="LQH919" s="806"/>
      <c r="LQI919" s="806"/>
      <c r="LQJ919" s="806"/>
      <c r="LQK919" s="806"/>
      <c r="LQL919" s="806"/>
      <c r="LQM919" s="806"/>
      <c r="LQN919" s="806"/>
      <c r="LQO919" s="806"/>
      <c r="LQP919" s="806"/>
      <c r="LQQ919" s="806"/>
      <c r="LQR919" s="806"/>
      <c r="LQS919" s="806"/>
      <c r="LQT919" s="806"/>
      <c r="LQU919" s="806"/>
      <c r="LQV919" s="806"/>
      <c r="LQW919" s="806"/>
      <c r="LQX919" s="806"/>
      <c r="LQY919" s="806"/>
      <c r="LQZ919" s="806"/>
      <c r="LRA919" s="806"/>
      <c r="LRB919" s="806"/>
      <c r="LRC919" s="806"/>
      <c r="LRD919" s="806"/>
      <c r="LRE919" s="806"/>
      <c r="LRF919" s="806"/>
      <c r="LRG919" s="806"/>
      <c r="LRH919" s="806"/>
      <c r="LRI919" s="806"/>
      <c r="LRJ919" s="806"/>
      <c r="LRK919" s="806"/>
      <c r="LRL919" s="806"/>
      <c r="LRM919" s="806"/>
      <c r="LRN919" s="806"/>
      <c r="LRO919" s="806"/>
      <c r="LRP919" s="806"/>
      <c r="LRQ919" s="806"/>
      <c r="LRR919" s="806"/>
      <c r="LRS919" s="806"/>
      <c r="LRT919" s="806"/>
      <c r="LRU919" s="806"/>
      <c r="LRV919" s="806"/>
      <c r="LRW919" s="806"/>
      <c r="LRX919" s="806"/>
      <c r="LRY919" s="806"/>
      <c r="LRZ919" s="806"/>
      <c r="LSA919" s="806"/>
      <c r="LSB919" s="806"/>
      <c r="LSC919" s="806"/>
      <c r="LSD919" s="806"/>
      <c r="LSE919" s="806"/>
      <c r="LSF919" s="806"/>
      <c r="LSG919" s="806"/>
      <c r="LSH919" s="806"/>
      <c r="LSI919" s="806"/>
      <c r="LSJ919" s="806"/>
      <c r="LSK919" s="806"/>
      <c r="LSL919" s="806"/>
      <c r="LSM919" s="806"/>
      <c r="LSN919" s="806"/>
      <c r="LSO919" s="806"/>
      <c r="LSP919" s="806"/>
      <c r="LSQ919" s="806"/>
      <c r="LSR919" s="806"/>
      <c r="LSS919" s="806"/>
      <c r="LST919" s="806"/>
      <c r="LSU919" s="806"/>
      <c r="LSV919" s="806"/>
      <c r="LSW919" s="806"/>
      <c r="LSX919" s="806"/>
      <c r="LSY919" s="806"/>
      <c r="LSZ919" s="806"/>
      <c r="LTA919" s="806"/>
      <c r="LTB919" s="806"/>
      <c r="LTC919" s="806"/>
      <c r="LTD919" s="806"/>
      <c r="LTE919" s="806"/>
      <c r="LTF919" s="806"/>
      <c r="LTG919" s="806"/>
      <c r="LTH919" s="806"/>
      <c r="LTI919" s="806"/>
      <c r="LTJ919" s="806"/>
      <c r="LTK919" s="806"/>
      <c r="LTL919" s="806"/>
      <c r="LTM919" s="806"/>
      <c r="LTN919" s="806"/>
      <c r="LTO919" s="806"/>
      <c r="LTP919" s="806"/>
      <c r="LTQ919" s="806"/>
      <c r="LTR919" s="806"/>
      <c r="LTS919" s="806"/>
      <c r="LTT919" s="806"/>
      <c r="LTU919" s="806"/>
      <c r="LTV919" s="806"/>
      <c r="LTW919" s="806"/>
      <c r="LTX919" s="806"/>
      <c r="LTY919" s="806"/>
      <c r="LTZ919" s="806"/>
      <c r="LUA919" s="806"/>
      <c r="LUB919" s="806"/>
      <c r="LUC919" s="806"/>
      <c r="LUD919" s="806"/>
      <c r="LUE919" s="806"/>
      <c r="LUF919" s="806"/>
      <c r="LUG919" s="806"/>
      <c r="LUH919" s="806"/>
      <c r="LUI919" s="806"/>
      <c r="LUJ919" s="806"/>
      <c r="LUK919" s="806"/>
      <c r="LUL919" s="806"/>
      <c r="LUM919" s="806"/>
      <c r="LUN919" s="806"/>
      <c r="LUO919" s="806"/>
      <c r="LUP919" s="806"/>
      <c r="LUQ919" s="806"/>
      <c r="LUR919" s="806"/>
      <c r="LUS919" s="806"/>
      <c r="LUT919" s="806"/>
      <c r="LUU919" s="806"/>
      <c r="LUV919" s="806"/>
      <c r="LUW919" s="806"/>
      <c r="LUX919" s="806"/>
      <c r="LUY919" s="806"/>
      <c r="LUZ919" s="806"/>
      <c r="LVA919" s="806"/>
      <c r="LVB919" s="806"/>
      <c r="LVC919" s="806"/>
      <c r="LVD919" s="806"/>
      <c r="LVE919" s="806"/>
      <c r="LVF919" s="806"/>
      <c r="LVG919" s="806"/>
      <c r="LVH919" s="806"/>
      <c r="LVI919" s="806"/>
      <c r="LVJ919" s="806"/>
      <c r="LVK919" s="806"/>
      <c r="LVL919" s="806"/>
      <c r="LVM919" s="806"/>
      <c r="LVN919" s="806"/>
      <c r="LVO919" s="806"/>
      <c r="LVP919" s="806"/>
      <c r="LVQ919" s="806"/>
      <c r="LVR919" s="806"/>
      <c r="LVS919" s="806"/>
      <c r="LVT919" s="806"/>
      <c r="LVU919" s="806"/>
      <c r="LVV919" s="806"/>
      <c r="LVW919" s="806"/>
      <c r="LVX919" s="806"/>
      <c r="LVY919" s="806"/>
      <c r="LVZ919" s="806"/>
      <c r="LWA919" s="806"/>
      <c r="LWB919" s="806"/>
      <c r="LWC919" s="806"/>
      <c r="LWD919" s="806"/>
      <c r="LWE919" s="806"/>
      <c r="LWF919" s="806"/>
      <c r="LWG919" s="806"/>
      <c r="LWH919" s="806"/>
      <c r="LWI919" s="806"/>
      <c r="LWJ919" s="806"/>
      <c r="LWK919" s="806"/>
      <c r="LWL919" s="806"/>
      <c r="LWM919" s="806"/>
      <c r="LWN919" s="806"/>
      <c r="LWO919" s="806"/>
      <c r="LWP919" s="806"/>
      <c r="LWQ919" s="806"/>
      <c r="LWR919" s="806"/>
      <c r="LWS919" s="806"/>
      <c r="LWT919" s="806"/>
      <c r="LWU919" s="806"/>
      <c r="LWV919" s="806"/>
      <c r="LWW919" s="806"/>
      <c r="LWX919" s="806"/>
      <c r="LWY919" s="806"/>
      <c r="LWZ919" s="806"/>
      <c r="LXA919" s="806"/>
      <c r="LXB919" s="806"/>
      <c r="LXC919" s="806"/>
      <c r="LXD919" s="806"/>
      <c r="LXE919" s="806"/>
      <c r="LXF919" s="806"/>
      <c r="LXG919" s="806"/>
      <c r="LXH919" s="806"/>
      <c r="LXI919" s="806"/>
      <c r="LXJ919" s="806"/>
      <c r="LXK919" s="806"/>
      <c r="LXL919" s="806"/>
      <c r="LXM919" s="806"/>
      <c r="LXN919" s="806"/>
      <c r="LXO919" s="806"/>
      <c r="LXP919" s="806"/>
      <c r="LXQ919" s="806"/>
      <c r="LXR919" s="806"/>
      <c r="LXS919" s="806"/>
      <c r="LXT919" s="806"/>
      <c r="LXU919" s="806"/>
      <c r="LXV919" s="806"/>
      <c r="LXW919" s="806"/>
      <c r="LXX919" s="806"/>
      <c r="LXY919" s="806"/>
      <c r="LXZ919" s="806"/>
      <c r="LYA919" s="806"/>
      <c r="LYB919" s="806"/>
      <c r="LYC919" s="806"/>
      <c r="LYD919" s="806"/>
      <c r="LYE919" s="806"/>
      <c r="LYF919" s="806"/>
      <c r="LYG919" s="806"/>
      <c r="LYH919" s="806"/>
      <c r="LYI919" s="806"/>
      <c r="LYJ919" s="806"/>
      <c r="LYK919" s="806"/>
      <c r="LYL919" s="806"/>
      <c r="LYM919" s="806"/>
      <c r="LYN919" s="806"/>
      <c r="LYO919" s="806"/>
      <c r="LYP919" s="806"/>
      <c r="LYQ919" s="806"/>
      <c r="LYR919" s="806"/>
      <c r="LYS919" s="806"/>
      <c r="LYT919" s="806"/>
      <c r="LYU919" s="806"/>
      <c r="LYV919" s="806"/>
      <c r="LYW919" s="806"/>
      <c r="LYX919" s="806"/>
      <c r="LYY919" s="806"/>
      <c r="LYZ919" s="806"/>
      <c r="LZA919" s="806"/>
      <c r="LZB919" s="806"/>
      <c r="LZC919" s="806"/>
      <c r="LZD919" s="806"/>
      <c r="LZE919" s="806"/>
      <c r="LZF919" s="806"/>
      <c r="LZG919" s="806"/>
      <c r="LZH919" s="806"/>
      <c r="LZI919" s="806"/>
      <c r="LZJ919" s="806"/>
      <c r="LZK919" s="806"/>
      <c r="LZL919" s="806"/>
      <c r="LZM919" s="806"/>
      <c r="LZN919" s="806"/>
      <c r="LZO919" s="806"/>
      <c r="LZP919" s="806"/>
      <c r="LZQ919" s="806"/>
      <c r="LZR919" s="806"/>
      <c r="LZS919" s="806"/>
      <c r="LZT919" s="806"/>
      <c r="LZU919" s="806"/>
      <c r="LZV919" s="806"/>
      <c r="LZW919" s="806"/>
      <c r="LZX919" s="806"/>
      <c r="LZY919" s="806"/>
      <c r="LZZ919" s="806"/>
      <c r="MAA919" s="806"/>
      <c r="MAB919" s="806"/>
      <c r="MAC919" s="806"/>
      <c r="MAD919" s="806"/>
      <c r="MAE919" s="806"/>
      <c r="MAF919" s="806"/>
      <c r="MAG919" s="806"/>
      <c r="MAH919" s="806"/>
      <c r="MAI919" s="806"/>
      <c r="MAJ919" s="806"/>
      <c r="MAK919" s="806"/>
      <c r="MAL919" s="806"/>
      <c r="MAM919" s="806"/>
      <c r="MAN919" s="806"/>
      <c r="MAO919" s="806"/>
      <c r="MAP919" s="806"/>
      <c r="MAQ919" s="806"/>
      <c r="MAR919" s="806"/>
      <c r="MAS919" s="806"/>
      <c r="MAT919" s="806"/>
      <c r="MAU919" s="806"/>
      <c r="MAV919" s="806"/>
      <c r="MAW919" s="806"/>
      <c r="MAX919" s="806"/>
      <c r="MAY919" s="806"/>
      <c r="MAZ919" s="806"/>
      <c r="MBA919" s="806"/>
      <c r="MBB919" s="806"/>
      <c r="MBC919" s="806"/>
      <c r="MBD919" s="806"/>
      <c r="MBE919" s="806"/>
      <c r="MBF919" s="806"/>
      <c r="MBG919" s="806"/>
      <c r="MBH919" s="806"/>
      <c r="MBI919" s="806"/>
      <c r="MBJ919" s="806"/>
      <c r="MBK919" s="806"/>
      <c r="MBL919" s="806"/>
      <c r="MBM919" s="806"/>
      <c r="MBN919" s="806"/>
      <c r="MBO919" s="806"/>
      <c r="MBP919" s="806"/>
      <c r="MBQ919" s="806"/>
      <c r="MBR919" s="806"/>
      <c r="MBS919" s="806"/>
      <c r="MBT919" s="806"/>
      <c r="MBU919" s="806"/>
      <c r="MBV919" s="806"/>
      <c r="MBW919" s="806"/>
      <c r="MBX919" s="806"/>
      <c r="MBY919" s="806"/>
      <c r="MBZ919" s="806"/>
      <c r="MCA919" s="806"/>
      <c r="MCB919" s="806"/>
      <c r="MCC919" s="806"/>
      <c r="MCD919" s="806"/>
      <c r="MCE919" s="806"/>
      <c r="MCF919" s="806"/>
      <c r="MCG919" s="806"/>
      <c r="MCH919" s="806"/>
      <c r="MCI919" s="806"/>
      <c r="MCJ919" s="806"/>
      <c r="MCK919" s="806"/>
      <c r="MCL919" s="806"/>
      <c r="MCM919" s="806"/>
      <c r="MCN919" s="806"/>
      <c r="MCO919" s="806"/>
      <c r="MCP919" s="806"/>
      <c r="MCQ919" s="806"/>
      <c r="MCR919" s="806"/>
      <c r="MCS919" s="806"/>
      <c r="MCT919" s="806"/>
      <c r="MCU919" s="806"/>
      <c r="MCV919" s="806"/>
      <c r="MCW919" s="806"/>
      <c r="MCX919" s="806"/>
      <c r="MCY919" s="806"/>
      <c r="MCZ919" s="806"/>
      <c r="MDA919" s="806"/>
      <c r="MDB919" s="806"/>
      <c r="MDC919" s="806"/>
      <c r="MDD919" s="806"/>
      <c r="MDE919" s="806"/>
      <c r="MDF919" s="806"/>
      <c r="MDG919" s="806"/>
      <c r="MDH919" s="806"/>
      <c r="MDI919" s="806"/>
      <c r="MDJ919" s="806"/>
      <c r="MDK919" s="806"/>
      <c r="MDL919" s="806"/>
      <c r="MDM919" s="806"/>
      <c r="MDN919" s="806"/>
      <c r="MDO919" s="806"/>
      <c r="MDP919" s="806"/>
      <c r="MDQ919" s="806"/>
      <c r="MDR919" s="806"/>
      <c r="MDS919" s="806"/>
      <c r="MDT919" s="806"/>
      <c r="MDU919" s="806"/>
      <c r="MDV919" s="806"/>
      <c r="MDW919" s="806"/>
      <c r="MDX919" s="806"/>
      <c r="MDY919" s="806"/>
      <c r="MDZ919" s="806"/>
      <c r="MEA919" s="806"/>
      <c r="MEB919" s="806"/>
      <c r="MEC919" s="806"/>
      <c r="MED919" s="806"/>
      <c r="MEE919" s="806"/>
      <c r="MEF919" s="806"/>
      <c r="MEG919" s="806"/>
      <c r="MEH919" s="806"/>
      <c r="MEI919" s="806"/>
      <c r="MEJ919" s="806"/>
      <c r="MEK919" s="806"/>
      <c r="MEL919" s="806"/>
      <c r="MEM919" s="806"/>
      <c r="MEN919" s="806"/>
      <c r="MEO919" s="806"/>
      <c r="MEP919" s="806"/>
      <c r="MEQ919" s="806"/>
      <c r="MER919" s="806"/>
      <c r="MES919" s="806"/>
      <c r="MET919" s="806"/>
      <c r="MEU919" s="806"/>
      <c r="MEV919" s="806"/>
      <c r="MEW919" s="806"/>
      <c r="MEX919" s="806"/>
      <c r="MEY919" s="806"/>
      <c r="MEZ919" s="806"/>
      <c r="MFA919" s="806"/>
      <c r="MFB919" s="806"/>
      <c r="MFC919" s="806"/>
      <c r="MFD919" s="806"/>
      <c r="MFE919" s="806"/>
      <c r="MFF919" s="806"/>
      <c r="MFG919" s="806"/>
      <c r="MFH919" s="806"/>
      <c r="MFI919" s="806"/>
      <c r="MFJ919" s="806"/>
      <c r="MFK919" s="806"/>
      <c r="MFL919" s="806"/>
      <c r="MFM919" s="806"/>
      <c r="MFN919" s="806"/>
      <c r="MFO919" s="806"/>
      <c r="MFP919" s="806"/>
      <c r="MFQ919" s="806"/>
      <c r="MFR919" s="806"/>
      <c r="MFS919" s="806"/>
      <c r="MFT919" s="806"/>
      <c r="MFU919" s="806"/>
      <c r="MFV919" s="806"/>
      <c r="MFW919" s="806"/>
      <c r="MFX919" s="806"/>
      <c r="MFY919" s="806"/>
      <c r="MFZ919" s="806"/>
      <c r="MGA919" s="806"/>
      <c r="MGB919" s="806"/>
      <c r="MGC919" s="806"/>
      <c r="MGD919" s="806"/>
      <c r="MGE919" s="806"/>
      <c r="MGF919" s="806"/>
      <c r="MGG919" s="806"/>
      <c r="MGH919" s="806"/>
      <c r="MGI919" s="806"/>
      <c r="MGJ919" s="806"/>
      <c r="MGK919" s="806"/>
      <c r="MGL919" s="806"/>
      <c r="MGM919" s="806"/>
      <c r="MGN919" s="806"/>
      <c r="MGO919" s="806"/>
      <c r="MGP919" s="806"/>
      <c r="MGQ919" s="806"/>
      <c r="MGR919" s="806"/>
      <c r="MGS919" s="806"/>
      <c r="MGT919" s="806"/>
      <c r="MGU919" s="806"/>
      <c r="MGV919" s="806"/>
      <c r="MGW919" s="806"/>
      <c r="MGX919" s="806"/>
      <c r="MGY919" s="806"/>
      <c r="MGZ919" s="806"/>
      <c r="MHA919" s="806"/>
      <c r="MHB919" s="806"/>
      <c r="MHC919" s="806"/>
      <c r="MHD919" s="806"/>
      <c r="MHE919" s="806"/>
      <c r="MHF919" s="806"/>
      <c r="MHG919" s="806"/>
      <c r="MHH919" s="806"/>
      <c r="MHI919" s="806"/>
      <c r="MHJ919" s="806"/>
      <c r="MHK919" s="806"/>
      <c r="MHL919" s="806"/>
      <c r="MHM919" s="806"/>
      <c r="MHN919" s="806"/>
      <c r="MHO919" s="806"/>
      <c r="MHP919" s="806"/>
      <c r="MHQ919" s="806"/>
      <c r="MHR919" s="806"/>
      <c r="MHS919" s="806"/>
      <c r="MHT919" s="806"/>
      <c r="MHU919" s="806"/>
      <c r="MHV919" s="806"/>
      <c r="MHW919" s="806"/>
      <c r="MHX919" s="806"/>
      <c r="MHY919" s="806"/>
      <c r="MHZ919" s="806"/>
      <c r="MIA919" s="806"/>
      <c r="MIB919" s="806"/>
      <c r="MIC919" s="806"/>
      <c r="MID919" s="806"/>
      <c r="MIE919" s="806"/>
      <c r="MIF919" s="806"/>
      <c r="MIG919" s="806"/>
      <c r="MIH919" s="806"/>
      <c r="MII919" s="806"/>
      <c r="MIJ919" s="806"/>
      <c r="MIK919" s="806"/>
      <c r="MIL919" s="806"/>
      <c r="MIM919" s="806"/>
      <c r="MIN919" s="806"/>
      <c r="MIO919" s="806"/>
      <c r="MIP919" s="806"/>
      <c r="MIQ919" s="806"/>
      <c r="MIR919" s="806"/>
      <c r="MIS919" s="806"/>
      <c r="MIT919" s="806"/>
      <c r="MIU919" s="806"/>
      <c r="MIV919" s="806"/>
      <c r="MIW919" s="806"/>
      <c r="MIX919" s="806"/>
      <c r="MIY919" s="806"/>
      <c r="MIZ919" s="806"/>
      <c r="MJA919" s="806"/>
      <c r="MJB919" s="806"/>
      <c r="MJC919" s="806"/>
      <c r="MJD919" s="806"/>
      <c r="MJE919" s="806"/>
      <c r="MJF919" s="806"/>
      <c r="MJG919" s="806"/>
      <c r="MJH919" s="806"/>
      <c r="MJI919" s="806"/>
      <c r="MJJ919" s="806"/>
      <c r="MJK919" s="806"/>
      <c r="MJL919" s="806"/>
      <c r="MJM919" s="806"/>
      <c r="MJN919" s="806"/>
      <c r="MJO919" s="806"/>
      <c r="MJP919" s="806"/>
      <c r="MJQ919" s="806"/>
      <c r="MJR919" s="806"/>
      <c r="MJS919" s="806"/>
      <c r="MJT919" s="806"/>
      <c r="MJU919" s="806"/>
      <c r="MJV919" s="806"/>
      <c r="MJW919" s="806"/>
      <c r="MJX919" s="806"/>
      <c r="MJY919" s="806"/>
      <c r="MJZ919" s="806"/>
      <c r="MKA919" s="806"/>
      <c r="MKB919" s="806"/>
      <c r="MKC919" s="806"/>
      <c r="MKD919" s="806"/>
      <c r="MKE919" s="806"/>
      <c r="MKF919" s="806"/>
      <c r="MKG919" s="806"/>
      <c r="MKH919" s="806"/>
      <c r="MKI919" s="806"/>
      <c r="MKJ919" s="806"/>
      <c r="MKK919" s="806"/>
      <c r="MKL919" s="806"/>
      <c r="MKM919" s="806"/>
      <c r="MKN919" s="806"/>
      <c r="MKO919" s="806"/>
      <c r="MKP919" s="806"/>
      <c r="MKQ919" s="806"/>
      <c r="MKR919" s="806"/>
      <c r="MKS919" s="806"/>
      <c r="MKT919" s="806"/>
      <c r="MKU919" s="806"/>
      <c r="MKV919" s="806"/>
      <c r="MKW919" s="806"/>
      <c r="MKX919" s="806"/>
      <c r="MKY919" s="806"/>
      <c r="MKZ919" s="806"/>
      <c r="MLA919" s="806"/>
      <c r="MLB919" s="806"/>
      <c r="MLC919" s="806"/>
      <c r="MLD919" s="806"/>
      <c r="MLE919" s="806"/>
      <c r="MLF919" s="806"/>
      <c r="MLG919" s="806"/>
      <c r="MLH919" s="806"/>
      <c r="MLI919" s="806"/>
      <c r="MLJ919" s="806"/>
      <c r="MLK919" s="806"/>
      <c r="MLL919" s="806"/>
      <c r="MLM919" s="806"/>
      <c r="MLN919" s="806"/>
      <c r="MLO919" s="806"/>
      <c r="MLP919" s="806"/>
      <c r="MLQ919" s="806"/>
      <c r="MLR919" s="806"/>
      <c r="MLS919" s="806"/>
      <c r="MLT919" s="806"/>
      <c r="MLU919" s="806"/>
      <c r="MLV919" s="806"/>
      <c r="MLW919" s="806"/>
      <c r="MLX919" s="806"/>
      <c r="MLY919" s="806"/>
      <c r="MLZ919" s="806"/>
      <c r="MMA919" s="806"/>
      <c r="MMB919" s="806"/>
      <c r="MMC919" s="806"/>
      <c r="MMD919" s="806"/>
      <c r="MME919" s="806"/>
      <c r="MMF919" s="806"/>
      <c r="MMG919" s="806"/>
      <c r="MMH919" s="806"/>
      <c r="MMI919" s="806"/>
      <c r="MMJ919" s="806"/>
      <c r="MMK919" s="806"/>
      <c r="MML919" s="806"/>
      <c r="MMM919" s="806"/>
      <c r="MMN919" s="806"/>
      <c r="MMO919" s="806"/>
      <c r="MMP919" s="806"/>
      <c r="MMQ919" s="806"/>
      <c r="MMR919" s="806"/>
      <c r="MMS919" s="806"/>
      <c r="MMT919" s="806"/>
      <c r="MMU919" s="806"/>
      <c r="MMV919" s="806"/>
      <c r="MMW919" s="806"/>
      <c r="MMX919" s="806"/>
      <c r="MMY919" s="806"/>
      <c r="MMZ919" s="806"/>
      <c r="MNA919" s="806"/>
      <c r="MNB919" s="806"/>
      <c r="MNC919" s="806"/>
      <c r="MND919" s="806"/>
      <c r="MNE919" s="806"/>
      <c r="MNF919" s="806"/>
      <c r="MNG919" s="806"/>
      <c r="MNH919" s="806"/>
      <c r="MNI919" s="806"/>
      <c r="MNJ919" s="806"/>
      <c r="MNK919" s="806"/>
      <c r="MNL919" s="806"/>
      <c r="MNM919" s="806"/>
      <c r="MNN919" s="806"/>
      <c r="MNO919" s="806"/>
      <c r="MNP919" s="806"/>
      <c r="MNQ919" s="806"/>
      <c r="MNR919" s="806"/>
      <c r="MNS919" s="806"/>
      <c r="MNT919" s="806"/>
      <c r="MNU919" s="806"/>
      <c r="MNV919" s="806"/>
      <c r="MNW919" s="806"/>
      <c r="MNX919" s="806"/>
      <c r="MNY919" s="806"/>
      <c r="MNZ919" s="806"/>
      <c r="MOA919" s="806"/>
      <c r="MOB919" s="806"/>
      <c r="MOC919" s="806"/>
      <c r="MOD919" s="806"/>
      <c r="MOE919" s="806"/>
      <c r="MOF919" s="806"/>
      <c r="MOG919" s="806"/>
      <c r="MOH919" s="806"/>
      <c r="MOI919" s="806"/>
      <c r="MOJ919" s="806"/>
      <c r="MOK919" s="806"/>
      <c r="MOL919" s="806"/>
      <c r="MOM919" s="806"/>
      <c r="MON919" s="806"/>
      <c r="MOO919" s="806"/>
      <c r="MOP919" s="806"/>
      <c r="MOQ919" s="806"/>
      <c r="MOR919" s="806"/>
      <c r="MOS919" s="806"/>
      <c r="MOT919" s="806"/>
      <c r="MOU919" s="806"/>
      <c r="MOV919" s="806"/>
      <c r="MOW919" s="806"/>
      <c r="MOX919" s="806"/>
      <c r="MOY919" s="806"/>
      <c r="MOZ919" s="806"/>
      <c r="MPA919" s="806"/>
      <c r="MPB919" s="806"/>
      <c r="MPC919" s="806"/>
      <c r="MPD919" s="806"/>
      <c r="MPE919" s="806"/>
      <c r="MPF919" s="806"/>
      <c r="MPG919" s="806"/>
      <c r="MPH919" s="806"/>
      <c r="MPI919" s="806"/>
      <c r="MPJ919" s="806"/>
      <c r="MPK919" s="806"/>
      <c r="MPL919" s="806"/>
      <c r="MPM919" s="806"/>
      <c r="MPN919" s="806"/>
      <c r="MPO919" s="806"/>
      <c r="MPP919" s="806"/>
      <c r="MPQ919" s="806"/>
      <c r="MPR919" s="806"/>
      <c r="MPS919" s="806"/>
      <c r="MPT919" s="806"/>
      <c r="MPU919" s="806"/>
      <c r="MPV919" s="806"/>
      <c r="MPW919" s="806"/>
      <c r="MPX919" s="806"/>
      <c r="MPY919" s="806"/>
      <c r="MPZ919" s="806"/>
      <c r="MQA919" s="806"/>
      <c r="MQB919" s="806"/>
      <c r="MQC919" s="806"/>
      <c r="MQD919" s="806"/>
      <c r="MQE919" s="806"/>
      <c r="MQF919" s="806"/>
      <c r="MQG919" s="806"/>
      <c r="MQH919" s="806"/>
      <c r="MQI919" s="806"/>
      <c r="MQJ919" s="806"/>
      <c r="MQK919" s="806"/>
      <c r="MQL919" s="806"/>
      <c r="MQM919" s="806"/>
      <c r="MQN919" s="806"/>
      <c r="MQO919" s="806"/>
      <c r="MQP919" s="806"/>
      <c r="MQQ919" s="806"/>
      <c r="MQR919" s="806"/>
      <c r="MQS919" s="806"/>
      <c r="MQT919" s="806"/>
      <c r="MQU919" s="806"/>
      <c r="MQV919" s="806"/>
      <c r="MQW919" s="806"/>
      <c r="MQX919" s="806"/>
      <c r="MQY919" s="806"/>
      <c r="MQZ919" s="806"/>
      <c r="MRA919" s="806"/>
      <c r="MRB919" s="806"/>
      <c r="MRC919" s="806"/>
      <c r="MRD919" s="806"/>
      <c r="MRE919" s="806"/>
      <c r="MRF919" s="806"/>
      <c r="MRG919" s="806"/>
      <c r="MRH919" s="806"/>
      <c r="MRI919" s="806"/>
      <c r="MRJ919" s="806"/>
      <c r="MRK919" s="806"/>
      <c r="MRL919" s="806"/>
      <c r="MRM919" s="806"/>
      <c r="MRN919" s="806"/>
      <c r="MRO919" s="806"/>
      <c r="MRP919" s="806"/>
      <c r="MRQ919" s="806"/>
      <c r="MRR919" s="806"/>
      <c r="MRS919" s="806"/>
      <c r="MRT919" s="806"/>
      <c r="MRU919" s="806"/>
      <c r="MRV919" s="806"/>
      <c r="MRW919" s="806"/>
      <c r="MRX919" s="806"/>
      <c r="MRY919" s="806"/>
      <c r="MRZ919" s="806"/>
      <c r="MSA919" s="806"/>
      <c r="MSB919" s="806"/>
      <c r="MSC919" s="806"/>
      <c r="MSD919" s="806"/>
      <c r="MSE919" s="806"/>
      <c r="MSF919" s="806"/>
      <c r="MSG919" s="806"/>
      <c r="MSH919" s="806"/>
      <c r="MSI919" s="806"/>
      <c r="MSJ919" s="806"/>
      <c r="MSK919" s="806"/>
      <c r="MSL919" s="806"/>
      <c r="MSM919" s="806"/>
      <c r="MSN919" s="806"/>
      <c r="MSO919" s="806"/>
      <c r="MSP919" s="806"/>
      <c r="MSQ919" s="806"/>
      <c r="MSR919" s="806"/>
      <c r="MSS919" s="806"/>
      <c r="MST919" s="806"/>
      <c r="MSU919" s="806"/>
      <c r="MSV919" s="806"/>
      <c r="MSW919" s="806"/>
      <c r="MSX919" s="806"/>
      <c r="MSY919" s="806"/>
      <c r="MSZ919" s="806"/>
      <c r="MTA919" s="806"/>
      <c r="MTB919" s="806"/>
      <c r="MTC919" s="806"/>
      <c r="MTD919" s="806"/>
      <c r="MTE919" s="806"/>
      <c r="MTF919" s="806"/>
      <c r="MTG919" s="806"/>
      <c r="MTH919" s="806"/>
      <c r="MTI919" s="806"/>
      <c r="MTJ919" s="806"/>
      <c r="MTK919" s="806"/>
      <c r="MTL919" s="806"/>
      <c r="MTM919" s="806"/>
      <c r="MTN919" s="806"/>
      <c r="MTO919" s="806"/>
      <c r="MTP919" s="806"/>
      <c r="MTQ919" s="806"/>
      <c r="MTR919" s="806"/>
      <c r="MTS919" s="806"/>
      <c r="MTT919" s="806"/>
      <c r="MTU919" s="806"/>
      <c r="MTV919" s="806"/>
      <c r="MTW919" s="806"/>
      <c r="MTX919" s="806"/>
      <c r="MTY919" s="806"/>
      <c r="MTZ919" s="806"/>
      <c r="MUA919" s="806"/>
      <c r="MUB919" s="806"/>
      <c r="MUC919" s="806"/>
      <c r="MUD919" s="806"/>
      <c r="MUE919" s="806"/>
      <c r="MUF919" s="806"/>
      <c r="MUG919" s="806"/>
      <c r="MUH919" s="806"/>
      <c r="MUI919" s="806"/>
      <c r="MUJ919" s="806"/>
      <c r="MUK919" s="806"/>
      <c r="MUL919" s="806"/>
      <c r="MUM919" s="806"/>
      <c r="MUN919" s="806"/>
      <c r="MUO919" s="806"/>
      <c r="MUP919" s="806"/>
      <c r="MUQ919" s="806"/>
      <c r="MUR919" s="806"/>
      <c r="MUS919" s="806"/>
      <c r="MUT919" s="806"/>
      <c r="MUU919" s="806"/>
      <c r="MUV919" s="806"/>
      <c r="MUW919" s="806"/>
      <c r="MUX919" s="806"/>
      <c r="MUY919" s="806"/>
      <c r="MUZ919" s="806"/>
      <c r="MVA919" s="806"/>
      <c r="MVB919" s="806"/>
      <c r="MVC919" s="806"/>
      <c r="MVD919" s="806"/>
      <c r="MVE919" s="806"/>
      <c r="MVF919" s="806"/>
      <c r="MVG919" s="806"/>
      <c r="MVH919" s="806"/>
      <c r="MVI919" s="806"/>
      <c r="MVJ919" s="806"/>
      <c r="MVK919" s="806"/>
      <c r="MVL919" s="806"/>
      <c r="MVM919" s="806"/>
      <c r="MVN919" s="806"/>
      <c r="MVO919" s="806"/>
      <c r="MVP919" s="806"/>
      <c r="MVQ919" s="806"/>
      <c r="MVR919" s="806"/>
      <c r="MVS919" s="806"/>
      <c r="MVT919" s="806"/>
      <c r="MVU919" s="806"/>
      <c r="MVV919" s="806"/>
      <c r="MVW919" s="806"/>
      <c r="MVX919" s="806"/>
      <c r="MVY919" s="806"/>
      <c r="MVZ919" s="806"/>
      <c r="MWA919" s="806"/>
      <c r="MWB919" s="806"/>
      <c r="MWC919" s="806"/>
      <c r="MWD919" s="806"/>
      <c r="MWE919" s="806"/>
      <c r="MWF919" s="806"/>
      <c r="MWG919" s="806"/>
      <c r="MWH919" s="806"/>
      <c r="MWI919" s="806"/>
      <c r="MWJ919" s="806"/>
      <c r="MWK919" s="806"/>
      <c r="MWL919" s="806"/>
      <c r="MWM919" s="806"/>
      <c r="MWN919" s="806"/>
      <c r="MWO919" s="806"/>
      <c r="MWP919" s="806"/>
      <c r="MWQ919" s="806"/>
      <c r="MWR919" s="806"/>
      <c r="MWS919" s="806"/>
      <c r="MWT919" s="806"/>
      <c r="MWU919" s="806"/>
      <c r="MWV919" s="806"/>
      <c r="MWW919" s="806"/>
      <c r="MWX919" s="806"/>
      <c r="MWY919" s="806"/>
      <c r="MWZ919" s="806"/>
      <c r="MXA919" s="806"/>
      <c r="MXB919" s="806"/>
      <c r="MXC919" s="806"/>
      <c r="MXD919" s="806"/>
      <c r="MXE919" s="806"/>
      <c r="MXF919" s="806"/>
      <c r="MXG919" s="806"/>
      <c r="MXH919" s="806"/>
      <c r="MXI919" s="806"/>
      <c r="MXJ919" s="806"/>
      <c r="MXK919" s="806"/>
      <c r="MXL919" s="806"/>
      <c r="MXM919" s="806"/>
      <c r="MXN919" s="806"/>
      <c r="MXO919" s="806"/>
      <c r="MXP919" s="806"/>
      <c r="MXQ919" s="806"/>
      <c r="MXR919" s="806"/>
      <c r="MXS919" s="806"/>
      <c r="MXT919" s="806"/>
      <c r="MXU919" s="806"/>
      <c r="MXV919" s="806"/>
      <c r="MXW919" s="806"/>
      <c r="MXX919" s="806"/>
      <c r="MXY919" s="806"/>
      <c r="MXZ919" s="806"/>
      <c r="MYA919" s="806"/>
      <c r="MYB919" s="806"/>
      <c r="MYC919" s="806"/>
      <c r="MYD919" s="806"/>
      <c r="MYE919" s="806"/>
      <c r="MYF919" s="806"/>
      <c r="MYG919" s="806"/>
      <c r="MYH919" s="806"/>
      <c r="MYI919" s="806"/>
      <c r="MYJ919" s="806"/>
      <c r="MYK919" s="806"/>
      <c r="MYL919" s="806"/>
      <c r="MYM919" s="806"/>
      <c r="MYN919" s="806"/>
      <c r="MYO919" s="806"/>
      <c r="MYP919" s="806"/>
      <c r="MYQ919" s="806"/>
      <c r="MYR919" s="806"/>
      <c r="MYS919" s="806"/>
      <c r="MYT919" s="806"/>
      <c r="MYU919" s="806"/>
      <c r="MYV919" s="806"/>
      <c r="MYW919" s="806"/>
      <c r="MYX919" s="806"/>
      <c r="MYY919" s="806"/>
      <c r="MYZ919" s="806"/>
      <c r="MZA919" s="806"/>
      <c r="MZB919" s="806"/>
      <c r="MZC919" s="806"/>
      <c r="MZD919" s="806"/>
      <c r="MZE919" s="806"/>
      <c r="MZF919" s="806"/>
      <c r="MZG919" s="806"/>
      <c r="MZH919" s="806"/>
      <c r="MZI919" s="806"/>
      <c r="MZJ919" s="806"/>
      <c r="MZK919" s="806"/>
      <c r="MZL919" s="806"/>
      <c r="MZM919" s="806"/>
      <c r="MZN919" s="806"/>
      <c r="MZO919" s="806"/>
      <c r="MZP919" s="806"/>
      <c r="MZQ919" s="806"/>
      <c r="MZR919" s="806"/>
      <c r="MZS919" s="806"/>
      <c r="MZT919" s="806"/>
      <c r="MZU919" s="806"/>
      <c r="MZV919" s="806"/>
      <c r="MZW919" s="806"/>
      <c r="MZX919" s="806"/>
      <c r="MZY919" s="806"/>
      <c r="MZZ919" s="806"/>
      <c r="NAA919" s="806"/>
      <c r="NAB919" s="806"/>
      <c r="NAC919" s="806"/>
      <c r="NAD919" s="806"/>
      <c r="NAE919" s="806"/>
      <c r="NAF919" s="806"/>
      <c r="NAG919" s="806"/>
      <c r="NAH919" s="806"/>
      <c r="NAI919" s="806"/>
      <c r="NAJ919" s="806"/>
      <c r="NAK919" s="806"/>
      <c r="NAL919" s="806"/>
      <c r="NAM919" s="806"/>
      <c r="NAN919" s="806"/>
      <c r="NAO919" s="806"/>
      <c r="NAP919" s="806"/>
      <c r="NAQ919" s="806"/>
      <c r="NAR919" s="806"/>
      <c r="NAS919" s="806"/>
      <c r="NAT919" s="806"/>
      <c r="NAU919" s="806"/>
      <c r="NAV919" s="806"/>
      <c r="NAW919" s="806"/>
      <c r="NAX919" s="806"/>
      <c r="NAY919" s="806"/>
      <c r="NAZ919" s="806"/>
      <c r="NBA919" s="806"/>
      <c r="NBB919" s="806"/>
      <c r="NBC919" s="806"/>
      <c r="NBD919" s="806"/>
      <c r="NBE919" s="806"/>
      <c r="NBF919" s="806"/>
      <c r="NBG919" s="806"/>
      <c r="NBH919" s="806"/>
      <c r="NBI919" s="806"/>
      <c r="NBJ919" s="806"/>
      <c r="NBK919" s="806"/>
      <c r="NBL919" s="806"/>
      <c r="NBM919" s="806"/>
      <c r="NBN919" s="806"/>
      <c r="NBO919" s="806"/>
      <c r="NBP919" s="806"/>
      <c r="NBQ919" s="806"/>
      <c r="NBR919" s="806"/>
      <c r="NBS919" s="806"/>
      <c r="NBT919" s="806"/>
      <c r="NBU919" s="806"/>
      <c r="NBV919" s="806"/>
      <c r="NBW919" s="806"/>
      <c r="NBX919" s="806"/>
      <c r="NBY919" s="806"/>
      <c r="NBZ919" s="806"/>
      <c r="NCA919" s="806"/>
      <c r="NCB919" s="806"/>
      <c r="NCC919" s="806"/>
      <c r="NCD919" s="806"/>
      <c r="NCE919" s="806"/>
      <c r="NCF919" s="806"/>
      <c r="NCG919" s="806"/>
      <c r="NCH919" s="806"/>
      <c r="NCI919" s="806"/>
      <c r="NCJ919" s="806"/>
      <c r="NCK919" s="806"/>
      <c r="NCL919" s="806"/>
      <c r="NCM919" s="806"/>
      <c r="NCN919" s="806"/>
      <c r="NCO919" s="806"/>
      <c r="NCP919" s="806"/>
      <c r="NCQ919" s="806"/>
      <c r="NCR919" s="806"/>
      <c r="NCS919" s="806"/>
      <c r="NCT919" s="806"/>
      <c r="NCU919" s="806"/>
      <c r="NCV919" s="806"/>
      <c r="NCW919" s="806"/>
      <c r="NCX919" s="806"/>
      <c r="NCY919" s="806"/>
      <c r="NCZ919" s="806"/>
      <c r="NDA919" s="806"/>
      <c r="NDB919" s="806"/>
      <c r="NDC919" s="806"/>
      <c r="NDD919" s="806"/>
      <c r="NDE919" s="806"/>
      <c r="NDF919" s="806"/>
      <c r="NDG919" s="806"/>
      <c r="NDH919" s="806"/>
      <c r="NDI919" s="806"/>
      <c r="NDJ919" s="806"/>
      <c r="NDK919" s="806"/>
      <c r="NDL919" s="806"/>
      <c r="NDM919" s="806"/>
      <c r="NDN919" s="806"/>
      <c r="NDO919" s="806"/>
      <c r="NDP919" s="806"/>
      <c r="NDQ919" s="806"/>
      <c r="NDR919" s="806"/>
      <c r="NDS919" s="806"/>
      <c r="NDT919" s="806"/>
      <c r="NDU919" s="806"/>
      <c r="NDV919" s="806"/>
      <c r="NDW919" s="806"/>
      <c r="NDX919" s="806"/>
      <c r="NDY919" s="806"/>
      <c r="NDZ919" s="806"/>
      <c r="NEA919" s="806"/>
      <c r="NEB919" s="806"/>
      <c r="NEC919" s="806"/>
      <c r="NED919" s="806"/>
      <c r="NEE919" s="806"/>
      <c r="NEF919" s="806"/>
      <c r="NEG919" s="806"/>
      <c r="NEH919" s="806"/>
      <c r="NEI919" s="806"/>
      <c r="NEJ919" s="806"/>
      <c r="NEK919" s="806"/>
      <c r="NEL919" s="806"/>
      <c r="NEM919" s="806"/>
      <c r="NEN919" s="806"/>
      <c r="NEO919" s="806"/>
      <c r="NEP919" s="806"/>
      <c r="NEQ919" s="806"/>
      <c r="NER919" s="806"/>
      <c r="NES919" s="806"/>
      <c r="NET919" s="806"/>
      <c r="NEU919" s="806"/>
      <c r="NEV919" s="806"/>
      <c r="NEW919" s="806"/>
      <c r="NEX919" s="806"/>
      <c r="NEY919" s="806"/>
      <c r="NEZ919" s="806"/>
      <c r="NFA919" s="806"/>
      <c r="NFB919" s="806"/>
      <c r="NFC919" s="806"/>
      <c r="NFD919" s="806"/>
      <c r="NFE919" s="806"/>
      <c r="NFF919" s="806"/>
      <c r="NFG919" s="806"/>
      <c r="NFH919" s="806"/>
      <c r="NFI919" s="806"/>
      <c r="NFJ919" s="806"/>
      <c r="NFK919" s="806"/>
      <c r="NFL919" s="806"/>
      <c r="NFM919" s="806"/>
      <c r="NFN919" s="806"/>
      <c r="NFO919" s="806"/>
      <c r="NFP919" s="806"/>
      <c r="NFQ919" s="806"/>
      <c r="NFR919" s="806"/>
      <c r="NFS919" s="806"/>
      <c r="NFT919" s="806"/>
      <c r="NFU919" s="806"/>
      <c r="NFV919" s="806"/>
      <c r="NFW919" s="806"/>
      <c r="NFX919" s="806"/>
      <c r="NFY919" s="806"/>
      <c r="NFZ919" s="806"/>
      <c r="NGA919" s="806"/>
      <c r="NGB919" s="806"/>
      <c r="NGC919" s="806"/>
      <c r="NGD919" s="806"/>
      <c r="NGE919" s="806"/>
      <c r="NGF919" s="806"/>
      <c r="NGG919" s="806"/>
      <c r="NGH919" s="806"/>
      <c r="NGI919" s="806"/>
      <c r="NGJ919" s="806"/>
      <c r="NGK919" s="806"/>
      <c r="NGL919" s="806"/>
      <c r="NGM919" s="806"/>
      <c r="NGN919" s="806"/>
      <c r="NGO919" s="806"/>
      <c r="NGP919" s="806"/>
      <c r="NGQ919" s="806"/>
      <c r="NGR919" s="806"/>
      <c r="NGS919" s="806"/>
      <c r="NGT919" s="806"/>
      <c r="NGU919" s="806"/>
      <c r="NGV919" s="806"/>
      <c r="NGW919" s="806"/>
      <c r="NGX919" s="806"/>
      <c r="NGY919" s="806"/>
      <c r="NGZ919" s="806"/>
      <c r="NHA919" s="806"/>
      <c r="NHB919" s="806"/>
      <c r="NHC919" s="806"/>
      <c r="NHD919" s="806"/>
      <c r="NHE919" s="806"/>
      <c r="NHF919" s="806"/>
      <c r="NHG919" s="806"/>
      <c r="NHH919" s="806"/>
      <c r="NHI919" s="806"/>
      <c r="NHJ919" s="806"/>
      <c r="NHK919" s="806"/>
      <c r="NHL919" s="806"/>
      <c r="NHM919" s="806"/>
      <c r="NHN919" s="806"/>
      <c r="NHO919" s="806"/>
      <c r="NHP919" s="806"/>
      <c r="NHQ919" s="806"/>
      <c r="NHR919" s="806"/>
      <c r="NHS919" s="806"/>
      <c r="NHT919" s="806"/>
      <c r="NHU919" s="806"/>
      <c r="NHV919" s="806"/>
      <c r="NHW919" s="806"/>
      <c r="NHX919" s="806"/>
      <c r="NHY919" s="806"/>
      <c r="NHZ919" s="806"/>
      <c r="NIA919" s="806"/>
      <c r="NIB919" s="806"/>
      <c r="NIC919" s="806"/>
      <c r="NID919" s="806"/>
      <c r="NIE919" s="806"/>
      <c r="NIF919" s="806"/>
      <c r="NIG919" s="806"/>
      <c r="NIH919" s="806"/>
      <c r="NII919" s="806"/>
      <c r="NIJ919" s="806"/>
      <c r="NIK919" s="806"/>
      <c r="NIL919" s="806"/>
      <c r="NIM919" s="806"/>
      <c r="NIN919" s="806"/>
      <c r="NIO919" s="806"/>
      <c r="NIP919" s="806"/>
      <c r="NIQ919" s="806"/>
      <c r="NIR919" s="806"/>
      <c r="NIS919" s="806"/>
      <c r="NIT919" s="806"/>
      <c r="NIU919" s="806"/>
      <c r="NIV919" s="806"/>
      <c r="NIW919" s="806"/>
      <c r="NIX919" s="806"/>
      <c r="NIY919" s="806"/>
      <c r="NIZ919" s="806"/>
      <c r="NJA919" s="806"/>
      <c r="NJB919" s="806"/>
      <c r="NJC919" s="806"/>
      <c r="NJD919" s="806"/>
      <c r="NJE919" s="806"/>
      <c r="NJF919" s="806"/>
      <c r="NJG919" s="806"/>
      <c r="NJH919" s="806"/>
      <c r="NJI919" s="806"/>
      <c r="NJJ919" s="806"/>
      <c r="NJK919" s="806"/>
      <c r="NJL919" s="806"/>
      <c r="NJM919" s="806"/>
      <c r="NJN919" s="806"/>
      <c r="NJO919" s="806"/>
      <c r="NJP919" s="806"/>
      <c r="NJQ919" s="806"/>
      <c r="NJR919" s="806"/>
      <c r="NJS919" s="806"/>
      <c r="NJT919" s="806"/>
      <c r="NJU919" s="806"/>
      <c r="NJV919" s="806"/>
      <c r="NJW919" s="806"/>
      <c r="NJX919" s="806"/>
      <c r="NJY919" s="806"/>
      <c r="NJZ919" s="806"/>
      <c r="NKA919" s="806"/>
      <c r="NKB919" s="806"/>
      <c r="NKC919" s="806"/>
      <c r="NKD919" s="806"/>
      <c r="NKE919" s="806"/>
      <c r="NKF919" s="806"/>
      <c r="NKG919" s="806"/>
      <c r="NKH919" s="806"/>
      <c r="NKI919" s="806"/>
      <c r="NKJ919" s="806"/>
      <c r="NKK919" s="806"/>
      <c r="NKL919" s="806"/>
      <c r="NKM919" s="806"/>
      <c r="NKN919" s="806"/>
      <c r="NKO919" s="806"/>
      <c r="NKP919" s="806"/>
      <c r="NKQ919" s="806"/>
      <c r="NKR919" s="806"/>
      <c r="NKS919" s="806"/>
      <c r="NKT919" s="806"/>
      <c r="NKU919" s="806"/>
      <c r="NKV919" s="806"/>
      <c r="NKW919" s="806"/>
      <c r="NKX919" s="806"/>
      <c r="NKY919" s="806"/>
      <c r="NKZ919" s="806"/>
      <c r="NLA919" s="806"/>
      <c r="NLB919" s="806"/>
      <c r="NLC919" s="806"/>
      <c r="NLD919" s="806"/>
      <c r="NLE919" s="806"/>
      <c r="NLF919" s="806"/>
      <c r="NLG919" s="806"/>
      <c r="NLH919" s="806"/>
      <c r="NLI919" s="806"/>
      <c r="NLJ919" s="806"/>
      <c r="NLK919" s="806"/>
      <c r="NLL919" s="806"/>
      <c r="NLM919" s="806"/>
      <c r="NLN919" s="806"/>
      <c r="NLO919" s="806"/>
      <c r="NLP919" s="806"/>
      <c r="NLQ919" s="806"/>
      <c r="NLR919" s="806"/>
      <c r="NLS919" s="806"/>
      <c r="NLT919" s="806"/>
      <c r="NLU919" s="806"/>
      <c r="NLV919" s="806"/>
      <c r="NLW919" s="806"/>
      <c r="NLX919" s="806"/>
      <c r="NLY919" s="806"/>
      <c r="NLZ919" s="806"/>
      <c r="NMA919" s="806"/>
      <c r="NMB919" s="806"/>
      <c r="NMC919" s="806"/>
      <c r="NMD919" s="806"/>
      <c r="NME919" s="806"/>
      <c r="NMF919" s="806"/>
      <c r="NMG919" s="806"/>
      <c r="NMH919" s="806"/>
      <c r="NMI919" s="806"/>
      <c r="NMJ919" s="806"/>
      <c r="NMK919" s="806"/>
      <c r="NML919" s="806"/>
      <c r="NMM919" s="806"/>
      <c r="NMN919" s="806"/>
      <c r="NMO919" s="806"/>
      <c r="NMP919" s="806"/>
      <c r="NMQ919" s="806"/>
      <c r="NMR919" s="806"/>
      <c r="NMS919" s="806"/>
      <c r="NMT919" s="806"/>
      <c r="NMU919" s="806"/>
      <c r="NMV919" s="806"/>
      <c r="NMW919" s="806"/>
      <c r="NMX919" s="806"/>
      <c r="NMY919" s="806"/>
      <c r="NMZ919" s="806"/>
      <c r="NNA919" s="806"/>
      <c r="NNB919" s="806"/>
      <c r="NNC919" s="806"/>
      <c r="NND919" s="806"/>
      <c r="NNE919" s="806"/>
      <c r="NNF919" s="806"/>
      <c r="NNG919" s="806"/>
      <c r="NNH919" s="806"/>
      <c r="NNI919" s="806"/>
      <c r="NNJ919" s="806"/>
      <c r="NNK919" s="806"/>
      <c r="NNL919" s="806"/>
      <c r="NNM919" s="806"/>
      <c r="NNN919" s="806"/>
      <c r="NNO919" s="806"/>
      <c r="NNP919" s="806"/>
      <c r="NNQ919" s="806"/>
      <c r="NNR919" s="806"/>
      <c r="NNS919" s="806"/>
      <c r="NNT919" s="806"/>
      <c r="NNU919" s="806"/>
      <c r="NNV919" s="806"/>
      <c r="NNW919" s="806"/>
      <c r="NNX919" s="806"/>
      <c r="NNY919" s="806"/>
      <c r="NNZ919" s="806"/>
      <c r="NOA919" s="806"/>
      <c r="NOB919" s="806"/>
      <c r="NOC919" s="806"/>
      <c r="NOD919" s="806"/>
      <c r="NOE919" s="806"/>
      <c r="NOF919" s="806"/>
      <c r="NOG919" s="806"/>
      <c r="NOH919" s="806"/>
      <c r="NOI919" s="806"/>
      <c r="NOJ919" s="806"/>
      <c r="NOK919" s="806"/>
      <c r="NOL919" s="806"/>
      <c r="NOM919" s="806"/>
      <c r="NON919" s="806"/>
      <c r="NOO919" s="806"/>
      <c r="NOP919" s="806"/>
      <c r="NOQ919" s="806"/>
      <c r="NOR919" s="806"/>
      <c r="NOS919" s="806"/>
      <c r="NOT919" s="806"/>
      <c r="NOU919" s="806"/>
      <c r="NOV919" s="806"/>
      <c r="NOW919" s="806"/>
      <c r="NOX919" s="806"/>
      <c r="NOY919" s="806"/>
      <c r="NOZ919" s="806"/>
      <c r="NPA919" s="806"/>
      <c r="NPB919" s="806"/>
      <c r="NPC919" s="806"/>
      <c r="NPD919" s="806"/>
      <c r="NPE919" s="806"/>
      <c r="NPF919" s="806"/>
      <c r="NPG919" s="806"/>
      <c r="NPH919" s="806"/>
      <c r="NPI919" s="806"/>
      <c r="NPJ919" s="806"/>
      <c r="NPK919" s="806"/>
      <c r="NPL919" s="806"/>
      <c r="NPM919" s="806"/>
      <c r="NPN919" s="806"/>
      <c r="NPO919" s="806"/>
      <c r="NPP919" s="806"/>
      <c r="NPQ919" s="806"/>
      <c r="NPR919" s="806"/>
      <c r="NPS919" s="806"/>
      <c r="NPT919" s="806"/>
      <c r="NPU919" s="806"/>
      <c r="NPV919" s="806"/>
      <c r="NPW919" s="806"/>
      <c r="NPX919" s="806"/>
      <c r="NPY919" s="806"/>
      <c r="NPZ919" s="806"/>
      <c r="NQA919" s="806"/>
      <c r="NQB919" s="806"/>
      <c r="NQC919" s="806"/>
      <c r="NQD919" s="806"/>
      <c r="NQE919" s="806"/>
      <c r="NQF919" s="806"/>
      <c r="NQG919" s="806"/>
      <c r="NQH919" s="806"/>
      <c r="NQI919" s="806"/>
      <c r="NQJ919" s="806"/>
      <c r="NQK919" s="806"/>
      <c r="NQL919" s="806"/>
      <c r="NQM919" s="806"/>
      <c r="NQN919" s="806"/>
      <c r="NQO919" s="806"/>
      <c r="NQP919" s="806"/>
      <c r="NQQ919" s="806"/>
      <c r="NQR919" s="806"/>
      <c r="NQS919" s="806"/>
      <c r="NQT919" s="806"/>
      <c r="NQU919" s="806"/>
      <c r="NQV919" s="806"/>
      <c r="NQW919" s="806"/>
      <c r="NQX919" s="806"/>
      <c r="NQY919" s="806"/>
      <c r="NQZ919" s="806"/>
      <c r="NRA919" s="806"/>
      <c r="NRB919" s="806"/>
      <c r="NRC919" s="806"/>
      <c r="NRD919" s="806"/>
      <c r="NRE919" s="806"/>
      <c r="NRF919" s="806"/>
      <c r="NRG919" s="806"/>
      <c r="NRH919" s="806"/>
      <c r="NRI919" s="806"/>
      <c r="NRJ919" s="806"/>
      <c r="NRK919" s="806"/>
      <c r="NRL919" s="806"/>
      <c r="NRM919" s="806"/>
      <c r="NRN919" s="806"/>
      <c r="NRO919" s="806"/>
      <c r="NRP919" s="806"/>
      <c r="NRQ919" s="806"/>
      <c r="NRR919" s="806"/>
      <c r="NRS919" s="806"/>
      <c r="NRT919" s="806"/>
      <c r="NRU919" s="806"/>
      <c r="NRV919" s="806"/>
      <c r="NRW919" s="806"/>
      <c r="NRX919" s="806"/>
      <c r="NRY919" s="806"/>
      <c r="NRZ919" s="806"/>
      <c r="NSA919" s="806"/>
      <c r="NSB919" s="806"/>
      <c r="NSC919" s="806"/>
      <c r="NSD919" s="806"/>
      <c r="NSE919" s="806"/>
      <c r="NSF919" s="806"/>
      <c r="NSG919" s="806"/>
      <c r="NSH919" s="806"/>
      <c r="NSI919" s="806"/>
      <c r="NSJ919" s="806"/>
      <c r="NSK919" s="806"/>
      <c r="NSL919" s="806"/>
      <c r="NSM919" s="806"/>
      <c r="NSN919" s="806"/>
      <c r="NSO919" s="806"/>
      <c r="NSP919" s="806"/>
      <c r="NSQ919" s="806"/>
      <c r="NSR919" s="806"/>
      <c r="NSS919" s="806"/>
      <c r="NST919" s="806"/>
      <c r="NSU919" s="806"/>
      <c r="NSV919" s="806"/>
      <c r="NSW919" s="806"/>
      <c r="NSX919" s="806"/>
      <c r="NSY919" s="806"/>
      <c r="NSZ919" s="806"/>
      <c r="NTA919" s="806"/>
      <c r="NTB919" s="806"/>
      <c r="NTC919" s="806"/>
      <c r="NTD919" s="806"/>
      <c r="NTE919" s="806"/>
      <c r="NTF919" s="806"/>
      <c r="NTG919" s="806"/>
      <c r="NTH919" s="806"/>
      <c r="NTI919" s="806"/>
      <c r="NTJ919" s="806"/>
      <c r="NTK919" s="806"/>
      <c r="NTL919" s="806"/>
      <c r="NTM919" s="806"/>
      <c r="NTN919" s="806"/>
      <c r="NTO919" s="806"/>
      <c r="NTP919" s="806"/>
      <c r="NTQ919" s="806"/>
      <c r="NTR919" s="806"/>
      <c r="NTS919" s="806"/>
      <c r="NTT919" s="806"/>
      <c r="NTU919" s="806"/>
      <c r="NTV919" s="806"/>
      <c r="NTW919" s="806"/>
      <c r="NTX919" s="806"/>
      <c r="NTY919" s="806"/>
      <c r="NTZ919" s="806"/>
      <c r="NUA919" s="806"/>
      <c r="NUB919" s="806"/>
      <c r="NUC919" s="806"/>
      <c r="NUD919" s="806"/>
      <c r="NUE919" s="806"/>
      <c r="NUF919" s="806"/>
      <c r="NUG919" s="806"/>
      <c r="NUH919" s="806"/>
      <c r="NUI919" s="806"/>
      <c r="NUJ919" s="806"/>
      <c r="NUK919" s="806"/>
      <c r="NUL919" s="806"/>
      <c r="NUM919" s="806"/>
      <c r="NUN919" s="806"/>
      <c r="NUO919" s="806"/>
      <c r="NUP919" s="806"/>
      <c r="NUQ919" s="806"/>
      <c r="NUR919" s="806"/>
      <c r="NUS919" s="806"/>
      <c r="NUT919" s="806"/>
      <c r="NUU919" s="806"/>
      <c r="NUV919" s="806"/>
      <c r="NUW919" s="806"/>
      <c r="NUX919" s="806"/>
      <c r="NUY919" s="806"/>
      <c r="NUZ919" s="806"/>
      <c r="NVA919" s="806"/>
      <c r="NVB919" s="806"/>
      <c r="NVC919" s="806"/>
      <c r="NVD919" s="806"/>
      <c r="NVE919" s="806"/>
      <c r="NVF919" s="806"/>
      <c r="NVG919" s="806"/>
      <c r="NVH919" s="806"/>
      <c r="NVI919" s="806"/>
      <c r="NVJ919" s="806"/>
      <c r="NVK919" s="806"/>
      <c r="NVL919" s="806"/>
      <c r="NVM919" s="806"/>
      <c r="NVN919" s="806"/>
      <c r="NVO919" s="806"/>
      <c r="NVP919" s="806"/>
      <c r="NVQ919" s="806"/>
      <c r="NVR919" s="806"/>
      <c r="NVS919" s="806"/>
      <c r="NVT919" s="806"/>
      <c r="NVU919" s="806"/>
      <c r="NVV919" s="806"/>
      <c r="NVW919" s="806"/>
      <c r="NVX919" s="806"/>
      <c r="NVY919" s="806"/>
      <c r="NVZ919" s="806"/>
      <c r="NWA919" s="806"/>
      <c r="NWB919" s="806"/>
      <c r="NWC919" s="806"/>
      <c r="NWD919" s="806"/>
      <c r="NWE919" s="806"/>
      <c r="NWF919" s="806"/>
      <c r="NWG919" s="806"/>
      <c r="NWH919" s="806"/>
      <c r="NWI919" s="806"/>
      <c r="NWJ919" s="806"/>
      <c r="NWK919" s="806"/>
      <c r="NWL919" s="806"/>
      <c r="NWM919" s="806"/>
      <c r="NWN919" s="806"/>
      <c r="NWO919" s="806"/>
      <c r="NWP919" s="806"/>
      <c r="NWQ919" s="806"/>
      <c r="NWR919" s="806"/>
      <c r="NWS919" s="806"/>
      <c r="NWT919" s="806"/>
      <c r="NWU919" s="806"/>
      <c r="NWV919" s="806"/>
      <c r="NWW919" s="806"/>
      <c r="NWX919" s="806"/>
      <c r="NWY919" s="806"/>
      <c r="NWZ919" s="806"/>
      <c r="NXA919" s="806"/>
      <c r="NXB919" s="806"/>
      <c r="NXC919" s="806"/>
      <c r="NXD919" s="806"/>
      <c r="NXE919" s="806"/>
      <c r="NXF919" s="806"/>
      <c r="NXG919" s="806"/>
      <c r="NXH919" s="806"/>
      <c r="NXI919" s="806"/>
      <c r="NXJ919" s="806"/>
      <c r="NXK919" s="806"/>
      <c r="NXL919" s="806"/>
      <c r="NXM919" s="806"/>
      <c r="NXN919" s="806"/>
      <c r="NXO919" s="806"/>
      <c r="NXP919" s="806"/>
      <c r="NXQ919" s="806"/>
      <c r="NXR919" s="806"/>
      <c r="NXS919" s="806"/>
      <c r="NXT919" s="806"/>
      <c r="NXU919" s="806"/>
      <c r="NXV919" s="806"/>
      <c r="NXW919" s="806"/>
      <c r="NXX919" s="806"/>
      <c r="NXY919" s="806"/>
      <c r="NXZ919" s="806"/>
      <c r="NYA919" s="806"/>
      <c r="NYB919" s="806"/>
      <c r="NYC919" s="806"/>
      <c r="NYD919" s="806"/>
      <c r="NYE919" s="806"/>
      <c r="NYF919" s="806"/>
      <c r="NYG919" s="806"/>
      <c r="NYH919" s="806"/>
      <c r="NYI919" s="806"/>
      <c r="NYJ919" s="806"/>
      <c r="NYK919" s="806"/>
      <c r="NYL919" s="806"/>
      <c r="NYM919" s="806"/>
      <c r="NYN919" s="806"/>
      <c r="NYO919" s="806"/>
      <c r="NYP919" s="806"/>
      <c r="NYQ919" s="806"/>
      <c r="NYR919" s="806"/>
      <c r="NYS919" s="806"/>
      <c r="NYT919" s="806"/>
      <c r="NYU919" s="806"/>
      <c r="NYV919" s="806"/>
      <c r="NYW919" s="806"/>
      <c r="NYX919" s="806"/>
      <c r="NYY919" s="806"/>
      <c r="NYZ919" s="806"/>
      <c r="NZA919" s="806"/>
      <c r="NZB919" s="806"/>
      <c r="NZC919" s="806"/>
      <c r="NZD919" s="806"/>
      <c r="NZE919" s="806"/>
      <c r="NZF919" s="806"/>
      <c r="NZG919" s="806"/>
      <c r="NZH919" s="806"/>
      <c r="NZI919" s="806"/>
      <c r="NZJ919" s="806"/>
      <c r="NZK919" s="806"/>
      <c r="NZL919" s="806"/>
      <c r="NZM919" s="806"/>
      <c r="NZN919" s="806"/>
      <c r="NZO919" s="806"/>
      <c r="NZP919" s="806"/>
      <c r="NZQ919" s="806"/>
      <c r="NZR919" s="806"/>
      <c r="NZS919" s="806"/>
      <c r="NZT919" s="806"/>
      <c r="NZU919" s="806"/>
      <c r="NZV919" s="806"/>
      <c r="NZW919" s="806"/>
      <c r="NZX919" s="806"/>
      <c r="NZY919" s="806"/>
      <c r="NZZ919" s="806"/>
      <c r="OAA919" s="806"/>
      <c r="OAB919" s="806"/>
      <c r="OAC919" s="806"/>
      <c r="OAD919" s="806"/>
      <c r="OAE919" s="806"/>
      <c r="OAF919" s="806"/>
      <c r="OAG919" s="806"/>
      <c r="OAH919" s="806"/>
      <c r="OAI919" s="806"/>
      <c r="OAJ919" s="806"/>
      <c r="OAK919" s="806"/>
      <c r="OAL919" s="806"/>
      <c r="OAM919" s="806"/>
      <c r="OAN919" s="806"/>
      <c r="OAO919" s="806"/>
      <c r="OAP919" s="806"/>
      <c r="OAQ919" s="806"/>
      <c r="OAR919" s="806"/>
      <c r="OAS919" s="806"/>
      <c r="OAT919" s="806"/>
      <c r="OAU919" s="806"/>
      <c r="OAV919" s="806"/>
      <c r="OAW919" s="806"/>
      <c r="OAX919" s="806"/>
      <c r="OAY919" s="806"/>
      <c r="OAZ919" s="806"/>
      <c r="OBA919" s="806"/>
      <c r="OBB919" s="806"/>
      <c r="OBC919" s="806"/>
      <c r="OBD919" s="806"/>
      <c r="OBE919" s="806"/>
      <c r="OBF919" s="806"/>
      <c r="OBG919" s="806"/>
      <c r="OBH919" s="806"/>
      <c r="OBI919" s="806"/>
      <c r="OBJ919" s="806"/>
      <c r="OBK919" s="806"/>
      <c r="OBL919" s="806"/>
      <c r="OBM919" s="806"/>
      <c r="OBN919" s="806"/>
      <c r="OBO919" s="806"/>
      <c r="OBP919" s="806"/>
      <c r="OBQ919" s="806"/>
      <c r="OBR919" s="806"/>
      <c r="OBS919" s="806"/>
      <c r="OBT919" s="806"/>
      <c r="OBU919" s="806"/>
      <c r="OBV919" s="806"/>
      <c r="OBW919" s="806"/>
      <c r="OBX919" s="806"/>
      <c r="OBY919" s="806"/>
      <c r="OBZ919" s="806"/>
      <c r="OCA919" s="806"/>
      <c r="OCB919" s="806"/>
      <c r="OCC919" s="806"/>
      <c r="OCD919" s="806"/>
      <c r="OCE919" s="806"/>
      <c r="OCF919" s="806"/>
      <c r="OCG919" s="806"/>
      <c r="OCH919" s="806"/>
      <c r="OCI919" s="806"/>
      <c r="OCJ919" s="806"/>
      <c r="OCK919" s="806"/>
      <c r="OCL919" s="806"/>
      <c r="OCM919" s="806"/>
      <c r="OCN919" s="806"/>
      <c r="OCO919" s="806"/>
      <c r="OCP919" s="806"/>
      <c r="OCQ919" s="806"/>
      <c r="OCR919" s="806"/>
      <c r="OCS919" s="806"/>
      <c r="OCT919" s="806"/>
      <c r="OCU919" s="806"/>
      <c r="OCV919" s="806"/>
      <c r="OCW919" s="806"/>
      <c r="OCX919" s="806"/>
      <c r="OCY919" s="806"/>
      <c r="OCZ919" s="806"/>
      <c r="ODA919" s="806"/>
      <c r="ODB919" s="806"/>
      <c r="ODC919" s="806"/>
      <c r="ODD919" s="806"/>
      <c r="ODE919" s="806"/>
      <c r="ODF919" s="806"/>
      <c r="ODG919" s="806"/>
      <c r="ODH919" s="806"/>
      <c r="ODI919" s="806"/>
      <c r="ODJ919" s="806"/>
      <c r="ODK919" s="806"/>
      <c r="ODL919" s="806"/>
      <c r="ODM919" s="806"/>
      <c r="ODN919" s="806"/>
      <c r="ODO919" s="806"/>
      <c r="ODP919" s="806"/>
      <c r="ODQ919" s="806"/>
      <c r="ODR919" s="806"/>
      <c r="ODS919" s="806"/>
      <c r="ODT919" s="806"/>
      <c r="ODU919" s="806"/>
      <c r="ODV919" s="806"/>
      <c r="ODW919" s="806"/>
      <c r="ODX919" s="806"/>
      <c r="ODY919" s="806"/>
      <c r="ODZ919" s="806"/>
      <c r="OEA919" s="806"/>
      <c r="OEB919" s="806"/>
      <c r="OEC919" s="806"/>
      <c r="OED919" s="806"/>
      <c r="OEE919" s="806"/>
      <c r="OEF919" s="806"/>
      <c r="OEG919" s="806"/>
      <c r="OEH919" s="806"/>
      <c r="OEI919" s="806"/>
      <c r="OEJ919" s="806"/>
      <c r="OEK919" s="806"/>
      <c r="OEL919" s="806"/>
      <c r="OEM919" s="806"/>
      <c r="OEN919" s="806"/>
      <c r="OEO919" s="806"/>
      <c r="OEP919" s="806"/>
      <c r="OEQ919" s="806"/>
      <c r="OER919" s="806"/>
      <c r="OES919" s="806"/>
      <c r="OET919" s="806"/>
      <c r="OEU919" s="806"/>
      <c r="OEV919" s="806"/>
      <c r="OEW919" s="806"/>
      <c r="OEX919" s="806"/>
      <c r="OEY919" s="806"/>
      <c r="OEZ919" s="806"/>
      <c r="OFA919" s="806"/>
      <c r="OFB919" s="806"/>
      <c r="OFC919" s="806"/>
      <c r="OFD919" s="806"/>
      <c r="OFE919" s="806"/>
      <c r="OFF919" s="806"/>
      <c r="OFG919" s="806"/>
      <c r="OFH919" s="806"/>
      <c r="OFI919" s="806"/>
      <c r="OFJ919" s="806"/>
      <c r="OFK919" s="806"/>
      <c r="OFL919" s="806"/>
      <c r="OFM919" s="806"/>
      <c r="OFN919" s="806"/>
      <c r="OFO919" s="806"/>
      <c r="OFP919" s="806"/>
      <c r="OFQ919" s="806"/>
      <c r="OFR919" s="806"/>
      <c r="OFS919" s="806"/>
      <c r="OFT919" s="806"/>
      <c r="OFU919" s="806"/>
      <c r="OFV919" s="806"/>
      <c r="OFW919" s="806"/>
      <c r="OFX919" s="806"/>
      <c r="OFY919" s="806"/>
      <c r="OFZ919" s="806"/>
      <c r="OGA919" s="806"/>
      <c r="OGB919" s="806"/>
      <c r="OGC919" s="806"/>
      <c r="OGD919" s="806"/>
      <c r="OGE919" s="806"/>
      <c r="OGF919" s="806"/>
      <c r="OGG919" s="806"/>
      <c r="OGH919" s="806"/>
      <c r="OGI919" s="806"/>
      <c r="OGJ919" s="806"/>
      <c r="OGK919" s="806"/>
      <c r="OGL919" s="806"/>
      <c r="OGM919" s="806"/>
      <c r="OGN919" s="806"/>
      <c r="OGO919" s="806"/>
      <c r="OGP919" s="806"/>
      <c r="OGQ919" s="806"/>
      <c r="OGR919" s="806"/>
      <c r="OGS919" s="806"/>
      <c r="OGT919" s="806"/>
      <c r="OGU919" s="806"/>
      <c r="OGV919" s="806"/>
      <c r="OGW919" s="806"/>
      <c r="OGX919" s="806"/>
      <c r="OGY919" s="806"/>
      <c r="OGZ919" s="806"/>
      <c r="OHA919" s="806"/>
      <c r="OHB919" s="806"/>
      <c r="OHC919" s="806"/>
      <c r="OHD919" s="806"/>
      <c r="OHE919" s="806"/>
      <c r="OHF919" s="806"/>
      <c r="OHG919" s="806"/>
      <c r="OHH919" s="806"/>
      <c r="OHI919" s="806"/>
      <c r="OHJ919" s="806"/>
      <c r="OHK919" s="806"/>
      <c r="OHL919" s="806"/>
      <c r="OHM919" s="806"/>
      <c r="OHN919" s="806"/>
      <c r="OHO919" s="806"/>
      <c r="OHP919" s="806"/>
      <c r="OHQ919" s="806"/>
      <c r="OHR919" s="806"/>
      <c r="OHS919" s="806"/>
      <c r="OHT919" s="806"/>
      <c r="OHU919" s="806"/>
      <c r="OHV919" s="806"/>
      <c r="OHW919" s="806"/>
      <c r="OHX919" s="806"/>
      <c r="OHY919" s="806"/>
      <c r="OHZ919" s="806"/>
      <c r="OIA919" s="806"/>
      <c r="OIB919" s="806"/>
      <c r="OIC919" s="806"/>
      <c r="OID919" s="806"/>
      <c r="OIE919" s="806"/>
      <c r="OIF919" s="806"/>
      <c r="OIG919" s="806"/>
      <c r="OIH919" s="806"/>
      <c r="OII919" s="806"/>
      <c r="OIJ919" s="806"/>
      <c r="OIK919" s="806"/>
      <c r="OIL919" s="806"/>
      <c r="OIM919" s="806"/>
      <c r="OIN919" s="806"/>
      <c r="OIO919" s="806"/>
      <c r="OIP919" s="806"/>
      <c r="OIQ919" s="806"/>
      <c r="OIR919" s="806"/>
      <c r="OIS919" s="806"/>
      <c r="OIT919" s="806"/>
      <c r="OIU919" s="806"/>
      <c r="OIV919" s="806"/>
      <c r="OIW919" s="806"/>
      <c r="OIX919" s="806"/>
      <c r="OIY919" s="806"/>
      <c r="OIZ919" s="806"/>
      <c r="OJA919" s="806"/>
      <c r="OJB919" s="806"/>
      <c r="OJC919" s="806"/>
      <c r="OJD919" s="806"/>
      <c r="OJE919" s="806"/>
      <c r="OJF919" s="806"/>
      <c r="OJG919" s="806"/>
      <c r="OJH919" s="806"/>
      <c r="OJI919" s="806"/>
      <c r="OJJ919" s="806"/>
      <c r="OJK919" s="806"/>
      <c r="OJL919" s="806"/>
      <c r="OJM919" s="806"/>
      <c r="OJN919" s="806"/>
      <c r="OJO919" s="806"/>
      <c r="OJP919" s="806"/>
      <c r="OJQ919" s="806"/>
      <c r="OJR919" s="806"/>
      <c r="OJS919" s="806"/>
      <c r="OJT919" s="806"/>
      <c r="OJU919" s="806"/>
      <c r="OJV919" s="806"/>
      <c r="OJW919" s="806"/>
      <c r="OJX919" s="806"/>
      <c r="OJY919" s="806"/>
      <c r="OJZ919" s="806"/>
      <c r="OKA919" s="806"/>
      <c r="OKB919" s="806"/>
      <c r="OKC919" s="806"/>
      <c r="OKD919" s="806"/>
      <c r="OKE919" s="806"/>
      <c r="OKF919" s="806"/>
      <c r="OKG919" s="806"/>
      <c r="OKH919" s="806"/>
      <c r="OKI919" s="806"/>
      <c r="OKJ919" s="806"/>
      <c r="OKK919" s="806"/>
      <c r="OKL919" s="806"/>
      <c r="OKM919" s="806"/>
      <c r="OKN919" s="806"/>
      <c r="OKO919" s="806"/>
      <c r="OKP919" s="806"/>
      <c r="OKQ919" s="806"/>
      <c r="OKR919" s="806"/>
      <c r="OKS919" s="806"/>
      <c r="OKT919" s="806"/>
      <c r="OKU919" s="806"/>
      <c r="OKV919" s="806"/>
      <c r="OKW919" s="806"/>
      <c r="OKX919" s="806"/>
      <c r="OKY919" s="806"/>
      <c r="OKZ919" s="806"/>
      <c r="OLA919" s="806"/>
      <c r="OLB919" s="806"/>
      <c r="OLC919" s="806"/>
      <c r="OLD919" s="806"/>
      <c r="OLE919" s="806"/>
      <c r="OLF919" s="806"/>
      <c r="OLG919" s="806"/>
      <c r="OLH919" s="806"/>
      <c r="OLI919" s="806"/>
      <c r="OLJ919" s="806"/>
      <c r="OLK919" s="806"/>
      <c r="OLL919" s="806"/>
      <c r="OLM919" s="806"/>
      <c r="OLN919" s="806"/>
      <c r="OLO919" s="806"/>
      <c r="OLP919" s="806"/>
      <c r="OLQ919" s="806"/>
      <c r="OLR919" s="806"/>
      <c r="OLS919" s="806"/>
      <c r="OLT919" s="806"/>
      <c r="OLU919" s="806"/>
      <c r="OLV919" s="806"/>
      <c r="OLW919" s="806"/>
      <c r="OLX919" s="806"/>
      <c r="OLY919" s="806"/>
      <c r="OLZ919" s="806"/>
      <c r="OMA919" s="806"/>
      <c r="OMB919" s="806"/>
      <c r="OMC919" s="806"/>
      <c r="OMD919" s="806"/>
      <c r="OME919" s="806"/>
      <c r="OMF919" s="806"/>
      <c r="OMG919" s="806"/>
      <c r="OMH919" s="806"/>
      <c r="OMI919" s="806"/>
      <c r="OMJ919" s="806"/>
      <c r="OMK919" s="806"/>
      <c r="OML919" s="806"/>
      <c r="OMM919" s="806"/>
      <c r="OMN919" s="806"/>
      <c r="OMO919" s="806"/>
      <c r="OMP919" s="806"/>
      <c r="OMQ919" s="806"/>
      <c r="OMR919" s="806"/>
      <c r="OMS919" s="806"/>
      <c r="OMT919" s="806"/>
      <c r="OMU919" s="806"/>
      <c r="OMV919" s="806"/>
      <c r="OMW919" s="806"/>
      <c r="OMX919" s="806"/>
      <c r="OMY919" s="806"/>
      <c r="OMZ919" s="806"/>
      <c r="ONA919" s="806"/>
      <c r="ONB919" s="806"/>
      <c r="ONC919" s="806"/>
      <c r="OND919" s="806"/>
      <c r="ONE919" s="806"/>
      <c r="ONF919" s="806"/>
      <c r="ONG919" s="806"/>
      <c r="ONH919" s="806"/>
      <c r="ONI919" s="806"/>
      <c r="ONJ919" s="806"/>
      <c r="ONK919" s="806"/>
      <c r="ONL919" s="806"/>
      <c r="ONM919" s="806"/>
      <c r="ONN919" s="806"/>
      <c r="ONO919" s="806"/>
      <c r="ONP919" s="806"/>
      <c r="ONQ919" s="806"/>
      <c r="ONR919" s="806"/>
      <c r="ONS919" s="806"/>
      <c r="ONT919" s="806"/>
      <c r="ONU919" s="806"/>
      <c r="ONV919" s="806"/>
      <c r="ONW919" s="806"/>
      <c r="ONX919" s="806"/>
      <c r="ONY919" s="806"/>
      <c r="ONZ919" s="806"/>
      <c r="OOA919" s="806"/>
      <c r="OOB919" s="806"/>
      <c r="OOC919" s="806"/>
      <c r="OOD919" s="806"/>
      <c r="OOE919" s="806"/>
      <c r="OOF919" s="806"/>
      <c r="OOG919" s="806"/>
      <c r="OOH919" s="806"/>
      <c r="OOI919" s="806"/>
      <c r="OOJ919" s="806"/>
      <c r="OOK919" s="806"/>
      <c r="OOL919" s="806"/>
      <c r="OOM919" s="806"/>
      <c r="OON919" s="806"/>
      <c r="OOO919" s="806"/>
      <c r="OOP919" s="806"/>
      <c r="OOQ919" s="806"/>
      <c r="OOR919" s="806"/>
      <c r="OOS919" s="806"/>
      <c r="OOT919" s="806"/>
      <c r="OOU919" s="806"/>
      <c r="OOV919" s="806"/>
      <c r="OOW919" s="806"/>
      <c r="OOX919" s="806"/>
      <c r="OOY919" s="806"/>
      <c r="OOZ919" s="806"/>
      <c r="OPA919" s="806"/>
      <c r="OPB919" s="806"/>
      <c r="OPC919" s="806"/>
      <c r="OPD919" s="806"/>
      <c r="OPE919" s="806"/>
      <c r="OPF919" s="806"/>
      <c r="OPG919" s="806"/>
      <c r="OPH919" s="806"/>
      <c r="OPI919" s="806"/>
      <c r="OPJ919" s="806"/>
      <c r="OPK919" s="806"/>
      <c r="OPL919" s="806"/>
      <c r="OPM919" s="806"/>
      <c r="OPN919" s="806"/>
      <c r="OPO919" s="806"/>
      <c r="OPP919" s="806"/>
      <c r="OPQ919" s="806"/>
      <c r="OPR919" s="806"/>
      <c r="OPS919" s="806"/>
      <c r="OPT919" s="806"/>
      <c r="OPU919" s="806"/>
      <c r="OPV919" s="806"/>
      <c r="OPW919" s="806"/>
      <c r="OPX919" s="806"/>
      <c r="OPY919" s="806"/>
      <c r="OPZ919" s="806"/>
      <c r="OQA919" s="806"/>
      <c r="OQB919" s="806"/>
      <c r="OQC919" s="806"/>
      <c r="OQD919" s="806"/>
      <c r="OQE919" s="806"/>
      <c r="OQF919" s="806"/>
      <c r="OQG919" s="806"/>
      <c r="OQH919" s="806"/>
      <c r="OQI919" s="806"/>
      <c r="OQJ919" s="806"/>
      <c r="OQK919" s="806"/>
      <c r="OQL919" s="806"/>
      <c r="OQM919" s="806"/>
      <c r="OQN919" s="806"/>
      <c r="OQO919" s="806"/>
      <c r="OQP919" s="806"/>
      <c r="OQQ919" s="806"/>
      <c r="OQR919" s="806"/>
      <c r="OQS919" s="806"/>
      <c r="OQT919" s="806"/>
      <c r="OQU919" s="806"/>
      <c r="OQV919" s="806"/>
      <c r="OQW919" s="806"/>
      <c r="OQX919" s="806"/>
      <c r="OQY919" s="806"/>
      <c r="OQZ919" s="806"/>
      <c r="ORA919" s="806"/>
      <c r="ORB919" s="806"/>
      <c r="ORC919" s="806"/>
      <c r="ORD919" s="806"/>
      <c r="ORE919" s="806"/>
      <c r="ORF919" s="806"/>
      <c r="ORG919" s="806"/>
      <c r="ORH919" s="806"/>
      <c r="ORI919" s="806"/>
      <c r="ORJ919" s="806"/>
      <c r="ORK919" s="806"/>
      <c r="ORL919" s="806"/>
      <c r="ORM919" s="806"/>
      <c r="ORN919" s="806"/>
      <c r="ORO919" s="806"/>
      <c r="ORP919" s="806"/>
      <c r="ORQ919" s="806"/>
      <c r="ORR919" s="806"/>
      <c r="ORS919" s="806"/>
      <c r="ORT919" s="806"/>
      <c r="ORU919" s="806"/>
      <c r="ORV919" s="806"/>
      <c r="ORW919" s="806"/>
      <c r="ORX919" s="806"/>
      <c r="ORY919" s="806"/>
      <c r="ORZ919" s="806"/>
      <c r="OSA919" s="806"/>
      <c r="OSB919" s="806"/>
      <c r="OSC919" s="806"/>
      <c r="OSD919" s="806"/>
      <c r="OSE919" s="806"/>
      <c r="OSF919" s="806"/>
      <c r="OSG919" s="806"/>
      <c r="OSH919" s="806"/>
      <c r="OSI919" s="806"/>
      <c r="OSJ919" s="806"/>
      <c r="OSK919" s="806"/>
      <c r="OSL919" s="806"/>
      <c r="OSM919" s="806"/>
      <c r="OSN919" s="806"/>
      <c r="OSO919" s="806"/>
      <c r="OSP919" s="806"/>
      <c r="OSQ919" s="806"/>
      <c r="OSR919" s="806"/>
      <c r="OSS919" s="806"/>
      <c r="OST919" s="806"/>
      <c r="OSU919" s="806"/>
      <c r="OSV919" s="806"/>
      <c r="OSW919" s="806"/>
      <c r="OSX919" s="806"/>
      <c r="OSY919" s="806"/>
      <c r="OSZ919" s="806"/>
      <c r="OTA919" s="806"/>
      <c r="OTB919" s="806"/>
      <c r="OTC919" s="806"/>
      <c r="OTD919" s="806"/>
      <c r="OTE919" s="806"/>
      <c r="OTF919" s="806"/>
      <c r="OTG919" s="806"/>
      <c r="OTH919" s="806"/>
      <c r="OTI919" s="806"/>
      <c r="OTJ919" s="806"/>
      <c r="OTK919" s="806"/>
      <c r="OTL919" s="806"/>
      <c r="OTM919" s="806"/>
      <c r="OTN919" s="806"/>
      <c r="OTO919" s="806"/>
      <c r="OTP919" s="806"/>
      <c r="OTQ919" s="806"/>
      <c r="OTR919" s="806"/>
      <c r="OTS919" s="806"/>
      <c r="OTT919" s="806"/>
      <c r="OTU919" s="806"/>
      <c r="OTV919" s="806"/>
      <c r="OTW919" s="806"/>
      <c r="OTX919" s="806"/>
      <c r="OTY919" s="806"/>
      <c r="OTZ919" s="806"/>
      <c r="OUA919" s="806"/>
      <c r="OUB919" s="806"/>
      <c r="OUC919" s="806"/>
      <c r="OUD919" s="806"/>
      <c r="OUE919" s="806"/>
      <c r="OUF919" s="806"/>
      <c r="OUG919" s="806"/>
      <c r="OUH919" s="806"/>
      <c r="OUI919" s="806"/>
      <c r="OUJ919" s="806"/>
      <c r="OUK919" s="806"/>
      <c r="OUL919" s="806"/>
      <c r="OUM919" s="806"/>
      <c r="OUN919" s="806"/>
      <c r="OUO919" s="806"/>
      <c r="OUP919" s="806"/>
      <c r="OUQ919" s="806"/>
      <c r="OUR919" s="806"/>
      <c r="OUS919" s="806"/>
      <c r="OUT919" s="806"/>
      <c r="OUU919" s="806"/>
      <c r="OUV919" s="806"/>
      <c r="OUW919" s="806"/>
      <c r="OUX919" s="806"/>
      <c r="OUY919" s="806"/>
      <c r="OUZ919" s="806"/>
      <c r="OVA919" s="806"/>
      <c r="OVB919" s="806"/>
      <c r="OVC919" s="806"/>
      <c r="OVD919" s="806"/>
      <c r="OVE919" s="806"/>
      <c r="OVF919" s="806"/>
      <c r="OVG919" s="806"/>
      <c r="OVH919" s="806"/>
      <c r="OVI919" s="806"/>
      <c r="OVJ919" s="806"/>
      <c r="OVK919" s="806"/>
      <c r="OVL919" s="806"/>
      <c r="OVM919" s="806"/>
      <c r="OVN919" s="806"/>
      <c r="OVO919" s="806"/>
      <c r="OVP919" s="806"/>
      <c r="OVQ919" s="806"/>
      <c r="OVR919" s="806"/>
      <c r="OVS919" s="806"/>
      <c r="OVT919" s="806"/>
      <c r="OVU919" s="806"/>
      <c r="OVV919" s="806"/>
      <c r="OVW919" s="806"/>
      <c r="OVX919" s="806"/>
      <c r="OVY919" s="806"/>
      <c r="OVZ919" s="806"/>
      <c r="OWA919" s="806"/>
      <c r="OWB919" s="806"/>
      <c r="OWC919" s="806"/>
      <c r="OWD919" s="806"/>
      <c r="OWE919" s="806"/>
      <c r="OWF919" s="806"/>
      <c r="OWG919" s="806"/>
      <c r="OWH919" s="806"/>
      <c r="OWI919" s="806"/>
      <c r="OWJ919" s="806"/>
      <c r="OWK919" s="806"/>
      <c r="OWL919" s="806"/>
      <c r="OWM919" s="806"/>
      <c r="OWN919" s="806"/>
      <c r="OWO919" s="806"/>
      <c r="OWP919" s="806"/>
      <c r="OWQ919" s="806"/>
      <c r="OWR919" s="806"/>
      <c r="OWS919" s="806"/>
      <c r="OWT919" s="806"/>
      <c r="OWU919" s="806"/>
      <c r="OWV919" s="806"/>
      <c r="OWW919" s="806"/>
      <c r="OWX919" s="806"/>
      <c r="OWY919" s="806"/>
      <c r="OWZ919" s="806"/>
      <c r="OXA919" s="806"/>
      <c r="OXB919" s="806"/>
      <c r="OXC919" s="806"/>
      <c r="OXD919" s="806"/>
      <c r="OXE919" s="806"/>
      <c r="OXF919" s="806"/>
      <c r="OXG919" s="806"/>
      <c r="OXH919" s="806"/>
      <c r="OXI919" s="806"/>
      <c r="OXJ919" s="806"/>
      <c r="OXK919" s="806"/>
      <c r="OXL919" s="806"/>
      <c r="OXM919" s="806"/>
      <c r="OXN919" s="806"/>
      <c r="OXO919" s="806"/>
      <c r="OXP919" s="806"/>
      <c r="OXQ919" s="806"/>
      <c r="OXR919" s="806"/>
      <c r="OXS919" s="806"/>
      <c r="OXT919" s="806"/>
      <c r="OXU919" s="806"/>
      <c r="OXV919" s="806"/>
      <c r="OXW919" s="806"/>
      <c r="OXX919" s="806"/>
      <c r="OXY919" s="806"/>
      <c r="OXZ919" s="806"/>
      <c r="OYA919" s="806"/>
      <c r="OYB919" s="806"/>
      <c r="OYC919" s="806"/>
      <c r="OYD919" s="806"/>
      <c r="OYE919" s="806"/>
      <c r="OYF919" s="806"/>
      <c r="OYG919" s="806"/>
      <c r="OYH919" s="806"/>
      <c r="OYI919" s="806"/>
      <c r="OYJ919" s="806"/>
      <c r="OYK919" s="806"/>
      <c r="OYL919" s="806"/>
      <c r="OYM919" s="806"/>
      <c r="OYN919" s="806"/>
      <c r="OYO919" s="806"/>
      <c r="OYP919" s="806"/>
      <c r="OYQ919" s="806"/>
      <c r="OYR919" s="806"/>
      <c r="OYS919" s="806"/>
      <c r="OYT919" s="806"/>
      <c r="OYU919" s="806"/>
      <c r="OYV919" s="806"/>
      <c r="OYW919" s="806"/>
      <c r="OYX919" s="806"/>
      <c r="OYY919" s="806"/>
      <c r="OYZ919" s="806"/>
      <c r="OZA919" s="806"/>
      <c r="OZB919" s="806"/>
      <c r="OZC919" s="806"/>
      <c r="OZD919" s="806"/>
      <c r="OZE919" s="806"/>
      <c r="OZF919" s="806"/>
      <c r="OZG919" s="806"/>
      <c r="OZH919" s="806"/>
      <c r="OZI919" s="806"/>
      <c r="OZJ919" s="806"/>
      <c r="OZK919" s="806"/>
      <c r="OZL919" s="806"/>
      <c r="OZM919" s="806"/>
      <c r="OZN919" s="806"/>
      <c r="OZO919" s="806"/>
      <c r="OZP919" s="806"/>
      <c r="OZQ919" s="806"/>
      <c r="OZR919" s="806"/>
      <c r="OZS919" s="806"/>
      <c r="OZT919" s="806"/>
      <c r="OZU919" s="806"/>
      <c r="OZV919" s="806"/>
      <c r="OZW919" s="806"/>
      <c r="OZX919" s="806"/>
      <c r="OZY919" s="806"/>
      <c r="OZZ919" s="806"/>
      <c r="PAA919" s="806"/>
      <c r="PAB919" s="806"/>
      <c r="PAC919" s="806"/>
      <c r="PAD919" s="806"/>
      <c r="PAE919" s="806"/>
      <c r="PAF919" s="806"/>
      <c r="PAG919" s="806"/>
      <c r="PAH919" s="806"/>
      <c r="PAI919" s="806"/>
      <c r="PAJ919" s="806"/>
      <c r="PAK919" s="806"/>
      <c r="PAL919" s="806"/>
      <c r="PAM919" s="806"/>
      <c r="PAN919" s="806"/>
      <c r="PAO919" s="806"/>
      <c r="PAP919" s="806"/>
      <c r="PAQ919" s="806"/>
      <c r="PAR919" s="806"/>
      <c r="PAS919" s="806"/>
      <c r="PAT919" s="806"/>
      <c r="PAU919" s="806"/>
      <c r="PAV919" s="806"/>
      <c r="PAW919" s="806"/>
      <c r="PAX919" s="806"/>
      <c r="PAY919" s="806"/>
      <c r="PAZ919" s="806"/>
      <c r="PBA919" s="806"/>
      <c r="PBB919" s="806"/>
      <c r="PBC919" s="806"/>
      <c r="PBD919" s="806"/>
      <c r="PBE919" s="806"/>
      <c r="PBF919" s="806"/>
      <c r="PBG919" s="806"/>
      <c r="PBH919" s="806"/>
      <c r="PBI919" s="806"/>
      <c r="PBJ919" s="806"/>
      <c r="PBK919" s="806"/>
      <c r="PBL919" s="806"/>
      <c r="PBM919" s="806"/>
      <c r="PBN919" s="806"/>
      <c r="PBO919" s="806"/>
      <c r="PBP919" s="806"/>
      <c r="PBQ919" s="806"/>
      <c r="PBR919" s="806"/>
      <c r="PBS919" s="806"/>
      <c r="PBT919" s="806"/>
      <c r="PBU919" s="806"/>
      <c r="PBV919" s="806"/>
      <c r="PBW919" s="806"/>
      <c r="PBX919" s="806"/>
      <c r="PBY919" s="806"/>
      <c r="PBZ919" s="806"/>
      <c r="PCA919" s="806"/>
      <c r="PCB919" s="806"/>
      <c r="PCC919" s="806"/>
      <c r="PCD919" s="806"/>
      <c r="PCE919" s="806"/>
      <c r="PCF919" s="806"/>
      <c r="PCG919" s="806"/>
      <c r="PCH919" s="806"/>
      <c r="PCI919" s="806"/>
      <c r="PCJ919" s="806"/>
      <c r="PCK919" s="806"/>
      <c r="PCL919" s="806"/>
      <c r="PCM919" s="806"/>
      <c r="PCN919" s="806"/>
      <c r="PCO919" s="806"/>
      <c r="PCP919" s="806"/>
      <c r="PCQ919" s="806"/>
      <c r="PCR919" s="806"/>
      <c r="PCS919" s="806"/>
      <c r="PCT919" s="806"/>
      <c r="PCU919" s="806"/>
      <c r="PCV919" s="806"/>
      <c r="PCW919" s="806"/>
      <c r="PCX919" s="806"/>
      <c r="PCY919" s="806"/>
      <c r="PCZ919" s="806"/>
      <c r="PDA919" s="806"/>
      <c r="PDB919" s="806"/>
      <c r="PDC919" s="806"/>
      <c r="PDD919" s="806"/>
      <c r="PDE919" s="806"/>
      <c r="PDF919" s="806"/>
      <c r="PDG919" s="806"/>
      <c r="PDH919" s="806"/>
      <c r="PDI919" s="806"/>
      <c r="PDJ919" s="806"/>
      <c r="PDK919" s="806"/>
      <c r="PDL919" s="806"/>
      <c r="PDM919" s="806"/>
      <c r="PDN919" s="806"/>
      <c r="PDO919" s="806"/>
      <c r="PDP919" s="806"/>
      <c r="PDQ919" s="806"/>
      <c r="PDR919" s="806"/>
      <c r="PDS919" s="806"/>
      <c r="PDT919" s="806"/>
      <c r="PDU919" s="806"/>
      <c r="PDV919" s="806"/>
      <c r="PDW919" s="806"/>
      <c r="PDX919" s="806"/>
      <c r="PDY919" s="806"/>
      <c r="PDZ919" s="806"/>
      <c r="PEA919" s="806"/>
      <c r="PEB919" s="806"/>
      <c r="PEC919" s="806"/>
      <c r="PED919" s="806"/>
      <c r="PEE919" s="806"/>
      <c r="PEF919" s="806"/>
      <c r="PEG919" s="806"/>
      <c r="PEH919" s="806"/>
      <c r="PEI919" s="806"/>
      <c r="PEJ919" s="806"/>
      <c r="PEK919" s="806"/>
      <c r="PEL919" s="806"/>
      <c r="PEM919" s="806"/>
      <c r="PEN919" s="806"/>
      <c r="PEO919" s="806"/>
      <c r="PEP919" s="806"/>
      <c r="PEQ919" s="806"/>
      <c r="PER919" s="806"/>
      <c r="PES919" s="806"/>
      <c r="PET919" s="806"/>
      <c r="PEU919" s="806"/>
      <c r="PEV919" s="806"/>
      <c r="PEW919" s="806"/>
      <c r="PEX919" s="806"/>
      <c r="PEY919" s="806"/>
      <c r="PEZ919" s="806"/>
      <c r="PFA919" s="806"/>
      <c r="PFB919" s="806"/>
      <c r="PFC919" s="806"/>
      <c r="PFD919" s="806"/>
      <c r="PFE919" s="806"/>
      <c r="PFF919" s="806"/>
      <c r="PFG919" s="806"/>
      <c r="PFH919" s="806"/>
      <c r="PFI919" s="806"/>
      <c r="PFJ919" s="806"/>
      <c r="PFK919" s="806"/>
      <c r="PFL919" s="806"/>
      <c r="PFM919" s="806"/>
      <c r="PFN919" s="806"/>
      <c r="PFO919" s="806"/>
      <c r="PFP919" s="806"/>
      <c r="PFQ919" s="806"/>
      <c r="PFR919" s="806"/>
      <c r="PFS919" s="806"/>
      <c r="PFT919" s="806"/>
      <c r="PFU919" s="806"/>
      <c r="PFV919" s="806"/>
      <c r="PFW919" s="806"/>
      <c r="PFX919" s="806"/>
      <c r="PFY919" s="806"/>
      <c r="PFZ919" s="806"/>
      <c r="PGA919" s="806"/>
      <c r="PGB919" s="806"/>
      <c r="PGC919" s="806"/>
      <c r="PGD919" s="806"/>
      <c r="PGE919" s="806"/>
      <c r="PGF919" s="806"/>
      <c r="PGG919" s="806"/>
      <c r="PGH919" s="806"/>
      <c r="PGI919" s="806"/>
      <c r="PGJ919" s="806"/>
      <c r="PGK919" s="806"/>
      <c r="PGL919" s="806"/>
      <c r="PGM919" s="806"/>
      <c r="PGN919" s="806"/>
      <c r="PGO919" s="806"/>
      <c r="PGP919" s="806"/>
      <c r="PGQ919" s="806"/>
      <c r="PGR919" s="806"/>
      <c r="PGS919" s="806"/>
      <c r="PGT919" s="806"/>
      <c r="PGU919" s="806"/>
      <c r="PGV919" s="806"/>
      <c r="PGW919" s="806"/>
      <c r="PGX919" s="806"/>
      <c r="PGY919" s="806"/>
      <c r="PGZ919" s="806"/>
      <c r="PHA919" s="806"/>
      <c r="PHB919" s="806"/>
      <c r="PHC919" s="806"/>
      <c r="PHD919" s="806"/>
      <c r="PHE919" s="806"/>
      <c r="PHF919" s="806"/>
      <c r="PHG919" s="806"/>
      <c r="PHH919" s="806"/>
      <c r="PHI919" s="806"/>
      <c r="PHJ919" s="806"/>
      <c r="PHK919" s="806"/>
      <c r="PHL919" s="806"/>
      <c r="PHM919" s="806"/>
      <c r="PHN919" s="806"/>
      <c r="PHO919" s="806"/>
      <c r="PHP919" s="806"/>
      <c r="PHQ919" s="806"/>
      <c r="PHR919" s="806"/>
      <c r="PHS919" s="806"/>
      <c r="PHT919" s="806"/>
      <c r="PHU919" s="806"/>
      <c r="PHV919" s="806"/>
      <c r="PHW919" s="806"/>
      <c r="PHX919" s="806"/>
      <c r="PHY919" s="806"/>
      <c r="PHZ919" s="806"/>
      <c r="PIA919" s="806"/>
      <c r="PIB919" s="806"/>
      <c r="PIC919" s="806"/>
      <c r="PID919" s="806"/>
      <c r="PIE919" s="806"/>
      <c r="PIF919" s="806"/>
      <c r="PIG919" s="806"/>
      <c r="PIH919" s="806"/>
      <c r="PII919" s="806"/>
      <c r="PIJ919" s="806"/>
      <c r="PIK919" s="806"/>
      <c r="PIL919" s="806"/>
      <c r="PIM919" s="806"/>
      <c r="PIN919" s="806"/>
      <c r="PIO919" s="806"/>
      <c r="PIP919" s="806"/>
      <c r="PIQ919" s="806"/>
      <c r="PIR919" s="806"/>
      <c r="PIS919" s="806"/>
      <c r="PIT919" s="806"/>
      <c r="PIU919" s="806"/>
      <c r="PIV919" s="806"/>
      <c r="PIW919" s="806"/>
      <c r="PIX919" s="806"/>
      <c r="PIY919" s="806"/>
      <c r="PIZ919" s="806"/>
      <c r="PJA919" s="806"/>
      <c r="PJB919" s="806"/>
      <c r="PJC919" s="806"/>
      <c r="PJD919" s="806"/>
      <c r="PJE919" s="806"/>
      <c r="PJF919" s="806"/>
      <c r="PJG919" s="806"/>
      <c r="PJH919" s="806"/>
      <c r="PJI919" s="806"/>
      <c r="PJJ919" s="806"/>
      <c r="PJK919" s="806"/>
      <c r="PJL919" s="806"/>
      <c r="PJM919" s="806"/>
      <c r="PJN919" s="806"/>
      <c r="PJO919" s="806"/>
      <c r="PJP919" s="806"/>
      <c r="PJQ919" s="806"/>
      <c r="PJR919" s="806"/>
      <c r="PJS919" s="806"/>
      <c r="PJT919" s="806"/>
      <c r="PJU919" s="806"/>
      <c r="PJV919" s="806"/>
      <c r="PJW919" s="806"/>
      <c r="PJX919" s="806"/>
      <c r="PJY919" s="806"/>
      <c r="PJZ919" s="806"/>
      <c r="PKA919" s="806"/>
      <c r="PKB919" s="806"/>
      <c r="PKC919" s="806"/>
      <c r="PKD919" s="806"/>
      <c r="PKE919" s="806"/>
      <c r="PKF919" s="806"/>
      <c r="PKG919" s="806"/>
      <c r="PKH919" s="806"/>
      <c r="PKI919" s="806"/>
      <c r="PKJ919" s="806"/>
      <c r="PKK919" s="806"/>
      <c r="PKL919" s="806"/>
      <c r="PKM919" s="806"/>
      <c r="PKN919" s="806"/>
      <c r="PKO919" s="806"/>
      <c r="PKP919" s="806"/>
      <c r="PKQ919" s="806"/>
      <c r="PKR919" s="806"/>
      <c r="PKS919" s="806"/>
      <c r="PKT919" s="806"/>
      <c r="PKU919" s="806"/>
      <c r="PKV919" s="806"/>
      <c r="PKW919" s="806"/>
      <c r="PKX919" s="806"/>
      <c r="PKY919" s="806"/>
      <c r="PKZ919" s="806"/>
      <c r="PLA919" s="806"/>
      <c r="PLB919" s="806"/>
      <c r="PLC919" s="806"/>
      <c r="PLD919" s="806"/>
      <c r="PLE919" s="806"/>
      <c r="PLF919" s="806"/>
      <c r="PLG919" s="806"/>
      <c r="PLH919" s="806"/>
      <c r="PLI919" s="806"/>
      <c r="PLJ919" s="806"/>
      <c r="PLK919" s="806"/>
      <c r="PLL919" s="806"/>
      <c r="PLM919" s="806"/>
      <c r="PLN919" s="806"/>
      <c r="PLO919" s="806"/>
      <c r="PLP919" s="806"/>
      <c r="PLQ919" s="806"/>
      <c r="PLR919" s="806"/>
      <c r="PLS919" s="806"/>
      <c r="PLT919" s="806"/>
      <c r="PLU919" s="806"/>
      <c r="PLV919" s="806"/>
      <c r="PLW919" s="806"/>
      <c r="PLX919" s="806"/>
      <c r="PLY919" s="806"/>
      <c r="PLZ919" s="806"/>
      <c r="PMA919" s="806"/>
      <c r="PMB919" s="806"/>
      <c r="PMC919" s="806"/>
      <c r="PMD919" s="806"/>
      <c r="PME919" s="806"/>
      <c r="PMF919" s="806"/>
      <c r="PMG919" s="806"/>
      <c r="PMH919" s="806"/>
      <c r="PMI919" s="806"/>
      <c r="PMJ919" s="806"/>
      <c r="PMK919" s="806"/>
      <c r="PML919" s="806"/>
      <c r="PMM919" s="806"/>
      <c r="PMN919" s="806"/>
      <c r="PMO919" s="806"/>
      <c r="PMP919" s="806"/>
      <c r="PMQ919" s="806"/>
      <c r="PMR919" s="806"/>
      <c r="PMS919" s="806"/>
      <c r="PMT919" s="806"/>
      <c r="PMU919" s="806"/>
      <c r="PMV919" s="806"/>
      <c r="PMW919" s="806"/>
      <c r="PMX919" s="806"/>
      <c r="PMY919" s="806"/>
      <c r="PMZ919" s="806"/>
      <c r="PNA919" s="806"/>
      <c r="PNB919" s="806"/>
      <c r="PNC919" s="806"/>
      <c r="PND919" s="806"/>
      <c r="PNE919" s="806"/>
      <c r="PNF919" s="806"/>
      <c r="PNG919" s="806"/>
      <c r="PNH919" s="806"/>
      <c r="PNI919" s="806"/>
      <c r="PNJ919" s="806"/>
      <c r="PNK919" s="806"/>
      <c r="PNL919" s="806"/>
      <c r="PNM919" s="806"/>
      <c r="PNN919" s="806"/>
      <c r="PNO919" s="806"/>
      <c r="PNP919" s="806"/>
      <c r="PNQ919" s="806"/>
      <c r="PNR919" s="806"/>
      <c r="PNS919" s="806"/>
      <c r="PNT919" s="806"/>
      <c r="PNU919" s="806"/>
      <c r="PNV919" s="806"/>
      <c r="PNW919" s="806"/>
      <c r="PNX919" s="806"/>
      <c r="PNY919" s="806"/>
      <c r="PNZ919" s="806"/>
      <c r="POA919" s="806"/>
      <c r="POB919" s="806"/>
      <c r="POC919" s="806"/>
      <c r="POD919" s="806"/>
      <c r="POE919" s="806"/>
      <c r="POF919" s="806"/>
      <c r="POG919" s="806"/>
      <c r="POH919" s="806"/>
      <c r="POI919" s="806"/>
      <c r="POJ919" s="806"/>
      <c r="POK919" s="806"/>
      <c r="POL919" s="806"/>
      <c r="POM919" s="806"/>
      <c r="PON919" s="806"/>
      <c r="POO919" s="806"/>
      <c r="POP919" s="806"/>
      <c r="POQ919" s="806"/>
      <c r="POR919" s="806"/>
      <c r="POS919" s="806"/>
      <c r="POT919" s="806"/>
      <c r="POU919" s="806"/>
      <c r="POV919" s="806"/>
      <c r="POW919" s="806"/>
      <c r="POX919" s="806"/>
      <c r="POY919" s="806"/>
      <c r="POZ919" s="806"/>
      <c r="PPA919" s="806"/>
      <c r="PPB919" s="806"/>
      <c r="PPC919" s="806"/>
      <c r="PPD919" s="806"/>
      <c r="PPE919" s="806"/>
      <c r="PPF919" s="806"/>
      <c r="PPG919" s="806"/>
      <c r="PPH919" s="806"/>
      <c r="PPI919" s="806"/>
      <c r="PPJ919" s="806"/>
      <c r="PPK919" s="806"/>
      <c r="PPL919" s="806"/>
      <c r="PPM919" s="806"/>
      <c r="PPN919" s="806"/>
      <c r="PPO919" s="806"/>
      <c r="PPP919" s="806"/>
      <c r="PPQ919" s="806"/>
      <c r="PPR919" s="806"/>
      <c r="PPS919" s="806"/>
      <c r="PPT919" s="806"/>
      <c r="PPU919" s="806"/>
      <c r="PPV919" s="806"/>
      <c r="PPW919" s="806"/>
      <c r="PPX919" s="806"/>
      <c r="PPY919" s="806"/>
      <c r="PPZ919" s="806"/>
      <c r="PQA919" s="806"/>
      <c r="PQB919" s="806"/>
      <c r="PQC919" s="806"/>
      <c r="PQD919" s="806"/>
      <c r="PQE919" s="806"/>
      <c r="PQF919" s="806"/>
      <c r="PQG919" s="806"/>
      <c r="PQH919" s="806"/>
      <c r="PQI919" s="806"/>
      <c r="PQJ919" s="806"/>
      <c r="PQK919" s="806"/>
      <c r="PQL919" s="806"/>
      <c r="PQM919" s="806"/>
      <c r="PQN919" s="806"/>
      <c r="PQO919" s="806"/>
      <c r="PQP919" s="806"/>
      <c r="PQQ919" s="806"/>
      <c r="PQR919" s="806"/>
      <c r="PQS919" s="806"/>
      <c r="PQT919" s="806"/>
      <c r="PQU919" s="806"/>
      <c r="PQV919" s="806"/>
      <c r="PQW919" s="806"/>
      <c r="PQX919" s="806"/>
      <c r="PQY919" s="806"/>
      <c r="PQZ919" s="806"/>
      <c r="PRA919" s="806"/>
      <c r="PRB919" s="806"/>
      <c r="PRC919" s="806"/>
      <c r="PRD919" s="806"/>
      <c r="PRE919" s="806"/>
      <c r="PRF919" s="806"/>
      <c r="PRG919" s="806"/>
      <c r="PRH919" s="806"/>
      <c r="PRI919" s="806"/>
      <c r="PRJ919" s="806"/>
      <c r="PRK919" s="806"/>
      <c r="PRL919" s="806"/>
      <c r="PRM919" s="806"/>
      <c r="PRN919" s="806"/>
      <c r="PRO919" s="806"/>
      <c r="PRP919" s="806"/>
      <c r="PRQ919" s="806"/>
      <c r="PRR919" s="806"/>
      <c r="PRS919" s="806"/>
      <c r="PRT919" s="806"/>
      <c r="PRU919" s="806"/>
      <c r="PRV919" s="806"/>
      <c r="PRW919" s="806"/>
      <c r="PRX919" s="806"/>
      <c r="PRY919" s="806"/>
      <c r="PRZ919" s="806"/>
      <c r="PSA919" s="806"/>
      <c r="PSB919" s="806"/>
      <c r="PSC919" s="806"/>
      <c r="PSD919" s="806"/>
      <c r="PSE919" s="806"/>
      <c r="PSF919" s="806"/>
      <c r="PSG919" s="806"/>
      <c r="PSH919" s="806"/>
      <c r="PSI919" s="806"/>
      <c r="PSJ919" s="806"/>
      <c r="PSK919" s="806"/>
      <c r="PSL919" s="806"/>
      <c r="PSM919" s="806"/>
      <c r="PSN919" s="806"/>
      <c r="PSO919" s="806"/>
      <c r="PSP919" s="806"/>
      <c r="PSQ919" s="806"/>
      <c r="PSR919" s="806"/>
      <c r="PSS919" s="806"/>
      <c r="PST919" s="806"/>
      <c r="PSU919" s="806"/>
      <c r="PSV919" s="806"/>
      <c r="PSW919" s="806"/>
      <c r="PSX919" s="806"/>
      <c r="PSY919" s="806"/>
      <c r="PSZ919" s="806"/>
      <c r="PTA919" s="806"/>
      <c r="PTB919" s="806"/>
      <c r="PTC919" s="806"/>
      <c r="PTD919" s="806"/>
      <c r="PTE919" s="806"/>
      <c r="PTF919" s="806"/>
      <c r="PTG919" s="806"/>
      <c r="PTH919" s="806"/>
      <c r="PTI919" s="806"/>
      <c r="PTJ919" s="806"/>
      <c r="PTK919" s="806"/>
      <c r="PTL919" s="806"/>
      <c r="PTM919" s="806"/>
      <c r="PTN919" s="806"/>
      <c r="PTO919" s="806"/>
      <c r="PTP919" s="806"/>
      <c r="PTQ919" s="806"/>
      <c r="PTR919" s="806"/>
      <c r="PTS919" s="806"/>
      <c r="PTT919" s="806"/>
      <c r="PTU919" s="806"/>
      <c r="PTV919" s="806"/>
      <c r="PTW919" s="806"/>
      <c r="PTX919" s="806"/>
      <c r="PTY919" s="806"/>
      <c r="PTZ919" s="806"/>
      <c r="PUA919" s="806"/>
      <c r="PUB919" s="806"/>
      <c r="PUC919" s="806"/>
      <c r="PUD919" s="806"/>
      <c r="PUE919" s="806"/>
      <c r="PUF919" s="806"/>
      <c r="PUG919" s="806"/>
      <c r="PUH919" s="806"/>
      <c r="PUI919" s="806"/>
      <c r="PUJ919" s="806"/>
      <c r="PUK919" s="806"/>
      <c r="PUL919" s="806"/>
      <c r="PUM919" s="806"/>
      <c r="PUN919" s="806"/>
      <c r="PUO919" s="806"/>
      <c r="PUP919" s="806"/>
      <c r="PUQ919" s="806"/>
      <c r="PUR919" s="806"/>
      <c r="PUS919" s="806"/>
      <c r="PUT919" s="806"/>
      <c r="PUU919" s="806"/>
      <c r="PUV919" s="806"/>
      <c r="PUW919" s="806"/>
      <c r="PUX919" s="806"/>
      <c r="PUY919" s="806"/>
      <c r="PUZ919" s="806"/>
      <c r="PVA919" s="806"/>
      <c r="PVB919" s="806"/>
      <c r="PVC919" s="806"/>
      <c r="PVD919" s="806"/>
      <c r="PVE919" s="806"/>
      <c r="PVF919" s="806"/>
      <c r="PVG919" s="806"/>
      <c r="PVH919" s="806"/>
      <c r="PVI919" s="806"/>
      <c r="PVJ919" s="806"/>
      <c r="PVK919" s="806"/>
      <c r="PVL919" s="806"/>
      <c r="PVM919" s="806"/>
      <c r="PVN919" s="806"/>
      <c r="PVO919" s="806"/>
      <c r="PVP919" s="806"/>
      <c r="PVQ919" s="806"/>
      <c r="PVR919" s="806"/>
      <c r="PVS919" s="806"/>
      <c r="PVT919" s="806"/>
      <c r="PVU919" s="806"/>
      <c r="PVV919" s="806"/>
      <c r="PVW919" s="806"/>
      <c r="PVX919" s="806"/>
      <c r="PVY919" s="806"/>
      <c r="PVZ919" s="806"/>
      <c r="PWA919" s="806"/>
      <c r="PWB919" s="806"/>
      <c r="PWC919" s="806"/>
      <c r="PWD919" s="806"/>
      <c r="PWE919" s="806"/>
      <c r="PWF919" s="806"/>
      <c r="PWG919" s="806"/>
      <c r="PWH919" s="806"/>
      <c r="PWI919" s="806"/>
      <c r="PWJ919" s="806"/>
      <c r="PWK919" s="806"/>
      <c r="PWL919" s="806"/>
      <c r="PWM919" s="806"/>
      <c r="PWN919" s="806"/>
      <c r="PWO919" s="806"/>
      <c r="PWP919" s="806"/>
      <c r="PWQ919" s="806"/>
      <c r="PWR919" s="806"/>
      <c r="PWS919" s="806"/>
      <c r="PWT919" s="806"/>
      <c r="PWU919" s="806"/>
      <c r="PWV919" s="806"/>
      <c r="PWW919" s="806"/>
      <c r="PWX919" s="806"/>
      <c r="PWY919" s="806"/>
      <c r="PWZ919" s="806"/>
      <c r="PXA919" s="806"/>
      <c r="PXB919" s="806"/>
      <c r="PXC919" s="806"/>
      <c r="PXD919" s="806"/>
      <c r="PXE919" s="806"/>
      <c r="PXF919" s="806"/>
      <c r="PXG919" s="806"/>
      <c r="PXH919" s="806"/>
      <c r="PXI919" s="806"/>
      <c r="PXJ919" s="806"/>
      <c r="PXK919" s="806"/>
      <c r="PXL919" s="806"/>
      <c r="PXM919" s="806"/>
      <c r="PXN919" s="806"/>
      <c r="PXO919" s="806"/>
      <c r="PXP919" s="806"/>
      <c r="PXQ919" s="806"/>
      <c r="PXR919" s="806"/>
      <c r="PXS919" s="806"/>
      <c r="PXT919" s="806"/>
      <c r="PXU919" s="806"/>
      <c r="PXV919" s="806"/>
      <c r="PXW919" s="806"/>
      <c r="PXX919" s="806"/>
      <c r="PXY919" s="806"/>
      <c r="PXZ919" s="806"/>
      <c r="PYA919" s="806"/>
      <c r="PYB919" s="806"/>
      <c r="PYC919" s="806"/>
      <c r="PYD919" s="806"/>
      <c r="PYE919" s="806"/>
      <c r="PYF919" s="806"/>
      <c r="PYG919" s="806"/>
      <c r="PYH919" s="806"/>
      <c r="PYI919" s="806"/>
      <c r="PYJ919" s="806"/>
      <c r="PYK919" s="806"/>
      <c r="PYL919" s="806"/>
      <c r="PYM919" s="806"/>
      <c r="PYN919" s="806"/>
      <c r="PYO919" s="806"/>
      <c r="PYP919" s="806"/>
      <c r="PYQ919" s="806"/>
      <c r="PYR919" s="806"/>
      <c r="PYS919" s="806"/>
      <c r="PYT919" s="806"/>
      <c r="PYU919" s="806"/>
      <c r="PYV919" s="806"/>
      <c r="PYW919" s="806"/>
      <c r="PYX919" s="806"/>
      <c r="PYY919" s="806"/>
      <c r="PYZ919" s="806"/>
      <c r="PZA919" s="806"/>
      <c r="PZB919" s="806"/>
      <c r="PZC919" s="806"/>
      <c r="PZD919" s="806"/>
      <c r="PZE919" s="806"/>
      <c r="PZF919" s="806"/>
      <c r="PZG919" s="806"/>
      <c r="PZH919" s="806"/>
      <c r="PZI919" s="806"/>
      <c r="PZJ919" s="806"/>
      <c r="PZK919" s="806"/>
      <c r="PZL919" s="806"/>
      <c r="PZM919" s="806"/>
      <c r="PZN919" s="806"/>
      <c r="PZO919" s="806"/>
      <c r="PZP919" s="806"/>
      <c r="PZQ919" s="806"/>
      <c r="PZR919" s="806"/>
      <c r="PZS919" s="806"/>
      <c r="PZT919" s="806"/>
      <c r="PZU919" s="806"/>
      <c r="PZV919" s="806"/>
      <c r="PZW919" s="806"/>
      <c r="PZX919" s="806"/>
      <c r="PZY919" s="806"/>
      <c r="PZZ919" s="806"/>
      <c r="QAA919" s="806"/>
      <c r="QAB919" s="806"/>
      <c r="QAC919" s="806"/>
      <c r="QAD919" s="806"/>
      <c r="QAE919" s="806"/>
      <c r="QAF919" s="806"/>
      <c r="QAG919" s="806"/>
      <c r="QAH919" s="806"/>
      <c r="QAI919" s="806"/>
      <c r="QAJ919" s="806"/>
      <c r="QAK919" s="806"/>
      <c r="QAL919" s="806"/>
      <c r="QAM919" s="806"/>
      <c r="QAN919" s="806"/>
      <c r="QAO919" s="806"/>
      <c r="QAP919" s="806"/>
      <c r="QAQ919" s="806"/>
      <c r="QAR919" s="806"/>
      <c r="QAS919" s="806"/>
      <c r="QAT919" s="806"/>
      <c r="QAU919" s="806"/>
      <c r="QAV919" s="806"/>
      <c r="QAW919" s="806"/>
      <c r="QAX919" s="806"/>
      <c r="QAY919" s="806"/>
      <c r="QAZ919" s="806"/>
      <c r="QBA919" s="806"/>
      <c r="QBB919" s="806"/>
      <c r="QBC919" s="806"/>
      <c r="QBD919" s="806"/>
      <c r="QBE919" s="806"/>
      <c r="QBF919" s="806"/>
      <c r="QBG919" s="806"/>
      <c r="QBH919" s="806"/>
      <c r="QBI919" s="806"/>
      <c r="QBJ919" s="806"/>
      <c r="QBK919" s="806"/>
      <c r="QBL919" s="806"/>
      <c r="QBM919" s="806"/>
      <c r="QBN919" s="806"/>
      <c r="QBO919" s="806"/>
      <c r="QBP919" s="806"/>
      <c r="QBQ919" s="806"/>
      <c r="QBR919" s="806"/>
      <c r="QBS919" s="806"/>
      <c r="QBT919" s="806"/>
      <c r="QBU919" s="806"/>
      <c r="QBV919" s="806"/>
      <c r="QBW919" s="806"/>
      <c r="QBX919" s="806"/>
      <c r="QBY919" s="806"/>
      <c r="QBZ919" s="806"/>
      <c r="QCA919" s="806"/>
      <c r="QCB919" s="806"/>
      <c r="QCC919" s="806"/>
      <c r="QCD919" s="806"/>
      <c r="QCE919" s="806"/>
      <c r="QCF919" s="806"/>
      <c r="QCG919" s="806"/>
      <c r="QCH919" s="806"/>
      <c r="QCI919" s="806"/>
      <c r="QCJ919" s="806"/>
      <c r="QCK919" s="806"/>
      <c r="QCL919" s="806"/>
      <c r="QCM919" s="806"/>
      <c r="QCN919" s="806"/>
      <c r="QCO919" s="806"/>
      <c r="QCP919" s="806"/>
      <c r="QCQ919" s="806"/>
      <c r="QCR919" s="806"/>
      <c r="QCS919" s="806"/>
      <c r="QCT919" s="806"/>
      <c r="QCU919" s="806"/>
      <c r="QCV919" s="806"/>
      <c r="QCW919" s="806"/>
      <c r="QCX919" s="806"/>
      <c r="QCY919" s="806"/>
      <c r="QCZ919" s="806"/>
      <c r="QDA919" s="806"/>
      <c r="QDB919" s="806"/>
      <c r="QDC919" s="806"/>
      <c r="QDD919" s="806"/>
      <c r="QDE919" s="806"/>
      <c r="QDF919" s="806"/>
      <c r="QDG919" s="806"/>
      <c r="QDH919" s="806"/>
      <c r="QDI919" s="806"/>
      <c r="QDJ919" s="806"/>
      <c r="QDK919" s="806"/>
      <c r="QDL919" s="806"/>
      <c r="QDM919" s="806"/>
      <c r="QDN919" s="806"/>
      <c r="QDO919" s="806"/>
      <c r="QDP919" s="806"/>
      <c r="QDQ919" s="806"/>
      <c r="QDR919" s="806"/>
      <c r="QDS919" s="806"/>
      <c r="QDT919" s="806"/>
      <c r="QDU919" s="806"/>
      <c r="QDV919" s="806"/>
      <c r="QDW919" s="806"/>
      <c r="QDX919" s="806"/>
      <c r="QDY919" s="806"/>
      <c r="QDZ919" s="806"/>
      <c r="QEA919" s="806"/>
      <c r="QEB919" s="806"/>
      <c r="QEC919" s="806"/>
      <c r="QED919" s="806"/>
      <c r="QEE919" s="806"/>
      <c r="QEF919" s="806"/>
      <c r="QEG919" s="806"/>
      <c r="QEH919" s="806"/>
      <c r="QEI919" s="806"/>
      <c r="QEJ919" s="806"/>
      <c r="QEK919" s="806"/>
      <c r="QEL919" s="806"/>
      <c r="QEM919" s="806"/>
      <c r="QEN919" s="806"/>
      <c r="QEO919" s="806"/>
      <c r="QEP919" s="806"/>
      <c r="QEQ919" s="806"/>
      <c r="QER919" s="806"/>
      <c r="QES919" s="806"/>
      <c r="QET919" s="806"/>
      <c r="QEU919" s="806"/>
      <c r="QEV919" s="806"/>
      <c r="QEW919" s="806"/>
      <c r="QEX919" s="806"/>
      <c r="QEY919" s="806"/>
      <c r="QEZ919" s="806"/>
      <c r="QFA919" s="806"/>
      <c r="QFB919" s="806"/>
      <c r="QFC919" s="806"/>
      <c r="QFD919" s="806"/>
      <c r="QFE919" s="806"/>
      <c r="QFF919" s="806"/>
      <c r="QFG919" s="806"/>
      <c r="QFH919" s="806"/>
      <c r="QFI919" s="806"/>
      <c r="QFJ919" s="806"/>
      <c r="QFK919" s="806"/>
      <c r="QFL919" s="806"/>
      <c r="QFM919" s="806"/>
      <c r="QFN919" s="806"/>
      <c r="QFO919" s="806"/>
      <c r="QFP919" s="806"/>
      <c r="QFQ919" s="806"/>
      <c r="QFR919" s="806"/>
      <c r="QFS919" s="806"/>
      <c r="QFT919" s="806"/>
      <c r="QFU919" s="806"/>
      <c r="QFV919" s="806"/>
      <c r="QFW919" s="806"/>
      <c r="QFX919" s="806"/>
      <c r="QFY919" s="806"/>
      <c r="QFZ919" s="806"/>
      <c r="QGA919" s="806"/>
      <c r="QGB919" s="806"/>
      <c r="QGC919" s="806"/>
      <c r="QGD919" s="806"/>
      <c r="QGE919" s="806"/>
      <c r="QGF919" s="806"/>
      <c r="QGG919" s="806"/>
      <c r="QGH919" s="806"/>
      <c r="QGI919" s="806"/>
      <c r="QGJ919" s="806"/>
      <c r="QGK919" s="806"/>
      <c r="QGL919" s="806"/>
      <c r="QGM919" s="806"/>
      <c r="QGN919" s="806"/>
      <c r="QGO919" s="806"/>
      <c r="QGP919" s="806"/>
      <c r="QGQ919" s="806"/>
      <c r="QGR919" s="806"/>
      <c r="QGS919" s="806"/>
      <c r="QGT919" s="806"/>
      <c r="QGU919" s="806"/>
      <c r="QGV919" s="806"/>
      <c r="QGW919" s="806"/>
      <c r="QGX919" s="806"/>
      <c r="QGY919" s="806"/>
      <c r="QGZ919" s="806"/>
      <c r="QHA919" s="806"/>
      <c r="QHB919" s="806"/>
      <c r="QHC919" s="806"/>
      <c r="QHD919" s="806"/>
      <c r="QHE919" s="806"/>
      <c r="QHF919" s="806"/>
      <c r="QHG919" s="806"/>
      <c r="QHH919" s="806"/>
      <c r="QHI919" s="806"/>
      <c r="QHJ919" s="806"/>
      <c r="QHK919" s="806"/>
      <c r="QHL919" s="806"/>
      <c r="QHM919" s="806"/>
      <c r="QHN919" s="806"/>
      <c r="QHO919" s="806"/>
      <c r="QHP919" s="806"/>
      <c r="QHQ919" s="806"/>
      <c r="QHR919" s="806"/>
      <c r="QHS919" s="806"/>
      <c r="QHT919" s="806"/>
      <c r="QHU919" s="806"/>
      <c r="QHV919" s="806"/>
      <c r="QHW919" s="806"/>
      <c r="QHX919" s="806"/>
      <c r="QHY919" s="806"/>
      <c r="QHZ919" s="806"/>
      <c r="QIA919" s="806"/>
      <c r="QIB919" s="806"/>
      <c r="QIC919" s="806"/>
      <c r="QID919" s="806"/>
      <c r="QIE919" s="806"/>
      <c r="QIF919" s="806"/>
      <c r="QIG919" s="806"/>
      <c r="QIH919" s="806"/>
      <c r="QII919" s="806"/>
      <c r="QIJ919" s="806"/>
      <c r="QIK919" s="806"/>
      <c r="QIL919" s="806"/>
      <c r="QIM919" s="806"/>
      <c r="QIN919" s="806"/>
      <c r="QIO919" s="806"/>
      <c r="QIP919" s="806"/>
      <c r="QIQ919" s="806"/>
      <c r="QIR919" s="806"/>
      <c r="QIS919" s="806"/>
      <c r="QIT919" s="806"/>
      <c r="QIU919" s="806"/>
      <c r="QIV919" s="806"/>
      <c r="QIW919" s="806"/>
      <c r="QIX919" s="806"/>
      <c r="QIY919" s="806"/>
      <c r="QIZ919" s="806"/>
      <c r="QJA919" s="806"/>
      <c r="QJB919" s="806"/>
      <c r="QJC919" s="806"/>
      <c r="QJD919" s="806"/>
      <c r="QJE919" s="806"/>
      <c r="QJF919" s="806"/>
      <c r="QJG919" s="806"/>
      <c r="QJH919" s="806"/>
      <c r="QJI919" s="806"/>
      <c r="QJJ919" s="806"/>
      <c r="QJK919" s="806"/>
      <c r="QJL919" s="806"/>
      <c r="QJM919" s="806"/>
      <c r="QJN919" s="806"/>
      <c r="QJO919" s="806"/>
      <c r="QJP919" s="806"/>
      <c r="QJQ919" s="806"/>
      <c r="QJR919" s="806"/>
      <c r="QJS919" s="806"/>
      <c r="QJT919" s="806"/>
      <c r="QJU919" s="806"/>
      <c r="QJV919" s="806"/>
      <c r="QJW919" s="806"/>
      <c r="QJX919" s="806"/>
      <c r="QJY919" s="806"/>
      <c r="QJZ919" s="806"/>
      <c r="QKA919" s="806"/>
      <c r="QKB919" s="806"/>
      <c r="QKC919" s="806"/>
      <c r="QKD919" s="806"/>
      <c r="QKE919" s="806"/>
      <c r="QKF919" s="806"/>
      <c r="QKG919" s="806"/>
      <c r="QKH919" s="806"/>
      <c r="QKI919" s="806"/>
      <c r="QKJ919" s="806"/>
      <c r="QKK919" s="806"/>
      <c r="QKL919" s="806"/>
      <c r="QKM919" s="806"/>
      <c r="QKN919" s="806"/>
      <c r="QKO919" s="806"/>
      <c r="QKP919" s="806"/>
      <c r="QKQ919" s="806"/>
      <c r="QKR919" s="806"/>
      <c r="QKS919" s="806"/>
      <c r="QKT919" s="806"/>
      <c r="QKU919" s="806"/>
      <c r="QKV919" s="806"/>
      <c r="QKW919" s="806"/>
      <c r="QKX919" s="806"/>
      <c r="QKY919" s="806"/>
      <c r="QKZ919" s="806"/>
      <c r="QLA919" s="806"/>
      <c r="QLB919" s="806"/>
      <c r="QLC919" s="806"/>
      <c r="QLD919" s="806"/>
      <c r="QLE919" s="806"/>
      <c r="QLF919" s="806"/>
      <c r="QLG919" s="806"/>
      <c r="QLH919" s="806"/>
      <c r="QLI919" s="806"/>
      <c r="QLJ919" s="806"/>
      <c r="QLK919" s="806"/>
      <c r="QLL919" s="806"/>
      <c r="QLM919" s="806"/>
      <c r="QLN919" s="806"/>
      <c r="QLO919" s="806"/>
      <c r="QLP919" s="806"/>
      <c r="QLQ919" s="806"/>
      <c r="QLR919" s="806"/>
      <c r="QLS919" s="806"/>
      <c r="QLT919" s="806"/>
      <c r="QLU919" s="806"/>
      <c r="QLV919" s="806"/>
      <c r="QLW919" s="806"/>
      <c r="QLX919" s="806"/>
      <c r="QLY919" s="806"/>
      <c r="QLZ919" s="806"/>
      <c r="QMA919" s="806"/>
      <c r="QMB919" s="806"/>
      <c r="QMC919" s="806"/>
      <c r="QMD919" s="806"/>
      <c r="QME919" s="806"/>
      <c r="QMF919" s="806"/>
      <c r="QMG919" s="806"/>
      <c r="QMH919" s="806"/>
      <c r="QMI919" s="806"/>
      <c r="QMJ919" s="806"/>
      <c r="QMK919" s="806"/>
      <c r="QML919" s="806"/>
      <c r="QMM919" s="806"/>
      <c r="QMN919" s="806"/>
      <c r="QMO919" s="806"/>
      <c r="QMP919" s="806"/>
      <c r="QMQ919" s="806"/>
      <c r="QMR919" s="806"/>
      <c r="QMS919" s="806"/>
      <c r="QMT919" s="806"/>
      <c r="QMU919" s="806"/>
      <c r="QMV919" s="806"/>
      <c r="QMW919" s="806"/>
      <c r="QMX919" s="806"/>
      <c r="QMY919" s="806"/>
      <c r="QMZ919" s="806"/>
      <c r="QNA919" s="806"/>
      <c r="QNB919" s="806"/>
      <c r="QNC919" s="806"/>
      <c r="QND919" s="806"/>
      <c r="QNE919" s="806"/>
      <c r="QNF919" s="806"/>
      <c r="QNG919" s="806"/>
      <c r="QNH919" s="806"/>
      <c r="QNI919" s="806"/>
      <c r="QNJ919" s="806"/>
      <c r="QNK919" s="806"/>
      <c r="QNL919" s="806"/>
      <c r="QNM919" s="806"/>
      <c r="QNN919" s="806"/>
      <c r="QNO919" s="806"/>
      <c r="QNP919" s="806"/>
      <c r="QNQ919" s="806"/>
      <c r="QNR919" s="806"/>
      <c r="QNS919" s="806"/>
      <c r="QNT919" s="806"/>
      <c r="QNU919" s="806"/>
      <c r="QNV919" s="806"/>
      <c r="QNW919" s="806"/>
      <c r="QNX919" s="806"/>
      <c r="QNY919" s="806"/>
      <c r="QNZ919" s="806"/>
      <c r="QOA919" s="806"/>
      <c r="QOB919" s="806"/>
      <c r="QOC919" s="806"/>
      <c r="QOD919" s="806"/>
      <c r="QOE919" s="806"/>
      <c r="QOF919" s="806"/>
      <c r="QOG919" s="806"/>
      <c r="QOH919" s="806"/>
      <c r="QOI919" s="806"/>
      <c r="QOJ919" s="806"/>
      <c r="QOK919" s="806"/>
      <c r="QOL919" s="806"/>
      <c r="QOM919" s="806"/>
      <c r="QON919" s="806"/>
      <c r="QOO919" s="806"/>
      <c r="QOP919" s="806"/>
      <c r="QOQ919" s="806"/>
      <c r="QOR919" s="806"/>
      <c r="QOS919" s="806"/>
      <c r="QOT919" s="806"/>
      <c r="QOU919" s="806"/>
      <c r="QOV919" s="806"/>
      <c r="QOW919" s="806"/>
      <c r="QOX919" s="806"/>
      <c r="QOY919" s="806"/>
      <c r="QOZ919" s="806"/>
      <c r="QPA919" s="806"/>
      <c r="QPB919" s="806"/>
      <c r="QPC919" s="806"/>
      <c r="QPD919" s="806"/>
      <c r="QPE919" s="806"/>
      <c r="QPF919" s="806"/>
      <c r="QPG919" s="806"/>
      <c r="QPH919" s="806"/>
      <c r="QPI919" s="806"/>
      <c r="QPJ919" s="806"/>
      <c r="QPK919" s="806"/>
      <c r="QPL919" s="806"/>
      <c r="QPM919" s="806"/>
      <c r="QPN919" s="806"/>
      <c r="QPO919" s="806"/>
      <c r="QPP919" s="806"/>
      <c r="QPQ919" s="806"/>
      <c r="QPR919" s="806"/>
      <c r="QPS919" s="806"/>
      <c r="QPT919" s="806"/>
      <c r="QPU919" s="806"/>
      <c r="QPV919" s="806"/>
      <c r="QPW919" s="806"/>
      <c r="QPX919" s="806"/>
      <c r="QPY919" s="806"/>
      <c r="QPZ919" s="806"/>
      <c r="QQA919" s="806"/>
      <c r="QQB919" s="806"/>
      <c r="QQC919" s="806"/>
      <c r="QQD919" s="806"/>
      <c r="QQE919" s="806"/>
      <c r="QQF919" s="806"/>
      <c r="QQG919" s="806"/>
      <c r="QQH919" s="806"/>
      <c r="QQI919" s="806"/>
      <c r="QQJ919" s="806"/>
      <c r="QQK919" s="806"/>
      <c r="QQL919" s="806"/>
      <c r="QQM919" s="806"/>
      <c r="QQN919" s="806"/>
      <c r="QQO919" s="806"/>
      <c r="QQP919" s="806"/>
      <c r="QQQ919" s="806"/>
      <c r="QQR919" s="806"/>
      <c r="QQS919" s="806"/>
      <c r="QQT919" s="806"/>
      <c r="QQU919" s="806"/>
      <c r="QQV919" s="806"/>
      <c r="QQW919" s="806"/>
      <c r="QQX919" s="806"/>
      <c r="QQY919" s="806"/>
      <c r="QQZ919" s="806"/>
      <c r="QRA919" s="806"/>
      <c r="QRB919" s="806"/>
      <c r="QRC919" s="806"/>
      <c r="QRD919" s="806"/>
      <c r="QRE919" s="806"/>
      <c r="QRF919" s="806"/>
      <c r="QRG919" s="806"/>
      <c r="QRH919" s="806"/>
      <c r="QRI919" s="806"/>
      <c r="QRJ919" s="806"/>
      <c r="QRK919" s="806"/>
      <c r="QRL919" s="806"/>
      <c r="QRM919" s="806"/>
      <c r="QRN919" s="806"/>
      <c r="QRO919" s="806"/>
      <c r="QRP919" s="806"/>
      <c r="QRQ919" s="806"/>
      <c r="QRR919" s="806"/>
      <c r="QRS919" s="806"/>
      <c r="QRT919" s="806"/>
      <c r="QRU919" s="806"/>
      <c r="QRV919" s="806"/>
      <c r="QRW919" s="806"/>
      <c r="QRX919" s="806"/>
      <c r="QRY919" s="806"/>
      <c r="QRZ919" s="806"/>
      <c r="QSA919" s="806"/>
      <c r="QSB919" s="806"/>
      <c r="QSC919" s="806"/>
      <c r="QSD919" s="806"/>
      <c r="QSE919" s="806"/>
      <c r="QSF919" s="806"/>
      <c r="QSG919" s="806"/>
      <c r="QSH919" s="806"/>
      <c r="QSI919" s="806"/>
      <c r="QSJ919" s="806"/>
      <c r="QSK919" s="806"/>
      <c r="QSL919" s="806"/>
      <c r="QSM919" s="806"/>
      <c r="QSN919" s="806"/>
      <c r="QSO919" s="806"/>
      <c r="QSP919" s="806"/>
      <c r="QSQ919" s="806"/>
      <c r="QSR919" s="806"/>
      <c r="QSS919" s="806"/>
      <c r="QST919" s="806"/>
      <c r="QSU919" s="806"/>
      <c r="QSV919" s="806"/>
      <c r="QSW919" s="806"/>
      <c r="QSX919" s="806"/>
      <c r="QSY919" s="806"/>
      <c r="QSZ919" s="806"/>
      <c r="QTA919" s="806"/>
      <c r="QTB919" s="806"/>
      <c r="QTC919" s="806"/>
      <c r="QTD919" s="806"/>
      <c r="QTE919" s="806"/>
      <c r="QTF919" s="806"/>
      <c r="QTG919" s="806"/>
      <c r="QTH919" s="806"/>
      <c r="QTI919" s="806"/>
      <c r="QTJ919" s="806"/>
      <c r="QTK919" s="806"/>
      <c r="QTL919" s="806"/>
      <c r="QTM919" s="806"/>
      <c r="QTN919" s="806"/>
      <c r="QTO919" s="806"/>
      <c r="QTP919" s="806"/>
      <c r="QTQ919" s="806"/>
      <c r="QTR919" s="806"/>
      <c r="QTS919" s="806"/>
      <c r="QTT919" s="806"/>
      <c r="QTU919" s="806"/>
      <c r="QTV919" s="806"/>
      <c r="QTW919" s="806"/>
      <c r="QTX919" s="806"/>
      <c r="QTY919" s="806"/>
      <c r="QTZ919" s="806"/>
      <c r="QUA919" s="806"/>
      <c r="QUB919" s="806"/>
      <c r="QUC919" s="806"/>
      <c r="QUD919" s="806"/>
      <c r="QUE919" s="806"/>
      <c r="QUF919" s="806"/>
      <c r="QUG919" s="806"/>
      <c r="QUH919" s="806"/>
      <c r="QUI919" s="806"/>
      <c r="QUJ919" s="806"/>
      <c r="QUK919" s="806"/>
      <c r="QUL919" s="806"/>
      <c r="QUM919" s="806"/>
      <c r="QUN919" s="806"/>
      <c r="QUO919" s="806"/>
      <c r="QUP919" s="806"/>
      <c r="QUQ919" s="806"/>
      <c r="QUR919" s="806"/>
      <c r="QUS919" s="806"/>
      <c r="QUT919" s="806"/>
      <c r="QUU919" s="806"/>
      <c r="QUV919" s="806"/>
      <c r="QUW919" s="806"/>
      <c r="QUX919" s="806"/>
      <c r="QUY919" s="806"/>
      <c r="QUZ919" s="806"/>
      <c r="QVA919" s="806"/>
      <c r="QVB919" s="806"/>
      <c r="QVC919" s="806"/>
      <c r="QVD919" s="806"/>
      <c r="QVE919" s="806"/>
      <c r="QVF919" s="806"/>
      <c r="QVG919" s="806"/>
      <c r="QVH919" s="806"/>
      <c r="QVI919" s="806"/>
      <c r="QVJ919" s="806"/>
      <c r="QVK919" s="806"/>
      <c r="QVL919" s="806"/>
      <c r="QVM919" s="806"/>
      <c r="QVN919" s="806"/>
      <c r="QVO919" s="806"/>
      <c r="QVP919" s="806"/>
      <c r="QVQ919" s="806"/>
      <c r="QVR919" s="806"/>
      <c r="QVS919" s="806"/>
      <c r="QVT919" s="806"/>
      <c r="QVU919" s="806"/>
      <c r="QVV919" s="806"/>
      <c r="QVW919" s="806"/>
      <c r="QVX919" s="806"/>
      <c r="QVY919" s="806"/>
      <c r="QVZ919" s="806"/>
      <c r="QWA919" s="806"/>
      <c r="QWB919" s="806"/>
      <c r="QWC919" s="806"/>
      <c r="QWD919" s="806"/>
      <c r="QWE919" s="806"/>
      <c r="QWF919" s="806"/>
      <c r="QWG919" s="806"/>
      <c r="QWH919" s="806"/>
      <c r="QWI919" s="806"/>
      <c r="QWJ919" s="806"/>
      <c r="QWK919" s="806"/>
      <c r="QWL919" s="806"/>
      <c r="QWM919" s="806"/>
      <c r="QWN919" s="806"/>
      <c r="QWO919" s="806"/>
      <c r="QWP919" s="806"/>
      <c r="QWQ919" s="806"/>
      <c r="QWR919" s="806"/>
      <c r="QWS919" s="806"/>
      <c r="QWT919" s="806"/>
      <c r="QWU919" s="806"/>
      <c r="QWV919" s="806"/>
      <c r="QWW919" s="806"/>
      <c r="QWX919" s="806"/>
      <c r="QWY919" s="806"/>
      <c r="QWZ919" s="806"/>
      <c r="QXA919" s="806"/>
      <c r="QXB919" s="806"/>
      <c r="QXC919" s="806"/>
      <c r="QXD919" s="806"/>
      <c r="QXE919" s="806"/>
      <c r="QXF919" s="806"/>
      <c r="QXG919" s="806"/>
      <c r="QXH919" s="806"/>
      <c r="QXI919" s="806"/>
      <c r="QXJ919" s="806"/>
      <c r="QXK919" s="806"/>
      <c r="QXL919" s="806"/>
      <c r="QXM919" s="806"/>
      <c r="QXN919" s="806"/>
      <c r="QXO919" s="806"/>
      <c r="QXP919" s="806"/>
      <c r="QXQ919" s="806"/>
      <c r="QXR919" s="806"/>
      <c r="QXS919" s="806"/>
      <c r="QXT919" s="806"/>
      <c r="QXU919" s="806"/>
      <c r="QXV919" s="806"/>
      <c r="QXW919" s="806"/>
      <c r="QXX919" s="806"/>
      <c r="QXY919" s="806"/>
      <c r="QXZ919" s="806"/>
      <c r="QYA919" s="806"/>
      <c r="QYB919" s="806"/>
      <c r="QYC919" s="806"/>
      <c r="QYD919" s="806"/>
      <c r="QYE919" s="806"/>
      <c r="QYF919" s="806"/>
      <c r="QYG919" s="806"/>
      <c r="QYH919" s="806"/>
      <c r="QYI919" s="806"/>
      <c r="QYJ919" s="806"/>
      <c r="QYK919" s="806"/>
      <c r="QYL919" s="806"/>
      <c r="QYM919" s="806"/>
      <c r="QYN919" s="806"/>
      <c r="QYO919" s="806"/>
      <c r="QYP919" s="806"/>
      <c r="QYQ919" s="806"/>
      <c r="QYR919" s="806"/>
      <c r="QYS919" s="806"/>
      <c r="QYT919" s="806"/>
      <c r="QYU919" s="806"/>
      <c r="QYV919" s="806"/>
      <c r="QYW919" s="806"/>
      <c r="QYX919" s="806"/>
      <c r="QYY919" s="806"/>
      <c r="QYZ919" s="806"/>
      <c r="QZA919" s="806"/>
      <c r="QZB919" s="806"/>
      <c r="QZC919" s="806"/>
      <c r="QZD919" s="806"/>
      <c r="QZE919" s="806"/>
      <c r="QZF919" s="806"/>
      <c r="QZG919" s="806"/>
      <c r="QZH919" s="806"/>
      <c r="QZI919" s="806"/>
      <c r="QZJ919" s="806"/>
      <c r="QZK919" s="806"/>
      <c r="QZL919" s="806"/>
      <c r="QZM919" s="806"/>
      <c r="QZN919" s="806"/>
      <c r="QZO919" s="806"/>
      <c r="QZP919" s="806"/>
      <c r="QZQ919" s="806"/>
      <c r="QZR919" s="806"/>
      <c r="QZS919" s="806"/>
      <c r="QZT919" s="806"/>
      <c r="QZU919" s="806"/>
      <c r="QZV919" s="806"/>
      <c r="QZW919" s="806"/>
      <c r="QZX919" s="806"/>
      <c r="QZY919" s="806"/>
      <c r="QZZ919" s="806"/>
      <c r="RAA919" s="806"/>
      <c r="RAB919" s="806"/>
      <c r="RAC919" s="806"/>
      <c r="RAD919" s="806"/>
      <c r="RAE919" s="806"/>
      <c r="RAF919" s="806"/>
      <c r="RAG919" s="806"/>
      <c r="RAH919" s="806"/>
      <c r="RAI919" s="806"/>
      <c r="RAJ919" s="806"/>
      <c r="RAK919" s="806"/>
      <c r="RAL919" s="806"/>
      <c r="RAM919" s="806"/>
      <c r="RAN919" s="806"/>
      <c r="RAO919" s="806"/>
      <c r="RAP919" s="806"/>
      <c r="RAQ919" s="806"/>
      <c r="RAR919" s="806"/>
      <c r="RAS919" s="806"/>
      <c r="RAT919" s="806"/>
      <c r="RAU919" s="806"/>
      <c r="RAV919" s="806"/>
      <c r="RAW919" s="806"/>
      <c r="RAX919" s="806"/>
      <c r="RAY919" s="806"/>
      <c r="RAZ919" s="806"/>
      <c r="RBA919" s="806"/>
      <c r="RBB919" s="806"/>
      <c r="RBC919" s="806"/>
      <c r="RBD919" s="806"/>
      <c r="RBE919" s="806"/>
      <c r="RBF919" s="806"/>
      <c r="RBG919" s="806"/>
      <c r="RBH919" s="806"/>
      <c r="RBI919" s="806"/>
      <c r="RBJ919" s="806"/>
      <c r="RBK919" s="806"/>
      <c r="RBL919" s="806"/>
      <c r="RBM919" s="806"/>
      <c r="RBN919" s="806"/>
      <c r="RBO919" s="806"/>
      <c r="RBP919" s="806"/>
      <c r="RBQ919" s="806"/>
      <c r="RBR919" s="806"/>
      <c r="RBS919" s="806"/>
      <c r="RBT919" s="806"/>
      <c r="RBU919" s="806"/>
      <c r="RBV919" s="806"/>
      <c r="RBW919" s="806"/>
      <c r="RBX919" s="806"/>
      <c r="RBY919" s="806"/>
      <c r="RBZ919" s="806"/>
      <c r="RCA919" s="806"/>
      <c r="RCB919" s="806"/>
      <c r="RCC919" s="806"/>
      <c r="RCD919" s="806"/>
      <c r="RCE919" s="806"/>
      <c r="RCF919" s="806"/>
      <c r="RCG919" s="806"/>
      <c r="RCH919" s="806"/>
      <c r="RCI919" s="806"/>
      <c r="RCJ919" s="806"/>
      <c r="RCK919" s="806"/>
      <c r="RCL919" s="806"/>
      <c r="RCM919" s="806"/>
      <c r="RCN919" s="806"/>
      <c r="RCO919" s="806"/>
      <c r="RCP919" s="806"/>
      <c r="RCQ919" s="806"/>
      <c r="RCR919" s="806"/>
      <c r="RCS919" s="806"/>
      <c r="RCT919" s="806"/>
      <c r="RCU919" s="806"/>
      <c r="RCV919" s="806"/>
      <c r="RCW919" s="806"/>
      <c r="RCX919" s="806"/>
      <c r="RCY919" s="806"/>
      <c r="RCZ919" s="806"/>
      <c r="RDA919" s="806"/>
      <c r="RDB919" s="806"/>
      <c r="RDC919" s="806"/>
      <c r="RDD919" s="806"/>
      <c r="RDE919" s="806"/>
      <c r="RDF919" s="806"/>
      <c r="RDG919" s="806"/>
      <c r="RDH919" s="806"/>
      <c r="RDI919" s="806"/>
      <c r="RDJ919" s="806"/>
      <c r="RDK919" s="806"/>
      <c r="RDL919" s="806"/>
      <c r="RDM919" s="806"/>
      <c r="RDN919" s="806"/>
      <c r="RDO919" s="806"/>
      <c r="RDP919" s="806"/>
      <c r="RDQ919" s="806"/>
      <c r="RDR919" s="806"/>
      <c r="RDS919" s="806"/>
      <c r="RDT919" s="806"/>
      <c r="RDU919" s="806"/>
      <c r="RDV919" s="806"/>
      <c r="RDW919" s="806"/>
      <c r="RDX919" s="806"/>
      <c r="RDY919" s="806"/>
      <c r="RDZ919" s="806"/>
      <c r="REA919" s="806"/>
      <c r="REB919" s="806"/>
      <c r="REC919" s="806"/>
      <c r="RED919" s="806"/>
      <c r="REE919" s="806"/>
      <c r="REF919" s="806"/>
      <c r="REG919" s="806"/>
      <c r="REH919" s="806"/>
      <c r="REI919" s="806"/>
      <c r="REJ919" s="806"/>
      <c r="REK919" s="806"/>
      <c r="REL919" s="806"/>
      <c r="REM919" s="806"/>
      <c r="REN919" s="806"/>
      <c r="REO919" s="806"/>
      <c r="REP919" s="806"/>
      <c r="REQ919" s="806"/>
      <c r="RER919" s="806"/>
      <c r="RES919" s="806"/>
      <c r="RET919" s="806"/>
      <c r="REU919" s="806"/>
      <c r="REV919" s="806"/>
      <c r="REW919" s="806"/>
      <c r="REX919" s="806"/>
      <c r="REY919" s="806"/>
      <c r="REZ919" s="806"/>
      <c r="RFA919" s="806"/>
      <c r="RFB919" s="806"/>
      <c r="RFC919" s="806"/>
      <c r="RFD919" s="806"/>
      <c r="RFE919" s="806"/>
      <c r="RFF919" s="806"/>
      <c r="RFG919" s="806"/>
      <c r="RFH919" s="806"/>
      <c r="RFI919" s="806"/>
      <c r="RFJ919" s="806"/>
      <c r="RFK919" s="806"/>
      <c r="RFL919" s="806"/>
      <c r="RFM919" s="806"/>
      <c r="RFN919" s="806"/>
      <c r="RFO919" s="806"/>
      <c r="RFP919" s="806"/>
      <c r="RFQ919" s="806"/>
      <c r="RFR919" s="806"/>
      <c r="RFS919" s="806"/>
      <c r="RFT919" s="806"/>
      <c r="RFU919" s="806"/>
      <c r="RFV919" s="806"/>
      <c r="RFW919" s="806"/>
      <c r="RFX919" s="806"/>
      <c r="RFY919" s="806"/>
      <c r="RFZ919" s="806"/>
      <c r="RGA919" s="806"/>
      <c r="RGB919" s="806"/>
      <c r="RGC919" s="806"/>
      <c r="RGD919" s="806"/>
      <c r="RGE919" s="806"/>
      <c r="RGF919" s="806"/>
      <c r="RGG919" s="806"/>
      <c r="RGH919" s="806"/>
      <c r="RGI919" s="806"/>
      <c r="RGJ919" s="806"/>
      <c r="RGK919" s="806"/>
      <c r="RGL919" s="806"/>
      <c r="RGM919" s="806"/>
      <c r="RGN919" s="806"/>
      <c r="RGO919" s="806"/>
      <c r="RGP919" s="806"/>
      <c r="RGQ919" s="806"/>
      <c r="RGR919" s="806"/>
      <c r="RGS919" s="806"/>
      <c r="RGT919" s="806"/>
      <c r="RGU919" s="806"/>
      <c r="RGV919" s="806"/>
      <c r="RGW919" s="806"/>
      <c r="RGX919" s="806"/>
      <c r="RGY919" s="806"/>
      <c r="RGZ919" s="806"/>
      <c r="RHA919" s="806"/>
      <c r="RHB919" s="806"/>
      <c r="RHC919" s="806"/>
      <c r="RHD919" s="806"/>
      <c r="RHE919" s="806"/>
      <c r="RHF919" s="806"/>
      <c r="RHG919" s="806"/>
      <c r="RHH919" s="806"/>
      <c r="RHI919" s="806"/>
      <c r="RHJ919" s="806"/>
      <c r="RHK919" s="806"/>
      <c r="RHL919" s="806"/>
      <c r="RHM919" s="806"/>
      <c r="RHN919" s="806"/>
      <c r="RHO919" s="806"/>
      <c r="RHP919" s="806"/>
      <c r="RHQ919" s="806"/>
      <c r="RHR919" s="806"/>
      <c r="RHS919" s="806"/>
      <c r="RHT919" s="806"/>
      <c r="RHU919" s="806"/>
      <c r="RHV919" s="806"/>
      <c r="RHW919" s="806"/>
      <c r="RHX919" s="806"/>
      <c r="RHY919" s="806"/>
      <c r="RHZ919" s="806"/>
      <c r="RIA919" s="806"/>
      <c r="RIB919" s="806"/>
      <c r="RIC919" s="806"/>
      <c r="RID919" s="806"/>
      <c r="RIE919" s="806"/>
      <c r="RIF919" s="806"/>
      <c r="RIG919" s="806"/>
      <c r="RIH919" s="806"/>
      <c r="RII919" s="806"/>
      <c r="RIJ919" s="806"/>
      <c r="RIK919" s="806"/>
      <c r="RIL919" s="806"/>
      <c r="RIM919" s="806"/>
      <c r="RIN919" s="806"/>
      <c r="RIO919" s="806"/>
      <c r="RIP919" s="806"/>
      <c r="RIQ919" s="806"/>
      <c r="RIR919" s="806"/>
      <c r="RIS919" s="806"/>
      <c r="RIT919" s="806"/>
      <c r="RIU919" s="806"/>
      <c r="RIV919" s="806"/>
      <c r="RIW919" s="806"/>
      <c r="RIX919" s="806"/>
      <c r="RIY919" s="806"/>
      <c r="RIZ919" s="806"/>
      <c r="RJA919" s="806"/>
      <c r="RJB919" s="806"/>
      <c r="RJC919" s="806"/>
      <c r="RJD919" s="806"/>
      <c r="RJE919" s="806"/>
      <c r="RJF919" s="806"/>
      <c r="RJG919" s="806"/>
      <c r="RJH919" s="806"/>
      <c r="RJI919" s="806"/>
      <c r="RJJ919" s="806"/>
      <c r="RJK919" s="806"/>
      <c r="RJL919" s="806"/>
      <c r="RJM919" s="806"/>
      <c r="RJN919" s="806"/>
      <c r="RJO919" s="806"/>
      <c r="RJP919" s="806"/>
      <c r="RJQ919" s="806"/>
      <c r="RJR919" s="806"/>
      <c r="RJS919" s="806"/>
      <c r="RJT919" s="806"/>
      <c r="RJU919" s="806"/>
      <c r="RJV919" s="806"/>
      <c r="RJW919" s="806"/>
      <c r="RJX919" s="806"/>
      <c r="RJY919" s="806"/>
      <c r="RJZ919" s="806"/>
      <c r="RKA919" s="806"/>
      <c r="RKB919" s="806"/>
      <c r="RKC919" s="806"/>
      <c r="RKD919" s="806"/>
      <c r="RKE919" s="806"/>
      <c r="RKF919" s="806"/>
      <c r="RKG919" s="806"/>
      <c r="RKH919" s="806"/>
      <c r="RKI919" s="806"/>
      <c r="RKJ919" s="806"/>
      <c r="RKK919" s="806"/>
      <c r="RKL919" s="806"/>
      <c r="RKM919" s="806"/>
      <c r="RKN919" s="806"/>
      <c r="RKO919" s="806"/>
      <c r="RKP919" s="806"/>
      <c r="RKQ919" s="806"/>
      <c r="RKR919" s="806"/>
      <c r="RKS919" s="806"/>
      <c r="RKT919" s="806"/>
      <c r="RKU919" s="806"/>
      <c r="RKV919" s="806"/>
      <c r="RKW919" s="806"/>
      <c r="RKX919" s="806"/>
      <c r="RKY919" s="806"/>
      <c r="RKZ919" s="806"/>
      <c r="RLA919" s="806"/>
      <c r="RLB919" s="806"/>
      <c r="RLC919" s="806"/>
      <c r="RLD919" s="806"/>
      <c r="RLE919" s="806"/>
      <c r="RLF919" s="806"/>
      <c r="RLG919" s="806"/>
      <c r="RLH919" s="806"/>
      <c r="RLI919" s="806"/>
      <c r="RLJ919" s="806"/>
      <c r="RLK919" s="806"/>
      <c r="RLL919" s="806"/>
      <c r="RLM919" s="806"/>
      <c r="RLN919" s="806"/>
      <c r="RLO919" s="806"/>
      <c r="RLP919" s="806"/>
      <c r="RLQ919" s="806"/>
      <c r="RLR919" s="806"/>
      <c r="RLS919" s="806"/>
      <c r="RLT919" s="806"/>
      <c r="RLU919" s="806"/>
      <c r="RLV919" s="806"/>
      <c r="RLW919" s="806"/>
      <c r="RLX919" s="806"/>
      <c r="RLY919" s="806"/>
      <c r="RLZ919" s="806"/>
      <c r="RMA919" s="806"/>
      <c r="RMB919" s="806"/>
      <c r="RMC919" s="806"/>
      <c r="RMD919" s="806"/>
      <c r="RME919" s="806"/>
      <c r="RMF919" s="806"/>
      <c r="RMG919" s="806"/>
      <c r="RMH919" s="806"/>
      <c r="RMI919" s="806"/>
      <c r="RMJ919" s="806"/>
      <c r="RMK919" s="806"/>
      <c r="RML919" s="806"/>
      <c r="RMM919" s="806"/>
      <c r="RMN919" s="806"/>
      <c r="RMO919" s="806"/>
      <c r="RMP919" s="806"/>
      <c r="RMQ919" s="806"/>
      <c r="RMR919" s="806"/>
      <c r="RMS919" s="806"/>
      <c r="RMT919" s="806"/>
      <c r="RMU919" s="806"/>
      <c r="RMV919" s="806"/>
      <c r="RMW919" s="806"/>
      <c r="RMX919" s="806"/>
      <c r="RMY919" s="806"/>
      <c r="RMZ919" s="806"/>
      <c r="RNA919" s="806"/>
      <c r="RNB919" s="806"/>
      <c r="RNC919" s="806"/>
      <c r="RND919" s="806"/>
      <c r="RNE919" s="806"/>
      <c r="RNF919" s="806"/>
      <c r="RNG919" s="806"/>
      <c r="RNH919" s="806"/>
      <c r="RNI919" s="806"/>
      <c r="RNJ919" s="806"/>
      <c r="RNK919" s="806"/>
      <c r="RNL919" s="806"/>
      <c r="RNM919" s="806"/>
      <c r="RNN919" s="806"/>
      <c r="RNO919" s="806"/>
      <c r="RNP919" s="806"/>
      <c r="RNQ919" s="806"/>
      <c r="RNR919" s="806"/>
      <c r="RNS919" s="806"/>
      <c r="RNT919" s="806"/>
      <c r="RNU919" s="806"/>
      <c r="RNV919" s="806"/>
      <c r="RNW919" s="806"/>
      <c r="RNX919" s="806"/>
      <c r="RNY919" s="806"/>
      <c r="RNZ919" s="806"/>
      <c r="ROA919" s="806"/>
      <c r="ROB919" s="806"/>
      <c r="ROC919" s="806"/>
      <c r="ROD919" s="806"/>
      <c r="ROE919" s="806"/>
      <c r="ROF919" s="806"/>
      <c r="ROG919" s="806"/>
      <c r="ROH919" s="806"/>
      <c r="ROI919" s="806"/>
      <c r="ROJ919" s="806"/>
      <c r="ROK919" s="806"/>
      <c r="ROL919" s="806"/>
      <c r="ROM919" s="806"/>
      <c r="RON919" s="806"/>
      <c r="ROO919" s="806"/>
      <c r="ROP919" s="806"/>
      <c r="ROQ919" s="806"/>
      <c r="ROR919" s="806"/>
      <c r="ROS919" s="806"/>
      <c r="ROT919" s="806"/>
      <c r="ROU919" s="806"/>
      <c r="ROV919" s="806"/>
      <c r="ROW919" s="806"/>
      <c r="ROX919" s="806"/>
      <c r="ROY919" s="806"/>
      <c r="ROZ919" s="806"/>
      <c r="RPA919" s="806"/>
      <c r="RPB919" s="806"/>
      <c r="RPC919" s="806"/>
      <c r="RPD919" s="806"/>
      <c r="RPE919" s="806"/>
      <c r="RPF919" s="806"/>
      <c r="RPG919" s="806"/>
      <c r="RPH919" s="806"/>
      <c r="RPI919" s="806"/>
      <c r="RPJ919" s="806"/>
      <c r="RPK919" s="806"/>
      <c r="RPL919" s="806"/>
      <c r="RPM919" s="806"/>
      <c r="RPN919" s="806"/>
      <c r="RPO919" s="806"/>
      <c r="RPP919" s="806"/>
      <c r="RPQ919" s="806"/>
      <c r="RPR919" s="806"/>
      <c r="RPS919" s="806"/>
      <c r="RPT919" s="806"/>
      <c r="RPU919" s="806"/>
      <c r="RPV919" s="806"/>
      <c r="RPW919" s="806"/>
      <c r="RPX919" s="806"/>
      <c r="RPY919" s="806"/>
      <c r="RPZ919" s="806"/>
      <c r="RQA919" s="806"/>
      <c r="RQB919" s="806"/>
      <c r="RQC919" s="806"/>
      <c r="RQD919" s="806"/>
      <c r="RQE919" s="806"/>
      <c r="RQF919" s="806"/>
      <c r="RQG919" s="806"/>
      <c r="RQH919" s="806"/>
      <c r="RQI919" s="806"/>
      <c r="RQJ919" s="806"/>
      <c r="RQK919" s="806"/>
      <c r="RQL919" s="806"/>
      <c r="RQM919" s="806"/>
      <c r="RQN919" s="806"/>
      <c r="RQO919" s="806"/>
      <c r="RQP919" s="806"/>
      <c r="RQQ919" s="806"/>
      <c r="RQR919" s="806"/>
      <c r="RQS919" s="806"/>
      <c r="RQT919" s="806"/>
      <c r="RQU919" s="806"/>
      <c r="RQV919" s="806"/>
      <c r="RQW919" s="806"/>
      <c r="RQX919" s="806"/>
      <c r="RQY919" s="806"/>
      <c r="RQZ919" s="806"/>
      <c r="RRA919" s="806"/>
      <c r="RRB919" s="806"/>
      <c r="RRC919" s="806"/>
      <c r="RRD919" s="806"/>
      <c r="RRE919" s="806"/>
      <c r="RRF919" s="806"/>
      <c r="RRG919" s="806"/>
      <c r="RRH919" s="806"/>
      <c r="RRI919" s="806"/>
      <c r="RRJ919" s="806"/>
      <c r="RRK919" s="806"/>
      <c r="RRL919" s="806"/>
      <c r="RRM919" s="806"/>
      <c r="RRN919" s="806"/>
      <c r="RRO919" s="806"/>
      <c r="RRP919" s="806"/>
      <c r="RRQ919" s="806"/>
      <c r="RRR919" s="806"/>
      <c r="RRS919" s="806"/>
      <c r="RRT919" s="806"/>
      <c r="RRU919" s="806"/>
      <c r="RRV919" s="806"/>
      <c r="RRW919" s="806"/>
      <c r="RRX919" s="806"/>
      <c r="RRY919" s="806"/>
      <c r="RRZ919" s="806"/>
      <c r="RSA919" s="806"/>
      <c r="RSB919" s="806"/>
      <c r="RSC919" s="806"/>
      <c r="RSD919" s="806"/>
      <c r="RSE919" s="806"/>
      <c r="RSF919" s="806"/>
      <c r="RSG919" s="806"/>
      <c r="RSH919" s="806"/>
      <c r="RSI919" s="806"/>
      <c r="RSJ919" s="806"/>
      <c r="RSK919" s="806"/>
      <c r="RSL919" s="806"/>
      <c r="RSM919" s="806"/>
      <c r="RSN919" s="806"/>
      <c r="RSO919" s="806"/>
      <c r="RSP919" s="806"/>
      <c r="RSQ919" s="806"/>
      <c r="RSR919" s="806"/>
      <c r="RSS919" s="806"/>
      <c r="RST919" s="806"/>
      <c r="RSU919" s="806"/>
      <c r="RSV919" s="806"/>
      <c r="RSW919" s="806"/>
      <c r="RSX919" s="806"/>
      <c r="RSY919" s="806"/>
      <c r="RSZ919" s="806"/>
      <c r="RTA919" s="806"/>
      <c r="RTB919" s="806"/>
      <c r="RTC919" s="806"/>
      <c r="RTD919" s="806"/>
      <c r="RTE919" s="806"/>
      <c r="RTF919" s="806"/>
      <c r="RTG919" s="806"/>
      <c r="RTH919" s="806"/>
      <c r="RTI919" s="806"/>
      <c r="RTJ919" s="806"/>
      <c r="RTK919" s="806"/>
      <c r="RTL919" s="806"/>
      <c r="RTM919" s="806"/>
      <c r="RTN919" s="806"/>
      <c r="RTO919" s="806"/>
      <c r="RTP919" s="806"/>
      <c r="RTQ919" s="806"/>
      <c r="RTR919" s="806"/>
      <c r="RTS919" s="806"/>
      <c r="RTT919" s="806"/>
      <c r="RTU919" s="806"/>
      <c r="RTV919" s="806"/>
      <c r="RTW919" s="806"/>
      <c r="RTX919" s="806"/>
      <c r="RTY919" s="806"/>
      <c r="RTZ919" s="806"/>
      <c r="RUA919" s="806"/>
      <c r="RUB919" s="806"/>
      <c r="RUC919" s="806"/>
      <c r="RUD919" s="806"/>
      <c r="RUE919" s="806"/>
      <c r="RUF919" s="806"/>
      <c r="RUG919" s="806"/>
      <c r="RUH919" s="806"/>
      <c r="RUI919" s="806"/>
      <c r="RUJ919" s="806"/>
      <c r="RUK919" s="806"/>
      <c r="RUL919" s="806"/>
      <c r="RUM919" s="806"/>
      <c r="RUN919" s="806"/>
      <c r="RUO919" s="806"/>
      <c r="RUP919" s="806"/>
      <c r="RUQ919" s="806"/>
      <c r="RUR919" s="806"/>
      <c r="RUS919" s="806"/>
      <c r="RUT919" s="806"/>
      <c r="RUU919" s="806"/>
      <c r="RUV919" s="806"/>
      <c r="RUW919" s="806"/>
      <c r="RUX919" s="806"/>
      <c r="RUY919" s="806"/>
      <c r="RUZ919" s="806"/>
      <c r="RVA919" s="806"/>
      <c r="RVB919" s="806"/>
      <c r="RVC919" s="806"/>
      <c r="RVD919" s="806"/>
      <c r="RVE919" s="806"/>
      <c r="RVF919" s="806"/>
      <c r="RVG919" s="806"/>
      <c r="RVH919" s="806"/>
      <c r="RVI919" s="806"/>
      <c r="RVJ919" s="806"/>
      <c r="RVK919" s="806"/>
      <c r="RVL919" s="806"/>
      <c r="RVM919" s="806"/>
      <c r="RVN919" s="806"/>
      <c r="RVO919" s="806"/>
      <c r="RVP919" s="806"/>
      <c r="RVQ919" s="806"/>
      <c r="RVR919" s="806"/>
      <c r="RVS919" s="806"/>
      <c r="RVT919" s="806"/>
      <c r="RVU919" s="806"/>
      <c r="RVV919" s="806"/>
      <c r="RVW919" s="806"/>
      <c r="RVX919" s="806"/>
      <c r="RVY919" s="806"/>
      <c r="RVZ919" s="806"/>
      <c r="RWA919" s="806"/>
      <c r="RWB919" s="806"/>
      <c r="RWC919" s="806"/>
      <c r="RWD919" s="806"/>
      <c r="RWE919" s="806"/>
      <c r="RWF919" s="806"/>
      <c r="RWG919" s="806"/>
      <c r="RWH919" s="806"/>
      <c r="RWI919" s="806"/>
      <c r="RWJ919" s="806"/>
      <c r="RWK919" s="806"/>
      <c r="RWL919" s="806"/>
      <c r="RWM919" s="806"/>
      <c r="RWN919" s="806"/>
      <c r="RWO919" s="806"/>
      <c r="RWP919" s="806"/>
      <c r="RWQ919" s="806"/>
      <c r="RWR919" s="806"/>
      <c r="RWS919" s="806"/>
      <c r="RWT919" s="806"/>
      <c r="RWU919" s="806"/>
      <c r="RWV919" s="806"/>
      <c r="RWW919" s="806"/>
      <c r="RWX919" s="806"/>
      <c r="RWY919" s="806"/>
      <c r="RWZ919" s="806"/>
      <c r="RXA919" s="806"/>
      <c r="RXB919" s="806"/>
      <c r="RXC919" s="806"/>
      <c r="RXD919" s="806"/>
      <c r="RXE919" s="806"/>
      <c r="RXF919" s="806"/>
      <c r="RXG919" s="806"/>
      <c r="RXH919" s="806"/>
      <c r="RXI919" s="806"/>
      <c r="RXJ919" s="806"/>
      <c r="RXK919" s="806"/>
      <c r="RXL919" s="806"/>
      <c r="RXM919" s="806"/>
      <c r="RXN919" s="806"/>
      <c r="RXO919" s="806"/>
      <c r="RXP919" s="806"/>
      <c r="RXQ919" s="806"/>
      <c r="RXR919" s="806"/>
      <c r="RXS919" s="806"/>
      <c r="RXT919" s="806"/>
      <c r="RXU919" s="806"/>
      <c r="RXV919" s="806"/>
      <c r="RXW919" s="806"/>
      <c r="RXX919" s="806"/>
      <c r="RXY919" s="806"/>
      <c r="RXZ919" s="806"/>
      <c r="RYA919" s="806"/>
      <c r="RYB919" s="806"/>
      <c r="RYC919" s="806"/>
      <c r="RYD919" s="806"/>
      <c r="RYE919" s="806"/>
      <c r="RYF919" s="806"/>
      <c r="RYG919" s="806"/>
      <c r="RYH919" s="806"/>
      <c r="RYI919" s="806"/>
      <c r="RYJ919" s="806"/>
      <c r="RYK919" s="806"/>
      <c r="RYL919" s="806"/>
      <c r="RYM919" s="806"/>
      <c r="RYN919" s="806"/>
      <c r="RYO919" s="806"/>
      <c r="RYP919" s="806"/>
      <c r="RYQ919" s="806"/>
      <c r="RYR919" s="806"/>
      <c r="RYS919" s="806"/>
      <c r="RYT919" s="806"/>
      <c r="RYU919" s="806"/>
      <c r="RYV919" s="806"/>
      <c r="RYW919" s="806"/>
      <c r="RYX919" s="806"/>
      <c r="RYY919" s="806"/>
      <c r="RYZ919" s="806"/>
      <c r="RZA919" s="806"/>
      <c r="RZB919" s="806"/>
      <c r="RZC919" s="806"/>
      <c r="RZD919" s="806"/>
      <c r="RZE919" s="806"/>
      <c r="RZF919" s="806"/>
      <c r="RZG919" s="806"/>
      <c r="RZH919" s="806"/>
      <c r="RZI919" s="806"/>
      <c r="RZJ919" s="806"/>
      <c r="RZK919" s="806"/>
      <c r="RZL919" s="806"/>
      <c r="RZM919" s="806"/>
      <c r="RZN919" s="806"/>
      <c r="RZO919" s="806"/>
      <c r="RZP919" s="806"/>
      <c r="RZQ919" s="806"/>
      <c r="RZR919" s="806"/>
      <c r="RZS919" s="806"/>
      <c r="RZT919" s="806"/>
      <c r="RZU919" s="806"/>
      <c r="RZV919" s="806"/>
      <c r="RZW919" s="806"/>
      <c r="RZX919" s="806"/>
      <c r="RZY919" s="806"/>
      <c r="RZZ919" s="806"/>
      <c r="SAA919" s="806"/>
      <c r="SAB919" s="806"/>
      <c r="SAC919" s="806"/>
      <c r="SAD919" s="806"/>
      <c r="SAE919" s="806"/>
      <c r="SAF919" s="806"/>
      <c r="SAG919" s="806"/>
      <c r="SAH919" s="806"/>
      <c r="SAI919" s="806"/>
      <c r="SAJ919" s="806"/>
      <c r="SAK919" s="806"/>
      <c r="SAL919" s="806"/>
      <c r="SAM919" s="806"/>
      <c r="SAN919" s="806"/>
      <c r="SAO919" s="806"/>
      <c r="SAP919" s="806"/>
      <c r="SAQ919" s="806"/>
      <c r="SAR919" s="806"/>
      <c r="SAS919" s="806"/>
      <c r="SAT919" s="806"/>
      <c r="SAU919" s="806"/>
      <c r="SAV919" s="806"/>
      <c r="SAW919" s="806"/>
      <c r="SAX919" s="806"/>
      <c r="SAY919" s="806"/>
      <c r="SAZ919" s="806"/>
      <c r="SBA919" s="806"/>
      <c r="SBB919" s="806"/>
      <c r="SBC919" s="806"/>
      <c r="SBD919" s="806"/>
      <c r="SBE919" s="806"/>
      <c r="SBF919" s="806"/>
      <c r="SBG919" s="806"/>
      <c r="SBH919" s="806"/>
      <c r="SBI919" s="806"/>
      <c r="SBJ919" s="806"/>
      <c r="SBK919" s="806"/>
      <c r="SBL919" s="806"/>
      <c r="SBM919" s="806"/>
      <c r="SBN919" s="806"/>
      <c r="SBO919" s="806"/>
      <c r="SBP919" s="806"/>
      <c r="SBQ919" s="806"/>
      <c r="SBR919" s="806"/>
      <c r="SBS919" s="806"/>
      <c r="SBT919" s="806"/>
      <c r="SBU919" s="806"/>
      <c r="SBV919" s="806"/>
      <c r="SBW919" s="806"/>
      <c r="SBX919" s="806"/>
      <c r="SBY919" s="806"/>
      <c r="SBZ919" s="806"/>
      <c r="SCA919" s="806"/>
      <c r="SCB919" s="806"/>
      <c r="SCC919" s="806"/>
      <c r="SCD919" s="806"/>
      <c r="SCE919" s="806"/>
      <c r="SCF919" s="806"/>
      <c r="SCG919" s="806"/>
      <c r="SCH919" s="806"/>
      <c r="SCI919" s="806"/>
      <c r="SCJ919" s="806"/>
      <c r="SCK919" s="806"/>
      <c r="SCL919" s="806"/>
      <c r="SCM919" s="806"/>
      <c r="SCN919" s="806"/>
      <c r="SCO919" s="806"/>
      <c r="SCP919" s="806"/>
      <c r="SCQ919" s="806"/>
      <c r="SCR919" s="806"/>
      <c r="SCS919" s="806"/>
      <c r="SCT919" s="806"/>
      <c r="SCU919" s="806"/>
      <c r="SCV919" s="806"/>
      <c r="SCW919" s="806"/>
      <c r="SCX919" s="806"/>
      <c r="SCY919" s="806"/>
      <c r="SCZ919" s="806"/>
      <c r="SDA919" s="806"/>
      <c r="SDB919" s="806"/>
      <c r="SDC919" s="806"/>
      <c r="SDD919" s="806"/>
      <c r="SDE919" s="806"/>
      <c r="SDF919" s="806"/>
      <c r="SDG919" s="806"/>
      <c r="SDH919" s="806"/>
      <c r="SDI919" s="806"/>
      <c r="SDJ919" s="806"/>
      <c r="SDK919" s="806"/>
      <c r="SDL919" s="806"/>
      <c r="SDM919" s="806"/>
      <c r="SDN919" s="806"/>
      <c r="SDO919" s="806"/>
      <c r="SDP919" s="806"/>
      <c r="SDQ919" s="806"/>
      <c r="SDR919" s="806"/>
      <c r="SDS919" s="806"/>
      <c r="SDT919" s="806"/>
      <c r="SDU919" s="806"/>
      <c r="SDV919" s="806"/>
      <c r="SDW919" s="806"/>
      <c r="SDX919" s="806"/>
      <c r="SDY919" s="806"/>
      <c r="SDZ919" s="806"/>
      <c r="SEA919" s="806"/>
      <c r="SEB919" s="806"/>
      <c r="SEC919" s="806"/>
      <c r="SED919" s="806"/>
      <c r="SEE919" s="806"/>
      <c r="SEF919" s="806"/>
      <c r="SEG919" s="806"/>
      <c r="SEH919" s="806"/>
      <c r="SEI919" s="806"/>
      <c r="SEJ919" s="806"/>
      <c r="SEK919" s="806"/>
      <c r="SEL919" s="806"/>
      <c r="SEM919" s="806"/>
      <c r="SEN919" s="806"/>
      <c r="SEO919" s="806"/>
      <c r="SEP919" s="806"/>
      <c r="SEQ919" s="806"/>
      <c r="SER919" s="806"/>
      <c r="SES919" s="806"/>
      <c r="SET919" s="806"/>
      <c r="SEU919" s="806"/>
      <c r="SEV919" s="806"/>
      <c r="SEW919" s="806"/>
      <c r="SEX919" s="806"/>
      <c r="SEY919" s="806"/>
      <c r="SEZ919" s="806"/>
      <c r="SFA919" s="806"/>
      <c r="SFB919" s="806"/>
      <c r="SFC919" s="806"/>
      <c r="SFD919" s="806"/>
      <c r="SFE919" s="806"/>
      <c r="SFF919" s="806"/>
      <c r="SFG919" s="806"/>
      <c r="SFH919" s="806"/>
      <c r="SFI919" s="806"/>
      <c r="SFJ919" s="806"/>
      <c r="SFK919" s="806"/>
      <c r="SFL919" s="806"/>
      <c r="SFM919" s="806"/>
      <c r="SFN919" s="806"/>
      <c r="SFO919" s="806"/>
      <c r="SFP919" s="806"/>
      <c r="SFQ919" s="806"/>
      <c r="SFR919" s="806"/>
      <c r="SFS919" s="806"/>
      <c r="SFT919" s="806"/>
      <c r="SFU919" s="806"/>
      <c r="SFV919" s="806"/>
      <c r="SFW919" s="806"/>
      <c r="SFX919" s="806"/>
      <c r="SFY919" s="806"/>
      <c r="SFZ919" s="806"/>
      <c r="SGA919" s="806"/>
      <c r="SGB919" s="806"/>
      <c r="SGC919" s="806"/>
      <c r="SGD919" s="806"/>
      <c r="SGE919" s="806"/>
      <c r="SGF919" s="806"/>
      <c r="SGG919" s="806"/>
      <c r="SGH919" s="806"/>
      <c r="SGI919" s="806"/>
      <c r="SGJ919" s="806"/>
      <c r="SGK919" s="806"/>
      <c r="SGL919" s="806"/>
      <c r="SGM919" s="806"/>
      <c r="SGN919" s="806"/>
      <c r="SGO919" s="806"/>
      <c r="SGP919" s="806"/>
      <c r="SGQ919" s="806"/>
      <c r="SGR919" s="806"/>
      <c r="SGS919" s="806"/>
      <c r="SGT919" s="806"/>
      <c r="SGU919" s="806"/>
      <c r="SGV919" s="806"/>
      <c r="SGW919" s="806"/>
      <c r="SGX919" s="806"/>
      <c r="SGY919" s="806"/>
      <c r="SGZ919" s="806"/>
      <c r="SHA919" s="806"/>
      <c r="SHB919" s="806"/>
      <c r="SHC919" s="806"/>
      <c r="SHD919" s="806"/>
      <c r="SHE919" s="806"/>
      <c r="SHF919" s="806"/>
      <c r="SHG919" s="806"/>
      <c r="SHH919" s="806"/>
      <c r="SHI919" s="806"/>
      <c r="SHJ919" s="806"/>
      <c r="SHK919" s="806"/>
      <c r="SHL919" s="806"/>
      <c r="SHM919" s="806"/>
      <c r="SHN919" s="806"/>
      <c r="SHO919" s="806"/>
      <c r="SHP919" s="806"/>
      <c r="SHQ919" s="806"/>
      <c r="SHR919" s="806"/>
      <c r="SHS919" s="806"/>
      <c r="SHT919" s="806"/>
      <c r="SHU919" s="806"/>
      <c r="SHV919" s="806"/>
      <c r="SHW919" s="806"/>
      <c r="SHX919" s="806"/>
      <c r="SHY919" s="806"/>
      <c r="SHZ919" s="806"/>
      <c r="SIA919" s="806"/>
      <c r="SIB919" s="806"/>
      <c r="SIC919" s="806"/>
      <c r="SID919" s="806"/>
      <c r="SIE919" s="806"/>
      <c r="SIF919" s="806"/>
      <c r="SIG919" s="806"/>
      <c r="SIH919" s="806"/>
      <c r="SII919" s="806"/>
      <c r="SIJ919" s="806"/>
      <c r="SIK919" s="806"/>
      <c r="SIL919" s="806"/>
      <c r="SIM919" s="806"/>
      <c r="SIN919" s="806"/>
      <c r="SIO919" s="806"/>
      <c r="SIP919" s="806"/>
      <c r="SIQ919" s="806"/>
      <c r="SIR919" s="806"/>
      <c r="SIS919" s="806"/>
      <c r="SIT919" s="806"/>
      <c r="SIU919" s="806"/>
      <c r="SIV919" s="806"/>
      <c r="SIW919" s="806"/>
      <c r="SIX919" s="806"/>
      <c r="SIY919" s="806"/>
      <c r="SIZ919" s="806"/>
      <c r="SJA919" s="806"/>
      <c r="SJB919" s="806"/>
      <c r="SJC919" s="806"/>
      <c r="SJD919" s="806"/>
      <c r="SJE919" s="806"/>
      <c r="SJF919" s="806"/>
      <c r="SJG919" s="806"/>
      <c r="SJH919" s="806"/>
      <c r="SJI919" s="806"/>
      <c r="SJJ919" s="806"/>
      <c r="SJK919" s="806"/>
      <c r="SJL919" s="806"/>
      <c r="SJM919" s="806"/>
      <c r="SJN919" s="806"/>
      <c r="SJO919" s="806"/>
      <c r="SJP919" s="806"/>
      <c r="SJQ919" s="806"/>
      <c r="SJR919" s="806"/>
      <c r="SJS919" s="806"/>
      <c r="SJT919" s="806"/>
      <c r="SJU919" s="806"/>
      <c r="SJV919" s="806"/>
      <c r="SJW919" s="806"/>
      <c r="SJX919" s="806"/>
      <c r="SJY919" s="806"/>
      <c r="SJZ919" s="806"/>
      <c r="SKA919" s="806"/>
      <c r="SKB919" s="806"/>
      <c r="SKC919" s="806"/>
      <c r="SKD919" s="806"/>
      <c r="SKE919" s="806"/>
      <c r="SKF919" s="806"/>
      <c r="SKG919" s="806"/>
      <c r="SKH919" s="806"/>
      <c r="SKI919" s="806"/>
      <c r="SKJ919" s="806"/>
      <c r="SKK919" s="806"/>
      <c r="SKL919" s="806"/>
      <c r="SKM919" s="806"/>
      <c r="SKN919" s="806"/>
      <c r="SKO919" s="806"/>
      <c r="SKP919" s="806"/>
      <c r="SKQ919" s="806"/>
      <c r="SKR919" s="806"/>
      <c r="SKS919" s="806"/>
      <c r="SKT919" s="806"/>
      <c r="SKU919" s="806"/>
      <c r="SKV919" s="806"/>
      <c r="SKW919" s="806"/>
      <c r="SKX919" s="806"/>
      <c r="SKY919" s="806"/>
      <c r="SKZ919" s="806"/>
      <c r="SLA919" s="806"/>
      <c r="SLB919" s="806"/>
      <c r="SLC919" s="806"/>
      <c r="SLD919" s="806"/>
      <c r="SLE919" s="806"/>
      <c r="SLF919" s="806"/>
      <c r="SLG919" s="806"/>
      <c r="SLH919" s="806"/>
      <c r="SLI919" s="806"/>
      <c r="SLJ919" s="806"/>
      <c r="SLK919" s="806"/>
      <c r="SLL919" s="806"/>
      <c r="SLM919" s="806"/>
      <c r="SLN919" s="806"/>
      <c r="SLO919" s="806"/>
      <c r="SLP919" s="806"/>
      <c r="SLQ919" s="806"/>
      <c r="SLR919" s="806"/>
      <c r="SLS919" s="806"/>
      <c r="SLT919" s="806"/>
      <c r="SLU919" s="806"/>
      <c r="SLV919" s="806"/>
      <c r="SLW919" s="806"/>
      <c r="SLX919" s="806"/>
      <c r="SLY919" s="806"/>
      <c r="SLZ919" s="806"/>
      <c r="SMA919" s="806"/>
      <c r="SMB919" s="806"/>
      <c r="SMC919" s="806"/>
      <c r="SMD919" s="806"/>
      <c r="SME919" s="806"/>
      <c r="SMF919" s="806"/>
      <c r="SMG919" s="806"/>
      <c r="SMH919" s="806"/>
      <c r="SMI919" s="806"/>
      <c r="SMJ919" s="806"/>
      <c r="SMK919" s="806"/>
      <c r="SML919" s="806"/>
      <c r="SMM919" s="806"/>
      <c r="SMN919" s="806"/>
      <c r="SMO919" s="806"/>
      <c r="SMP919" s="806"/>
      <c r="SMQ919" s="806"/>
      <c r="SMR919" s="806"/>
      <c r="SMS919" s="806"/>
      <c r="SMT919" s="806"/>
      <c r="SMU919" s="806"/>
      <c r="SMV919" s="806"/>
      <c r="SMW919" s="806"/>
      <c r="SMX919" s="806"/>
      <c r="SMY919" s="806"/>
      <c r="SMZ919" s="806"/>
      <c r="SNA919" s="806"/>
      <c r="SNB919" s="806"/>
      <c r="SNC919" s="806"/>
      <c r="SND919" s="806"/>
      <c r="SNE919" s="806"/>
      <c r="SNF919" s="806"/>
      <c r="SNG919" s="806"/>
      <c r="SNH919" s="806"/>
      <c r="SNI919" s="806"/>
      <c r="SNJ919" s="806"/>
      <c r="SNK919" s="806"/>
      <c r="SNL919" s="806"/>
      <c r="SNM919" s="806"/>
      <c r="SNN919" s="806"/>
      <c r="SNO919" s="806"/>
      <c r="SNP919" s="806"/>
      <c r="SNQ919" s="806"/>
      <c r="SNR919" s="806"/>
      <c r="SNS919" s="806"/>
      <c r="SNT919" s="806"/>
      <c r="SNU919" s="806"/>
      <c r="SNV919" s="806"/>
      <c r="SNW919" s="806"/>
      <c r="SNX919" s="806"/>
      <c r="SNY919" s="806"/>
      <c r="SNZ919" s="806"/>
      <c r="SOA919" s="806"/>
      <c r="SOB919" s="806"/>
      <c r="SOC919" s="806"/>
      <c r="SOD919" s="806"/>
      <c r="SOE919" s="806"/>
      <c r="SOF919" s="806"/>
      <c r="SOG919" s="806"/>
      <c r="SOH919" s="806"/>
      <c r="SOI919" s="806"/>
      <c r="SOJ919" s="806"/>
      <c r="SOK919" s="806"/>
      <c r="SOL919" s="806"/>
      <c r="SOM919" s="806"/>
      <c r="SON919" s="806"/>
      <c r="SOO919" s="806"/>
      <c r="SOP919" s="806"/>
      <c r="SOQ919" s="806"/>
      <c r="SOR919" s="806"/>
      <c r="SOS919" s="806"/>
      <c r="SOT919" s="806"/>
      <c r="SOU919" s="806"/>
      <c r="SOV919" s="806"/>
      <c r="SOW919" s="806"/>
      <c r="SOX919" s="806"/>
      <c r="SOY919" s="806"/>
      <c r="SOZ919" s="806"/>
      <c r="SPA919" s="806"/>
      <c r="SPB919" s="806"/>
      <c r="SPC919" s="806"/>
      <c r="SPD919" s="806"/>
      <c r="SPE919" s="806"/>
      <c r="SPF919" s="806"/>
      <c r="SPG919" s="806"/>
      <c r="SPH919" s="806"/>
      <c r="SPI919" s="806"/>
      <c r="SPJ919" s="806"/>
      <c r="SPK919" s="806"/>
      <c r="SPL919" s="806"/>
      <c r="SPM919" s="806"/>
      <c r="SPN919" s="806"/>
      <c r="SPO919" s="806"/>
      <c r="SPP919" s="806"/>
      <c r="SPQ919" s="806"/>
      <c r="SPR919" s="806"/>
      <c r="SPS919" s="806"/>
      <c r="SPT919" s="806"/>
      <c r="SPU919" s="806"/>
      <c r="SPV919" s="806"/>
      <c r="SPW919" s="806"/>
      <c r="SPX919" s="806"/>
      <c r="SPY919" s="806"/>
      <c r="SPZ919" s="806"/>
      <c r="SQA919" s="806"/>
      <c r="SQB919" s="806"/>
      <c r="SQC919" s="806"/>
      <c r="SQD919" s="806"/>
      <c r="SQE919" s="806"/>
      <c r="SQF919" s="806"/>
      <c r="SQG919" s="806"/>
      <c r="SQH919" s="806"/>
      <c r="SQI919" s="806"/>
      <c r="SQJ919" s="806"/>
      <c r="SQK919" s="806"/>
      <c r="SQL919" s="806"/>
      <c r="SQM919" s="806"/>
      <c r="SQN919" s="806"/>
      <c r="SQO919" s="806"/>
      <c r="SQP919" s="806"/>
      <c r="SQQ919" s="806"/>
      <c r="SQR919" s="806"/>
      <c r="SQS919" s="806"/>
      <c r="SQT919" s="806"/>
      <c r="SQU919" s="806"/>
      <c r="SQV919" s="806"/>
      <c r="SQW919" s="806"/>
      <c r="SQX919" s="806"/>
      <c r="SQY919" s="806"/>
      <c r="SQZ919" s="806"/>
      <c r="SRA919" s="806"/>
      <c r="SRB919" s="806"/>
      <c r="SRC919" s="806"/>
      <c r="SRD919" s="806"/>
      <c r="SRE919" s="806"/>
      <c r="SRF919" s="806"/>
      <c r="SRG919" s="806"/>
      <c r="SRH919" s="806"/>
      <c r="SRI919" s="806"/>
      <c r="SRJ919" s="806"/>
      <c r="SRK919" s="806"/>
      <c r="SRL919" s="806"/>
      <c r="SRM919" s="806"/>
      <c r="SRN919" s="806"/>
      <c r="SRO919" s="806"/>
      <c r="SRP919" s="806"/>
      <c r="SRQ919" s="806"/>
      <c r="SRR919" s="806"/>
      <c r="SRS919" s="806"/>
      <c r="SRT919" s="806"/>
      <c r="SRU919" s="806"/>
      <c r="SRV919" s="806"/>
      <c r="SRW919" s="806"/>
      <c r="SRX919" s="806"/>
      <c r="SRY919" s="806"/>
      <c r="SRZ919" s="806"/>
      <c r="SSA919" s="806"/>
      <c r="SSB919" s="806"/>
      <c r="SSC919" s="806"/>
      <c r="SSD919" s="806"/>
      <c r="SSE919" s="806"/>
      <c r="SSF919" s="806"/>
      <c r="SSG919" s="806"/>
      <c r="SSH919" s="806"/>
      <c r="SSI919" s="806"/>
      <c r="SSJ919" s="806"/>
      <c r="SSK919" s="806"/>
      <c r="SSL919" s="806"/>
      <c r="SSM919" s="806"/>
      <c r="SSN919" s="806"/>
      <c r="SSO919" s="806"/>
      <c r="SSP919" s="806"/>
      <c r="SSQ919" s="806"/>
      <c r="SSR919" s="806"/>
      <c r="SSS919" s="806"/>
      <c r="SST919" s="806"/>
      <c r="SSU919" s="806"/>
      <c r="SSV919" s="806"/>
      <c r="SSW919" s="806"/>
      <c r="SSX919" s="806"/>
      <c r="SSY919" s="806"/>
      <c r="SSZ919" s="806"/>
      <c r="STA919" s="806"/>
      <c r="STB919" s="806"/>
      <c r="STC919" s="806"/>
      <c r="STD919" s="806"/>
      <c r="STE919" s="806"/>
      <c r="STF919" s="806"/>
      <c r="STG919" s="806"/>
      <c r="STH919" s="806"/>
      <c r="STI919" s="806"/>
      <c r="STJ919" s="806"/>
      <c r="STK919" s="806"/>
      <c r="STL919" s="806"/>
      <c r="STM919" s="806"/>
      <c r="STN919" s="806"/>
      <c r="STO919" s="806"/>
      <c r="STP919" s="806"/>
      <c r="STQ919" s="806"/>
      <c r="STR919" s="806"/>
      <c r="STS919" s="806"/>
      <c r="STT919" s="806"/>
      <c r="STU919" s="806"/>
      <c r="STV919" s="806"/>
      <c r="STW919" s="806"/>
      <c r="STX919" s="806"/>
      <c r="STY919" s="806"/>
      <c r="STZ919" s="806"/>
      <c r="SUA919" s="806"/>
      <c r="SUB919" s="806"/>
      <c r="SUC919" s="806"/>
      <c r="SUD919" s="806"/>
      <c r="SUE919" s="806"/>
      <c r="SUF919" s="806"/>
      <c r="SUG919" s="806"/>
      <c r="SUH919" s="806"/>
      <c r="SUI919" s="806"/>
      <c r="SUJ919" s="806"/>
      <c r="SUK919" s="806"/>
      <c r="SUL919" s="806"/>
      <c r="SUM919" s="806"/>
      <c r="SUN919" s="806"/>
      <c r="SUO919" s="806"/>
      <c r="SUP919" s="806"/>
      <c r="SUQ919" s="806"/>
      <c r="SUR919" s="806"/>
      <c r="SUS919" s="806"/>
      <c r="SUT919" s="806"/>
      <c r="SUU919" s="806"/>
      <c r="SUV919" s="806"/>
      <c r="SUW919" s="806"/>
      <c r="SUX919" s="806"/>
      <c r="SUY919" s="806"/>
      <c r="SUZ919" s="806"/>
      <c r="SVA919" s="806"/>
      <c r="SVB919" s="806"/>
      <c r="SVC919" s="806"/>
      <c r="SVD919" s="806"/>
      <c r="SVE919" s="806"/>
      <c r="SVF919" s="806"/>
      <c r="SVG919" s="806"/>
      <c r="SVH919" s="806"/>
      <c r="SVI919" s="806"/>
      <c r="SVJ919" s="806"/>
      <c r="SVK919" s="806"/>
      <c r="SVL919" s="806"/>
      <c r="SVM919" s="806"/>
      <c r="SVN919" s="806"/>
      <c r="SVO919" s="806"/>
      <c r="SVP919" s="806"/>
      <c r="SVQ919" s="806"/>
      <c r="SVR919" s="806"/>
      <c r="SVS919" s="806"/>
      <c r="SVT919" s="806"/>
      <c r="SVU919" s="806"/>
      <c r="SVV919" s="806"/>
      <c r="SVW919" s="806"/>
      <c r="SVX919" s="806"/>
      <c r="SVY919" s="806"/>
      <c r="SVZ919" s="806"/>
      <c r="SWA919" s="806"/>
      <c r="SWB919" s="806"/>
      <c r="SWC919" s="806"/>
      <c r="SWD919" s="806"/>
      <c r="SWE919" s="806"/>
      <c r="SWF919" s="806"/>
      <c r="SWG919" s="806"/>
      <c r="SWH919" s="806"/>
      <c r="SWI919" s="806"/>
      <c r="SWJ919" s="806"/>
      <c r="SWK919" s="806"/>
      <c r="SWL919" s="806"/>
      <c r="SWM919" s="806"/>
      <c r="SWN919" s="806"/>
      <c r="SWO919" s="806"/>
      <c r="SWP919" s="806"/>
      <c r="SWQ919" s="806"/>
      <c r="SWR919" s="806"/>
      <c r="SWS919" s="806"/>
      <c r="SWT919" s="806"/>
      <c r="SWU919" s="806"/>
      <c r="SWV919" s="806"/>
      <c r="SWW919" s="806"/>
      <c r="SWX919" s="806"/>
      <c r="SWY919" s="806"/>
      <c r="SWZ919" s="806"/>
      <c r="SXA919" s="806"/>
      <c r="SXB919" s="806"/>
      <c r="SXC919" s="806"/>
      <c r="SXD919" s="806"/>
      <c r="SXE919" s="806"/>
      <c r="SXF919" s="806"/>
      <c r="SXG919" s="806"/>
      <c r="SXH919" s="806"/>
      <c r="SXI919" s="806"/>
      <c r="SXJ919" s="806"/>
      <c r="SXK919" s="806"/>
      <c r="SXL919" s="806"/>
      <c r="SXM919" s="806"/>
      <c r="SXN919" s="806"/>
      <c r="SXO919" s="806"/>
      <c r="SXP919" s="806"/>
      <c r="SXQ919" s="806"/>
      <c r="SXR919" s="806"/>
      <c r="SXS919" s="806"/>
      <c r="SXT919" s="806"/>
      <c r="SXU919" s="806"/>
      <c r="SXV919" s="806"/>
      <c r="SXW919" s="806"/>
      <c r="SXX919" s="806"/>
      <c r="SXY919" s="806"/>
      <c r="SXZ919" s="806"/>
      <c r="SYA919" s="806"/>
      <c r="SYB919" s="806"/>
      <c r="SYC919" s="806"/>
      <c r="SYD919" s="806"/>
      <c r="SYE919" s="806"/>
      <c r="SYF919" s="806"/>
      <c r="SYG919" s="806"/>
      <c r="SYH919" s="806"/>
      <c r="SYI919" s="806"/>
      <c r="SYJ919" s="806"/>
      <c r="SYK919" s="806"/>
      <c r="SYL919" s="806"/>
      <c r="SYM919" s="806"/>
      <c r="SYN919" s="806"/>
      <c r="SYO919" s="806"/>
      <c r="SYP919" s="806"/>
      <c r="SYQ919" s="806"/>
      <c r="SYR919" s="806"/>
      <c r="SYS919" s="806"/>
      <c r="SYT919" s="806"/>
      <c r="SYU919" s="806"/>
      <c r="SYV919" s="806"/>
      <c r="SYW919" s="806"/>
      <c r="SYX919" s="806"/>
      <c r="SYY919" s="806"/>
      <c r="SYZ919" s="806"/>
      <c r="SZA919" s="806"/>
      <c r="SZB919" s="806"/>
      <c r="SZC919" s="806"/>
      <c r="SZD919" s="806"/>
      <c r="SZE919" s="806"/>
      <c r="SZF919" s="806"/>
      <c r="SZG919" s="806"/>
      <c r="SZH919" s="806"/>
      <c r="SZI919" s="806"/>
      <c r="SZJ919" s="806"/>
      <c r="SZK919" s="806"/>
      <c r="SZL919" s="806"/>
      <c r="SZM919" s="806"/>
      <c r="SZN919" s="806"/>
      <c r="SZO919" s="806"/>
      <c r="SZP919" s="806"/>
      <c r="SZQ919" s="806"/>
      <c r="SZR919" s="806"/>
      <c r="SZS919" s="806"/>
      <c r="SZT919" s="806"/>
      <c r="SZU919" s="806"/>
      <c r="SZV919" s="806"/>
      <c r="SZW919" s="806"/>
      <c r="SZX919" s="806"/>
      <c r="SZY919" s="806"/>
      <c r="SZZ919" s="806"/>
      <c r="TAA919" s="806"/>
      <c r="TAB919" s="806"/>
      <c r="TAC919" s="806"/>
      <c r="TAD919" s="806"/>
      <c r="TAE919" s="806"/>
      <c r="TAF919" s="806"/>
      <c r="TAG919" s="806"/>
      <c r="TAH919" s="806"/>
      <c r="TAI919" s="806"/>
      <c r="TAJ919" s="806"/>
      <c r="TAK919" s="806"/>
      <c r="TAL919" s="806"/>
      <c r="TAM919" s="806"/>
      <c r="TAN919" s="806"/>
      <c r="TAO919" s="806"/>
      <c r="TAP919" s="806"/>
      <c r="TAQ919" s="806"/>
      <c r="TAR919" s="806"/>
      <c r="TAS919" s="806"/>
      <c r="TAT919" s="806"/>
      <c r="TAU919" s="806"/>
      <c r="TAV919" s="806"/>
      <c r="TAW919" s="806"/>
      <c r="TAX919" s="806"/>
      <c r="TAY919" s="806"/>
      <c r="TAZ919" s="806"/>
      <c r="TBA919" s="806"/>
      <c r="TBB919" s="806"/>
      <c r="TBC919" s="806"/>
      <c r="TBD919" s="806"/>
      <c r="TBE919" s="806"/>
      <c r="TBF919" s="806"/>
      <c r="TBG919" s="806"/>
      <c r="TBH919" s="806"/>
      <c r="TBI919" s="806"/>
      <c r="TBJ919" s="806"/>
      <c r="TBK919" s="806"/>
      <c r="TBL919" s="806"/>
      <c r="TBM919" s="806"/>
      <c r="TBN919" s="806"/>
      <c r="TBO919" s="806"/>
      <c r="TBP919" s="806"/>
      <c r="TBQ919" s="806"/>
      <c r="TBR919" s="806"/>
      <c r="TBS919" s="806"/>
      <c r="TBT919" s="806"/>
      <c r="TBU919" s="806"/>
      <c r="TBV919" s="806"/>
      <c r="TBW919" s="806"/>
      <c r="TBX919" s="806"/>
      <c r="TBY919" s="806"/>
      <c r="TBZ919" s="806"/>
      <c r="TCA919" s="806"/>
      <c r="TCB919" s="806"/>
      <c r="TCC919" s="806"/>
      <c r="TCD919" s="806"/>
      <c r="TCE919" s="806"/>
      <c r="TCF919" s="806"/>
      <c r="TCG919" s="806"/>
      <c r="TCH919" s="806"/>
      <c r="TCI919" s="806"/>
      <c r="TCJ919" s="806"/>
      <c r="TCK919" s="806"/>
      <c r="TCL919" s="806"/>
      <c r="TCM919" s="806"/>
      <c r="TCN919" s="806"/>
      <c r="TCO919" s="806"/>
      <c r="TCP919" s="806"/>
      <c r="TCQ919" s="806"/>
      <c r="TCR919" s="806"/>
      <c r="TCS919" s="806"/>
      <c r="TCT919" s="806"/>
      <c r="TCU919" s="806"/>
      <c r="TCV919" s="806"/>
      <c r="TCW919" s="806"/>
      <c r="TCX919" s="806"/>
      <c r="TCY919" s="806"/>
      <c r="TCZ919" s="806"/>
      <c r="TDA919" s="806"/>
      <c r="TDB919" s="806"/>
      <c r="TDC919" s="806"/>
      <c r="TDD919" s="806"/>
      <c r="TDE919" s="806"/>
      <c r="TDF919" s="806"/>
      <c r="TDG919" s="806"/>
      <c r="TDH919" s="806"/>
      <c r="TDI919" s="806"/>
      <c r="TDJ919" s="806"/>
      <c r="TDK919" s="806"/>
      <c r="TDL919" s="806"/>
      <c r="TDM919" s="806"/>
      <c r="TDN919" s="806"/>
      <c r="TDO919" s="806"/>
      <c r="TDP919" s="806"/>
      <c r="TDQ919" s="806"/>
      <c r="TDR919" s="806"/>
      <c r="TDS919" s="806"/>
      <c r="TDT919" s="806"/>
      <c r="TDU919" s="806"/>
      <c r="TDV919" s="806"/>
      <c r="TDW919" s="806"/>
      <c r="TDX919" s="806"/>
      <c r="TDY919" s="806"/>
      <c r="TDZ919" s="806"/>
      <c r="TEA919" s="806"/>
      <c r="TEB919" s="806"/>
      <c r="TEC919" s="806"/>
      <c r="TED919" s="806"/>
      <c r="TEE919" s="806"/>
      <c r="TEF919" s="806"/>
      <c r="TEG919" s="806"/>
      <c r="TEH919" s="806"/>
      <c r="TEI919" s="806"/>
      <c r="TEJ919" s="806"/>
      <c r="TEK919" s="806"/>
      <c r="TEL919" s="806"/>
      <c r="TEM919" s="806"/>
      <c r="TEN919" s="806"/>
      <c r="TEO919" s="806"/>
      <c r="TEP919" s="806"/>
      <c r="TEQ919" s="806"/>
      <c r="TER919" s="806"/>
      <c r="TES919" s="806"/>
      <c r="TET919" s="806"/>
      <c r="TEU919" s="806"/>
      <c r="TEV919" s="806"/>
      <c r="TEW919" s="806"/>
      <c r="TEX919" s="806"/>
      <c r="TEY919" s="806"/>
      <c r="TEZ919" s="806"/>
      <c r="TFA919" s="806"/>
      <c r="TFB919" s="806"/>
      <c r="TFC919" s="806"/>
      <c r="TFD919" s="806"/>
      <c r="TFE919" s="806"/>
      <c r="TFF919" s="806"/>
      <c r="TFG919" s="806"/>
      <c r="TFH919" s="806"/>
      <c r="TFI919" s="806"/>
      <c r="TFJ919" s="806"/>
      <c r="TFK919" s="806"/>
      <c r="TFL919" s="806"/>
      <c r="TFM919" s="806"/>
      <c r="TFN919" s="806"/>
      <c r="TFO919" s="806"/>
      <c r="TFP919" s="806"/>
      <c r="TFQ919" s="806"/>
      <c r="TFR919" s="806"/>
      <c r="TFS919" s="806"/>
      <c r="TFT919" s="806"/>
      <c r="TFU919" s="806"/>
      <c r="TFV919" s="806"/>
      <c r="TFW919" s="806"/>
      <c r="TFX919" s="806"/>
      <c r="TFY919" s="806"/>
      <c r="TFZ919" s="806"/>
      <c r="TGA919" s="806"/>
      <c r="TGB919" s="806"/>
      <c r="TGC919" s="806"/>
      <c r="TGD919" s="806"/>
      <c r="TGE919" s="806"/>
      <c r="TGF919" s="806"/>
      <c r="TGG919" s="806"/>
      <c r="TGH919" s="806"/>
      <c r="TGI919" s="806"/>
      <c r="TGJ919" s="806"/>
      <c r="TGK919" s="806"/>
      <c r="TGL919" s="806"/>
      <c r="TGM919" s="806"/>
      <c r="TGN919" s="806"/>
      <c r="TGO919" s="806"/>
      <c r="TGP919" s="806"/>
      <c r="TGQ919" s="806"/>
      <c r="TGR919" s="806"/>
      <c r="TGS919" s="806"/>
      <c r="TGT919" s="806"/>
      <c r="TGU919" s="806"/>
      <c r="TGV919" s="806"/>
      <c r="TGW919" s="806"/>
      <c r="TGX919" s="806"/>
      <c r="TGY919" s="806"/>
      <c r="TGZ919" s="806"/>
      <c r="THA919" s="806"/>
      <c r="THB919" s="806"/>
      <c r="THC919" s="806"/>
      <c r="THD919" s="806"/>
      <c r="THE919" s="806"/>
      <c r="THF919" s="806"/>
      <c r="THG919" s="806"/>
      <c r="THH919" s="806"/>
      <c r="THI919" s="806"/>
      <c r="THJ919" s="806"/>
      <c r="THK919" s="806"/>
      <c r="THL919" s="806"/>
      <c r="THM919" s="806"/>
      <c r="THN919" s="806"/>
      <c r="THO919" s="806"/>
      <c r="THP919" s="806"/>
      <c r="THQ919" s="806"/>
      <c r="THR919" s="806"/>
      <c r="THS919" s="806"/>
      <c r="THT919" s="806"/>
      <c r="THU919" s="806"/>
      <c r="THV919" s="806"/>
      <c r="THW919" s="806"/>
      <c r="THX919" s="806"/>
      <c r="THY919" s="806"/>
      <c r="THZ919" s="806"/>
      <c r="TIA919" s="806"/>
      <c r="TIB919" s="806"/>
      <c r="TIC919" s="806"/>
      <c r="TID919" s="806"/>
      <c r="TIE919" s="806"/>
      <c r="TIF919" s="806"/>
      <c r="TIG919" s="806"/>
      <c r="TIH919" s="806"/>
      <c r="TII919" s="806"/>
      <c r="TIJ919" s="806"/>
      <c r="TIK919" s="806"/>
      <c r="TIL919" s="806"/>
      <c r="TIM919" s="806"/>
      <c r="TIN919" s="806"/>
      <c r="TIO919" s="806"/>
      <c r="TIP919" s="806"/>
      <c r="TIQ919" s="806"/>
      <c r="TIR919" s="806"/>
      <c r="TIS919" s="806"/>
      <c r="TIT919" s="806"/>
      <c r="TIU919" s="806"/>
      <c r="TIV919" s="806"/>
      <c r="TIW919" s="806"/>
      <c r="TIX919" s="806"/>
      <c r="TIY919" s="806"/>
      <c r="TIZ919" s="806"/>
      <c r="TJA919" s="806"/>
      <c r="TJB919" s="806"/>
      <c r="TJC919" s="806"/>
      <c r="TJD919" s="806"/>
      <c r="TJE919" s="806"/>
      <c r="TJF919" s="806"/>
      <c r="TJG919" s="806"/>
      <c r="TJH919" s="806"/>
      <c r="TJI919" s="806"/>
      <c r="TJJ919" s="806"/>
      <c r="TJK919" s="806"/>
      <c r="TJL919" s="806"/>
      <c r="TJM919" s="806"/>
      <c r="TJN919" s="806"/>
      <c r="TJO919" s="806"/>
      <c r="TJP919" s="806"/>
      <c r="TJQ919" s="806"/>
      <c r="TJR919" s="806"/>
      <c r="TJS919" s="806"/>
      <c r="TJT919" s="806"/>
      <c r="TJU919" s="806"/>
      <c r="TJV919" s="806"/>
      <c r="TJW919" s="806"/>
      <c r="TJX919" s="806"/>
      <c r="TJY919" s="806"/>
      <c r="TJZ919" s="806"/>
      <c r="TKA919" s="806"/>
      <c r="TKB919" s="806"/>
      <c r="TKC919" s="806"/>
      <c r="TKD919" s="806"/>
      <c r="TKE919" s="806"/>
      <c r="TKF919" s="806"/>
      <c r="TKG919" s="806"/>
      <c r="TKH919" s="806"/>
      <c r="TKI919" s="806"/>
      <c r="TKJ919" s="806"/>
      <c r="TKK919" s="806"/>
      <c r="TKL919" s="806"/>
      <c r="TKM919" s="806"/>
      <c r="TKN919" s="806"/>
      <c r="TKO919" s="806"/>
      <c r="TKP919" s="806"/>
      <c r="TKQ919" s="806"/>
      <c r="TKR919" s="806"/>
      <c r="TKS919" s="806"/>
      <c r="TKT919" s="806"/>
      <c r="TKU919" s="806"/>
      <c r="TKV919" s="806"/>
      <c r="TKW919" s="806"/>
      <c r="TKX919" s="806"/>
      <c r="TKY919" s="806"/>
      <c r="TKZ919" s="806"/>
      <c r="TLA919" s="806"/>
      <c r="TLB919" s="806"/>
      <c r="TLC919" s="806"/>
      <c r="TLD919" s="806"/>
      <c r="TLE919" s="806"/>
      <c r="TLF919" s="806"/>
      <c r="TLG919" s="806"/>
      <c r="TLH919" s="806"/>
      <c r="TLI919" s="806"/>
      <c r="TLJ919" s="806"/>
      <c r="TLK919" s="806"/>
      <c r="TLL919" s="806"/>
      <c r="TLM919" s="806"/>
      <c r="TLN919" s="806"/>
      <c r="TLO919" s="806"/>
      <c r="TLP919" s="806"/>
      <c r="TLQ919" s="806"/>
      <c r="TLR919" s="806"/>
      <c r="TLS919" s="806"/>
      <c r="TLT919" s="806"/>
      <c r="TLU919" s="806"/>
      <c r="TLV919" s="806"/>
      <c r="TLW919" s="806"/>
      <c r="TLX919" s="806"/>
      <c r="TLY919" s="806"/>
      <c r="TLZ919" s="806"/>
      <c r="TMA919" s="806"/>
      <c r="TMB919" s="806"/>
      <c r="TMC919" s="806"/>
      <c r="TMD919" s="806"/>
      <c r="TME919" s="806"/>
      <c r="TMF919" s="806"/>
      <c r="TMG919" s="806"/>
      <c r="TMH919" s="806"/>
      <c r="TMI919" s="806"/>
      <c r="TMJ919" s="806"/>
      <c r="TMK919" s="806"/>
      <c r="TML919" s="806"/>
      <c r="TMM919" s="806"/>
      <c r="TMN919" s="806"/>
      <c r="TMO919" s="806"/>
      <c r="TMP919" s="806"/>
      <c r="TMQ919" s="806"/>
      <c r="TMR919" s="806"/>
      <c r="TMS919" s="806"/>
      <c r="TMT919" s="806"/>
      <c r="TMU919" s="806"/>
      <c r="TMV919" s="806"/>
      <c r="TMW919" s="806"/>
      <c r="TMX919" s="806"/>
      <c r="TMY919" s="806"/>
      <c r="TMZ919" s="806"/>
      <c r="TNA919" s="806"/>
      <c r="TNB919" s="806"/>
      <c r="TNC919" s="806"/>
      <c r="TND919" s="806"/>
      <c r="TNE919" s="806"/>
      <c r="TNF919" s="806"/>
      <c r="TNG919" s="806"/>
      <c r="TNH919" s="806"/>
      <c r="TNI919" s="806"/>
      <c r="TNJ919" s="806"/>
      <c r="TNK919" s="806"/>
      <c r="TNL919" s="806"/>
      <c r="TNM919" s="806"/>
      <c r="TNN919" s="806"/>
      <c r="TNO919" s="806"/>
      <c r="TNP919" s="806"/>
      <c r="TNQ919" s="806"/>
      <c r="TNR919" s="806"/>
      <c r="TNS919" s="806"/>
      <c r="TNT919" s="806"/>
      <c r="TNU919" s="806"/>
      <c r="TNV919" s="806"/>
      <c r="TNW919" s="806"/>
      <c r="TNX919" s="806"/>
      <c r="TNY919" s="806"/>
      <c r="TNZ919" s="806"/>
      <c r="TOA919" s="806"/>
      <c r="TOB919" s="806"/>
      <c r="TOC919" s="806"/>
      <c r="TOD919" s="806"/>
      <c r="TOE919" s="806"/>
      <c r="TOF919" s="806"/>
      <c r="TOG919" s="806"/>
      <c r="TOH919" s="806"/>
      <c r="TOI919" s="806"/>
      <c r="TOJ919" s="806"/>
      <c r="TOK919" s="806"/>
      <c r="TOL919" s="806"/>
      <c r="TOM919" s="806"/>
      <c r="TON919" s="806"/>
      <c r="TOO919" s="806"/>
      <c r="TOP919" s="806"/>
      <c r="TOQ919" s="806"/>
      <c r="TOR919" s="806"/>
      <c r="TOS919" s="806"/>
      <c r="TOT919" s="806"/>
      <c r="TOU919" s="806"/>
      <c r="TOV919" s="806"/>
      <c r="TOW919" s="806"/>
      <c r="TOX919" s="806"/>
      <c r="TOY919" s="806"/>
      <c r="TOZ919" s="806"/>
      <c r="TPA919" s="806"/>
      <c r="TPB919" s="806"/>
      <c r="TPC919" s="806"/>
      <c r="TPD919" s="806"/>
      <c r="TPE919" s="806"/>
      <c r="TPF919" s="806"/>
      <c r="TPG919" s="806"/>
      <c r="TPH919" s="806"/>
      <c r="TPI919" s="806"/>
      <c r="TPJ919" s="806"/>
      <c r="TPK919" s="806"/>
      <c r="TPL919" s="806"/>
      <c r="TPM919" s="806"/>
      <c r="TPN919" s="806"/>
      <c r="TPO919" s="806"/>
      <c r="TPP919" s="806"/>
      <c r="TPQ919" s="806"/>
      <c r="TPR919" s="806"/>
      <c r="TPS919" s="806"/>
      <c r="TPT919" s="806"/>
      <c r="TPU919" s="806"/>
      <c r="TPV919" s="806"/>
      <c r="TPW919" s="806"/>
      <c r="TPX919" s="806"/>
      <c r="TPY919" s="806"/>
      <c r="TPZ919" s="806"/>
      <c r="TQA919" s="806"/>
      <c r="TQB919" s="806"/>
      <c r="TQC919" s="806"/>
      <c r="TQD919" s="806"/>
      <c r="TQE919" s="806"/>
      <c r="TQF919" s="806"/>
      <c r="TQG919" s="806"/>
      <c r="TQH919" s="806"/>
      <c r="TQI919" s="806"/>
      <c r="TQJ919" s="806"/>
      <c r="TQK919" s="806"/>
      <c r="TQL919" s="806"/>
      <c r="TQM919" s="806"/>
      <c r="TQN919" s="806"/>
      <c r="TQO919" s="806"/>
      <c r="TQP919" s="806"/>
      <c r="TQQ919" s="806"/>
      <c r="TQR919" s="806"/>
      <c r="TQS919" s="806"/>
      <c r="TQT919" s="806"/>
      <c r="TQU919" s="806"/>
      <c r="TQV919" s="806"/>
      <c r="TQW919" s="806"/>
      <c r="TQX919" s="806"/>
      <c r="TQY919" s="806"/>
      <c r="TQZ919" s="806"/>
      <c r="TRA919" s="806"/>
      <c r="TRB919" s="806"/>
      <c r="TRC919" s="806"/>
      <c r="TRD919" s="806"/>
      <c r="TRE919" s="806"/>
      <c r="TRF919" s="806"/>
      <c r="TRG919" s="806"/>
      <c r="TRH919" s="806"/>
      <c r="TRI919" s="806"/>
      <c r="TRJ919" s="806"/>
      <c r="TRK919" s="806"/>
      <c r="TRL919" s="806"/>
      <c r="TRM919" s="806"/>
      <c r="TRN919" s="806"/>
      <c r="TRO919" s="806"/>
      <c r="TRP919" s="806"/>
      <c r="TRQ919" s="806"/>
      <c r="TRR919" s="806"/>
      <c r="TRS919" s="806"/>
      <c r="TRT919" s="806"/>
      <c r="TRU919" s="806"/>
      <c r="TRV919" s="806"/>
      <c r="TRW919" s="806"/>
      <c r="TRX919" s="806"/>
      <c r="TRY919" s="806"/>
      <c r="TRZ919" s="806"/>
      <c r="TSA919" s="806"/>
      <c r="TSB919" s="806"/>
      <c r="TSC919" s="806"/>
      <c r="TSD919" s="806"/>
      <c r="TSE919" s="806"/>
      <c r="TSF919" s="806"/>
      <c r="TSG919" s="806"/>
      <c r="TSH919" s="806"/>
      <c r="TSI919" s="806"/>
      <c r="TSJ919" s="806"/>
      <c r="TSK919" s="806"/>
      <c r="TSL919" s="806"/>
      <c r="TSM919" s="806"/>
      <c r="TSN919" s="806"/>
      <c r="TSO919" s="806"/>
      <c r="TSP919" s="806"/>
      <c r="TSQ919" s="806"/>
      <c r="TSR919" s="806"/>
      <c r="TSS919" s="806"/>
      <c r="TST919" s="806"/>
      <c r="TSU919" s="806"/>
      <c r="TSV919" s="806"/>
      <c r="TSW919" s="806"/>
      <c r="TSX919" s="806"/>
      <c r="TSY919" s="806"/>
      <c r="TSZ919" s="806"/>
      <c r="TTA919" s="806"/>
      <c r="TTB919" s="806"/>
      <c r="TTC919" s="806"/>
      <c r="TTD919" s="806"/>
      <c r="TTE919" s="806"/>
      <c r="TTF919" s="806"/>
      <c r="TTG919" s="806"/>
      <c r="TTH919" s="806"/>
      <c r="TTI919" s="806"/>
      <c r="TTJ919" s="806"/>
      <c r="TTK919" s="806"/>
      <c r="TTL919" s="806"/>
      <c r="TTM919" s="806"/>
      <c r="TTN919" s="806"/>
      <c r="TTO919" s="806"/>
      <c r="TTP919" s="806"/>
      <c r="TTQ919" s="806"/>
      <c r="TTR919" s="806"/>
      <c r="TTS919" s="806"/>
      <c r="TTT919" s="806"/>
      <c r="TTU919" s="806"/>
      <c r="TTV919" s="806"/>
      <c r="TTW919" s="806"/>
      <c r="TTX919" s="806"/>
      <c r="TTY919" s="806"/>
      <c r="TTZ919" s="806"/>
      <c r="TUA919" s="806"/>
      <c r="TUB919" s="806"/>
      <c r="TUC919" s="806"/>
      <c r="TUD919" s="806"/>
      <c r="TUE919" s="806"/>
      <c r="TUF919" s="806"/>
      <c r="TUG919" s="806"/>
      <c r="TUH919" s="806"/>
      <c r="TUI919" s="806"/>
      <c r="TUJ919" s="806"/>
      <c r="TUK919" s="806"/>
      <c r="TUL919" s="806"/>
      <c r="TUM919" s="806"/>
      <c r="TUN919" s="806"/>
      <c r="TUO919" s="806"/>
      <c r="TUP919" s="806"/>
      <c r="TUQ919" s="806"/>
      <c r="TUR919" s="806"/>
      <c r="TUS919" s="806"/>
      <c r="TUT919" s="806"/>
      <c r="TUU919" s="806"/>
      <c r="TUV919" s="806"/>
      <c r="TUW919" s="806"/>
      <c r="TUX919" s="806"/>
      <c r="TUY919" s="806"/>
      <c r="TUZ919" s="806"/>
      <c r="TVA919" s="806"/>
      <c r="TVB919" s="806"/>
      <c r="TVC919" s="806"/>
      <c r="TVD919" s="806"/>
      <c r="TVE919" s="806"/>
      <c r="TVF919" s="806"/>
      <c r="TVG919" s="806"/>
      <c r="TVH919" s="806"/>
      <c r="TVI919" s="806"/>
      <c r="TVJ919" s="806"/>
      <c r="TVK919" s="806"/>
      <c r="TVL919" s="806"/>
      <c r="TVM919" s="806"/>
      <c r="TVN919" s="806"/>
      <c r="TVO919" s="806"/>
      <c r="TVP919" s="806"/>
      <c r="TVQ919" s="806"/>
      <c r="TVR919" s="806"/>
      <c r="TVS919" s="806"/>
      <c r="TVT919" s="806"/>
      <c r="TVU919" s="806"/>
      <c r="TVV919" s="806"/>
      <c r="TVW919" s="806"/>
      <c r="TVX919" s="806"/>
      <c r="TVY919" s="806"/>
      <c r="TVZ919" s="806"/>
      <c r="TWA919" s="806"/>
      <c r="TWB919" s="806"/>
      <c r="TWC919" s="806"/>
      <c r="TWD919" s="806"/>
      <c r="TWE919" s="806"/>
      <c r="TWF919" s="806"/>
      <c r="TWG919" s="806"/>
      <c r="TWH919" s="806"/>
      <c r="TWI919" s="806"/>
      <c r="TWJ919" s="806"/>
      <c r="TWK919" s="806"/>
      <c r="TWL919" s="806"/>
      <c r="TWM919" s="806"/>
      <c r="TWN919" s="806"/>
      <c r="TWO919" s="806"/>
      <c r="TWP919" s="806"/>
      <c r="TWQ919" s="806"/>
      <c r="TWR919" s="806"/>
      <c r="TWS919" s="806"/>
      <c r="TWT919" s="806"/>
      <c r="TWU919" s="806"/>
      <c r="TWV919" s="806"/>
      <c r="TWW919" s="806"/>
      <c r="TWX919" s="806"/>
      <c r="TWY919" s="806"/>
      <c r="TWZ919" s="806"/>
      <c r="TXA919" s="806"/>
      <c r="TXB919" s="806"/>
      <c r="TXC919" s="806"/>
      <c r="TXD919" s="806"/>
      <c r="TXE919" s="806"/>
      <c r="TXF919" s="806"/>
      <c r="TXG919" s="806"/>
      <c r="TXH919" s="806"/>
      <c r="TXI919" s="806"/>
      <c r="TXJ919" s="806"/>
      <c r="TXK919" s="806"/>
      <c r="TXL919" s="806"/>
      <c r="TXM919" s="806"/>
      <c r="TXN919" s="806"/>
      <c r="TXO919" s="806"/>
      <c r="TXP919" s="806"/>
      <c r="TXQ919" s="806"/>
      <c r="TXR919" s="806"/>
      <c r="TXS919" s="806"/>
      <c r="TXT919" s="806"/>
      <c r="TXU919" s="806"/>
      <c r="TXV919" s="806"/>
      <c r="TXW919" s="806"/>
      <c r="TXX919" s="806"/>
      <c r="TXY919" s="806"/>
      <c r="TXZ919" s="806"/>
      <c r="TYA919" s="806"/>
      <c r="TYB919" s="806"/>
      <c r="TYC919" s="806"/>
      <c r="TYD919" s="806"/>
      <c r="TYE919" s="806"/>
      <c r="TYF919" s="806"/>
      <c r="TYG919" s="806"/>
      <c r="TYH919" s="806"/>
      <c r="TYI919" s="806"/>
      <c r="TYJ919" s="806"/>
      <c r="TYK919" s="806"/>
      <c r="TYL919" s="806"/>
      <c r="TYM919" s="806"/>
      <c r="TYN919" s="806"/>
      <c r="TYO919" s="806"/>
      <c r="TYP919" s="806"/>
      <c r="TYQ919" s="806"/>
      <c r="TYR919" s="806"/>
      <c r="TYS919" s="806"/>
      <c r="TYT919" s="806"/>
      <c r="TYU919" s="806"/>
      <c r="TYV919" s="806"/>
      <c r="TYW919" s="806"/>
      <c r="TYX919" s="806"/>
      <c r="TYY919" s="806"/>
      <c r="TYZ919" s="806"/>
      <c r="TZA919" s="806"/>
      <c r="TZB919" s="806"/>
      <c r="TZC919" s="806"/>
      <c r="TZD919" s="806"/>
      <c r="TZE919" s="806"/>
      <c r="TZF919" s="806"/>
      <c r="TZG919" s="806"/>
      <c r="TZH919" s="806"/>
      <c r="TZI919" s="806"/>
      <c r="TZJ919" s="806"/>
      <c r="TZK919" s="806"/>
      <c r="TZL919" s="806"/>
      <c r="TZM919" s="806"/>
      <c r="TZN919" s="806"/>
      <c r="TZO919" s="806"/>
      <c r="TZP919" s="806"/>
      <c r="TZQ919" s="806"/>
      <c r="TZR919" s="806"/>
      <c r="TZS919" s="806"/>
      <c r="TZT919" s="806"/>
      <c r="TZU919" s="806"/>
      <c r="TZV919" s="806"/>
      <c r="TZW919" s="806"/>
      <c r="TZX919" s="806"/>
      <c r="TZY919" s="806"/>
      <c r="TZZ919" s="806"/>
      <c r="UAA919" s="806"/>
      <c r="UAB919" s="806"/>
      <c r="UAC919" s="806"/>
      <c r="UAD919" s="806"/>
      <c r="UAE919" s="806"/>
      <c r="UAF919" s="806"/>
      <c r="UAG919" s="806"/>
      <c r="UAH919" s="806"/>
      <c r="UAI919" s="806"/>
      <c r="UAJ919" s="806"/>
      <c r="UAK919" s="806"/>
      <c r="UAL919" s="806"/>
      <c r="UAM919" s="806"/>
      <c r="UAN919" s="806"/>
      <c r="UAO919" s="806"/>
      <c r="UAP919" s="806"/>
      <c r="UAQ919" s="806"/>
      <c r="UAR919" s="806"/>
      <c r="UAS919" s="806"/>
      <c r="UAT919" s="806"/>
      <c r="UAU919" s="806"/>
      <c r="UAV919" s="806"/>
      <c r="UAW919" s="806"/>
      <c r="UAX919" s="806"/>
      <c r="UAY919" s="806"/>
      <c r="UAZ919" s="806"/>
      <c r="UBA919" s="806"/>
      <c r="UBB919" s="806"/>
      <c r="UBC919" s="806"/>
      <c r="UBD919" s="806"/>
      <c r="UBE919" s="806"/>
      <c r="UBF919" s="806"/>
      <c r="UBG919" s="806"/>
      <c r="UBH919" s="806"/>
      <c r="UBI919" s="806"/>
      <c r="UBJ919" s="806"/>
      <c r="UBK919" s="806"/>
      <c r="UBL919" s="806"/>
      <c r="UBM919" s="806"/>
      <c r="UBN919" s="806"/>
      <c r="UBO919" s="806"/>
      <c r="UBP919" s="806"/>
      <c r="UBQ919" s="806"/>
      <c r="UBR919" s="806"/>
      <c r="UBS919" s="806"/>
      <c r="UBT919" s="806"/>
      <c r="UBU919" s="806"/>
      <c r="UBV919" s="806"/>
      <c r="UBW919" s="806"/>
      <c r="UBX919" s="806"/>
      <c r="UBY919" s="806"/>
      <c r="UBZ919" s="806"/>
      <c r="UCA919" s="806"/>
      <c r="UCB919" s="806"/>
      <c r="UCC919" s="806"/>
      <c r="UCD919" s="806"/>
      <c r="UCE919" s="806"/>
      <c r="UCF919" s="806"/>
      <c r="UCG919" s="806"/>
      <c r="UCH919" s="806"/>
      <c r="UCI919" s="806"/>
      <c r="UCJ919" s="806"/>
      <c r="UCK919" s="806"/>
      <c r="UCL919" s="806"/>
      <c r="UCM919" s="806"/>
      <c r="UCN919" s="806"/>
      <c r="UCO919" s="806"/>
      <c r="UCP919" s="806"/>
      <c r="UCQ919" s="806"/>
      <c r="UCR919" s="806"/>
      <c r="UCS919" s="806"/>
      <c r="UCT919" s="806"/>
      <c r="UCU919" s="806"/>
      <c r="UCV919" s="806"/>
      <c r="UCW919" s="806"/>
      <c r="UCX919" s="806"/>
      <c r="UCY919" s="806"/>
      <c r="UCZ919" s="806"/>
      <c r="UDA919" s="806"/>
      <c r="UDB919" s="806"/>
      <c r="UDC919" s="806"/>
      <c r="UDD919" s="806"/>
      <c r="UDE919" s="806"/>
      <c r="UDF919" s="806"/>
      <c r="UDG919" s="806"/>
      <c r="UDH919" s="806"/>
      <c r="UDI919" s="806"/>
      <c r="UDJ919" s="806"/>
      <c r="UDK919" s="806"/>
      <c r="UDL919" s="806"/>
      <c r="UDM919" s="806"/>
      <c r="UDN919" s="806"/>
      <c r="UDO919" s="806"/>
      <c r="UDP919" s="806"/>
      <c r="UDQ919" s="806"/>
      <c r="UDR919" s="806"/>
      <c r="UDS919" s="806"/>
      <c r="UDT919" s="806"/>
      <c r="UDU919" s="806"/>
      <c r="UDV919" s="806"/>
      <c r="UDW919" s="806"/>
      <c r="UDX919" s="806"/>
      <c r="UDY919" s="806"/>
      <c r="UDZ919" s="806"/>
      <c r="UEA919" s="806"/>
      <c r="UEB919" s="806"/>
      <c r="UEC919" s="806"/>
      <c r="UED919" s="806"/>
      <c r="UEE919" s="806"/>
      <c r="UEF919" s="806"/>
      <c r="UEG919" s="806"/>
      <c r="UEH919" s="806"/>
      <c r="UEI919" s="806"/>
      <c r="UEJ919" s="806"/>
      <c r="UEK919" s="806"/>
      <c r="UEL919" s="806"/>
      <c r="UEM919" s="806"/>
      <c r="UEN919" s="806"/>
      <c r="UEO919" s="806"/>
      <c r="UEP919" s="806"/>
      <c r="UEQ919" s="806"/>
      <c r="UER919" s="806"/>
      <c r="UES919" s="806"/>
      <c r="UET919" s="806"/>
      <c r="UEU919" s="806"/>
      <c r="UEV919" s="806"/>
      <c r="UEW919" s="806"/>
      <c r="UEX919" s="806"/>
      <c r="UEY919" s="806"/>
      <c r="UEZ919" s="806"/>
      <c r="UFA919" s="806"/>
      <c r="UFB919" s="806"/>
      <c r="UFC919" s="806"/>
      <c r="UFD919" s="806"/>
      <c r="UFE919" s="806"/>
      <c r="UFF919" s="806"/>
      <c r="UFG919" s="806"/>
      <c r="UFH919" s="806"/>
      <c r="UFI919" s="806"/>
      <c r="UFJ919" s="806"/>
      <c r="UFK919" s="806"/>
      <c r="UFL919" s="806"/>
      <c r="UFM919" s="806"/>
      <c r="UFN919" s="806"/>
      <c r="UFO919" s="806"/>
      <c r="UFP919" s="806"/>
      <c r="UFQ919" s="806"/>
      <c r="UFR919" s="806"/>
      <c r="UFS919" s="806"/>
      <c r="UFT919" s="806"/>
      <c r="UFU919" s="806"/>
      <c r="UFV919" s="806"/>
      <c r="UFW919" s="806"/>
      <c r="UFX919" s="806"/>
      <c r="UFY919" s="806"/>
      <c r="UFZ919" s="806"/>
      <c r="UGA919" s="806"/>
      <c r="UGB919" s="806"/>
      <c r="UGC919" s="806"/>
      <c r="UGD919" s="806"/>
      <c r="UGE919" s="806"/>
      <c r="UGF919" s="806"/>
      <c r="UGG919" s="806"/>
      <c r="UGH919" s="806"/>
      <c r="UGI919" s="806"/>
      <c r="UGJ919" s="806"/>
      <c r="UGK919" s="806"/>
      <c r="UGL919" s="806"/>
      <c r="UGM919" s="806"/>
      <c r="UGN919" s="806"/>
      <c r="UGO919" s="806"/>
      <c r="UGP919" s="806"/>
      <c r="UGQ919" s="806"/>
      <c r="UGR919" s="806"/>
      <c r="UGS919" s="806"/>
      <c r="UGT919" s="806"/>
      <c r="UGU919" s="806"/>
      <c r="UGV919" s="806"/>
      <c r="UGW919" s="806"/>
      <c r="UGX919" s="806"/>
      <c r="UGY919" s="806"/>
      <c r="UGZ919" s="806"/>
      <c r="UHA919" s="806"/>
      <c r="UHB919" s="806"/>
      <c r="UHC919" s="806"/>
      <c r="UHD919" s="806"/>
      <c r="UHE919" s="806"/>
      <c r="UHF919" s="806"/>
      <c r="UHG919" s="806"/>
      <c r="UHH919" s="806"/>
      <c r="UHI919" s="806"/>
      <c r="UHJ919" s="806"/>
      <c r="UHK919" s="806"/>
      <c r="UHL919" s="806"/>
      <c r="UHM919" s="806"/>
      <c r="UHN919" s="806"/>
      <c r="UHO919" s="806"/>
      <c r="UHP919" s="806"/>
      <c r="UHQ919" s="806"/>
      <c r="UHR919" s="806"/>
      <c r="UHS919" s="806"/>
      <c r="UHT919" s="806"/>
      <c r="UHU919" s="806"/>
      <c r="UHV919" s="806"/>
      <c r="UHW919" s="806"/>
      <c r="UHX919" s="806"/>
      <c r="UHY919" s="806"/>
      <c r="UHZ919" s="806"/>
      <c r="UIA919" s="806"/>
      <c r="UIB919" s="806"/>
      <c r="UIC919" s="806"/>
      <c r="UID919" s="806"/>
      <c r="UIE919" s="806"/>
      <c r="UIF919" s="806"/>
      <c r="UIG919" s="806"/>
      <c r="UIH919" s="806"/>
      <c r="UII919" s="806"/>
      <c r="UIJ919" s="806"/>
      <c r="UIK919" s="806"/>
      <c r="UIL919" s="806"/>
      <c r="UIM919" s="806"/>
      <c r="UIN919" s="806"/>
      <c r="UIO919" s="806"/>
      <c r="UIP919" s="806"/>
      <c r="UIQ919" s="806"/>
      <c r="UIR919" s="806"/>
      <c r="UIS919" s="806"/>
      <c r="UIT919" s="806"/>
      <c r="UIU919" s="806"/>
      <c r="UIV919" s="806"/>
      <c r="UIW919" s="806"/>
      <c r="UIX919" s="806"/>
      <c r="UIY919" s="806"/>
      <c r="UIZ919" s="806"/>
      <c r="UJA919" s="806"/>
      <c r="UJB919" s="806"/>
      <c r="UJC919" s="806"/>
      <c r="UJD919" s="806"/>
      <c r="UJE919" s="806"/>
      <c r="UJF919" s="806"/>
      <c r="UJG919" s="806"/>
      <c r="UJH919" s="806"/>
      <c r="UJI919" s="806"/>
      <c r="UJJ919" s="806"/>
      <c r="UJK919" s="806"/>
      <c r="UJL919" s="806"/>
      <c r="UJM919" s="806"/>
      <c r="UJN919" s="806"/>
      <c r="UJO919" s="806"/>
      <c r="UJP919" s="806"/>
      <c r="UJQ919" s="806"/>
      <c r="UJR919" s="806"/>
      <c r="UJS919" s="806"/>
      <c r="UJT919" s="806"/>
      <c r="UJU919" s="806"/>
      <c r="UJV919" s="806"/>
      <c r="UJW919" s="806"/>
      <c r="UJX919" s="806"/>
      <c r="UJY919" s="806"/>
      <c r="UJZ919" s="806"/>
      <c r="UKA919" s="806"/>
      <c r="UKB919" s="806"/>
      <c r="UKC919" s="806"/>
      <c r="UKD919" s="806"/>
      <c r="UKE919" s="806"/>
      <c r="UKF919" s="806"/>
      <c r="UKG919" s="806"/>
      <c r="UKH919" s="806"/>
      <c r="UKI919" s="806"/>
      <c r="UKJ919" s="806"/>
      <c r="UKK919" s="806"/>
      <c r="UKL919" s="806"/>
      <c r="UKM919" s="806"/>
      <c r="UKN919" s="806"/>
      <c r="UKO919" s="806"/>
      <c r="UKP919" s="806"/>
      <c r="UKQ919" s="806"/>
      <c r="UKR919" s="806"/>
      <c r="UKS919" s="806"/>
      <c r="UKT919" s="806"/>
      <c r="UKU919" s="806"/>
      <c r="UKV919" s="806"/>
      <c r="UKW919" s="806"/>
      <c r="UKX919" s="806"/>
      <c r="UKY919" s="806"/>
      <c r="UKZ919" s="806"/>
      <c r="ULA919" s="806"/>
      <c r="ULB919" s="806"/>
      <c r="ULC919" s="806"/>
      <c r="ULD919" s="806"/>
      <c r="ULE919" s="806"/>
      <c r="ULF919" s="806"/>
      <c r="ULG919" s="806"/>
      <c r="ULH919" s="806"/>
      <c r="ULI919" s="806"/>
      <c r="ULJ919" s="806"/>
      <c r="ULK919" s="806"/>
      <c r="ULL919" s="806"/>
      <c r="ULM919" s="806"/>
      <c r="ULN919" s="806"/>
      <c r="ULO919" s="806"/>
      <c r="ULP919" s="806"/>
      <c r="ULQ919" s="806"/>
      <c r="ULR919" s="806"/>
      <c r="ULS919" s="806"/>
      <c r="ULT919" s="806"/>
      <c r="ULU919" s="806"/>
      <c r="ULV919" s="806"/>
      <c r="ULW919" s="806"/>
      <c r="ULX919" s="806"/>
      <c r="ULY919" s="806"/>
      <c r="ULZ919" s="806"/>
      <c r="UMA919" s="806"/>
      <c r="UMB919" s="806"/>
      <c r="UMC919" s="806"/>
      <c r="UMD919" s="806"/>
      <c r="UME919" s="806"/>
      <c r="UMF919" s="806"/>
      <c r="UMG919" s="806"/>
      <c r="UMH919" s="806"/>
      <c r="UMI919" s="806"/>
      <c r="UMJ919" s="806"/>
      <c r="UMK919" s="806"/>
      <c r="UML919" s="806"/>
      <c r="UMM919" s="806"/>
      <c r="UMN919" s="806"/>
      <c r="UMO919" s="806"/>
      <c r="UMP919" s="806"/>
      <c r="UMQ919" s="806"/>
      <c r="UMR919" s="806"/>
      <c r="UMS919" s="806"/>
      <c r="UMT919" s="806"/>
      <c r="UMU919" s="806"/>
      <c r="UMV919" s="806"/>
      <c r="UMW919" s="806"/>
      <c r="UMX919" s="806"/>
      <c r="UMY919" s="806"/>
      <c r="UMZ919" s="806"/>
      <c r="UNA919" s="806"/>
      <c r="UNB919" s="806"/>
      <c r="UNC919" s="806"/>
      <c r="UND919" s="806"/>
      <c r="UNE919" s="806"/>
      <c r="UNF919" s="806"/>
      <c r="UNG919" s="806"/>
      <c r="UNH919" s="806"/>
      <c r="UNI919" s="806"/>
      <c r="UNJ919" s="806"/>
      <c r="UNK919" s="806"/>
      <c r="UNL919" s="806"/>
      <c r="UNM919" s="806"/>
      <c r="UNN919" s="806"/>
      <c r="UNO919" s="806"/>
      <c r="UNP919" s="806"/>
      <c r="UNQ919" s="806"/>
      <c r="UNR919" s="806"/>
      <c r="UNS919" s="806"/>
      <c r="UNT919" s="806"/>
      <c r="UNU919" s="806"/>
      <c r="UNV919" s="806"/>
      <c r="UNW919" s="806"/>
      <c r="UNX919" s="806"/>
      <c r="UNY919" s="806"/>
      <c r="UNZ919" s="806"/>
      <c r="UOA919" s="806"/>
      <c r="UOB919" s="806"/>
      <c r="UOC919" s="806"/>
      <c r="UOD919" s="806"/>
      <c r="UOE919" s="806"/>
      <c r="UOF919" s="806"/>
      <c r="UOG919" s="806"/>
      <c r="UOH919" s="806"/>
      <c r="UOI919" s="806"/>
      <c r="UOJ919" s="806"/>
      <c r="UOK919" s="806"/>
      <c r="UOL919" s="806"/>
      <c r="UOM919" s="806"/>
      <c r="UON919" s="806"/>
      <c r="UOO919" s="806"/>
      <c r="UOP919" s="806"/>
      <c r="UOQ919" s="806"/>
      <c r="UOR919" s="806"/>
      <c r="UOS919" s="806"/>
      <c r="UOT919" s="806"/>
      <c r="UOU919" s="806"/>
      <c r="UOV919" s="806"/>
      <c r="UOW919" s="806"/>
      <c r="UOX919" s="806"/>
      <c r="UOY919" s="806"/>
      <c r="UOZ919" s="806"/>
      <c r="UPA919" s="806"/>
      <c r="UPB919" s="806"/>
      <c r="UPC919" s="806"/>
      <c r="UPD919" s="806"/>
      <c r="UPE919" s="806"/>
      <c r="UPF919" s="806"/>
      <c r="UPG919" s="806"/>
      <c r="UPH919" s="806"/>
      <c r="UPI919" s="806"/>
      <c r="UPJ919" s="806"/>
      <c r="UPK919" s="806"/>
      <c r="UPL919" s="806"/>
      <c r="UPM919" s="806"/>
      <c r="UPN919" s="806"/>
      <c r="UPO919" s="806"/>
      <c r="UPP919" s="806"/>
      <c r="UPQ919" s="806"/>
      <c r="UPR919" s="806"/>
      <c r="UPS919" s="806"/>
      <c r="UPT919" s="806"/>
      <c r="UPU919" s="806"/>
      <c r="UPV919" s="806"/>
      <c r="UPW919" s="806"/>
      <c r="UPX919" s="806"/>
      <c r="UPY919" s="806"/>
      <c r="UPZ919" s="806"/>
      <c r="UQA919" s="806"/>
      <c r="UQB919" s="806"/>
      <c r="UQC919" s="806"/>
      <c r="UQD919" s="806"/>
      <c r="UQE919" s="806"/>
      <c r="UQF919" s="806"/>
      <c r="UQG919" s="806"/>
      <c r="UQH919" s="806"/>
      <c r="UQI919" s="806"/>
      <c r="UQJ919" s="806"/>
      <c r="UQK919" s="806"/>
      <c r="UQL919" s="806"/>
      <c r="UQM919" s="806"/>
      <c r="UQN919" s="806"/>
      <c r="UQO919" s="806"/>
      <c r="UQP919" s="806"/>
      <c r="UQQ919" s="806"/>
      <c r="UQR919" s="806"/>
      <c r="UQS919" s="806"/>
      <c r="UQT919" s="806"/>
      <c r="UQU919" s="806"/>
      <c r="UQV919" s="806"/>
      <c r="UQW919" s="806"/>
      <c r="UQX919" s="806"/>
      <c r="UQY919" s="806"/>
      <c r="UQZ919" s="806"/>
      <c r="URA919" s="806"/>
      <c r="URB919" s="806"/>
      <c r="URC919" s="806"/>
      <c r="URD919" s="806"/>
      <c r="URE919" s="806"/>
      <c r="URF919" s="806"/>
      <c r="URG919" s="806"/>
      <c r="URH919" s="806"/>
      <c r="URI919" s="806"/>
      <c r="URJ919" s="806"/>
      <c r="URK919" s="806"/>
      <c r="URL919" s="806"/>
      <c r="URM919" s="806"/>
      <c r="URN919" s="806"/>
      <c r="URO919" s="806"/>
      <c r="URP919" s="806"/>
      <c r="URQ919" s="806"/>
      <c r="URR919" s="806"/>
      <c r="URS919" s="806"/>
      <c r="URT919" s="806"/>
      <c r="URU919" s="806"/>
      <c r="URV919" s="806"/>
      <c r="URW919" s="806"/>
      <c r="URX919" s="806"/>
      <c r="URY919" s="806"/>
      <c r="URZ919" s="806"/>
      <c r="USA919" s="806"/>
      <c r="USB919" s="806"/>
      <c r="USC919" s="806"/>
      <c r="USD919" s="806"/>
      <c r="USE919" s="806"/>
      <c r="USF919" s="806"/>
      <c r="USG919" s="806"/>
      <c r="USH919" s="806"/>
      <c r="USI919" s="806"/>
      <c r="USJ919" s="806"/>
      <c r="USK919" s="806"/>
      <c r="USL919" s="806"/>
      <c r="USM919" s="806"/>
      <c r="USN919" s="806"/>
      <c r="USO919" s="806"/>
      <c r="USP919" s="806"/>
      <c r="USQ919" s="806"/>
      <c r="USR919" s="806"/>
      <c r="USS919" s="806"/>
      <c r="UST919" s="806"/>
      <c r="USU919" s="806"/>
      <c r="USV919" s="806"/>
      <c r="USW919" s="806"/>
      <c r="USX919" s="806"/>
      <c r="USY919" s="806"/>
      <c r="USZ919" s="806"/>
      <c r="UTA919" s="806"/>
      <c r="UTB919" s="806"/>
      <c r="UTC919" s="806"/>
      <c r="UTD919" s="806"/>
      <c r="UTE919" s="806"/>
      <c r="UTF919" s="806"/>
      <c r="UTG919" s="806"/>
      <c r="UTH919" s="806"/>
      <c r="UTI919" s="806"/>
      <c r="UTJ919" s="806"/>
      <c r="UTK919" s="806"/>
      <c r="UTL919" s="806"/>
      <c r="UTM919" s="806"/>
      <c r="UTN919" s="806"/>
      <c r="UTO919" s="806"/>
      <c r="UTP919" s="806"/>
      <c r="UTQ919" s="806"/>
      <c r="UTR919" s="806"/>
      <c r="UTS919" s="806"/>
      <c r="UTT919" s="806"/>
      <c r="UTU919" s="806"/>
      <c r="UTV919" s="806"/>
      <c r="UTW919" s="806"/>
      <c r="UTX919" s="806"/>
      <c r="UTY919" s="806"/>
      <c r="UTZ919" s="806"/>
      <c r="UUA919" s="806"/>
      <c r="UUB919" s="806"/>
      <c r="UUC919" s="806"/>
      <c r="UUD919" s="806"/>
      <c r="UUE919" s="806"/>
      <c r="UUF919" s="806"/>
      <c r="UUG919" s="806"/>
      <c r="UUH919" s="806"/>
      <c r="UUI919" s="806"/>
      <c r="UUJ919" s="806"/>
      <c r="UUK919" s="806"/>
      <c r="UUL919" s="806"/>
      <c r="UUM919" s="806"/>
      <c r="UUN919" s="806"/>
      <c r="UUO919" s="806"/>
      <c r="UUP919" s="806"/>
      <c r="UUQ919" s="806"/>
      <c r="UUR919" s="806"/>
      <c r="UUS919" s="806"/>
      <c r="UUT919" s="806"/>
      <c r="UUU919" s="806"/>
      <c r="UUV919" s="806"/>
      <c r="UUW919" s="806"/>
      <c r="UUX919" s="806"/>
      <c r="UUY919" s="806"/>
      <c r="UUZ919" s="806"/>
      <c r="UVA919" s="806"/>
      <c r="UVB919" s="806"/>
      <c r="UVC919" s="806"/>
      <c r="UVD919" s="806"/>
      <c r="UVE919" s="806"/>
      <c r="UVF919" s="806"/>
      <c r="UVG919" s="806"/>
      <c r="UVH919" s="806"/>
      <c r="UVI919" s="806"/>
      <c r="UVJ919" s="806"/>
      <c r="UVK919" s="806"/>
      <c r="UVL919" s="806"/>
      <c r="UVM919" s="806"/>
      <c r="UVN919" s="806"/>
      <c r="UVO919" s="806"/>
      <c r="UVP919" s="806"/>
      <c r="UVQ919" s="806"/>
      <c r="UVR919" s="806"/>
      <c r="UVS919" s="806"/>
      <c r="UVT919" s="806"/>
      <c r="UVU919" s="806"/>
      <c r="UVV919" s="806"/>
      <c r="UVW919" s="806"/>
      <c r="UVX919" s="806"/>
      <c r="UVY919" s="806"/>
      <c r="UVZ919" s="806"/>
      <c r="UWA919" s="806"/>
      <c r="UWB919" s="806"/>
      <c r="UWC919" s="806"/>
      <c r="UWD919" s="806"/>
      <c r="UWE919" s="806"/>
      <c r="UWF919" s="806"/>
      <c r="UWG919" s="806"/>
      <c r="UWH919" s="806"/>
      <c r="UWI919" s="806"/>
      <c r="UWJ919" s="806"/>
      <c r="UWK919" s="806"/>
      <c r="UWL919" s="806"/>
      <c r="UWM919" s="806"/>
      <c r="UWN919" s="806"/>
      <c r="UWO919" s="806"/>
      <c r="UWP919" s="806"/>
      <c r="UWQ919" s="806"/>
      <c r="UWR919" s="806"/>
      <c r="UWS919" s="806"/>
      <c r="UWT919" s="806"/>
      <c r="UWU919" s="806"/>
      <c r="UWV919" s="806"/>
      <c r="UWW919" s="806"/>
      <c r="UWX919" s="806"/>
      <c r="UWY919" s="806"/>
      <c r="UWZ919" s="806"/>
      <c r="UXA919" s="806"/>
      <c r="UXB919" s="806"/>
      <c r="UXC919" s="806"/>
      <c r="UXD919" s="806"/>
      <c r="UXE919" s="806"/>
      <c r="UXF919" s="806"/>
      <c r="UXG919" s="806"/>
      <c r="UXH919" s="806"/>
      <c r="UXI919" s="806"/>
      <c r="UXJ919" s="806"/>
      <c r="UXK919" s="806"/>
      <c r="UXL919" s="806"/>
      <c r="UXM919" s="806"/>
      <c r="UXN919" s="806"/>
      <c r="UXO919" s="806"/>
      <c r="UXP919" s="806"/>
      <c r="UXQ919" s="806"/>
      <c r="UXR919" s="806"/>
      <c r="UXS919" s="806"/>
      <c r="UXT919" s="806"/>
      <c r="UXU919" s="806"/>
      <c r="UXV919" s="806"/>
      <c r="UXW919" s="806"/>
      <c r="UXX919" s="806"/>
      <c r="UXY919" s="806"/>
      <c r="UXZ919" s="806"/>
      <c r="UYA919" s="806"/>
      <c r="UYB919" s="806"/>
      <c r="UYC919" s="806"/>
      <c r="UYD919" s="806"/>
      <c r="UYE919" s="806"/>
      <c r="UYF919" s="806"/>
      <c r="UYG919" s="806"/>
      <c r="UYH919" s="806"/>
      <c r="UYI919" s="806"/>
      <c r="UYJ919" s="806"/>
      <c r="UYK919" s="806"/>
      <c r="UYL919" s="806"/>
      <c r="UYM919" s="806"/>
      <c r="UYN919" s="806"/>
      <c r="UYO919" s="806"/>
      <c r="UYP919" s="806"/>
      <c r="UYQ919" s="806"/>
      <c r="UYR919" s="806"/>
      <c r="UYS919" s="806"/>
      <c r="UYT919" s="806"/>
      <c r="UYU919" s="806"/>
      <c r="UYV919" s="806"/>
      <c r="UYW919" s="806"/>
      <c r="UYX919" s="806"/>
      <c r="UYY919" s="806"/>
      <c r="UYZ919" s="806"/>
      <c r="UZA919" s="806"/>
      <c r="UZB919" s="806"/>
      <c r="UZC919" s="806"/>
      <c r="UZD919" s="806"/>
      <c r="UZE919" s="806"/>
      <c r="UZF919" s="806"/>
      <c r="UZG919" s="806"/>
      <c r="UZH919" s="806"/>
      <c r="UZI919" s="806"/>
      <c r="UZJ919" s="806"/>
      <c r="UZK919" s="806"/>
      <c r="UZL919" s="806"/>
      <c r="UZM919" s="806"/>
      <c r="UZN919" s="806"/>
      <c r="UZO919" s="806"/>
      <c r="UZP919" s="806"/>
      <c r="UZQ919" s="806"/>
      <c r="UZR919" s="806"/>
      <c r="UZS919" s="806"/>
      <c r="UZT919" s="806"/>
      <c r="UZU919" s="806"/>
      <c r="UZV919" s="806"/>
      <c r="UZW919" s="806"/>
      <c r="UZX919" s="806"/>
      <c r="UZY919" s="806"/>
      <c r="UZZ919" s="806"/>
      <c r="VAA919" s="806"/>
      <c r="VAB919" s="806"/>
      <c r="VAC919" s="806"/>
      <c r="VAD919" s="806"/>
      <c r="VAE919" s="806"/>
      <c r="VAF919" s="806"/>
      <c r="VAG919" s="806"/>
      <c r="VAH919" s="806"/>
      <c r="VAI919" s="806"/>
      <c r="VAJ919" s="806"/>
      <c r="VAK919" s="806"/>
      <c r="VAL919" s="806"/>
      <c r="VAM919" s="806"/>
      <c r="VAN919" s="806"/>
      <c r="VAO919" s="806"/>
      <c r="VAP919" s="806"/>
      <c r="VAQ919" s="806"/>
      <c r="VAR919" s="806"/>
      <c r="VAS919" s="806"/>
      <c r="VAT919" s="806"/>
      <c r="VAU919" s="806"/>
      <c r="VAV919" s="806"/>
      <c r="VAW919" s="806"/>
      <c r="VAX919" s="806"/>
      <c r="VAY919" s="806"/>
      <c r="VAZ919" s="806"/>
      <c r="VBA919" s="806"/>
      <c r="VBB919" s="806"/>
      <c r="VBC919" s="806"/>
      <c r="VBD919" s="806"/>
      <c r="VBE919" s="806"/>
      <c r="VBF919" s="806"/>
      <c r="VBG919" s="806"/>
      <c r="VBH919" s="806"/>
      <c r="VBI919" s="806"/>
      <c r="VBJ919" s="806"/>
      <c r="VBK919" s="806"/>
      <c r="VBL919" s="806"/>
      <c r="VBM919" s="806"/>
      <c r="VBN919" s="806"/>
      <c r="VBO919" s="806"/>
      <c r="VBP919" s="806"/>
      <c r="VBQ919" s="806"/>
      <c r="VBR919" s="806"/>
      <c r="VBS919" s="806"/>
      <c r="VBT919" s="806"/>
      <c r="VBU919" s="806"/>
      <c r="VBV919" s="806"/>
      <c r="VBW919" s="806"/>
      <c r="VBX919" s="806"/>
      <c r="VBY919" s="806"/>
      <c r="VBZ919" s="806"/>
      <c r="VCA919" s="806"/>
      <c r="VCB919" s="806"/>
      <c r="VCC919" s="806"/>
      <c r="VCD919" s="806"/>
      <c r="VCE919" s="806"/>
      <c r="VCF919" s="806"/>
      <c r="VCG919" s="806"/>
      <c r="VCH919" s="806"/>
      <c r="VCI919" s="806"/>
      <c r="VCJ919" s="806"/>
      <c r="VCK919" s="806"/>
      <c r="VCL919" s="806"/>
      <c r="VCM919" s="806"/>
      <c r="VCN919" s="806"/>
      <c r="VCO919" s="806"/>
      <c r="VCP919" s="806"/>
      <c r="VCQ919" s="806"/>
      <c r="VCR919" s="806"/>
      <c r="VCS919" s="806"/>
      <c r="VCT919" s="806"/>
      <c r="VCU919" s="806"/>
      <c r="VCV919" s="806"/>
      <c r="VCW919" s="806"/>
      <c r="VCX919" s="806"/>
      <c r="VCY919" s="806"/>
      <c r="VCZ919" s="806"/>
      <c r="VDA919" s="806"/>
      <c r="VDB919" s="806"/>
      <c r="VDC919" s="806"/>
      <c r="VDD919" s="806"/>
      <c r="VDE919" s="806"/>
      <c r="VDF919" s="806"/>
      <c r="VDG919" s="806"/>
      <c r="VDH919" s="806"/>
      <c r="VDI919" s="806"/>
      <c r="VDJ919" s="806"/>
      <c r="VDK919" s="806"/>
      <c r="VDL919" s="806"/>
      <c r="VDM919" s="806"/>
      <c r="VDN919" s="806"/>
      <c r="VDO919" s="806"/>
      <c r="VDP919" s="806"/>
      <c r="VDQ919" s="806"/>
      <c r="VDR919" s="806"/>
      <c r="VDS919" s="806"/>
      <c r="VDT919" s="806"/>
      <c r="VDU919" s="806"/>
      <c r="VDV919" s="806"/>
      <c r="VDW919" s="806"/>
      <c r="VDX919" s="806"/>
      <c r="VDY919" s="806"/>
      <c r="VDZ919" s="806"/>
      <c r="VEA919" s="806"/>
      <c r="VEB919" s="806"/>
      <c r="VEC919" s="806"/>
      <c r="VED919" s="806"/>
      <c r="VEE919" s="806"/>
      <c r="VEF919" s="806"/>
      <c r="VEG919" s="806"/>
      <c r="VEH919" s="806"/>
      <c r="VEI919" s="806"/>
      <c r="VEJ919" s="806"/>
      <c r="VEK919" s="806"/>
      <c r="VEL919" s="806"/>
      <c r="VEM919" s="806"/>
      <c r="VEN919" s="806"/>
      <c r="VEO919" s="806"/>
      <c r="VEP919" s="806"/>
      <c r="VEQ919" s="806"/>
      <c r="VER919" s="806"/>
      <c r="VES919" s="806"/>
      <c r="VET919" s="806"/>
      <c r="VEU919" s="806"/>
      <c r="VEV919" s="806"/>
      <c r="VEW919" s="806"/>
      <c r="VEX919" s="806"/>
      <c r="VEY919" s="806"/>
      <c r="VEZ919" s="806"/>
      <c r="VFA919" s="806"/>
      <c r="VFB919" s="806"/>
      <c r="VFC919" s="806"/>
      <c r="VFD919" s="806"/>
      <c r="VFE919" s="806"/>
      <c r="VFF919" s="806"/>
      <c r="VFG919" s="806"/>
      <c r="VFH919" s="806"/>
      <c r="VFI919" s="806"/>
      <c r="VFJ919" s="806"/>
      <c r="VFK919" s="806"/>
      <c r="VFL919" s="806"/>
      <c r="VFM919" s="806"/>
      <c r="VFN919" s="806"/>
      <c r="VFO919" s="806"/>
      <c r="VFP919" s="806"/>
      <c r="VFQ919" s="806"/>
      <c r="VFR919" s="806"/>
      <c r="VFS919" s="806"/>
      <c r="VFT919" s="806"/>
      <c r="VFU919" s="806"/>
      <c r="VFV919" s="806"/>
      <c r="VFW919" s="806"/>
      <c r="VFX919" s="806"/>
      <c r="VFY919" s="806"/>
      <c r="VFZ919" s="806"/>
      <c r="VGA919" s="806"/>
      <c r="VGB919" s="806"/>
      <c r="VGC919" s="806"/>
      <c r="VGD919" s="806"/>
      <c r="VGE919" s="806"/>
      <c r="VGF919" s="806"/>
      <c r="VGG919" s="806"/>
      <c r="VGH919" s="806"/>
      <c r="VGI919" s="806"/>
      <c r="VGJ919" s="806"/>
      <c r="VGK919" s="806"/>
      <c r="VGL919" s="806"/>
      <c r="VGM919" s="806"/>
      <c r="VGN919" s="806"/>
      <c r="VGO919" s="806"/>
      <c r="VGP919" s="806"/>
      <c r="VGQ919" s="806"/>
      <c r="VGR919" s="806"/>
      <c r="VGS919" s="806"/>
      <c r="VGT919" s="806"/>
      <c r="VGU919" s="806"/>
      <c r="VGV919" s="806"/>
      <c r="VGW919" s="806"/>
      <c r="VGX919" s="806"/>
      <c r="VGY919" s="806"/>
      <c r="VGZ919" s="806"/>
      <c r="VHA919" s="806"/>
      <c r="VHB919" s="806"/>
      <c r="VHC919" s="806"/>
      <c r="VHD919" s="806"/>
      <c r="VHE919" s="806"/>
      <c r="VHF919" s="806"/>
      <c r="VHG919" s="806"/>
      <c r="VHH919" s="806"/>
      <c r="VHI919" s="806"/>
      <c r="VHJ919" s="806"/>
      <c r="VHK919" s="806"/>
      <c r="VHL919" s="806"/>
      <c r="VHM919" s="806"/>
      <c r="VHN919" s="806"/>
      <c r="VHO919" s="806"/>
      <c r="VHP919" s="806"/>
      <c r="VHQ919" s="806"/>
      <c r="VHR919" s="806"/>
      <c r="VHS919" s="806"/>
      <c r="VHT919" s="806"/>
      <c r="VHU919" s="806"/>
      <c r="VHV919" s="806"/>
      <c r="VHW919" s="806"/>
      <c r="VHX919" s="806"/>
      <c r="VHY919" s="806"/>
      <c r="VHZ919" s="806"/>
      <c r="VIA919" s="806"/>
      <c r="VIB919" s="806"/>
      <c r="VIC919" s="806"/>
      <c r="VID919" s="806"/>
      <c r="VIE919" s="806"/>
      <c r="VIF919" s="806"/>
      <c r="VIG919" s="806"/>
      <c r="VIH919" s="806"/>
      <c r="VII919" s="806"/>
      <c r="VIJ919" s="806"/>
      <c r="VIK919" s="806"/>
      <c r="VIL919" s="806"/>
      <c r="VIM919" s="806"/>
      <c r="VIN919" s="806"/>
      <c r="VIO919" s="806"/>
      <c r="VIP919" s="806"/>
      <c r="VIQ919" s="806"/>
      <c r="VIR919" s="806"/>
      <c r="VIS919" s="806"/>
      <c r="VIT919" s="806"/>
      <c r="VIU919" s="806"/>
      <c r="VIV919" s="806"/>
      <c r="VIW919" s="806"/>
      <c r="VIX919" s="806"/>
      <c r="VIY919" s="806"/>
      <c r="VIZ919" s="806"/>
      <c r="VJA919" s="806"/>
      <c r="VJB919" s="806"/>
      <c r="VJC919" s="806"/>
      <c r="VJD919" s="806"/>
      <c r="VJE919" s="806"/>
      <c r="VJF919" s="806"/>
      <c r="VJG919" s="806"/>
      <c r="VJH919" s="806"/>
      <c r="VJI919" s="806"/>
      <c r="VJJ919" s="806"/>
      <c r="VJK919" s="806"/>
      <c r="VJL919" s="806"/>
      <c r="VJM919" s="806"/>
      <c r="VJN919" s="806"/>
      <c r="VJO919" s="806"/>
      <c r="VJP919" s="806"/>
      <c r="VJQ919" s="806"/>
      <c r="VJR919" s="806"/>
      <c r="VJS919" s="806"/>
      <c r="VJT919" s="806"/>
      <c r="VJU919" s="806"/>
      <c r="VJV919" s="806"/>
      <c r="VJW919" s="806"/>
      <c r="VJX919" s="806"/>
      <c r="VJY919" s="806"/>
      <c r="VJZ919" s="806"/>
      <c r="VKA919" s="806"/>
      <c r="VKB919" s="806"/>
      <c r="VKC919" s="806"/>
      <c r="VKD919" s="806"/>
      <c r="VKE919" s="806"/>
      <c r="VKF919" s="806"/>
      <c r="VKG919" s="806"/>
      <c r="VKH919" s="806"/>
      <c r="VKI919" s="806"/>
      <c r="VKJ919" s="806"/>
      <c r="VKK919" s="806"/>
      <c r="VKL919" s="806"/>
      <c r="VKM919" s="806"/>
      <c r="VKN919" s="806"/>
      <c r="VKO919" s="806"/>
      <c r="VKP919" s="806"/>
      <c r="VKQ919" s="806"/>
      <c r="VKR919" s="806"/>
      <c r="VKS919" s="806"/>
      <c r="VKT919" s="806"/>
      <c r="VKU919" s="806"/>
      <c r="VKV919" s="806"/>
      <c r="VKW919" s="806"/>
      <c r="VKX919" s="806"/>
      <c r="VKY919" s="806"/>
      <c r="VKZ919" s="806"/>
      <c r="VLA919" s="806"/>
      <c r="VLB919" s="806"/>
      <c r="VLC919" s="806"/>
      <c r="VLD919" s="806"/>
      <c r="VLE919" s="806"/>
      <c r="VLF919" s="806"/>
      <c r="VLG919" s="806"/>
      <c r="VLH919" s="806"/>
      <c r="VLI919" s="806"/>
      <c r="VLJ919" s="806"/>
      <c r="VLK919" s="806"/>
      <c r="VLL919" s="806"/>
      <c r="VLM919" s="806"/>
      <c r="VLN919" s="806"/>
      <c r="VLO919" s="806"/>
      <c r="VLP919" s="806"/>
      <c r="VLQ919" s="806"/>
      <c r="VLR919" s="806"/>
      <c r="VLS919" s="806"/>
      <c r="VLT919" s="806"/>
      <c r="VLU919" s="806"/>
      <c r="VLV919" s="806"/>
      <c r="VLW919" s="806"/>
      <c r="VLX919" s="806"/>
      <c r="VLY919" s="806"/>
      <c r="VLZ919" s="806"/>
      <c r="VMA919" s="806"/>
      <c r="VMB919" s="806"/>
      <c r="VMC919" s="806"/>
      <c r="VMD919" s="806"/>
      <c r="VME919" s="806"/>
      <c r="VMF919" s="806"/>
      <c r="VMG919" s="806"/>
      <c r="VMH919" s="806"/>
      <c r="VMI919" s="806"/>
      <c r="VMJ919" s="806"/>
      <c r="VMK919" s="806"/>
      <c r="VML919" s="806"/>
      <c r="VMM919" s="806"/>
      <c r="VMN919" s="806"/>
      <c r="VMO919" s="806"/>
      <c r="VMP919" s="806"/>
      <c r="VMQ919" s="806"/>
      <c r="VMR919" s="806"/>
      <c r="VMS919" s="806"/>
      <c r="VMT919" s="806"/>
      <c r="VMU919" s="806"/>
      <c r="VMV919" s="806"/>
      <c r="VMW919" s="806"/>
      <c r="VMX919" s="806"/>
      <c r="VMY919" s="806"/>
      <c r="VMZ919" s="806"/>
      <c r="VNA919" s="806"/>
      <c r="VNB919" s="806"/>
      <c r="VNC919" s="806"/>
      <c r="VND919" s="806"/>
      <c r="VNE919" s="806"/>
      <c r="VNF919" s="806"/>
      <c r="VNG919" s="806"/>
      <c r="VNH919" s="806"/>
      <c r="VNI919" s="806"/>
      <c r="VNJ919" s="806"/>
      <c r="VNK919" s="806"/>
      <c r="VNL919" s="806"/>
      <c r="VNM919" s="806"/>
      <c r="VNN919" s="806"/>
      <c r="VNO919" s="806"/>
      <c r="VNP919" s="806"/>
      <c r="VNQ919" s="806"/>
      <c r="VNR919" s="806"/>
      <c r="VNS919" s="806"/>
      <c r="VNT919" s="806"/>
      <c r="VNU919" s="806"/>
      <c r="VNV919" s="806"/>
      <c r="VNW919" s="806"/>
      <c r="VNX919" s="806"/>
      <c r="VNY919" s="806"/>
      <c r="VNZ919" s="806"/>
      <c r="VOA919" s="806"/>
      <c r="VOB919" s="806"/>
      <c r="VOC919" s="806"/>
      <c r="VOD919" s="806"/>
      <c r="VOE919" s="806"/>
      <c r="VOF919" s="806"/>
      <c r="VOG919" s="806"/>
      <c r="VOH919" s="806"/>
      <c r="VOI919" s="806"/>
      <c r="VOJ919" s="806"/>
      <c r="VOK919" s="806"/>
      <c r="VOL919" s="806"/>
      <c r="VOM919" s="806"/>
      <c r="VON919" s="806"/>
      <c r="VOO919" s="806"/>
      <c r="VOP919" s="806"/>
      <c r="VOQ919" s="806"/>
      <c r="VOR919" s="806"/>
      <c r="VOS919" s="806"/>
      <c r="VOT919" s="806"/>
      <c r="VOU919" s="806"/>
      <c r="VOV919" s="806"/>
      <c r="VOW919" s="806"/>
      <c r="VOX919" s="806"/>
      <c r="VOY919" s="806"/>
      <c r="VOZ919" s="806"/>
      <c r="VPA919" s="806"/>
      <c r="VPB919" s="806"/>
      <c r="VPC919" s="806"/>
      <c r="VPD919" s="806"/>
      <c r="VPE919" s="806"/>
      <c r="VPF919" s="806"/>
      <c r="VPG919" s="806"/>
      <c r="VPH919" s="806"/>
      <c r="VPI919" s="806"/>
      <c r="VPJ919" s="806"/>
      <c r="VPK919" s="806"/>
      <c r="VPL919" s="806"/>
      <c r="VPM919" s="806"/>
      <c r="VPN919" s="806"/>
      <c r="VPO919" s="806"/>
      <c r="VPP919" s="806"/>
      <c r="VPQ919" s="806"/>
      <c r="VPR919" s="806"/>
      <c r="VPS919" s="806"/>
      <c r="VPT919" s="806"/>
      <c r="VPU919" s="806"/>
      <c r="VPV919" s="806"/>
      <c r="VPW919" s="806"/>
      <c r="VPX919" s="806"/>
      <c r="VPY919" s="806"/>
      <c r="VPZ919" s="806"/>
      <c r="VQA919" s="806"/>
      <c r="VQB919" s="806"/>
      <c r="VQC919" s="806"/>
      <c r="VQD919" s="806"/>
      <c r="VQE919" s="806"/>
      <c r="VQF919" s="806"/>
      <c r="VQG919" s="806"/>
      <c r="VQH919" s="806"/>
      <c r="VQI919" s="806"/>
      <c r="VQJ919" s="806"/>
      <c r="VQK919" s="806"/>
      <c r="VQL919" s="806"/>
      <c r="VQM919" s="806"/>
      <c r="VQN919" s="806"/>
      <c r="VQO919" s="806"/>
      <c r="VQP919" s="806"/>
      <c r="VQQ919" s="806"/>
      <c r="VQR919" s="806"/>
      <c r="VQS919" s="806"/>
      <c r="VQT919" s="806"/>
      <c r="VQU919" s="806"/>
      <c r="VQV919" s="806"/>
      <c r="VQW919" s="806"/>
      <c r="VQX919" s="806"/>
      <c r="VQY919" s="806"/>
      <c r="VQZ919" s="806"/>
      <c r="VRA919" s="806"/>
      <c r="VRB919" s="806"/>
      <c r="VRC919" s="806"/>
      <c r="VRD919" s="806"/>
      <c r="VRE919" s="806"/>
      <c r="VRF919" s="806"/>
      <c r="VRG919" s="806"/>
      <c r="VRH919" s="806"/>
      <c r="VRI919" s="806"/>
      <c r="VRJ919" s="806"/>
      <c r="VRK919" s="806"/>
      <c r="VRL919" s="806"/>
      <c r="VRM919" s="806"/>
      <c r="VRN919" s="806"/>
      <c r="VRO919" s="806"/>
      <c r="VRP919" s="806"/>
      <c r="VRQ919" s="806"/>
      <c r="VRR919" s="806"/>
      <c r="VRS919" s="806"/>
      <c r="VRT919" s="806"/>
      <c r="VRU919" s="806"/>
      <c r="VRV919" s="806"/>
      <c r="VRW919" s="806"/>
      <c r="VRX919" s="806"/>
      <c r="VRY919" s="806"/>
      <c r="VRZ919" s="806"/>
      <c r="VSA919" s="806"/>
      <c r="VSB919" s="806"/>
      <c r="VSC919" s="806"/>
      <c r="VSD919" s="806"/>
      <c r="VSE919" s="806"/>
      <c r="VSF919" s="806"/>
      <c r="VSG919" s="806"/>
      <c r="VSH919" s="806"/>
      <c r="VSI919" s="806"/>
      <c r="VSJ919" s="806"/>
      <c r="VSK919" s="806"/>
      <c r="VSL919" s="806"/>
      <c r="VSM919" s="806"/>
      <c r="VSN919" s="806"/>
      <c r="VSO919" s="806"/>
      <c r="VSP919" s="806"/>
      <c r="VSQ919" s="806"/>
      <c r="VSR919" s="806"/>
      <c r="VSS919" s="806"/>
      <c r="VST919" s="806"/>
      <c r="VSU919" s="806"/>
      <c r="VSV919" s="806"/>
      <c r="VSW919" s="806"/>
      <c r="VSX919" s="806"/>
      <c r="VSY919" s="806"/>
      <c r="VSZ919" s="806"/>
      <c r="VTA919" s="806"/>
      <c r="VTB919" s="806"/>
      <c r="VTC919" s="806"/>
      <c r="VTD919" s="806"/>
      <c r="VTE919" s="806"/>
      <c r="VTF919" s="806"/>
      <c r="VTG919" s="806"/>
      <c r="VTH919" s="806"/>
      <c r="VTI919" s="806"/>
      <c r="VTJ919" s="806"/>
      <c r="VTK919" s="806"/>
      <c r="VTL919" s="806"/>
      <c r="VTM919" s="806"/>
      <c r="VTN919" s="806"/>
      <c r="VTO919" s="806"/>
      <c r="VTP919" s="806"/>
      <c r="VTQ919" s="806"/>
      <c r="VTR919" s="806"/>
      <c r="VTS919" s="806"/>
      <c r="VTT919" s="806"/>
      <c r="VTU919" s="806"/>
      <c r="VTV919" s="806"/>
      <c r="VTW919" s="806"/>
      <c r="VTX919" s="806"/>
      <c r="VTY919" s="806"/>
      <c r="VTZ919" s="806"/>
      <c r="VUA919" s="806"/>
      <c r="VUB919" s="806"/>
      <c r="VUC919" s="806"/>
      <c r="VUD919" s="806"/>
      <c r="VUE919" s="806"/>
      <c r="VUF919" s="806"/>
      <c r="VUG919" s="806"/>
      <c r="VUH919" s="806"/>
      <c r="VUI919" s="806"/>
      <c r="VUJ919" s="806"/>
      <c r="VUK919" s="806"/>
      <c r="VUL919" s="806"/>
      <c r="VUM919" s="806"/>
      <c r="VUN919" s="806"/>
      <c r="VUO919" s="806"/>
      <c r="VUP919" s="806"/>
      <c r="VUQ919" s="806"/>
      <c r="VUR919" s="806"/>
      <c r="VUS919" s="806"/>
      <c r="VUT919" s="806"/>
      <c r="VUU919" s="806"/>
      <c r="VUV919" s="806"/>
      <c r="VUW919" s="806"/>
      <c r="VUX919" s="806"/>
      <c r="VUY919" s="806"/>
      <c r="VUZ919" s="806"/>
      <c r="VVA919" s="806"/>
      <c r="VVB919" s="806"/>
      <c r="VVC919" s="806"/>
      <c r="VVD919" s="806"/>
      <c r="VVE919" s="806"/>
      <c r="VVF919" s="806"/>
      <c r="VVG919" s="806"/>
      <c r="VVH919" s="806"/>
      <c r="VVI919" s="806"/>
      <c r="VVJ919" s="806"/>
      <c r="VVK919" s="806"/>
      <c r="VVL919" s="806"/>
      <c r="VVM919" s="806"/>
      <c r="VVN919" s="806"/>
      <c r="VVO919" s="806"/>
      <c r="VVP919" s="806"/>
      <c r="VVQ919" s="806"/>
      <c r="VVR919" s="806"/>
      <c r="VVS919" s="806"/>
      <c r="VVT919" s="806"/>
      <c r="VVU919" s="806"/>
      <c r="VVV919" s="806"/>
      <c r="VVW919" s="806"/>
      <c r="VVX919" s="806"/>
      <c r="VVY919" s="806"/>
      <c r="VVZ919" s="806"/>
      <c r="VWA919" s="806"/>
      <c r="VWB919" s="806"/>
      <c r="VWC919" s="806"/>
      <c r="VWD919" s="806"/>
      <c r="VWE919" s="806"/>
      <c r="VWF919" s="806"/>
      <c r="VWG919" s="806"/>
      <c r="VWH919" s="806"/>
      <c r="VWI919" s="806"/>
      <c r="VWJ919" s="806"/>
      <c r="VWK919" s="806"/>
      <c r="VWL919" s="806"/>
      <c r="VWM919" s="806"/>
      <c r="VWN919" s="806"/>
      <c r="VWO919" s="806"/>
      <c r="VWP919" s="806"/>
      <c r="VWQ919" s="806"/>
      <c r="VWR919" s="806"/>
      <c r="VWS919" s="806"/>
      <c r="VWT919" s="806"/>
      <c r="VWU919" s="806"/>
      <c r="VWV919" s="806"/>
      <c r="VWW919" s="806"/>
      <c r="VWX919" s="806"/>
      <c r="VWY919" s="806"/>
      <c r="VWZ919" s="806"/>
      <c r="VXA919" s="806"/>
      <c r="VXB919" s="806"/>
      <c r="VXC919" s="806"/>
      <c r="VXD919" s="806"/>
      <c r="VXE919" s="806"/>
      <c r="VXF919" s="806"/>
      <c r="VXG919" s="806"/>
      <c r="VXH919" s="806"/>
      <c r="VXI919" s="806"/>
      <c r="VXJ919" s="806"/>
      <c r="VXK919" s="806"/>
      <c r="VXL919" s="806"/>
      <c r="VXM919" s="806"/>
      <c r="VXN919" s="806"/>
      <c r="VXO919" s="806"/>
      <c r="VXP919" s="806"/>
      <c r="VXQ919" s="806"/>
      <c r="VXR919" s="806"/>
      <c r="VXS919" s="806"/>
      <c r="VXT919" s="806"/>
      <c r="VXU919" s="806"/>
      <c r="VXV919" s="806"/>
      <c r="VXW919" s="806"/>
      <c r="VXX919" s="806"/>
      <c r="VXY919" s="806"/>
      <c r="VXZ919" s="806"/>
      <c r="VYA919" s="806"/>
      <c r="VYB919" s="806"/>
      <c r="VYC919" s="806"/>
      <c r="VYD919" s="806"/>
      <c r="VYE919" s="806"/>
      <c r="VYF919" s="806"/>
      <c r="VYG919" s="806"/>
      <c r="VYH919" s="806"/>
      <c r="VYI919" s="806"/>
      <c r="VYJ919" s="806"/>
      <c r="VYK919" s="806"/>
      <c r="VYL919" s="806"/>
      <c r="VYM919" s="806"/>
      <c r="VYN919" s="806"/>
      <c r="VYO919" s="806"/>
      <c r="VYP919" s="806"/>
      <c r="VYQ919" s="806"/>
      <c r="VYR919" s="806"/>
      <c r="VYS919" s="806"/>
      <c r="VYT919" s="806"/>
      <c r="VYU919" s="806"/>
      <c r="VYV919" s="806"/>
      <c r="VYW919" s="806"/>
      <c r="VYX919" s="806"/>
      <c r="VYY919" s="806"/>
      <c r="VYZ919" s="806"/>
      <c r="VZA919" s="806"/>
      <c r="VZB919" s="806"/>
      <c r="VZC919" s="806"/>
      <c r="VZD919" s="806"/>
      <c r="VZE919" s="806"/>
      <c r="VZF919" s="806"/>
      <c r="VZG919" s="806"/>
      <c r="VZH919" s="806"/>
      <c r="VZI919" s="806"/>
      <c r="VZJ919" s="806"/>
      <c r="VZK919" s="806"/>
      <c r="VZL919" s="806"/>
      <c r="VZM919" s="806"/>
      <c r="VZN919" s="806"/>
      <c r="VZO919" s="806"/>
      <c r="VZP919" s="806"/>
      <c r="VZQ919" s="806"/>
      <c r="VZR919" s="806"/>
      <c r="VZS919" s="806"/>
      <c r="VZT919" s="806"/>
      <c r="VZU919" s="806"/>
      <c r="VZV919" s="806"/>
      <c r="VZW919" s="806"/>
      <c r="VZX919" s="806"/>
      <c r="VZY919" s="806"/>
      <c r="VZZ919" s="806"/>
      <c r="WAA919" s="806"/>
      <c r="WAB919" s="806"/>
      <c r="WAC919" s="806"/>
      <c r="WAD919" s="806"/>
      <c r="WAE919" s="806"/>
      <c r="WAF919" s="806"/>
      <c r="WAG919" s="806"/>
      <c r="WAH919" s="806"/>
      <c r="WAI919" s="806"/>
      <c r="WAJ919" s="806"/>
      <c r="WAK919" s="806"/>
      <c r="WAL919" s="806"/>
      <c r="WAM919" s="806"/>
      <c r="WAN919" s="806"/>
      <c r="WAO919" s="806"/>
      <c r="WAP919" s="806"/>
      <c r="WAQ919" s="806"/>
      <c r="WAR919" s="806"/>
      <c r="WAS919" s="806"/>
      <c r="WAT919" s="806"/>
      <c r="WAU919" s="806"/>
      <c r="WAV919" s="806"/>
      <c r="WAW919" s="806"/>
      <c r="WAX919" s="806"/>
      <c r="WAY919" s="806"/>
      <c r="WAZ919" s="806"/>
      <c r="WBA919" s="806"/>
      <c r="WBB919" s="806"/>
      <c r="WBC919" s="806"/>
      <c r="WBD919" s="806"/>
      <c r="WBE919" s="806"/>
      <c r="WBF919" s="806"/>
      <c r="WBG919" s="806"/>
      <c r="WBH919" s="806"/>
      <c r="WBI919" s="806"/>
      <c r="WBJ919" s="806"/>
      <c r="WBK919" s="806"/>
      <c r="WBL919" s="806"/>
      <c r="WBM919" s="806"/>
      <c r="WBN919" s="806"/>
      <c r="WBO919" s="806"/>
      <c r="WBP919" s="806"/>
      <c r="WBQ919" s="806"/>
      <c r="WBR919" s="806"/>
      <c r="WBS919" s="806"/>
      <c r="WBT919" s="806"/>
      <c r="WBU919" s="806"/>
      <c r="WBV919" s="806"/>
      <c r="WBW919" s="806"/>
      <c r="WBX919" s="806"/>
      <c r="WBY919" s="806"/>
      <c r="WBZ919" s="806"/>
      <c r="WCA919" s="806"/>
      <c r="WCB919" s="806"/>
      <c r="WCC919" s="806"/>
      <c r="WCD919" s="806"/>
      <c r="WCE919" s="806"/>
      <c r="WCF919" s="806"/>
      <c r="WCG919" s="806"/>
      <c r="WCH919" s="806"/>
      <c r="WCI919" s="806"/>
      <c r="WCJ919" s="806"/>
      <c r="WCK919" s="806"/>
      <c r="WCL919" s="806"/>
      <c r="WCM919" s="806"/>
      <c r="WCN919" s="806"/>
      <c r="WCO919" s="806"/>
      <c r="WCP919" s="806"/>
      <c r="WCQ919" s="806"/>
      <c r="WCR919" s="806"/>
      <c r="WCS919" s="806"/>
      <c r="WCT919" s="806"/>
      <c r="WCU919" s="806"/>
      <c r="WCV919" s="806"/>
      <c r="WCW919" s="806"/>
      <c r="WCX919" s="806"/>
      <c r="WCY919" s="806"/>
      <c r="WCZ919" s="806"/>
      <c r="WDA919" s="806"/>
      <c r="WDB919" s="806"/>
      <c r="WDC919" s="806"/>
      <c r="WDD919" s="806"/>
      <c r="WDE919" s="806"/>
      <c r="WDF919" s="806"/>
      <c r="WDG919" s="806"/>
      <c r="WDH919" s="806"/>
      <c r="WDI919" s="806"/>
      <c r="WDJ919" s="806"/>
      <c r="WDK919" s="806"/>
      <c r="WDL919" s="806"/>
      <c r="WDM919" s="806"/>
      <c r="WDN919" s="806"/>
      <c r="WDO919" s="806"/>
      <c r="WDP919" s="806"/>
      <c r="WDQ919" s="806"/>
      <c r="WDR919" s="806"/>
      <c r="WDS919" s="806"/>
      <c r="WDT919" s="806"/>
      <c r="WDU919" s="806"/>
      <c r="WDV919" s="806"/>
      <c r="WDW919" s="806"/>
      <c r="WDX919" s="806"/>
      <c r="WDY919" s="806"/>
      <c r="WDZ919" s="806"/>
      <c r="WEA919" s="806"/>
      <c r="WEB919" s="806"/>
      <c r="WEC919" s="806"/>
      <c r="WED919" s="806"/>
      <c r="WEE919" s="806"/>
      <c r="WEF919" s="806"/>
      <c r="WEG919" s="806"/>
      <c r="WEH919" s="806"/>
      <c r="WEI919" s="806"/>
      <c r="WEJ919" s="806"/>
      <c r="WEK919" s="806"/>
      <c r="WEL919" s="806"/>
      <c r="WEM919" s="806"/>
      <c r="WEN919" s="806"/>
      <c r="WEO919" s="806"/>
      <c r="WEP919" s="806"/>
      <c r="WEQ919" s="806"/>
      <c r="WER919" s="806"/>
      <c r="WES919" s="806"/>
      <c r="WET919" s="806"/>
      <c r="WEU919" s="806"/>
      <c r="WEV919" s="806"/>
      <c r="WEW919" s="806"/>
      <c r="WEX919" s="806"/>
      <c r="WEY919" s="806"/>
      <c r="WEZ919" s="806"/>
      <c r="WFA919" s="806"/>
      <c r="WFB919" s="806"/>
      <c r="WFC919" s="806"/>
      <c r="WFD919" s="806"/>
      <c r="WFE919" s="806"/>
      <c r="WFF919" s="806"/>
      <c r="WFG919" s="806"/>
      <c r="WFH919" s="806"/>
      <c r="WFI919" s="806"/>
      <c r="WFJ919" s="806"/>
      <c r="WFK919" s="806"/>
      <c r="WFL919" s="806"/>
      <c r="WFM919" s="806"/>
      <c r="WFN919" s="806"/>
      <c r="WFO919" s="806"/>
      <c r="WFP919" s="806"/>
      <c r="WFQ919" s="806"/>
      <c r="WFR919" s="806"/>
      <c r="WFS919" s="806"/>
      <c r="WFT919" s="806"/>
      <c r="WFU919" s="806"/>
      <c r="WFV919" s="806"/>
      <c r="WFW919" s="806"/>
      <c r="WFX919" s="806"/>
      <c r="WFY919" s="806"/>
      <c r="WFZ919" s="806"/>
      <c r="WGA919" s="806"/>
      <c r="WGB919" s="806"/>
      <c r="WGC919" s="806"/>
      <c r="WGD919" s="806"/>
      <c r="WGE919" s="806"/>
      <c r="WGF919" s="806"/>
      <c r="WGG919" s="806"/>
      <c r="WGH919" s="806"/>
      <c r="WGI919" s="806"/>
      <c r="WGJ919" s="806"/>
      <c r="WGK919" s="806"/>
      <c r="WGL919" s="806"/>
      <c r="WGM919" s="806"/>
      <c r="WGN919" s="806"/>
      <c r="WGO919" s="806"/>
      <c r="WGP919" s="806"/>
      <c r="WGQ919" s="806"/>
      <c r="WGR919" s="806"/>
      <c r="WGS919" s="806"/>
      <c r="WGT919" s="806"/>
      <c r="WGU919" s="806"/>
      <c r="WGV919" s="806"/>
      <c r="WGW919" s="806"/>
      <c r="WGX919" s="806"/>
      <c r="WGY919" s="806"/>
      <c r="WGZ919" s="806"/>
      <c r="WHA919" s="806"/>
      <c r="WHB919" s="806"/>
      <c r="WHC919" s="806"/>
      <c r="WHD919" s="806"/>
      <c r="WHE919" s="806"/>
      <c r="WHF919" s="806"/>
      <c r="WHG919" s="806"/>
      <c r="WHH919" s="806"/>
      <c r="WHI919" s="806"/>
      <c r="WHJ919" s="806"/>
      <c r="WHK919" s="806"/>
      <c r="WHL919" s="806"/>
      <c r="WHM919" s="806"/>
      <c r="WHN919" s="806"/>
      <c r="WHO919" s="806"/>
      <c r="WHP919" s="806"/>
      <c r="WHQ919" s="806"/>
      <c r="WHR919" s="806"/>
      <c r="WHS919" s="806"/>
      <c r="WHT919" s="806"/>
      <c r="WHU919" s="806"/>
      <c r="WHV919" s="806"/>
      <c r="WHW919" s="806"/>
      <c r="WHX919" s="806"/>
      <c r="WHY919" s="806"/>
      <c r="WHZ919" s="806"/>
      <c r="WIA919" s="806"/>
      <c r="WIB919" s="806"/>
      <c r="WIC919" s="806"/>
      <c r="WID919" s="806"/>
      <c r="WIE919" s="806"/>
      <c r="WIF919" s="806"/>
      <c r="WIG919" s="806"/>
      <c r="WIH919" s="806"/>
      <c r="WII919" s="806"/>
      <c r="WIJ919" s="806"/>
      <c r="WIK919" s="806"/>
      <c r="WIL919" s="806"/>
      <c r="WIM919" s="806"/>
      <c r="WIN919" s="806"/>
      <c r="WIO919" s="806"/>
      <c r="WIP919" s="806"/>
      <c r="WIQ919" s="806"/>
      <c r="WIR919" s="806"/>
      <c r="WIS919" s="806"/>
      <c r="WIT919" s="806"/>
      <c r="WIU919" s="806"/>
      <c r="WIV919" s="806"/>
      <c r="WIW919" s="806"/>
      <c r="WIX919" s="806"/>
      <c r="WIY919" s="806"/>
      <c r="WIZ919" s="806"/>
      <c r="WJA919" s="806"/>
      <c r="WJB919" s="806"/>
      <c r="WJC919" s="806"/>
      <c r="WJD919" s="806"/>
      <c r="WJE919" s="806"/>
      <c r="WJF919" s="806"/>
      <c r="WJG919" s="806"/>
      <c r="WJH919" s="806"/>
      <c r="WJI919" s="806"/>
      <c r="WJJ919" s="806"/>
      <c r="WJK919" s="806"/>
      <c r="WJL919" s="806"/>
      <c r="WJM919" s="806"/>
      <c r="WJN919" s="806"/>
      <c r="WJO919" s="806"/>
      <c r="WJP919" s="806"/>
      <c r="WJQ919" s="806"/>
      <c r="WJR919" s="806"/>
      <c r="WJS919" s="806"/>
      <c r="WJT919" s="806"/>
      <c r="WJU919" s="806"/>
      <c r="WJV919" s="806"/>
      <c r="WJW919" s="806"/>
      <c r="WJX919" s="806"/>
      <c r="WJY919" s="806"/>
      <c r="WJZ919" s="806"/>
      <c r="WKA919" s="806"/>
      <c r="WKB919" s="806"/>
      <c r="WKC919" s="806"/>
      <c r="WKD919" s="806"/>
      <c r="WKE919" s="806"/>
      <c r="WKF919" s="806"/>
      <c r="WKG919" s="806"/>
      <c r="WKH919" s="806"/>
      <c r="WKI919" s="806"/>
      <c r="WKJ919" s="806"/>
      <c r="WKK919" s="806"/>
      <c r="WKL919" s="806"/>
      <c r="WKM919" s="806"/>
      <c r="WKN919" s="806"/>
      <c r="WKO919" s="806"/>
      <c r="WKP919" s="806"/>
      <c r="WKQ919" s="806"/>
      <c r="WKR919" s="806"/>
      <c r="WKS919" s="806"/>
      <c r="WKT919" s="806"/>
      <c r="WKU919" s="806"/>
      <c r="WKV919" s="806"/>
      <c r="WKW919" s="806"/>
      <c r="WKX919" s="806"/>
      <c r="WKY919" s="806"/>
      <c r="WKZ919" s="806"/>
      <c r="WLA919" s="806"/>
      <c r="WLB919" s="806"/>
      <c r="WLC919" s="806"/>
      <c r="WLD919" s="806"/>
      <c r="WLE919" s="806"/>
      <c r="WLF919" s="806"/>
      <c r="WLG919" s="806"/>
      <c r="WLH919" s="806"/>
      <c r="WLI919" s="806"/>
      <c r="WLJ919" s="806"/>
      <c r="WLK919" s="806"/>
      <c r="WLL919" s="806"/>
      <c r="WLM919" s="806"/>
      <c r="WLN919" s="806"/>
      <c r="WLO919" s="806"/>
      <c r="WLP919" s="806"/>
      <c r="WLQ919" s="806"/>
      <c r="WLR919" s="806"/>
      <c r="WLS919" s="806"/>
      <c r="WLT919" s="806"/>
      <c r="WLU919" s="806"/>
      <c r="WLV919" s="806"/>
      <c r="WLW919" s="806"/>
      <c r="WLX919" s="806"/>
      <c r="WLY919" s="806"/>
      <c r="WLZ919" s="806"/>
      <c r="WMA919" s="806"/>
      <c r="WMB919" s="806"/>
      <c r="WMC919" s="806"/>
      <c r="WMD919" s="806"/>
      <c r="WME919" s="806"/>
      <c r="WMF919" s="806"/>
      <c r="WMG919" s="806"/>
      <c r="WMH919" s="806"/>
      <c r="WMI919" s="806"/>
      <c r="WMJ919" s="806"/>
      <c r="WMK919" s="806"/>
      <c r="WML919" s="806"/>
      <c r="WMM919" s="806"/>
      <c r="WMN919" s="806"/>
      <c r="WMO919" s="806"/>
      <c r="WMP919" s="806"/>
      <c r="WMQ919" s="806"/>
      <c r="WMR919" s="806"/>
      <c r="WMS919" s="806"/>
      <c r="WMT919" s="806"/>
      <c r="WMU919" s="806"/>
      <c r="WMV919" s="806"/>
      <c r="WMW919" s="806"/>
      <c r="WMX919" s="806"/>
      <c r="WMY919" s="806"/>
      <c r="WMZ919" s="806"/>
      <c r="WNA919" s="806"/>
      <c r="WNB919" s="806"/>
      <c r="WNC919" s="806"/>
      <c r="WND919" s="806"/>
      <c r="WNE919" s="806"/>
      <c r="WNF919" s="806"/>
      <c r="WNG919" s="806"/>
      <c r="WNH919" s="806"/>
      <c r="WNI919" s="806"/>
      <c r="WNJ919" s="806"/>
      <c r="WNK919" s="806"/>
      <c r="WNL919" s="806"/>
      <c r="WNM919" s="806"/>
      <c r="WNN919" s="806"/>
      <c r="WNO919" s="806"/>
      <c r="WNP919" s="806"/>
      <c r="WNQ919" s="806"/>
      <c r="WNR919" s="806"/>
      <c r="WNS919" s="806"/>
      <c r="WNT919" s="806"/>
      <c r="WNU919" s="806"/>
      <c r="WNV919" s="806"/>
      <c r="WNW919" s="806"/>
      <c r="WNX919" s="806"/>
      <c r="WNY919" s="806"/>
      <c r="WNZ919" s="806"/>
      <c r="WOA919" s="806"/>
      <c r="WOB919" s="806"/>
      <c r="WOC919" s="806"/>
      <c r="WOD919" s="806"/>
      <c r="WOE919" s="806"/>
      <c r="WOF919" s="806"/>
      <c r="WOG919" s="806"/>
      <c r="WOH919" s="806"/>
      <c r="WOI919" s="806"/>
      <c r="WOJ919" s="806"/>
      <c r="WOK919" s="806"/>
      <c r="WOL919" s="806"/>
      <c r="WOM919" s="806"/>
      <c r="WON919" s="806"/>
      <c r="WOO919" s="806"/>
      <c r="WOP919" s="806"/>
      <c r="WOQ919" s="806"/>
      <c r="WOR919" s="806"/>
      <c r="WOS919" s="806"/>
      <c r="WOT919" s="806"/>
      <c r="WOU919" s="806"/>
      <c r="WOV919" s="806"/>
      <c r="WOW919" s="806"/>
      <c r="WOX919" s="806"/>
      <c r="WOY919" s="806"/>
      <c r="WOZ919" s="806"/>
      <c r="WPA919" s="806"/>
      <c r="WPB919" s="806"/>
      <c r="WPC919" s="806"/>
      <c r="WPD919" s="806"/>
      <c r="WPE919" s="806"/>
      <c r="WPF919" s="806"/>
      <c r="WPG919" s="806"/>
      <c r="WPH919" s="806"/>
      <c r="WPI919" s="806"/>
      <c r="WPJ919" s="806"/>
      <c r="WPK919" s="806"/>
      <c r="WPL919" s="806"/>
      <c r="WPM919" s="806"/>
      <c r="WPN919" s="806"/>
      <c r="WPO919" s="806"/>
      <c r="WPP919" s="806"/>
      <c r="WPQ919" s="806"/>
      <c r="WPR919" s="806"/>
      <c r="WPS919" s="806"/>
      <c r="WPT919" s="806"/>
      <c r="WPU919" s="806"/>
      <c r="WPV919" s="806"/>
      <c r="WPW919" s="806"/>
      <c r="WPX919" s="806"/>
      <c r="WPY919" s="806"/>
      <c r="WPZ919" s="806"/>
      <c r="WQA919" s="806"/>
      <c r="WQB919" s="806"/>
      <c r="WQC919" s="806"/>
      <c r="WQD919" s="806"/>
      <c r="WQE919" s="806"/>
      <c r="WQF919" s="806"/>
      <c r="WQG919" s="806"/>
      <c r="WQH919" s="806"/>
      <c r="WQI919" s="806"/>
      <c r="WQJ919" s="806"/>
      <c r="WQK919" s="806"/>
      <c r="WQL919" s="806"/>
      <c r="WQM919" s="806"/>
      <c r="WQN919" s="806"/>
      <c r="WQO919" s="806"/>
      <c r="WQP919" s="806"/>
      <c r="WQQ919" s="806"/>
      <c r="WQR919" s="806"/>
      <c r="WQS919" s="806"/>
      <c r="WQT919" s="806"/>
      <c r="WQU919" s="806"/>
      <c r="WQV919" s="806"/>
      <c r="WQW919" s="806"/>
      <c r="WQX919" s="806"/>
      <c r="WQY919" s="806"/>
      <c r="WQZ919" s="806"/>
      <c r="WRA919" s="806"/>
      <c r="WRB919" s="806"/>
      <c r="WRC919" s="806"/>
      <c r="WRD919" s="806"/>
      <c r="WRE919" s="806"/>
      <c r="WRF919" s="806"/>
      <c r="WRG919" s="806"/>
      <c r="WRH919" s="806"/>
      <c r="WRI919" s="806"/>
      <c r="WRJ919" s="806"/>
      <c r="WRK919" s="806"/>
      <c r="WRL919" s="806"/>
      <c r="WRM919" s="806"/>
      <c r="WRN919" s="806"/>
      <c r="WRO919" s="806"/>
      <c r="WRP919" s="806"/>
      <c r="WRQ919" s="806"/>
      <c r="WRR919" s="806"/>
      <c r="WRS919" s="806"/>
      <c r="WRT919" s="806"/>
      <c r="WRU919" s="806"/>
      <c r="WRV919" s="806"/>
      <c r="WRW919" s="806"/>
      <c r="WRX919" s="806"/>
      <c r="WRY919" s="806"/>
      <c r="WRZ919" s="806"/>
      <c r="WSA919" s="806"/>
      <c r="WSB919" s="806"/>
      <c r="WSC919" s="806"/>
      <c r="WSD919" s="806"/>
      <c r="WSE919" s="806"/>
      <c r="WSF919" s="806"/>
      <c r="WSG919" s="806"/>
      <c r="WSH919" s="806"/>
      <c r="WSI919" s="806"/>
      <c r="WSJ919" s="806"/>
      <c r="WSK919" s="806"/>
      <c r="WSL919" s="806"/>
      <c r="WSM919" s="806"/>
      <c r="WSN919" s="806"/>
      <c r="WSO919" s="806"/>
      <c r="WSP919" s="806"/>
      <c r="WSQ919" s="806"/>
      <c r="WSR919" s="806"/>
      <c r="WSS919" s="806"/>
      <c r="WST919" s="806"/>
      <c r="WSU919" s="806"/>
      <c r="WSV919" s="806"/>
      <c r="WSW919" s="806"/>
      <c r="WSX919" s="806"/>
      <c r="WSY919" s="806"/>
      <c r="WSZ919" s="806"/>
      <c r="WTA919" s="806"/>
      <c r="WTB919" s="806"/>
      <c r="WTC919" s="806"/>
      <c r="WTD919" s="806"/>
      <c r="WTE919" s="806"/>
      <c r="WTF919" s="806"/>
      <c r="WTG919" s="806"/>
      <c r="WTH919" s="806"/>
      <c r="WTI919" s="806"/>
      <c r="WTJ919" s="806"/>
      <c r="WTK919" s="806"/>
      <c r="WTL919" s="806"/>
      <c r="WTM919" s="806"/>
      <c r="WTN919" s="806"/>
      <c r="WTO919" s="806"/>
      <c r="WTP919" s="806"/>
      <c r="WTQ919" s="806"/>
      <c r="WTR919" s="806"/>
      <c r="WTS919" s="806"/>
      <c r="WTT919" s="806"/>
      <c r="WTU919" s="806"/>
      <c r="WTV919" s="806"/>
      <c r="WTW919" s="806"/>
      <c r="WTX919" s="806"/>
      <c r="WTY919" s="806"/>
      <c r="WTZ919" s="806"/>
      <c r="WUA919" s="806"/>
      <c r="WUB919" s="806"/>
      <c r="WUC919" s="806"/>
      <c r="WUD919" s="806"/>
      <c r="WUE919" s="806"/>
      <c r="WUF919" s="806"/>
      <c r="WUG919" s="806"/>
      <c r="WUH919" s="806"/>
      <c r="WUI919" s="806"/>
      <c r="WUJ919" s="806"/>
      <c r="WUK919" s="806"/>
      <c r="WUL919" s="806"/>
      <c r="WUM919" s="806"/>
      <c r="WUN919" s="806"/>
      <c r="WUO919" s="806"/>
      <c r="WUP919" s="806"/>
      <c r="WUQ919" s="806"/>
      <c r="WUR919" s="806"/>
      <c r="WUS919" s="806"/>
      <c r="WUT919" s="806"/>
      <c r="WUU919" s="806"/>
      <c r="WUV919" s="806"/>
      <c r="WUW919" s="806"/>
      <c r="WUX919" s="806"/>
      <c r="WUY919" s="806"/>
      <c r="WUZ919" s="806"/>
      <c r="WVA919" s="806"/>
      <c r="WVB919" s="806"/>
      <c r="WVC919" s="806"/>
      <c r="WVD919" s="806"/>
      <c r="WVE919" s="806"/>
      <c r="WVF919" s="806"/>
      <c r="WVG919" s="806"/>
      <c r="WVH919" s="806"/>
      <c r="WVI919" s="806"/>
      <c r="WVJ919" s="806"/>
      <c r="WVK919" s="806"/>
      <c r="WVL919" s="806"/>
      <c r="WVM919" s="806"/>
      <c r="WVN919" s="806"/>
      <c r="WVO919" s="806"/>
      <c r="WVP919" s="806"/>
      <c r="WVQ919" s="806"/>
      <c r="WVR919" s="806"/>
      <c r="WVS919" s="806"/>
      <c r="WVT919" s="806"/>
      <c r="WVU919" s="806"/>
      <c r="WVV919" s="806"/>
      <c r="WVW919" s="806"/>
      <c r="WVX919" s="806"/>
      <c r="WVY919" s="806"/>
      <c r="WVZ919" s="806"/>
      <c r="WWA919" s="806"/>
      <c r="WWB919" s="806"/>
      <c r="WWC919" s="806"/>
      <c r="WWD919" s="806"/>
      <c r="WWE919" s="806"/>
      <c r="WWF919" s="806"/>
      <c r="WWG919" s="806"/>
      <c r="WWH919" s="806"/>
      <c r="WWI919" s="806"/>
      <c r="WWJ919" s="806"/>
      <c r="WWK919" s="806"/>
      <c r="WWL919" s="806"/>
      <c r="WWM919" s="806"/>
      <c r="WWN919" s="806"/>
      <c r="WWO919" s="806"/>
      <c r="WWP919" s="806"/>
      <c r="WWQ919" s="806"/>
      <c r="WWR919" s="806"/>
      <c r="WWS919" s="806"/>
      <c r="WWT919" s="806"/>
      <c r="WWU919" s="806"/>
      <c r="WWV919" s="806"/>
      <c r="WWW919" s="806"/>
      <c r="WWX919" s="806"/>
      <c r="WWY919" s="806"/>
      <c r="WWZ919" s="806"/>
      <c r="WXA919" s="806"/>
      <c r="WXB919" s="806"/>
      <c r="WXC919" s="806"/>
      <c r="WXD919" s="806"/>
      <c r="WXE919" s="806"/>
      <c r="WXF919" s="806"/>
      <c r="WXG919" s="806"/>
      <c r="WXH919" s="806"/>
      <c r="WXI919" s="806"/>
      <c r="WXJ919" s="806"/>
      <c r="WXK919" s="806"/>
      <c r="WXL919" s="806"/>
      <c r="WXM919" s="806"/>
      <c r="WXN919" s="806"/>
      <c r="WXO919" s="806"/>
      <c r="WXP919" s="806"/>
      <c r="WXQ919" s="806"/>
      <c r="WXR919" s="806"/>
      <c r="WXS919" s="806"/>
      <c r="WXT919" s="806"/>
      <c r="WXU919" s="806"/>
      <c r="WXV919" s="806"/>
      <c r="WXW919" s="806"/>
      <c r="WXX919" s="806"/>
      <c r="WXY919" s="806"/>
      <c r="WXZ919" s="806"/>
      <c r="WYA919" s="806"/>
      <c r="WYB919" s="806"/>
      <c r="WYC919" s="806"/>
      <c r="WYD919" s="806"/>
      <c r="WYE919" s="806"/>
      <c r="WYF919" s="806"/>
      <c r="WYG919" s="806"/>
      <c r="WYH919" s="806"/>
      <c r="WYI919" s="806"/>
      <c r="WYJ919" s="806"/>
      <c r="WYK919" s="806"/>
      <c r="WYL919" s="806"/>
      <c r="WYM919" s="806"/>
      <c r="WYN919" s="806"/>
      <c r="WYO919" s="806"/>
      <c r="WYP919" s="806"/>
      <c r="WYQ919" s="806"/>
      <c r="WYR919" s="806"/>
      <c r="WYS919" s="806"/>
      <c r="WYT919" s="806"/>
      <c r="WYU919" s="806"/>
      <c r="WYV919" s="806"/>
      <c r="WYW919" s="806"/>
      <c r="WYX919" s="806"/>
      <c r="WYY919" s="806"/>
      <c r="WYZ919" s="806"/>
      <c r="WZA919" s="806"/>
      <c r="WZB919" s="806"/>
      <c r="WZC919" s="806"/>
      <c r="WZD919" s="806"/>
      <c r="WZE919" s="806"/>
      <c r="WZF919" s="806"/>
      <c r="WZG919" s="806"/>
      <c r="WZH919" s="806"/>
      <c r="WZI919" s="806"/>
      <c r="WZJ919" s="806"/>
      <c r="WZK919" s="806"/>
      <c r="WZL919" s="806"/>
      <c r="WZM919" s="806"/>
      <c r="WZN919" s="806"/>
      <c r="WZO919" s="806"/>
      <c r="WZP919" s="806"/>
      <c r="WZQ919" s="806"/>
      <c r="WZR919" s="806"/>
      <c r="WZS919" s="806"/>
      <c r="WZT919" s="806"/>
      <c r="WZU919" s="806"/>
      <c r="WZV919" s="806"/>
      <c r="WZW919" s="806"/>
      <c r="WZX919" s="806"/>
      <c r="WZY919" s="806"/>
      <c r="WZZ919" s="806"/>
      <c r="XAA919" s="806"/>
      <c r="XAB919" s="806"/>
      <c r="XAC919" s="806"/>
      <c r="XAD919" s="806"/>
      <c r="XAE919" s="806"/>
      <c r="XAF919" s="806"/>
      <c r="XAG919" s="806"/>
      <c r="XAH919" s="806"/>
      <c r="XAI919" s="806"/>
      <c r="XAJ919" s="806"/>
      <c r="XAK919" s="806"/>
      <c r="XAL919" s="806"/>
      <c r="XAM919" s="806"/>
      <c r="XAN919" s="806"/>
      <c r="XAO919" s="806"/>
      <c r="XAP919" s="806"/>
      <c r="XAQ919" s="806"/>
      <c r="XAR919" s="806"/>
      <c r="XAS919" s="806"/>
      <c r="XAT919" s="806"/>
      <c r="XAU919" s="806"/>
      <c r="XAV919" s="806"/>
      <c r="XAW919" s="806"/>
      <c r="XAX919" s="806"/>
      <c r="XAY919" s="806"/>
      <c r="XAZ919" s="806"/>
      <c r="XBA919" s="806"/>
      <c r="XBB919" s="806"/>
      <c r="XBC919" s="806"/>
      <c r="XBD919" s="806"/>
      <c r="XBE919" s="806"/>
      <c r="XBF919" s="806"/>
      <c r="XBG919" s="806"/>
      <c r="XBH919" s="806"/>
      <c r="XBI919" s="806"/>
      <c r="XBJ919" s="806"/>
      <c r="XBK919" s="806"/>
      <c r="XBL919" s="806"/>
      <c r="XBM919" s="806"/>
      <c r="XBN919" s="806"/>
      <c r="XBO919" s="806"/>
      <c r="XBP919" s="806"/>
      <c r="XBQ919" s="806"/>
      <c r="XBR919" s="806"/>
      <c r="XBS919" s="806"/>
      <c r="XBT919" s="806"/>
      <c r="XBU919" s="806"/>
      <c r="XBV919" s="806"/>
      <c r="XBW919" s="806"/>
      <c r="XBX919" s="806"/>
      <c r="XBY919" s="806"/>
      <c r="XBZ919" s="806"/>
      <c r="XCA919" s="806"/>
      <c r="XCB919" s="806"/>
      <c r="XCC919" s="806"/>
      <c r="XCD919" s="806"/>
      <c r="XCE919" s="806"/>
      <c r="XCF919" s="806"/>
      <c r="XCG919" s="806"/>
      <c r="XCH919" s="806"/>
      <c r="XCI919" s="806"/>
      <c r="XCJ919" s="806"/>
      <c r="XCK919" s="806"/>
      <c r="XCL919" s="806"/>
      <c r="XCM919" s="806"/>
      <c r="XCN919" s="806"/>
      <c r="XCO919" s="806"/>
      <c r="XCP919" s="806"/>
    </row>
    <row r="920" spans="1:16318" s="803" customFormat="1" ht="39.75" customHeight="1" x14ac:dyDescent="0.25">
      <c r="A920" s="1228"/>
      <c r="B920" s="1228"/>
      <c r="C920" s="1228"/>
      <c r="D920" s="1228"/>
      <c r="E920" s="1211"/>
      <c r="F920" s="1396"/>
      <c r="G920" s="809" t="s">
        <v>849</v>
      </c>
      <c r="H920" s="395" t="s">
        <v>492</v>
      </c>
      <c r="I920" s="395" t="s">
        <v>25</v>
      </c>
      <c r="J920" s="396">
        <v>6.03</v>
      </c>
      <c r="K920" s="685">
        <v>1809</v>
      </c>
      <c r="L920" s="628">
        <v>3</v>
      </c>
      <c r="M920" s="941" t="s">
        <v>493</v>
      </c>
      <c r="N920" s="598"/>
      <c r="O920" s="598"/>
      <c r="P920" s="598"/>
      <c r="Q920" s="598"/>
      <c r="R920" s="598"/>
      <c r="S920" s="598"/>
      <c r="T920" s="598"/>
      <c r="U920" s="598"/>
      <c r="V920" s="598"/>
      <c r="W920" s="598"/>
      <c r="X920" s="598"/>
      <c r="Y920" s="598"/>
      <c r="Z920" s="598"/>
      <c r="AA920" s="598"/>
      <c r="AB920" s="598"/>
      <c r="AC920" s="598"/>
      <c r="AD920" s="598"/>
      <c r="AE920" s="598"/>
      <c r="AF920" s="598"/>
      <c r="AG920" s="598"/>
      <c r="AH920" s="598"/>
      <c r="AI920" s="598"/>
      <c r="AJ920" s="598"/>
      <c r="AK920" s="598"/>
      <c r="AL920" s="598"/>
      <c r="AM920" s="598"/>
      <c r="AN920" s="598"/>
      <c r="AO920" s="598"/>
      <c r="AP920" s="598"/>
      <c r="AQ920" s="598"/>
      <c r="AR920" s="598"/>
      <c r="AS920" s="598"/>
      <c r="AT920" s="598"/>
      <c r="AU920" s="598"/>
      <c r="AV920" s="598"/>
      <c r="AW920" s="598"/>
      <c r="AX920" s="598"/>
      <c r="AY920" s="598"/>
      <c r="AZ920" s="598"/>
      <c r="BA920" s="598"/>
      <c r="BB920" s="598"/>
      <c r="BC920" s="598"/>
      <c r="BD920" s="598"/>
      <c r="BE920" s="598"/>
      <c r="BF920" s="598"/>
      <c r="BG920" s="598"/>
      <c r="BH920" s="598"/>
      <c r="BI920" s="598"/>
      <c r="BJ920" s="598"/>
      <c r="BK920" s="598"/>
      <c r="BL920" s="598"/>
      <c r="BM920" s="598"/>
      <c r="BN920" s="598"/>
      <c r="BO920" s="598"/>
      <c r="BP920" s="598"/>
      <c r="BQ920" s="598"/>
      <c r="BR920" s="598"/>
      <c r="BS920" s="598"/>
      <c r="BT920" s="598"/>
      <c r="BU920" s="598"/>
      <c r="BV920" s="805"/>
      <c r="BW920" s="806"/>
      <c r="BX920" s="806"/>
      <c r="BY920" s="806"/>
      <c r="BZ920" s="806"/>
      <c r="CA920" s="806"/>
      <c r="CB920" s="806"/>
      <c r="CC920" s="806"/>
      <c r="CD920" s="806"/>
      <c r="CE920" s="806"/>
      <c r="CF920" s="806"/>
      <c r="CG920" s="806"/>
      <c r="CH920" s="806"/>
      <c r="CI920" s="806"/>
      <c r="CJ920" s="806"/>
      <c r="CK920" s="806"/>
      <c r="CL920" s="806"/>
      <c r="CM920" s="806"/>
      <c r="CN920" s="806"/>
      <c r="CO920" s="806"/>
      <c r="CP920" s="806"/>
      <c r="CQ920" s="806"/>
      <c r="CR920" s="806"/>
      <c r="CS920" s="806"/>
      <c r="CT920" s="806"/>
      <c r="CU920" s="806"/>
      <c r="CV920" s="806"/>
      <c r="CW920" s="806"/>
      <c r="CX920" s="806"/>
      <c r="CY920" s="806"/>
      <c r="CZ920" s="806"/>
      <c r="DA920" s="806"/>
      <c r="DB920" s="806"/>
      <c r="DC920" s="806"/>
      <c r="DD920" s="806"/>
      <c r="DE920" s="806"/>
      <c r="DF920" s="806"/>
      <c r="DG920" s="806"/>
      <c r="DH920" s="806"/>
      <c r="DI920" s="806"/>
      <c r="DJ920" s="806"/>
      <c r="DK920" s="806"/>
      <c r="DL920" s="806"/>
      <c r="DM920" s="806"/>
      <c r="DN920" s="806"/>
      <c r="DO920" s="806"/>
      <c r="DP920" s="806"/>
      <c r="DQ920" s="806"/>
      <c r="DR920" s="806"/>
      <c r="DS920" s="806"/>
      <c r="DT920" s="806"/>
      <c r="DU920" s="806"/>
      <c r="DV920" s="806"/>
      <c r="DW920" s="806"/>
      <c r="DX920" s="806"/>
      <c r="DY920" s="806"/>
      <c r="DZ920" s="806"/>
      <c r="EA920" s="806"/>
      <c r="EB920" s="806"/>
      <c r="EC920" s="806"/>
      <c r="ED920" s="806"/>
      <c r="EE920" s="806"/>
      <c r="EF920" s="806"/>
      <c r="EG920" s="806"/>
      <c r="EH920" s="806"/>
      <c r="EI920" s="806"/>
      <c r="EJ920" s="806"/>
      <c r="EK920" s="806"/>
      <c r="EL920" s="806"/>
      <c r="EM920" s="806"/>
      <c r="EN920" s="806"/>
      <c r="EO920" s="806"/>
      <c r="EP920" s="806"/>
      <c r="EQ920" s="806"/>
      <c r="ER920" s="806"/>
      <c r="ES920" s="806"/>
      <c r="ET920" s="806"/>
      <c r="EU920" s="806"/>
      <c r="EV920" s="806"/>
      <c r="EW920" s="806"/>
      <c r="EX920" s="806"/>
      <c r="EY920" s="806"/>
      <c r="EZ920" s="806"/>
      <c r="FA920" s="806"/>
      <c r="FB920" s="806"/>
      <c r="FC920" s="806"/>
      <c r="FD920" s="806"/>
      <c r="FE920" s="806"/>
      <c r="FF920" s="806"/>
      <c r="FG920" s="806"/>
      <c r="FH920" s="806"/>
      <c r="FI920" s="806"/>
      <c r="FJ920" s="806"/>
      <c r="FK920" s="806"/>
      <c r="FL920" s="806"/>
      <c r="FM920" s="806"/>
      <c r="FN920" s="806"/>
      <c r="FO920" s="806"/>
      <c r="FP920" s="806"/>
      <c r="FQ920" s="806"/>
      <c r="FR920" s="806"/>
      <c r="FS920" s="806"/>
      <c r="FT920" s="806"/>
      <c r="FU920" s="806"/>
      <c r="FV920" s="806"/>
      <c r="FW920" s="806"/>
      <c r="FX920" s="806"/>
      <c r="FY920" s="806"/>
      <c r="FZ920" s="806"/>
      <c r="GA920" s="806"/>
      <c r="GB920" s="806"/>
      <c r="GC920" s="806"/>
      <c r="GD920" s="806"/>
      <c r="GE920" s="806"/>
      <c r="GF920" s="806"/>
      <c r="GG920" s="806"/>
      <c r="GH920" s="806"/>
      <c r="GI920" s="806"/>
      <c r="GJ920" s="806"/>
      <c r="GK920" s="806"/>
      <c r="GL920" s="806"/>
      <c r="GM920" s="806"/>
      <c r="GN920" s="806"/>
      <c r="GO920" s="806"/>
      <c r="GP920" s="806"/>
      <c r="GQ920" s="806"/>
      <c r="GR920" s="806"/>
      <c r="GS920" s="806"/>
      <c r="GT920" s="806"/>
      <c r="GU920" s="806"/>
      <c r="GV920" s="806"/>
      <c r="GW920" s="806"/>
      <c r="GX920" s="806"/>
      <c r="GY920" s="806"/>
      <c r="GZ920" s="806"/>
      <c r="HA920" s="806"/>
      <c r="HB920" s="806"/>
      <c r="HC920" s="806"/>
      <c r="HD920" s="806"/>
      <c r="HE920" s="806"/>
      <c r="HF920" s="806"/>
      <c r="HG920" s="806"/>
      <c r="HH920" s="806"/>
      <c r="HI920" s="806"/>
      <c r="HJ920" s="806"/>
      <c r="HK920" s="806"/>
      <c r="HL920" s="806"/>
      <c r="HM920" s="806"/>
      <c r="HN920" s="806"/>
      <c r="HO920" s="806"/>
      <c r="HP920" s="806"/>
      <c r="HQ920" s="806"/>
      <c r="HR920" s="806"/>
      <c r="HS920" s="806"/>
      <c r="HT920" s="806"/>
      <c r="HU920" s="806"/>
      <c r="HV920" s="806"/>
      <c r="HW920" s="806"/>
      <c r="HX920" s="806"/>
      <c r="HY920" s="806"/>
      <c r="HZ920" s="806"/>
      <c r="IA920" s="806"/>
      <c r="IB920" s="806"/>
      <c r="IC920" s="806"/>
      <c r="ID920" s="806"/>
      <c r="IE920" s="806"/>
      <c r="IF920" s="806"/>
      <c r="IG920" s="806"/>
      <c r="IH920" s="806"/>
      <c r="II920" s="806"/>
      <c r="IJ920" s="806"/>
      <c r="IK920" s="806"/>
      <c r="IL920" s="806"/>
      <c r="IM920" s="806"/>
      <c r="IN920" s="806"/>
      <c r="IO920" s="806"/>
      <c r="IP920" s="806"/>
      <c r="IQ920" s="806"/>
      <c r="IR920" s="806"/>
      <c r="IS920" s="806"/>
      <c r="IT920" s="806"/>
      <c r="IU920" s="806"/>
      <c r="IV920" s="806"/>
      <c r="IW920" s="806"/>
      <c r="IX920" s="806"/>
      <c r="IY920" s="806"/>
      <c r="IZ920" s="806"/>
      <c r="JA920" s="806"/>
      <c r="JB920" s="806"/>
      <c r="JC920" s="806"/>
      <c r="JD920" s="806"/>
      <c r="JE920" s="806"/>
      <c r="JF920" s="806"/>
      <c r="JG920" s="806"/>
      <c r="JH920" s="806"/>
      <c r="JI920" s="806"/>
      <c r="JJ920" s="806"/>
      <c r="JK920" s="806"/>
      <c r="JL920" s="806"/>
      <c r="JM920" s="806"/>
      <c r="JN920" s="806"/>
      <c r="JO920" s="806"/>
      <c r="JP920" s="806"/>
      <c r="JQ920" s="806"/>
      <c r="JR920" s="806"/>
      <c r="JS920" s="806"/>
      <c r="JT920" s="806"/>
      <c r="JU920" s="806"/>
      <c r="JV920" s="806"/>
      <c r="JW920" s="806"/>
      <c r="JX920" s="806"/>
      <c r="JY920" s="806"/>
      <c r="JZ920" s="806"/>
      <c r="KA920" s="806"/>
      <c r="KB920" s="806"/>
      <c r="KC920" s="806"/>
      <c r="KD920" s="806"/>
      <c r="KE920" s="806"/>
      <c r="KF920" s="806"/>
      <c r="KG920" s="806"/>
      <c r="KH920" s="806"/>
      <c r="KI920" s="806"/>
      <c r="KJ920" s="806"/>
      <c r="KK920" s="806"/>
      <c r="KL920" s="806"/>
      <c r="KM920" s="806"/>
      <c r="KN920" s="806"/>
      <c r="KO920" s="806"/>
      <c r="KP920" s="806"/>
      <c r="KQ920" s="806"/>
      <c r="KR920" s="806"/>
      <c r="KS920" s="806"/>
      <c r="KT920" s="806"/>
      <c r="KU920" s="806"/>
      <c r="KV920" s="806"/>
      <c r="KW920" s="806"/>
      <c r="KX920" s="806"/>
      <c r="KY920" s="806"/>
      <c r="KZ920" s="806"/>
      <c r="LA920" s="806"/>
      <c r="LB920" s="806"/>
      <c r="LC920" s="806"/>
      <c r="LD920" s="806"/>
      <c r="LE920" s="806"/>
      <c r="LF920" s="806"/>
      <c r="LG920" s="806"/>
      <c r="LH920" s="806"/>
      <c r="LI920" s="806"/>
      <c r="LJ920" s="806"/>
      <c r="LK920" s="806"/>
      <c r="LL920" s="806"/>
      <c r="LM920" s="806"/>
      <c r="LN920" s="806"/>
      <c r="LO920" s="806"/>
      <c r="LP920" s="806"/>
      <c r="LQ920" s="806"/>
      <c r="LR920" s="806"/>
      <c r="LS920" s="806"/>
      <c r="LT920" s="806"/>
      <c r="LU920" s="806"/>
      <c r="LV920" s="806"/>
      <c r="LW920" s="806"/>
      <c r="LX920" s="806"/>
      <c r="LY920" s="806"/>
      <c r="LZ920" s="806"/>
      <c r="MA920" s="806"/>
      <c r="MB920" s="806"/>
      <c r="MC920" s="806"/>
      <c r="MD920" s="806"/>
      <c r="ME920" s="806"/>
      <c r="MF920" s="806"/>
      <c r="MG920" s="806"/>
      <c r="MH920" s="806"/>
      <c r="MI920" s="806"/>
      <c r="MJ920" s="806"/>
      <c r="MK920" s="806"/>
      <c r="ML920" s="806"/>
      <c r="MM920" s="806"/>
      <c r="MN920" s="806"/>
      <c r="MO920" s="806"/>
      <c r="MP920" s="806"/>
      <c r="MQ920" s="806"/>
      <c r="MR920" s="806"/>
      <c r="MS920" s="806"/>
      <c r="MT920" s="806"/>
      <c r="MU920" s="806"/>
      <c r="MV920" s="806"/>
      <c r="MW920" s="806"/>
      <c r="MX920" s="806"/>
      <c r="MY920" s="806"/>
      <c r="MZ920" s="806"/>
      <c r="NA920" s="806"/>
      <c r="NB920" s="806"/>
      <c r="NC920" s="806"/>
      <c r="ND920" s="806"/>
      <c r="NE920" s="806"/>
      <c r="NF920" s="806"/>
      <c r="NG920" s="806"/>
      <c r="NH920" s="806"/>
      <c r="NI920" s="806"/>
      <c r="NJ920" s="806"/>
      <c r="NK920" s="806"/>
      <c r="NL920" s="806"/>
      <c r="NM920" s="806"/>
      <c r="NN920" s="806"/>
      <c r="NO920" s="806"/>
      <c r="NP920" s="806"/>
      <c r="NQ920" s="806"/>
      <c r="NR920" s="806"/>
      <c r="NS920" s="806"/>
      <c r="NT920" s="806"/>
      <c r="NU920" s="806"/>
      <c r="NV920" s="806"/>
      <c r="NW920" s="806"/>
      <c r="NX920" s="806"/>
      <c r="NY920" s="806"/>
      <c r="NZ920" s="806"/>
      <c r="OA920" s="806"/>
      <c r="OB920" s="806"/>
      <c r="OC920" s="806"/>
      <c r="OD920" s="806"/>
      <c r="OE920" s="806"/>
      <c r="OF920" s="806"/>
      <c r="OG920" s="806"/>
      <c r="OH920" s="806"/>
      <c r="OI920" s="806"/>
      <c r="OJ920" s="806"/>
      <c r="OK920" s="806"/>
      <c r="OL920" s="806"/>
      <c r="OM920" s="806"/>
      <c r="ON920" s="806"/>
      <c r="OO920" s="806"/>
      <c r="OP920" s="806"/>
      <c r="OQ920" s="806"/>
      <c r="OR920" s="806"/>
      <c r="OS920" s="806"/>
      <c r="OT920" s="806"/>
      <c r="OU920" s="806"/>
      <c r="OV920" s="806"/>
      <c r="OW920" s="806"/>
      <c r="OX920" s="806"/>
      <c r="OY920" s="806"/>
      <c r="OZ920" s="806"/>
      <c r="PA920" s="806"/>
      <c r="PB920" s="806"/>
      <c r="PC920" s="806"/>
      <c r="PD920" s="806"/>
      <c r="PE920" s="806"/>
      <c r="PF920" s="806"/>
      <c r="PG920" s="806"/>
      <c r="PH920" s="806"/>
      <c r="PI920" s="806"/>
      <c r="PJ920" s="806"/>
      <c r="PK920" s="806"/>
      <c r="PL920" s="806"/>
      <c r="PM920" s="806"/>
      <c r="PN920" s="806"/>
      <c r="PO920" s="806"/>
      <c r="PP920" s="806"/>
      <c r="PQ920" s="806"/>
      <c r="PR920" s="806"/>
      <c r="PS920" s="806"/>
      <c r="PT920" s="806"/>
      <c r="PU920" s="806"/>
      <c r="PV920" s="806"/>
      <c r="PW920" s="806"/>
      <c r="PX920" s="806"/>
      <c r="PY920" s="806"/>
      <c r="PZ920" s="806"/>
      <c r="QA920" s="806"/>
      <c r="QB920" s="806"/>
      <c r="QC920" s="806"/>
      <c r="QD920" s="806"/>
      <c r="QE920" s="806"/>
      <c r="QF920" s="806"/>
      <c r="QG920" s="806"/>
      <c r="QH920" s="806"/>
      <c r="QI920" s="806"/>
      <c r="QJ920" s="806"/>
      <c r="QK920" s="806"/>
      <c r="QL920" s="806"/>
      <c r="QM920" s="806"/>
      <c r="QN920" s="806"/>
      <c r="QO920" s="806"/>
      <c r="QP920" s="806"/>
      <c r="QQ920" s="806"/>
      <c r="QR920" s="806"/>
      <c r="QS920" s="806"/>
      <c r="QT920" s="806"/>
      <c r="QU920" s="806"/>
      <c r="QV920" s="806"/>
      <c r="QW920" s="806"/>
      <c r="QX920" s="806"/>
      <c r="QY920" s="806"/>
      <c r="QZ920" s="806"/>
      <c r="RA920" s="806"/>
      <c r="RB920" s="806"/>
      <c r="RC920" s="806"/>
      <c r="RD920" s="806"/>
      <c r="RE920" s="806"/>
      <c r="RF920" s="806"/>
      <c r="RG920" s="806"/>
      <c r="RH920" s="806"/>
      <c r="RI920" s="806"/>
      <c r="RJ920" s="806"/>
      <c r="RK920" s="806"/>
      <c r="RL920" s="806"/>
      <c r="RM920" s="806"/>
      <c r="RN920" s="806"/>
      <c r="RO920" s="806"/>
      <c r="RP920" s="806"/>
      <c r="RQ920" s="806"/>
      <c r="RR920" s="806"/>
      <c r="RS920" s="806"/>
      <c r="RT920" s="806"/>
      <c r="RU920" s="806"/>
      <c r="RV920" s="806"/>
      <c r="RW920" s="806"/>
      <c r="RX920" s="806"/>
      <c r="RY920" s="806"/>
      <c r="RZ920" s="806"/>
      <c r="SA920" s="806"/>
      <c r="SB920" s="806"/>
      <c r="SC920" s="806"/>
      <c r="SD920" s="806"/>
      <c r="SE920" s="806"/>
      <c r="SF920" s="806"/>
      <c r="SG920" s="806"/>
      <c r="SH920" s="806"/>
      <c r="SI920" s="806"/>
      <c r="SJ920" s="806"/>
      <c r="SK920" s="806"/>
      <c r="SL920" s="806"/>
      <c r="SM920" s="806"/>
      <c r="SN920" s="806"/>
      <c r="SO920" s="806"/>
      <c r="SP920" s="806"/>
      <c r="SQ920" s="806"/>
      <c r="SR920" s="806"/>
      <c r="SS920" s="806"/>
      <c r="ST920" s="806"/>
      <c r="SU920" s="806"/>
      <c r="SV920" s="806"/>
      <c r="SW920" s="806"/>
      <c r="SX920" s="806"/>
      <c r="SY920" s="806"/>
      <c r="SZ920" s="806"/>
      <c r="TA920" s="806"/>
      <c r="TB920" s="806"/>
      <c r="TC920" s="806"/>
      <c r="TD920" s="806"/>
      <c r="TE920" s="806"/>
      <c r="TF920" s="806"/>
      <c r="TG920" s="806"/>
      <c r="TH920" s="806"/>
      <c r="TI920" s="806"/>
      <c r="TJ920" s="806"/>
      <c r="TK920" s="806"/>
      <c r="TL920" s="806"/>
      <c r="TM920" s="806"/>
      <c r="TN920" s="806"/>
      <c r="TO920" s="806"/>
      <c r="TP920" s="806"/>
      <c r="TQ920" s="806"/>
      <c r="TR920" s="806"/>
      <c r="TS920" s="806"/>
      <c r="TT920" s="806"/>
      <c r="TU920" s="806"/>
      <c r="TV920" s="806"/>
      <c r="TW920" s="806"/>
      <c r="TX920" s="806"/>
      <c r="TY920" s="806"/>
      <c r="TZ920" s="806"/>
      <c r="UA920" s="806"/>
      <c r="UB920" s="806"/>
      <c r="UC920" s="806"/>
      <c r="UD920" s="806"/>
      <c r="UE920" s="806"/>
      <c r="UF920" s="806"/>
      <c r="UG920" s="806"/>
      <c r="UH920" s="806"/>
      <c r="UI920" s="806"/>
      <c r="UJ920" s="806"/>
      <c r="UK920" s="806"/>
      <c r="UL920" s="806"/>
      <c r="UM920" s="806"/>
      <c r="UN920" s="806"/>
      <c r="UO920" s="806"/>
      <c r="UP920" s="806"/>
      <c r="UQ920" s="806"/>
      <c r="UR920" s="806"/>
      <c r="US920" s="806"/>
      <c r="UT920" s="806"/>
      <c r="UU920" s="806"/>
      <c r="UV920" s="806"/>
      <c r="UW920" s="806"/>
      <c r="UX920" s="806"/>
      <c r="UY920" s="806"/>
      <c r="UZ920" s="806"/>
      <c r="VA920" s="806"/>
      <c r="VB920" s="806"/>
      <c r="VC920" s="806"/>
      <c r="VD920" s="806"/>
      <c r="VE920" s="806"/>
      <c r="VF920" s="806"/>
      <c r="VG920" s="806"/>
      <c r="VH920" s="806"/>
      <c r="VI920" s="806"/>
      <c r="VJ920" s="806"/>
      <c r="VK920" s="806"/>
      <c r="VL920" s="806"/>
      <c r="VM920" s="806"/>
      <c r="VN920" s="806"/>
      <c r="VO920" s="806"/>
      <c r="VP920" s="806"/>
      <c r="VQ920" s="806"/>
      <c r="VR920" s="806"/>
      <c r="VS920" s="806"/>
      <c r="VT920" s="806"/>
      <c r="VU920" s="806"/>
      <c r="VV920" s="806"/>
      <c r="VW920" s="806"/>
      <c r="VX920" s="806"/>
      <c r="VY920" s="806"/>
      <c r="VZ920" s="806"/>
      <c r="WA920" s="806"/>
      <c r="WB920" s="806"/>
      <c r="WC920" s="806"/>
      <c r="WD920" s="806"/>
      <c r="WE920" s="806"/>
      <c r="WF920" s="806"/>
      <c r="WG920" s="806"/>
      <c r="WH920" s="806"/>
      <c r="WI920" s="806"/>
      <c r="WJ920" s="806"/>
      <c r="WK920" s="806"/>
      <c r="WL920" s="806"/>
      <c r="WM920" s="806"/>
      <c r="WN920" s="806"/>
      <c r="WO920" s="806"/>
      <c r="WP920" s="806"/>
      <c r="WQ920" s="806"/>
      <c r="WR920" s="806"/>
      <c r="WS920" s="806"/>
      <c r="WT920" s="806"/>
      <c r="WU920" s="806"/>
      <c r="WV920" s="806"/>
      <c r="WW920" s="806"/>
      <c r="WX920" s="806"/>
      <c r="WY920" s="806"/>
      <c r="WZ920" s="806"/>
      <c r="XA920" s="806"/>
      <c r="XB920" s="806"/>
      <c r="XC920" s="806"/>
      <c r="XD920" s="806"/>
      <c r="XE920" s="806"/>
      <c r="XF920" s="806"/>
      <c r="XG920" s="806"/>
      <c r="XH920" s="806"/>
      <c r="XI920" s="806"/>
      <c r="XJ920" s="806"/>
      <c r="XK920" s="806"/>
      <c r="XL920" s="806"/>
      <c r="XM920" s="806"/>
      <c r="XN920" s="806"/>
      <c r="XO920" s="806"/>
      <c r="XP920" s="806"/>
      <c r="XQ920" s="806"/>
      <c r="XR920" s="806"/>
      <c r="XS920" s="806"/>
      <c r="XT920" s="806"/>
      <c r="XU920" s="806"/>
      <c r="XV920" s="806"/>
      <c r="XW920" s="806"/>
      <c r="XX920" s="806"/>
      <c r="XY920" s="806"/>
      <c r="XZ920" s="806"/>
      <c r="YA920" s="806"/>
      <c r="YB920" s="806"/>
      <c r="YC920" s="806"/>
      <c r="YD920" s="806"/>
      <c r="YE920" s="806"/>
      <c r="YF920" s="806"/>
      <c r="YG920" s="806"/>
      <c r="YH920" s="806"/>
      <c r="YI920" s="806"/>
      <c r="YJ920" s="806"/>
      <c r="YK920" s="806"/>
      <c r="YL920" s="806"/>
      <c r="YM920" s="806"/>
      <c r="YN920" s="806"/>
      <c r="YO920" s="806"/>
      <c r="YP920" s="806"/>
      <c r="YQ920" s="806"/>
      <c r="YR920" s="806"/>
      <c r="YS920" s="806"/>
      <c r="YT920" s="806"/>
      <c r="YU920" s="806"/>
      <c r="YV920" s="806"/>
      <c r="YW920" s="806"/>
      <c r="YX920" s="806"/>
      <c r="YY920" s="806"/>
      <c r="YZ920" s="806"/>
      <c r="ZA920" s="806"/>
      <c r="ZB920" s="806"/>
      <c r="ZC920" s="806"/>
      <c r="ZD920" s="806"/>
      <c r="ZE920" s="806"/>
      <c r="ZF920" s="806"/>
      <c r="ZG920" s="806"/>
      <c r="ZH920" s="806"/>
      <c r="ZI920" s="806"/>
      <c r="ZJ920" s="806"/>
      <c r="ZK920" s="806"/>
      <c r="ZL920" s="806"/>
      <c r="ZM920" s="806"/>
      <c r="ZN920" s="806"/>
      <c r="ZO920" s="806"/>
      <c r="ZP920" s="806"/>
      <c r="ZQ920" s="806"/>
      <c r="ZR920" s="806"/>
      <c r="ZS920" s="806"/>
      <c r="ZT920" s="806"/>
      <c r="ZU920" s="806"/>
      <c r="ZV920" s="806"/>
      <c r="ZW920" s="806"/>
      <c r="ZX920" s="806"/>
      <c r="ZY920" s="806"/>
      <c r="ZZ920" s="806"/>
      <c r="AAA920" s="806"/>
      <c r="AAB920" s="806"/>
      <c r="AAC920" s="806"/>
      <c r="AAD920" s="806"/>
      <c r="AAE920" s="806"/>
      <c r="AAF920" s="806"/>
      <c r="AAG920" s="806"/>
      <c r="AAH920" s="806"/>
      <c r="AAI920" s="806"/>
      <c r="AAJ920" s="806"/>
      <c r="AAK920" s="806"/>
      <c r="AAL920" s="806"/>
      <c r="AAM920" s="806"/>
      <c r="AAN920" s="806"/>
      <c r="AAO920" s="806"/>
      <c r="AAP920" s="806"/>
      <c r="AAQ920" s="806"/>
      <c r="AAR920" s="806"/>
      <c r="AAS920" s="806"/>
      <c r="AAT920" s="806"/>
      <c r="AAU920" s="806"/>
      <c r="AAV920" s="806"/>
      <c r="AAW920" s="806"/>
      <c r="AAX920" s="806"/>
      <c r="AAY920" s="806"/>
      <c r="AAZ920" s="806"/>
      <c r="ABA920" s="806"/>
      <c r="ABB920" s="806"/>
      <c r="ABC920" s="806"/>
      <c r="ABD920" s="806"/>
      <c r="ABE920" s="806"/>
      <c r="ABF920" s="806"/>
      <c r="ABG920" s="806"/>
      <c r="ABH920" s="806"/>
      <c r="ABI920" s="806"/>
      <c r="ABJ920" s="806"/>
      <c r="ABK920" s="806"/>
      <c r="ABL920" s="806"/>
      <c r="ABM920" s="806"/>
      <c r="ABN920" s="806"/>
      <c r="ABO920" s="806"/>
      <c r="ABP920" s="806"/>
      <c r="ABQ920" s="806"/>
      <c r="ABR920" s="806"/>
      <c r="ABS920" s="806"/>
      <c r="ABT920" s="806"/>
      <c r="ABU920" s="806"/>
      <c r="ABV920" s="806"/>
      <c r="ABW920" s="806"/>
      <c r="ABX920" s="806"/>
      <c r="ABY920" s="806"/>
      <c r="ABZ920" s="806"/>
      <c r="ACA920" s="806"/>
      <c r="ACB920" s="806"/>
      <c r="ACC920" s="806"/>
      <c r="ACD920" s="806"/>
      <c r="ACE920" s="806"/>
      <c r="ACF920" s="806"/>
      <c r="ACG920" s="806"/>
      <c r="ACH920" s="806"/>
      <c r="ACI920" s="806"/>
      <c r="ACJ920" s="806"/>
      <c r="ACK920" s="806"/>
      <c r="ACL920" s="806"/>
      <c r="ACM920" s="806"/>
      <c r="ACN920" s="806"/>
      <c r="ACO920" s="806"/>
      <c r="ACP920" s="806"/>
      <c r="ACQ920" s="806"/>
      <c r="ACR920" s="806"/>
      <c r="ACS920" s="806"/>
      <c r="ACT920" s="806"/>
      <c r="ACU920" s="806"/>
      <c r="ACV920" s="806"/>
      <c r="ACW920" s="806"/>
      <c r="ACX920" s="806"/>
      <c r="ACY920" s="806"/>
      <c r="ACZ920" s="806"/>
      <c r="ADA920" s="806"/>
      <c r="ADB920" s="806"/>
      <c r="ADC920" s="806"/>
      <c r="ADD920" s="806"/>
      <c r="ADE920" s="806"/>
      <c r="ADF920" s="806"/>
      <c r="ADG920" s="806"/>
      <c r="ADH920" s="806"/>
      <c r="ADI920" s="806"/>
      <c r="ADJ920" s="806"/>
      <c r="ADK920" s="806"/>
      <c r="ADL920" s="806"/>
      <c r="ADM920" s="806"/>
      <c r="ADN920" s="806"/>
      <c r="ADO920" s="806"/>
      <c r="ADP920" s="806"/>
      <c r="ADQ920" s="806"/>
      <c r="ADR920" s="806"/>
      <c r="ADS920" s="806"/>
      <c r="ADT920" s="806"/>
      <c r="ADU920" s="806"/>
      <c r="ADV920" s="806"/>
      <c r="ADW920" s="806"/>
      <c r="ADX920" s="806"/>
      <c r="ADY920" s="806"/>
      <c r="ADZ920" s="806"/>
      <c r="AEA920" s="806"/>
      <c r="AEB920" s="806"/>
      <c r="AEC920" s="806"/>
      <c r="AED920" s="806"/>
      <c r="AEE920" s="806"/>
      <c r="AEF920" s="806"/>
      <c r="AEG920" s="806"/>
      <c r="AEH920" s="806"/>
      <c r="AEI920" s="806"/>
      <c r="AEJ920" s="806"/>
      <c r="AEK920" s="806"/>
      <c r="AEL920" s="806"/>
      <c r="AEM920" s="806"/>
      <c r="AEN920" s="806"/>
      <c r="AEO920" s="806"/>
      <c r="AEP920" s="806"/>
      <c r="AEQ920" s="806"/>
      <c r="AER920" s="806"/>
      <c r="AES920" s="806"/>
      <c r="AET920" s="806"/>
      <c r="AEU920" s="806"/>
      <c r="AEV920" s="806"/>
      <c r="AEW920" s="806"/>
      <c r="AEX920" s="806"/>
      <c r="AEY920" s="806"/>
      <c r="AEZ920" s="806"/>
      <c r="AFA920" s="806"/>
      <c r="AFB920" s="806"/>
      <c r="AFC920" s="806"/>
      <c r="AFD920" s="806"/>
      <c r="AFE920" s="806"/>
      <c r="AFF920" s="806"/>
      <c r="AFG920" s="806"/>
      <c r="AFH920" s="806"/>
      <c r="AFI920" s="806"/>
      <c r="AFJ920" s="806"/>
      <c r="AFK920" s="806"/>
      <c r="AFL920" s="806"/>
      <c r="AFM920" s="806"/>
      <c r="AFN920" s="806"/>
      <c r="AFO920" s="806"/>
      <c r="AFP920" s="806"/>
      <c r="AFQ920" s="806"/>
      <c r="AFR920" s="806"/>
      <c r="AFS920" s="806"/>
      <c r="AFT920" s="806"/>
      <c r="AFU920" s="806"/>
      <c r="AFV920" s="806"/>
      <c r="AFW920" s="806"/>
      <c r="AFX920" s="806"/>
      <c r="AFY920" s="806"/>
      <c r="AFZ920" s="806"/>
      <c r="AGA920" s="806"/>
      <c r="AGB920" s="806"/>
      <c r="AGC920" s="806"/>
      <c r="AGD920" s="806"/>
      <c r="AGE920" s="806"/>
      <c r="AGF920" s="806"/>
      <c r="AGG920" s="806"/>
      <c r="AGH920" s="806"/>
      <c r="AGI920" s="806"/>
      <c r="AGJ920" s="806"/>
      <c r="AGK920" s="806"/>
      <c r="AGL920" s="806"/>
      <c r="AGM920" s="806"/>
      <c r="AGN920" s="806"/>
      <c r="AGO920" s="806"/>
      <c r="AGP920" s="806"/>
      <c r="AGQ920" s="806"/>
      <c r="AGR920" s="806"/>
      <c r="AGS920" s="806"/>
      <c r="AGT920" s="806"/>
      <c r="AGU920" s="806"/>
      <c r="AGV920" s="806"/>
      <c r="AGW920" s="806"/>
      <c r="AGX920" s="806"/>
      <c r="AGY920" s="806"/>
      <c r="AGZ920" s="806"/>
      <c r="AHA920" s="806"/>
      <c r="AHB920" s="806"/>
      <c r="AHC920" s="806"/>
      <c r="AHD920" s="806"/>
      <c r="AHE920" s="806"/>
      <c r="AHF920" s="806"/>
      <c r="AHG920" s="806"/>
      <c r="AHH920" s="806"/>
      <c r="AHI920" s="806"/>
      <c r="AHJ920" s="806"/>
      <c r="AHK920" s="806"/>
      <c r="AHL920" s="806"/>
      <c r="AHM920" s="806"/>
      <c r="AHN920" s="806"/>
      <c r="AHO920" s="806"/>
      <c r="AHP920" s="806"/>
      <c r="AHQ920" s="806"/>
      <c r="AHR920" s="806"/>
      <c r="AHS920" s="806"/>
      <c r="AHT920" s="806"/>
      <c r="AHU920" s="806"/>
      <c r="AHV920" s="806"/>
      <c r="AHW920" s="806"/>
      <c r="AHX920" s="806"/>
      <c r="AHY920" s="806"/>
      <c r="AHZ920" s="806"/>
      <c r="AIA920" s="806"/>
      <c r="AIB920" s="806"/>
      <c r="AIC920" s="806"/>
      <c r="AID920" s="806"/>
      <c r="AIE920" s="806"/>
      <c r="AIF920" s="806"/>
      <c r="AIG920" s="806"/>
      <c r="AIH920" s="806"/>
      <c r="AII920" s="806"/>
      <c r="AIJ920" s="806"/>
      <c r="AIK920" s="806"/>
      <c r="AIL920" s="806"/>
      <c r="AIM920" s="806"/>
      <c r="AIN920" s="806"/>
      <c r="AIO920" s="806"/>
      <c r="AIP920" s="806"/>
      <c r="AIQ920" s="806"/>
      <c r="AIR920" s="806"/>
      <c r="AIS920" s="806"/>
      <c r="AIT920" s="806"/>
      <c r="AIU920" s="806"/>
      <c r="AIV920" s="806"/>
      <c r="AIW920" s="806"/>
      <c r="AIX920" s="806"/>
      <c r="AIY920" s="806"/>
      <c r="AIZ920" s="806"/>
      <c r="AJA920" s="806"/>
      <c r="AJB920" s="806"/>
      <c r="AJC920" s="806"/>
      <c r="AJD920" s="806"/>
      <c r="AJE920" s="806"/>
      <c r="AJF920" s="806"/>
      <c r="AJG920" s="806"/>
      <c r="AJH920" s="806"/>
      <c r="AJI920" s="806"/>
      <c r="AJJ920" s="806"/>
      <c r="AJK920" s="806"/>
      <c r="AJL920" s="806"/>
      <c r="AJM920" s="806"/>
      <c r="AJN920" s="806"/>
      <c r="AJO920" s="806"/>
      <c r="AJP920" s="806"/>
      <c r="AJQ920" s="806"/>
      <c r="AJR920" s="806"/>
      <c r="AJS920" s="806"/>
      <c r="AJT920" s="806"/>
      <c r="AJU920" s="806"/>
      <c r="AJV920" s="806"/>
      <c r="AJW920" s="806"/>
      <c r="AJX920" s="806"/>
      <c r="AJY920" s="806"/>
      <c r="AJZ920" s="806"/>
      <c r="AKA920" s="806"/>
      <c r="AKB920" s="806"/>
      <c r="AKC920" s="806"/>
      <c r="AKD920" s="806"/>
      <c r="AKE920" s="806"/>
      <c r="AKF920" s="806"/>
      <c r="AKG920" s="806"/>
      <c r="AKH920" s="806"/>
      <c r="AKI920" s="806"/>
      <c r="AKJ920" s="806"/>
      <c r="AKK920" s="806"/>
      <c r="AKL920" s="806"/>
      <c r="AKM920" s="806"/>
      <c r="AKN920" s="806"/>
      <c r="AKO920" s="806"/>
      <c r="AKP920" s="806"/>
      <c r="AKQ920" s="806"/>
      <c r="AKR920" s="806"/>
      <c r="AKS920" s="806"/>
      <c r="AKT920" s="806"/>
      <c r="AKU920" s="806"/>
      <c r="AKV920" s="806"/>
      <c r="AKW920" s="806"/>
      <c r="AKX920" s="806"/>
      <c r="AKY920" s="806"/>
      <c r="AKZ920" s="806"/>
      <c r="ALA920" s="806"/>
      <c r="ALB920" s="806"/>
      <c r="ALC920" s="806"/>
      <c r="ALD920" s="806"/>
      <c r="ALE920" s="806"/>
      <c r="ALF920" s="806"/>
      <c r="ALG920" s="806"/>
      <c r="ALH920" s="806"/>
      <c r="ALI920" s="806"/>
      <c r="ALJ920" s="806"/>
      <c r="ALK920" s="806"/>
      <c r="ALL920" s="806"/>
      <c r="ALM920" s="806"/>
      <c r="ALN920" s="806"/>
      <c r="ALO920" s="806"/>
      <c r="ALP920" s="806"/>
      <c r="ALQ920" s="806"/>
      <c r="ALR920" s="806"/>
      <c r="ALS920" s="806"/>
      <c r="ALT920" s="806"/>
      <c r="ALU920" s="806"/>
      <c r="ALV920" s="806"/>
      <c r="ALW920" s="806"/>
      <c r="ALX920" s="806"/>
      <c r="ALY920" s="806"/>
      <c r="ALZ920" s="806"/>
      <c r="AMA920" s="806"/>
      <c r="AMB920" s="806"/>
      <c r="AMC920" s="806"/>
      <c r="AMD920" s="806"/>
      <c r="AME920" s="806"/>
      <c r="AMF920" s="806"/>
      <c r="AMG920" s="806"/>
      <c r="AMH920" s="806"/>
      <c r="AMI920" s="806"/>
      <c r="AMJ920" s="806"/>
      <c r="AMK920" s="806"/>
      <c r="AML920" s="806"/>
      <c r="AMM920" s="806"/>
      <c r="AMN920" s="806"/>
      <c r="AMO920" s="806"/>
      <c r="AMP920" s="806"/>
      <c r="AMQ920" s="806"/>
      <c r="AMR920" s="806"/>
      <c r="AMS920" s="806"/>
      <c r="AMT920" s="806"/>
      <c r="AMU920" s="806"/>
      <c r="AMV920" s="806"/>
      <c r="AMW920" s="806"/>
      <c r="AMX920" s="806"/>
      <c r="AMY920" s="806"/>
      <c r="AMZ920" s="806"/>
      <c r="ANA920" s="806"/>
      <c r="ANB920" s="806"/>
      <c r="ANC920" s="806"/>
      <c r="AND920" s="806"/>
      <c r="ANE920" s="806"/>
      <c r="ANF920" s="806"/>
      <c r="ANG920" s="806"/>
      <c r="ANH920" s="806"/>
      <c r="ANI920" s="806"/>
      <c r="ANJ920" s="806"/>
      <c r="ANK920" s="806"/>
      <c r="ANL920" s="806"/>
      <c r="ANM920" s="806"/>
      <c r="ANN920" s="806"/>
      <c r="ANO920" s="806"/>
      <c r="ANP920" s="806"/>
      <c r="ANQ920" s="806"/>
      <c r="ANR920" s="806"/>
      <c r="ANS920" s="806"/>
      <c r="ANT920" s="806"/>
      <c r="ANU920" s="806"/>
      <c r="ANV920" s="806"/>
      <c r="ANW920" s="806"/>
      <c r="ANX920" s="806"/>
      <c r="ANY920" s="806"/>
      <c r="ANZ920" s="806"/>
      <c r="AOA920" s="806"/>
      <c r="AOB920" s="806"/>
      <c r="AOC920" s="806"/>
      <c r="AOD920" s="806"/>
      <c r="AOE920" s="806"/>
      <c r="AOF920" s="806"/>
      <c r="AOG920" s="806"/>
      <c r="AOH920" s="806"/>
      <c r="AOI920" s="806"/>
      <c r="AOJ920" s="806"/>
      <c r="AOK920" s="806"/>
      <c r="AOL920" s="806"/>
      <c r="AOM920" s="806"/>
      <c r="AON920" s="806"/>
      <c r="AOO920" s="806"/>
      <c r="AOP920" s="806"/>
      <c r="AOQ920" s="806"/>
      <c r="AOR920" s="806"/>
      <c r="AOS920" s="806"/>
      <c r="AOT920" s="806"/>
      <c r="AOU920" s="806"/>
      <c r="AOV920" s="806"/>
      <c r="AOW920" s="806"/>
      <c r="AOX920" s="806"/>
      <c r="AOY920" s="806"/>
      <c r="AOZ920" s="806"/>
      <c r="APA920" s="806"/>
      <c r="APB920" s="806"/>
      <c r="APC920" s="806"/>
      <c r="APD920" s="806"/>
      <c r="APE920" s="806"/>
      <c r="APF920" s="806"/>
      <c r="APG920" s="806"/>
      <c r="APH920" s="806"/>
      <c r="API920" s="806"/>
      <c r="APJ920" s="806"/>
      <c r="APK920" s="806"/>
      <c r="APL920" s="806"/>
      <c r="APM920" s="806"/>
      <c r="APN920" s="806"/>
      <c r="APO920" s="806"/>
      <c r="APP920" s="806"/>
      <c r="APQ920" s="806"/>
      <c r="APR920" s="806"/>
      <c r="APS920" s="806"/>
      <c r="APT920" s="806"/>
      <c r="APU920" s="806"/>
      <c r="APV920" s="806"/>
      <c r="APW920" s="806"/>
      <c r="APX920" s="806"/>
      <c r="APY920" s="806"/>
      <c r="APZ920" s="806"/>
      <c r="AQA920" s="806"/>
      <c r="AQB920" s="806"/>
      <c r="AQC920" s="806"/>
      <c r="AQD920" s="806"/>
      <c r="AQE920" s="806"/>
      <c r="AQF920" s="806"/>
      <c r="AQG920" s="806"/>
      <c r="AQH920" s="806"/>
      <c r="AQI920" s="806"/>
      <c r="AQJ920" s="806"/>
      <c r="AQK920" s="806"/>
      <c r="AQL920" s="806"/>
      <c r="AQM920" s="806"/>
      <c r="AQN920" s="806"/>
      <c r="AQO920" s="806"/>
      <c r="AQP920" s="806"/>
      <c r="AQQ920" s="806"/>
      <c r="AQR920" s="806"/>
      <c r="AQS920" s="806"/>
      <c r="AQT920" s="806"/>
      <c r="AQU920" s="806"/>
      <c r="AQV920" s="806"/>
      <c r="AQW920" s="806"/>
      <c r="AQX920" s="806"/>
      <c r="AQY920" s="806"/>
      <c r="AQZ920" s="806"/>
      <c r="ARA920" s="806"/>
      <c r="ARB920" s="806"/>
      <c r="ARC920" s="806"/>
      <c r="ARD920" s="806"/>
      <c r="ARE920" s="806"/>
      <c r="ARF920" s="806"/>
      <c r="ARG920" s="806"/>
      <c r="ARH920" s="806"/>
      <c r="ARI920" s="806"/>
      <c r="ARJ920" s="806"/>
      <c r="ARK920" s="806"/>
      <c r="ARL920" s="806"/>
      <c r="ARM920" s="806"/>
      <c r="ARN920" s="806"/>
      <c r="ARO920" s="806"/>
      <c r="ARP920" s="806"/>
      <c r="ARQ920" s="806"/>
      <c r="ARR920" s="806"/>
      <c r="ARS920" s="806"/>
      <c r="ART920" s="806"/>
      <c r="ARU920" s="806"/>
      <c r="ARV920" s="806"/>
      <c r="ARW920" s="806"/>
      <c r="ARX920" s="806"/>
      <c r="ARY920" s="806"/>
      <c r="ARZ920" s="806"/>
      <c r="ASA920" s="806"/>
      <c r="ASB920" s="806"/>
      <c r="ASC920" s="806"/>
      <c r="ASD920" s="806"/>
      <c r="ASE920" s="806"/>
      <c r="ASF920" s="806"/>
      <c r="ASG920" s="806"/>
      <c r="ASH920" s="806"/>
      <c r="ASI920" s="806"/>
      <c r="ASJ920" s="806"/>
      <c r="ASK920" s="806"/>
      <c r="ASL920" s="806"/>
      <c r="ASM920" s="806"/>
      <c r="ASN920" s="806"/>
      <c r="ASO920" s="806"/>
      <c r="ASP920" s="806"/>
      <c r="ASQ920" s="806"/>
      <c r="ASR920" s="806"/>
      <c r="ASS920" s="806"/>
      <c r="AST920" s="806"/>
      <c r="ASU920" s="806"/>
      <c r="ASV920" s="806"/>
      <c r="ASW920" s="806"/>
      <c r="ASX920" s="806"/>
      <c r="ASY920" s="806"/>
      <c r="ASZ920" s="806"/>
      <c r="ATA920" s="806"/>
      <c r="ATB920" s="806"/>
      <c r="ATC920" s="806"/>
      <c r="ATD920" s="806"/>
      <c r="ATE920" s="806"/>
      <c r="ATF920" s="806"/>
      <c r="ATG920" s="806"/>
      <c r="ATH920" s="806"/>
      <c r="ATI920" s="806"/>
      <c r="ATJ920" s="806"/>
      <c r="ATK920" s="806"/>
      <c r="ATL920" s="806"/>
      <c r="ATM920" s="806"/>
      <c r="ATN920" s="806"/>
      <c r="ATO920" s="806"/>
      <c r="ATP920" s="806"/>
      <c r="ATQ920" s="806"/>
      <c r="ATR920" s="806"/>
      <c r="ATS920" s="806"/>
      <c r="ATT920" s="806"/>
      <c r="ATU920" s="806"/>
      <c r="ATV920" s="806"/>
      <c r="ATW920" s="806"/>
      <c r="ATX920" s="806"/>
      <c r="ATY920" s="806"/>
      <c r="ATZ920" s="806"/>
      <c r="AUA920" s="806"/>
      <c r="AUB920" s="806"/>
      <c r="AUC920" s="806"/>
      <c r="AUD920" s="806"/>
      <c r="AUE920" s="806"/>
      <c r="AUF920" s="806"/>
      <c r="AUG920" s="806"/>
      <c r="AUH920" s="806"/>
      <c r="AUI920" s="806"/>
      <c r="AUJ920" s="806"/>
      <c r="AUK920" s="806"/>
      <c r="AUL920" s="806"/>
      <c r="AUM920" s="806"/>
      <c r="AUN920" s="806"/>
      <c r="AUO920" s="806"/>
      <c r="AUP920" s="806"/>
      <c r="AUQ920" s="806"/>
      <c r="AUR920" s="806"/>
      <c r="AUS920" s="806"/>
      <c r="AUT920" s="806"/>
      <c r="AUU920" s="806"/>
      <c r="AUV920" s="806"/>
      <c r="AUW920" s="806"/>
      <c r="AUX920" s="806"/>
      <c r="AUY920" s="806"/>
      <c r="AUZ920" s="806"/>
      <c r="AVA920" s="806"/>
      <c r="AVB920" s="806"/>
      <c r="AVC920" s="806"/>
      <c r="AVD920" s="806"/>
      <c r="AVE920" s="806"/>
      <c r="AVF920" s="806"/>
      <c r="AVG920" s="806"/>
      <c r="AVH920" s="806"/>
      <c r="AVI920" s="806"/>
      <c r="AVJ920" s="806"/>
      <c r="AVK920" s="806"/>
      <c r="AVL920" s="806"/>
      <c r="AVM920" s="806"/>
      <c r="AVN920" s="806"/>
      <c r="AVO920" s="806"/>
      <c r="AVP920" s="806"/>
      <c r="AVQ920" s="806"/>
      <c r="AVR920" s="806"/>
      <c r="AVS920" s="806"/>
      <c r="AVT920" s="806"/>
      <c r="AVU920" s="806"/>
      <c r="AVV920" s="806"/>
      <c r="AVW920" s="806"/>
      <c r="AVX920" s="806"/>
      <c r="AVY920" s="806"/>
      <c r="AVZ920" s="806"/>
      <c r="AWA920" s="806"/>
      <c r="AWB920" s="806"/>
      <c r="AWC920" s="806"/>
      <c r="AWD920" s="806"/>
      <c r="AWE920" s="806"/>
      <c r="AWF920" s="806"/>
      <c r="AWG920" s="806"/>
      <c r="AWH920" s="806"/>
      <c r="AWI920" s="806"/>
      <c r="AWJ920" s="806"/>
      <c r="AWK920" s="806"/>
      <c r="AWL920" s="806"/>
      <c r="AWM920" s="806"/>
      <c r="AWN920" s="806"/>
      <c r="AWO920" s="806"/>
      <c r="AWP920" s="806"/>
      <c r="AWQ920" s="806"/>
      <c r="AWR920" s="806"/>
      <c r="AWS920" s="806"/>
      <c r="AWT920" s="806"/>
      <c r="AWU920" s="806"/>
      <c r="AWV920" s="806"/>
      <c r="AWW920" s="806"/>
      <c r="AWX920" s="806"/>
      <c r="AWY920" s="806"/>
      <c r="AWZ920" s="806"/>
      <c r="AXA920" s="806"/>
      <c r="AXB920" s="806"/>
      <c r="AXC920" s="806"/>
      <c r="AXD920" s="806"/>
      <c r="AXE920" s="806"/>
      <c r="AXF920" s="806"/>
      <c r="AXG920" s="806"/>
      <c r="AXH920" s="806"/>
      <c r="AXI920" s="806"/>
      <c r="AXJ920" s="806"/>
      <c r="AXK920" s="806"/>
      <c r="AXL920" s="806"/>
      <c r="AXM920" s="806"/>
      <c r="AXN920" s="806"/>
      <c r="AXO920" s="806"/>
      <c r="AXP920" s="806"/>
      <c r="AXQ920" s="806"/>
      <c r="AXR920" s="806"/>
      <c r="AXS920" s="806"/>
      <c r="AXT920" s="806"/>
      <c r="AXU920" s="806"/>
      <c r="AXV920" s="806"/>
      <c r="AXW920" s="806"/>
      <c r="AXX920" s="806"/>
      <c r="AXY920" s="806"/>
      <c r="AXZ920" s="806"/>
      <c r="AYA920" s="806"/>
      <c r="AYB920" s="806"/>
      <c r="AYC920" s="806"/>
      <c r="AYD920" s="806"/>
      <c r="AYE920" s="806"/>
      <c r="AYF920" s="806"/>
      <c r="AYG920" s="806"/>
      <c r="AYH920" s="806"/>
      <c r="AYI920" s="806"/>
      <c r="AYJ920" s="806"/>
      <c r="AYK920" s="806"/>
      <c r="AYL920" s="806"/>
      <c r="AYM920" s="806"/>
      <c r="AYN920" s="806"/>
      <c r="AYO920" s="806"/>
      <c r="AYP920" s="806"/>
      <c r="AYQ920" s="806"/>
      <c r="AYR920" s="806"/>
      <c r="AYS920" s="806"/>
      <c r="AYT920" s="806"/>
      <c r="AYU920" s="806"/>
      <c r="AYV920" s="806"/>
      <c r="AYW920" s="806"/>
      <c r="AYX920" s="806"/>
      <c r="AYY920" s="806"/>
      <c r="AYZ920" s="806"/>
      <c r="AZA920" s="806"/>
      <c r="AZB920" s="806"/>
      <c r="AZC920" s="806"/>
      <c r="AZD920" s="806"/>
      <c r="AZE920" s="806"/>
      <c r="AZF920" s="806"/>
      <c r="AZG920" s="806"/>
      <c r="AZH920" s="806"/>
      <c r="AZI920" s="806"/>
      <c r="AZJ920" s="806"/>
      <c r="AZK920" s="806"/>
      <c r="AZL920" s="806"/>
      <c r="AZM920" s="806"/>
      <c r="AZN920" s="806"/>
      <c r="AZO920" s="806"/>
      <c r="AZP920" s="806"/>
      <c r="AZQ920" s="806"/>
      <c r="AZR920" s="806"/>
      <c r="AZS920" s="806"/>
      <c r="AZT920" s="806"/>
      <c r="AZU920" s="806"/>
      <c r="AZV920" s="806"/>
      <c r="AZW920" s="806"/>
      <c r="AZX920" s="806"/>
      <c r="AZY920" s="806"/>
      <c r="AZZ920" s="806"/>
      <c r="BAA920" s="806"/>
      <c r="BAB920" s="806"/>
      <c r="BAC920" s="806"/>
      <c r="BAD920" s="806"/>
      <c r="BAE920" s="806"/>
      <c r="BAF920" s="806"/>
      <c r="BAG920" s="806"/>
      <c r="BAH920" s="806"/>
      <c r="BAI920" s="806"/>
      <c r="BAJ920" s="806"/>
      <c r="BAK920" s="806"/>
      <c r="BAL920" s="806"/>
      <c r="BAM920" s="806"/>
      <c r="BAN920" s="806"/>
      <c r="BAO920" s="806"/>
      <c r="BAP920" s="806"/>
      <c r="BAQ920" s="806"/>
      <c r="BAR920" s="806"/>
      <c r="BAS920" s="806"/>
      <c r="BAT920" s="806"/>
      <c r="BAU920" s="806"/>
      <c r="BAV920" s="806"/>
      <c r="BAW920" s="806"/>
      <c r="BAX920" s="806"/>
      <c r="BAY920" s="806"/>
      <c r="BAZ920" s="806"/>
      <c r="BBA920" s="806"/>
      <c r="BBB920" s="806"/>
      <c r="BBC920" s="806"/>
      <c r="BBD920" s="806"/>
      <c r="BBE920" s="806"/>
      <c r="BBF920" s="806"/>
      <c r="BBG920" s="806"/>
      <c r="BBH920" s="806"/>
      <c r="BBI920" s="806"/>
      <c r="BBJ920" s="806"/>
      <c r="BBK920" s="806"/>
      <c r="BBL920" s="806"/>
      <c r="BBM920" s="806"/>
      <c r="BBN920" s="806"/>
      <c r="BBO920" s="806"/>
      <c r="BBP920" s="806"/>
      <c r="BBQ920" s="806"/>
      <c r="BBR920" s="806"/>
      <c r="BBS920" s="806"/>
      <c r="BBT920" s="806"/>
      <c r="BBU920" s="806"/>
      <c r="BBV920" s="806"/>
      <c r="BBW920" s="806"/>
      <c r="BBX920" s="806"/>
      <c r="BBY920" s="806"/>
      <c r="BBZ920" s="806"/>
      <c r="BCA920" s="806"/>
      <c r="BCB920" s="806"/>
      <c r="BCC920" s="806"/>
      <c r="BCD920" s="806"/>
      <c r="BCE920" s="806"/>
      <c r="BCF920" s="806"/>
      <c r="BCG920" s="806"/>
      <c r="BCH920" s="806"/>
      <c r="BCI920" s="806"/>
      <c r="BCJ920" s="806"/>
      <c r="BCK920" s="806"/>
      <c r="BCL920" s="806"/>
      <c r="BCM920" s="806"/>
      <c r="BCN920" s="806"/>
      <c r="BCO920" s="806"/>
      <c r="BCP920" s="806"/>
      <c r="BCQ920" s="806"/>
      <c r="BCR920" s="806"/>
      <c r="BCS920" s="806"/>
      <c r="BCT920" s="806"/>
      <c r="BCU920" s="806"/>
      <c r="BCV920" s="806"/>
      <c r="BCW920" s="806"/>
      <c r="BCX920" s="806"/>
      <c r="BCY920" s="806"/>
      <c r="BCZ920" s="806"/>
      <c r="BDA920" s="806"/>
      <c r="BDB920" s="806"/>
      <c r="BDC920" s="806"/>
      <c r="BDD920" s="806"/>
      <c r="BDE920" s="806"/>
      <c r="BDF920" s="806"/>
      <c r="BDG920" s="806"/>
      <c r="BDH920" s="806"/>
      <c r="BDI920" s="806"/>
      <c r="BDJ920" s="806"/>
      <c r="BDK920" s="806"/>
      <c r="BDL920" s="806"/>
      <c r="BDM920" s="806"/>
      <c r="BDN920" s="806"/>
      <c r="BDO920" s="806"/>
      <c r="BDP920" s="806"/>
      <c r="BDQ920" s="806"/>
      <c r="BDR920" s="806"/>
      <c r="BDS920" s="806"/>
      <c r="BDT920" s="806"/>
      <c r="BDU920" s="806"/>
      <c r="BDV920" s="806"/>
      <c r="BDW920" s="806"/>
      <c r="BDX920" s="806"/>
      <c r="BDY920" s="806"/>
      <c r="BDZ920" s="806"/>
      <c r="BEA920" s="806"/>
      <c r="BEB920" s="806"/>
      <c r="BEC920" s="806"/>
      <c r="BED920" s="806"/>
      <c r="BEE920" s="806"/>
      <c r="BEF920" s="806"/>
      <c r="BEG920" s="806"/>
      <c r="BEH920" s="806"/>
      <c r="BEI920" s="806"/>
      <c r="BEJ920" s="806"/>
      <c r="BEK920" s="806"/>
      <c r="BEL920" s="806"/>
      <c r="BEM920" s="806"/>
      <c r="BEN920" s="806"/>
      <c r="BEO920" s="806"/>
      <c r="BEP920" s="806"/>
      <c r="BEQ920" s="806"/>
      <c r="BER920" s="806"/>
      <c r="BES920" s="806"/>
      <c r="BET920" s="806"/>
      <c r="BEU920" s="806"/>
      <c r="BEV920" s="806"/>
      <c r="BEW920" s="806"/>
      <c r="BEX920" s="806"/>
      <c r="BEY920" s="806"/>
      <c r="BEZ920" s="806"/>
      <c r="BFA920" s="806"/>
      <c r="BFB920" s="806"/>
      <c r="BFC920" s="806"/>
      <c r="BFD920" s="806"/>
      <c r="BFE920" s="806"/>
      <c r="BFF920" s="806"/>
      <c r="BFG920" s="806"/>
      <c r="BFH920" s="806"/>
      <c r="BFI920" s="806"/>
      <c r="BFJ920" s="806"/>
      <c r="BFK920" s="806"/>
      <c r="BFL920" s="806"/>
      <c r="BFM920" s="806"/>
      <c r="BFN920" s="806"/>
      <c r="BFO920" s="806"/>
      <c r="BFP920" s="806"/>
      <c r="BFQ920" s="806"/>
      <c r="BFR920" s="806"/>
      <c r="BFS920" s="806"/>
      <c r="BFT920" s="806"/>
      <c r="BFU920" s="806"/>
      <c r="BFV920" s="806"/>
      <c r="BFW920" s="806"/>
      <c r="BFX920" s="806"/>
      <c r="BFY920" s="806"/>
      <c r="BFZ920" s="806"/>
      <c r="BGA920" s="806"/>
      <c r="BGB920" s="806"/>
      <c r="BGC920" s="806"/>
      <c r="BGD920" s="806"/>
      <c r="BGE920" s="806"/>
      <c r="BGF920" s="806"/>
      <c r="BGG920" s="806"/>
      <c r="BGH920" s="806"/>
      <c r="BGI920" s="806"/>
      <c r="BGJ920" s="806"/>
      <c r="BGK920" s="806"/>
      <c r="BGL920" s="806"/>
      <c r="BGM920" s="806"/>
      <c r="BGN920" s="806"/>
      <c r="BGO920" s="806"/>
      <c r="BGP920" s="806"/>
      <c r="BGQ920" s="806"/>
      <c r="BGR920" s="806"/>
      <c r="BGS920" s="806"/>
      <c r="BGT920" s="806"/>
      <c r="BGU920" s="806"/>
      <c r="BGV920" s="806"/>
      <c r="BGW920" s="806"/>
      <c r="BGX920" s="806"/>
      <c r="BGY920" s="806"/>
      <c r="BGZ920" s="806"/>
      <c r="BHA920" s="806"/>
      <c r="BHB920" s="806"/>
      <c r="BHC920" s="806"/>
      <c r="BHD920" s="806"/>
      <c r="BHE920" s="806"/>
      <c r="BHF920" s="806"/>
      <c r="BHG920" s="806"/>
      <c r="BHH920" s="806"/>
      <c r="BHI920" s="806"/>
      <c r="BHJ920" s="806"/>
      <c r="BHK920" s="806"/>
      <c r="BHL920" s="806"/>
      <c r="BHM920" s="806"/>
      <c r="BHN920" s="806"/>
      <c r="BHO920" s="806"/>
      <c r="BHP920" s="806"/>
      <c r="BHQ920" s="806"/>
      <c r="BHR920" s="806"/>
      <c r="BHS920" s="806"/>
      <c r="BHT920" s="806"/>
      <c r="BHU920" s="806"/>
      <c r="BHV920" s="806"/>
      <c r="BHW920" s="806"/>
      <c r="BHX920" s="806"/>
      <c r="BHY920" s="806"/>
      <c r="BHZ920" s="806"/>
      <c r="BIA920" s="806"/>
      <c r="BIB920" s="806"/>
      <c r="BIC920" s="806"/>
      <c r="BID920" s="806"/>
      <c r="BIE920" s="806"/>
      <c r="BIF920" s="806"/>
      <c r="BIG920" s="806"/>
      <c r="BIH920" s="806"/>
      <c r="BII920" s="806"/>
      <c r="BIJ920" s="806"/>
      <c r="BIK920" s="806"/>
      <c r="BIL920" s="806"/>
      <c r="BIM920" s="806"/>
      <c r="BIN920" s="806"/>
      <c r="BIO920" s="806"/>
      <c r="BIP920" s="806"/>
      <c r="BIQ920" s="806"/>
      <c r="BIR920" s="806"/>
      <c r="BIS920" s="806"/>
      <c r="BIT920" s="806"/>
      <c r="BIU920" s="806"/>
      <c r="BIV920" s="806"/>
      <c r="BIW920" s="806"/>
      <c r="BIX920" s="806"/>
      <c r="BIY920" s="806"/>
      <c r="BIZ920" s="806"/>
      <c r="BJA920" s="806"/>
      <c r="BJB920" s="806"/>
      <c r="BJC920" s="806"/>
      <c r="BJD920" s="806"/>
      <c r="BJE920" s="806"/>
      <c r="BJF920" s="806"/>
      <c r="BJG920" s="806"/>
      <c r="BJH920" s="806"/>
      <c r="BJI920" s="806"/>
      <c r="BJJ920" s="806"/>
      <c r="BJK920" s="806"/>
      <c r="BJL920" s="806"/>
      <c r="BJM920" s="806"/>
      <c r="BJN920" s="806"/>
      <c r="BJO920" s="806"/>
      <c r="BJP920" s="806"/>
      <c r="BJQ920" s="806"/>
      <c r="BJR920" s="806"/>
      <c r="BJS920" s="806"/>
      <c r="BJT920" s="806"/>
      <c r="BJU920" s="806"/>
      <c r="BJV920" s="806"/>
      <c r="BJW920" s="806"/>
      <c r="BJX920" s="806"/>
      <c r="BJY920" s="806"/>
      <c r="BJZ920" s="806"/>
      <c r="BKA920" s="806"/>
      <c r="BKB920" s="806"/>
      <c r="BKC920" s="806"/>
      <c r="BKD920" s="806"/>
      <c r="BKE920" s="806"/>
      <c r="BKF920" s="806"/>
      <c r="BKG920" s="806"/>
      <c r="BKH920" s="806"/>
      <c r="BKI920" s="806"/>
      <c r="BKJ920" s="806"/>
      <c r="BKK920" s="806"/>
      <c r="BKL920" s="806"/>
      <c r="BKM920" s="806"/>
      <c r="BKN920" s="806"/>
      <c r="BKO920" s="806"/>
      <c r="BKP920" s="806"/>
      <c r="BKQ920" s="806"/>
      <c r="BKR920" s="806"/>
      <c r="BKS920" s="806"/>
      <c r="BKT920" s="806"/>
      <c r="BKU920" s="806"/>
      <c r="BKV920" s="806"/>
      <c r="BKW920" s="806"/>
      <c r="BKX920" s="806"/>
      <c r="BKY920" s="806"/>
      <c r="BKZ920" s="806"/>
      <c r="BLA920" s="806"/>
      <c r="BLB920" s="806"/>
      <c r="BLC920" s="806"/>
      <c r="BLD920" s="806"/>
      <c r="BLE920" s="806"/>
      <c r="BLF920" s="806"/>
      <c r="BLG920" s="806"/>
      <c r="BLH920" s="806"/>
      <c r="BLI920" s="806"/>
      <c r="BLJ920" s="806"/>
      <c r="BLK920" s="806"/>
      <c r="BLL920" s="806"/>
      <c r="BLM920" s="806"/>
      <c r="BLN920" s="806"/>
      <c r="BLO920" s="806"/>
      <c r="BLP920" s="806"/>
      <c r="BLQ920" s="806"/>
      <c r="BLR920" s="806"/>
      <c r="BLS920" s="806"/>
      <c r="BLT920" s="806"/>
      <c r="BLU920" s="806"/>
      <c r="BLV920" s="806"/>
      <c r="BLW920" s="806"/>
      <c r="BLX920" s="806"/>
      <c r="BLY920" s="806"/>
      <c r="BLZ920" s="806"/>
      <c r="BMA920" s="806"/>
      <c r="BMB920" s="806"/>
      <c r="BMC920" s="806"/>
      <c r="BMD920" s="806"/>
      <c r="BME920" s="806"/>
      <c r="BMF920" s="806"/>
      <c r="BMG920" s="806"/>
      <c r="BMH920" s="806"/>
      <c r="BMI920" s="806"/>
      <c r="BMJ920" s="806"/>
      <c r="BMK920" s="806"/>
      <c r="BML920" s="806"/>
      <c r="BMM920" s="806"/>
      <c r="BMN920" s="806"/>
      <c r="BMO920" s="806"/>
      <c r="BMP920" s="806"/>
      <c r="BMQ920" s="806"/>
      <c r="BMR920" s="806"/>
      <c r="BMS920" s="806"/>
      <c r="BMT920" s="806"/>
      <c r="BMU920" s="806"/>
      <c r="BMV920" s="806"/>
      <c r="BMW920" s="806"/>
      <c r="BMX920" s="806"/>
      <c r="BMY920" s="806"/>
      <c r="BMZ920" s="806"/>
      <c r="BNA920" s="806"/>
      <c r="BNB920" s="806"/>
      <c r="BNC920" s="806"/>
      <c r="BND920" s="806"/>
      <c r="BNE920" s="806"/>
      <c r="BNF920" s="806"/>
      <c r="BNG920" s="806"/>
      <c r="BNH920" s="806"/>
      <c r="BNI920" s="806"/>
      <c r="BNJ920" s="806"/>
      <c r="BNK920" s="806"/>
      <c r="BNL920" s="806"/>
      <c r="BNM920" s="806"/>
      <c r="BNN920" s="806"/>
      <c r="BNO920" s="806"/>
      <c r="BNP920" s="806"/>
      <c r="BNQ920" s="806"/>
      <c r="BNR920" s="806"/>
      <c r="BNS920" s="806"/>
      <c r="BNT920" s="806"/>
      <c r="BNU920" s="806"/>
      <c r="BNV920" s="806"/>
      <c r="BNW920" s="806"/>
      <c r="BNX920" s="806"/>
      <c r="BNY920" s="806"/>
      <c r="BNZ920" s="806"/>
      <c r="BOA920" s="806"/>
      <c r="BOB920" s="806"/>
      <c r="BOC920" s="806"/>
      <c r="BOD920" s="806"/>
      <c r="BOE920" s="806"/>
      <c r="BOF920" s="806"/>
      <c r="BOG920" s="806"/>
      <c r="BOH920" s="806"/>
      <c r="BOI920" s="806"/>
      <c r="BOJ920" s="806"/>
      <c r="BOK920" s="806"/>
      <c r="BOL920" s="806"/>
      <c r="BOM920" s="806"/>
      <c r="BON920" s="806"/>
      <c r="BOO920" s="806"/>
      <c r="BOP920" s="806"/>
      <c r="BOQ920" s="806"/>
      <c r="BOR920" s="806"/>
      <c r="BOS920" s="806"/>
      <c r="BOT920" s="806"/>
      <c r="BOU920" s="806"/>
      <c r="BOV920" s="806"/>
      <c r="BOW920" s="806"/>
      <c r="BOX920" s="806"/>
      <c r="BOY920" s="806"/>
      <c r="BOZ920" s="806"/>
      <c r="BPA920" s="806"/>
      <c r="BPB920" s="806"/>
      <c r="BPC920" s="806"/>
      <c r="BPD920" s="806"/>
      <c r="BPE920" s="806"/>
      <c r="BPF920" s="806"/>
      <c r="BPG920" s="806"/>
      <c r="BPH920" s="806"/>
      <c r="BPI920" s="806"/>
      <c r="BPJ920" s="806"/>
      <c r="BPK920" s="806"/>
      <c r="BPL920" s="806"/>
      <c r="BPM920" s="806"/>
      <c r="BPN920" s="806"/>
      <c r="BPO920" s="806"/>
      <c r="BPP920" s="806"/>
      <c r="BPQ920" s="806"/>
      <c r="BPR920" s="806"/>
      <c r="BPS920" s="806"/>
      <c r="BPT920" s="806"/>
      <c r="BPU920" s="806"/>
      <c r="BPV920" s="806"/>
      <c r="BPW920" s="806"/>
      <c r="BPX920" s="806"/>
      <c r="BPY920" s="806"/>
      <c r="BPZ920" s="806"/>
      <c r="BQA920" s="806"/>
      <c r="BQB920" s="806"/>
      <c r="BQC920" s="806"/>
      <c r="BQD920" s="806"/>
      <c r="BQE920" s="806"/>
      <c r="BQF920" s="806"/>
      <c r="BQG920" s="806"/>
      <c r="BQH920" s="806"/>
      <c r="BQI920" s="806"/>
      <c r="BQJ920" s="806"/>
      <c r="BQK920" s="806"/>
      <c r="BQL920" s="806"/>
      <c r="BQM920" s="806"/>
      <c r="BQN920" s="806"/>
      <c r="BQO920" s="806"/>
      <c r="BQP920" s="806"/>
      <c r="BQQ920" s="806"/>
      <c r="BQR920" s="806"/>
      <c r="BQS920" s="806"/>
      <c r="BQT920" s="806"/>
      <c r="BQU920" s="806"/>
      <c r="BQV920" s="806"/>
      <c r="BQW920" s="806"/>
      <c r="BQX920" s="806"/>
      <c r="BQY920" s="806"/>
      <c r="BQZ920" s="806"/>
      <c r="BRA920" s="806"/>
      <c r="BRB920" s="806"/>
      <c r="BRC920" s="806"/>
      <c r="BRD920" s="806"/>
      <c r="BRE920" s="806"/>
      <c r="BRF920" s="806"/>
      <c r="BRG920" s="806"/>
      <c r="BRH920" s="806"/>
      <c r="BRI920" s="806"/>
      <c r="BRJ920" s="806"/>
      <c r="BRK920" s="806"/>
      <c r="BRL920" s="806"/>
      <c r="BRM920" s="806"/>
      <c r="BRN920" s="806"/>
      <c r="BRO920" s="806"/>
      <c r="BRP920" s="806"/>
      <c r="BRQ920" s="806"/>
      <c r="BRR920" s="806"/>
      <c r="BRS920" s="806"/>
      <c r="BRT920" s="806"/>
      <c r="BRU920" s="806"/>
      <c r="BRV920" s="806"/>
      <c r="BRW920" s="806"/>
      <c r="BRX920" s="806"/>
      <c r="BRY920" s="806"/>
      <c r="BRZ920" s="806"/>
      <c r="BSA920" s="806"/>
      <c r="BSB920" s="806"/>
      <c r="BSC920" s="806"/>
      <c r="BSD920" s="806"/>
      <c r="BSE920" s="806"/>
      <c r="BSF920" s="806"/>
      <c r="BSG920" s="806"/>
      <c r="BSH920" s="806"/>
      <c r="BSI920" s="806"/>
      <c r="BSJ920" s="806"/>
      <c r="BSK920" s="806"/>
      <c r="BSL920" s="806"/>
      <c r="BSM920" s="806"/>
      <c r="BSN920" s="806"/>
      <c r="BSO920" s="806"/>
      <c r="BSP920" s="806"/>
      <c r="BSQ920" s="806"/>
      <c r="BSR920" s="806"/>
      <c r="BSS920" s="806"/>
      <c r="BST920" s="806"/>
      <c r="BSU920" s="806"/>
      <c r="BSV920" s="806"/>
      <c r="BSW920" s="806"/>
      <c r="BSX920" s="806"/>
      <c r="BSY920" s="806"/>
      <c r="BSZ920" s="806"/>
      <c r="BTA920" s="806"/>
      <c r="BTB920" s="806"/>
      <c r="BTC920" s="806"/>
      <c r="BTD920" s="806"/>
      <c r="BTE920" s="806"/>
      <c r="BTF920" s="806"/>
      <c r="BTG920" s="806"/>
      <c r="BTH920" s="806"/>
      <c r="BTI920" s="806"/>
      <c r="BTJ920" s="806"/>
      <c r="BTK920" s="806"/>
      <c r="BTL920" s="806"/>
      <c r="BTM920" s="806"/>
      <c r="BTN920" s="806"/>
      <c r="BTO920" s="806"/>
      <c r="BTP920" s="806"/>
      <c r="BTQ920" s="806"/>
      <c r="BTR920" s="806"/>
      <c r="BTS920" s="806"/>
      <c r="BTT920" s="806"/>
      <c r="BTU920" s="806"/>
      <c r="BTV920" s="806"/>
      <c r="BTW920" s="806"/>
      <c r="BTX920" s="806"/>
      <c r="BTY920" s="806"/>
      <c r="BTZ920" s="806"/>
      <c r="BUA920" s="806"/>
      <c r="BUB920" s="806"/>
      <c r="BUC920" s="806"/>
      <c r="BUD920" s="806"/>
      <c r="BUE920" s="806"/>
      <c r="BUF920" s="806"/>
      <c r="BUG920" s="806"/>
      <c r="BUH920" s="806"/>
      <c r="BUI920" s="806"/>
      <c r="BUJ920" s="806"/>
      <c r="BUK920" s="806"/>
      <c r="BUL920" s="806"/>
      <c r="BUM920" s="806"/>
      <c r="BUN920" s="806"/>
      <c r="BUO920" s="806"/>
      <c r="BUP920" s="806"/>
      <c r="BUQ920" s="806"/>
      <c r="BUR920" s="806"/>
      <c r="BUS920" s="806"/>
      <c r="BUT920" s="806"/>
      <c r="BUU920" s="806"/>
      <c r="BUV920" s="806"/>
      <c r="BUW920" s="806"/>
      <c r="BUX920" s="806"/>
      <c r="BUY920" s="806"/>
      <c r="BUZ920" s="806"/>
      <c r="BVA920" s="806"/>
      <c r="BVB920" s="806"/>
      <c r="BVC920" s="806"/>
      <c r="BVD920" s="806"/>
      <c r="BVE920" s="806"/>
      <c r="BVF920" s="806"/>
      <c r="BVG920" s="806"/>
      <c r="BVH920" s="806"/>
      <c r="BVI920" s="806"/>
      <c r="BVJ920" s="806"/>
      <c r="BVK920" s="806"/>
      <c r="BVL920" s="806"/>
      <c r="BVM920" s="806"/>
      <c r="BVN920" s="806"/>
      <c r="BVO920" s="806"/>
      <c r="BVP920" s="806"/>
      <c r="BVQ920" s="806"/>
      <c r="BVR920" s="806"/>
      <c r="BVS920" s="806"/>
      <c r="BVT920" s="806"/>
      <c r="BVU920" s="806"/>
      <c r="BVV920" s="806"/>
      <c r="BVW920" s="806"/>
      <c r="BVX920" s="806"/>
      <c r="BVY920" s="806"/>
      <c r="BVZ920" s="806"/>
      <c r="BWA920" s="806"/>
      <c r="BWB920" s="806"/>
      <c r="BWC920" s="806"/>
      <c r="BWD920" s="806"/>
      <c r="BWE920" s="806"/>
      <c r="BWF920" s="806"/>
      <c r="BWG920" s="806"/>
      <c r="BWH920" s="806"/>
      <c r="BWI920" s="806"/>
      <c r="BWJ920" s="806"/>
      <c r="BWK920" s="806"/>
      <c r="BWL920" s="806"/>
      <c r="BWM920" s="806"/>
      <c r="BWN920" s="806"/>
      <c r="BWO920" s="806"/>
      <c r="BWP920" s="806"/>
      <c r="BWQ920" s="806"/>
      <c r="BWR920" s="806"/>
      <c r="BWS920" s="806"/>
      <c r="BWT920" s="806"/>
      <c r="BWU920" s="806"/>
      <c r="BWV920" s="806"/>
      <c r="BWW920" s="806"/>
      <c r="BWX920" s="806"/>
      <c r="BWY920" s="806"/>
      <c r="BWZ920" s="806"/>
      <c r="BXA920" s="806"/>
      <c r="BXB920" s="806"/>
      <c r="BXC920" s="806"/>
      <c r="BXD920" s="806"/>
      <c r="BXE920" s="806"/>
      <c r="BXF920" s="806"/>
      <c r="BXG920" s="806"/>
      <c r="BXH920" s="806"/>
      <c r="BXI920" s="806"/>
      <c r="BXJ920" s="806"/>
      <c r="BXK920" s="806"/>
      <c r="BXL920" s="806"/>
      <c r="BXM920" s="806"/>
      <c r="BXN920" s="806"/>
      <c r="BXO920" s="806"/>
      <c r="BXP920" s="806"/>
      <c r="BXQ920" s="806"/>
      <c r="BXR920" s="806"/>
      <c r="BXS920" s="806"/>
      <c r="BXT920" s="806"/>
      <c r="BXU920" s="806"/>
      <c r="BXV920" s="806"/>
      <c r="BXW920" s="806"/>
      <c r="BXX920" s="806"/>
      <c r="BXY920" s="806"/>
      <c r="BXZ920" s="806"/>
      <c r="BYA920" s="806"/>
      <c r="BYB920" s="806"/>
      <c r="BYC920" s="806"/>
      <c r="BYD920" s="806"/>
      <c r="BYE920" s="806"/>
      <c r="BYF920" s="806"/>
      <c r="BYG920" s="806"/>
      <c r="BYH920" s="806"/>
      <c r="BYI920" s="806"/>
      <c r="BYJ920" s="806"/>
      <c r="BYK920" s="806"/>
      <c r="BYL920" s="806"/>
      <c r="BYM920" s="806"/>
      <c r="BYN920" s="806"/>
      <c r="BYO920" s="806"/>
      <c r="BYP920" s="806"/>
      <c r="BYQ920" s="806"/>
      <c r="BYR920" s="806"/>
      <c r="BYS920" s="806"/>
      <c r="BYT920" s="806"/>
      <c r="BYU920" s="806"/>
      <c r="BYV920" s="806"/>
      <c r="BYW920" s="806"/>
      <c r="BYX920" s="806"/>
      <c r="BYY920" s="806"/>
      <c r="BYZ920" s="806"/>
      <c r="BZA920" s="806"/>
      <c r="BZB920" s="806"/>
      <c r="BZC920" s="806"/>
      <c r="BZD920" s="806"/>
      <c r="BZE920" s="806"/>
      <c r="BZF920" s="806"/>
      <c r="BZG920" s="806"/>
      <c r="BZH920" s="806"/>
      <c r="BZI920" s="806"/>
      <c r="BZJ920" s="806"/>
      <c r="BZK920" s="806"/>
      <c r="BZL920" s="806"/>
      <c r="BZM920" s="806"/>
      <c r="BZN920" s="806"/>
      <c r="BZO920" s="806"/>
      <c r="BZP920" s="806"/>
      <c r="BZQ920" s="806"/>
      <c r="BZR920" s="806"/>
      <c r="BZS920" s="806"/>
      <c r="BZT920" s="806"/>
      <c r="BZU920" s="806"/>
      <c r="BZV920" s="806"/>
      <c r="BZW920" s="806"/>
      <c r="BZX920" s="806"/>
      <c r="BZY920" s="806"/>
      <c r="BZZ920" s="806"/>
      <c r="CAA920" s="806"/>
      <c r="CAB920" s="806"/>
      <c r="CAC920" s="806"/>
      <c r="CAD920" s="806"/>
      <c r="CAE920" s="806"/>
      <c r="CAF920" s="806"/>
      <c r="CAG920" s="806"/>
      <c r="CAH920" s="806"/>
      <c r="CAI920" s="806"/>
      <c r="CAJ920" s="806"/>
      <c r="CAK920" s="806"/>
      <c r="CAL920" s="806"/>
      <c r="CAM920" s="806"/>
      <c r="CAN920" s="806"/>
      <c r="CAO920" s="806"/>
      <c r="CAP920" s="806"/>
      <c r="CAQ920" s="806"/>
      <c r="CAR920" s="806"/>
      <c r="CAS920" s="806"/>
      <c r="CAT920" s="806"/>
      <c r="CAU920" s="806"/>
      <c r="CAV920" s="806"/>
      <c r="CAW920" s="806"/>
      <c r="CAX920" s="806"/>
      <c r="CAY920" s="806"/>
      <c r="CAZ920" s="806"/>
      <c r="CBA920" s="806"/>
      <c r="CBB920" s="806"/>
      <c r="CBC920" s="806"/>
      <c r="CBD920" s="806"/>
      <c r="CBE920" s="806"/>
      <c r="CBF920" s="806"/>
      <c r="CBG920" s="806"/>
      <c r="CBH920" s="806"/>
      <c r="CBI920" s="806"/>
      <c r="CBJ920" s="806"/>
      <c r="CBK920" s="806"/>
      <c r="CBL920" s="806"/>
      <c r="CBM920" s="806"/>
      <c r="CBN920" s="806"/>
      <c r="CBO920" s="806"/>
      <c r="CBP920" s="806"/>
      <c r="CBQ920" s="806"/>
      <c r="CBR920" s="806"/>
      <c r="CBS920" s="806"/>
      <c r="CBT920" s="806"/>
      <c r="CBU920" s="806"/>
      <c r="CBV920" s="806"/>
      <c r="CBW920" s="806"/>
      <c r="CBX920" s="806"/>
      <c r="CBY920" s="806"/>
      <c r="CBZ920" s="806"/>
      <c r="CCA920" s="806"/>
      <c r="CCB920" s="806"/>
      <c r="CCC920" s="806"/>
      <c r="CCD920" s="806"/>
      <c r="CCE920" s="806"/>
      <c r="CCF920" s="806"/>
      <c r="CCG920" s="806"/>
      <c r="CCH920" s="806"/>
      <c r="CCI920" s="806"/>
      <c r="CCJ920" s="806"/>
      <c r="CCK920" s="806"/>
      <c r="CCL920" s="806"/>
      <c r="CCM920" s="806"/>
      <c r="CCN920" s="806"/>
      <c r="CCO920" s="806"/>
      <c r="CCP920" s="806"/>
      <c r="CCQ920" s="806"/>
      <c r="CCR920" s="806"/>
      <c r="CCS920" s="806"/>
      <c r="CCT920" s="806"/>
      <c r="CCU920" s="806"/>
      <c r="CCV920" s="806"/>
      <c r="CCW920" s="806"/>
      <c r="CCX920" s="806"/>
      <c r="CCY920" s="806"/>
      <c r="CCZ920" s="806"/>
      <c r="CDA920" s="806"/>
      <c r="CDB920" s="806"/>
      <c r="CDC920" s="806"/>
      <c r="CDD920" s="806"/>
      <c r="CDE920" s="806"/>
      <c r="CDF920" s="806"/>
      <c r="CDG920" s="806"/>
      <c r="CDH920" s="806"/>
      <c r="CDI920" s="806"/>
      <c r="CDJ920" s="806"/>
      <c r="CDK920" s="806"/>
      <c r="CDL920" s="806"/>
      <c r="CDM920" s="806"/>
      <c r="CDN920" s="806"/>
      <c r="CDO920" s="806"/>
      <c r="CDP920" s="806"/>
      <c r="CDQ920" s="806"/>
      <c r="CDR920" s="806"/>
      <c r="CDS920" s="806"/>
      <c r="CDT920" s="806"/>
      <c r="CDU920" s="806"/>
      <c r="CDV920" s="806"/>
      <c r="CDW920" s="806"/>
      <c r="CDX920" s="806"/>
      <c r="CDY920" s="806"/>
      <c r="CDZ920" s="806"/>
      <c r="CEA920" s="806"/>
      <c r="CEB920" s="806"/>
      <c r="CEC920" s="806"/>
      <c r="CED920" s="806"/>
      <c r="CEE920" s="806"/>
      <c r="CEF920" s="806"/>
      <c r="CEG920" s="806"/>
      <c r="CEH920" s="806"/>
      <c r="CEI920" s="806"/>
      <c r="CEJ920" s="806"/>
      <c r="CEK920" s="806"/>
      <c r="CEL920" s="806"/>
      <c r="CEM920" s="806"/>
      <c r="CEN920" s="806"/>
      <c r="CEO920" s="806"/>
      <c r="CEP920" s="806"/>
      <c r="CEQ920" s="806"/>
      <c r="CER920" s="806"/>
      <c r="CES920" s="806"/>
      <c r="CET920" s="806"/>
      <c r="CEU920" s="806"/>
      <c r="CEV920" s="806"/>
      <c r="CEW920" s="806"/>
      <c r="CEX920" s="806"/>
      <c r="CEY920" s="806"/>
      <c r="CEZ920" s="806"/>
      <c r="CFA920" s="806"/>
      <c r="CFB920" s="806"/>
      <c r="CFC920" s="806"/>
      <c r="CFD920" s="806"/>
      <c r="CFE920" s="806"/>
      <c r="CFF920" s="806"/>
      <c r="CFG920" s="806"/>
      <c r="CFH920" s="806"/>
      <c r="CFI920" s="806"/>
      <c r="CFJ920" s="806"/>
      <c r="CFK920" s="806"/>
      <c r="CFL920" s="806"/>
      <c r="CFM920" s="806"/>
      <c r="CFN920" s="806"/>
      <c r="CFO920" s="806"/>
      <c r="CFP920" s="806"/>
      <c r="CFQ920" s="806"/>
      <c r="CFR920" s="806"/>
      <c r="CFS920" s="806"/>
      <c r="CFT920" s="806"/>
      <c r="CFU920" s="806"/>
      <c r="CFV920" s="806"/>
      <c r="CFW920" s="806"/>
      <c r="CFX920" s="806"/>
      <c r="CFY920" s="806"/>
      <c r="CFZ920" s="806"/>
      <c r="CGA920" s="806"/>
      <c r="CGB920" s="806"/>
      <c r="CGC920" s="806"/>
      <c r="CGD920" s="806"/>
      <c r="CGE920" s="806"/>
      <c r="CGF920" s="806"/>
      <c r="CGG920" s="806"/>
      <c r="CGH920" s="806"/>
      <c r="CGI920" s="806"/>
      <c r="CGJ920" s="806"/>
      <c r="CGK920" s="806"/>
      <c r="CGL920" s="806"/>
      <c r="CGM920" s="806"/>
      <c r="CGN920" s="806"/>
      <c r="CGO920" s="806"/>
      <c r="CGP920" s="806"/>
      <c r="CGQ920" s="806"/>
      <c r="CGR920" s="806"/>
      <c r="CGS920" s="806"/>
      <c r="CGT920" s="806"/>
      <c r="CGU920" s="806"/>
      <c r="CGV920" s="806"/>
      <c r="CGW920" s="806"/>
      <c r="CGX920" s="806"/>
      <c r="CGY920" s="806"/>
      <c r="CGZ920" s="806"/>
      <c r="CHA920" s="806"/>
      <c r="CHB920" s="806"/>
      <c r="CHC920" s="806"/>
      <c r="CHD920" s="806"/>
      <c r="CHE920" s="806"/>
      <c r="CHF920" s="806"/>
      <c r="CHG920" s="806"/>
      <c r="CHH920" s="806"/>
      <c r="CHI920" s="806"/>
      <c r="CHJ920" s="806"/>
      <c r="CHK920" s="806"/>
      <c r="CHL920" s="806"/>
      <c r="CHM920" s="806"/>
      <c r="CHN920" s="806"/>
      <c r="CHO920" s="806"/>
      <c r="CHP920" s="806"/>
      <c r="CHQ920" s="806"/>
      <c r="CHR920" s="806"/>
      <c r="CHS920" s="806"/>
      <c r="CHT920" s="806"/>
      <c r="CHU920" s="806"/>
      <c r="CHV920" s="806"/>
      <c r="CHW920" s="806"/>
      <c r="CHX920" s="806"/>
      <c r="CHY920" s="806"/>
      <c r="CHZ920" s="806"/>
      <c r="CIA920" s="806"/>
      <c r="CIB920" s="806"/>
      <c r="CIC920" s="806"/>
      <c r="CID920" s="806"/>
      <c r="CIE920" s="806"/>
      <c r="CIF920" s="806"/>
      <c r="CIG920" s="806"/>
      <c r="CIH920" s="806"/>
      <c r="CII920" s="806"/>
      <c r="CIJ920" s="806"/>
      <c r="CIK920" s="806"/>
      <c r="CIL920" s="806"/>
      <c r="CIM920" s="806"/>
      <c r="CIN920" s="806"/>
      <c r="CIO920" s="806"/>
      <c r="CIP920" s="806"/>
      <c r="CIQ920" s="806"/>
      <c r="CIR920" s="806"/>
      <c r="CIS920" s="806"/>
      <c r="CIT920" s="806"/>
      <c r="CIU920" s="806"/>
      <c r="CIV920" s="806"/>
      <c r="CIW920" s="806"/>
      <c r="CIX920" s="806"/>
      <c r="CIY920" s="806"/>
      <c r="CIZ920" s="806"/>
      <c r="CJA920" s="806"/>
      <c r="CJB920" s="806"/>
      <c r="CJC920" s="806"/>
      <c r="CJD920" s="806"/>
      <c r="CJE920" s="806"/>
      <c r="CJF920" s="806"/>
      <c r="CJG920" s="806"/>
      <c r="CJH920" s="806"/>
      <c r="CJI920" s="806"/>
      <c r="CJJ920" s="806"/>
      <c r="CJK920" s="806"/>
      <c r="CJL920" s="806"/>
      <c r="CJM920" s="806"/>
      <c r="CJN920" s="806"/>
      <c r="CJO920" s="806"/>
      <c r="CJP920" s="806"/>
      <c r="CJQ920" s="806"/>
      <c r="CJR920" s="806"/>
      <c r="CJS920" s="806"/>
      <c r="CJT920" s="806"/>
      <c r="CJU920" s="806"/>
      <c r="CJV920" s="806"/>
      <c r="CJW920" s="806"/>
      <c r="CJX920" s="806"/>
      <c r="CJY920" s="806"/>
      <c r="CJZ920" s="806"/>
      <c r="CKA920" s="806"/>
      <c r="CKB920" s="806"/>
      <c r="CKC920" s="806"/>
      <c r="CKD920" s="806"/>
      <c r="CKE920" s="806"/>
      <c r="CKF920" s="806"/>
      <c r="CKG920" s="806"/>
      <c r="CKH920" s="806"/>
      <c r="CKI920" s="806"/>
      <c r="CKJ920" s="806"/>
      <c r="CKK920" s="806"/>
      <c r="CKL920" s="806"/>
      <c r="CKM920" s="806"/>
      <c r="CKN920" s="806"/>
      <c r="CKO920" s="806"/>
      <c r="CKP920" s="806"/>
      <c r="CKQ920" s="806"/>
      <c r="CKR920" s="806"/>
      <c r="CKS920" s="806"/>
      <c r="CKT920" s="806"/>
      <c r="CKU920" s="806"/>
      <c r="CKV920" s="806"/>
      <c r="CKW920" s="806"/>
      <c r="CKX920" s="806"/>
      <c r="CKY920" s="806"/>
      <c r="CKZ920" s="806"/>
      <c r="CLA920" s="806"/>
      <c r="CLB920" s="806"/>
      <c r="CLC920" s="806"/>
      <c r="CLD920" s="806"/>
      <c r="CLE920" s="806"/>
      <c r="CLF920" s="806"/>
      <c r="CLG920" s="806"/>
      <c r="CLH920" s="806"/>
      <c r="CLI920" s="806"/>
      <c r="CLJ920" s="806"/>
      <c r="CLK920" s="806"/>
      <c r="CLL920" s="806"/>
      <c r="CLM920" s="806"/>
      <c r="CLN920" s="806"/>
      <c r="CLO920" s="806"/>
      <c r="CLP920" s="806"/>
      <c r="CLQ920" s="806"/>
      <c r="CLR920" s="806"/>
      <c r="CLS920" s="806"/>
      <c r="CLT920" s="806"/>
      <c r="CLU920" s="806"/>
      <c r="CLV920" s="806"/>
      <c r="CLW920" s="806"/>
      <c r="CLX920" s="806"/>
      <c r="CLY920" s="806"/>
      <c r="CLZ920" s="806"/>
      <c r="CMA920" s="806"/>
      <c r="CMB920" s="806"/>
      <c r="CMC920" s="806"/>
      <c r="CMD920" s="806"/>
      <c r="CME920" s="806"/>
      <c r="CMF920" s="806"/>
      <c r="CMG920" s="806"/>
      <c r="CMH920" s="806"/>
      <c r="CMI920" s="806"/>
      <c r="CMJ920" s="806"/>
      <c r="CMK920" s="806"/>
      <c r="CML920" s="806"/>
      <c r="CMM920" s="806"/>
      <c r="CMN920" s="806"/>
      <c r="CMO920" s="806"/>
      <c r="CMP920" s="806"/>
      <c r="CMQ920" s="806"/>
      <c r="CMR920" s="806"/>
      <c r="CMS920" s="806"/>
      <c r="CMT920" s="806"/>
      <c r="CMU920" s="806"/>
      <c r="CMV920" s="806"/>
      <c r="CMW920" s="806"/>
      <c r="CMX920" s="806"/>
      <c r="CMY920" s="806"/>
      <c r="CMZ920" s="806"/>
      <c r="CNA920" s="806"/>
      <c r="CNB920" s="806"/>
      <c r="CNC920" s="806"/>
      <c r="CND920" s="806"/>
      <c r="CNE920" s="806"/>
      <c r="CNF920" s="806"/>
      <c r="CNG920" s="806"/>
      <c r="CNH920" s="806"/>
      <c r="CNI920" s="806"/>
      <c r="CNJ920" s="806"/>
      <c r="CNK920" s="806"/>
      <c r="CNL920" s="806"/>
      <c r="CNM920" s="806"/>
      <c r="CNN920" s="806"/>
      <c r="CNO920" s="806"/>
      <c r="CNP920" s="806"/>
      <c r="CNQ920" s="806"/>
      <c r="CNR920" s="806"/>
      <c r="CNS920" s="806"/>
      <c r="CNT920" s="806"/>
      <c r="CNU920" s="806"/>
      <c r="CNV920" s="806"/>
      <c r="CNW920" s="806"/>
      <c r="CNX920" s="806"/>
      <c r="CNY920" s="806"/>
      <c r="CNZ920" s="806"/>
      <c r="COA920" s="806"/>
      <c r="COB920" s="806"/>
      <c r="COC920" s="806"/>
      <c r="COD920" s="806"/>
      <c r="COE920" s="806"/>
      <c r="COF920" s="806"/>
      <c r="COG920" s="806"/>
      <c r="COH920" s="806"/>
      <c r="COI920" s="806"/>
      <c r="COJ920" s="806"/>
      <c r="COK920" s="806"/>
      <c r="COL920" s="806"/>
      <c r="COM920" s="806"/>
      <c r="CON920" s="806"/>
      <c r="COO920" s="806"/>
      <c r="COP920" s="806"/>
      <c r="COQ920" s="806"/>
      <c r="COR920" s="806"/>
      <c r="COS920" s="806"/>
      <c r="COT920" s="806"/>
      <c r="COU920" s="806"/>
      <c r="COV920" s="806"/>
      <c r="COW920" s="806"/>
      <c r="COX920" s="806"/>
      <c r="COY920" s="806"/>
      <c r="COZ920" s="806"/>
      <c r="CPA920" s="806"/>
      <c r="CPB920" s="806"/>
      <c r="CPC920" s="806"/>
      <c r="CPD920" s="806"/>
      <c r="CPE920" s="806"/>
      <c r="CPF920" s="806"/>
      <c r="CPG920" s="806"/>
      <c r="CPH920" s="806"/>
      <c r="CPI920" s="806"/>
      <c r="CPJ920" s="806"/>
      <c r="CPK920" s="806"/>
      <c r="CPL920" s="806"/>
      <c r="CPM920" s="806"/>
      <c r="CPN920" s="806"/>
      <c r="CPO920" s="806"/>
      <c r="CPP920" s="806"/>
      <c r="CPQ920" s="806"/>
      <c r="CPR920" s="806"/>
      <c r="CPS920" s="806"/>
      <c r="CPT920" s="806"/>
      <c r="CPU920" s="806"/>
      <c r="CPV920" s="806"/>
      <c r="CPW920" s="806"/>
      <c r="CPX920" s="806"/>
      <c r="CPY920" s="806"/>
      <c r="CPZ920" s="806"/>
      <c r="CQA920" s="806"/>
      <c r="CQB920" s="806"/>
      <c r="CQC920" s="806"/>
      <c r="CQD920" s="806"/>
      <c r="CQE920" s="806"/>
      <c r="CQF920" s="806"/>
      <c r="CQG920" s="806"/>
      <c r="CQH920" s="806"/>
      <c r="CQI920" s="806"/>
      <c r="CQJ920" s="806"/>
      <c r="CQK920" s="806"/>
      <c r="CQL920" s="806"/>
      <c r="CQM920" s="806"/>
      <c r="CQN920" s="806"/>
      <c r="CQO920" s="806"/>
      <c r="CQP920" s="806"/>
      <c r="CQQ920" s="806"/>
      <c r="CQR920" s="806"/>
      <c r="CQS920" s="806"/>
      <c r="CQT920" s="806"/>
      <c r="CQU920" s="806"/>
      <c r="CQV920" s="806"/>
      <c r="CQW920" s="806"/>
      <c r="CQX920" s="806"/>
      <c r="CQY920" s="806"/>
      <c r="CQZ920" s="806"/>
      <c r="CRA920" s="806"/>
      <c r="CRB920" s="806"/>
      <c r="CRC920" s="806"/>
      <c r="CRD920" s="806"/>
      <c r="CRE920" s="806"/>
      <c r="CRF920" s="806"/>
      <c r="CRG920" s="806"/>
      <c r="CRH920" s="806"/>
      <c r="CRI920" s="806"/>
      <c r="CRJ920" s="806"/>
      <c r="CRK920" s="806"/>
      <c r="CRL920" s="806"/>
      <c r="CRM920" s="806"/>
      <c r="CRN920" s="806"/>
      <c r="CRO920" s="806"/>
      <c r="CRP920" s="806"/>
      <c r="CRQ920" s="806"/>
      <c r="CRR920" s="806"/>
      <c r="CRS920" s="806"/>
      <c r="CRT920" s="806"/>
      <c r="CRU920" s="806"/>
      <c r="CRV920" s="806"/>
      <c r="CRW920" s="806"/>
      <c r="CRX920" s="806"/>
      <c r="CRY920" s="806"/>
      <c r="CRZ920" s="806"/>
      <c r="CSA920" s="806"/>
      <c r="CSB920" s="806"/>
      <c r="CSC920" s="806"/>
      <c r="CSD920" s="806"/>
      <c r="CSE920" s="806"/>
      <c r="CSF920" s="806"/>
      <c r="CSG920" s="806"/>
      <c r="CSH920" s="806"/>
      <c r="CSI920" s="806"/>
      <c r="CSJ920" s="806"/>
      <c r="CSK920" s="806"/>
      <c r="CSL920" s="806"/>
      <c r="CSM920" s="806"/>
      <c r="CSN920" s="806"/>
      <c r="CSO920" s="806"/>
      <c r="CSP920" s="806"/>
      <c r="CSQ920" s="806"/>
      <c r="CSR920" s="806"/>
      <c r="CSS920" s="806"/>
      <c r="CST920" s="806"/>
      <c r="CSU920" s="806"/>
      <c r="CSV920" s="806"/>
      <c r="CSW920" s="806"/>
      <c r="CSX920" s="806"/>
      <c r="CSY920" s="806"/>
      <c r="CSZ920" s="806"/>
      <c r="CTA920" s="806"/>
      <c r="CTB920" s="806"/>
      <c r="CTC920" s="806"/>
      <c r="CTD920" s="806"/>
      <c r="CTE920" s="806"/>
      <c r="CTF920" s="806"/>
      <c r="CTG920" s="806"/>
      <c r="CTH920" s="806"/>
      <c r="CTI920" s="806"/>
      <c r="CTJ920" s="806"/>
      <c r="CTK920" s="806"/>
      <c r="CTL920" s="806"/>
      <c r="CTM920" s="806"/>
      <c r="CTN920" s="806"/>
      <c r="CTO920" s="806"/>
      <c r="CTP920" s="806"/>
      <c r="CTQ920" s="806"/>
      <c r="CTR920" s="806"/>
      <c r="CTS920" s="806"/>
      <c r="CTT920" s="806"/>
      <c r="CTU920" s="806"/>
      <c r="CTV920" s="806"/>
      <c r="CTW920" s="806"/>
      <c r="CTX920" s="806"/>
      <c r="CTY920" s="806"/>
      <c r="CTZ920" s="806"/>
      <c r="CUA920" s="806"/>
      <c r="CUB920" s="806"/>
      <c r="CUC920" s="806"/>
      <c r="CUD920" s="806"/>
      <c r="CUE920" s="806"/>
      <c r="CUF920" s="806"/>
      <c r="CUG920" s="806"/>
      <c r="CUH920" s="806"/>
      <c r="CUI920" s="806"/>
      <c r="CUJ920" s="806"/>
      <c r="CUK920" s="806"/>
      <c r="CUL920" s="806"/>
      <c r="CUM920" s="806"/>
      <c r="CUN920" s="806"/>
      <c r="CUO920" s="806"/>
      <c r="CUP920" s="806"/>
      <c r="CUQ920" s="806"/>
      <c r="CUR920" s="806"/>
      <c r="CUS920" s="806"/>
      <c r="CUT920" s="806"/>
      <c r="CUU920" s="806"/>
      <c r="CUV920" s="806"/>
      <c r="CUW920" s="806"/>
      <c r="CUX920" s="806"/>
      <c r="CUY920" s="806"/>
      <c r="CUZ920" s="806"/>
      <c r="CVA920" s="806"/>
      <c r="CVB920" s="806"/>
      <c r="CVC920" s="806"/>
      <c r="CVD920" s="806"/>
      <c r="CVE920" s="806"/>
      <c r="CVF920" s="806"/>
      <c r="CVG920" s="806"/>
      <c r="CVH920" s="806"/>
      <c r="CVI920" s="806"/>
      <c r="CVJ920" s="806"/>
      <c r="CVK920" s="806"/>
      <c r="CVL920" s="806"/>
      <c r="CVM920" s="806"/>
      <c r="CVN920" s="806"/>
      <c r="CVO920" s="806"/>
      <c r="CVP920" s="806"/>
      <c r="CVQ920" s="806"/>
      <c r="CVR920" s="806"/>
      <c r="CVS920" s="806"/>
      <c r="CVT920" s="806"/>
      <c r="CVU920" s="806"/>
      <c r="CVV920" s="806"/>
      <c r="CVW920" s="806"/>
      <c r="CVX920" s="806"/>
      <c r="CVY920" s="806"/>
      <c r="CVZ920" s="806"/>
      <c r="CWA920" s="806"/>
      <c r="CWB920" s="806"/>
      <c r="CWC920" s="806"/>
      <c r="CWD920" s="806"/>
      <c r="CWE920" s="806"/>
      <c r="CWF920" s="806"/>
      <c r="CWG920" s="806"/>
      <c r="CWH920" s="806"/>
      <c r="CWI920" s="806"/>
      <c r="CWJ920" s="806"/>
      <c r="CWK920" s="806"/>
      <c r="CWL920" s="806"/>
      <c r="CWM920" s="806"/>
      <c r="CWN920" s="806"/>
      <c r="CWO920" s="806"/>
      <c r="CWP920" s="806"/>
      <c r="CWQ920" s="806"/>
      <c r="CWR920" s="806"/>
      <c r="CWS920" s="806"/>
      <c r="CWT920" s="806"/>
      <c r="CWU920" s="806"/>
      <c r="CWV920" s="806"/>
      <c r="CWW920" s="806"/>
      <c r="CWX920" s="806"/>
      <c r="CWY920" s="806"/>
      <c r="CWZ920" s="806"/>
      <c r="CXA920" s="806"/>
      <c r="CXB920" s="806"/>
      <c r="CXC920" s="806"/>
      <c r="CXD920" s="806"/>
      <c r="CXE920" s="806"/>
      <c r="CXF920" s="806"/>
      <c r="CXG920" s="806"/>
      <c r="CXH920" s="806"/>
      <c r="CXI920" s="806"/>
      <c r="CXJ920" s="806"/>
      <c r="CXK920" s="806"/>
      <c r="CXL920" s="806"/>
      <c r="CXM920" s="806"/>
      <c r="CXN920" s="806"/>
      <c r="CXO920" s="806"/>
      <c r="CXP920" s="806"/>
      <c r="CXQ920" s="806"/>
      <c r="CXR920" s="806"/>
      <c r="CXS920" s="806"/>
      <c r="CXT920" s="806"/>
      <c r="CXU920" s="806"/>
      <c r="CXV920" s="806"/>
      <c r="CXW920" s="806"/>
      <c r="CXX920" s="806"/>
      <c r="CXY920" s="806"/>
      <c r="CXZ920" s="806"/>
      <c r="CYA920" s="806"/>
      <c r="CYB920" s="806"/>
      <c r="CYC920" s="806"/>
      <c r="CYD920" s="806"/>
      <c r="CYE920" s="806"/>
      <c r="CYF920" s="806"/>
      <c r="CYG920" s="806"/>
      <c r="CYH920" s="806"/>
      <c r="CYI920" s="806"/>
      <c r="CYJ920" s="806"/>
      <c r="CYK920" s="806"/>
      <c r="CYL920" s="806"/>
      <c r="CYM920" s="806"/>
      <c r="CYN920" s="806"/>
      <c r="CYO920" s="806"/>
      <c r="CYP920" s="806"/>
      <c r="CYQ920" s="806"/>
      <c r="CYR920" s="806"/>
      <c r="CYS920" s="806"/>
      <c r="CYT920" s="806"/>
      <c r="CYU920" s="806"/>
      <c r="CYV920" s="806"/>
      <c r="CYW920" s="806"/>
      <c r="CYX920" s="806"/>
      <c r="CYY920" s="806"/>
      <c r="CYZ920" s="806"/>
      <c r="CZA920" s="806"/>
      <c r="CZB920" s="806"/>
      <c r="CZC920" s="806"/>
      <c r="CZD920" s="806"/>
      <c r="CZE920" s="806"/>
      <c r="CZF920" s="806"/>
      <c r="CZG920" s="806"/>
      <c r="CZH920" s="806"/>
      <c r="CZI920" s="806"/>
      <c r="CZJ920" s="806"/>
      <c r="CZK920" s="806"/>
      <c r="CZL920" s="806"/>
      <c r="CZM920" s="806"/>
      <c r="CZN920" s="806"/>
      <c r="CZO920" s="806"/>
      <c r="CZP920" s="806"/>
      <c r="CZQ920" s="806"/>
      <c r="CZR920" s="806"/>
      <c r="CZS920" s="806"/>
      <c r="CZT920" s="806"/>
      <c r="CZU920" s="806"/>
      <c r="CZV920" s="806"/>
      <c r="CZW920" s="806"/>
      <c r="CZX920" s="806"/>
      <c r="CZY920" s="806"/>
      <c r="CZZ920" s="806"/>
      <c r="DAA920" s="806"/>
      <c r="DAB920" s="806"/>
      <c r="DAC920" s="806"/>
      <c r="DAD920" s="806"/>
      <c r="DAE920" s="806"/>
      <c r="DAF920" s="806"/>
      <c r="DAG920" s="806"/>
      <c r="DAH920" s="806"/>
      <c r="DAI920" s="806"/>
      <c r="DAJ920" s="806"/>
      <c r="DAK920" s="806"/>
      <c r="DAL920" s="806"/>
      <c r="DAM920" s="806"/>
      <c r="DAN920" s="806"/>
      <c r="DAO920" s="806"/>
      <c r="DAP920" s="806"/>
      <c r="DAQ920" s="806"/>
      <c r="DAR920" s="806"/>
      <c r="DAS920" s="806"/>
      <c r="DAT920" s="806"/>
      <c r="DAU920" s="806"/>
      <c r="DAV920" s="806"/>
      <c r="DAW920" s="806"/>
      <c r="DAX920" s="806"/>
      <c r="DAY920" s="806"/>
      <c r="DAZ920" s="806"/>
      <c r="DBA920" s="806"/>
      <c r="DBB920" s="806"/>
      <c r="DBC920" s="806"/>
      <c r="DBD920" s="806"/>
      <c r="DBE920" s="806"/>
      <c r="DBF920" s="806"/>
      <c r="DBG920" s="806"/>
      <c r="DBH920" s="806"/>
      <c r="DBI920" s="806"/>
      <c r="DBJ920" s="806"/>
      <c r="DBK920" s="806"/>
      <c r="DBL920" s="806"/>
      <c r="DBM920" s="806"/>
      <c r="DBN920" s="806"/>
      <c r="DBO920" s="806"/>
      <c r="DBP920" s="806"/>
      <c r="DBQ920" s="806"/>
      <c r="DBR920" s="806"/>
      <c r="DBS920" s="806"/>
      <c r="DBT920" s="806"/>
      <c r="DBU920" s="806"/>
      <c r="DBV920" s="806"/>
      <c r="DBW920" s="806"/>
      <c r="DBX920" s="806"/>
      <c r="DBY920" s="806"/>
      <c r="DBZ920" s="806"/>
      <c r="DCA920" s="806"/>
      <c r="DCB920" s="806"/>
      <c r="DCC920" s="806"/>
      <c r="DCD920" s="806"/>
      <c r="DCE920" s="806"/>
      <c r="DCF920" s="806"/>
      <c r="DCG920" s="806"/>
      <c r="DCH920" s="806"/>
      <c r="DCI920" s="806"/>
      <c r="DCJ920" s="806"/>
      <c r="DCK920" s="806"/>
      <c r="DCL920" s="806"/>
      <c r="DCM920" s="806"/>
      <c r="DCN920" s="806"/>
      <c r="DCO920" s="806"/>
      <c r="DCP920" s="806"/>
      <c r="DCQ920" s="806"/>
      <c r="DCR920" s="806"/>
      <c r="DCS920" s="806"/>
      <c r="DCT920" s="806"/>
      <c r="DCU920" s="806"/>
      <c r="DCV920" s="806"/>
      <c r="DCW920" s="806"/>
      <c r="DCX920" s="806"/>
      <c r="DCY920" s="806"/>
      <c r="DCZ920" s="806"/>
      <c r="DDA920" s="806"/>
      <c r="DDB920" s="806"/>
      <c r="DDC920" s="806"/>
      <c r="DDD920" s="806"/>
      <c r="DDE920" s="806"/>
      <c r="DDF920" s="806"/>
      <c r="DDG920" s="806"/>
      <c r="DDH920" s="806"/>
      <c r="DDI920" s="806"/>
      <c r="DDJ920" s="806"/>
      <c r="DDK920" s="806"/>
      <c r="DDL920" s="806"/>
      <c r="DDM920" s="806"/>
      <c r="DDN920" s="806"/>
      <c r="DDO920" s="806"/>
      <c r="DDP920" s="806"/>
      <c r="DDQ920" s="806"/>
      <c r="DDR920" s="806"/>
      <c r="DDS920" s="806"/>
      <c r="DDT920" s="806"/>
      <c r="DDU920" s="806"/>
      <c r="DDV920" s="806"/>
      <c r="DDW920" s="806"/>
      <c r="DDX920" s="806"/>
      <c r="DDY920" s="806"/>
      <c r="DDZ920" s="806"/>
      <c r="DEA920" s="806"/>
      <c r="DEB920" s="806"/>
      <c r="DEC920" s="806"/>
      <c r="DED920" s="806"/>
      <c r="DEE920" s="806"/>
      <c r="DEF920" s="806"/>
      <c r="DEG920" s="806"/>
      <c r="DEH920" s="806"/>
      <c r="DEI920" s="806"/>
      <c r="DEJ920" s="806"/>
      <c r="DEK920" s="806"/>
      <c r="DEL920" s="806"/>
      <c r="DEM920" s="806"/>
      <c r="DEN920" s="806"/>
      <c r="DEO920" s="806"/>
      <c r="DEP920" s="806"/>
      <c r="DEQ920" s="806"/>
      <c r="DER920" s="806"/>
      <c r="DES920" s="806"/>
      <c r="DET920" s="806"/>
      <c r="DEU920" s="806"/>
      <c r="DEV920" s="806"/>
      <c r="DEW920" s="806"/>
      <c r="DEX920" s="806"/>
      <c r="DEY920" s="806"/>
      <c r="DEZ920" s="806"/>
      <c r="DFA920" s="806"/>
      <c r="DFB920" s="806"/>
      <c r="DFC920" s="806"/>
      <c r="DFD920" s="806"/>
      <c r="DFE920" s="806"/>
      <c r="DFF920" s="806"/>
      <c r="DFG920" s="806"/>
      <c r="DFH920" s="806"/>
      <c r="DFI920" s="806"/>
      <c r="DFJ920" s="806"/>
      <c r="DFK920" s="806"/>
      <c r="DFL920" s="806"/>
      <c r="DFM920" s="806"/>
      <c r="DFN920" s="806"/>
      <c r="DFO920" s="806"/>
      <c r="DFP920" s="806"/>
      <c r="DFQ920" s="806"/>
      <c r="DFR920" s="806"/>
      <c r="DFS920" s="806"/>
      <c r="DFT920" s="806"/>
      <c r="DFU920" s="806"/>
      <c r="DFV920" s="806"/>
      <c r="DFW920" s="806"/>
      <c r="DFX920" s="806"/>
      <c r="DFY920" s="806"/>
      <c r="DFZ920" s="806"/>
      <c r="DGA920" s="806"/>
      <c r="DGB920" s="806"/>
      <c r="DGC920" s="806"/>
      <c r="DGD920" s="806"/>
      <c r="DGE920" s="806"/>
      <c r="DGF920" s="806"/>
      <c r="DGG920" s="806"/>
      <c r="DGH920" s="806"/>
      <c r="DGI920" s="806"/>
      <c r="DGJ920" s="806"/>
      <c r="DGK920" s="806"/>
      <c r="DGL920" s="806"/>
      <c r="DGM920" s="806"/>
      <c r="DGN920" s="806"/>
      <c r="DGO920" s="806"/>
      <c r="DGP920" s="806"/>
      <c r="DGQ920" s="806"/>
      <c r="DGR920" s="806"/>
      <c r="DGS920" s="806"/>
      <c r="DGT920" s="806"/>
      <c r="DGU920" s="806"/>
      <c r="DGV920" s="806"/>
      <c r="DGW920" s="806"/>
      <c r="DGX920" s="806"/>
      <c r="DGY920" s="806"/>
      <c r="DGZ920" s="806"/>
      <c r="DHA920" s="806"/>
      <c r="DHB920" s="806"/>
      <c r="DHC920" s="806"/>
      <c r="DHD920" s="806"/>
      <c r="DHE920" s="806"/>
      <c r="DHF920" s="806"/>
      <c r="DHG920" s="806"/>
      <c r="DHH920" s="806"/>
      <c r="DHI920" s="806"/>
      <c r="DHJ920" s="806"/>
      <c r="DHK920" s="806"/>
      <c r="DHL920" s="806"/>
      <c r="DHM920" s="806"/>
      <c r="DHN920" s="806"/>
      <c r="DHO920" s="806"/>
      <c r="DHP920" s="806"/>
      <c r="DHQ920" s="806"/>
      <c r="DHR920" s="806"/>
      <c r="DHS920" s="806"/>
      <c r="DHT920" s="806"/>
      <c r="DHU920" s="806"/>
      <c r="DHV920" s="806"/>
      <c r="DHW920" s="806"/>
      <c r="DHX920" s="806"/>
      <c r="DHY920" s="806"/>
      <c r="DHZ920" s="806"/>
      <c r="DIA920" s="806"/>
      <c r="DIB920" s="806"/>
      <c r="DIC920" s="806"/>
      <c r="DID920" s="806"/>
      <c r="DIE920" s="806"/>
      <c r="DIF920" s="806"/>
      <c r="DIG920" s="806"/>
      <c r="DIH920" s="806"/>
      <c r="DII920" s="806"/>
      <c r="DIJ920" s="806"/>
      <c r="DIK920" s="806"/>
      <c r="DIL920" s="806"/>
      <c r="DIM920" s="806"/>
      <c r="DIN920" s="806"/>
      <c r="DIO920" s="806"/>
      <c r="DIP920" s="806"/>
      <c r="DIQ920" s="806"/>
      <c r="DIR920" s="806"/>
      <c r="DIS920" s="806"/>
      <c r="DIT920" s="806"/>
      <c r="DIU920" s="806"/>
      <c r="DIV920" s="806"/>
      <c r="DIW920" s="806"/>
      <c r="DIX920" s="806"/>
      <c r="DIY920" s="806"/>
      <c r="DIZ920" s="806"/>
      <c r="DJA920" s="806"/>
      <c r="DJB920" s="806"/>
      <c r="DJC920" s="806"/>
      <c r="DJD920" s="806"/>
      <c r="DJE920" s="806"/>
      <c r="DJF920" s="806"/>
      <c r="DJG920" s="806"/>
      <c r="DJH920" s="806"/>
      <c r="DJI920" s="806"/>
      <c r="DJJ920" s="806"/>
      <c r="DJK920" s="806"/>
      <c r="DJL920" s="806"/>
      <c r="DJM920" s="806"/>
      <c r="DJN920" s="806"/>
      <c r="DJO920" s="806"/>
      <c r="DJP920" s="806"/>
      <c r="DJQ920" s="806"/>
      <c r="DJR920" s="806"/>
      <c r="DJS920" s="806"/>
      <c r="DJT920" s="806"/>
      <c r="DJU920" s="806"/>
      <c r="DJV920" s="806"/>
      <c r="DJW920" s="806"/>
      <c r="DJX920" s="806"/>
      <c r="DJY920" s="806"/>
      <c r="DJZ920" s="806"/>
      <c r="DKA920" s="806"/>
      <c r="DKB920" s="806"/>
      <c r="DKC920" s="806"/>
      <c r="DKD920" s="806"/>
      <c r="DKE920" s="806"/>
      <c r="DKF920" s="806"/>
      <c r="DKG920" s="806"/>
      <c r="DKH920" s="806"/>
      <c r="DKI920" s="806"/>
      <c r="DKJ920" s="806"/>
      <c r="DKK920" s="806"/>
      <c r="DKL920" s="806"/>
      <c r="DKM920" s="806"/>
      <c r="DKN920" s="806"/>
      <c r="DKO920" s="806"/>
      <c r="DKP920" s="806"/>
      <c r="DKQ920" s="806"/>
      <c r="DKR920" s="806"/>
      <c r="DKS920" s="806"/>
      <c r="DKT920" s="806"/>
      <c r="DKU920" s="806"/>
      <c r="DKV920" s="806"/>
      <c r="DKW920" s="806"/>
      <c r="DKX920" s="806"/>
      <c r="DKY920" s="806"/>
      <c r="DKZ920" s="806"/>
      <c r="DLA920" s="806"/>
      <c r="DLB920" s="806"/>
      <c r="DLC920" s="806"/>
      <c r="DLD920" s="806"/>
      <c r="DLE920" s="806"/>
      <c r="DLF920" s="806"/>
      <c r="DLG920" s="806"/>
      <c r="DLH920" s="806"/>
      <c r="DLI920" s="806"/>
      <c r="DLJ920" s="806"/>
      <c r="DLK920" s="806"/>
      <c r="DLL920" s="806"/>
      <c r="DLM920" s="806"/>
      <c r="DLN920" s="806"/>
      <c r="DLO920" s="806"/>
      <c r="DLP920" s="806"/>
      <c r="DLQ920" s="806"/>
      <c r="DLR920" s="806"/>
      <c r="DLS920" s="806"/>
      <c r="DLT920" s="806"/>
      <c r="DLU920" s="806"/>
      <c r="DLV920" s="806"/>
      <c r="DLW920" s="806"/>
      <c r="DLX920" s="806"/>
      <c r="DLY920" s="806"/>
      <c r="DLZ920" s="806"/>
      <c r="DMA920" s="806"/>
      <c r="DMB920" s="806"/>
      <c r="DMC920" s="806"/>
      <c r="DMD920" s="806"/>
      <c r="DME920" s="806"/>
      <c r="DMF920" s="806"/>
      <c r="DMG920" s="806"/>
      <c r="DMH920" s="806"/>
      <c r="DMI920" s="806"/>
      <c r="DMJ920" s="806"/>
      <c r="DMK920" s="806"/>
      <c r="DML920" s="806"/>
      <c r="DMM920" s="806"/>
      <c r="DMN920" s="806"/>
      <c r="DMO920" s="806"/>
      <c r="DMP920" s="806"/>
      <c r="DMQ920" s="806"/>
      <c r="DMR920" s="806"/>
      <c r="DMS920" s="806"/>
      <c r="DMT920" s="806"/>
      <c r="DMU920" s="806"/>
      <c r="DMV920" s="806"/>
      <c r="DMW920" s="806"/>
      <c r="DMX920" s="806"/>
      <c r="DMY920" s="806"/>
      <c r="DMZ920" s="806"/>
      <c r="DNA920" s="806"/>
      <c r="DNB920" s="806"/>
      <c r="DNC920" s="806"/>
      <c r="DND920" s="806"/>
      <c r="DNE920" s="806"/>
      <c r="DNF920" s="806"/>
      <c r="DNG920" s="806"/>
      <c r="DNH920" s="806"/>
      <c r="DNI920" s="806"/>
      <c r="DNJ920" s="806"/>
      <c r="DNK920" s="806"/>
      <c r="DNL920" s="806"/>
      <c r="DNM920" s="806"/>
      <c r="DNN920" s="806"/>
      <c r="DNO920" s="806"/>
      <c r="DNP920" s="806"/>
      <c r="DNQ920" s="806"/>
      <c r="DNR920" s="806"/>
      <c r="DNS920" s="806"/>
      <c r="DNT920" s="806"/>
      <c r="DNU920" s="806"/>
      <c r="DNV920" s="806"/>
      <c r="DNW920" s="806"/>
      <c r="DNX920" s="806"/>
      <c r="DNY920" s="806"/>
      <c r="DNZ920" s="806"/>
      <c r="DOA920" s="806"/>
      <c r="DOB920" s="806"/>
      <c r="DOC920" s="806"/>
      <c r="DOD920" s="806"/>
      <c r="DOE920" s="806"/>
      <c r="DOF920" s="806"/>
      <c r="DOG920" s="806"/>
      <c r="DOH920" s="806"/>
      <c r="DOI920" s="806"/>
      <c r="DOJ920" s="806"/>
      <c r="DOK920" s="806"/>
      <c r="DOL920" s="806"/>
      <c r="DOM920" s="806"/>
      <c r="DON920" s="806"/>
      <c r="DOO920" s="806"/>
      <c r="DOP920" s="806"/>
      <c r="DOQ920" s="806"/>
      <c r="DOR920" s="806"/>
      <c r="DOS920" s="806"/>
      <c r="DOT920" s="806"/>
      <c r="DOU920" s="806"/>
      <c r="DOV920" s="806"/>
      <c r="DOW920" s="806"/>
      <c r="DOX920" s="806"/>
      <c r="DOY920" s="806"/>
      <c r="DOZ920" s="806"/>
      <c r="DPA920" s="806"/>
      <c r="DPB920" s="806"/>
      <c r="DPC920" s="806"/>
      <c r="DPD920" s="806"/>
      <c r="DPE920" s="806"/>
      <c r="DPF920" s="806"/>
      <c r="DPG920" s="806"/>
      <c r="DPH920" s="806"/>
      <c r="DPI920" s="806"/>
      <c r="DPJ920" s="806"/>
      <c r="DPK920" s="806"/>
      <c r="DPL920" s="806"/>
      <c r="DPM920" s="806"/>
      <c r="DPN920" s="806"/>
      <c r="DPO920" s="806"/>
      <c r="DPP920" s="806"/>
      <c r="DPQ920" s="806"/>
      <c r="DPR920" s="806"/>
      <c r="DPS920" s="806"/>
      <c r="DPT920" s="806"/>
      <c r="DPU920" s="806"/>
      <c r="DPV920" s="806"/>
      <c r="DPW920" s="806"/>
      <c r="DPX920" s="806"/>
      <c r="DPY920" s="806"/>
      <c r="DPZ920" s="806"/>
      <c r="DQA920" s="806"/>
      <c r="DQB920" s="806"/>
      <c r="DQC920" s="806"/>
      <c r="DQD920" s="806"/>
      <c r="DQE920" s="806"/>
      <c r="DQF920" s="806"/>
      <c r="DQG920" s="806"/>
      <c r="DQH920" s="806"/>
      <c r="DQI920" s="806"/>
      <c r="DQJ920" s="806"/>
      <c r="DQK920" s="806"/>
      <c r="DQL920" s="806"/>
      <c r="DQM920" s="806"/>
      <c r="DQN920" s="806"/>
      <c r="DQO920" s="806"/>
      <c r="DQP920" s="806"/>
      <c r="DQQ920" s="806"/>
      <c r="DQR920" s="806"/>
      <c r="DQS920" s="806"/>
      <c r="DQT920" s="806"/>
      <c r="DQU920" s="806"/>
      <c r="DQV920" s="806"/>
      <c r="DQW920" s="806"/>
      <c r="DQX920" s="806"/>
      <c r="DQY920" s="806"/>
      <c r="DQZ920" s="806"/>
      <c r="DRA920" s="806"/>
      <c r="DRB920" s="806"/>
      <c r="DRC920" s="806"/>
      <c r="DRD920" s="806"/>
      <c r="DRE920" s="806"/>
      <c r="DRF920" s="806"/>
      <c r="DRG920" s="806"/>
      <c r="DRH920" s="806"/>
      <c r="DRI920" s="806"/>
      <c r="DRJ920" s="806"/>
      <c r="DRK920" s="806"/>
      <c r="DRL920" s="806"/>
      <c r="DRM920" s="806"/>
      <c r="DRN920" s="806"/>
      <c r="DRO920" s="806"/>
      <c r="DRP920" s="806"/>
      <c r="DRQ920" s="806"/>
      <c r="DRR920" s="806"/>
      <c r="DRS920" s="806"/>
      <c r="DRT920" s="806"/>
      <c r="DRU920" s="806"/>
      <c r="DRV920" s="806"/>
      <c r="DRW920" s="806"/>
      <c r="DRX920" s="806"/>
      <c r="DRY920" s="806"/>
      <c r="DRZ920" s="806"/>
      <c r="DSA920" s="806"/>
      <c r="DSB920" s="806"/>
      <c r="DSC920" s="806"/>
      <c r="DSD920" s="806"/>
      <c r="DSE920" s="806"/>
      <c r="DSF920" s="806"/>
      <c r="DSG920" s="806"/>
      <c r="DSH920" s="806"/>
      <c r="DSI920" s="806"/>
      <c r="DSJ920" s="806"/>
      <c r="DSK920" s="806"/>
      <c r="DSL920" s="806"/>
      <c r="DSM920" s="806"/>
      <c r="DSN920" s="806"/>
      <c r="DSO920" s="806"/>
      <c r="DSP920" s="806"/>
      <c r="DSQ920" s="806"/>
      <c r="DSR920" s="806"/>
      <c r="DSS920" s="806"/>
      <c r="DST920" s="806"/>
      <c r="DSU920" s="806"/>
      <c r="DSV920" s="806"/>
      <c r="DSW920" s="806"/>
      <c r="DSX920" s="806"/>
      <c r="DSY920" s="806"/>
      <c r="DSZ920" s="806"/>
      <c r="DTA920" s="806"/>
      <c r="DTB920" s="806"/>
      <c r="DTC920" s="806"/>
      <c r="DTD920" s="806"/>
      <c r="DTE920" s="806"/>
      <c r="DTF920" s="806"/>
      <c r="DTG920" s="806"/>
      <c r="DTH920" s="806"/>
      <c r="DTI920" s="806"/>
      <c r="DTJ920" s="806"/>
      <c r="DTK920" s="806"/>
      <c r="DTL920" s="806"/>
      <c r="DTM920" s="806"/>
      <c r="DTN920" s="806"/>
      <c r="DTO920" s="806"/>
      <c r="DTP920" s="806"/>
      <c r="DTQ920" s="806"/>
      <c r="DTR920" s="806"/>
      <c r="DTS920" s="806"/>
      <c r="DTT920" s="806"/>
      <c r="DTU920" s="806"/>
      <c r="DTV920" s="806"/>
      <c r="DTW920" s="806"/>
      <c r="DTX920" s="806"/>
      <c r="DTY920" s="806"/>
      <c r="DTZ920" s="806"/>
      <c r="DUA920" s="806"/>
      <c r="DUB920" s="806"/>
      <c r="DUC920" s="806"/>
      <c r="DUD920" s="806"/>
      <c r="DUE920" s="806"/>
      <c r="DUF920" s="806"/>
      <c r="DUG920" s="806"/>
      <c r="DUH920" s="806"/>
      <c r="DUI920" s="806"/>
      <c r="DUJ920" s="806"/>
      <c r="DUK920" s="806"/>
      <c r="DUL920" s="806"/>
      <c r="DUM920" s="806"/>
      <c r="DUN920" s="806"/>
      <c r="DUO920" s="806"/>
      <c r="DUP920" s="806"/>
      <c r="DUQ920" s="806"/>
      <c r="DUR920" s="806"/>
      <c r="DUS920" s="806"/>
      <c r="DUT920" s="806"/>
      <c r="DUU920" s="806"/>
      <c r="DUV920" s="806"/>
      <c r="DUW920" s="806"/>
      <c r="DUX920" s="806"/>
      <c r="DUY920" s="806"/>
      <c r="DUZ920" s="806"/>
      <c r="DVA920" s="806"/>
      <c r="DVB920" s="806"/>
      <c r="DVC920" s="806"/>
      <c r="DVD920" s="806"/>
      <c r="DVE920" s="806"/>
      <c r="DVF920" s="806"/>
      <c r="DVG920" s="806"/>
      <c r="DVH920" s="806"/>
      <c r="DVI920" s="806"/>
      <c r="DVJ920" s="806"/>
      <c r="DVK920" s="806"/>
      <c r="DVL920" s="806"/>
      <c r="DVM920" s="806"/>
      <c r="DVN920" s="806"/>
      <c r="DVO920" s="806"/>
      <c r="DVP920" s="806"/>
      <c r="DVQ920" s="806"/>
      <c r="DVR920" s="806"/>
      <c r="DVS920" s="806"/>
      <c r="DVT920" s="806"/>
      <c r="DVU920" s="806"/>
      <c r="DVV920" s="806"/>
      <c r="DVW920" s="806"/>
      <c r="DVX920" s="806"/>
      <c r="DVY920" s="806"/>
      <c r="DVZ920" s="806"/>
      <c r="DWA920" s="806"/>
      <c r="DWB920" s="806"/>
      <c r="DWC920" s="806"/>
      <c r="DWD920" s="806"/>
      <c r="DWE920" s="806"/>
      <c r="DWF920" s="806"/>
      <c r="DWG920" s="806"/>
      <c r="DWH920" s="806"/>
      <c r="DWI920" s="806"/>
      <c r="DWJ920" s="806"/>
      <c r="DWK920" s="806"/>
      <c r="DWL920" s="806"/>
      <c r="DWM920" s="806"/>
      <c r="DWN920" s="806"/>
      <c r="DWO920" s="806"/>
      <c r="DWP920" s="806"/>
      <c r="DWQ920" s="806"/>
      <c r="DWR920" s="806"/>
      <c r="DWS920" s="806"/>
      <c r="DWT920" s="806"/>
      <c r="DWU920" s="806"/>
      <c r="DWV920" s="806"/>
      <c r="DWW920" s="806"/>
      <c r="DWX920" s="806"/>
      <c r="DWY920" s="806"/>
      <c r="DWZ920" s="806"/>
      <c r="DXA920" s="806"/>
      <c r="DXB920" s="806"/>
      <c r="DXC920" s="806"/>
      <c r="DXD920" s="806"/>
      <c r="DXE920" s="806"/>
      <c r="DXF920" s="806"/>
      <c r="DXG920" s="806"/>
      <c r="DXH920" s="806"/>
      <c r="DXI920" s="806"/>
      <c r="DXJ920" s="806"/>
      <c r="DXK920" s="806"/>
      <c r="DXL920" s="806"/>
      <c r="DXM920" s="806"/>
      <c r="DXN920" s="806"/>
      <c r="DXO920" s="806"/>
      <c r="DXP920" s="806"/>
      <c r="DXQ920" s="806"/>
      <c r="DXR920" s="806"/>
      <c r="DXS920" s="806"/>
      <c r="DXT920" s="806"/>
      <c r="DXU920" s="806"/>
      <c r="DXV920" s="806"/>
      <c r="DXW920" s="806"/>
      <c r="DXX920" s="806"/>
      <c r="DXY920" s="806"/>
      <c r="DXZ920" s="806"/>
      <c r="DYA920" s="806"/>
      <c r="DYB920" s="806"/>
      <c r="DYC920" s="806"/>
      <c r="DYD920" s="806"/>
      <c r="DYE920" s="806"/>
      <c r="DYF920" s="806"/>
      <c r="DYG920" s="806"/>
      <c r="DYH920" s="806"/>
      <c r="DYI920" s="806"/>
      <c r="DYJ920" s="806"/>
      <c r="DYK920" s="806"/>
      <c r="DYL920" s="806"/>
      <c r="DYM920" s="806"/>
      <c r="DYN920" s="806"/>
      <c r="DYO920" s="806"/>
      <c r="DYP920" s="806"/>
      <c r="DYQ920" s="806"/>
      <c r="DYR920" s="806"/>
      <c r="DYS920" s="806"/>
      <c r="DYT920" s="806"/>
      <c r="DYU920" s="806"/>
      <c r="DYV920" s="806"/>
      <c r="DYW920" s="806"/>
      <c r="DYX920" s="806"/>
      <c r="DYY920" s="806"/>
      <c r="DYZ920" s="806"/>
      <c r="DZA920" s="806"/>
      <c r="DZB920" s="806"/>
      <c r="DZC920" s="806"/>
      <c r="DZD920" s="806"/>
      <c r="DZE920" s="806"/>
      <c r="DZF920" s="806"/>
      <c r="DZG920" s="806"/>
      <c r="DZH920" s="806"/>
      <c r="DZI920" s="806"/>
      <c r="DZJ920" s="806"/>
      <c r="DZK920" s="806"/>
      <c r="DZL920" s="806"/>
      <c r="DZM920" s="806"/>
      <c r="DZN920" s="806"/>
      <c r="DZO920" s="806"/>
      <c r="DZP920" s="806"/>
      <c r="DZQ920" s="806"/>
      <c r="DZR920" s="806"/>
      <c r="DZS920" s="806"/>
      <c r="DZT920" s="806"/>
      <c r="DZU920" s="806"/>
      <c r="DZV920" s="806"/>
      <c r="DZW920" s="806"/>
      <c r="DZX920" s="806"/>
      <c r="DZY920" s="806"/>
      <c r="DZZ920" s="806"/>
      <c r="EAA920" s="806"/>
      <c r="EAB920" s="806"/>
      <c r="EAC920" s="806"/>
      <c r="EAD920" s="806"/>
      <c r="EAE920" s="806"/>
      <c r="EAF920" s="806"/>
      <c r="EAG920" s="806"/>
      <c r="EAH920" s="806"/>
      <c r="EAI920" s="806"/>
      <c r="EAJ920" s="806"/>
      <c r="EAK920" s="806"/>
      <c r="EAL920" s="806"/>
      <c r="EAM920" s="806"/>
      <c r="EAN920" s="806"/>
      <c r="EAO920" s="806"/>
      <c r="EAP920" s="806"/>
      <c r="EAQ920" s="806"/>
      <c r="EAR920" s="806"/>
      <c r="EAS920" s="806"/>
      <c r="EAT920" s="806"/>
      <c r="EAU920" s="806"/>
      <c r="EAV920" s="806"/>
      <c r="EAW920" s="806"/>
      <c r="EAX920" s="806"/>
      <c r="EAY920" s="806"/>
      <c r="EAZ920" s="806"/>
      <c r="EBA920" s="806"/>
      <c r="EBB920" s="806"/>
      <c r="EBC920" s="806"/>
      <c r="EBD920" s="806"/>
      <c r="EBE920" s="806"/>
      <c r="EBF920" s="806"/>
      <c r="EBG920" s="806"/>
      <c r="EBH920" s="806"/>
      <c r="EBI920" s="806"/>
      <c r="EBJ920" s="806"/>
      <c r="EBK920" s="806"/>
      <c r="EBL920" s="806"/>
      <c r="EBM920" s="806"/>
      <c r="EBN920" s="806"/>
      <c r="EBO920" s="806"/>
      <c r="EBP920" s="806"/>
      <c r="EBQ920" s="806"/>
      <c r="EBR920" s="806"/>
      <c r="EBS920" s="806"/>
      <c r="EBT920" s="806"/>
      <c r="EBU920" s="806"/>
      <c r="EBV920" s="806"/>
      <c r="EBW920" s="806"/>
      <c r="EBX920" s="806"/>
      <c r="EBY920" s="806"/>
      <c r="EBZ920" s="806"/>
      <c r="ECA920" s="806"/>
      <c r="ECB920" s="806"/>
      <c r="ECC920" s="806"/>
      <c r="ECD920" s="806"/>
      <c r="ECE920" s="806"/>
      <c r="ECF920" s="806"/>
      <c r="ECG920" s="806"/>
      <c r="ECH920" s="806"/>
      <c r="ECI920" s="806"/>
      <c r="ECJ920" s="806"/>
      <c r="ECK920" s="806"/>
      <c r="ECL920" s="806"/>
      <c r="ECM920" s="806"/>
      <c r="ECN920" s="806"/>
      <c r="ECO920" s="806"/>
      <c r="ECP920" s="806"/>
      <c r="ECQ920" s="806"/>
      <c r="ECR920" s="806"/>
      <c r="ECS920" s="806"/>
      <c r="ECT920" s="806"/>
      <c r="ECU920" s="806"/>
      <c r="ECV920" s="806"/>
      <c r="ECW920" s="806"/>
      <c r="ECX920" s="806"/>
      <c r="ECY920" s="806"/>
      <c r="ECZ920" s="806"/>
      <c r="EDA920" s="806"/>
      <c r="EDB920" s="806"/>
      <c r="EDC920" s="806"/>
      <c r="EDD920" s="806"/>
      <c r="EDE920" s="806"/>
      <c r="EDF920" s="806"/>
      <c r="EDG920" s="806"/>
      <c r="EDH920" s="806"/>
      <c r="EDI920" s="806"/>
      <c r="EDJ920" s="806"/>
      <c r="EDK920" s="806"/>
      <c r="EDL920" s="806"/>
      <c r="EDM920" s="806"/>
      <c r="EDN920" s="806"/>
      <c r="EDO920" s="806"/>
      <c r="EDP920" s="806"/>
      <c r="EDQ920" s="806"/>
      <c r="EDR920" s="806"/>
      <c r="EDS920" s="806"/>
      <c r="EDT920" s="806"/>
      <c r="EDU920" s="806"/>
      <c r="EDV920" s="806"/>
      <c r="EDW920" s="806"/>
      <c r="EDX920" s="806"/>
      <c r="EDY920" s="806"/>
      <c r="EDZ920" s="806"/>
      <c r="EEA920" s="806"/>
      <c r="EEB920" s="806"/>
      <c r="EEC920" s="806"/>
      <c r="EED920" s="806"/>
      <c r="EEE920" s="806"/>
      <c r="EEF920" s="806"/>
      <c r="EEG920" s="806"/>
      <c r="EEH920" s="806"/>
      <c r="EEI920" s="806"/>
      <c r="EEJ920" s="806"/>
      <c r="EEK920" s="806"/>
      <c r="EEL920" s="806"/>
      <c r="EEM920" s="806"/>
      <c r="EEN920" s="806"/>
      <c r="EEO920" s="806"/>
      <c r="EEP920" s="806"/>
      <c r="EEQ920" s="806"/>
      <c r="EER920" s="806"/>
      <c r="EES920" s="806"/>
      <c r="EET920" s="806"/>
      <c r="EEU920" s="806"/>
      <c r="EEV920" s="806"/>
      <c r="EEW920" s="806"/>
      <c r="EEX920" s="806"/>
      <c r="EEY920" s="806"/>
      <c r="EEZ920" s="806"/>
      <c r="EFA920" s="806"/>
      <c r="EFB920" s="806"/>
      <c r="EFC920" s="806"/>
      <c r="EFD920" s="806"/>
      <c r="EFE920" s="806"/>
      <c r="EFF920" s="806"/>
      <c r="EFG920" s="806"/>
      <c r="EFH920" s="806"/>
      <c r="EFI920" s="806"/>
      <c r="EFJ920" s="806"/>
      <c r="EFK920" s="806"/>
      <c r="EFL920" s="806"/>
      <c r="EFM920" s="806"/>
      <c r="EFN920" s="806"/>
      <c r="EFO920" s="806"/>
      <c r="EFP920" s="806"/>
      <c r="EFQ920" s="806"/>
      <c r="EFR920" s="806"/>
      <c r="EFS920" s="806"/>
      <c r="EFT920" s="806"/>
      <c r="EFU920" s="806"/>
      <c r="EFV920" s="806"/>
      <c r="EFW920" s="806"/>
      <c r="EFX920" s="806"/>
      <c r="EFY920" s="806"/>
      <c r="EFZ920" s="806"/>
      <c r="EGA920" s="806"/>
      <c r="EGB920" s="806"/>
      <c r="EGC920" s="806"/>
      <c r="EGD920" s="806"/>
      <c r="EGE920" s="806"/>
      <c r="EGF920" s="806"/>
      <c r="EGG920" s="806"/>
      <c r="EGH920" s="806"/>
      <c r="EGI920" s="806"/>
      <c r="EGJ920" s="806"/>
      <c r="EGK920" s="806"/>
      <c r="EGL920" s="806"/>
      <c r="EGM920" s="806"/>
      <c r="EGN920" s="806"/>
      <c r="EGO920" s="806"/>
      <c r="EGP920" s="806"/>
      <c r="EGQ920" s="806"/>
      <c r="EGR920" s="806"/>
      <c r="EGS920" s="806"/>
      <c r="EGT920" s="806"/>
      <c r="EGU920" s="806"/>
      <c r="EGV920" s="806"/>
      <c r="EGW920" s="806"/>
      <c r="EGX920" s="806"/>
      <c r="EGY920" s="806"/>
      <c r="EGZ920" s="806"/>
      <c r="EHA920" s="806"/>
      <c r="EHB920" s="806"/>
      <c r="EHC920" s="806"/>
      <c r="EHD920" s="806"/>
      <c r="EHE920" s="806"/>
      <c r="EHF920" s="806"/>
      <c r="EHG920" s="806"/>
      <c r="EHH920" s="806"/>
      <c r="EHI920" s="806"/>
      <c r="EHJ920" s="806"/>
      <c r="EHK920" s="806"/>
      <c r="EHL920" s="806"/>
      <c r="EHM920" s="806"/>
      <c r="EHN920" s="806"/>
      <c r="EHO920" s="806"/>
      <c r="EHP920" s="806"/>
      <c r="EHQ920" s="806"/>
      <c r="EHR920" s="806"/>
      <c r="EHS920" s="806"/>
      <c r="EHT920" s="806"/>
      <c r="EHU920" s="806"/>
      <c r="EHV920" s="806"/>
      <c r="EHW920" s="806"/>
      <c r="EHX920" s="806"/>
      <c r="EHY920" s="806"/>
      <c r="EHZ920" s="806"/>
      <c r="EIA920" s="806"/>
      <c r="EIB920" s="806"/>
      <c r="EIC920" s="806"/>
      <c r="EID920" s="806"/>
      <c r="EIE920" s="806"/>
      <c r="EIF920" s="806"/>
      <c r="EIG920" s="806"/>
      <c r="EIH920" s="806"/>
      <c r="EII920" s="806"/>
      <c r="EIJ920" s="806"/>
      <c r="EIK920" s="806"/>
      <c r="EIL920" s="806"/>
      <c r="EIM920" s="806"/>
      <c r="EIN920" s="806"/>
      <c r="EIO920" s="806"/>
      <c r="EIP920" s="806"/>
      <c r="EIQ920" s="806"/>
      <c r="EIR920" s="806"/>
      <c r="EIS920" s="806"/>
      <c r="EIT920" s="806"/>
      <c r="EIU920" s="806"/>
      <c r="EIV920" s="806"/>
      <c r="EIW920" s="806"/>
      <c r="EIX920" s="806"/>
      <c r="EIY920" s="806"/>
      <c r="EIZ920" s="806"/>
      <c r="EJA920" s="806"/>
      <c r="EJB920" s="806"/>
      <c r="EJC920" s="806"/>
      <c r="EJD920" s="806"/>
      <c r="EJE920" s="806"/>
      <c r="EJF920" s="806"/>
      <c r="EJG920" s="806"/>
      <c r="EJH920" s="806"/>
      <c r="EJI920" s="806"/>
      <c r="EJJ920" s="806"/>
      <c r="EJK920" s="806"/>
      <c r="EJL920" s="806"/>
      <c r="EJM920" s="806"/>
      <c r="EJN920" s="806"/>
      <c r="EJO920" s="806"/>
      <c r="EJP920" s="806"/>
      <c r="EJQ920" s="806"/>
      <c r="EJR920" s="806"/>
      <c r="EJS920" s="806"/>
      <c r="EJT920" s="806"/>
      <c r="EJU920" s="806"/>
      <c r="EJV920" s="806"/>
      <c r="EJW920" s="806"/>
      <c r="EJX920" s="806"/>
      <c r="EJY920" s="806"/>
      <c r="EJZ920" s="806"/>
      <c r="EKA920" s="806"/>
      <c r="EKB920" s="806"/>
      <c r="EKC920" s="806"/>
      <c r="EKD920" s="806"/>
      <c r="EKE920" s="806"/>
      <c r="EKF920" s="806"/>
      <c r="EKG920" s="806"/>
      <c r="EKH920" s="806"/>
      <c r="EKI920" s="806"/>
      <c r="EKJ920" s="806"/>
      <c r="EKK920" s="806"/>
      <c r="EKL920" s="806"/>
      <c r="EKM920" s="806"/>
      <c r="EKN920" s="806"/>
      <c r="EKO920" s="806"/>
      <c r="EKP920" s="806"/>
      <c r="EKQ920" s="806"/>
      <c r="EKR920" s="806"/>
      <c r="EKS920" s="806"/>
      <c r="EKT920" s="806"/>
      <c r="EKU920" s="806"/>
      <c r="EKV920" s="806"/>
      <c r="EKW920" s="806"/>
      <c r="EKX920" s="806"/>
      <c r="EKY920" s="806"/>
      <c r="EKZ920" s="806"/>
      <c r="ELA920" s="806"/>
      <c r="ELB920" s="806"/>
      <c r="ELC920" s="806"/>
      <c r="ELD920" s="806"/>
      <c r="ELE920" s="806"/>
      <c r="ELF920" s="806"/>
      <c r="ELG920" s="806"/>
      <c r="ELH920" s="806"/>
      <c r="ELI920" s="806"/>
      <c r="ELJ920" s="806"/>
      <c r="ELK920" s="806"/>
      <c r="ELL920" s="806"/>
      <c r="ELM920" s="806"/>
      <c r="ELN920" s="806"/>
      <c r="ELO920" s="806"/>
      <c r="ELP920" s="806"/>
      <c r="ELQ920" s="806"/>
      <c r="ELR920" s="806"/>
      <c r="ELS920" s="806"/>
      <c r="ELT920" s="806"/>
      <c r="ELU920" s="806"/>
      <c r="ELV920" s="806"/>
      <c r="ELW920" s="806"/>
      <c r="ELX920" s="806"/>
      <c r="ELY920" s="806"/>
      <c r="ELZ920" s="806"/>
      <c r="EMA920" s="806"/>
      <c r="EMB920" s="806"/>
      <c r="EMC920" s="806"/>
      <c r="EMD920" s="806"/>
      <c r="EME920" s="806"/>
      <c r="EMF920" s="806"/>
      <c r="EMG920" s="806"/>
      <c r="EMH920" s="806"/>
      <c r="EMI920" s="806"/>
      <c r="EMJ920" s="806"/>
      <c r="EMK920" s="806"/>
      <c r="EML920" s="806"/>
      <c r="EMM920" s="806"/>
      <c r="EMN920" s="806"/>
      <c r="EMO920" s="806"/>
      <c r="EMP920" s="806"/>
      <c r="EMQ920" s="806"/>
      <c r="EMR920" s="806"/>
      <c r="EMS920" s="806"/>
      <c r="EMT920" s="806"/>
      <c r="EMU920" s="806"/>
      <c r="EMV920" s="806"/>
      <c r="EMW920" s="806"/>
      <c r="EMX920" s="806"/>
      <c r="EMY920" s="806"/>
      <c r="EMZ920" s="806"/>
      <c r="ENA920" s="806"/>
      <c r="ENB920" s="806"/>
      <c r="ENC920" s="806"/>
      <c r="END920" s="806"/>
      <c r="ENE920" s="806"/>
      <c r="ENF920" s="806"/>
      <c r="ENG920" s="806"/>
      <c r="ENH920" s="806"/>
      <c r="ENI920" s="806"/>
      <c r="ENJ920" s="806"/>
      <c r="ENK920" s="806"/>
      <c r="ENL920" s="806"/>
      <c r="ENM920" s="806"/>
      <c r="ENN920" s="806"/>
      <c r="ENO920" s="806"/>
      <c r="ENP920" s="806"/>
      <c r="ENQ920" s="806"/>
      <c r="ENR920" s="806"/>
      <c r="ENS920" s="806"/>
      <c r="ENT920" s="806"/>
      <c r="ENU920" s="806"/>
      <c r="ENV920" s="806"/>
      <c r="ENW920" s="806"/>
      <c r="ENX920" s="806"/>
      <c r="ENY920" s="806"/>
      <c r="ENZ920" s="806"/>
      <c r="EOA920" s="806"/>
      <c r="EOB920" s="806"/>
      <c r="EOC920" s="806"/>
      <c r="EOD920" s="806"/>
      <c r="EOE920" s="806"/>
      <c r="EOF920" s="806"/>
      <c r="EOG920" s="806"/>
      <c r="EOH920" s="806"/>
      <c r="EOI920" s="806"/>
      <c r="EOJ920" s="806"/>
      <c r="EOK920" s="806"/>
      <c r="EOL920" s="806"/>
      <c r="EOM920" s="806"/>
      <c r="EON920" s="806"/>
      <c r="EOO920" s="806"/>
      <c r="EOP920" s="806"/>
      <c r="EOQ920" s="806"/>
      <c r="EOR920" s="806"/>
      <c r="EOS920" s="806"/>
      <c r="EOT920" s="806"/>
      <c r="EOU920" s="806"/>
      <c r="EOV920" s="806"/>
      <c r="EOW920" s="806"/>
      <c r="EOX920" s="806"/>
      <c r="EOY920" s="806"/>
      <c r="EOZ920" s="806"/>
      <c r="EPA920" s="806"/>
      <c r="EPB920" s="806"/>
      <c r="EPC920" s="806"/>
      <c r="EPD920" s="806"/>
      <c r="EPE920" s="806"/>
      <c r="EPF920" s="806"/>
      <c r="EPG920" s="806"/>
      <c r="EPH920" s="806"/>
      <c r="EPI920" s="806"/>
      <c r="EPJ920" s="806"/>
      <c r="EPK920" s="806"/>
      <c r="EPL920" s="806"/>
      <c r="EPM920" s="806"/>
      <c r="EPN920" s="806"/>
      <c r="EPO920" s="806"/>
      <c r="EPP920" s="806"/>
      <c r="EPQ920" s="806"/>
      <c r="EPR920" s="806"/>
      <c r="EPS920" s="806"/>
      <c r="EPT920" s="806"/>
      <c r="EPU920" s="806"/>
      <c r="EPV920" s="806"/>
      <c r="EPW920" s="806"/>
      <c r="EPX920" s="806"/>
      <c r="EPY920" s="806"/>
      <c r="EPZ920" s="806"/>
      <c r="EQA920" s="806"/>
      <c r="EQB920" s="806"/>
      <c r="EQC920" s="806"/>
      <c r="EQD920" s="806"/>
      <c r="EQE920" s="806"/>
      <c r="EQF920" s="806"/>
      <c r="EQG920" s="806"/>
      <c r="EQH920" s="806"/>
      <c r="EQI920" s="806"/>
      <c r="EQJ920" s="806"/>
      <c r="EQK920" s="806"/>
      <c r="EQL920" s="806"/>
      <c r="EQM920" s="806"/>
      <c r="EQN920" s="806"/>
      <c r="EQO920" s="806"/>
      <c r="EQP920" s="806"/>
      <c r="EQQ920" s="806"/>
      <c r="EQR920" s="806"/>
      <c r="EQS920" s="806"/>
      <c r="EQT920" s="806"/>
      <c r="EQU920" s="806"/>
      <c r="EQV920" s="806"/>
      <c r="EQW920" s="806"/>
      <c r="EQX920" s="806"/>
      <c r="EQY920" s="806"/>
      <c r="EQZ920" s="806"/>
      <c r="ERA920" s="806"/>
      <c r="ERB920" s="806"/>
      <c r="ERC920" s="806"/>
      <c r="ERD920" s="806"/>
      <c r="ERE920" s="806"/>
      <c r="ERF920" s="806"/>
      <c r="ERG920" s="806"/>
      <c r="ERH920" s="806"/>
      <c r="ERI920" s="806"/>
      <c r="ERJ920" s="806"/>
      <c r="ERK920" s="806"/>
      <c r="ERL920" s="806"/>
      <c r="ERM920" s="806"/>
      <c r="ERN920" s="806"/>
      <c r="ERO920" s="806"/>
      <c r="ERP920" s="806"/>
      <c r="ERQ920" s="806"/>
      <c r="ERR920" s="806"/>
      <c r="ERS920" s="806"/>
      <c r="ERT920" s="806"/>
      <c r="ERU920" s="806"/>
      <c r="ERV920" s="806"/>
      <c r="ERW920" s="806"/>
      <c r="ERX920" s="806"/>
      <c r="ERY920" s="806"/>
      <c r="ERZ920" s="806"/>
      <c r="ESA920" s="806"/>
      <c r="ESB920" s="806"/>
      <c r="ESC920" s="806"/>
      <c r="ESD920" s="806"/>
      <c r="ESE920" s="806"/>
      <c r="ESF920" s="806"/>
      <c r="ESG920" s="806"/>
      <c r="ESH920" s="806"/>
      <c r="ESI920" s="806"/>
      <c r="ESJ920" s="806"/>
      <c r="ESK920" s="806"/>
      <c r="ESL920" s="806"/>
      <c r="ESM920" s="806"/>
      <c r="ESN920" s="806"/>
      <c r="ESO920" s="806"/>
      <c r="ESP920" s="806"/>
      <c r="ESQ920" s="806"/>
      <c r="ESR920" s="806"/>
      <c r="ESS920" s="806"/>
      <c r="EST920" s="806"/>
      <c r="ESU920" s="806"/>
      <c r="ESV920" s="806"/>
      <c r="ESW920" s="806"/>
      <c r="ESX920" s="806"/>
      <c r="ESY920" s="806"/>
      <c r="ESZ920" s="806"/>
      <c r="ETA920" s="806"/>
      <c r="ETB920" s="806"/>
      <c r="ETC920" s="806"/>
      <c r="ETD920" s="806"/>
      <c r="ETE920" s="806"/>
      <c r="ETF920" s="806"/>
      <c r="ETG920" s="806"/>
      <c r="ETH920" s="806"/>
      <c r="ETI920" s="806"/>
      <c r="ETJ920" s="806"/>
      <c r="ETK920" s="806"/>
      <c r="ETL920" s="806"/>
      <c r="ETM920" s="806"/>
      <c r="ETN920" s="806"/>
      <c r="ETO920" s="806"/>
      <c r="ETP920" s="806"/>
      <c r="ETQ920" s="806"/>
      <c r="ETR920" s="806"/>
      <c r="ETS920" s="806"/>
      <c r="ETT920" s="806"/>
      <c r="ETU920" s="806"/>
      <c r="ETV920" s="806"/>
      <c r="ETW920" s="806"/>
      <c r="ETX920" s="806"/>
      <c r="ETY920" s="806"/>
      <c r="ETZ920" s="806"/>
      <c r="EUA920" s="806"/>
      <c r="EUB920" s="806"/>
      <c r="EUC920" s="806"/>
      <c r="EUD920" s="806"/>
      <c r="EUE920" s="806"/>
      <c r="EUF920" s="806"/>
      <c r="EUG920" s="806"/>
      <c r="EUH920" s="806"/>
      <c r="EUI920" s="806"/>
      <c r="EUJ920" s="806"/>
      <c r="EUK920" s="806"/>
      <c r="EUL920" s="806"/>
      <c r="EUM920" s="806"/>
      <c r="EUN920" s="806"/>
      <c r="EUO920" s="806"/>
      <c r="EUP920" s="806"/>
      <c r="EUQ920" s="806"/>
      <c r="EUR920" s="806"/>
      <c r="EUS920" s="806"/>
      <c r="EUT920" s="806"/>
      <c r="EUU920" s="806"/>
      <c r="EUV920" s="806"/>
      <c r="EUW920" s="806"/>
      <c r="EUX920" s="806"/>
      <c r="EUY920" s="806"/>
      <c r="EUZ920" s="806"/>
      <c r="EVA920" s="806"/>
      <c r="EVB920" s="806"/>
      <c r="EVC920" s="806"/>
      <c r="EVD920" s="806"/>
      <c r="EVE920" s="806"/>
      <c r="EVF920" s="806"/>
      <c r="EVG920" s="806"/>
      <c r="EVH920" s="806"/>
      <c r="EVI920" s="806"/>
      <c r="EVJ920" s="806"/>
      <c r="EVK920" s="806"/>
      <c r="EVL920" s="806"/>
      <c r="EVM920" s="806"/>
      <c r="EVN920" s="806"/>
      <c r="EVO920" s="806"/>
      <c r="EVP920" s="806"/>
      <c r="EVQ920" s="806"/>
      <c r="EVR920" s="806"/>
      <c r="EVS920" s="806"/>
      <c r="EVT920" s="806"/>
      <c r="EVU920" s="806"/>
      <c r="EVV920" s="806"/>
      <c r="EVW920" s="806"/>
      <c r="EVX920" s="806"/>
      <c r="EVY920" s="806"/>
      <c r="EVZ920" s="806"/>
      <c r="EWA920" s="806"/>
      <c r="EWB920" s="806"/>
      <c r="EWC920" s="806"/>
      <c r="EWD920" s="806"/>
      <c r="EWE920" s="806"/>
      <c r="EWF920" s="806"/>
      <c r="EWG920" s="806"/>
      <c r="EWH920" s="806"/>
      <c r="EWI920" s="806"/>
      <c r="EWJ920" s="806"/>
      <c r="EWK920" s="806"/>
      <c r="EWL920" s="806"/>
      <c r="EWM920" s="806"/>
      <c r="EWN920" s="806"/>
      <c r="EWO920" s="806"/>
      <c r="EWP920" s="806"/>
      <c r="EWQ920" s="806"/>
      <c r="EWR920" s="806"/>
      <c r="EWS920" s="806"/>
      <c r="EWT920" s="806"/>
      <c r="EWU920" s="806"/>
      <c r="EWV920" s="806"/>
      <c r="EWW920" s="806"/>
      <c r="EWX920" s="806"/>
      <c r="EWY920" s="806"/>
      <c r="EWZ920" s="806"/>
      <c r="EXA920" s="806"/>
      <c r="EXB920" s="806"/>
      <c r="EXC920" s="806"/>
      <c r="EXD920" s="806"/>
      <c r="EXE920" s="806"/>
      <c r="EXF920" s="806"/>
      <c r="EXG920" s="806"/>
      <c r="EXH920" s="806"/>
      <c r="EXI920" s="806"/>
      <c r="EXJ920" s="806"/>
      <c r="EXK920" s="806"/>
      <c r="EXL920" s="806"/>
      <c r="EXM920" s="806"/>
      <c r="EXN920" s="806"/>
      <c r="EXO920" s="806"/>
      <c r="EXP920" s="806"/>
      <c r="EXQ920" s="806"/>
      <c r="EXR920" s="806"/>
      <c r="EXS920" s="806"/>
      <c r="EXT920" s="806"/>
      <c r="EXU920" s="806"/>
      <c r="EXV920" s="806"/>
      <c r="EXW920" s="806"/>
      <c r="EXX920" s="806"/>
      <c r="EXY920" s="806"/>
      <c r="EXZ920" s="806"/>
      <c r="EYA920" s="806"/>
      <c r="EYB920" s="806"/>
      <c r="EYC920" s="806"/>
      <c r="EYD920" s="806"/>
      <c r="EYE920" s="806"/>
      <c r="EYF920" s="806"/>
      <c r="EYG920" s="806"/>
      <c r="EYH920" s="806"/>
      <c r="EYI920" s="806"/>
      <c r="EYJ920" s="806"/>
      <c r="EYK920" s="806"/>
      <c r="EYL920" s="806"/>
      <c r="EYM920" s="806"/>
      <c r="EYN920" s="806"/>
      <c r="EYO920" s="806"/>
      <c r="EYP920" s="806"/>
      <c r="EYQ920" s="806"/>
      <c r="EYR920" s="806"/>
      <c r="EYS920" s="806"/>
      <c r="EYT920" s="806"/>
      <c r="EYU920" s="806"/>
      <c r="EYV920" s="806"/>
      <c r="EYW920" s="806"/>
      <c r="EYX920" s="806"/>
      <c r="EYY920" s="806"/>
      <c r="EYZ920" s="806"/>
      <c r="EZA920" s="806"/>
      <c r="EZB920" s="806"/>
      <c r="EZC920" s="806"/>
      <c r="EZD920" s="806"/>
      <c r="EZE920" s="806"/>
      <c r="EZF920" s="806"/>
      <c r="EZG920" s="806"/>
      <c r="EZH920" s="806"/>
      <c r="EZI920" s="806"/>
      <c r="EZJ920" s="806"/>
      <c r="EZK920" s="806"/>
      <c r="EZL920" s="806"/>
      <c r="EZM920" s="806"/>
      <c r="EZN920" s="806"/>
      <c r="EZO920" s="806"/>
      <c r="EZP920" s="806"/>
      <c r="EZQ920" s="806"/>
      <c r="EZR920" s="806"/>
      <c r="EZS920" s="806"/>
      <c r="EZT920" s="806"/>
      <c r="EZU920" s="806"/>
      <c r="EZV920" s="806"/>
      <c r="EZW920" s="806"/>
      <c r="EZX920" s="806"/>
      <c r="EZY920" s="806"/>
      <c r="EZZ920" s="806"/>
      <c r="FAA920" s="806"/>
      <c r="FAB920" s="806"/>
      <c r="FAC920" s="806"/>
      <c r="FAD920" s="806"/>
      <c r="FAE920" s="806"/>
      <c r="FAF920" s="806"/>
      <c r="FAG920" s="806"/>
      <c r="FAH920" s="806"/>
      <c r="FAI920" s="806"/>
      <c r="FAJ920" s="806"/>
      <c r="FAK920" s="806"/>
      <c r="FAL920" s="806"/>
      <c r="FAM920" s="806"/>
      <c r="FAN920" s="806"/>
      <c r="FAO920" s="806"/>
      <c r="FAP920" s="806"/>
      <c r="FAQ920" s="806"/>
      <c r="FAR920" s="806"/>
      <c r="FAS920" s="806"/>
      <c r="FAT920" s="806"/>
      <c r="FAU920" s="806"/>
      <c r="FAV920" s="806"/>
      <c r="FAW920" s="806"/>
      <c r="FAX920" s="806"/>
      <c r="FAY920" s="806"/>
      <c r="FAZ920" s="806"/>
      <c r="FBA920" s="806"/>
      <c r="FBB920" s="806"/>
      <c r="FBC920" s="806"/>
      <c r="FBD920" s="806"/>
      <c r="FBE920" s="806"/>
      <c r="FBF920" s="806"/>
      <c r="FBG920" s="806"/>
      <c r="FBH920" s="806"/>
      <c r="FBI920" s="806"/>
      <c r="FBJ920" s="806"/>
      <c r="FBK920" s="806"/>
      <c r="FBL920" s="806"/>
      <c r="FBM920" s="806"/>
      <c r="FBN920" s="806"/>
      <c r="FBO920" s="806"/>
      <c r="FBP920" s="806"/>
      <c r="FBQ920" s="806"/>
      <c r="FBR920" s="806"/>
      <c r="FBS920" s="806"/>
      <c r="FBT920" s="806"/>
      <c r="FBU920" s="806"/>
      <c r="FBV920" s="806"/>
      <c r="FBW920" s="806"/>
      <c r="FBX920" s="806"/>
      <c r="FBY920" s="806"/>
      <c r="FBZ920" s="806"/>
      <c r="FCA920" s="806"/>
      <c r="FCB920" s="806"/>
      <c r="FCC920" s="806"/>
      <c r="FCD920" s="806"/>
      <c r="FCE920" s="806"/>
      <c r="FCF920" s="806"/>
      <c r="FCG920" s="806"/>
      <c r="FCH920" s="806"/>
      <c r="FCI920" s="806"/>
      <c r="FCJ920" s="806"/>
      <c r="FCK920" s="806"/>
      <c r="FCL920" s="806"/>
      <c r="FCM920" s="806"/>
      <c r="FCN920" s="806"/>
      <c r="FCO920" s="806"/>
      <c r="FCP920" s="806"/>
      <c r="FCQ920" s="806"/>
      <c r="FCR920" s="806"/>
      <c r="FCS920" s="806"/>
      <c r="FCT920" s="806"/>
      <c r="FCU920" s="806"/>
      <c r="FCV920" s="806"/>
      <c r="FCW920" s="806"/>
      <c r="FCX920" s="806"/>
      <c r="FCY920" s="806"/>
      <c r="FCZ920" s="806"/>
      <c r="FDA920" s="806"/>
      <c r="FDB920" s="806"/>
      <c r="FDC920" s="806"/>
      <c r="FDD920" s="806"/>
      <c r="FDE920" s="806"/>
      <c r="FDF920" s="806"/>
      <c r="FDG920" s="806"/>
      <c r="FDH920" s="806"/>
      <c r="FDI920" s="806"/>
      <c r="FDJ920" s="806"/>
      <c r="FDK920" s="806"/>
      <c r="FDL920" s="806"/>
      <c r="FDM920" s="806"/>
      <c r="FDN920" s="806"/>
      <c r="FDO920" s="806"/>
      <c r="FDP920" s="806"/>
      <c r="FDQ920" s="806"/>
      <c r="FDR920" s="806"/>
      <c r="FDS920" s="806"/>
      <c r="FDT920" s="806"/>
      <c r="FDU920" s="806"/>
      <c r="FDV920" s="806"/>
      <c r="FDW920" s="806"/>
      <c r="FDX920" s="806"/>
      <c r="FDY920" s="806"/>
      <c r="FDZ920" s="806"/>
      <c r="FEA920" s="806"/>
      <c r="FEB920" s="806"/>
      <c r="FEC920" s="806"/>
      <c r="FED920" s="806"/>
      <c r="FEE920" s="806"/>
      <c r="FEF920" s="806"/>
      <c r="FEG920" s="806"/>
      <c r="FEH920" s="806"/>
      <c r="FEI920" s="806"/>
      <c r="FEJ920" s="806"/>
      <c r="FEK920" s="806"/>
      <c r="FEL920" s="806"/>
      <c r="FEM920" s="806"/>
      <c r="FEN920" s="806"/>
      <c r="FEO920" s="806"/>
      <c r="FEP920" s="806"/>
      <c r="FEQ920" s="806"/>
      <c r="FER920" s="806"/>
      <c r="FES920" s="806"/>
      <c r="FET920" s="806"/>
      <c r="FEU920" s="806"/>
      <c r="FEV920" s="806"/>
      <c r="FEW920" s="806"/>
      <c r="FEX920" s="806"/>
      <c r="FEY920" s="806"/>
      <c r="FEZ920" s="806"/>
      <c r="FFA920" s="806"/>
      <c r="FFB920" s="806"/>
      <c r="FFC920" s="806"/>
      <c r="FFD920" s="806"/>
      <c r="FFE920" s="806"/>
      <c r="FFF920" s="806"/>
      <c r="FFG920" s="806"/>
      <c r="FFH920" s="806"/>
      <c r="FFI920" s="806"/>
      <c r="FFJ920" s="806"/>
      <c r="FFK920" s="806"/>
      <c r="FFL920" s="806"/>
      <c r="FFM920" s="806"/>
      <c r="FFN920" s="806"/>
      <c r="FFO920" s="806"/>
      <c r="FFP920" s="806"/>
      <c r="FFQ920" s="806"/>
      <c r="FFR920" s="806"/>
      <c r="FFS920" s="806"/>
      <c r="FFT920" s="806"/>
      <c r="FFU920" s="806"/>
      <c r="FFV920" s="806"/>
      <c r="FFW920" s="806"/>
      <c r="FFX920" s="806"/>
      <c r="FFY920" s="806"/>
      <c r="FFZ920" s="806"/>
      <c r="FGA920" s="806"/>
      <c r="FGB920" s="806"/>
      <c r="FGC920" s="806"/>
      <c r="FGD920" s="806"/>
      <c r="FGE920" s="806"/>
      <c r="FGF920" s="806"/>
      <c r="FGG920" s="806"/>
      <c r="FGH920" s="806"/>
      <c r="FGI920" s="806"/>
      <c r="FGJ920" s="806"/>
      <c r="FGK920" s="806"/>
      <c r="FGL920" s="806"/>
      <c r="FGM920" s="806"/>
      <c r="FGN920" s="806"/>
      <c r="FGO920" s="806"/>
      <c r="FGP920" s="806"/>
      <c r="FGQ920" s="806"/>
      <c r="FGR920" s="806"/>
      <c r="FGS920" s="806"/>
      <c r="FGT920" s="806"/>
      <c r="FGU920" s="806"/>
      <c r="FGV920" s="806"/>
      <c r="FGW920" s="806"/>
      <c r="FGX920" s="806"/>
      <c r="FGY920" s="806"/>
      <c r="FGZ920" s="806"/>
      <c r="FHA920" s="806"/>
      <c r="FHB920" s="806"/>
      <c r="FHC920" s="806"/>
      <c r="FHD920" s="806"/>
      <c r="FHE920" s="806"/>
      <c r="FHF920" s="806"/>
      <c r="FHG920" s="806"/>
      <c r="FHH920" s="806"/>
      <c r="FHI920" s="806"/>
      <c r="FHJ920" s="806"/>
      <c r="FHK920" s="806"/>
      <c r="FHL920" s="806"/>
      <c r="FHM920" s="806"/>
      <c r="FHN920" s="806"/>
      <c r="FHO920" s="806"/>
      <c r="FHP920" s="806"/>
      <c r="FHQ920" s="806"/>
      <c r="FHR920" s="806"/>
      <c r="FHS920" s="806"/>
      <c r="FHT920" s="806"/>
      <c r="FHU920" s="806"/>
      <c r="FHV920" s="806"/>
      <c r="FHW920" s="806"/>
      <c r="FHX920" s="806"/>
      <c r="FHY920" s="806"/>
      <c r="FHZ920" s="806"/>
      <c r="FIA920" s="806"/>
      <c r="FIB920" s="806"/>
      <c r="FIC920" s="806"/>
      <c r="FID920" s="806"/>
      <c r="FIE920" s="806"/>
      <c r="FIF920" s="806"/>
      <c r="FIG920" s="806"/>
      <c r="FIH920" s="806"/>
      <c r="FII920" s="806"/>
      <c r="FIJ920" s="806"/>
      <c r="FIK920" s="806"/>
      <c r="FIL920" s="806"/>
      <c r="FIM920" s="806"/>
      <c r="FIN920" s="806"/>
      <c r="FIO920" s="806"/>
      <c r="FIP920" s="806"/>
      <c r="FIQ920" s="806"/>
      <c r="FIR920" s="806"/>
      <c r="FIS920" s="806"/>
      <c r="FIT920" s="806"/>
      <c r="FIU920" s="806"/>
      <c r="FIV920" s="806"/>
      <c r="FIW920" s="806"/>
      <c r="FIX920" s="806"/>
      <c r="FIY920" s="806"/>
      <c r="FIZ920" s="806"/>
      <c r="FJA920" s="806"/>
      <c r="FJB920" s="806"/>
      <c r="FJC920" s="806"/>
      <c r="FJD920" s="806"/>
      <c r="FJE920" s="806"/>
      <c r="FJF920" s="806"/>
      <c r="FJG920" s="806"/>
      <c r="FJH920" s="806"/>
      <c r="FJI920" s="806"/>
      <c r="FJJ920" s="806"/>
      <c r="FJK920" s="806"/>
      <c r="FJL920" s="806"/>
      <c r="FJM920" s="806"/>
      <c r="FJN920" s="806"/>
      <c r="FJO920" s="806"/>
      <c r="FJP920" s="806"/>
      <c r="FJQ920" s="806"/>
      <c r="FJR920" s="806"/>
      <c r="FJS920" s="806"/>
      <c r="FJT920" s="806"/>
      <c r="FJU920" s="806"/>
      <c r="FJV920" s="806"/>
      <c r="FJW920" s="806"/>
      <c r="FJX920" s="806"/>
      <c r="FJY920" s="806"/>
      <c r="FJZ920" s="806"/>
      <c r="FKA920" s="806"/>
      <c r="FKB920" s="806"/>
      <c r="FKC920" s="806"/>
      <c r="FKD920" s="806"/>
      <c r="FKE920" s="806"/>
      <c r="FKF920" s="806"/>
      <c r="FKG920" s="806"/>
      <c r="FKH920" s="806"/>
      <c r="FKI920" s="806"/>
      <c r="FKJ920" s="806"/>
      <c r="FKK920" s="806"/>
      <c r="FKL920" s="806"/>
      <c r="FKM920" s="806"/>
      <c r="FKN920" s="806"/>
      <c r="FKO920" s="806"/>
      <c r="FKP920" s="806"/>
      <c r="FKQ920" s="806"/>
      <c r="FKR920" s="806"/>
      <c r="FKS920" s="806"/>
      <c r="FKT920" s="806"/>
      <c r="FKU920" s="806"/>
      <c r="FKV920" s="806"/>
      <c r="FKW920" s="806"/>
      <c r="FKX920" s="806"/>
      <c r="FKY920" s="806"/>
      <c r="FKZ920" s="806"/>
      <c r="FLA920" s="806"/>
      <c r="FLB920" s="806"/>
      <c r="FLC920" s="806"/>
      <c r="FLD920" s="806"/>
      <c r="FLE920" s="806"/>
      <c r="FLF920" s="806"/>
      <c r="FLG920" s="806"/>
      <c r="FLH920" s="806"/>
      <c r="FLI920" s="806"/>
      <c r="FLJ920" s="806"/>
      <c r="FLK920" s="806"/>
      <c r="FLL920" s="806"/>
      <c r="FLM920" s="806"/>
      <c r="FLN920" s="806"/>
      <c r="FLO920" s="806"/>
      <c r="FLP920" s="806"/>
      <c r="FLQ920" s="806"/>
      <c r="FLR920" s="806"/>
      <c r="FLS920" s="806"/>
      <c r="FLT920" s="806"/>
      <c r="FLU920" s="806"/>
      <c r="FLV920" s="806"/>
      <c r="FLW920" s="806"/>
      <c r="FLX920" s="806"/>
      <c r="FLY920" s="806"/>
      <c r="FLZ920" s="806"/>
      <c r="FMA920" s="806"/>
      <c r="FMB920" s="806"/>
      <c r="FMC920" s="806"/>
      <c r="FMD920" s="806"/>
      <c r="FME920" s="806"/>
      <c r="FMF920" s="806"/>
      <c r="FMG920" s="806"/>
      <c r="FMH920" s="806"/>
      <c r="FMI920" s="806"/>
      <c r="FMJ920" s="806"/>
      <c r="FMK920" s="806"/>
      <c r="FML920" s="806"/>
      <c r="FMM920" s="806"/>
      <c r="FMN920" s="806"/>
      <c r="FMO920" s="806"/>
      <c r="FMP920" s="806"/>
      <c r="FMQ920" s="806"/>
      <c r="FMR920" s="806"/>
      <c r="FMS920" s="806"/>
      <c r="FMT920" s="806"/>
      <c r="FMU920" s="806"/>
      <c r="FMV920" s="806"/>
      <c r="FMW920" s="806"/>
      <c r="FMX920" s="806"/>
      <c r="FMY920" s="806"/>
      <c r="FMZ920" s="806"/>
      <c r="FNA920" s="806"/>
      <c r="FNB920" s="806"/>
      <c r="FNC920" s="806"/>
      <c r="FND920" s="806"/>
      <c r="FNE920" s="806"/>
      <c r="FNF920" s="806"/>
      <c r="FNG920" s="806"/>
      <c r="FNH920" s="806"/>
      <c r="FNI920" s="806"/>
      <c r="FNJ920" s="806"/>
      <c r="FNK920" s="806"/>
      <c r="FNL920" s="806"/>
      <c r="FNM920" s="806"/>
      <c r="FNN920" s="806"/>
      <c r="FNO920" s="806"/>
      <c r="FNP920" s="806"/>
      <c r="FNQ920" s="806"/>
      <c r="FNR920" s="806"/>
      <c r="FNS920" s="806"/>
      <c r="FNT920" s="806"/>
      <c r="FNU920" s="806"/>
      <c r="FNV920" s="806"/>
      <c r="FNW920" s="806"/>
      <c r="FNX920" s="806"/>
      <c r="FNY920" s="806"/>
      <c r="FNZ920" s="806"/>
      <c r="FOA920" s="806"/>
      <c r="FOB920" s="806"/>
      <c r="FOC920" s="806"/>
      <c r="FOD920" s="806"/>
      <c r="FOE920" s="806"/>
      <c r="FOF920" s="806"/>
      <c r="FOG920" s="806"/>
      <c r="FOH920" s="806"/>
      <c r="FOI920" s="806"/>
      <c r="FOJ920" s="806"/>
      <c r="FOK920" s="806"/>
      <c r="FOL920" s="806"/>
      <c r="FOM920" s="806"/>
      <c r="FON920" s="806"/>
      <c r="FOO920" s="806"/>
      <c r="FOP920" s="806"/>
      <c r="FOQ920" s="806"/>
      <c r="FOR920" s="806"/>
      <c r="FOS920" s="806"/>
      <c r="FOT920" s="806"/>
      <c r="FOU920" s="806"/>
      <c r="FOV920" s="806"/>
      <c r="FOW920" s="806"/>
      <c r="FOX920" s="806"/>
      <c r="FOY920" s="806"/>
      <c r="FOZ920" s="806"/>
      <c r="FPA920" s="806"/>
      <c r="FPB920" s="806"/>
      <c r="FPC920" s="806"/>
      <c r="FPD920" s="806"/>
      <c r="FPE920" s="806"/>
      <c r="FPF920" s="806"/>
      <c r="FPG920" s="806"/>
      <c r="FPH920" s="806"/>
      <c r="FPI920" s="806"/>
      <c r="FPJ920" s="806"/>
      <c r="FPK920" s="806"/>
      <c r="FPL920" s="806"/>
      <c r="FPM920" s="806"/>
      <c r="FPN920" s="806"/>
      <c r="FPO920" s="806"/>
      <c r="FPP920" s="806"/>
      <c r="FPQ920" s="806"/>
      <c r="FPR920" s="806"/>
      <c r="FPS920" s="806"/>
      <c r="FPT920" s="806"/>
      <c r="FPU920" s="806"/>
      <c r="FPV920" s="806"/>
      <c r="FPW920" s="806"/>
      <c r="FPX920" s="806"/>
      <c r="FPY920" s="806"/>
      <c r="FPZ920" s="806"/>
      <c r="FQA920" s="806"/>
      <c r="FQB920" s="806"/>
      <c r="FQC920" s="806"/>
      <c r="FQD920" s="806"/>
      <c r="FQE920" s="806"/>
      <c r="FQF920" s="806"/>
      <c r="FQG920" s="806"/>
      <c r="FQH920" s="806"/>
      <c r="FQI920" s="806"/>
      <c r="FQJ920" s="806"/>
      <c r="FQK920" s="806"/>
      <c r="FQL920" s="806"/>
      <c r="FQM920" s="806"/>
      <c r="FQN920" s="806"/>
      <c r="FQO920" s="806"/>
      <c r="FQP920" s="806"/>
      <c r="FQQ920" s="806"/>
      <c r="FQR920" s="806"/>
      <c r="FQS920" s="806"/>
      <c r="FQT920" s="806"/>
      <c r="FQU920" s="806"/>
      <c r="FQV920" s="806"/>
      <c r="FQW920" s="806"/>
      <c r="FQX920" s="806"/>
      <c r="FQY920" s="806"/>
      <c r="FQZ920" s="806"/>
      <c r="FRA920" s="806"/>
      <c r="FRB920" s="806"/>
      <c r="FRC920" s="806"/>
      <c r="FRD920" s="806"/>
      <c r="FRE920" s="806"/>
      <c r="FRF920" s="806"/>
      <c r="FRG920" s="806"/>
      <c r="FRH920" s="806"/>
      <c r="FRI920" s="806"/>
      <c r="FRJ920" s="806"/>
      <c r="FRK920" s="806"/>
      <c r="FRL920" s="806"/>
      <c r="FRM920" s="806"/>
      <c r="FRN920" s="806"/>
      <c r="FRO920" s="806"/>
      <c r="FRP920" s="806"/>
      <c r="FRQ920" s="806"/>
      <c r="FRR920" s="806"/>
      <c r="FRS920" s="806"/>
      <c r="FRT920" s="806"/>
      <c r="FRU920" s="806"/>
      <c r="FRV920" s="806"/>
      <c r="FRW920" s="806"/>
      <c r="FRX920" s="806"/>
      <c r="FRY920" s="806"/>
      <c r="FRZ920" s="806"/>
      <c r="FSA920" s="806"/>
      <c r="FSB920" s="806"/>
      <c r="FSC920" s="806"/>
      <c r="FSD920" s="806"/>
      <c r="FSE920" s="806"/>
      <c r="FSF920" s="806"/>
      <c r="FSG920" s="806"/>
      <c r="FSH920" s="806"/>
      <c r="FSI920" s="806"/>
      <c r="FSJ920" s="806"/>
      <c r="FSK920" s="806"/>
      <c r="FSL920" s="806"/>
      <c r="FSM920" s="806"/>
      <c r="FSN920" s="806"/>
      <c r="FSO920" s="806"/>
      <c r="FSP920" s="806"/>
      <c r="FSQ920" s="806"/>
      <c r="FSR920" s="806"/>
      <c r="FSS920" s="806"/>
      <c r="FST920" s="806"/>
      <c r="FSU920" s="806"/>
      <c r="FSV920" s="806"/>
      <c r="FSW920" s="806"/>
      <c r="FSX920" s="806"/>
      <c r="FSY920" s="806"/>
      <c r="FSZ920" s="806"/>
      <c r="FTA920" s="806"/>
      <c r="FTB920" s="806"/>
      <c r="FTC920" s="806"/>
      <c r="FTD920" s="806"/>
      <c r="FTE920" s="806"/>
      <c r="FTF920" s="806"/>
      <c r="FTG920" s="806"/>
      <c r="FTH920" s="806"/>
      <c r="FTI920" s="806"/>
      <c r="FTJ920" s="806"/>
      <c r="FTK920" s="806"/>
      <c r="FTL920" s="806"/>
      <c r="FTM920" s="806"/>
      <c r="FTN920" s="806"/>
      <c r="FTO920" s="806"/>
      <c r="FTP920" s="806"/>
      <c r="FTQ920" s="806"/>
      <c r="FTR920" s="806"/>
      <c r="FTS920" s="806"/>
      <c r="FTT920" s="806"/>
      <c r="FTU920" s="806"/>
      <c r="FTV920" s="806"/>
      <c r="FTW920" s="806"/>
      <c r="FTX920" s="806"/>
      <c r="FTY920" s="806"/>
      <c r="FTZ920" s="806"/>
      <c r="FUA920" s="806"/>
      <c r="FUB920" s="806"/>
      <c r="FUC920" s="806"/>
      <c r="FUD920" s="806"/>
      <c r="FUE920" s="806"/>
      <c r="FUF920" s="806"/>
      <c r="FUG920" s="806"/>
      <c r="FUH920" s="806"/>
      <c r="FUI920" s="806"/>
      <c r="FUJ920" s="806"/>
      <c r="FUK920" s="806"/>
      <c r="FUL920" s="806"/>
      <c r="FUM920" s="806"/>
      <c r="FUN920" s="806"/>
      <c r="FUO920" s="806"/>
      <c r="FUP920" s="806"/>
      <c r="FUQ920" s="806"/>
      <c r="FUR920" s="806"/>
      <c r="FUS920" s="806"/>
      <c r="FUT920" s="806"/>
      <c r="FUU920" s="806"/>
      <c r="FUV920" s="806"/>
      <c r="FUW920" s="806"/>
      <c r="FUX920" s="806"/>
      <c r="FUY920" s="806"/>
      <c r="FUZ920" s="806"/>
      <c r="FVA920" s="806"/>
      <c r="FVB920" s="806"/>
      <c r="FVC920" s="806"/>
      <c r="FVD920" s="806"/>
      <c r="FVE920" s="806"/>
      <c r="FVF920" s="806"/>
      <c r="FVG920" s="806"/>
      <c r="FVH920" s="806"/>
      <c r="FVI920" s="806"/>
      <c r="FVJ920" s="806"/>
      <c r="FVK920" s="806"/>
      <c r="FVL920" s="806"/>
      <c r="FVM920" s="806"/>
      <c r="FVN920" s="806"/>
      <c r="FVO920" s="806"/>
      <c r="FVP920" s="806"/>
      <c r="FVQ920" s="806"/>
      <c r="FVR920" s="806"/>
      <c r="FVS920" s="806"/>
      <c r="FVT920" s="806"/>
      <c r="FVU920" s="806"/>
      <c r="FVV920" s="806"/>
      <c r="FVW920" s="806"/>
      <c r="FVX920" s="806"/>
      <c r="FVY920" s="806"/>
      <c r="FVZ920" s="806"/>
      <c r="FWA920" s="806"/>
      <c r="FWB920" s="806"/>
      <c r="FWC920" s="806"/>
      <c r="FWD920" s="806"/>
      <c r="FWE920" s="806"/>
      <c r="FWF920" s="806"/>
      <c r="FWG920" s="806"/>
      <c r="FWH920" s="806"/>
      <c r="FWI920" s="806"/>
      <c r="FWJ920" s="806"/>
      <c r="FWK920" s="806"/>
      <c r="FWL920" s="806"/>
      <c r="FWM920" s="806"/>
      <c r="FWN920" s="806"/>
      <c r="FWO920" s="806"/>
      <c r="FWP920" s="806"/>
      <c r="FWQ920" s="806"/>
      <c r="FWR920" s="806"/>
      <c r="FWS920" s="806"/>
      <c r="FWT920" s="806"/>
      <c r="FWU920" s="806"/>
      <c r="FWV920" s="806"/>
      <c r="FWW920" s="806"/>
      <c r="FWX920" s="806"/>
      <c r="FWY920" s="806"/>
      <c r="FWZ920" s="806"/>
      <c r="FXA920" s="806"/>
      <c r="FXB920" s="806"/>
      <c r="FXC920" s="806"/>
      <c r="FXD920" s="806"/>
      <c r="FXE920" s="806"/>
      <c r="FXF920" s="806"/>
      <c r="FXG920" s="806"/>
      <c r="FXH920" s="806"/>
      <c r="FXI920" s="806"/>
      <c r="FXJ920" s="806"/>
      <c r="FXK920" s="806"/>
      <c r="FXL920" s="806"/>
      <c r="FXM920" s="806"/>
      <c r="FXN920" s="806"/>
      <c r="FXO920" s="806"/>
      <c r="FXP920" s="806"/>
      <c r="FXQ920" s="806"/>
      <c r="FXR920" s="806"/>
      <c r="FXS920" s="806"/>
      <c r="FXT920" s="806"/>
      <c r="FXU920" s="806"/>
      <c r="FXV920" s="806"/>
      <c r="FXW920" s="806"/>
      <c r="FXX920" s="806"/>
      <c r="FXY920" s="806"/>
      <c r="FXZ920" s="806"/>
      <c r="FYA920" s="806"/>
      <c r="FYB920" s="806"/>
      <c r="FYC920" s="806"/>
      <c r="FYD920" s="806"/>
      <c r="FYE920" s="806"/>
      <c r="FYF920" s="806"/>
      <c r="FYG920" s="806"/>
      <c r="FYH920" s="806"/>
      <c r="FYI920" s="806"/>
      <c r="FYJ920" s="806"/>
      <c r="FYK920" s="806"/>
      <c r="FYL920" s="806"/>
      <c r="FYM920" s="806"/>
      <c r="FYN920" s="806"/>
      <c r="FYO920" s="806"/>
      <c r="FYP920" s="806"/>
      <c r="FYQ920" s="806"/>
      <c r="FYR920" s="806"/>
      <c r="FYS920" s="806"/>
      <c r="FYT920" s="806"/>
      <c r="FYU920" s="806"/>
      <c r="FYV920" s="806"/>
      <c r="FYW920" s="806"/>
      <c r="FYX920" s="806"/>
      <c r="FYY920" s="806"/>
      <c r="FYZ920" s="806"/>
      <c r="FZA920" s="806"/>
      <c r="FZB920" s="806"/>
      <c r="FZC920" s="806"/>
      <c r="FZD920" s="806"/>
      <c r="FZE920" s="806"/>
      <c r="FZF920" s="806"/>
      <c r="FZG920" s="806"/>
      <c r="FZH920" s="806"/>
      <c r="FZI920" s="806"/>
      <c r="FZJ920" s="806"/>
      <c r="FZK920" s="806"/>
      <c r="FZL920" s="806"/>
      <c r="FZM920" s="806"/>
      <c r="FZN920" s="806"/>
      <c r="FZO920" s="806"/>
      <c r="FZP920" s="806"/>
      <c r="FZQ920" s="806"/>
      <c r="FZR920" s="806"/>
      <c r="FZS920" s="806"/>
      <c r="FZT920" s="806"/>
      <c r="FZU920" s="806"/>
      <c r="FZV920" s="806"/>
      <c r="FZW920" s="806"/>
      <c r="FZX920" s="806"/>
      <c r="FZY920" s="806"/>
      <c r="FZZ920" s="806"/>
      <c r="GAA920" s="806"/>
      <c r="GAB920" s="806"/>
      <c r="GAC920" s="806"/>
      <c r="GAD920" s="806"/>
      <c r="GAE920" s="806"/>
      <c r="GAF920" s="806"/>
      <c r="GAG920" s="806"/>
      <c r="GAH920" s="806"/>
      <c r="GAI920" s="806"/>
      <c r="GAJ920" s="806"/>
      <c r="GAK920" s="806"/>
      <c r="GAL920" s="806"/>
      <c r="GAM920" s="806"/>
      <c r="GAN920" s="806"/>
      <c r="GAO920" s="806"/>
      <c r="GAP920" s="806"/>
      <c r="GAQ920" s="806"/>
      <c r="GAR920" s="806"/>
      <c r="GAS920" s="806"/>
      <c r="GAT920" s="806"/>
      <c r="GAU920" s="806"/>
      <c r="GAV920" s="806"/>
      <c r="GAW920" s="806"/>
      <c r="GAX920" s="806"/>
      <c r="GAY920" s="806"/>
      <c r="GAZ920" s="806"/>
      <c r="GBA920" s="806"/>
      <c r="GBB920" s="806"/>
      <c r="GBC920" s="806"/>
      <c r="GBD920" s="806"/>
      <c r="GBE920" s="806"/>
      <c r="GBF920" s="806"/>
      <c r="GBG920" s="806"/>
      <c r="GBH920" s="806"/>
      <c r="GBI920" s="806"/>
      <c r="GBJ920" s="806"/>
      <c r="GBK920" s="806"/>
      <c r="GBL920" s="806"/>
      <c r="GBM920" s="806"/>
      <c r="GBN920" s="806"/>
      <c r="GBO920" s="806"/>
      <c r="GBP920" s="806"/>
      <c r="GBQ920" s="806"/>
      <c r="GBR920" s="806"/>
      <c r="GBS920" s="806"/>
      <c r="GBT920" s="806"/>
      <c r="GBU920" s="806"/>
      <c r="GBV920" s="806"/>
      <c r="GBW920" s="806"/>
      <c r="GBX920" s="806"/>
      <c r="GBY920" s="806"/>
      <c r="GBZ920" s="806"/>
      <c r="GCA920" s="806"/>
      <c r="GCB920" s="806"/>
      <c r="GCC920" s="806"/>
      <c r="GCD920" s="806"/>
      <c r="GCE920" s="806"/>
      <c r="GCF920" s="806"/>
      <c r="GCG920" s="806"/>
      <c r="GCH920" s="806"/>
      <c r="GCI920" s="806"/>
      <c r="GCJ920" s="806"/>
      <c r="GCK920" s="806"/>
      <c r="GCL920" s="806"/>
      <c r="GCM920" s="806"/>
      <c r="GCN920" s="806"/>
      <c r="GCO920" s="806"/>
      <c r="GCP920" s="806"/>
      <c r="GCQ920" s="806"/>
      <c r="GCR920" s="806"/>
      <c r="GCS920" s="806"/>
      <c r="GCT920" s="806"/>
      <c r="GCU920" s="806"/>
      <c r="GCV920" s="806"/>
      <c r="GCW920" s="806"/>
      <c r="GCX920" s="806"/>
      <c r="GCY920" s="806"/>
      <c r="GCZ920" s="806"/>
      <c r="GDA920" s="806"/>
      <c r="GDB920" s="806"/>
      <c r="GDC920" s="806"/>
      <c r="GDD920" s="806"/>
      <c r="GDE920" s="806"/>
      <c r="GDF920" s="806"/>
      <c r="GDG920" s="806"/>
      <c r="GDH920" s="806"/>
      <c r="GDI920" s="806"/>
      <c r="GDJ920" s="806"/>
      <c r="GDK920" s="806"/>
      <c r="GDL920" s="806"/>
      <c r="GDM920" s="806"/>
      <c r="GDN920" s="806"/>
      <c r="GDO920" s="806"/>
      <c r="GDP920" s="806"/>
      <c r="GDQ920" s="806"/>
      <c r="GDR920" s="806"/>
      <c r="GDS920" s="806"/>
      <c r="GDT920" s="806"/>
      <c r="GDU920" s="806"/>
      <c r="GDV920" s="806"/>
      <c r="GDW920" s="806"/>
      <c r="GDX920" s="806"/>
      <c r="GDY920" s="806"/>
      <c r="GDZ920" s="806"/>
      <c r="GEA920" s="806"/>
      <c r="GEB920" s="806"/>
      <c r="GEC920" s="806"/>
      <c r="GED920" s="806"/>
      <c r="GEE920" s="806"/>
      <c r="GEF920" s="806"/>
      <c r="GEG920" s="806"/>
      <c r="GEH920" s="806"/>
      <c r="GEI920" s="806"/>
      <c r="GEJ920" s="806"/>
      <c r="GEK920" s="806"/>
      <c r="GEL920" s="806"/>
      <c r="GEM920" s="806"/>
      <c r="GEN920" s="806"/>
      <c r="GEO920" s="806"/>
      <c r="GEP920" s="806"/>
      <c r="GEQ920" s="806"/>
      <c r="GER920" s="806"/>
      <c r="GES920" s="806"/>
      <c r="GET920" s="806"/>
      <c r="GEU920" s="806"/>
      <c r="GEV920" s="806"/>
      <c r="GEW920" s="806"/>
      <c r="GEX920" s="806"/>
      <c r="GEY920" s="806"/>
      <c r="GEZ920" s="806"/>
      <c r="GFA920" s="806"/>
      <c r="GFB920" s="806"/>
      <c r="GFC920" s="806"/>
      <c r="GFD920" s="806"/>
      <c r="GFE920" s="806"/>
      <c r="GFF920" s="806"/>
      <c r="GFG920" s="806"/>
      <c r="GFH920" s="806"/>
      <c r="GFI920" s="806"/>
      <c r="GFJ920" s="806"/>
      <c r="GFK920" s="806"/>
      <c r="GFL920" s="806"/>
      <c r="GFM920" s="806"/>
      <c r="GFN920" s="806"/>
      <c r="GFO920" s="806"/>
      <c r="GFP920" s="806"/>
      <c r="GFQ920" s="806"/>
      <c r="GFR920" s="806"/>
      <c r="GFS920" s="806"/>
      <c r="GFT920" s="806"/>
      <c r="GFU920" s="806"/>
      <c r="GFV920" s="806"/>
      <c r="GFW920" s="806"/>
      <c r="GFX920" s="806"/>
      <c r="GFY920" s="806"/>
      <c r="GFZ920" s="806"/>
      <c r="GGA920" s="806"/>
      <c r="GGB920" s="806"/>
      <c r="GGC920" s="806"/>
      <c r="GGD920" s="806"/>
      <c r="GGE920" s="806"/>
      <c r="GGF920" s="806"/>
      <c r="GGG920" s="806"/>
      <c r="GGH920" s="806"/>
      <c r="GGI920" s="806"/>
      <c r="GGJ920" s="806"/>
      <c r="GGK920" s="806"/>
      <c r="GGL920" s="806"/>
      <c r="GGM920" s="806"/>
      <c r="GGN920" s="806"/>
      <c r="GGO920" s="806"/>
      <c r="GGP920" s="806"/>
      <c r="GGQ920" s="806"/>
      <c r="GGR920" s="806"/>
      <c r="GGS920" s="806"/>
      <c r="GGT920" s="806"/>
      <c r="GGU920" s="806"/>
      <c r="GGV920" s="806"/>
      <c r="GGW920" s="806"/>
      <c r="GGX920" s="806"/>
      <c r="GGY920" s="806"/>
      <c r="GGZ920" s="806"/>
      <c r="GHA920" s="806"/>
      <c r="GHB920" s="806"/>
      <c r="GHC920" s="806"/>
      <c r="GHD920" s="806"/>
      <c r="GHE920" s="806"/>
      <c r="GHF920" s="806"/>
      <c r="GHG920" s="806"/>
      <c r="GHH920" s="806"/>
      <c r="GHI920" s="806"/>
      <c r="GHJ920" s="806"/>
      <c r="GHK920" s="806"/>
      <c r="GHL920" s="806"/>
      <c r="GHM920" s="806"/>
      <c r="GHN920" s="806"/>
      <c r="GHO920" s="806"/>
      <c r="GHP920" s="806"/>
      <c r="GHQ920" s="806"/>
      <c r="GHR920" s="806"/>
      <c r="GHS920" s="806"/>
      <c r="GHT920" s="806"/>
      <c r="GHU920" s="806"/>
      <c r="GHV920" s="806"/>
      <c r="GHW920" s="806"/>
      <c r="GHX920" s="806"/>
      <c r="GHY920" s="806"/>
      <c r="GHZ920" s="806"/>
      <c r="GIA920" s="806"/>
      <c r="GIB920" s="806"/>
      <c r="GIC920" s="806"/>
      <c r="GID920" s="806"/>
      <c r="GIE920" s="806"/>
      <c r="GIF920" s="806"/>
      <c r="GIG920" s="806"/>
      <c r="GIH920" s="806"/>
      <c r="GII920" s="806"/>
      <c r="GIJ920" s="806"/>
      <c r="GIK920" s="806"/>
      <c r="GIL920" s="806"/>
      <c r="GIM920" s="806"/>
      <c r="GIN920" s="806"/>
      <c r="GIO920" s="806"/>
      <c r="GIP920" s="806"/>
      <c r="GIQ920" s="806"/>
      <c r="GIR920" s="806"/>
      <c r="GIS920" s="806"/>
      <c r="GIT920" s="806"/>
      <c r="GIU920" s="806"/>
      <c r="GIV920" s="806"/>
      <c r="GIW920" s="806"/>
      <c r="GIX920" s="806"/>
      <c r="GIY920" s="806"/>
      <c r="GIZ920" s="806"/>
      <c r="GJA920" s="806"/>
      <c r="GJB920" s="806"/>
      <c r="GJC920" s="806"/>
      <c r="GJD920" s="806"/>
      <c r="GJE920" s="806"/>
      <c r="GJF920" s="806"/>
      <c r="GJG920" s="806"/>
      <c r="GJH920" s="806"/>
      <c r="GJI920" s="806"/>
      <c r="GJJ920" s="806"/>
      <c r="GJK920" s="806"/>
      <c r="GJL920" s="806"/>
      <c r="GJM920" s="806"/>
      <c r="GJN920" s="806"/>
      <c r="GJO920" s="806"/>
      <c r="GJP920" s="806"/>
      <c r="GJQ920" s="806"/>
      <c r="GJR920" s="806"/>
      <c r="GJS920" s="806"/>
      <c r="GJT920" s="806"/>
      <c r="GJU920" s="806"/>
      <c r="GJV920" s="806"/>
      <c r="GJW920" s="806"/>
      <c r="GJX920" s="806"/>
      <c r="GJY920" s="806"/>
      <c r="GJZ920" s="806"/>
      <c r="GKA920" s="806"/>
      <c r="GKB920" s="806"/>
      <c r="GKC920" s="806"/>
      <c r="GKD920" s="806"/>
      <c r="GKE920" s="806"/>
      <c r="GKF920" s="806"/>
      <c r="GKG920" s="806"/>
      <c r="GKH920" s="806"/>
      <c r="GKI920" s="806"/>
      <c r="GKJ920" s="806"/>
      <c r="GKK920" s="806"/>
      <c r="GKL920" s="806"/>
      <c r="GKM920" s="806"/>
      <c r="GKN920" s="806"/>
      <c r="GKO920" s="806"/>
      <c r="GKP920" s="806"/>
      <c r="GKQ920" s="806"/>
      <c r="GKR920" s="806"/>
      <c r="GKS920" s="806"/>
      <c r="GKT920" s="806"/>
      <c r="GKU920" s="806"/>
      <c r="GKV920" s="806"/>
      <c r="GKW920" s="806"/>
      <c r="GKX920" s="806"/>
      <c r="GKY920" s="806"/>
      <c r="GKZ920" s="806"/>
      <c r="GLA920" s="806"/>
      <c r="GLB920" s="806"/>
      <c r="GLC920" s="806"/>
      <c r="GLD920" s="806"/>
      <c r="GLE920" s="806"/>
      <c r="GLF920" s="806"/>
      <c r="GLG920" s="806"/>
      <c r="GLH920" s="806"/>
      <c r="GLI920" s="806"/>
      <c r="GLJ920" s="806"/>
      <c r="GLK920" s="806"/>
      <c r="GLL920" s="806"/>
      <c r="GLM920" s="806"/>
      <c r="GLN920" s="806"/>
      <c r="GLO920" s="806"/>
      <c r="GLP920" s="806"/>
      <c r="GLQ920" s="806"/>
      <c r="GLR920" s="806"/>
      <c r="GLS920" s="806"/>
      <c r="GLT920" s="806"/>
      <c r="GLU920" s="806"/>
      <c r="GLV920" s="806"/>
      <c r="GLW920" s="806"/>
      <c r="GLX920" s="806"/>
      <c r="GLY920" s="806"/>
      <c r="GLZ920" s="806"/>
      <c r="GMA920" s="806"/>
      <c r="GMB920" s="806"/>
      <c r="GMC920" s="806"/>
      <c r="GMD920" s="806"/>
      <c r="GME920" s="806"/>
      <c r="GMF920" s="806"/>
      <c r="GMG920" s="806"/>
      <c r="GMH920" s="806"/>
      <c r="GMI920" s="806"/>
      <c r="GMJ920" s="806"/>
      <c r="GMK920" s="806"/>
      <c r="GML920" s="806"/>
      <c r="GMM920" s="806"/>
      <c r="GMN920" s="806"/>
      <c r="GMO920" s="806"/>
      <c r="GMP920" s="806"/>
      <c r="GMQ920" s="806"/>
      <c r="GMR920" s="806"/>
      <c r="GMS920" s="806"/>
      <c r="GMT920" s="806"/>
      <c r="GMU920" s="806"/>
      <c r="GMV920" s="806"/>
      <c r="GMW920" s="806"/>
      <c r="GMX920" s="806"/>
      <c r="GMY920" s="806"/>
      <c r="GMZ920" s="806"/>
      <c r="GNA920" s="806"/>
      <c r="GNB920" s="806"/>
      <c r="GNC920" s="806"/>
      <c r="GND920" s="806"/>
      <c r="GNE920" s="806"/>
      <c r="GNF920" s="806"/>
      <c r="GNG920" s="806"/>
      <c r="GNH920" s="806"/>
      <c r="GNI920" s="806"/>
      <c r="GNJ920" s="806"/>
      <c r="GNK920" s="806"/>
      <c r="GNL920" s="806"/>
      <c r="GNM920" s="806"/>
      <c r="GNN920" s="806"/>
      <c r="GNO920" s="806"/>
      <c r="GNP920" s="806"/>
      <c r="GNQ920" s="806"/>
      <c r="GNR920" s="806"/>
      <c r="GNS920" s="806"/>
      <c r="GNT920" s="806"/>
      <c r="GNU920" s="806"/>
      <c r="GNV920" s="806"/>
      <c r="GNW920" s="806"/>
      <c r="GNX920" s="806"/>
      <c r="GNY920" s="806"/>
      <c r="GNZ920" s="806"/>
      <c r="GOA920" s="806"/>
      <c r="GOB920" s="806"/>
      <c r="GOC920" s="806"/>
      <c r="GOD920" s="806"/>
      <c r="GOE920" s="806"/>
      <c r="GOF920" s="806"/>
      <c r="GOG920" s="806"/>
      <c r="GOH920" s="806"/>
      <c r="GOI920" s="806"/>
      <c r="GOJ920" s="806"/>
      <c r="GOK920" s="806"/>
      <c r="GOL920" s="806"/>
      <c r="GOM920" s="806"/>
      <c r="GON920" s="806"/>
      <c r="GOO920" s="806"/>
      <c r="GOP920" s="806"/>
      <c r="GOQ920" s="806"/>
      <c r="GOR920" s="806"/>
      <c r="GOS920" s="806"/>
      <c r="GOT920" s="806"/>
      <c r="GOU920" s="806"/>
      <c r="GOV920" s="806"/>
      <c r="GOW920" s="806"/>
      <c r="GOX920" s="806"/>
      <c r="GOY920" s="806"/>
      <c r="GOZ920" s="806"/>
      <c r="GPA920" s="806"/>
      <c r="GPB920" s="806"/>
      <c r="GPC920" s="806"/>
      <c r="GPD920" s="806"/>
      <c r="GPE920" s="806"/>
      <c r="GPF920" s="806"/>
      <c r="GPG920" s="806"/>
      <c r="GPH920" s="806"/>
      <c r="GPI920" s="806"/>
      <c r="GPJ920" s="806"/>
      <c r="GPK920" s="806"/>
      <c r="GPL920" s="806"/>
      <c r="GPM920" s="806"/>
      <c r="GPN920" s="806"/>
      <c r="GPO920" s="806"/>
      <c r="GPP920" s="806"/>
      <c r="GPQ920" s="806"/>
      <c r="GPR920" s="806"/>
      <c r="GPS920" s="806"/>
      <c r="GPT920" s="806"/>
      <c r="GPU920" s="806"/>
      <c r="GPV920" s="806"/>
      <c r="GPW920" s="806"/>
      <c r="GPX920" s="806"/>
      <c r="GPY920" s="806"/>
      <c r="GPZ920" s="806"/>
      <c r="GQA920" s="806"/>
      <c r="GQB920" s="806"/>
      <c r="GQC920" s="806"/>
      <c r="GQD920" s="806"/>
      <c r="GQE920" s="806"/>
      <c r="GQF920" s="806"/>
      <c r="GQG920" s="806"/>
      <c r="GQH920" s="806"/>
      <c r="GQI920" s="806"/>
      <c r="GQJ920" s="806"/>
      <c r="GQK920" s="806"/>
      <c r="GQL920" s="806"/>
      <c r="GQM920" s="806"/>
      <c r="GQN920" s="806"/>
      <c r="GQO920" s="806"/>
      <c r="GQP920" s="806"/>
      <c r="GQQ920" s="806"/>
      <c r="GQR920" s="806"/>
      <c r="GQS920" s="806"/>
      <c r="GQT920" s="806"/>
      <c r="GQU920" s="806"/>
      <c r="GQV920" s="806"/>
      <c r="GQW920" s="806"/>
      <c r="GQX920" s="806"/>
      <c r="GQY920" s="806"/>
      <c r="GQZ920" s="806"/>
      <c r="GRA920" s="806"/>
      <c r="GRB920" s="806"/>
      <c r="GRC920" s="806"/>
      <c r="GRD920" s="806"/>
      <c r="GRE920" s="806"/>
      <c r="GRF920" s="806"/>
      <c r="GRG920" s="806"/>
      <c r="GRH920" s="806"/>
      <c r="GRI920" s="806"/>
      <c r="GRJ920" s="806"/>
      <c r="GRK920" s="806"/>
      <c r="GRL920" s="806"/>
      <c r="GRM920" s="806"/>
      <c r="GRN920" s="806"/>
      <c r="GRO920" s="806"/>
      <c r="GRP920" s="806"/>
      <c r="GRQ920" s="806"/>
      <c r="GRR920" s="806"/>
      <c r="GRS920" s="806"/>
      <c r="GRT920" s="806"/>
      <c r="GRU920" s="806"/>
      <c r="GRV920" s="806"/>
      <c r="GRW920" s="806"/>
      <c r="GRX920" s="806"/>
      <c r="GRY920" s="806"/>
      <c r="GRZ920" s="806"/>
      <c r="GSA920" s="806"/>
      <c r="GSB920" s="806"/>
      <c r="GSC920" s="806"/>
      <c r="GSD920" s="806"/>
      <c r="GSE920" s="806"/>
      <c r="GSF920" s="806"/>
      <c r="GSG920" s="806"/>
      <c r="GSH920" s="806"/>
      <c r="GSI920" s="806"/>
      <c r="GSJ920" s="806"/>
      <c r="GSK920" s="806"/>
      <c r="GSL920" s="806"/>
      <c r="GSM920" s="806"/>
      <c r="GSN920" s="806"/>
      <c r="GSO920" s="806"/>
      <c r="GSP920" s="806"/>
      <c r="GSQ920" s="806"/>
      <c r="GSR920" s="806"/>
      <c r="GSS920" s="806"/>
      <c r="GST920" s="806"/>
      <c r="GSU920" s="806"/>
      <c r="GSV920" s="806"/>
      <c r="GSW920" s="806"/>
      <c r="GSX920" s="806"/>
      <c r="GSY920" s="806"/>
      <c r="GSZ920" s="806"/>
      <c r="GTA920" s="806"/>
      <c r="GTB920" s="806"/>
      <c r="GTC920" s="806"/>
      <c r="GTD920" s="806"/>
      <c r="GTE920" s="806"/>
      <c r="GTF920" s="806"/>
      <c r="GTG920" s="806"/>
      <c r="GTH920" s="806"/>
      <c r="GTI920" s="806"/>
      <c r="GTJ920" s="806"/>
      <c r="GTK920" s="806"/>
      <c r="GTL920" s="806"/>
      <c r="GTM920" s="806"/>
      <c r="GTN920" s="806"/>
      <c r="GTO920" s="806"/>
      <c r="GTP920" s="806"/>
      <c r="GTQ920" s="806"/>
      <c r="GTR920" s="806"/>
      <c r="GTS920" s="806"/>
      <c r="GTT920" s="806"/>
      <c r="GTU920" s="806"/>
      <c r="GTV920" s="806"/>
      <c r="GTW920" s="806"/>
      <c r="GTX920" s="806"/>
      <c r="GTY920" s="806"/>
      <c r="GTZ920" s="806"/>
      <c r="GUA920" s="806"/>
      <c r="GUB920" s="806"/>
      <c r="GUC920" s="806"/>
      <c r="GUD920" s="806"/>
      <c r="GUE920" s="806"/>
      <c r="GUF920" s="806"/>
      <c r="GUG920" s="806"/>
      <c r="GUH920" s="806"/>
      <c r="GUI920" s="806"/>
      <c r="GUJ920" s="806"/>
      <c r="GUK920" s="806"/>
      <c r="GUL920" s="806"/>
      <c r="GUM920" s="806"/>
      <c r="GUN920" s="806"/>
      <c r="GUO920" s="806"/>
      <c r="GUP920" s="806"/>
      <c r="GUQ920" s="806"/>
      <c r="GUR920" s="806"/>
      <c r="GUS920" s="806"/>
      <c r="GUT920" s="806"/>
      <c r="GUU920" s="806"/>
      <c r="GUV920" s="806"/>
      <c r="GUW920" s="806"/>
      <c r="GUX920" s="806"/>
      <c r="GUY920" s="806"/>
      <c r="GUZ920" s="806"/>
      <c r="GVA920" s="806"/>
      <c r="GVB920" s="806"/>
      <c r="GVC920" s="806"/>
      <c r="GVD920" s="806"/>
      <c r="GVE920" s="806"/>
      <c r="GVF920" s="806"/>
      <c r="GVG920" s="806"/>
      <c r="GVH920" s="806"/>
      <c r="GVI920" s="806"/>
      <c r="GVJ920" s="806"/>
      <c r="GVK920" s="806"/>
      <c r="GVL920" s="806"/>
      <c r="GVM920" s="806"/>
      <c r="GVN920" s="806"/>
      <c r="GVO920" s="806"/>
      <c r="GVP920" s="806"/>
      <c r="GVQ920" s="806"/>
      <c r="GVR920" s="806"/>
      <c r="GVS920" s="806"/>
      <c r="GVT920" s="806"/>
      <c r="GVU920" s="806"/>
      <c r="GVV920" s="806"/>
      <c r="GVW920" s="806"/>
      <c r="GVX920" s="806"/>
      <c r="GVY920" s="806"/>
      <c r="GVZ920" s="806"/>
      <c r="GWA920" s="806"/>
      <c r="GWB920" s="806"/>
      <c r="GWC920" s="806"/>
      <c r="GWD920" s="806"/>
      <c r="GWE920" s="806"/>
      <c r="GWF920" s="806"/>
      <c r="GWG920" s="806"/>
      <c r="GWH920" s="806"/>
      <c r="GWI920" s="806"/>
      <c r="GWJ920" s="806"/>
      <c r="GWK920" s="806"/>
      <c r="GWL920" s="806"/>
      <c r="GWM920" s="806"/>
      <c r="GWN920" s="806"/>
      <c r="GWO920" s="806"/>
      <c r="GWP920" s="806"/>
      <c r="GWQ920" s="806"/>
      <c r="GWR920" s="806"/>
      <c r="GWS920" s="806"/>
      <c r="GWT920" s="806"/>
      <c r="GWU920" s="806"/>
      <c r="GWV920" s="806"/>
      <c r="GWW920" s="806"/>
      <c r="GWX920" s="806"/>
      <c r="GWY920" s="806"/>
      <c r="GWZ920" s="806"/>
      <c r="GXA920" s="806"/>
      <c r="GXB920" s="806"/>
      <c r="GXC920" s="806"/>
      <c r="GXD920" s="806"/>
      <c r="GXE920" s="806"/>
      <c r="GXF920" s="806"/>
      <c r="GXG920" s="806"/>
      <c r="GXH920" s="806"/>
      <c r="GXI920" s="806"/>
      <c r="GXJ920" s="806"/>
      <c r="GXK920" s="806"/>
      <c r="GXL920" s="806"/>
      <c r="GXM920" s="806"/>
      <c r="GXN920" s="806"/>
      <c r="GXO920" s="806"/>
      <c r="GXP920" s="806"/>
      <c r="GXQ920" s="806"/>
      <c r="GXR920" s="806"/>
      <c r="GXS920" s="806"/>
      <c r="GXT920" s="806"/>
      <c r="GXU920" s="806"/>
      <c r="GXV920" s="806"/>
      <c r="GXW920" s="806"/>
      <c r="GXX920" s="806"/>
      <c r="GXY920" s="806"/>
      <c r="GXZ920" s="806"/>
      <c r="GYA920" s="806"/>
      <c r="GYB920" s="806"/>
      <c r="GYC920" s="806"/>
      <c r="GYD920" s="806"/>
      <c r="GYE920" s="806"/>
      <c r="GYF920" s="806"/>
      <c r="GYG920" s="806"/>
      <c r="GYH920" s="806"/>
      <c r="GYI920" s="806"/>
      <c r="GYJ920" s="806"/>
      <c r="GYK920" s="806"/>
      <c r="GYL920" s="806"/>
      <c r="GYM920" s="806"/>
      <c r="GYN920" s="806"/>
      <c r="GYO920" s="806"/>
      <c r="GYP920" s="806"/>
      <c r="GYQ920" s="806"/>
      <c r="GYR920" s="806"/>
      <c r="GYS920" s="806"/>
      <c r="GYT920" s="806"/>
      <c r="GYU920" s="806"/>
      <c r="GYV920" s="806"/>
      <c r="GYW920" s="806"/>
      <c r="GYX920" s="806"/>
      <c r="GYY920" s="806"/>
      <c r="GYZ920" s="806"/>
      <c r="GZA920" s="806"/>
      <c r="GZB920" s="806"/>
      <c r="GZC920" s="806"/>
      <c r="GZD920" s="806"/>
      <c r="GZE920" s="806"/>
      <c r="GZF920" s="806"/>
      <c r="GZG920" s="806"/>
      <c r="GZH920" s="806"/>
      <c r="GZI920" s="806"/>
      <c r="GZJ920" s="806"/>
      <c r="GZK920" s="806"/>
      <c r="GZL920" s="806"/>
      <c r="GZM920" s="806"/>
      <c r="GZN920" s="806"/>
      <c r="GZO920" s="806"/>
      <c r="GZP920" s="806"/>
      <c r="GZQ920" s="806"/>
      <c r="GZR920" s="806"/>
      <c r="GZS920" s="806"/>
      <c r="GZT920" s="806"/>
      <c r="GZU920" s="806"/>
      <c r="GZV920" s="806"/>
      <c r="GZW920" s="806"/>
      <c r="GZX920" s="806"/>
      <c r="GZY920" s="806"/>
      <c r="GZZ920" s="806"/>
      <c r="HAA920" s="806"/>
      <c r="HAB920" s="806"/>
      <c r="HAC920" s="806"/>
      <c r="HAD920" s="806"/>
      <c r="HAE920" s="806"/>
      <c r="HAF920" s="806"/>
      <c r="HAG920" s="806"/>
      <c r="HAH920" s="806"/>
      <c r="HAI920" s="806"/>
      <c r="HAJ920" s="806"/>
      <c r="HAK920" s="806"/>
      <c r="HAL920" s="806"/>
      <c r="HAM920" s="806"/>
      <c r="HAN920" s="806"/>
      <c r="HAO920" s="806"/>
      <c r="HAP920" s="806"/>
      <c r="HAQ920" s="806"/>
      <c r="HAR920" s="806"/>
      <c r="HAS920" s="806"/>
      <c r="HAT920" s="806"/>
      <c r="HAU920" s="806"/>
      <c r="HAV920" s="806"/>
      <c r="HAW920" s="806"/>
      <c r="HAX920" s="806"/>
      <c r="HAY920" s="806"/>
      <c r="HAZ920" s="806"/>
      <c r="HBA920" s="806"/>
      <c r="HBB920" s="806"/>
      <c r="HBC920" s="806"/>
      <c r="HBD920" s="806"/>
      <c r="HBE920" s="806"/>
      <c r="HBF920" s="806"/>
      <c r="HBG920" s="806"/>
      <c r="HBH920" s="806"/>
      <c r="HBI920" s="806"/>
      <c r="HBJ920" s="806"/>
      <c r="HBK920" s="806"/>
      <c r="HBL920" s="806"/>
      <c r="HBM920" s="806"/>
      <c r="HBN920" s="806"/>
      <c r="HBO920" s="806"/>
      <c r="HBP920" s="806"/>
      <c r="HBQ920" s="806"/>
      <c r="HBR920" s="806"/>
      <c r="HBS920" s="806"/>
      <c r="HBT920" s="806"/>
      <c r="HBU920" s="806"/>
      <c r="HBV920" s="806"/>
      <c r="HBW920" s="806"/>
      <c r="HBX920" s="806"/>
      <c r="HBY920" s="806"/>
      <c r="HBZ920" s="806"/>
      <c r="HCA920" s="806"/>
      <c r="HCB920" s="806"/>
      <c r="HCC920" s="806"/>
      <c r="HCD920" s="806"/>
      <c r="HCE920" s="806"/>
      <c r="HCF920" s="806"/>
      <c r="HCG920" s="806"/>
      <c r="HCH920" s="806"/>
      <c r="HCI920" s="806"/>
      <c r="HCJ920" s="806"/>
      <c r="HCK920" s="806"/>
      <c r="HCL920" s="806"/>
      <c r="HCM920" s="806"/>
      <c r="HCN920" s="806"/>
      <c r="HCO920" s="806"/>
      <c r="HCP920" s="806"/>
      <c r="HCQ920" s="806"/>
      <c r="HCR920" s="806"/>
      <c r="HCS920" s="806"/>
      <c r="HCT920" s="806"/>
      <c r="HCU920" s="806"/>
      <c r="HCV920" s="806"/>
      <c r="HCW920" s="806"/>
      <c r="HCX920" s="806"/>
      <c r="HCY920" s="806"/>
      <c r="HCZ920" s="806"/>
      <c r="HDA920" s="806"/>
      <c r="HDB920" s="806"/>
      <c r="HDC920" s="806"/>
      <c r="HDD920" s="806"/>
      <c r="HDE920" s="806"/>
      <c r="HDF920" s="806"/>
      <c r="HDG920" s="806"/>
      <c r="HDH920" s="806"/>
      <c r="HDI920" s="806"/>
      <c r="HDJ920" s="806"/>
      <c r="HDK920" s="806"/>
      <c r="HDL920" s="806"/>
      <c r="HDM920" s="806"/>
      <c r="HDN920" s="806"/>
      <c r="HDO920" s="806"/>
      <c r="HDP920" s="806"/>
      <c r="HDQ920" s="806"/>
      <c r="HDR920" s="806"/>
      <c r="HDS920" s="806"/>
      <c r="HDT920" s="806"/>
      <c r="HDU920" s="806"/>
      <c r="HDV920" s="806"/>
      <c r="HDW920" s="806"/>
      <c r="HDX920" s="806"/>
      <c r="HDY920" s="806"/>
      <c r="HDZ920" s="806"/>
      <c r="HEA920" s="806"/>
      <c r="HEB920" s="806"/>
      <c r="HEC920" s="806"/>
      <c r="HED920" s="806"/>
      <c r="HEE920" s="806"/>
      <c r="HEF920" s="806"/>
      <c r="HEG920" s="806"/>
      <c r="HEH920" s="806"/>
      <c r="HEI920" s="806"/>
      <c r="HEJ920" s="806"/>
      <c r="HEK920" s="806"/>
      <c r="HEL920" s="806"/>
      <c r="HEM920" s="806"/>
      <c r="HEN920" s="806"/>
      <c r="HEO920" s="806"/>
      <c r="HEP920" s="806"/>
      <c r="HEQ920" s="806"/>
      <c r="HER920" s="806"/>
      <c r="HES920" s="806"/>
      <c r="HET920" s="806"/>
      <c r="HEU920" s="806"/>
      <c r="HEV920" s="806"/>
      <c r="HEW920" s="806"/>
      <c r="HEX920" s="806"/>
      <c r="HEY920" s="806"/>
      <c r="HEZ920" s="806"/>
      <c r="HFA920" s="806"/>
      <c r="HFB920" s="806"/>
      <c r="HFC920" s="806"/>
      <c r="HFD920" s="806"/>
      <c r="HFE920" s="806"/>
      <c r="HFF920" s="806"/>
      <c r="HFG920" s="806"/>
      <c r="HFH920" s="806"/>
      <c r="HFI920" s="806"/>
      <c r="HFJ920" s="806"/>
      <c r="HFK920" s="806"/>
      <c r="HFL920" s="806"/>
      <c r="HFM920" s="806"/>
      <c r="HFN920" s="806"/>
      <c r="HFO920" s="806"/>
      <c r="HFP920" s="806"/>
      <c r="HFQ920" s="806"/>
      <c r="HFR920" s="806"/>
      <c r="HFS920" s="806"/>
      <c r="HFT920" s="806"/>
      <c r="HFU920" s="806"/>
      <c r="HFV920" s="806"/>
      <c r="HFW920" s="806"/>
      <c r="HFX920" s="806"/>
      <c r="HFY920" s="806"/>
      <c r="HFZ920" s="806"/>
      <c r="HGA920" s="806"/>
      <c r="HGB920" s="806"/>
      <c r="HGC920" s="806"/>
      <c r="HGD920" s="806"/>
      <c r="HGE920" s="806"/>
      <c r="HGF920" s="806"/>
      <c r="HGG920" s="806"/>
      <c r="HGH920" s="806"/>
      <c r="HGI920" s="806"/>
      <c r="HGJ920" s="806"/>
      <c r="HGK920" s="806"/>
      <c r="HGL920" s="806"/>
      <c r="HGM920" s="806"/>
      <c r="HGN920" s="806"/>
      <c r="HGO920" s="806"/>
      <c r="HGP920" s="806"/>
      <c r="HGQ920" s="806"/>
      <c r="HGR920" s="806"/>
      <c r="HGS920" s="806"/>
      <c r="HGT920" s="806"/>
      <c r="HGU920" s="806"/>
      <c r="HGV920" s="806"/>
      <c r="HGW920" s="806"/>
      <c r="HGX920" s="806"/>
      <c r="HGY920" s="806"/>
      <c r="HGZ920" s="806"/>
      <c r="HHA920" s="806"/>
      <c r="HHB920" s="806"/>
      <c r="HHC920" s="806"/>
      <c r="HHD920" s="806"/>
      <c r="HHE920" s="806"/>
      <c r="HHF920" s="806"/>
      <c r="HHG920" s="806"/>
      <c r="HHH920" s="806"/>
      <c r="HHI920" s="806"/>
      <c r="HHJ920" s="806"/>
      <c r="HHK920" s="806"/>
      <c r="HHL920" s="806"/>
      <c r="HHM920" s="806"/>
      <c r="HHN920" s="806"/>
      <c r="HHO920" s="806"/>
      <c r="HHP920" s="806"/>
      <c r="HHQ920" s="806"/>
      <c r="HHR920" s="806"/>
      <c r="HHS920" s="806"/>
      <c r="HHT920" s="806"/>
      <c r="HHU920" s="806"/>
      <c r="HHV920" s="806"/>
      <c r="HHW920" s="806"/>
      <c r="HHX920" s="806"/>
      <c r="HHY920" s="806"/>
      <c r="HHZ920" s="806"/>
      <c r="HIA920" s="806"/>
      <c r="HIB920" s="806"/>
      <c r="HIC920" s="806"/>
      <c r="HID920" s="806"/>
      <c r="HIE920" s="806"/>
      <c r="HIF920" s="806"/>
      <c r="HIG920" s="806"/>
      <c r="HIH920" s="806"/>
      <c r="HII920" s="806"/>
      <c r="HIJ920" s="806"/>
      <c r="HIK920" s="806"/>
      <c r="HIL920" s="806"/>
      <c r="HIM920" s="806"/>
      <c r="HIN920" s="806"/>
      <c r="HIO920" s="806"/>
      <c r="HIP920" s="806"/>
      <c r="HIQ920" s="806"/>
      <c r="HIR920" s="806"/>
      <c r="HIS920" s="806"/>
      <c r="HIT920" s="806"/>
      <c r="HIU920" s="806"/>
      <c r="HIV920" s="806"/>
      <c r="HIW920" s="806"/>
      <c r="HIX920" s="806"/>
      <c r="HIY920" s="806"/>
      <c r="HIZ920" s="806"/>
      <c r="HJA920" s="806"/>
      <c r="HJB920" s="806"/>
      <c r="HJC920" s="806"/>
      <c r="HJD920" s="806"/>
      <c r="HJE920" s="806"/>
      <c r="HJF920" s="806"/>
      <c r="HJG920" s="806"/>
      <c r="HJH920" s="806"/>
      <c r="HJI920" s="806"/>
      <c r="HJJ920" s="806"/>
      <c r="HJK920" s="806"/>
      <c r="HJL920" s="806"/>
      <c r="HJM920" s="806"/>
      <c r="HJN920" s="806"/>
      <c r="HJO920" s="806"/>
      <c r="HJP920" s="806"/>
      <c r="HJQ920" s="806"/>
      <c r="HJR920" s="806"/>
      <c r="HJS920" s="806"/>
      <c r="HJT920" s="806"/>
      <c r="HJU920" s="806"/>
      <c r="HJV920" s="806"/>
      <c r="HJW920" s="806"/>
      <c r="HJX920" s="806"/>
      <c r="HJY920" s="806"/>
      <c r="HJZ920" s="806"/>
      <c r="HKA920" s="806"/>
      <c r="HKB920" s="806"/>
      <c r="HKC920" s="806"/>
      <c r="HKD920" s="806"/>
      <c r="HKE920" s="806"/>
      <c r="HKF920" s="806"/>
      <c r="HKG920" s="806"/>
      <c r="HKH920" s="806"/>
      <c r="HKI920" s="806"/>
      <c r="HKJ920" s="806"/>
      <c r="HKK920" s="806"/>
      <c r="HKL920" s="806"/>
      <c r="HKM920" s="806"/>
      <c r="HKN920" s="806"/>
      <c r="HKO920" s="806"/>
      <c r="HKP920" s="806"/>
      <c r="HKQ920" s="806"/>
      <c r="HKR920" s="806"/>
      <c r="HKS920" s="806"/>
      <c r="HKT920" s="806"/>
      <c r="HKU920" s="806"/>
      <c r="HKV920" s="806"/>
      <c r="HKW920" s="806"/>
      <c r="HKX920" s="806"/>
      <c r="HKY920" s="806"/>
      <c r="HKZ920" s="806"/>
      <c r="HLA920" s="806"/>
      <c r="HLB920" s="806"/>
      <c r="HLC920" s="806"/>
      <c r="HLD920" s="806"/>
      <c r="HLE920" s="806"/>
      <c r="HLF920" s="806"/>
      <c r="HLG920" s="806"/>
      <c r="HLH920" s="806"/>
      <c r="HLI920" s="806"/>
      <c r="HLJ920" s="806"/>
      <c r="HLK920" s="806"/>
      <c r="HLL920" s="806"/>
      <c r="HLM920" s="806"/>
      <c r="HLN920" s="806"/>
      <c r="HLO920" s="806"/>
      <c r="HLP920" s="806"/>
      <c r="HLQ920" s="806"/>
      <c r="HLR920" s="806"/>
      <c r="HLS920" s="806"/>
      <c r="HLT920" s="806"/>
      <c r="HLU920" s="806"/>
      <c r="HLV920" s="806"/>
      <c r="HLW920" s="806"/>
      <c r="HLX920" s="806"/>
      <c r="HLY920" s="806"/>
      <c r="HLZ920" s="806"/>
      <c r="HMA920" s="806"/>
      <c r="HMB920" s="806"/>
      <c r="HMC920" s="806"/>
      <c r="HMD920" s="806"/>
      <c r="HME920" s="806"/>
      <c r="HMF920" s="806"/>
      <c r="HMG920" s="806"/>
      <c r="HMH920" s="806"/>
      <c r="HMI920" s="806"/>
      <c r="HMJ920" s="806"/>
      <c r="HMK920" s="806"/>
      <c r="HML920" s="806"/>
      <c r="HMM920" s="806"/>
      <c r="HMN920" s="806"/>
      <c r="HMO920" s="806"/>
      <c r="HMP920" s="806"/>
      <c r="HMQ920" s="806"/>
      <c r="HMR920" s="806"/>
      <c r="HMS920" s="806"/>
      <c r="HMT920" s="806"/>
      <c r="HMU920" s="806"/>
      <c r="HMV920" s="806"/>
      <c r="HMW920" s="806"/>
      <c r="HMX920" s="806"/>
      <c r="HMY920" s="806"/>
      <c r="HMZ920" s="806"/>
      <c r="HNA920" s="806"/>
      <c r="HNB920" s="806"/>
      <c r="HNC920" s="806"/>
      <c r="HND920" s="806"/>
      <c r="HNE920" s="806"/>
      <c r="HNF920" s="806"/>
      <c r="HNG920" s="806"/>
      <c r="HNH920" s="806"/>
      <c r="HNI920" s="806"/>
      <c r="HNJ920" s="806"/>
      <c r="HNK920" s="806"/>
      <c r="HNL920" s="806"/>
      <c r="HNM920" s="806"/>
      <c r="HNN920" s="806"/>
      <c r="HNO920" s="806"/>
      <c r="HNP920" s="806"/>
      <c r="HNQ920" s="806"/>
      <c r="HNR920" s="806"/>
      <c r="HNS920" s="806"/>
      <c r="HNT920" s="806"/>
      <c r="HNU920" s="806"/>
      <c r="HNV920" s="806"/>
      <c r="HNW920" s="806"/>
      <c r="HNX920" s="806"/>
      <c r="HNY920" s="806"/>
      <c r="HNZ920" s="806"/>
      <c r="HOA920" s="806"/>
      <c r="HOB920" s="806"/>
      <c r="HOC920" s="806"/>
      <c r="HOD920" s="806"/>
      <c r="HOE920" s="806"/>
      <c r="HOF920" s="806"/>
      <c r="HOG920" s="806"/>
      <c r="HOH920" s="806"/>
      <c r="HOI920" s="806"/>
      <c r="HOJ920" s="806"/>
      <c r="HOK920" s="806"/>
      <c r="HOL920" s="806"/>
      <c r="HOM920" s="806"/>
      <c r="HON920" s="806"/>
      <c r="HOO920" s="806"/>
      <c r="HOP920" s="806"/>
      <c r="HOQ920" s="806"/>
      <c r="HOR920" s="806"/>
      <c r="HOS920" s="806"/>
      <c r="HOT920" s="806"/>
      <c r="HOU920" s="806"/>
      <c r="HOV920" s="806"/>
      <c r="HOW920" s="806"/>
      <c r="HOX920" s="806"/>
      <c r="HOY920" s="806"/>
      <c r="HOZ920" s="806"/>
      <c r="HPA920" s="806"/>
      <c r="HPB920" s="806"/>
      <c r="HPC920" s="806"/>
      <c r="HPD920" s="806"/>
      <c r="HPE920" s="806"/>
      <c r="HPF920" s="806"/>
      <c r="HPG920" s="806"/>
      <c r="HPH920" s="806"/>
      <c r="HPI920" s="806"/>
      <c r="HPJ920" s="806"/>
      <c r="HPK920" s="806"/>
      <c r="HPL920" s="806"/>
      <c r="HPM920" s="806"/>
      <c r="HPN920" s="806"/>
      <c r="HPO920" s="806"/>
      <c r="HPP920" s="806"/>
      <c r="HPQ920" s="806"/>
      <c r="HPR920" s="806"/>
      <c r="HPS920" s="806"/>
      <c r="HPT920" s="806"/>
      <c r="HPU920" s="806"/>
      <c r="HPV920" s="806"/>
      <c r="HPW920" s="806"/>
      <c r="HPX920" s="806"/>
      <c r="HPY920" s="806"/>
      <c r="HPZ920" s="806"/>
      <c r="HQA920" s="806"/>
      <c r="HQB920" s="806"/>
      <c r="HQC920" s="806"/>
      <c r="HQD920" s="806"/>
      <c r="HQE920" s="806"/>
      <c r="HQF920" s="806"/>
      <c r="HQG920" s="806"/>
      <c r="HQH920" s="806"/>
      <c r="HQI920" s="806"/>
      <c r="HQJ920" s="806"/>
      <c r="HQK920" s="806"/>
      <c r="HQL920" s="806"/>
      <c r="HQM920" s="806"/>
      <c r="HQN920" s="806"/>
      <c r="HQO920" s="806"/>
      <c r="HQP920" s="806"/>
      <c r="HQQ920" s="806"/>
      <c r="HQR920" s="806"/>
      <c r="HQS920" s="806"/>
      <c r="HQT920" s="806"/>
      <c r="HQU920" s="806"/>
      <c r="HQV920" s="806"/>
      <c r="HQW920" s="806"/>
      <c r="HQX920" s="806"/>
      <c r="HQY920" s="806"/>
      <c r="HQZ920" s="806"/>
      <c r="HRA920" s="806"/>
      <c r="HRB920" s="806"/>
      <c r="HRC920" s="806"/>
      <c r="HRD920" s="806"/>
      <c r="HRE920" s="806"/>
      <c r="HRF920" s="806"/>
      <c r="HRG920" s="806"/>
      <c r="HRH920" s="806"/>
      <c r="HRI920" s="806"/>
      <c r="HRJ920" s="806"/>
      <c r="HRK920" s="806"/>
      <c r="HRL920" s="806"/>
      <c r="HRM920" s="806"/>
      <c r="HRN920" s="806"/>
      <c r="HRO920" s="806"/>
      <c r="HRP920" s="806"/>
      <c r="HRQ920" s="806"/>
      <c r="HRR920" s="806"/>
      <c r="HRS920" s="806"/>
      <c r="HRT920" s="806"/>
      <c r="HRU920" s="806"/>
      <c r="HRV920" s="806"/>
      <c r="HRW920" s="806"/>
      <c r="HRX920" s="806"/>
      <c r="HRY920" s="806"/>
      <c r="HRZ920" s="806"/>
      <c r="HSA920" s="806"/>
      <c r="HSB920" s="806"/>
      <c r="HSC920" s="806"/>
      <c r="HSD920" s="806"/>
      <c r="HSE920" s="806"/>
      <c r="HSF920" s="806"/>
      <c r="HSG920" s="806"/>
      <c r="HSH920" s="806"/>
      <c r="HSI920" s="806"/>
      <c r="HSJ920" s="806"/>
      <c r="HSK920" s="806"/>
      <c r="HSL920" s="806"/>
      <c r="HSM920" s="806"/>
      <c r="HSN920" s="806"/>
      <c r="HSO920" s="806"/>
      <c r="HSP920" s="806"/>
      <c r="HSQ920" s="806"/>
      <c r="HSR920" s="806"/>
      <c r="HSS920" s="806"/>
      <c r="HST920" s="806"/>
      <c r="HSU920" s="806"/>
      <c r="HSV920" s="806"/>
      <c r="HSW920" s="806"/>
      <c r="HSX920" s="806"/>
      <c r="HSY920" s="806"/>
      <c r="HSZ920" s="806"/>
      <c r="HTA920" s="806"/>
      <c r="HTB920" s="806"/>
      <c r="HTC920" s="806"/>
      <c r="HTD920" s="806"/>
      <c r="HTE920" s="806"/>
      <c r="HTF920" s="806"/>
      <c r="HTG920" s="806"/>
      <c r="HTH920" s="806"/>
      <c r="HTI920" s="806"/>
      <c r="HTJ920" s="806"/>
      <c r="HTK920" s="806"/>
      <c r="HTL920" s="806"/>
      <c r="HTM920" s="806"/>
      <c r="HTN920" s="806"/>
      <c r="HTO920" s="806"/>
      <c r="HTP920" s="806"/>
      <c r="HTQ920" s="806"/>
      <c r="HTR920" s="806"/>
      <c r="HTS920" s="806"/>
      <c r="HTT920" s="806"/>
      <c r="HTU920" s="806"/>
      <c r="HTV920" s="806"/>
      <c r="HTW920" s="806"/>
      <c r="HTX920" s="806"/>
      <c r="HTY920" s="806"/>
      <c r="HTZ920" s="806"/>
      <c r="HUA920" s="806"/>
      <c r="HUB920" s="806"/>
      <c r="HUC920" s="806"/>
      <c r="HUD920" s="806"/>
      <c r="HUE920" s="806"/>
      <c r="HUF920" s="806"/>
      <c r="HUG920" s="806"/>
      <c r="HUH920" s="806"/>
      <c r="HUI920" s="806"/>
      <c r="HUJ920" s="806"/>
      <c r="HUK920" s="806"/>
      <c r="HUL920" s="806"/>
      <c r="HUM920" s="806"/>
      <c r="HUN920" s="806"/>
      <c r="HUO920" s="806"/>
      <c r="HUP920" s="806"/>
      <c r="HUQ920" s="806"/>
      <c r="HUR920" s="806"/>
      <c r="HUS920" s="806"/>
      <c r="HUT920" s="806"/>
      <c r="HUU920" s="806"/>
      <c r="HUV920" s="806"/>
      <c r="HUW920" s="806"/>
      <c r="HUX920" s="806"/>
      <c r="HUY920" s="806"/>
      <c r="HUZ920" s="806"/>
      <c r="HVA920" s="806"/>
      <c r="HVB920" s="806"/>
      <c r="HVC920" s="806"/>
      <c r="HVD920" s="806"/>
      <c r="HVE920" s="806"/>
      <c r="HVF920" s="806"/>
      <c r="HVG920" s="806"/>
      <c r="HVH920" s="806"/>
      <c r="HVI920" s="806"/>
      <c r="HVJ920" s="806"/>
      <c r="HVK920" s="806"/>
      <c r="HVL920" s="806"/>
      <c r="HVM920" s="806"/>
      <c r="HVN920" s="806"/>
      <c r="HVO920" s="806"/>
      <c r="HVP920" s="806"/>
      <c r="HVQ920" s="806"/>
      <c r="HVR920" s="806"/>
      <c r="HVS920" s="806"/>
      <c r="HVT920" s="806"/>
      <c r="HVU920" s="806"/>
      <c r="HVV920" s="806"/>
      <c r="HVW920" s="806"/>
      <c r="HVX920" s="806"/>
      <c r="HVY920" s="806"/>
      <c r="HVZ920" s="806"/>
      <c r="HWA920" s="806"/>
      <c r="HWB920" s="806"/>
      <c r="HWC920" s="806"/>
      <c r="HWD920" s="806"/>
      <c r="HWE920" s="806"/>
      <c r="HWF920" s="806"/>
      <c r="HWG920" s="806"/>
      <c r="HWH920" s="806"/>
      <c r="HWI920" s="806"/>
      <c r="HWJ920" s="806"/>
      <c r="HWK920" s="806"/>
      <c r="HWL920" s="806"/>
      <c r="HWM920" s="806"/>
      <c r="HWN920" s="806"/>
      <c r="HWO920" s="806"/>
      <c r="HWP920" s="806"/>
      <c r="HWQ920" s="806"/>
      <c r="HWR920" s="806"/>
      <c r="HWS920" s="806"/>
      <c r="HWT920" s="806"/>
      <c r="HWU920" s="806"/>
      <c r="HWV920" s="806"/>
      <c r="HWW920" s="806"/>
      <c r="HWX920" s="806"/>
      <c r="HWY920" s="806"/>
      <c r="HWZ920" s="806"/>
      <c r="HXA920" s="806"/>
      <c r="HXB920" s="806"/>
      <c r="HXC920" s="806"/>
      <c r="HXD920" s="806"/>
      <c r="HXE920" s="806"/>
      <c r="HXF920" s="806"/>
      <c r="HXG920" s="806"/>
      <c r="HXH920" s="806"/>
      <c r="HXI920" s="806"/>
      <c r="HXJ920" s="806"/>
      <c r="HXK920" s="806"/>
      <c r="HXL920" s="806"/>
      <c r="HXM920" s="806"/>
      <c r="HXN920" s="806"/>
      <c r="HXO920" s="806"/>
      <c r="HXP920" s="806"/>
      <c r="HXQ920" s="806"/>
      <c r="HXR920" s="806"/>
      <c r="HXS920" s="806"/>
      <c r="HXT920" s="806"/>
      <c r="HXU920" s="806"/>
      <c r="HXV920" s="806"/>
      <c r="HXW920" s="806"/>
      <c r="HXX920" s="806"/>
      <c r="HXY920" s="806"/>
      <c r="HXZ920" s="806"/>
      <c r="HYA920" s="806"/>
      <c r="HYB920" s="806"/>
      <c r="HYC920" s="806"/>
      <c r="HYD920" s="806"/>
      <c r="HYE920" s="806"/>
      <c r="HYF920" s="806"/>
      <c r="HYG920" s="806"/>
      <c r="HYH920" s="806"/>
      <c r="HYI920" s="806"/>
      <c r="HYJ920" s="806"/>
      <c r="HYK920" s="806"/>
      <c r="HYL920" s="806"/>
      <c r="HYM920" s="806"/>
      <c r="HYN920" s="806"/>
      <c r="HYO920" s="806"/>
      <c r="HYP920" s="806"/>
      <c r="HYQ920" s="806"/>
      <c r="HYR920" s="806"/>
      <c r="HYS920" s="806"/>
      <c r="HYT920" s="806"/>
      <c r="HYU920" s="806"/>
      <c r="HYV920" s="806"/>
      <c r="HYW920" s="806"/>
      <c r="HYX920" s="806"/>
      <c r="HYY920" s="806"/>
      <c r="HYZ920" s="806"/>
      <c r="HZA920" s="806"/>
      <c r="HZB920" s="806"/>
      <c r="HZC920" s="806"/>
      <c r="HZD920" s="806"/>
      <c r="HZE920" s="806"/>
      <c r="HZF920" s="806"/>
      <c r="HZG920" s="806"/>
      <c r="HZH920" s="806"/>
      <c r="HZI920" s="806"/>
      <c r="HZJ920" s="806"/>
      <c r="HZK920" s="806"/>
      <c r="HZL920" s="806"/>
      <c r="HZM920" s="806"/>
      <c r="HZN920" s="806"/>
      <c r="HZO920" s="806"/>
      <c r="HZP920" s="806"/>
      <c r="HZQ920" s="806"/>
      <c r="HZR920" s="806"/>
      <c r="HZS920" s="806"/>
      <c r="HZT920" s="806"/>
      <c r="HZU920" s="806"/>
      <c r="HZV920" s="806"/>
      <c r="HZW920" s="806"/>
      <c r="HZX920" s="806"/>
      <c r="HZY920" s="806"/>
      <c r="HZZ920" s="806"/>
      <c r="IAA920" s="806"/>
      <c r="IAB920" s="806"/>
      <c r="IAC920" s="806"/>
      <c r="IAD920" s="806"/>
      <c r="IAE920" s="806"/>
      <c r="IAF920" s="806"/>
      <c r="IAG920" s="806"/>
      <c r="IAH920" s="806"/>
      <c r="IAI920" s="806"/>
      <c r="IAJ920" s="806"/>
      <c r="IAK920" s="806"/>
      <c r="IAL920" s="806"/>
      <c r="IAM920" s="806"/>
      <c r="IAN920" s="806"/>
      <c r="IAO920" s="806"/>
      <c r="IAP920" s="806"/>
      <c r="IAQ920" s="806"/>
      <c r="IAR920" s="806"/>
      <c r="IAS920" s="806"/>
      <c r="IAT920" s="806"/>
      <c r="IAU920" s="806"/>
      <c r="IAV920" s="806"/>
      <c r="IAW920" s="806"/>
      <c r="IAX920" s="806"/>
      <c r="IAY920" s="806"/>
      <c r="IAZ920" s="806"/>
      <c r="IBA920" s="806"/>
      <c r="IBB920" s="806"/>
      <c r="IBC920" s="806"/>
      <c r="IBD920" s="806"/>
      <c r="IBE920" s="806"/>
      <c r="IBF920" s="806"/>
      <c r="IBG920" s="806"/>
      <c r="IBH920" s="806"/>
      <c r="IBI920" s="806"/>
      <c r="IBJ920" s="806"/>
      <c r="IBK920" s="806"/>
      <c r="IBL920" s="806"/>
      <c r="IBM920" s="806"/>
      <c r="IBN920" s="806"/>
      <c r="IBO920" s="806"/>
      <c r="IBP920" s="806"/>
      <c r="IBQ920" s="806"/>
      <c r="IBR920" s="806"/>
      <c r="IBS920" s="806"/>
      <c r="IBT920" s="806"/>
      <c r="IBU920" s="806"/>
      <c r="IBV920" s="806"/>
      <c r="IBW920" s="806"/>
      <c r="IBX920" s="806"/>
      <c r="IBY920" s="806"/>
      <c r="IBZ920" s="806"/>
      <c r="ICA920" s="806"/>
      <c r="ICB920" s="806"/>
      <c r="ICC920" s="806"/>
      <c r="ICD920" s="806"/>
      <c r="ICE920" s="806"/>
      <c r="ICF920" s="806"/>
      <c r="ICG920" s="806"/>
      <c r="ICH920" s="806"/>
      <c r="ICI920" s="806"/>
      <c r="ICJ920" s="806"/>
      <c r="ICK920" s="806"/>
      <c r="ICL920" s="806"/>
      <c r="ICM920" s="806"/>
      <c r="ICN920" s="806"/>
      <c r="ICO920" s="806"/>
      <c r="ICP920" s="806"/>
      <c r="ICQ920" s="806"/>
      <c r="ICR920" s="806"/>
      <c r="ICS920" s="806"/>
      <c r="ICT920" s="806"/>
      <c r="ICU920" s="806"/>
      <c r="ICV920" s="806"/>
      <c r="ICW920" s="806"/>
      <c r="ICX920" s="806"/>
      <c r="ICY920" s="806"/>
      <c r="ICZ920" s="806"/>
      <c r="IDA920" s="806"/>
      <c r="IDB920" s="806"/>
      <c r="IDC920" s="806"/>
      <c r="IDD920" s="806"/>
      <c r="IDE920" s="806"/>
      <c r="IDF920" s="806"/>
      <c r="IDG920" s="806"/>
      <c r="IDH920" s="806"/>
      <c r="IDI920" s="806"/>
      <c r="IDJ920" s="806"/>
      <c r="IDK920" s="806"/>
      <c r="IDL920" s="806"/>
      <c r="IDM920" s="806"/>
      <c r="IDN920" s="806"/>
      <c r="IDO920" s="806"/>
      <c r="IDP920" s="806"/>
      <c r="IDQ920" s="806"/>
      <c r="IDR920" s="806"/>
      <c r="IDS920" s="806"/>
      <c r="IDT920" s="806"/>
      <c r="IDU920" s="806"/>
      <c r="IDV920" s="806"/>
      <c r="IDW920" s="806"/>
      <c r="IDX920" s="806"/>
      <c r="IDY920" s="806"/>
      <c r="IDZ920" s="806"/>
      <c r="IEA920" s="806"/>
      <c r="IEB920" s="806"/>
      <c r="IEC920" s="806"/>
      <c r="IED920" s="806"/>
      <c r="IEE920" s="806"/>
      <c r="IEF920" s="806"/>
      <c r="IEG920" s="806"/>
      <c r="IEH920" s="806"/>
      <c r="IEI920" s="806"/>
      <c r="IEJ920" s="806"/>
      <c r="IEK920" s="806"/>
      <c r="IEL920" s="806"/>
      <c r="IEM920" s="806"/>
      <c r="IEN920" s="806"/>
      <c r="IEO920" s="806"/>
      <c r="IEP920" s="806"/>
      <c r="IEQ920" s="806"/>
      <c r="IER920" s="806"/>
      <c r="IES920" s="806"/>
      <c r="IET920" s="806"/>
      <c r="IEU920" s="806"/>
      <c r="IEV920" s="806"/>
      <c r="IEW920" s="806"/>
      <c r="IEX920" s="806"/>
      <c r="IEY920" s="806"/>
      <c r="IEZ920" s="806"/>
      <c r="IFA920" s="806"/>
      <c r="IFB920" s="806"/>
      <c r="IFC920" s="806"/>
      <c r="IFD920" s="806"/>
      <c r="IFE920" s="806"/>
      <c r="IFF920" s="806"/>
      <c r="IFG920" s="806"/>
      <c r="IFH920" s="806"/>
      <c r="IFI920" s="806"/>
      <c r="IFJ920" s="806"/>
      <c r="IFK920" s="806"/>
      <c r="IFL920" s="806"/>
      <c r="IFM920" s="806"/>
      <c r="IFN920" s="806"/>
      <c r="IFO920" s="806"/>
      <c r="IFP920" s="806"/>
      <c r="IFQ920" s="806"/>
      <c r="IFR920" s="806"/>
      <c r="IFS920" s="806"/>
      <c r="IFT920" s="806"/>
      <c r="IFU920" s="806"/>
      <c r="IFV920" s="806"/>
      <c r="IFW920" s="806"/>
      <c r="IFX920" s="806"/>
      <c r="IFY920" s="806"/>
      <c r="IFZ920" s="806"/>
      <c r="IGA920" s="806"/>
      <c r="IGB920" s="806"/>
      <c r="IGC920" s="806"/>
      <c r="IGD920" s="806"/>
      <c r="IGE920" s="806"/>
      <c r="IGF920" s="806"/>
      <c r="IGG920" s="806"/>
      <c r="IGH920" s="806"/>
      <c r="IGI920" s="806"/>
      <c r="IGJ920" s="806"/>
      <c r="IGK920" s="806"/>
      <c r="IGL920" s="806"/>
      <c r="IGM920" s="806"/>
      <c r="IGN920" s="806"/>
      <c r="IGO920" s="806"/>
      <c r="IGP920" s="806"/>
      <c r="IGQ920" s="806"/>
      <c r="IGR920" s="806"/>
      <c r="IGS920" s="806"/>
      <c r="IGT920" s="806"/>
      <c r="IGU920" s="806"/>
      <c r="IGV920" s="806"/>
      <c r="IGW920" s="806"/>
      <c r="IGX920" s="806"/>
      <c r="IGY920" s="806"/>
      <c r="IGZ920" s="806"/>
      <c r="IHA920" s="806"/>
      <c r="IHB920" s="806"/>
      <c r="IHC920" s="806"/>
      <c r="IHD920" s="806"/>
      <c r="IHE920" s="806"/>
      <c r="IHF920" s="806"/>
      <c r="IHG920" s="806"/>
      <c r="IHH920" s="806"/>
      <c r="IHI920" s="806"/>
      <c r="IHJ920" s="806"/>
      <c r="IHK920" s="806"/>
      <c r="IHL920" s="806"/>
      <c r="IHM920" s="806"/>
      <c r="IHN920" s="806"/>
      <c r="IHO920" s="806"/>
      <c r="IHP920" s="806"/>
      <c r="IHQ920" s="806"/>
      <c r="IHR920" s="806"/>
      <c r="IHS920" s="806"/>
      <c r="IHT920" s="806"/>
      <c r="IHU920" s="806"/>
      <c r="IHV920" s="806"/>
      <c r="IHW920" s="806"/>
      <c r="IHX920" s="806"/>
      <c r="IHY920" s="806"/>
      <c r="IHZ920" s="806"/>
      <c r="IIA920" s="806"/>
      <c r="IIB920" s="806"/>
      <c r="IIC920" s="806"/>
      <c r="IID920" s="806"/>
      <c r="IIE920" s="806"/>
      <c r="IIF920" s="806"/>
      <c r="IIG920" s="806"/>
      <c r="IIH920" s="806"/>
      <c r="III920" s="806"/>
      <c r="IIJ920" s="806"/>
      <c r="IIK920" s="806"/>
      <c r="IIL920" s="806"/>
      <c r="IIM920" s="806"/>
      <c r="IIN920" s="806"/>
      <c r="IIO920" s="806"/>
      <c r="IIP920" s="806"/>
      <c r="IIQ920" s="806"/>
      <c r="IIR920" s="806"/>
      <c r="IIS920" s="806"/>
      <c r="IIT920" s="806"/>
      <c r="IIU920" s="806"/>
      <c r="IIV920" s="806"/>
      <c r="IIW920" s="806"/>
      <c r="IIX920" s="806"/>
      <c r="IIY920" s="806"/>
      <c r="IIZ920" s="806"/>
      <c r="IJA920" s="806"/>
      <c r="IJB920" s="806"/>
      <c r="IJC920" s="806"/>
      <c r="IJD920" s="806"/>
      <c r="IJE920" s="806"/>
      <c r="IJF920" s="806"/>
      <c r="IJG920" s="806"/>
      <c r="IJH920" s="806"/>
      <c r="IJI920" s="806"/>
      <c r="IJJ920" s="806"/>
      <c r="IJK920" s="806"/>
      <c r="IJL920" s="806"/>
      <c r="IJM920" s="806"/>
      <c r="IJN920" s="806"/>
      <c r="IJO920" s="806"/>
      <c r="IJP920" s="806"/>
      <c r="IJQ920" s="806"/>
      <c r="IJR920" s="806"/>
      <c r="IJS920" s="806"/>
      <c r="IJT920" s="806"/>
      <c r="IJU920" s="806"/>
      <c r="IJV920" s="806"/>
      <c r="IJW920" s="806"/>
      <c r="IJX920" s="806"/>
      <c r="IJY920" s="806"/>
      <c r="IJZ920" s="806"/>
      <c r="IKA920" s="806"/>
      <c r="IKB920" s="806"/>
      <c r="IKC920" s="806"/>
      <c r="IKD920" s="806"/>
      <c r="IKE920" s="806"/>
      <c r="IKF920" s="806"/>
      <c r="IKG920" s="806"/>
      <c r="IKH920" s="806"/>
      <c r="IKI920" s="806"/>
      <c r="IKJ920" s="806"/>
      <c r="IKK920" s="806"/>
      <c r="IKL920" s="806"/>
      <c r="IKM920" s="806"/>
      <c r="IKN920" s="806"/>
      <c r="IKO920" s="806"/>
      <c r="IKP920" s="806"/>
      <c r="IKQ920" s="806"/>
      <c r="IKR920" s="806"/>
      <c r="IKS920" s="806"/>
      <c r="IKT920" s="806"/>
      <c r="IKU920" s="806"/>
      <c r="IKV920" s="806"/>
      <c r="IKW920" s="806"/>
      <c r="IKX920" s="806"/>
      <c r="IKY920" s="806"/>
      <c r="IKZ920" s="806"/>
      <c r="ILA920" s="806"/>
      <c r="ILB920" s="806"/>
      <c r="ILC920" s="806"/>
      <c r="ILD920" s="806"/>
      <c r="ILE920" s="806"/>
      <c r="ILF920" s="806"/>
      <c r="ILG920" s="806"/>
      <c r="ILH920" s="806"/>
      <c r="ILI920" s="806"/>
      <c r="ILJ920" s="806"/>
      <c r="ILK920" s="806"/>
      <c r="ILL920" s="806"/>
      <c r="ILM920" s="806"/>
      <c r="ILN920" s="806"/>
      <c r="ILO920" s="806"/>
      <c r="ILP920" s="806"/>
      <c r="ILQ920" s="806"/>
      <c r="ILR920" s="806"/>
      <c r="ILS920" s="806"/>
      <c r="ILT920" s="806"/>
      <c r="ILU920" s="806"/>
      <c r="ILV920" s="806"/>
      <c r="ILW920" s="806"/>
      <c r="ILX920" s="806"/>
      <c r="ILY920" s="806"/>
      <c r="ILZ920" s="806"/>
      <c r="IMA920" s="806"/>
      <c r="IMB920" s="806"/>
      <c r="IMC920" s="806"/>
      <c r="IMD920" s="806"/>
      <c r="IME920" s="806"/>
      <c r="IMF920" s="806"/>
      <c r="IMG920" s="806"/>
      <c r="IMH920" s="806"/>
      <c r="IMI920" s="806"/>
      <c r="IMJ920" s="806"/>
      <c r="IMK920" s="806"/>
      <c r="IML920" s="806"/>
      <c r="IMM920" s="806"/>
      <c r="IMN920" s="806"/>
      <c r="IMO920" s="806"/>
      <c r="IMP920" s="806"/>
      <c r="IMQ920" s="806"/>
      <c r="IMR920" s="806"/>
      <c r="IMS920" s="806"/>
      <c r="IMT920" s="806"/>
      <c r="IMU920" s="806"/>
      <c r="IMV920" s="806"/>
      <c r="IMW920" s="806"/>
      <c r="IMX920" s="806"/>
      <c r="IMY920" s="806"/>
      <c r="IMZ920" s="806"/>
      <c r="INA920" s="806"/>
      <c r="INB920" s="806"/>
      <c r="INC920" s="806"/>
      <c r="IND920" s="806"/>
      <c r="INE920" s="806"/>
      <c r="INF920" s="806"/>
      <c r="ING920" s="806"/>
      <c r="INH920" s="806"/>
      <c r="INI920" s="806"/>
      <c r="INJ920" s="806"/>
      <c r="INK920" s="806"/>
      <c r="INL920" s="806"/>
      <c r="INM920" s="806"/>
      <c r="INN920" s="806"/>
      <c r="INO920" s="806"/>
      <c r="INP920" s="806"/>
      <c r="INQ920" s="806"/>
      <c r="INR920" s="806"/>
      <c r="INS920" s="806"/>
      <c r="INT920" s="806"/>
      <c r="INU920" s="806"/>
      <c r="INV920" s="806"/>
      <c r="INW920" s="806"/>
      <c r="INX920" s="806"/>
      <c r="INY920" s="806"/>
      <c r="INZ920" s="806"/>
      <c r="IOA920" s="806"/>
      <c r="IOB920" s="806"/>
      <c r="IOC920" s="806"/>
      <c r="IOD920" s="806"/>
      <c r="IOE920" s="806"/>
      <c r="IOF920" s="806"/>
      <c r="IOG920" s="806"/>
      <c r="IOH920" s="806"/>
      <c r="IOI920" s="806"/>
      <c r="IOJ920" s="806"/>
      <c r="IOK920" s="806"/>
      <c r="IOL920" s="806"/>
      <c r="IOM920" s="806"/>
      <c r="ION920" s="806"/>
      <c r="IOO920" s="806"/>
      <c r="IOP920" s="806"/>
      <c r="IOQ920" s="806"/>
      <c r="IOR920" s="806"/>
      <c r="IOS920" s="806"/>
      <c r="IOT920" s="806"/>
      <c r="IOU920" s="806"/>
      <c r="IOV920" s="806"/>
      <c r="IOW920" s="806"/>
      <c r="IOX920" s="806"/>
      <c r="IOY920" s="806"/>
      <c r="IOZ920" s="806"/>
      <c r="IPA920" s="806"/>
      <c r="IPB920" s="806"/>
      <c r="IPC920" s="806"/>
      <c r="IPD920" s="806"/>
      <c r="IPE920" s="806"/>
      <c r="IPF920" s="806"/>
      <c r="IPG920" s="806"/>
      <c r="IPH920" s="806"/>
      <c r="IPI920" s="806"/>
      <c r="IPJ920" s="806"/>
      <c r="IPK920" s="806"/>
      <c r="IPL920" s="806"/>
      <c r="IPM920" s="806"/>
      <c r="IPN920" s="806"/>
      <c r="IPO920" s="806"/>
      <c r="IPP920" s="806"/>
      <c r="IPQ920" s="806"/>
      <c r="IPR920" s="806"/>
      <c r="IPS920" s="806"/>
      <c r="IPT920" s="806"/>
      <c r="IPU920" s="806"/>
      <c r="IPV920" s="806"/>
      <c r="IPW920" s="806"/>
      <c r="IPX920" s="806"/>
      <c r="IPY920" s="806"/>
      <c r="IPZ920" s="806"/>
      <c r="IQA920" s="806"/>
      <c r="IQB920" s="806"/>
      <c r="IQC920" s="806"/>
      <c r="IQD920" s="806"/>
      <c r="IQE920" s="806"/>
      <c r="IQF920" s="806"/>
      <c r="IQG920" s="806"/>
      <c r="IQH920" s="806"/>
      <c r="IQI920" s="806"/>
      <c r="IQJ920" s="806"/>
      <c r="IQK920" s="806"/>
      <c r="IQL920" s="806"/>
      <c r="IQM920" s="806"/>
      <c r="IQN920" s="806"/>
      <c r="IQO920" s="806"/>
      <c r="IQP920" s="806"/>
      <c r="IQQ920" s="806"/>
      <c r="IQR920" s="806"/>
      <c r="IQS920" s="806"/>
      <c r="IQT920" s="806"/>
      <c r="IQU920" s="806"/>
      <c r="IQV920" s="806"/>
      <c r="IQW920" s="806"/>
      <c r="IQX920" s="806"/>
      <c r="IQY920" s="806"/>
      <c r="IQZ920" s="806"/>
      <c r="IRA920" s="806"/>
      <c r="IRB920" s="806"/>
      <c r="IRC920" s="806"/>
      <c r="IRD920" s="806"/>
      <c r="IRE920" s="806"/>
      <c r="IRF920" s="806"/>
      <c r="IRG920" s="806"/>
      <c r="IRH920" s="806"/>
      <c r="IRI920" s="806"/>
      <c r="IRJ920" s="806"/>
      <c r="IRK920" s="806"/>
      <c r="IRL920" s="806"/>
      <c r="IRM920" s="806"/>
      <c r="IRN920" s="806"/>
      <c r="IRO920" s="806"/>
      <c r="IRP920" s="806"/>
      <c r="IRQ920" s="806"/>
      <c r="IRR920" s="806"/>
      <c r="IRS920" s="806"/>
      <c r="IRT920" s="806"/>
      <c r="IRU920" s="806"/>
      <c r="IRV920" s="806"/>
      <c r="IRW920" s="806"/>
      <c r="IRX920" s="806"/>
      <c r="IRY920" s="806"/>
      <c r="IRZ920" s="806"/>
      <c r="ISA920" s="806"/>
      <c r="ISB920" s="806"/>
      <c r="ISC920" s="806"/>
      <c r="ISD920" s="806"/>
      <c r="ISE920" s="806"/>
      <c r="ISF920" s="806"/>
      <c r="ISG920" s="806"/>
      <c r="ISH920" s="806"/>
      <c r="ISI920" s="806"/>
      <c r="ISJ920" s="806"/>
      <c r="ISK920" s="806"/>
      <c r="ISL920" s="806"/>
      <c r="ISM920" s="806"/>
      <c r="ISN920" s="806"/>
      <c r="ISO920" s="806"/>
      <c r="ISP920" s="806"/>
      <c r="ISQ920" s="806"/>
      <c r="ISR920" s="806"/>
      <c r="ISS920" s="806"/>
      <c r="IST920" s="806"/>
      <c r="ISU920" s="806"/>
      <c r="ISV920" s="806"/>
      <c r="ISW920" s="806"/>
      <c r="ISX920" s="806"/>
      <c r="ISY920" s="806"/>
      <c r="ISZ920" s="806"/>
      <c r="ITA920" s="806"/>
      <c r="ITB920" s="806"/>
      <c r="ITC920" s="806"/>
      <c r="ITD920" s="806"/>
      <c r="ITE920" s="806"/>
      <c r="ITF920" s="806"/>
      <c r="ITG920" s="806"/>
      <c r="ITH920" s="806"/>
      <c r="ITI920" s="806"/>
      <c r="ITJ920" s="806"/>
      <c r="ITK920" s="806"/>
      <c r="ITL920" s="806"/>
      <c r="ITM920" s="806"/>
      <c r="ITN920" s="806"/>
      <c r="ITO920" s="806"/>
      <c r="ITP920" s="806"/>
      <c r="ITQ920" s="806"/>
      <c r="ITR920" s="806"/>
      <c r="ITS920" s="806"/>
      <c r="ITT920" s="806"/>
      <c r="ITU920" s="806"/>
      <c r="ITV920" s="806"/>
      <c r="ITW920" s="806"/>
      <c r="ITX920" s="806"/>
      <c r="ITY920" s="806"/>
      <c r="ITZ920" s="806"/>
      <c r="IUA920" s="806"/>
      <c r="IUB920" s="806"/>
      <c r="IUC920" s="806"/>
      <c r="IUD920" s="806"/>
      <c r="IUE920" s="806"/>
      <c r="IUF920" s="806"/>
      <c r="IUG920" s="806"/>
      <c r="IUH920" s="806"/>
      <c r="IUI920" s="806"/>
      <c r="IUJ920" s="806"/>
      <c r="IUK920" s="806"/>
      <c r="IUL920" s="806"/>
      <c r="IUM920" s="806"/>
      <c r="IUN920" s="806"/>
      <c r="IUO920" s="806"/>
      <c r="IUP920" s="806"/>
      <c r="IUQ920" s="806"/>
      <c r="IUR920" s="806"/>
      <c r="IUS920" s="806"/>
      <c r="IUT920" s="806"/>
      <c r="IUU920" s="806"/>
      <c r="IUV920" s="806"/>
      <c r="IUW920" s="806"/>
      <c r="IUX920" s="806"/>
      <c r="IUY920" s="806"/>
      <c r="IUZ920" s="806"/>
      <c r="IVA920" s="806"/>
      <c r="IVB920" s="806"/>
      <c r="IVC920" s="806"/>
      <c r="IVD920" s="806"/>
      <c r="IVE920" s="806"/>
      <c r="IVF920" s="806"/>
      <c r="IVG920" s="806"/>
      <c r="IVH920" s="806"/>
      <c r="IVI920" s="806"/>
      <c r="IVJ920" s="806"/>
      <c r="IVK920" s="806"/>
      <c r="IVL920" s="806"/>
      <c r="IVM920" s="806"/>
      <c r="IVN920" s="806"/>
      <c r="IVO920" s="806"/>
      <c r="IVP920" s="806"/>
      <c r="IVQ920" s="806"/>
      <c r="IVR920" s="806"/>
      <c r="IVS920" s="806"/>
      <c r="IVT920" s="806"/>
      <c r="IVU920" s="806"/>
      <c r="IVV920" s="806"/>
      <c r="IVW920" s="806"/>
      <c r="IVX920" s="806"/>
      <c r="IVY920" s="806"/>
      <c r="IVZ920" s="806"/>
      <c r="IWA920" s="806"/>
      <c r="IWB920" s="806"/>
      <c r="IWC920" s="806"/>
      <c r="IWD920" s="806"/>
      <c r="IWE920" s="806"/>
      <c r="IWF920" s="806"/>
      <c r="IWG920" s="806"/>
      <c r="IWH920" s="806"/>
      <c r="IWI920" s="806"/>
      <c r="IWJ920" s="806"/>
      <c r="IWK920" s="806"/>
      <c r="IWL920" s="806"/>
      <c r="IWM920" s="806"/>
      <c r="IWN920" s="806"/>
      <c r="IWO920" s="806"/>
      <c r="IWP920" s="806"/>
      <c r="IWQ920" s="806"/>
      <c r="IWR920" s="806"/>
      <c r="IWS920" s="806"/>
      <c r="IWT920" s="806"/>
      <c r="IWU920" s="806"/>
      <c r="IWV920" s="806"/>
      <c r="IWW920" s="806"/>
      <c r="IWX920" s="806"/>
      <c r="IWY920" s="806"/>
      <c r="IWZ920" s="806"/>
      <c r="IXA920" s="806"/>
      <c r="IXB920" s="806"/>
      <c r="IXC920" s="806"/>
      <c r="IXD920" s="806"/>
      <c r="IXE920" s="806"/>
      <c r="IXF920" s="806"/>
      <c r="IXG920" s="806"/>
      <c r="IXH920" s="806"/>
      <c r="IXI920" s="806"/>
      <c r="IXJ920" s="806"/>
      <c r="IXK920" s="806"/>
      <c r="IXL920" s="806"/>
      <c r="IXM920" s="806"/>
      <c r="IXN920" s="806"/>
      <c r="IXO920" s="806"/>
      <c r="IXP920" s="806"/>
      <c r="IXQ920" s="806"/>
      <c r="IXR920" s="806"/>
      <c r="IXS920" s="806"/>
      <c r="IXT920" s="806"/>
      <c r="IXU920" s="806"/>
      <c r="IXV920" s="806"/>
      <c r="IXW920" s="806"/>
      <c r="IXX920" s="806"/>
      <c r="IXY920" s="806"/>
      <c r="IXZ920" s="806"/>
      <c r="IYA920" s="806"/>
      <c r="IYB920" s="806"/>
      <c r="IYC920" s="806"/>
      <c r="IYD920" s="806"/>
      <c r="IYE920" s="806"/>
      <c r="IYF920" s="806"/>
      <c r="IYG920" s="806"/>
      <c r="IYH920" s="806"/>
      <c r="IYI920" s="806"/>
      <c r="IYJ920" s="806"/>
      <c r="IYK920" s="806"/>
      <c r="IYL920" s="806"/>
      <c r="IYM920" s="806"/>
      <c r="IYN920" s="806"/>
      <c r="IYO920" s="806"/>
      <c r="IYP920" s="806"/>
      <c r="IYQ920" s="806"/>
      <c r="IYR920" s="806"/>
      <c r="IYS920" s="806"/>
      <c r="IYT920" s="806"/>
      <c r="IYU920" s="806"/>
      <c r="IYV920" s="806"/>
      <c r="IYW920" s="806"/>
      <c r="IYX920" s="806"/>
      <c r="IYY920" s="806"/>
      <c r="IYZ920" s="806"/>
      <c r="IZA920" s="806"/>
      <c r="IZB920" s="806"/>
      <c r="IZC920" s="806"/>
      <c r="IZD920" s="806"/>
      <c r="IZE920" s="806"/>
      <c r="IZF920" s="806"/>
      <c r="IZG920" s="806"/>
      <c r="IZH920" s="806"/>
      <c r="IZI920" s="806"/>
      <c r="IZJ920" s="806"/>
      <c r="IZK920" s="806"/>
      <c r="IZL920" s="806"/>
      <c r="IZM920" s="806"/>
      <c r="IZN920" s="806"/>
      <c r="IZO920" s="806"/>
      <c r="IZP920" s="806"/>
      <c r="IZQ920" s="806"/>
      <c r="IZR920" s="806"/>
      <c r="IZS920" s="806"/>
      <c r="IZT920" s="806"/>
      <c r="IZU920" s="806"/>
      <c r="IZV920" s="806"/>
      <c r="IZW920" s="806"/>
      <c r="IZX920" s="806"/>
      <c r="IZY920" s="806"/>
      <c r="IZZ920" s="806"/>
      <c r="JAA920" s="806"/>
      <c r="JAB920" s="806"/>
      <c r="JAC920" s="806"/>
      <c r="JAD920" s="806"/>
      <c r="JAE920" s="806"/>
      <c r="JAF920" s="806"/>
      <c r="JAG920" s="806"/>
      <c r="JAH920" s="806"/>
      <c r="JAI920" s="806"/>
      <c r="JAJ920" s="806"/>
      <c r="JAK920" s="806"/>
      <c r="JAL920" s="806"/>
      <c r="JAM920" s="806"/>
      <c r="JAN920" s="806"/>
      <c r="JAO920" s="806"/>
      <c r="JAP920" s="806"/>
      <c r="JAQ920" s="806"/>
      <c r="JAR920" s="806"/>
      <c r="JAS920" s="806"/>
      <c r="JAT920" s="806"/>
      <c r="JAU920" s="806"/>
      <c r="JAV920" s="806"/>
      <c r="JAW920" s="806"/>
      <c r="JAX920" s="806"/>
      <c r="JAY920" s="806"/>
      <c r="JAZ920" s="806"/>
      <c r="JBA920" s="806"/>
      <c r="JBB920" s="806"/>
      <c r="JBC920" s="806"/>
      <c r="JBD920" s="806"/>
      <c r="JBE920" s="806"/>
      <c r="JBF920" s="806"/>
      <c r="JBG920" s="806"/>
      <c r="JBH920" s="806"/>
      <c r="JBI920" s="806"/>
      <c r="JBJ920" s="806"/>
      <c r="JBK920" s="806"/>
      <c r="JBL920" s="806"/>
      <c r="JBM920" s="806"/>
      <c r="JBN920" s="806"/>
      <c r="JBO920" s="806"/>
      <c r="JBP920" s="806"/>
      <c r="JBQ920" s="806"/>
      <c r="JBR920" s="806"/>
      <c r="JBS920" s="806"/>
      <c r="JBT920" s="806"/>
      <c r="JBU920" s="806"/>
      <c r="JBV920" s="806"/>
      <c r="JBW920" s="806"/>
      <c r="JBX920" s="806"/>
      <c r="JBY920" s="806"/>
      <c r="JBZ920" s="806"/>
      <c r="JCA920" s="806"/>
      <c r="JCB920" s="806"/>
      <c r="JCC920" s="806"/>
      <c r="JCD920" s="806"/>
      <c r="JCE920" s="806"/>
      <c r="JCF920" s="806"/>
      <c r="JCG920" s="806"/>
      <c r="JCH920" s="806"/>
      <c r="JCI920" s="806"/>
      <c r="JCJ920" s="806"/>
      <c r="JCK920" s="806"/>
      <c r="JCL920" s="806"/>
      <c r="JCM920" s="806"/>
      <c r="JCN920" s="806"/>
      <c r="JCO920" s="806"/>
      <c r="JCP920" s="806"/>
      <c r="JCQ920" s="806"/>
      <c r="JCR920" s="806"/>
      <c r="JCS920" s="806"/>
      <c r="JCT920" s="806"/>
      <c r="JCU920" s="806"/>
      <c r="JCV920" s="806"/>
      <c r="JCW920" s="806"/>
      <c r="JCX920" s="806"/>
      <c r="JCY920" s="806"/>
      <c r="JCZ920" s="806"/>
      <c r="JDA920" s="806"/>
      <c r="JDB920" s="806"/>
      <c r="JDC920" s="806"/>
      <c r="JDD920" s="806"/>
      <c r="JDE920" s="806"/>
      <c r="JDF920" s="806"/>
      <c r="JDG920" s="806"/>
      <c r="JDH920" s="806"/>
      <c r="JDI920" s="806"/>
      <c r="JDJ920" s="806"/>
      <c r="JDK920" s="806"/>
      <c r="JDL920" s="806"/>
      <c r="JDM920" s="806"/>
      <c r="JDN920" s="806"/>
      <c r="JDO920" s="806"/>
      <c r="JDP920" s="806"/>
      <c r="JDQ920" s="806"/>
      <c r="JDR920" s="806"/>
      <c r="JDS920" s="806"/>
      <c r="JDT920" s="806"/>
      <c r="JDU920" s="806"/>
      <c r="JDV920" s="806"/>
      <c r="JDW920" s="806"/>
      <c r="JDX920" s="806"/>
      <c r="JDY920" s="806"/>
      <c r="JDZ920" s="806"/>
      <c r="JEA920" s="806"/>
      <c r="JEB920" s="806"/>
      <c r="JEC920" s="806"/>
      <c r="JED920" s="806"/>
      <c r="JEE920" s="806"/>
      <c r="JEF920" s="806"/>
      <c r="JEG920" s="806"/>
      <c r="JEH920" s="806"/>
      <c r="JEI920" s="806"/>
      <c r="JEJ920" s="806"/>
      <c r="JEK920" s="806"/>
      <c r="JEL920" s="806"/>
      <c r="JEM920" s="806"/>
      <c r="JEN920" s="806"/>
      <c r="JEO920" s="806"/>
      <c r="JEP920" s="806"/>
      <c r="JEQ920" s="806"/>
      <c r="JER920" s="806"/>
      <c r="JES920" s="806"/>
      <c r="JET920" s="806"/>
      <c r="JEU920" s="806"/>
      <c r="JEV920" s="806"/>
      <c r="JEW920" s="806"/>
      <c r="JEX920" s="806"/>
      <c r="JEY920" s="806"/>
      <c r="JEZ920" s="806"/>
      <c r="JFA920" s="806"/>
      <c r="JFB920" s="806"/>
      <c r="JFC920" s="806"/>
      <c r="JFD920" s="806"/>
      <c r="JFE920" s="806"/>
      <c r="JFF920" s="806"/>
      <c r="JFG920" s="806"/>
      <c r="JFH920" s="806"/>
      <c r="JFI920" s="806"/>
      <c r="JFJ920" s="806"/>
      <c r="JFK920" s="806"/>
      <c r="JFL920" s="806"/>
      <c r="JFM920" s="806"/>
      <c r="JFN920" s="806"/>
      <c r="JFO920" s="806"/>
      <c r="JFP920" s="806"/>
      <c r="JFQ920" s="806"/>
      <c r="JFR920" s="806"/>
      <c r="JFS920" s="806"/>
      <c r="JFT920" s="806"/>
      <c r="JFU920" s="806"/>
      <c r="JFV920" s="806"/>
      <c r="JFW920" s="806"/>
      <c r="JFX920" s="806"/>
      <c r="JFY920" s="806"/>
      <c r="JFZ920" s="806"/>
      <c r="JGA920" s="806"/>
      <c r="JGB920" s="806"/>
      <c r="JGC920" s="806"/>
      <c r="JGD920" s="806"/>
      <c r="JGE920" s="806"/>
      <c r="JGF920" s="806"/>
      <c r="JGG920" s="806"/>
      <c r="JGH920" s="806"/>
      <c r="JGI920" s="806"/>
      <c r="JGJ920" s="806"/>
      <c r="JGK920" s="806"/>
      <c r="JGL920" s="806"/>
      <c r="JGM920" s="806"/>
      <c r="JGN920" s="806"/>
      <c r="JGO920" s="806"/>
      <c r="JGP920" s="806"/>
      <c r="JGQ920" s="806"/>
      <c r="JGR920" s="806"/>
      <c r="JGS920" s="806"/>
      <c r="JGT920" s="806"/>
      <c r="JGU920" s="806"/>
      <c r="JGV920" s="806"/>
      <c r="JGW920" s="806"/>
      <c r="JGX920" s="806"/>
      <c r="JGY920" s="806"/>
      <c r="JGZ920" s="806"/>
      <c r="JHA920" s="806"/>
      <c r="JHB920" s="806"/>
      <c r="JHC920" s="806"/>
      <c r="JHD920" s="806"/>
      <c r="JHE920" s="806"/>
      <c r="JHF920" s="806"/>
      <c r="JHG920" s="806"/>
      <c r="JHH920" s="806"/>
      <c r="JHI920" s="806"/>
      <c r="JHJ920" s="806"/>
      <c r="JHK920" s="806"/>
      <c r="JHL920" s="806"/>
      <c r="JHM920" s="806"/>
      <c r="JHN920" s="806"/>
      <c r="JHO920" s="806"/>
      <c r="JHP920" s="806"/>
      <c r="JHQ920" s="806"/>
      <c r="JHR920" s="806"/>
      <c r="JHS920" s="806"/>
      <c r="JHT920" s="806"/>
      <c r="JHU920" s="806"/>
      <c r="JHV920" s="806"/>
      <c r="JHW920" s="806"/>
      <c r="JHX920" s="806"/>
      <c r="JHY920" s="806"/>
      <c r="JHZ920" s="806"/>
      <c r="JIA920" s="806"/>
      <c r="JIB920" s="806"/>
      <c r="JIC920" s="806"/>
      <c r="JID920" s="806"/>
      <c r="JIE920" s="806"/>
      <c r="JIF920" s="806"/>
      <c r="JIG920" s="806"/>
      <c r="JIH920" s="806"/>
      <c r="JII920" s="806"/>
      <c r="JIJ920" s="806"/>
      <c r="JIK920" s="806"/>
      <c r="JIL920" s="806"/>
      <c r="JIM920" s="806"/>
      <c r="JIN920" s="806"/>
      <c r="JIO920" s="806"/>
      <c r="JIP920" s="806"/>
      <c r="JIQ920" s="806"/>
      <c r="JIR920" s="806"/>
      <c r="JIS920" s="806"/>
      <c r="JIT920" s="806"/>
      <c r="JIU920" s="806"/>
      <c r="JIV920" s="806"/>
      <c r="JIW920" s="806"/>
      <c r="JIX920" s="806"/>
      <c r="JIY920" s="806"/>
      <c r="JIZ920" s="806"/>
      <c r="JJA920" s="806"/>
      <c r="JJB920" s="806"/>
      <c r="JJC920" s="806"/>
      <c r="JJD920" s="806"/>
      <c r="JJE920" s="806"/>
      <c r="JJF920" s="806"/>
      <c r="JJG920" s="806"/>
      <c r="JJH920" s="806"/>
      <c r="JJI920" s="806"/>
      <c r="JJJ920" s="806"/>
      <c r="JJK920" s="806"/>
      <c r="JJL920" s="806"/>
      <c r="JJM920" s="806"/>
      <c r="JJN920" s="806"/>
      <c r="JJO920" s="806"/>
      <c r="JJP920" s="806"/>
      <c r="JJQ920" s="806"/>
      <c r="JJR920" s="806"/>
      <c r="JJS920" s="806"/>
      <c r="JJT920" s="806"/>
      <c r="JJU920" s="806"/>
      <c r="JJV920" s="806"/>
      <c r="JJW920" s="806"/>
      <c r="JJX920" s="806"/>
      <c r="JJY920" s="806"/>
      <c r="JJZ920" s="806"/>
      <c r="JKA920" s="806"/>
      <c r="JKB920" s="806"/>
      <c r="JKC920" s="806"/>
      <c r="JKD920" s="806"/>
      <c r="JKE920" s="806"/>
      <c r="JKF920" s="806"/>
      <c r="JKG920" s="806"/>
      <c r="JKH920" s="806"/>
      <c r="JKI920" s="806"/>
      <c r="JKJ920" s="806"/>
      <c r="JKK920" s="806"/>
      <c r="JKL920" s="806"/>
      <c r="JKM920" s="806"/>
      <c r="JKN920" s="806"/>
      <c r="JKO920" s="806"/>
      <c r="JKP920" s="806"/>
      <c r="JKQ920" s="806"/>
      <c r="JKR920" s="806"/>
      <c r="JKS920" s="806"/>
      <c r="JKT920" s="806"/>
      <c r="JKU920" s="806"/>
      <c r="JKV920" s="806"/>
      <c r="JKW920" s="806"/>
      <c r="JKX920" s="806"/>
      <c r="JKY920" s="806"/>
      <c r="JKZ920" s="806"/>
      <c r="JLA920" s="806"/>
      <c r="JLB920" s="806"/>
      <c r="JLC920" s="806"/>
      <c r="JLD920" s="806"/>
      <c r="JLE920" s="806"/>
      <c r="JLF920" s="806"/>
      <c r="JLG920" s="806"/>
      <c r="JLH920" s="806"/>
      <c r="JLI920" s="806"/>
      <c r="JLJ920" s="806"/>
      <c r="JLK920" s="806"/>
      <c r="JLL920" s="806"/>
      <c r="JLM920" s="806"/>
      <c r="JLN920" s="806"/>
      <c r="JLO920" s="806"/>
      <c r="JLP920" s="806"/>
      <c r="JLQ920" s="806"/>
      <c r="JLR920" s="806"/>
      <c r="JLS920" s="806"/>
      <c r="JLT920" s="806"/>
      <c r="JLU920" s="806"/>
      <c r="JLV920" s="806"/>
      <c r="JLW920" s="806"/>
      <c r="JLX920" s="806"/>
      <c r="JLY920" s="806"/>
      <c r="JLZ920" s="806"/>
      <c r="JMA920" s="806"/>
      <c r="JMB920" s="806"/>
      <c r="JMC920" s="806"/>
      <c r="JMD920" s="806"/>
      <c r="JME920" s="806"/>
      <c r="JMF920" s="806"/>
      <c r="JMG920" s="806"/>
      <c r="JMH920" s="806"/>
      <c r="JMI920" s="806"/>
      <c r="JMJ920" s="806"/>
      <c r="JMK920" s="806"/>
      <c r="JML920" s="806"/>
      <c r="JMM920" s="806"/>
      <c r="JMN920" s="806"/>
      <c r="JMO920" s="806"/>
      <c r="JMP920" s="806"/>
      <c r="JMQ920" s="806"/>
      <c r="JMR920" s="806"/>
      <c r="JMS920" s="806"/>
      <c r="JMT920" s="806"/>
      <c r="JMU920" s="806"/>
      <c r="JMV920" s="806"/>
      <c r="JMW920" s="806"/>
      <c r="JMX920" s="806"/>
      <c r="JMY920" s="806"/>
      <c r="JMZ920" s="806"/>
      <c r="JNA920" s="806"/>
      <c r="JNB920" s="806"/>
      <c r="JNC920" s="806"/>
      <c r="JND920" s="806"/>
      <c r="JNE920" s="806"/>
      <c r="JNF920" s="806"/>
      <c r="JNG920" s="806"/>
      <c r="JNH920" s="806"/>
      <c r="JNI920" s="806"/>
      <c r="JNJ920" s="806"/>
      <c r="JNK920" s="806"/>
      <c r="JNL920" s="806"/>
      <c r="JNM920" s="806"/>
      <c r="JNN920" s="806"/>
      <c r="JNO920" s="806"/>
      <c r="JNP920" s="806"/>
      <c r="JNQ920" s="806"/>
      <c r="JNR920" s="806"/>
      <c r="JNS920" s="806"/>
      <c r="JNT920" s="806"/>
      <c r="JNU920" s="806"/>
      <c r="JNV920" s="806"/>
      <c r="JNW920" s="806"/>
      <c r="JNX920" s="806"/>
      <c r="JNY920" s="806"/>
      <c r="JNZ920" s="806"/>
      <c r="JOA920" s="806"/>
      <c r="JOB920" s="806"/>
      <c r="JOC920" s="806"/>
      <c r="JOD920" s="806"/>
      <c r="JOE920" s="806"/>
      <c r="JOF920" s="806"/>
      <c r="JOG920" s="806"/>
      <c r="JOH920" s="806"/>
      <c r="JOI920" s="806"/>
      <c r="JOJ920" s="806"/>
      <c r="JOK920" s="806"/>
      <c r="JOL920" s="806"/>
      <c r="JOM920" s="806"/>
      <c r="JON920" s="806"/>
      <c r="JOO920" s="806"/>
      <c r="JOP920" s="806"/>
      <c r="JOQ920" s="806"/>
      <c r="JOR920" s="806"/>
      <c r="JOS920" s="806"/>
      <c r="JOT920" s="806"/>
      <c r="JOU920" s="806"/>
      <c r="JOV920" s="806"/>
      <c r="JOW920" s="806"/>
      <c r="JOX920" s="806"/>
      <c r="JOY920" s="806"/>
      <c r="JOZ920" s="806"/>
      <c r="JPA920" s="806"/>
      <c r="JPB920" s="806"/>
      <c r="JPC920" s="806"/>
      <c r="JPD920" s="806"/>
      <c r="JPE920" s="806"/>
      <c r="JPF920" s="806"/>
      <c r="JPG920" s="806"/>
      <c r="JPH920" s="806"/>
      <c r="JPI920" s="806"/>
      <c r="JPJ920" s="806"/>
      <c r="JPK920" s="806"/>
      <c r="JPL920" s="806"/>
      <c r="JPM920" s="806"/>
      <c r="JPN920" s="806"/>
      <c r="JPO920" s="806"/>
      <c r="JPP920" s="806"/>
      <c r="JPQ920" s="806"/>
      <c r="JPR920" s="806"/>
      <c r="JPS920" s="806"/>
      <c r="JPT920" s="806"/>
      <c r="JPU920" s="806"/>
      <c r="JPV920" s="806"/>
      <c r="JPW920" s="806"/>
      <c r="JPX920" s="806"/>
      <c r="JPY920" s="806"/>
      <c r="JPZ920" s="806"/>
      <c r="JQA920" s="806"/>
      <c r="JQB920" s="806"/>
      <c r="JQC920" s="806"/>
      <c r="JQD920" s="806"/>
      <c r="JQE920" s="806"/>
      <c r="JQF920" s="806"/>
      <c r="JQG920" s="806"/>
      <c r="JQH920" s="806"/>
      <c r="JQI920" s="806"/>
      <c r="JQJ920" s="806"/>
      <c r="JQK920" s="806"/>
      <c r="JQL920" s="806"/>
      <c r="JQM920" s="806"/>
      <c r="JQN920" s="806"/>
      <c r="JQO920" s="806"/>
      <c r="JQP920" s="806"/>
      <c r="JQQ920" s="806"/>
      <c r="JQR920" s="806"/>
      <c r="JQS920" s="806"/>
      <c r="JQT920" s="806"/>
      <c r="JQU920" s="806"/>
      <c r="JQV920" s="806"/>
      <c r="JQW920" s="806"/>
      <c r="JQX920" s="806"/>
      <c r="JQY920" s="806"/>
      <c r="JQZ920" s="806"/>
      <c r="JRA920" s="806"/>
      <c r="JRB920" s="806"/>
      <c r="JRC920" s="806"/>
      <c r="JRD920" s="806"/>
      <c r="JRE920" s="806"/>
      <c r="JRF920" s="806"/>
      <c r="JRG920" s="806"/>
      <c r="JRH920" s="806"/>
      <c r="JRI920" s="806"/>
      <c r="JRJ920" s="806"/>
      <c r="JRK920" s="806"/>
      <c r="JRL920" s="806"/>
      <c r="JRM920" s="806"/>
      <c r="JRN920" s="806"/>
      <c r="JRO920" s="806"/>
      <c r="JRP920" s="806"/>
      <c r="JRQ920" s="806"/>
      <c r="JRR920" s="806"/>
      <c r="JRS920" s="806"/>
      <c r="JRT920" s="806"/>
      <c r="JRU920" s="806"/>
      <c r="JRV920" s="806"/>
      <c r="JRW920" s="806"/>
      <c r="JRX920" s="806"/>
      <c r="JRY920" s="806"/>
      <c r="JRZ920" s="806"/>
      <c r="JSA920" s="806"/>
      <c r="JSB920" s="806"/>
      <c r="JSC920" s="806"/>
      <c r="JSD920" s="806"/>
      <c r="JSE920" s="806"/>
      <c r="JSF920" s="806"/>
      <c r="JSG920" s="806"/>
      <c r="JSH920" s="806"/>
      <c r="JSI920" s="806"/>
      <c r="JSJ920" s="806"/>
      <c r="JSK920" s="806"/>
      <c r="JSL920" s="806"/>
      <c r="JSM920" s="806"/>
      <c r="JSN920" s="806"/>
      <c r="JSO920" s="806"/>
      <c r="JSP920" s="806"/>
      <c r="JSQ920" s="806"/>
      <c r="JSR920" s="806"/>
      <c r="JSS920" s="806"/>
      <c r="JST920" s="806"/>
      <c r="JSU920" s="806"/>
      <c r="JSV920" s="806"/>
      <c r="JSW920" s="806"/>
      <c r="JSX920" s="806"/>
      <c r="JSY920" s="806"/>
      <c r="JSZ920" s="806"/>
      <c r="JTA920" s="806"/>
      <c r="JTB920" s="806"/>
      <c r="JTC920" s="806"/>
      <c r="JTD920" s="806"/>
      <c r="JTE920" s="806"/>
      <c r="JTF920" s="806"/>
      <c r="JTG920" s="806"/>
      <c r="JTH920" s="806"/>
      <c r="JTI920" s="806"/>
      <c r="JTJ920" s="806"/>
      <c r="JTK920" s="806"/>
      <c r="JTL920" s="806"/>
      <c r="JTM920" s="806"/>
      <c r="JTN920" s="806"/>
      <c r="JTO920" s="806"/>
      <c r="JTP920" s="806"/>
      <c r="JTQ920" s="806"/>
      <c r="JTR920" s="806"/>
      <c r="JTS920" s="806"/>
      <c r="JTT920" s="806"/>
      <c r="JTU920" s="806"/>
      <c r="JTV920" s="806"/>
      <c r="JTW920" s="806"/>
      <c r="JTX920" s="806"/>
      <c r="JTY920" s="806"/>
      <c r="JTZ920" s="806"/>
      <c r="JUA920" s="806"/>
      <c r="JUB920" s="806"/>
      <c r="JUC920" s="806"/>
      <c r="JUD920" s="806"/>
      <c r="JUE920" s="806"/>
      <c r="JUF920" s="806"/>
      <c r="JUG920" s="806"/>
      <c r="JUH920" s="806"/>
      <c r="JUI920" s="806"/>
      <c r="JUJ920" s="806"/>
      <c r="JUK920" s="806"/>
      <c r="JUL920" s="806"/>
      <c r="JUM920" s="806"/>
      <c r="JUN920" s="806"/>
      <c r="JUO920" s="806"/>
      <c r="JUP920" s="806"/>
      <c r="JUQ920" s="806"/>
      <c r="JUR920" s="806"/>
      <c r="JUS920" s="806"/>
      <c r="JUT920" s="806"/>
      <c r="JUU920" s="806"/>
      <c r="JUV920" s="806"/>
      <c r="JUW920" s="806"/>
      <c r="JUX920" s="806"/>
      <c r="JUY920" s="806"/>
      <c r="JUZ920" s="806"/>
      <c r="JVA920" s="806"/>
      <c r="JVB920" s="806"/>
      <c r="JVC920" s="806"/>
      <c r="JVD920" s="806"/>
      <c r="JVE920" s="806"/>
      <c r="JVF920" s="806"/>
      <c r="JVG920" s="806"/>
      <c r="JVH920" s="806"/>
      <c r="JVI920" s="806"/>
      <c r="JVJ920" s="806"/>
      <c r="JVK920" s="806"/>
      <c r="JVL920" s="806"/>
      <c r="JVM920" s="806"/>
      <c r="JVN920" s="806"/>
      <c r="JVO920" s="806"/>
      <c r="JVP920" s="806"/>
      <c r="JVQ920" s="806"/>
      <c r="JVR920" s="806"/>
      <c r="JVS920" s="806"/>
      <c r="JVT920" s="806"/>
      <c r="JVU920" s="806"/>
      <c r="JVV920" s="806"/>
      <c r="JVW920" s="806"/>
      <c r="JVX920" s="806"/>
      <c r="JVY920" s="806"/>
      <c r="JVZ920" s="806"/>
      <c r="JWA920" s="806"/>
      <c r="JWB920" s="806"/>
      <c r="JWC920" s="806"/>
      <c r="JWD920" s="806"/>
      <c r="JWE920" s="806"/>
      <c r="JWF920" s="806"/>
      <c r="JWG920" s="806"/>
      <c r="JWH920" s="806"/>
      <c r="JWI920" s="806"/>
      <c r="JWJ920" s="806"/>
      <c r="JWK920" s="806"/>
      <c r="JWL920" s="806"/>
      <c r="JWM920" s="806"/>
      <c r="JWN920" s="806"/>
      <c r="JWO920" s="806"/>
      <c r="JWP920" s="806"/>
      <c r="JWQ920" s="806"/>
      <c r="JWR920" s="806"/>
      <c r="JWS920" s="806"/>
      <c r="JWT920" s="806"/>
      <c r="JWU920" s="806"/>
      <c r="JWV920" s="806"/>
      <c r="JWW920" s="806"/>
      <c r="JWX920" s="806"/>
      <c r="JWY920" s="806"/>
      <c r="JWZ920" s="806"/>
      <c r="JXA920" s="806"/>
      <c r="JXB920" s="806"/>
      <c r="JXC920" s="806"/>
      <c r="JXD920" s="806"/>
      <c r="JXE920" s="806"/>
      <c r="JXF920" s="806"/>
      <c r="JXG920" s="806"/>
      <c r="JXH920" s="806"/>
      <c r="JXI920" s="806"/>
      <c r="JXJ920" s="806"/>
      <c r="JXK920" s="806"/>
      <c r="JXL920" s="806"/>
      <c r="JXM920" s="806"/>
      <c r="JXN920" s="806"/>
      <c r="JXO920" s="806"/>
      <c r="JXP920" s="806"/>
      <c r="JXQ920" s="806"/>
      <c r="JXR920" s="806"/>
      <c r="JXS920" s="806"/>
      <c r="JXT920" s="806"/>
      <c r="JXU920" s="806"/>
      <c r="JXV920" s="806"/>
      <c r="JXW920" s="806"/>
      <c r="JXX920" s="806"/>
      <c r="JXY920" s="806"/>
      <c r="JXZ920" s="806"/>
      <c r="JYA920" s="806"/>
      <c r="JYB920" s="806"/>
      <c r="JYC920" s="806"/>
      <c r="JYD920" s="806"/>
      <c r="JYE920" s="806"/>
      <c r="JYF920" s="806"/>
      <c r="JYG920" s="806"/>
      <c r="JYH920" s="806"/>
      <c r="JYI920" s="806"/>
      <c r="JYJ920" s="806"/>
      <c r="JYK920" s="806"/>
      <c r="JYL920" s="806"/>
      <c r="JYM920" s="806"/>
      <c r="JYN920" s="806"/>
      <c r="JYO920" s="806"/>
      <c r="JYP920" s="806"/>
      <c r="JYQ920" s="806"/>
      <c r="JYR920" s="806"/>
      <c r="JYS920" s="806"/>
      <c r="JYT920" s="806"/>
      <c r="JYU920" s="806"/>
      <c r="JYV920" s="806"/>
      <c r="JYW920" s="806"/>
      <c r="JYX920" s="806"/>
      <c r="JYY920" s="806"/>
      <c r="JYZ920" s="806"/>
      <c r="JZA920" s="806"/>
      <c r="JZB920" s="806"/>
      <c r="JZC920" s="806"/>
      <c r="JZD920" s="806"/>
      <c r="JZE920" s="806"/>
      <c r="JZF920" s="806"/>
      <c r="JZG920" s="806"/>
      <c r="JZH920" s="806"/>
      <c r="JZI920" s="806"/>
      <c r="JZJ920" s="806"/>
      <c r="JZK920" s="806"/>
      <c r="JZL920" s="806"/>
      <c r="JZM920" s="806"/>
      <c r="JZN920" s="806"/>
      <c r="JZO920" s="806"/>
      <c r="JZP920" s="806"/>
      <c r="JZQ920" s="806"/>
      <c r="JZR920" s="806"/>
      <c r="JZS920" s="806"/>
      <c r="JZT920" s="806"/>
      <c r="JZU920" s="806"/>
      <c r="JZV920" s="806"/>
      <c r="JZW920" s="806"/>
      <c r="JZX920" s="806"/>
      <c r="JZY920" s="806"/>
      <c r="JZZ920" s="806"/>
      <c r="KAA920" s="806"/>
      <c r="KAB920" s="806"/>
      <c r="KAC920" s="806"/>
      <c r="KAD920" s="806"/>
      <c r="KAE920" s="806"/>
      <c r="KAF920" s="806"/>
      <c r="KAG920" s="806"/>
      <c r="KAH920" s="806"/>
      <c r="KAI920" s="806"/>
      <c r="KAJ920" s="806"/>
      <c r="KAK920" s="806"/>
      <c r="KAL920" s="806"/>
      <c r="KAM920" s="806"/>
      <c r="KAN920" s="806"/>
      <c r="KAO920" s="806"/>
      <c r="KAP920" s="806"/>
      <c r="KAQ920" s="806"/>
      <c r="KAR920" s="806"/>
      <c r="KAS920" s="806"/>
      <c r="KAT920" s="806"/>
      <c r="KAU920" s="806"/>
      <c r="KAV920" s="806"/>
      <c r="KAW920" s="806"/>
      <c r="KAX920" s="806"/>
      <c r="KAY920" s="806"/>
      <c r="KAZ920" s="806"/>
      <c r="KBA920" s="806"/>
      <c r="KBB920" s="806"/>
      <c r="KBC920" s="806"/>
      <c r="KBD920" s="806"/>
      <c r="KBE920" s="806"/>
      <c r="KBF920" s="806"/>
      <c r="KBG920" s="806"/>
      <c r="KBH920" s="806"/>
      <c r="KBI920" s="806"/>
      <c r="KBJ920" s="806"/>
      <c r="KBK920" s="806"/>
      <c r="KBL920" s="806"/>
      <c r="KBM920" s="806"/>
      <c r="KBN920" s="806"/>
      <c r="KBO920" s="806"/>
      <c r="KBP920" s="806"/>
      <c r="KBQ920" s="806"/>
      <c r="KBR920" s="806"/>
      <c r="KBS920" s="806"/>
      <c r="KBT920" s="806"/>
      <c r="KBU920" s="806"/>
      <c r="KBV920" s="806"/>
      <c r="KBW920" s="806"/>
      <c r="KBX920" s="806"/>
      <c r="KBY920" s="806"/>
      <c r="KBZ920" s="806"/>
      <c r="KCA920" s="806"/>
      <c r="KCB920" s="806"/>
      <c r="KCC920" s="806"/>
      <c r="KCD920" s="806"/>
      <c r="KCE920" s="806"/>
      <c r="KCF920" s="806"/>
      <c r="KCG920" s="806"/>
      <c r="KCH920" s="806"/>
      <c r="KCI920" s="806"/>
      <c r="KCJ920" s="806"/>
      <c r="KCK920" s="806"/>
      <c r="KCL920" s="806"/>
      <c r="KCM920" s="806"/>
      <c r="KCN920" s="806"/>
      <c r="KCO920" s="806"/>
      <c r="KCP920" s="806"/>
      <c r="KCQ920" s="806"/>
      <c r="KCR920" s="806"/>
      <c r="KCS920" s="806"/>
      <c r="KCT920" s="806"/>
      <c r="KCU920" s="806"/>
      <c r="KCV920" s="806"/>
      <c r="KCW920" s="806"/>
      <c r="KCX920" s="806"/>
      <c r="KCY920" s="806"/>
      <c r="KCZ920" s="806"/>
      <c r="KDA920" s="806"/>
      <c r="KDB920" s="806"/>
      <c r="KDC920" s="806"/>
      <c r="KDD920" s="806"/>
      <c r="KDE920" s="806"/>
      <c r="KDF920" s="806"/>
      <c r="KDG920" s="806"/>
      <c r="KDH920" s="806"/>
      <c r="KDI920" s="806"/>
      <c r="KDJ920" s="806"/>
      <c r="KDK920" s="806"/>
      <c r="KDL920" s="806"/>
      <c r="KDM920" s="806"/>
      <c r="KDN920" s="806"/>
      <c r="KDO920" s="806"/>
      <c r="KDP920" s="806"/>
      <c r="KDQ920" s="806"/>
      <c r="KDR920" s="806"/>
      <c r="KDS920" s="806"/>
      <c r="KDT920" s="806"/>
      <c r="KDU920" s="806"/>
      <c r="KDV920" s="806"/>
      <c r="KDW920" s="806"/>
      <c r="KDX920" s="806"/>
      <c r="KDY920" s="806"/>
      <c r="KDZ920" s="806"/>
      <c r="KEA920" s="806"/>
      <c r="KEB920" s="806"/>
      <c r="KEC920" s="806"/>
      <c r="KED920" s="806"/>
      <c r="KEE920" s="806"/>
      <c r="KEF920" s="806"/>
      <c r="KEG920" s="806"/>
      <c r="KEH920" s="806"/>
      <c r="KEI920" s="806"/>
      <c r="KEJ920" s="806"/>
      <c r="KEK920" s="806"/>
      <c r="KEL920" s="806"/>
      <c r="KEM920" s="806"/>
      <c r="KEN920" s="806"/>
      <c r="KEO920" s="806"/>
      <c r="KEP920" s="806"/>
      <c r="KEQ920" s="806"/>
      <c r="KER920" s="806"/>
      <c r="KES920" s="806"/>
      <c r="KET920" s="806"/>
      <c r="KEU920" s="806"/>
      <c r="KEV920" s="806"/>
      <c r="KEW920" s="806"/>
      <c r="KEX920" s="806"/>
      <c r="KEY920" s="806"/>
      <c r="KEZ920" s="806"/>
      <c r="KFA920" s="806"/>
      <c r="KFB920" s="806"/>
      <c r="KFC920" s="806"/>
      <c r="KFD920" s="806"/>
      <c r="KFE920" s="806"/>
      <c r="KFF920" s="806"/>
      <c r="KFG920" s="806"/>
      <c r="KFH920" s="806"/>
      <c r="KFI920" s="806"/>
      <c r="KFJ920" s="806"/>
      <c r="KFK920" s="806"/>
      <c r="KFL920" s="806"/>
      <c r="KFM920" s="806"/>
      <c r="KFN920" s="806"/>
      <c r="KFO920" s="806"/>
      <c r="KFP920" s="806"/>
      <c r="KFQ920" s="806"/>
      <c r="KFR920" s="806"/>
      <c r="KFS920" s="806"/>
      <c r="KFT920" s="806"/>
      <c r="KFU920" s="806"/>
      <c r="KFV920" s="806"/>
      <c r="KFW920" s="806"/>
      <c r="KFX920" s="806"/>
      <c r="KFY920" s="806"/>
      <c r="KFZ920" s="806"/>
      <c r="KGA920" s="806"/>
      <c r="KGB920" s="806"/>
      <c r="KGC920" s="806"/>
      <c r="KGD920" s="806"/>
      <c r="KGE920" s="806"/>
      <c r="KGF920" s="806"/>
      <c r="KGG920" s="806"/>
      <c r="KGH920" s="806"/>
      <c r="KGI920" s="806"/>
      <c r="KGJ920" s="806"/>
      <c r="KGK920" s="806"/>
      <c r="KGL920" s="806"/>
      <c r="KGM920" s="806"/>
      <c r="KGN920" s="806"/>
      <c r="KGO920" s="806"/>
      <c r="KGP920" s="806"/>
      <c r="KGQ920" s="806"/>
      <c r="KGR920" s="806"/>
      <c r="KGS920" s="806"/>
      <c r="KGT920" s="806"/>
      <c r="KGU920" s="806"/>
      <c r="KGV920" s="806"/>
      <c r="KGW920" s="806"/>
      <c r="KGX920" s="806"/>
      <c r="KGY920" s="806"/>
      <c r="KGZ920" s="806"/>
      <c r="KHA920" s="806"/>
      <c r="KHB920" s="806"/>
      <c r="KHC920" s="806"/>
      <c r="KHD920" s="806"/>
      <c r="KHE920" s="806"/>
      <c r="KHF920" s="806"/>
      <c r="KHG920" s="806"/>
      <c r="KHH920" s="806"/>
      <c r="KHI920" s="806"/>
      <c r="KHJ920" s="806"/>
      <c r="KHK920" s="806"/>
      <c r="KHL920" s="806"/>
      <c r="KHM920" s="806"/>
      <c r="KHN920" s="806"/>
      <c r="KHO920" s="806"/>
      <c r="KHP920" s="806"/>
      <c r="KHQ920" s="806"/>
      <c r="KHR920" s="806"/>
      <c r="KHS920" s="806"/>
      <c r="KHT920" s="806"/>
      <c r="KHU920" s="806"/>
      <c r="KHV920" s="806"/>
      <c r="KHW920" s="806"/>
      <c r="KHX920" s="806"/>
      <c r="KHY920" s="806"/>
      <c r="KHZ920" s="806"/>
      <c r="KIA920" s="806"/>
      <c r="KIB920" s="806"/>
      <c r="KIC920" s="806"/>
      <c r="KID920" s="806"/>
      <c r="KIE920" s="806"/>
      <c r="KIF920" s="806"/>
      <c r="KIG920" s="806"/>
      <c r="KIH920" s="806"/>
      <c r="KII920" s="806"/>
      <c r="KIJ920" s="806"/>
      <c r="KIK920" s="806"/>
      <c r="KIL920" s="806"/>
      <c r="KIM920" s="806"/>
      <c r="KIN920" s="806"/>
      <c r="KIO920" s="806"/>
      <c r="KIP920" s="806"/>
      <c r="KIQ920" s="806"/>
      <c r="KIR920" s="806"/>
      <c r="KIS920" s="806"/>
      <c r="KIT920" s="806"/>
      <c r="KIU920" s="806"/>
      <c r="KIV920" s="806"/>
      <c r="KIW920" s="806"/>
      <c r="KIX920" s="806"/>
      <c r="KIY920" s="806"/>
      <c r="KIZ920" s="806"/>
      <c r="KJA920" s="806"/>
      <c r="KJB920" s="806"/>
      <c r="KJC920" s="806"/>
      <c r="KJD920" s="806"/>
      <c r="KJE920" s="806"/>
      <c r="KJF920" s="806"/>
      <c r="KJG920" s="806"/>
      <c r="KJH920" s="806"/>
      <c r="KJI920" s="806"/>
      <c r="KJJ920" s="806"/>
      <c r="KJK920" s="806"/>
      <c r="KJL920" s="806"/>
      <c r="KJM920" s="806"/>
      <c r="KJN920" s="806"/>
      <c r="KJO920" s="806"/>
      <c r="KJP920" s="806"/>
      <c r="KJQ920" s="806"/>
      <c r="KJR920" s="806"/>
      <c r="KJS920" s="806"/>
      <c r="KJT920" s="806"/>
      <c r="KJU920" s="806"/>
      <c r="KJV920" s="806"/>
      <c r="KJW920" s="806"/>
      <c r="KJX920" s="806"/>
      <c r="KJY920" s="806"/>
      <c r="KJZ920" s="806"/>
      <c r="KKA920" s="806"/>
      <c r="KKB920" s="806"/>
      <c r="KKC920" s="806"/>
      <c r="KKD920" s="806"/>
      <c r="KKE920" s="806"/>
      <c r="KKF920" s="806"/>
      <c r="KKG920" s="806"/>
      <c r="KKH920" s="806"/>
      <c r="KKI920" s="806"/>
      <c r="KKJ920" s="806"/>
      <c r="KKK920" s="806"/>
      <c r="KKL920" s="806"/>
      <c r="KKM920" s="806"/>
      <c r="KKN920" s="806"/>
      <c r="KKO920" s="806"/>
      <c r="KKP920" s="806"/>
      <c r="KKQ920" s="806"/>
      <c r="KKR920" s="806"/>
      <c r="KKS920" s="806"/>
      <c r="KKT920" s="806"/>
      <c r="KKU920" s="806"/>
      <c r="KKV920" s="806"/>
      <c r="KKW920" s="806"/>
      <c r="KKX920" s="806"/>
      <c r="KKY920" s="806"/>
      <c r="KKZ920" s="806"/>
      <c r="KLA920" s="806"/>
      <c r="KLB920" s="806"/>
      <c r="KLC920" s="806"/>
      <c r="KLD920" s="806"/>
      <c r="KLE920" s="806"/>
      <c r="KLF920" s="806"/>
      <c r="KLG920" s="806"/>
      <c r="KLH920" s="806"/>
      <c r="KLI920" s="806"/>
      <c r="KLJ920" s="806"/>
      <c r="KLK920" s="806"/>
      <c r="KLL920" s="806"/>
      <c r="KLM920" s="806"/>
      <c r="KLN920" s="806"/>
      <c r="KLO920" s="806"/>
      <c r="KLP920" s="806"/>
      <c r="KLQ920" s="806"/>
      <c r="KLR920" s="806"/>
      <c r="KLS920" s="806"/>
      <c r="KLT920" s="806"/>
      <c r="KLU920" s="806"/>
      <c r="KLV920" s="806"/>
      <c r="KLW920" s="806"/>
      <c r="KLX920" s="806"/>
      <c r="KLY920" s="806"/>
      <c r="KLZ920" s="806"/>
      <c r="KMA920" s="806"/>
      <c r="KMB920" s="806"/>
      <c r="KMC920" s="806"/>
      <c r="KMD920" s="806"/>
      <c r="KME920" s="806"/>
      <c r="KMF920" s="806"/>
      <c r="KMG920" s="806"/>
      <c r="KMH920" s="806"/>
      <c r="KMI920" s="806"/>
      <c r="KMJ920" s="806"/>
      <c r="KMK920" s="806"/>
      <c r="KML920" s="806"/>
      <c r="KMM920" s="806"/>
      <c r="KMN920" s="806"/>
      <c r="KMO920" s="806"/>
      <c r="KMP920" s="806"/>
      <c r="KMQ920" s="806"/>
      <c r="KMR920" s="806"/>
      <c r="KMS920" s="806"/>
      <c r="KMT920" s="806"/>
      <c r="KMU920" s="806"/>
      <c r="KMV920" s="806"/>
      <c r="KMW920" s="806"/>
      <c r="KMX920" s="806"/>
      <c r="KMY920" s="806"/>
      <c r="KMZ920" s="806"/>
      <c r="KNA920" s="806"/>
      <c r="KNB920" s="806"/>
      <c r="KNC920" s="806"/>
      <c r="KND920" s="806"/>
      <c r="KNE920" s="806"/>
      <c r="KNF920" s="806"/>
      <c r="KNG920" s="806"/>
      <c r="KNH920" s="806"/>
      <c r="KNI920" s="806"/>
      <c r="KNJ920" s="806"/>
      <c r="KNK920" s="806"/>
      <c r="KNL920" s="806"/>
      <c r="KNM920" s="806"/>
      <c r="KNN920" s="806"/>
      <c r="KNO920" s="806"/>
      <c r="KNP920" s="806"/>
      <c r="KNQ920" s="806"/>
      <c r="KNR920" s="806"/>
      <c r="KNS920" s="806"/>
      <c r="KNT920" s="806"/>
      <c r="KNU920" s="806"/>
      <c r="KNV920" s="806"/>
      <c r="KNW920" s="806"/>
      <c r="KNX920" s="806"/>
      <c r="KNY920" s="806"/>
      <c r="KNZ920" s="806"/>
      <c r="KOA920" s="806"/>
      <c r="KOB920" s="806"/>
      <c r="KOC920" s="806"/>
      <c r="KOD920" s="806"/>
      <c r="KOE920" s="806"/>
      <c r="KOF920" s="806"/>
      <c r="KOG920" s="806"/>
      <c r="KOH920" s="806"/>
      <c r="KOI920" s="806"/>
      <c r="KOJ920" s="806"/>
      <c r="KOK920" s="806"/>
      <c r="KOL920" s="806"/>
      <c r="KOM920" s="806"/>
      <c r="KON920" s="806"/>
      <c r="KOO920" s="806"/>
      <c r="KOP920" s="806"/>
      <c r="KOQ920" s="806"/>
      <c r="KOR920" s="806"/>
      <c r="KOS920" s="806"/>
      <c r="KOT920" s="806"/>
      <c r="KOU920" s="806"/>
      <c r="KOV920" s="806"/>
      <c r="KOW920" s="806"/>
      <c r="KOX920" s="806"/>
      <c r="KOY920" s="806"/>
      <c r="KOZ920" s="806"/>
      <c r="KPA920" s="806"/>
      <c r="KPB920" s="806"/>
      <c r="KPC920" s="806"/>
      <c r="KPD920" s="806"/>
      <c r="KPE920" s="806"/>
      <c r="KPF920" s="806"/>
      <c r="KPG920" s="806"/>
      <c r="KPH920" s="806"/>
      <c r="KPI920" s="806"/>
      <c r="KPJ920" s="806"/>
      <c r="KPK920" s="806"/>
      <c r="KPL920" s="806"/>
      <c r="KPM920" s="806"/>
      <c r="KPN920" s="806"/>
      <c r="KPO920" s="806"/>
      <c r="KPP920" s="806"/>
      <c r="KPQ920" s="806"/>
      <c r="KPR920" s="806"/>
      <c r="KPS920" s="806"/>
      <c r="KPT920" s="806"/>
      <c r="KPU920" s="806"/>
      <c r="KPV920" s="806"/>
      <c r="KPW920" s="806"/>
      <c r="KPX920" s="806"/>
      <c r="KPY920" s="806"/>
      <c r="KPZ920" s="806"/>
      <c r="KQA920" s="806"/>
      <c r="KQB920" s="806"/>
      <c r="KQC920" s="806"/>
      <c r="KQD920" s="806"/>
      <c r="KQE920" s="806"/>
      <c r="KQF920" s="806"/>
      <c r="KQG920" s="806"/>
      <c r="KQH920" s="806"/>
      <c r="KQI920" s="806"/>
      <c r="KQJ920" s="806"/>
      <c r="KQK920" s="806"/>
      <c r="KQL920" s="806"/>
      <c r="KQM920" s="806"/>
      <c r="KQN920" s="806"/>
      <c r="KQO920" s="806"/>
      <c r="KQP920" s="806"/>
      <c r="KQQ920" s="806"/>
      <c r="KQR920" s="806"/>
      <c r="KQS920" s="806"/>
      <c r="KQT920" s="806"/>
      <c r="KQU920" s="806"/>
      <c r="KQV920" s="806"/>
      <c r="KQW920" s="806"/>
      <c r="KQX920" s="806"/>
      <c r="KQY920" s="806"/>
      <c r="KQZ920" s="806"/>
      <c r="KRA920" s="806"/>
      <c r="KRB920" s="806"/>
      <c r="KRC920" s="806"/>
      <c r="KRD920" s="806"/>
      <c r="KRE920" s="806"/>
      <c r="KRF920" s="806"/>
      <c r="KRG920" s="806"/>
      <c r="KRH920" s="806"/>
      <c r="KRI920" s="806"/>
      <c r="KRJ920" s="806"/>
      <c r="KRK920" s="806"/>
      <c r="KRL920" s="806"/>
      <c r="KRM920" s="806"/>
      <c r="KRN920" s="806"/>
      <c r="KRO920" s="806"/>
      <c r="KRP920" s="806"/>
      <c r="KRQ920" s="806"/>
      <c r="KRR920" s="806"/>
      <c r="KRS920" s="806"/>
      <c r="KRT920" s="806"/>
      <c r="KRU920" s="806"/>
      <c r="KRV920" s="806"/>
      <c r="KRW920" s="806"/>
      <c r="KRX920" s="806"/>
      <c r="KRY920" s="806"/>
      <c r="KRZ920" s="806"/>
      <c r="KSA920" s="806"/>
      <c r="KSB920" s="806"/>
      <c r="KSC920" s="806"/>
      <c r="KSD920" s="806"/>
      <c r="KSE920" s="806"/>
      <c r="KSF920" s="806"/>
      <c r="KSG920" s="806"/>
      <c r="KSH920" s="806"/>
      <c r="KSI920" s="806"/>
      <c r="KSJ920" s="806"/>
      <c r="KSK920" s="806"/>
      <c r="KSL920" s="806"/>
      <c r="KSM920" s="806"/>
      <c r="KSN920" s="806"/>
      <c r="KSO920" s="806"/>
      <c r="KSP920" s="806"/>
      <c r="KSQ920" s="806"/>
      <c r="KSR920" s="806"/>
      <c r="KSS920" s="806"/>
      <c r="KST920" s="806"/>
      <c r="KSU920" s="806"/>
      <c r="KSV920" s="806"/>
      <c r="KSW920" s="806"/>
      <c r="KSX920" s="806"/>
      <c r="KSY920" s="806"/>
      <c r="KSZ920" s="806"/>
      <c r="KTA920" s="806"/>
      <c r="KTB920" s="806"/>
      <c r="KTC920" s="806"/>
      <c r="KTD920" s="806"/>
      <c r="KTE920" s="806"/>
      <c r="KTF920" s="806"/>
      <c r="KTG920" s="806"/>
      <c r="KTH920" s="806"/>
      <c r="KTI920" s="806"/>
      <c r="KTJ920" s="806"/>
      <c r="KTK920" s="806"/>
      <c r="KTL920" s="806"/>
      <c r="KTM920" s="806"/>
      <c r="KTN920" s="806"/>
      <c r="KTO920" s="806"/>
      <c r="KTP920" s="806"/>
      <c r="KTQ920" s="806"/>
      <c r="KTR920" s="806"/>
      <c r="KTS920" s="806"/>
      <c r="KTT920" s="806"/>
      <c r="KTU920" s="806"/>
      <c r="KTV920" s="806"/>
      <c r="KTW920" s="806"/>
      <c r="KTX920" s="806"/>
      <c r="KTY920" s="806"/>
      <c r="KTZ920" s="806"/>
      <c r="KUA920" s="806"/>
      <c r="KUB920" s="806"/>
      <c r="KUC920" s="806"/>
      <c r="KUD920" s="806"/>
      <c r="KUE920" s="806"/>
      <c r="KUF920" s="806"/>
      <c r="KUG920" s="806"/>
      <c r="KUH920" s="806"/>
      <c r="KUI920" s="806"/>
      <c r="KUJ920" s="806"/>
      <c r="KUK920" s="806"/>
      <c r="KUL920" s="806"/>
      <c r="KUM920" s="806"/>
      <c r="KUN920" s="806"/>
      <c r="KUO920" s="806"/>
      <c r="KUP920" s="806"/>
      <c r="KUQ920" s="806"/>
      <c r="KUR920" s="806"/>
      <c r="KUS920" s="806"/>
      <c r="KUT920" s="806"/>
      <c r="KUU920" s="806"/>
      <c r="KUV920" s="806"/>
      <c r="KUW920" s="806"/>
      <c r="KUX920" s="806"/>
      <c r="KUY920" s="806"/>
      <c r="KUZ920" s="806"/>
      <c r="KVA920" s="806"/>
      <c r="KVB920" s="806"/>
      <c r="KVC920" s="806"/>
      <c r="KVD920" s="806"/>
      <c r="KVE920" s="806"/>
      <c r="KVF920" s="806"/>
      <c r="KVG920" s="806"/>
      <c r="KVH920" s="806"/>
      <c r="KVI920" s="806"/>
      <c r="KVJ920" s="806"/>
      <c r="KVK920" s="806"/>
      <c r="KVL920" s="806"/>
      <c r="KVM920" s="806"/>
      <c r="KVN920" s="806"/>
      <c r="KVO920" s="806"/>
      <c r="KVP920" s="806"/>
      <c r="KVQ920" s="806"/>
      <c r="KVR920" s="806"/>
      <c r="KVS920" s="806"/>
      <c r="KVT920" s="806"/>
      <c r="KVU920" s="806"/>
      <c r="KVV920" s="806"/>
      <c r="KVW920" s="806"/>
      <c r="KVX920" s="806"/>
      <c r="KVY920" s="806"/>
      <c r="KVZ920" s="806"/>
      <c r="KWA920" s="806"/>
      <c r="KWB920" s="806"/>
      <c r="KWC920" s="806"/>
      <c r="KWD920" s="806"/>
      <c r="KWE920" s="806"/>
      <c r="KWF920" s="806"/>
      <c r="KWG920" s="806"/>
      <c r="KWH920" s="806"/>
      <c r="KWI920" s="806"/>
      <c r="KWJ920" s="806"/>
      <c r="KWK920" s="806"/>
      <c r="KWL920" s="806"/>
      <c r="KWM920" s="806"/>
      <c r="KWN920" s="806"/>
      <c r="KWO920" s="806"/>
      <c r="KWP920" s="806"/>
      <c r="KWQ920" s="806"/>
      <c r="KWR920" s="806"/>
      <c r="KWS920" s="806"/>
      <c r="KWT920" s="806"/>
      <c r="KWU920" s="806"/>
      <c r="KWV920" s="806"/>
      <c r="KWW920" s="806"/>
      <c r="KWX920" s="806"/>
      <c r="KWY920" s="806"/>
      <c r="KWZ920" s="806"/>
      <c r="KXA920" s="806"/>
      <c r="KXB920" s="806"/>
      <c r="KXC920" s="806"/>
      <c r="KXD920" s="806"/>
      <c r="KXE920" s="806"/>
      <c r="KXF920" s="806"/>
      <c r="KXG920" s="806"/>
      <c r="KXH920" s="806"/>
      <c r="KXI920" s="806"/>
      <c r="KXJ920" s="806"/>
      <c r="KXK920" s="806"/>
      <c r="KXL920" s="806"/>
      <c r="KXM920" s="806"/>
      <c r="KXN920" s="806"/>
      <c r="KXO920" s="806"/>
      <c r="KXP920" s="806"/>
      <c r="KXQ920" s="806"/>
      <c r="KXR920" s="806"/>
      <c r="KXS920" s="806"/>
      <c r="KXT920" s="806"/>
      <c r="KXU920" s="806"/>
      <c r="KXV920" s="806"/>
      <c r="KXW920" s="806"/>
      <c r="KXX920" s="806"/>
      <c r="KXY920" s="806"/>
      <c r="KXZ920" s="806"/>
      <c r="KYA920" s="806"/>
      <c r="KYB920" s="806"/>
      <c r="KYC920" s="806"/>
      <c r="KYD920" s="806"/>
      <c r="KYE920" s="806"/>
      <c r="KYF920" s="806"/>
      <c r="KYG920" s="806"/>
      <c r="KYH920" s="806"/>
      <c r="KYI920" s="806"/>
      <c r="KYJ920" s="806"/>
      <c r="KYK920" s="806"/>
      <c r="KYL920" s="806"/>
      <c r="KYM920" s="806"/>
      <c r="KYN920" s="806"/>
      <c r="KYO920" s="806"/>
      <c r="KYP920" s="806"/>
      <c r="KYQ920" s="806"/>
      <c r="KYR920" s="806"/>
      <c r="KYS920" s="806"/>
      <c r="KYT920" s="806"/>
      <c r="KYU920" s="806"/>
      <c r="KYV920" s="806"/>
      <c r="KYW920" s="806"/>
      <c r="KYX920" s="806"/>
      <c r="KYY920" s="806"/>
      <c r="KYZ920" s="806"/>
      <c r="KZA920" s="806"/>
      <c r="KZB920" s="806"/>
      <c r="KZC920" s="806"/>
      <c r="KZD920" s="806"/>
      <c r="KZE920" s="806"/>
      <c r="KZF920" s="806"/>
      <c r="KZG920" s="806"/>
      <c r="KZH920" s="806"/>
      <c r="KZI920" s="806"/>
      <c r="KZJ920" s="806"/>
      <c r="KZK920" s="806"/>
      <c r="KZL920" s="806"/>
      <c r="KZM920" s="806"/>
      <c r="KZN920" s="806"/>
      <c r="KZO920" s="806"/>
      <c r="KZP920" s="806"/>
      <c r="KZQ920" s="806"/>
      <c r="KZR920" s="806"/>
      <c r="KZS920" s="806"/>
      <c r="KZT920" s="806"/>
      <c r="KZU920" s="806"/>
      <c r="KZV920" s="806"/>
      <c r="KZW920" s="806"/>
      <c r="KZX920" s="806"/>
      <c r="KZY920" s="806"/>
      <c r="KZZ920" s="806"/>
      <c r="LAA920" s="806"/>
      <c r="LAB920" s="806"/>
      <c r="LAC920" s="806"/>
      <c r="LAD920" s="806"/>
      <c r="LAE920" s="806"/>
      <c r="LAF920" s="806"/>
      <c r="LAG920" s="806"/>
      <c r="LAH920" s="806"/>
      <c r="LAI920" s="806"/>
      <c r="LAJ920" s="806"/>
      <c r="LAK920" s="806"/>
      <c r="LAL920" s="806"/>
      <c r="LAM920" s="806"/>
      <c r="LAN920" s="806"/>
      <c r="LAO920" s="806"/>
      <c r="LAP920" s="806"/>
      <c r="LAQ920" s="806"/>
      <c r="LAR920" s="806"/>
      <c r="LAS920" s="806"/>
      <c r="LAT920" s="806"/>
      <c r="LAU920" s="806"/>
      <c r="LAV920" s="806"/>
      <c r="LAW920" s="806"/>
      <c r="LAX920" s="806"/>
      <c r="LAY920" s="806"/>
      <c r="LAZ920" s="806"/>
      <c r="LBA920" s="806"/>
      <c r="LBB920" s="806"/>
      <c r="LBC920" s="806"/>
      <c r="LBD920" s="806"/>
      <c r="LBE920" s="806"/>
      <c r="LBF920" s="806"/>
      <c r="LBG920" s="806"/>
      <c r="LBH920" s="806"/>
      <c r="LBI920" s="806"/>
      <c r="LBJ920" s="806"/>
      <c r="LBK920" s="806"/>
      <c r="LBL920" s="806"/>
      <c r="LBM920" s="806"/>
      <c r="LBN920" s="806"/>
      <c r="LBO920" s="806"/>
      <c r="LBP920" s="806"/>
      <c r="LBQ920" s="806"/>
      <c r="LBR920" s="806"/>
      <c r="LBS920" s="806"/>
      <c r="LBT920" s="806"/>
      <c r="LBU920" s="806"/>
      <c r="LBV920" s="806"/>
      <c r="LBW920" s="806"/>
      <c r="LBX920" s="806"/>
      <c r="LBY920" s="806"/>
      <c r="LBZ920" s="806"/>
      <c r="LCA920" s="806"/>
      <c r="LCB920" s="806"/>
      <c r="LCC920" s="806"/>
      <c r="LCD920" s="806"/>
      <c r="LCE920" s="806"/>
      <c r="LCF920" s="806"/>
      <c r="LCG920" s="806"/>
      <c r="LCH920" s="806"/>
      <c r="LCI920" s="806"/>
      <c r="LCJ920" s="806"/>
      <c r="LCK920" s="806"/>
      <c r="LCL920" s="806"/>
      <c r="LCM920" s="806"/>
      <c r="LCN920" s="806"/>
      <c r="LCO920" s="806"/>
      <c r="LCP920" s="806"/>
      <c r="LCQ920" s="806"/>
      <c r="LCR920" s="806"/>
      <c r="LCS920" s="806"/>
      <c r="LCT920" s="806"/>
      <c r="LCU920" s="806"/>
      <c r="LCV920" s="806"/>
      <c r="LCW920" s="806"/>
      <c r="LCX920" s="806"/>
      <c r="LCY920" s="806"/>
      <c r="LCZ920" s="806"/>
      <c r="LDA920" s="806"/>
      <c r="LDB920" s="806"/>
      <c r="LDC920" s="806"/>
      <c r="LDD920" s="806"/>
      <c r="LDE920" s="806"/>
      <c r="LDF920" s="806"/>
      <c r="LDG920" s="806"/>
      <c r="LDH920" s="806"/>
      <c r="LDI920" s="806"/>
      <c r="LDJ920" s="806"/>
      <c r="LDK920" s="806"/>
      <c r="LDL920" s="806"/>
      <c r="LDM920" s="806"/>
      <c r="LDN920" s="806"/>
      <c r="LDO920" s="806"/>
      <c r="LDP920" s="806"/>
      <c r="LDQ920" s="806"/>
      <c r="LDR920" s="806"/>
      <c r="LDS920" s="806"/>
      <c r="LDT920" s="806"/>
      <c r="LDU920" s="806"/>
      <c r="LDV920" s="806"/>
      <c r="LDW920" s="806"/>
      <c r="LDX920" s="806"/>
      <c r="LDY920" s="806"/>
      <c r="LDZ920" s="806"/>
      <c r="LEA920" s="806"/>
      <c r="LEB920" s="806"/>
      <c r="LEC920" s="806"/>
      <c r="LED920" s="806"/>
      <c r="LEE920" s="806"/>
      <c r="LEF920" s="806"/>
      <c r="LEG920" s="806"/>
      <c r="LEH920" s="806"/>
      <c r="LEI920" s="806"/>
      <c r="LEJ920" s="806"/>
      <c r="LEK920" s="806"/>
      <c r="LEL920" s="806"/>
      <c r="LEM920" s="806"/>
      <c r="LEN920" s="806"/>
      <c r="LEO920" s="806"/>
      <c r="LEP920" s="806"/>
      <c r="LEQ920" s="806"/>
      <c r="LER920" s="806"/>
      <c r="LES920" s="806"/>
      <c r="LET920" s="806"/>
      <c r="LEU920" s="806"/>
      <c r="LEV920" s="806"/>
      <c r="LEW920" s="806"/>
      <c r="LEX920" s="806"/>
      <c r="LEY920" s="806"/>
      <c r="LEZ920" s="806"/>
      <c r="LFA920" s="806"/>
      <c r="LFB920" s="806"/>
      <c r="LFC920" s="806"/>
      <c r="LFD920" s="806"/>
      <c r="LFE920" s="806"/>
      <c r="LFF920" s="806"/>
      <c r="LFG920" s="806"/>
      <c r="LFH920" s="806"/>
      <c r="LFI920" s="806"/>
      <c r="LFJ920" s="806"/>
      <c r="LFK920" s="806"/>
      <c r="LFL920" s="806"/>
      <c r="LFM920" s="806"/>
      <c r="LFN920" s="806"/>
      <c r="LFO920" s="806"/>
      <c r="LFP920" s="806"/>
      <c r="LFQ920" s="806"/>
      <c r="LFR920" s="806"/>
      <c r="LFS920" s="806"/>
      <c r="LFT920" s="806"/>
      <c r="LFU920" s="806"/>
      <c r="LFV920" s="806"/>
      <c r="LFW920" s="806"/>
      <c r="LFX920" s="806"/>
      <c r="LFY920" s="806"/>
      <c r="LFZ920" s="806"/>
      <c r="LGA920" s="806"/>
      <c r="LGB920" s="806"/>
      <c r="LGC920" s="806"/>
      <c r="LGD920" s="806"/>
      <c r="LGE920" s="806"/>
      <c r="LGF920" s="806"/>
      <c r="LGG920" s="806"/>
      <c r="LGH920" s="806"/>
      <c r="LGI920" s="806"/>
      <c r="LGJ920" s="806"/>
      <c r="LGK920" s="806"/>
      <c r="LGL920" s="806"/>
      <c r="LGM920" s="806"/>
      <c r="LGN920" s="806"/>
      <c r="LGO920" s="806"/>
      <c r="LGP920" s="806"/>
      <c r="LGQ920" s="806"/>
      <c r="LGR920" s="806"/>
      <c r="LGS920" s="806"/>
      <c r="LGT920" s="806"/>
      <c r="LGU920" s="806"/>
      <c r="LGV920" s="806"/>
      <c r="LGW920" s="806"/>
      <c r="LGX920" s="806"/>
      <c r="LGY920" s="806"/>
      <c r="LGZ920" s="806"/>
      <c r="LHA920" s="806"/>
      <c r="LHB920" s="806"/>
      <c r="LHC920" s="806"/>
      <c r="LHD920" s="806"/>
      <c r="LHE920" s="806"/>
      <c r="LHF920" s="806"/>
      <c r="LHG920" s="806"/>
      <c r="LHH920" s="806"/>
      <c r="LHI920" s="806"/>
      <c r="LHJ920" s="806"/>
      <c r="LHK920" s="806"/>
      <c r="LHL920" s="806"/>
      <c r="LHM920" s="806"/>
      <c r="LHN920" s="806"/>
      <c r="LHO920" s="806"/>
      <c r="LHP920" s="806"/>
      <c r="LHQ920" s="806"/>
      <c r="LHR920" s="806"/>
      <c r="LHS920" s="806"/>
      <c r="LHT920" s="806"/>
      <c r="LHU920" s="806"/>
      <c r="LHV920" s="806"/>
      <c r="LHW920" s="806"/>
      <c r="LHX920" s="806"/>
      <c r="LHY920" s="806"/>
      <c r="LHZ920" s="806"/>
      <c r="LIA920" s="806"/>
      <c r="LIB920" s="806"/>
      <c r="LIC920" s="806"/>
      <c r="LID920" s="806"/>
      <c r="LIE920" s="806"/>
      <c r="LIF920" s="806"/>
      <c r="LIG920" s="806"/>
      <c r="LIH920" s="806"/>
      <c r="LII920" s="806"/>
      <c r="LIJ920" s="806"/>
      <c r="LIK920" s="806"/>
      <c r="LIL920" s="806"/>
      <c r="LIM920" s="806"/>
      <c r="LIN920" s="806"/>
      <c r="LIO920" s="806"/>
      <c r="LIP920" s="806"/>
      <c r="LIQ920" s="806"/>
      <c r="LIR920" s="806"/>
      <c r="LIS920" s="806"/>
      <c r="LIT920" s="806"/>
      <c r="LIU920" s="806"/>
      <c r="LIV920" s="806"/>
      <c r="LIW920" s="806"/>
      <c r="LIX920" s="806"/>
      <c r="LIY920" s="806"/>
      <c r="LIZ920" s="806"/>
      <c r="LJA920" s="806"/>
      <c r="LJB920" s="806"/>
      <c r="LJC920" s="806"/>
      <c r="LJD920" s="806"/>
      <c r="LJE920" s="806"/>
      <c r="LJF920" s="806"/>
      <c r="LJG920" s="806"/>
      <c r="LJH920" s="806"/>
      <c r="LJI920" s="806"/>
      <c r="LJJ920" s="806"/>
      <c r="LJK920" s="806"/>
      <c r="LJL920" s="806"/>
      <c r="LJM920" s="806"/>
      <c r="LJN920" s="806"/>
      <c r="LJO920" s="806"/>
      <c r="LJP920" s="806"/>
      <c r="LJQ920" s="806"/>
      <c r="LJR920" s="806"/>
      <c r="LJS920" s="806"/>
      <c r="LJT920" s="806"/>
      <c r="LJU920" s="806"/>
      <c r="LJV920" s="806"/>
      <c r="LJW920" s="806"/>
      <c r="LJX920" s="806"/>
      <c r="LJY920" s="806"/>
      <c r="LJZ920" s="806"/>
      <c r="LKA920" s="806"/>
      <c r="LKB920" s="806"/>
      <c r="LKC920" s="806"/>
      <c r="LKD920" s="806"/>
      <c r="LKE920" s="806"/>
      <c r="LKF920" s="806"/>
      <c r="LKG920" s="806"/>
      <c r="LKH920" s="806"/>
      <c r="LKI920" s="806"/>
      <c r="LKJ920" s="806"/>
      <c r="LKK920" s="806"/>
      <c r="LKL920" s="806"/>
      <c r="LKM920" s="806"/>
      <c r="LKN920" s="806"/>
      <c r="LKO920" s="806"/>
      <c r="LKP920" s="806"/>
      <c r="LKQ920" s="806"/>
      <c r="LKR920" s="806"/>
      <c r="LKS920" s="806"/>
      <c r="LKT920" s="806"/>
      <c r="LKU920" s="806"/>
      <c r="LKV920" s="806"/>
      <c r="LKW920" s="806"/>
      <c r="LKX920" s="806"/>
      <c r="LKY920" s="806"/>
      <c r="LKZ920" s="806"/>
      <c r="LLA920" s="806"/>
      <c r="LLB920" s="806"/>
      <c r="LLC920" s="806"/>
      <c r="LLD920" s="806"/>
      <c r="LLE920" s="806"/>
      <c r="LLF920" s="806"/>
      <c r="LLG920" s="806"/>
      <c r="LLH920" s="806"/>
      <c r="LLI920" s="806"/>
      <c r="LLJ920" s="806"/>
      <c r="LLK920" s="806"/>
      <c r="LLL920" s="806"/>
      <c r="LLM920" s="806"/>
      <c r="LLN920" s="806"/>
      <c r="LLO920" s="806"/>
      <c r="LLP920" s="806"/>
      <c r="LLQ920" s="806"/>
      <c r="LLR920" s="806"/>
      <c r="LLS920" s="806"/>
      <c r="LLT920" s="806"/>
      <c r="LLU920" s="806"/>
      <c r="LLV920" s="806"/>
      <c r="LLW920" s="806"/>
      <c r="LLX920" s="806"/>
      <c r="LLY920" s="806"/>
      <c r="LLZ920" s="806"/>
      <c r="LMA920" s="806"/>
      <c r="LMB920" s="806"/>
      <c r="LMC920" s="806"/>
      <c r="LMD920" s="806"/>
      <c r="LME920" s="806"/>
      <c r="LMF920" s="806"/>
      <c r="LMG920" s="806"/>
      <c r="LMH920" s="806"/>
      <c r="LMI920" s="806"/>
      <c r="LMJ920" s="806"/>
      <c r="LMK920" s="806"/>
      <c r="LML920" s="806"/>
      <c r="LMM920" s="806"/>
      <c r="LMN920" s="806"/>
      <c r="LMO920" s="806"/>
      <c r="LMP920" s="806"/>
      <c r="LMQ920" s="806"/>
      <c r="LMR920" s="806"/>
      <c r="LMS920" s="806"/>
      <c r="LMT920" s="806"/>
      <c r="LMU920" s="806"/>
      <c r="LMV920" s="806"/>
      <c r="LMW920" s="806"/>
      <c r="LMX920" s="806"/>
      <c r="LMY920" s="806"/>
      <c r="LMZ920" s="806"/>
      <c r="LNA920" s="806"/>
      <c r="LNB920" s="806"/>
      <c r="LNC920" s="806"/>
      <c r="LND920" s="806"/>
      <c r="LNE920" s="806"/>
      <c r="LNF920" s="806"/>
      <c r="LNG920" s="806"/>
      <c r="LNH920" s="806"/>
      <c r="LNI920" s="806"/>
      <c r="LNJ920" s="806"/>
      <c r="LNK920" s="806"/>
      <c r="LNL920" s="806"/>
      <c r="LNM920" s="806"/>
      <c r="LNN920" s="806"/>
      <c r="LNO920" s="806"/>
      <c r="LNP920" s="806"/>
      <c r="LNQ920" s="806"/>
      <c r="LNR920" s="806"/>
      <c r="LNS920" s="806"/>
      <c r="LNT920" s="806"/>
      <c r="LNU920" s="806"/>
      <c r="LNV920" s="806"/>
      <c r="LNW920" s="806"/>
      <c r="LNX920" s="806"/>
      <c r="LNY920" s="806"/>
      <c r="LNZ920" s="806"/>
      <c r="LOA920" s="806"/>
      <c r="LOB920" s="806"/>
      <c r="LOC920" s="806"/>
      <c r="LOD920" s="806"/>
      <c r="LOE920" s="806"/>
      <c r="LOF920" s="806"/>
      <c r="LOG920" s="806"/>
      <c r="LOH920" s="806"/>
      <c r="LOI920" s="806"/>
      <c r="LOJ920" s="806"/>
      <c r="LOK920" s="806"/>
      <c r="LOL920" s="806"/>
      <c r="LOM920" s="806"/>
      <c r="LON920" s="806"/>
      <c r="LOO920" s="806"/>
      <c r="LOP920" s="806"/>
      <c r="LOQ920" s="806"/>
      <c r="LOR920" s="806"/>
      <c r="LOS920" s="806"/>
      <c r="LOT920" s="806"/>
      <c r="LOU920" s="806"/>
      <c r="LOV920" s="806"/>
      <c r="LOW920" s="806"/>
      <c r="LOX920" s="806"/>
      <c r="LOY920" s="806"/>
      <c r="LOZ920" s="806"/>
      <c r="LPA920" s="806"/>
      <c r="LPB920" s="806"/>
      <c r="LPC920" s="806"/>
      <c r="LPD920" s="806"/>
      <c r="LPE920" s="806"/>
      <c r="LPF920" s="806"/>
      <c r="LPG920" s="806"/>
      <c r="LPH920" s="806"/>
      <c r="LPI920" s="806"/>
      <c r="LPJ920" s="806"/>
      <c r="LPK920" s="806"/>
      <c r="LPL920" s="806"/>
      <c r="LPM920" s="806"/>
      <c r="LPN920" s="806"/>
      <c r="LPO920" s="806"/>
      <c r="LPP920" s="806"/>
      <c r="LPQ920" s="806"/>
      <c r="LPR920" s="806"/>
      <c r="LPS920" s="806"/>
      <c r="LPT920" s="806"/>
      <c r="LPU920" s="806"/>
      <c r="LPV920" s="806"/>
      <c r="LPW920" s="806"/>
      <c r="LPX920" s="806"/>
      <c r="LPY920" s="806"/>
      <c r="LPZ920" s="806"/>
      <c r="LQA920" s="806"/>
      <c r="LQB920" s="806"/>
      <c r="LQC920" s="806"/>
      <c r="LQD920" s="806"/>
      <c r="LQE920" s="806"/>
      <c r="LQF920" s="806"/>
      <c r="LQG920" s="806"/>
      <c r="LQH920" s="806"/>
      <c r="LQI920" s="806"/>
      <c r="LQJ920" s="806"/>
      <c r="LQK920" s="806"/>
      <c r="LQL920" s="806"/>
      <c r="LQM920" s="806"/>
      <c r="LQN920" s="806"/>
      <c r="LQO920" s="806"/>
      <c r="LQP920" s="806"/>
      <c r="LQQ920" s="806"/>
      <c r="LQR920" s="806"/>
      <c r="LQS920" s="806"/>
      <c r="LQT920" s="806"/>
      <c r="LQU920" s="806"/>
      <c r="LQV920" s="806"/>
      <c r="LQW920" s="806"/>
      <c r="LQX920" s="806"/>
      <c r="LQY920" s="806"/>
      <c r="LQZ920" s="806"/>
      <c r="LRA920" s="806"/>
      <c r="LRB920" s="806"/>
      <c r="LRC920" s="806"/>
      <c r="LRD920" s="806"/>
      <c r="LRE920" s="806"/>
      <c r="LRF920" s="806"/>
      <c r="LRG920" s="806"/>
      <c r="LRH920" s="806"/>
      <c r="LRI920" s="806"/>
      <c r="LRJ920" s="806"/>
      <c r="LRK920" s="806"/>
      <c r="LRL920" s="806"/>
      <c r="LRM920" s="806"/>
      <c r="LRN920" s="806"/>
      <c r="LRO920" s="806"/>
      <c r="LRP920" s="806"/>
      <c r="LRQ920" s="806"/>
      <c r="LRR920" s="806"/>
      <c r="LRS920" s="806"/>
      <c r="LRT920" s="806"/>
      <c r="LRU920" s="806"/>
      <c r="LRV920" s="806"/>
      <c r="LRW920" s="806"/>
      <c r="LRX920" s="806"/>
      <c r="LRY920" s="806"/>
      <c r="LRZ920" s="806"/>
      <c r="LSA920" s="806"/>
      <c r="LSB920" s="806"/>
      <c r="LSC920" s="806"/>
      <c r="LSD920" s="806"/>
      <c r="LSE920" s="806"/>
      <c r="LSF920" s="806"/>
      <c r="LSG920" s="806"/>
      <c r="LSH920" s="806"/>
      <c r="LSI920" s="806"/>
      <c r="LSJ920" s="806"/>
      <c r="LSK920" s="806"/>
      <c r="LSL920" s="806"/>
      <c r="LSM920" s="806"/>
      <c r="LSN920" s="806"/>
      <c r="LSO920" s="806"/>
      <c r="LSP920" s="806"/>
      <c r="LSQ920" s="806"/>
      <c r="LSR920" s="806"/>
      <c r="LSS920" s="806"/>
      <c r="LST920" s="806"/>
      <c r="LSU920" s="806"/>
      <c r="LSV920" s="806"/>
      <c r="LSW920" s="806"/>
      <c r="LSX920" s="806"/>
      <c r="LSY920" s="806"/>
      <c r="LSZ920" s="806"/>
      <c r="LTA920" s="806"/>
      <c r="LTB920" s="806"/>
      <c r="LTC920" s="806"/>
      <c r="LTD920" s="806"/>
      <c r="LTE920" s="806"/>
      <c r="LTF920" s="806"/>
      <c r="LTG920" s="806"/>
      <c r="LTH920" s="806"/>
      <c r="LTI920" s="806"/>
      <c r="LTJ920" s="806"/>
      <c r="LTK920" s="806"/>
      <c r="LTL920" s="806"/>
      <c r="LTM920" s="806"/>
      <c r="LTN920" s="806"/>
      <c r="LTO920" s="806"/>
      <c r="LTP920" s="806"/>
      <c r="LTQ920" s="806"/>
      <c r="LTR920" s="806"/>
      <c r="LTS920" s="806"/>
      <c r="LTT920" s="806"/>
      <c r="LTU920" s="806"/>
      <c r="LTV920" s="806"/>
      <c r="LTW920" s="806"/>
      <c r="LTX920" s="806"/>
      <c r="LTY920" s="806"/>
      <c r="LTZ920" s="806"/>
      <c r="LUA920" s="806"/>
      <c r="LUB920" s="806"/>
      <c r="LUC920" s="806"/>
      <c r="LUD920" s="806"/>
      <c r="LUE920" s="806"/>
      <c r="LUF920" s="806"/>
      <c r="LUG920" s="806"/>
      <c r="LUH920" s="806"/>
      <c r="LUI920" s="806"/>
      <c r="LUJ920" s="806"/>
      <c r="LUK920" s="806"/>
      <c r="LUL920" s="806"/>
      <c r="LUM920" s="806"/>
      <c r="LUN920" s="806"/>
      <c r="LUO920" s="806"/>
      <c r="LUP920" s="806"/>
      <c r="LUQ920" s="806"/>
      <c r="LUR920" s="806"/>
      <c r="LUS920" s="806"/>
      <c r="LUT920" s="806"/>
      <c r="LUU920" s="806"/>
      <c r="LUV920" s="806"/>
      <c r="LUW920" s="806"/>
      <c r="LUX920" s="806"/>
      <c r="LUY920" s="806"/>
      <c r="LUZ920" s="806"/>
      <c r="LVA920" s="806"/>
      <c r="LVB920" s="806"/>
      <c r="LVC920" s="806"/>
      <c r="LVD920" s="806"/>
      <c r="LVE920" s="806"/>
      <c r="LVF920" s="806"/>
      <c r="LVG920" s="806"/>
      <c r="LVH920" s="806"/>
      <c r="LVI920" s="806"/>
      <c r="LVJ920" s="806"/>
      <c r="LVK920" s="806"/>
      <c r="LVL920" s="806"/>
      <c r="LVM920" s="806"/>
      <c r="LVN920" s="806"/>
      <c r="LVO920" s="806"/>
      <c r="LVP920" s="806"/>
      <c r="LVQ920" s="806"/>
      <c r="LVR920" s="806"/>
      <c r="LVS920" s="806"/>
      <c r="LVT920" s="806"/>
      <c r="LVU920" s="806"/>
      <c r="LVV920" s="806"/>
      <c r="LVW920" s="806"/>
      <c r="LVX920" s="806"/>
      <c r="LVY920" s="806"/>
      <c r="LVZ920" s="806"/>
      <c r="LWA920" s="806"/>
      <c r="LWB920" s="806"/>
      <c r="LWC920" s="806"/>
      <c r="LWD920" s="806"/>
      <c r="LWE920" s="806"/>
      <c r="LWF920" s="806"/>
      <c r="LWG920" s="806"/>
      <c r="LWH920" s="806"/>
      <c r="LWI920" s="806"/>
      <c r="LWJ920" s="806"/>
      <c r="LWK920" s="806"/>
      <c r="LWL920" s="806"/>
      <c r="LWM920" s="806"/>
      <c r="LWN920" s="806"/>
      <c r="LWO920" s="806"/>
      <c r="LWP920" s="806"/>
      <c r="LWQ920" s="806"/>
      <c r="LWR920" s="806"/>
      <c r="LWS920" s="806"/>
      <c r="LWT920" s="806"/>
      <c r="LWU920" s="806"/>
      <c r="LWV920" s="806"/>
      <c r="LWW920" s="806"/>
      <c r="LWX920" s="806"/>
      <c r="LWY920" s="806"/>
      <c r="LWZ920" s="806"/>
      <c r="LXA920" s="806"/>
      <c r="LXB920" s="806"/>
      <c r="LXC920" s="806"/>
      <c r="LXD920" s="806"/>
      <c r="LXE920" s="806"/>
      <c r="LXF920" s="806"/>
      <c r="LXG920" s="806"/>
      <c r="LXH920" s="806"/>
      <c r="LXI920" s="806"/>
      <c r="LXJ920" s="806"/>
      <c r="LXK920" s="806"/>
      <c r="LXL920" s="806"/>
      <c r="LXM920" s="806"/>
      <c r="LXN920" s="806"/>
      <c r="LXO920" s="806"/>
      <c r="LXP920" s="806"/>
      <c r="LXQ920" s="806"/>
      <c r="LXR920" s="806"/>
      <c r="LXS920" s="806"/>
      <c r="LXT920" s="806"/>
      <c r="LXU920" s="806"/>
      <c r="LXV920" s="806"/>
      <c r="LXW920" s="806"/>
      <c r="LXX920" s="806"/>
      <c r="LXY920" s="806"/>
      <c r="LXZ920" s="806"/>
      <c r="LYA920" s="806"/>
      <c r="LYB920" s="806"/>
      <c r="LYC920" s="806"/>
      <c r="LYD920" s="806"/>
      <c r="LYE920" s="806"/>
      <c r="LYF920" s="806"/>
      <c r="LYG920" s="806"/>
      <c r="LYH920" s="806"/>
      <c r="LYI920" s="806"/>
      <c r="LYJ920" s="806"/>
      <c r="LYK920" s="806"/>
      <c r="LYL920" s="806"/>
      <c r="LYM920" s="806"/>
      <c r="LYN920" s="806"/>
      <c r="LYO920" s="806"/>
      <c r="LYP920" s="806"/>
      <c r="LYQ920" s="806"/>
      <c r="LYR920" s="806"/>
      <c r="LYS920" s="806"/>
      <c r="LYT920" s="806"/>
      <c r="LYU920" s="806"/>
      <c r="LYV920" s="806"/>
      <c r="LYW920" s="806"/>
      <c r="LYX920" s="806"/>
      <c r="LYY920" s="806"/>
      <c r="LYZ920" s="806"/>
      <c r="LZA920" s="806"/>
      <c r="LZB920" s="806"/>
      <c r="LZC920" s="806"/>
      <c r="LZD920" s="806"/>
      <c r="LZE920" s="806"/>
      <c r="LZF920" s="806"/>
      <c r="LZG920" s="806"/>
      <c r="LZH920" s="806"/>
      <c r="LZI920" s="806"/>
      <c r="LZJ920" s="806"/>
      <c r="LZK920" s="806"/>
      <c r="LZL920" s="806"/>
      <c r="LZM920" s="806"/>
      <c r="LZN920" s="806"/>
      <c r="LZO920" s="806"/>
      <c r="LZP920" s="806"/>
      <c r="LZQ920" s="806"/>
      <c r="LZR920" s="806"/>
      <c r="LZS920" s="806"/>
      <c r="LZT920" s="806"/>
      <c r="LZU920" s="806"/>
      <c r="LZV920" s="806"/>
      <c r="LZW920" s="806"/>
      <c r="LZX920" s="806"/>
      <c r="LZY920" s="806"/>
      <c r="LZZ920" s="806"/>
      <c r="MAA920" s="806"/>
      <c r="MAB920" s="806"/>
      <c r="MAC920" s="806"/>
      <c r="MAD920" s="806"/>
      <c r="MAE920" s="806"/>
      <c r="MAF920" s="806"/>
      <c r="MAG920" s="806"/>
      <c r="MAH920" s="806"/>
      <c r="MAI920" s="806"/>
      <c r="MAJ920" s="806"/>
      <c r="MAK920" s="806"/>
      <c r="MAL920" s="806"/>
      <c r="MAM920" s="806"/>
      <c r="MAN920" s="806"/>
      <c r="MAO920" s="806"/>
      <c r="MAP920" s="806"/>
      <c r="MAQ920" s="806"/>
      <c r="MAR920" s="806"/>
      <c r="MAS920" s="806"/>
      <c r="MAT920" s="806"/>
      <c r="MAU920" s="806"/>
      <c r="MAV920" s="806"/>
      <c r="MAW920" s="806"/>
      <c r="MAX920" s="806"/>
      <c r="MAY920" s="806"/>
      <c r="MAZ920" s="806"/>
      <c r="MBA920" s="806"/>
      <c r="MBB920" s="806"/>
      <c r="MBC920" s="806"/>
      <c r="MBD920" s="806"/>
      <c r="MBE920" s="806"/>
      <c r="MBF920" s="806"/>
      <c r="MBG920" s="806"/>
      <c r="MBH920" s="806"/>
      <c r="MBI920" s="806"/>
      <c r="MBJ920" s="806"/>
      <c r="MBK920" s="806"/>
      <c r="MBL920" s="806"/>
      <c r="MBM920" s="806"/>
      <c r="MBN920" s="806"/>
      <c r="MBO920" s="806"/>
      <c r="MBP920" s="806"/>
      <c r="MBQ920" s="806"/>
      <c r="MBR920" s="806"/>
      <c r="MBS920" s="806"/>
      <c r="MBT920" s="806"/>
      <c r="MBU920" s="806"/>
      <c r="MBV920" s="806"/>
      <c r="MBW920" s="806"/>
      <c r="MBX920" s="806"/>
      <c r="MBY920" s="806"/>
      <c r="MBZ920" s="806"/>
      <c r="MCA920" s="806"/>
      <c r="MCB920" s="806"/>
      <c r="MCC920" s="806"/>
      <c r="MCD920" s="806"/>
      <c r="MCE920" s="806"/>
      <c r="MCF920" s="806"/>
      <c r="MCG920" s="806"/>
      <c r="MCH920" s="806"/>
      <c r="MCI920" s="806"/>
      <c r="MCJ920" s="806"/>
      <c r="MCK920" s="806"/>
      <c r="MCL920" s="806"/>
      <c r="MCM920" s="806"/>
      <c r="MCN920" s="806"/>
      <c r="MCO920" s="806"/>
      <c r="MCP920" s="806"/>
      <c r="MCQ920" s="806"/>
      <c r="MCR920" s="806"/>
      <c r="MCS920" s="806"/>
      <c r="MCT920" s="806"/>
      <c r="MCU920" s="806"/>
      <c r="MCV920" s="806"/>
      <c r="MCW920" s="806"/>
      <c r="MCX920" s="806"/>
      <c r="MCY920" s="806"/>
      <c r="MCZ920" s="806"/>
      <c r="MDA920" s="806"/>
      <c r="MDB920" s="806"/>
      <c r="MDC920" s="806"/>
      <c r="MDD920" s="806"/>
      <c r="MDE920" s="806"/>
      <c r="MDF920" s="806"/>
      <c r="MDG920" s="806"/>
      <c r="MDH920" s="806"/>
      <c r="MDI920" s="806"/>
      <c r="MDJ920" s="806"/>
      <c r="MDK920" s="806"/>
      <c r="MDL920" s="806"/>
      <c r="MDM920" s="806"/>
      <c r="MDN920" s="806"/>
      <c r="MDO920" s="806"/>
      <c r="MDP920" s="806"/>
      <c r="MDQ920" s="806"/>
      <c r="MDR920" s="806"/>
      <c r="MDS920" s="806"/>
      <c r="MDT920" s="806"/>
      <c r="MDU920" s="806"/>
      <c r="MDV920" s="806"/>
      <c r="MDW920" s="806"/>
      <c r="MDX920" s="806"/>
      <c r="MDY920" s="806"/>
      <c r="MDZ920" s="806"/>
      <c r="MEA920" s="806"/>
      <c r="MEB920" s="806"/>
      <c r="MEC920" s="806"/>
      <c r="MED920" s="806"/>
      <c r="MEE920" s="806"/>
      <c r="MEF920" s="806"/>
      <c r="MEG920" s="806"/>
      <c r="MEH920" s="806"/>
      <c r="MEI920" s="806"/>
      <c r="MEJ920" s="806"/>
      <c r="MEK920" s="806"/>
      <c r="MEL920" s="806"/>
      <c r="MEM920" s="806"/>
      <c r="MEN920" s="806"/>
      <c r="MEO920" s="806"/>
      <c r="MEP920" s="806"/>
      <c r="MEQ920" s="806"/>
      <c r="MER920" s="806"/>
      <c r="MES920" s="806"/>
      <c r="MET920" s="806"/>
      <c r="MEU920" s="806"/>
      <c r="MEV920" s="806"/>
      <c r="MEW920" s="806"/>
      <c r="MEX920" s="806"/>
      <c r="MEY920" s="806"/>
      <c r="MEZ920" s="806"/>
      <c r="MFA920" s="806"/>
      <c r="MFB920" s="806"/>
      <c r="MFC920" s="806"/>
      <c r="MFD920" s="806"/>
      <c r="MFE920" s="806"/>
      <c r="MFF920" s="806"/>
      <c r="MFG920" s="806"/>
      <c r="MFH920" s="806"/>
      <c r="MFI920" s="806"/>
      <c r="MFJ920" s="806"/>
      <c r="MFK920" s="806"/>
      <c r="MFL920" s="806"/>
      <c r="MFM920" s="806"/>
      <c r="MFN920" s="806"/>
      <c r="MFO920" s="806"/>
      <c r="MFP920" s="806"/>
      <c r="MFQ920" s="806"/>
      <c r="MFR920" s="806"/>
      <c r="MFS920" s="806"/>
      <c r="MFT920" s="806"/>
      <c r="MFU920" s="806"/>
      <c r="MFV920" s="806"/>
      <c r="MFW920" s="806"/>
      <c r="MFX920" s="806"/>
      <c r="MFY920" s="806"/>
      <c r="MFZ920" s="806"/>
      <c r="MGA920" s="806"/>
      <c r="MGB920" s="806"/>
      <c r="MGC920" s="806"/>
      <c r="MGD920" s="806"/>
      <c r="MGE920" s="806"/>
      <c r="MGF920" s="806"/>
      <c r="MGG920" s="806"/>
      <c r="MGH920" s="806"/>
      <c r="MGI920" s="806"/>
      <c r="MGJ920" s="806"/>
      <c r="MGK920" s="806"/>
      <c r="MGL920" s="806"/>
      <c r="MGM920" s="806"/>
      <c r="MGN920" s="806"/>
      <c r="MGO920" s="806"/>
      <c r="MGP920" s="806"/>
      <c r="MGQ920" s="806"/>
      <c r="MGR920" s="806"/>
      <c r="MGS920" s="806"/>
      <c r="MGT920" s="806"/>
      <c r="MGU920" s="806"/>
      <c r="MGV920" s="806"/>
      <c r="MGW920" s="806"/>
      <c r="MGX920" s="806"/>
      <c r="MGY920" s="806"/>
      <c r="MGZ920" s="806"/>
      <c r="MHA920" s="806"/>
      <c r="MHB920" s="806"/>
      <c r="MHC920" s="806"/>
      <c r="MHD920" s="806"/>
      <c r="MHE920" s="806"/>
      <c r="MHF920" s="806"/>
      <c r="MHG920" s="806"/>
      <c r="MHH920" s="806"/>
      <c r="MHI920" s="806"/>
      <c r="MHJ920" s="806"/>
      <c r="MHK920" s="806"/>
      <c r="MHL920" s="806"/>
      <c r="MHM920" s="806"/>
      <c r="MHN920" s="806"/>
      <c r="MHO920" s="806"/>
      <c r="MHP920" s="806"/>
      <c r="MHQ920" s="806"/>
      <c r="MHR920" s="806"/>
      <c r="MHS920" s="806"/>
      <c r="MHT920" s="806"/>
      <c r="MHU920" s="806"/>
      <c r="MHV920" s="806"/>
      <c r="MHW920" s="806"/>
      <c r="MHX920" s="806"/>
      <c r="MHY920" s="806"/>
      <c r="MHZ920" s="806"/>
      <c r="MIA920" s="806"/>
      <c r="MIB920" s="806"/>
      <c r="MIC920" s="806"/>
      <c r="MID920" s="806"/>
      <c r="MIE920" s="806"/>
      <c r="MIF920" s="806"/>
      <c r="MIG920" s="806"/>
      <c r="MIH920" s="806"/>
      <c r="MII920" s="806"/>
      <c r="MIJ920" s="806"/>
      <c r="MIK920" s="806"/>
      <c r="MIL920" s="806"/>
      <c r="MIM920" s="806"/>
      <c r="MIN920" s="806"/>
      <c r="MIO920" s="806"/>
      <c r="MIP920" s="806"/>
      <c r="MIQ920" s="806"/>
      <c r="MIR920" s="806"/>
      <c r="MIS920" s="806"/>
      <c r="MIT920" s="806"/>
      <c r="MIU920" s="806"/>
      <c r="MIV920" s="806"/>
      <c r="MIW920" s="806"/>
      <c r="MIX920" s="806"/>
      <c r="MIY920" s="806"/>
      <c r="MIZ920" s="806"/>
      <c r="MJA920" s="806"/>
      <c r="MJB920" s="806"/>
      <c r="MJC920" s="806"/>
      <c r="MJD920" s="806"/>
      <c r="MJE920" s="806"/>
      <c r="MJF920" s="806"/>
      <c r="MJG920" s="806"/>
      <c r="MJH920" s="806"/>
      <c r="MJI920" s="806"/>
      <c r="MJJ920" s="806"/>
      <c r="MJK920" s="806"/>
      <c r="MJL920" s="806"/>
      <c r="MJM920" s="806"/>
      <c r="MJN920" s="806"/>
      <c r="MJO920" s="806"/>
      <c r="MJP920" s="806"/>
      <c r="MJQ920" s="806"/>
      <c r="MJR920" s="806"/>
      <c r="MJS920" s="806"/>
      <c r="MJT920" s="806"/>
      <c r="MJU920" s="806"/>
      <c r="MJV920" s="806"/>
      <c r="MJW920" s="806"/>
      <c r="MJX920" s="806"/>
      <c r="MJY920" s="806"/>
      <c r="MJZ920" s="806"/>
      <c r="MKA920" s="806"/>
      <c r="MKB920" s="806"/>
      <c r="MKC920" s="806"/>
      <c r="MKD920" s="806"/>
      <c r="MKE920" s="806"/>
      <c r="MKF920" s="806"/>
      <c r="MKG920" s="806"/>
      <c r="MKH920" s="806"/>
      <c r="MKI920" s="806"/>
      <c r="MKJ920" s="806"/>
      <c r="MKK920" s="806"/>
      <c r="MKL920" s="806"/>
      <c r="MKM920" s="806"/>
      <c r="MKN920" s="806"/>
      <c r="MKO920" s="806"/>
      <c r="MKP920" s="806"/>
      <c r="MKQ920" s="806"/>
      <c r="MKR920" s="806"/>
      <c r="MKS920" s="806"/>
      <c r="MKT920" s="806"/>
      <c r="MKU920" s="806"/>
      <c r="MKV920" s="806"/>
      <c r="MKW920" s="806"/>
      <c r="MKX920" s="806"/>
      <c r="MKY920" s="806"/>
      <c r="MKZ920" s="806"/>
      <c r="MLA920" s="806"/>
      <c r="MLB920" s="806"/>
      <c r="MLC920" s="806"/>
      <c r="MLD920" s="806"/>
      <c r="MLE920" s="806"/>
      <c r="MLF920" s="806"/>
      <c r="MLG920" s="806"/>
      <c r="MLH920" s="806"/>
      <c r="MLI920" s="806"/>
      <c r="MLJ920" s="806"/>
      <c r="MLK920" s="806"/>
      <c r="MLL920" s="806"/>
      <c r="MLM920" s="806"/>
      <c r="MLN920" s="806"/>
      <c r="MLO920" s="806"/>
      <c r="MLP920" s="806"/>
      <c r="MLQ920" s="806"/>
      <c r="MLR920" s="806"/>
      <c r="MLS920" s="806"/>
      <c r="MLT920" s="806"/>
      <c r="MLU920" s="806"/>
      <c r="MLV920" s="806"/>
      <c r="MLW920" s="806"/>
      <c r="MLX920" s="806"/>
      <c r="MLY920" s="806"/>
      <c r="MLZ920" s="806"/>
      <c r="MMA920" s="806"/>
      <c r="MMB920" s="806"/>
      <c r="MMC920" s="806"/>
      <c r="MMD920" s="806"/>
      <c r="MME920" s="806"/>
      <c r="MMF920" s="806"/>
      <c r="MMG920" s="806"/>
      <c r="MMH920" s="806"/>
      <c r="MMI920" s="806"/>
      <c r="MMJ920" s="806"/>
      <c r="MMK920" s="806"/>
      <c r="MML920" s="806"/>
      <c r="MMM920" s="806"/>
      <c r="MMN920" s="806"/>
      <c r="MMO920" s="806"/>
      <c r="MMP920" s="806"/>
      <c r="MMQ920" s="806"/>
      <c r="MMR920" s="806"/>
      <c r="MMS920" s="806"/>
      <c r="MMT920" s="806"/>
      <c r="MMU920" s="806"/>
      <c r="MMV920" s="806"/>
      <c r="MMW920" s="806"/>
      <c r="MMX920" s="806"/>
      <c r="MMY920" s="806"/>
      <c r="MMZ920" s="806"/>
      <c r="MNA920" s="806"/>
      <c r="MNB920" s="806"/>
      <c r="MNC920" s="806"/>
      <c r="MND920" s="806"/>
      <c r="MNE920" s="806"/>
      <c r="MNF920" s="806"/>
      <c r="MNG920" s="806"/>
      <c r="MNH920" s="806"/>
      <c r="MNI920" s="806"/>
      <c r="MNJ920" s="806"/>
      <c r="MNK920" s="806"/>
      <c r="MNL920" s="806"/>
      <c r="MNM920" s="806"/>
      <c r="MNN920" s="806"/>
      <c r="MNO920" s="806"/>
      <c r="MNP920" s="806"/>
      <c r="MNQ920" s="806"/>
      <c r="MNR920" s="806"/>
      <c r="MNS920" s="806"/>
      <c r="MNT920" s="806"/>
      <c r="MNU920" s="806"/>
      <c r="MNV920" s="806"/>
      <c r="MNW920" s="806"/>
      <c r="MNX920" s="806"/>
      <c r="MNY920" s="806"/>
      <c r="MNZ920" s="806"/>
      <c r="MOA920" s="806"/>
      <c r="MOB920" s="806"/>
      <c r="MOC920" s="806"/>
      <c r="MOD920" s="806"/>
      <c r="MOE920" s="806"/>
      <c r="MOF920" s="806"/>
      <c r="MOG920" s="806"/>
      <c r="MOH920" s="806"/>
      <c r="MOI920" s="806"/>
      <c r="MOJ920" s="806"/>
      <c r="MOK920" s="806"/>
      <c r="MOL920" s="806"/>
      <c r="MOM920" s="806"/>
      <c r="MON920" s="806"/>
      <c r="MOO920" s="806"/>
      <c r="MOP920" s="806"/>
      <c r="MOQ920" s="806"/>
      <c r="MOR920" s="806"/>
      <c r="MOS920" s="806"/>
      <c r="MOT920" s="806"/>
      <c r="MOU920" s="806"/>
      <c r="MOV920" s="806"/>
      <c r="MOW920" s="806"/>
      <c r="MOX920" s="806"/>
      <c r="MOY920" s="806"/>
      <c r="MOZ920" s="806"/>
      <c r="MPA920" s="806"/>
      <c r="MPB920" s="806"/>
      <c r="MPC920" s="806"/>
      <c r="MPD920" s="806"/>
      <c r="MPE920" s="806"/>
      <c r="MPF920" s="806"/>
      <c r="MPG920" s="806"/>
      <c r="MPH920" s="806"/>
      <c r="MPI920" s="806"/>
      <c r="MPJ920" s="806"/>
      <c r="MPK920" s="806"/>
      <c r="MPL920" s="806"/>
      <c r="MPM920" s="806"/>
      <c r="MPN920" s="806"/>
      <c r="MPO920" s="806"/>
      <c r="MPP920" s="806"/>
      <c r="MPQ920" s="806"/>
      <c r="MPR920" s="806"/>
      <c r="MPS920" s="806"/>
      <c r="MPT920" s="806"/>
      <c r="MPU920" s="806"/>
      <c r="MPV920" s="806"/>
      <c r="MPW920" s="806"/>
      <c r="MPX920" s="806"/>
      <c r="MPY920" s="806"/>
      <c r="MPZ920" s="806"/>
      <c r="MQA920" s="806"/>
      <c r="MQB920" s="806"/>
      <c r="MQC920" s="806"/>
      <c r="MQD920" s="806"/>
      <c r="MQE920" s="806"/>
      <c r="MQF920" s="806"/>
      <c r="MQG920" s="806"/>
      <c r="MQH920" s="806"/>
      <c r="MQI920" s="806"/>
      <c r="MQJ920" s="806"/>
      <c r="MQK920" s="806"/>
      <c r="MQL920" s="806"/>
      <c r="MQM920" s="806"/>
      <c r="MQN920" s="806"/>
      <c r="MQO920" s="806"/>
      <c r="MQP920" s="806"/>
      <c r="MQQ920" s="806"/>
      <c r="MQR920" s="806"/>
      <c r="MQS920" s="806"/>
      <c r="MQT920" s="806"/>
      <c r="MQU920" s="806"/>
      <c r="MQV920" s="806"/>
      <c r="MQW920" s="806"/>
      <c r="MQX920" s="806"/>
      <c r="MQY920" s="806"/>
      <c r="MQZ920" s="806"/>
      <c r="MRA920" s="806"/>
      <c r="MRB920" s="806"/>
      <c r="MRC920" s="806"/>
      <c r="MRD920" s="806"/>
      <c r="MRE920" s="806"/>
      <c r="MRF920" s="806"/>
      <c r="MRG920" s="806"/>
      <c r="MRH920" s="806"/>
      <c r="MRI920" s="806"/>
      <c r="MRJ920" s="806"/>
      <c r="MRK920" s="806"/>
      <c r="MRL920" s="806"/>
      <c r="MRM920" s="806"/>
      <c r="MRN920" s="806"/>
      <c r="MRO920" s="806"/>
      <c r="MRP920" s="806"/>
      <c r="MRQ920" s="806"/>
      <c r="MRR920" s="806"/>
      <c r="MRS920" s="806"/>
      <c r="MRT920" s="806"/>
      <c r="MRU920" s="806"/>
      <c r="MRV920" s="806"/>
      <c r="MRW920" s="806"/>
      <c r="MRX920" s="806"/>
      <c r="MRY920" s="806"/>
      <c r="MRZ920" s="806"/>
      <c r="MSA920" s="806"/>
      <c r="MSB920" s="806"/>
      <c r="MSC920" s="806"/>
      <c r="MSD920" s="806"/>
      <c r="MSE920" s="806"/>
      <c r="MSF920" s="806"/>
      <c r="MSG920" s="806"/>
      <c r="MSH920" s="806"/>
      <c r="MSI920" s="806"/>
      <c r="MSJ920" s="806"/>
      <c r="MSK920" s="806"/>
      <c r="MSL920" s="806"/>
      <c r="MSM920" s="806"/>
      <c r="MSN920" s="806"/>
      <c r="MSO920" s="806"/>
      <c r="MSP920" s="806"/>
      <c r="MSQ920" s="806"/>
      <c r="MSR920" s="806"/>
      <c r="MSS920" s="806"/>
      <c r="MST920" s="806"/>
      <c r="MSU920" s="806"/>
      <c r="MSV920" s="806"/>
      <c r="MSW920" s="806"/>
      <c r="MSX920" s="806"/>
      <c r="MSY920" s="806"/>
      <c r="MSZ920" s="806"/>
      <c r="MTA920" s="806"/>
      <c r="MTB920" s="806"/>
      <c r="MTC920" s="806"/>
      <c r="MTD920" s="806"/>
      <c r="MTE920" s="806"/>
      <c r="MTF920" s="806"/>
      <c r="MTG920" s="806"/>
      <c r="MTH920" s="806"/>
      <c r="MTI920" s="806"/>
      <c r="MTJ920" s="806"/>
      <c r="MTK920" s="806"/>
      <c r="MTL920" s="806"/>
      <c r="MTM920" s="806"/>
      <c r="MTN920" s="806"/>
      <c r="MTO920" s="806"/>
      <c r="MTP920" s="806"/>
      <c r="MTQ920" s="806"/>
      <c r="MTR920" s="806"/>
      <c r="MTS920" s="806"/>
      <c r="MTT920" s="806"/>
      <c r="MTU920" s="806"/>
      <c r="MTV920" s="806"/>
      <c r="MTW920" s="806"/>
      <c r="MTX920" s="806"/>
      <c r="MTY920" s="806"/>
      <c r="MTZ920" s="806"/>
      <c r="MUA920" s="806"/>
      <c r="MUB920" s="806"/>
      <c r="MUC920" s="806"/>
      <c r="MUD920" s="806"/>
      <c r="MUE920" s="806"/>
      <c r="MUF920" s="806"/>
      <c r="MUG920" s="806"/>
      <c r="MUH920" s="806"/>
      <c r="MUI920" s="806"/>
      <c r="MUJ920" s="806"/>
      <c r="MUK920" s="806"/>
      <c r="MUL920" s="806"/>
      <c r="MUM920" s="806"/>
      <c r="MUN920" s="806"/>
      <c r="MUO920" s="806"/>
      <c r="MUP920" s="806"/>
      <c r="MUQ920" s="806"/>
      <c r="MUR920" s="806"/>
      <c r="MUS920" s="806"/>
      <c r="MUT920" s="806"/>
      <c r="MUU920" s="806"/>
      <c r="MUV920" s="806"/>
      <c r="MUW920" s="806"/>
      <c r="MUX920" s="806"/>
      <c r="MUY920" s="806"/>
      <c r="MUZ920" s="806"/>
      <c r="MVA920" s="806"/>
      <c r="MVB920" s="806"/>
      <c r="MVC920" s="806"/>
      <c r="MVD920" s="806"/>
      <c r="MVE920" s="806"/>
      <c r="MVF920" s="806"/>
      <c r="MVG920" s="806"/>
      <c r="MVH920" s="806"/>
      <c r="MVI920" s="806"/>
      <c r="MVJ920" s="806"/>
      <c r="MVK920" s="806"/>
      <c r="MVL920" s="806"/>
      <c r="MVM920" s="806"/>
      <c r="MVN920" s="806"/>
      <c r="MVO920" s="806"/>
      <c r="MVP920" s="806"/>
      <c r="MVQ920" s="806"/>
      <c r="MVR920" s="806"/>
      <c r="MVS920" s="806"/>
      <c r="MVT920" s="806"/>
      <c r="MVU920" s="806"/>
      <c r="MVV920" s="806"/>
      <c r="MVW920" s="806"/>
      <c r="MVX920" s="806"/>
      <c r="MVY920" s="806"/>
      <c r="MVZ920" s="806"/>
      <c r="MWA920" s="806"/>
      <c r="MWB920" s="806"/>
      <c r="MWC920" s="806"/>
      <c r="MWD920" s="806"/>
      <c r="MWE920" s="806"/>
      <c r="MWF920" s="806"/>
      <c r="MWG920" s="806"/>
      <c r="MWH920" s="806"/>
      <c r="MWI920" s="806"/>
      <c r="MWJ920" s="806"/>
      <c r="MWK920" s="806"/>
      <c r="MWL920" s="806"/>
      <c r="MWM920" s="806"/>
      <c r="MWN920" s="806"/>
      <c r="MWO920" s="806"/>
      <c r="MWP920" s="806"/>
      <c r="MWQ920" s="806"/>
      <c r="MWR920" s="806"/>
      <c r="MWS920" s="806"/>
      <c r="MWT920" s="806"/>
      <c r="MWU920" s="806"/>
      <c r="MWV920" s="806"/>
      <c r="MWW920" s="806"/>
      <c r="MWX920" s="806"/>
      <c r="MWY920" s="806"/>
      <c r="MWZ920" s="806"/>
      <c r="MXA920" s="806"/>
      <c r="MXB920" s="806"/>
      <c r="MXC920" s="806"/>
      <c r="MXD920" s="806"/>
      <c r="MXE920" s="806"/>
      <c r="MXF920" s="806"/>
      <c r="MXG920" s="806"/>
      <c r="MXH920" s="806"/>
      <c r="MXI920" s="806"/>
      <c r="MXJ920" s="806"/>
      <c r="MXK920" s="806"/>
      <c r="MXL920" s="806"/>
      <c r="MXM920" s="806"/>
      <c r="MXN920" s="806"/>
      <c r="MXO920" s="806"/>
      <c r="MXP920" s="806"/>
      <c r="MXQ920" s="806"/>
      <c r="MXR920" s="806"/>
      <c r="MXS920" s="806"/>
      <c r="MXT920" s="806"/>
      <c r="MXU920" s="806"/>
      <c r="MXV920" s="806"/>
      <c r="MXW920" s="806"/>
      <c r="MXX920" s="806"/>
      <c r="MXY920" s="806"/>
      <c r="MXZ920" s="806"/>
      <c r="MYA920" s="806"/>
      <c r="MYB920" s="806"/>
      <c r="MYC920" s="806"/>
      <c r="MYD920" s="806"/>
      <c r="MYE920" s="806"/>
      <c r="MYF920" s="806"/>
      <c r="MYG920" s="806"/>
      <c r="MYH920" s="806"/>
      <c r="MYI920" s="806"/>
      <c r="MYJ920" s="806"/>
      <c r="MYK920" s="806"/>
      <c r="MYL920" s="806"/>
      <c r="MYM920" s="806"/>
      <c r="MYN920" s="806"/>
      <c r="MYO920" s="806"/>
      <c r="MYP920" s="806"/>
      <c r="MYQ920" s="806"/>
      <c r="MYR920" s="806"/>
      <c r="MYS920" s="806"/>
      <c r="MYT920" s="806"/>
      <c r="MYU920" s="806"/>
      <c r="MYV920" s="806"/>
      <c r="MYW920" s="806"/>
      <c r="MYX920" s="806"/>
      <c r="MYY920" s="806"/>
      <c r="MYZ920" s="806"/>
      <c r="MZA920" s="806"/>
      <c r="MZB920" s="806"/>
      <c r="MZC920" s="806"/>
      <c r="MZD920" s="806"/>
      <c r="MZE920" s="806"/>
      <c r="MZF920" s="806"/>
      <c r="MZG920" s="806"/>
      <c r="MZH920" s="806"/>
      <c r="MZI920" s="806"/>
      <c r="MZJ920" s="806"/>
      <c r="MZK920" s="806"/>
      <c r="MZL920" s="806"/>
      <c r="MZM920" s="806"/>
      <c r="MZN920" s="806"/>
      <c r="MZO920" s="806"/>
      <c r="MZP920" s="806"/>
      <c r="MZQ920" s="806"/>
      <c r="MZR920" s="806"/>
      <c r="MZS920" s="806"/>
      <c r="MZT920" s="806"/>
      <c r="MZU920" s="806"/>
      <c r="MZV920" s="806"/>
      <c r="MZW920" s="806"/>
      <c r="MZX920" s="806"/>
      <c r="MZY920" s="806"/>
      <c r="MZZ920" s="806"/>
      <c r="NAA920" s="806"/>
      <c r="NAB920" s="806"/>
      <c r="NAC920" s="806"/>
      <c r="NAD920" s="806"/>
      <c r="NAE920" s="806"/>
      <c r="NAF920" s="806"/>
      <c r="NAG920" s="806"/>
      <c r="NAH920" s="806"/>
      <c r="NAI920" s="806"/>
      <c r="NAJ920" s="806"/>
      <c r="NAK920" s="806"/>
      <c r="NAL920" s="806"/>
      <c r="NAM920" s="806"/>
      <c r="NAN920" s="806"/>
      <c r="NAO920" s="806"/>
      <c r="NAP920" s="806"/>
      <c r="NAQ920" s="806"/>
      <c r="NAR920" s="806"/>
      <c r="NAS920" s="806"/>
      <c r="NAT920" s="806"/>
      <c r="NAU920" s="806"/>
      <c r="NAV920" s="806"/>
      <c r="NAW920" s="806"/>
      <c r="NAX920" s="806"/>
      <c r="NAY920" s="806"/>
      <c r="NAZ920" s="806"/>
      <c r="NBA920" s="806"/>
      <c r="NBB920" s="806"/>
      <c r="NBC920" s="806"/>
      <c r="NBD920" s="806"/>
      <c r="NBE920" s="806"/>
      <c r="NBF920" s="806"/>
      <c r="NBG920" s="806"/>
      <c r="NBH920" s="806"/>
      <c r="NBI920" s="806"/>
      <c r="NBJ920" s="806"/>
      <c r="NBK920" s="806"/>
      <c r="NBL920" s="806"/>
      <c r="NBM920" s="806"/>
      <c r="NBN920" s="806"/>
      <c r="NBO920" s="806"/>
      <c r="NBP920" s="806"/>
      <c r="NBQ920" s="806"/>
      <c r="NBR920" s="806"/>
      <c r="NBS920" s="806"/>
      <c r="NBT920" s="806"/>
      <c r="NBU920" s="806"/>
      <c r="NBV920" s="806"/>
      <c r="NBW920" s="806"/>
      <c r="NBX920" s="806"/>
      <c r="NBY920" s="806"/>
      <c r="NBZ920" s="806"/>
      <c r="NCA920" s="806"/>
      <c r="NCB920" s="806"/>
      <c r="NCC920" s="806"/>
      <c r="NCD920" s="806"/>
      <c r="NCE920" s="806"/>
      <c r="NCF920" s="806"/>
      <c r="NCG920" s="806"/>
      <c r="NCH920" s="806"/>
      <c r="NCI920" s="806"/>
      <c r="NCJ920" s="806"/>
      <c r="NCK920" s="806"/>
      <c r="NCL920" s="806"/>
      <c r="NCM920" s="806"/>
      <c r="NCN920" s="806"/>
      <c r="NCO920" s="806"/>
      <c r="NCP920" s="806"/>
      <c r="NCQ920" s="806"/>
      <c r="NCR920" s="806"/>
      <c r="NCS920" s="806"/>
      <c r="NCT920" s="806"/>
      <c r="NCU920" s="806"/>
      <c r="NCV920" s="806"/>
      <c r="NCW920" s="806"/>
      <c r="NCX920" s="806"/>
      <c r="NCY920" s="806"/>
      <c r="NCZ920" s="806"/>
      <c r="NDA920" s="806"/>
      <c r="NDB920" s="806"/>
      <c r="NDC920" s="806"/>
      <c r="NDD920" s="806"/>
      <c r="NDE920" s="806"/>
      <c r="NDF920" s="806"/>
      <c r="NDG920" s="806"/>
      <c r="NDH920" s="806"/>
      <c r="NDI920" s="806"/>
      <c r="NDJ920" s="806"/>
      <c r="NDK920" s="806"/>
      <c r="NDL920" s="806"/>
      <c r="NDM920" s="806"/>
      <c r="NDN920" s="806"/>
      <c r="NDO920" s="806"/>
      <c r="NDP920" s="806"/>
      <c r="NDQ920" s="806"/>
      <c r="NDR920" s="806"/>
      <c r="NDS920" s="806"/>
      <c r="NDT920" s="806"/>
      <c r="NDU920" s="806"/>
      <c r="NDV920" s="806"/>
      <c r="NDW920" s="806"/>
      <c r="NDX920" s="806"/>
      <c r="NDY920" s="806"/>
      <c r="NDZ920" s="806"/>
      <c r="NEA920" s="806"/>
      <c r="NEB920" s="806"/>
      <c r="NEC920" s="806"/>
      <c r="NED920" s="806"/>
      <c r="NEE920" s="806"/>
      <c r="NEF920" s="806"/>
      <c r="NEG920" s="806"/>
      <c r="NEH920" s="806"/>
      <c r="NEI920" s="806"/>
      <c r="NEJ920" s="806"/>
      <c r="NEK920" s="806"/>
      <c r="NEL920" s="806"/>
      <c r="NEM920" s="806"/>
      <c r="NEN920" s="806"/>
      <c r="NEO920" s="806"/>
      <c r="NEP920" s="806"/>
      <c r="NEQ920" s="806"/>
      <c r="NER920" s="806"/>
      <c r="NES920" s="806"/>
      <c r="NET920" s="806"/>
      <c r="NEU920" s="806"/>
      <c r="NEV920" s="806"/>
      <c r="NEW920" s="806"/>
      <c r="NEX920" s="806"/>
      <c r="NEY920" s="806"/>
      <c r="NEZ920" s="806"/>
      <c r="NFA920" s="806"/>
      <c r="NFB920" s="806"/>
      <c r="NFC920" s="806"/>
      <c r="NFD920" s="806"/>
      <c r="NFE920" s="806"/>
      <c r="NFF920" s="806"/>
      <c r="NFG920" s="806"/>
      <c r="NFH920" s="806"/>
      <c r="NFI920" s="806"/>
      <c r="NFJ920" s="806"/>
      <c r="NFK920" s="806"/>
      <c r="NFL920" s="806"/>
      <c r="NFM920" s="806"/>
      <c r="NFN920" s="806"/>
      <c r="NFO920" s="806"/>
      <c r="NFP920" s="806"/>
      <c r="NFQ920" s="806"/>
      <c r="NFR920" s="806"/>
      <c r="NFS920" s="806"/>
      <c r="NFT920" s="806"/>
      <c r="NFU920" s="806"/>
      <c r="NFV920" s="806"/>
      <c r="NFW920" s="806"/>
      <c r="NFX920" s="806"/>
      <c r="NFY920" s="806"/>
      <c r="NFZ920" s="806"/>
      <c r="NGA920" s="806"/>
      <c r="NGB920" s="806"/>
      <c r="NGC920" s="806"/>
      <c r="NGD920" s="806"/>
      <c r="NGE920" s="806"/>
      <c r="NGF920" s="806"/>
      <c r="NGG920" s="806"/>
      <c r="NGH920" s="806"/>
      <c r="NGI920" s="806"/>
      <c r="NGJ920" s="806"/>
      <c r="NGK920" s="806"/>
      <c r="NGL920" s="806"/>
      <c r="NGM920" s="806"/>
      <c r="NGN920" s="806"/>
      <c r="NGO920" s="806"/>
      <c r="NGP920" s="806"/>
      <c r="NGQ920" s="806"/>
      <c r="NGR920" s="806"/>
      <c r="NGS920" s="806"/>
      <c r="NGT920" s="806"/>
      <c r="NGU920" s="806"/>
      <c r="NGV920" s="806"/>
      <c r="NGW920" s="806"/>
      <c r="NGX920" s="806"/>
      <c r="NGY920" s="806"/>
      <c r="NGZ920" s="806"/>
      <c r="NHA920" s="806"/>
      <c r="NHB920" s="806"/>
      <c r="NHC920" s="806"/>
      <c r="NHD920" s="806"/>
      <c r="NHE920" s="806"/>
      <c r="NHF920" s="806"/>
      <c r="NHG920" s="806"/>
      <c r="NHH920" s="806"/>
      <c r="NHI920" s="806"/>
      <c r="NHJ920" s="806"/>
      <c r="NHK920" s="806"/>
      <c r="NHL920" s="806"/>
      <c r="NHM920" s="806"/>
      <c r="NHN920" s="806"/>
      <c r="NHO920" s="806"/>
      <c r="NHP920" s="806"/>
      <c r="NHQ920" s="806"/>
      <c r="NHR920" s="806"/>
      <c r="NHS920" s="806"/>
      <c r="NHT920" s="806"/>
      <c r="NHU920" s="806"/>
      <c r="NHV920" s="806"/>
      <c r="NHW920" s="806"/>
      <c r="NHX920" s="806"/>
      <c r="NHY920" s="806"/>
      <c r="NHZ920" s="806"/>
      <c r="NIA920" s="806"/>
      <c r="NIB920" s="806"/>
      <c r="NIC920" s="806"/>
      <c r="NID920" s="806"/>
      <c r="NIE920" s="806"/>
      <c r="NIF920" s="806"/>
      <c r="NIG920" s="806"/>
      <c r="NIH920" s="806"/>
      <c r="NII920" s="806"/>
      <c r="NIJ920" s="806"/>
      <c r="NIK920" s="806"/>
      <c r="NIL920" s="806"/>
      <c r="NIM920" s="806"/>
      <c r="NIN920" s="806"/>
      <c r="NIO920" s="806"/>
      <c r="NIP920" s="806"/>
      <c r="NIQ920" s="806"/>
      <c r="NIR920" s="806"/>
      <c r="NIS920" s="806"/>
      <c r="NIT920" s="806"/>
      <c r="NIU920" s="806"/>
      <c r="NIV920" s="806"/>
      <c r="NIW920" s="806"/>
      <c r="NIX920" s="806"/>
      <c r="NIY920" s="806"/>
      <c r="NIZ920" s="806"/>
      <c r="NJA920" s="806"/>
      <c r="NJB920" s="806"/>
      <c r="NJC920" s="806"/>
      <c r="NJD920" s="806"/>
      <c r="NJE920" s="806"/>
      <c r="NJF920" s="806"/>
      <c r="NJG920" s="806"/>
      <c r="NJH920" s="806"/>
      <c r="NJI920" s="806"/>
      <c r="NJJ920" s="806"/>
      <c r="NJK920" s="806"/>
      <c r="NJL920" s="806"/>
      <c r="NJM920" s="806"/>
      <c r="NJN920" s="806"/>
      <c r="NJO920" s="806"/>
      <c r="NJP920" s="806"/>
      <c r="NJQ920" s="806"/>
      <c r="NJR920" s="806"/>
      <c r="NJS920" s="806"/>
      <c r="NJT920" s="806"/>
      <c r="NJU920" s="806"/>
      <c r="NJV920" s="806"/>
      <c r="NJW920" s="806"/>
      <c r="NJX920" s="806"/>
      <c r="NJY920" s="806"/>
      <c r="NJZ920" s="806"/>
      <c r="NKA920" s="806"/>
      <c r="NKB920" s="806"/>
      <c r="NKC920" s="806"/>
      <c r="NKD920" s="806"/>
      <c r="NKE920" s="806"/>
      <c r="NKF920" s="806"/>
      <c r="NKG920" s="806"/>
      <c r="NKH920" s="806"/>
      <c r="NKI920" s="806"/>
      <c r="NKJ920" s="806"/>
      <c r="NKK920" s="806"/>
      <c r="NKL920" s="806"/>
      <c r="NKM920" s="806"/>
      <c r="NKN920" s="806"/>
      <c r="NKO920" s="806"/>
      <c r="NKP920" s="806"/>
      <c r="NKQ920" s="806"/>
      <c r="NKR920" s="806"/>
      <c r="NKS920" s="806"/>
      <c r="NKT920" s="806"/>
      <c r="NKU920" s="806"/>
      <c r="NKV920" s="806"/>
      <c r="NKW920" s="806"/>
      <c r="NKX920" s="806"/>
      <c r="NKY920" s="806"/>
      <c r="NKZ920" s="806"/>
      <c r="NLA920" s="806"/>
      <c r="NLB920" s="806"/>
      <c r="NLC920" s="806"/>
      <c r="NLD920" s="806"/>
      <c r="NLE920" s="806"/>
      <c r="NLF920" s="806"/>
      <c r="NLG920" s="806"/>
      <c r="NLH920" s="806"/>
      <c r="NLI920" s="806"/>
      <c r="NLJ920" s="806"/>
      <c r="NLK920" s="806"/>
      <c r="NLL920" s="806"/>
      <c r="NLM920" s="806"/>
      <c r="NLN920" s="806"/>
      <c r="NLO920" s="806"/>
      <c r="NLP920" s="806"/>
      <c r="NLQ920" s="806"/>
      <c r="NLR920" s="806"/>
      <c r="NLS920" s="806"/>
      <c r="NLT920" s="806"/>
      <c r="NLU920" s="806"/>
      <c r="NLV920" s="806"/>
      <c r="NLW920" s="806"/>
      <c r="NLX920" s="806"/>
      <c r="NLY920" s="806"/>
      <c r="NLZ920" s="806"/>
      <c r="NMA920" s="806"/>
      <c r="NMB920" s="806"/>
      <c r="NMC920" s="806"/>
      <c r="NMD920" s="806"/>
      <c r="NME920" s="806"/>
      <c r="NMF920" s="806"/>
      <c r="NMG920" s="806"/>
      <c r="NMH920" s="806"/>
      <c r="NMI920" s="806"/>
      <c r="NMJ920" s="806"/>
      <c r="NMK920" s="806"/>
      <c r="NML920" s="806"/>
      <c r="NMM920" s="806"/>
      <c r="NMN920" s="806"/>
      <c r="NMO920" s="806"/>
      <c r="NMP920" s="806"/>
      <c r="NMQ920" s="806"/>
      <c r="NMR920" s="806"/>
      <c r="NMS920" s="806"/>
      <c r="NMT920" s="806"/>
      <c r="NMU920" s="806"/>
      <c r="NMV920" s="806"/>
      <c r="NMW920" s="806"/>
      <c r="NMX920" s="806"/>
      <c r="NMY920" s="806"/>
      <c r="NMZ920" s="806"/>
      <c r="NNA920" s="806"/>
      <c r="NNB920" s="806"/>
      <c r="NNC920" s="806"/>
      <c r="NND920" s="806"/>
      <c r="NNE920" s="806"/>
      <c r="NNF920" s="806"/>
      <c r="NNG920" s="806"/>
      <c r="NNH920" s="806"/>
      <c r="NNI920" s="806"/>
      <c r="NNJ920" s="806"/>
      <c r="NNK920" s="806"/>
      <c r="NNL920" s="806"/>
      <c r="NNM920" s="806"/>
      <c r="NNN920" s="806"/>
      <c r="NNO920" s="806"/>
      <c r="NNP920" s="806"/>
      <c r="NNQ920" s="806"/>
      <c r="NNR920" s="806"/>
      <c r="NNS920" s="806"/>
      <c r="NNT920" s="806"/>
      <c r="NNU920" s="806"/>
      <c r="NNV920" s="806"/>
      <c r="NNW920" s="806"/>
      <c r="NNX920" s="806"/>
      <c r="NNY920" s="806"/>
      <c r="NNZ920" s="806"/>
      <c r="NOA920" s="806"/>
      <c r="NOB920" s="806"/>
      <c r="NOC920" s="806"/>
      <c r="NOD920" s="806"/>
      <c r="NOE920" s="806"/>
      <c r="NOF920" s="806"/>
      <c r="NOG920" s="806"/>
      <c r="NOH920" s="806"/>
      <c r="NOI920" s="806"/>
      <c r="NOJ920" s="806"/>
      <c r="NOK920" s="806"/>
      <c r="NOL920" s="806"/>
      <c r="NOM920" s="806"/>
      <c r="NON920" s="806"/>
      <c r="NOO920" s="806"/>
      <c r="NOP920" s="806"/>
      <c r="NOQ920" s="806"/>
      <c r="NOR920" s="806"/>
      <c r="NOS920" s="806"/>
      <c r="NOT920" s="806"/>
      <c r="NOU920" s="806"/>
      <c r="NOV920" s="806"/>
      <c r="NOW920" s="806"/>
      <c r="NOX920" s="806"/>
      <c r="NOY920" s="806"/>
      <c r="NOZ920" s="806"/>
      <c r="NPA920" s="806"/>
      <c r="NPB920" s="806"/>
      <c r="NPC920" s="806"/>
      <c r="NPD920" s="806"/>
      <c r="NPE920" s="806"/>
      <c r="NPF920" s="806"/>
      <c r="NPG920" s="806"/>
      <c r="NPH920" s="806"/>
      <c r="NPI920" s="806"/>
      <c r="NPJ920" s="806"/>
      <c r="NPK920" s="806"/>
      <c r="NPL920" s="806"/>
      <c r="NPM920" s="806"/>
      <c r="NPN920" s="806"/>
      <c r="NPO920" s="806"/>
      <c r="NPP920" s="806"/>
      <c r="NPQ920" s="806"/>
      <c r="NPR920" s="806"/>
      <c r="NPS920" s="806"/>
      <c r="NPT920" s="806"/>
      <c r="NPU920" s="806"/>
      <c r="NPV920" s="806"/>
      <c r="NPW920" s="806"/>
      <c r="NPX920" s="806"/>
      <c r="NPY920" s="806"/>
      <c r="NPZ920" s="806"/>
      <c r="NQA920" s="806"/>
      <c r="NQB920" s="806"/>
      <c r="NQC920" s="806"/>
      <c r="NQD920" s="806"/>
      <c r="NQE920" s="806"/>
      <c r="NQF920" s="806"/>
      <c r="NQG920" s="806"/>
      <c r="NQH920" s="806"/>
      <c r="NQI920" s="806"/>
      <c r="NQJ920" s="806"/>
      <c r="NQK920" s="806"/>
      <c r="NQL920" s="806"/>
      <c r="NQM920" s="806"/>
      <c r="NQN920" s="806"/>
      <c r="NQO920" s="806"/>
      <c r="NQP920" s="806"/>
      <c r="NQQ920" s="806"/>
      <c r="NQR920" s="806"/>
      <c r="NQS920" s="806"/>
      <c r="NQT920" s="806"/>
      <c r="NQU920" s="806"/>
      <c r="NQV920" s="806"/>
      <c r="NQW920" s="806"/>
      <c r="NQX920" s="806"/>
      <c r="NQY920" s="806"/>
      <c r="NQZ920" s="806"/>
      <c r="NRA920" s="806"/>
      <c r="NRB920" s="806"/>
      <c r="NRC920" s="806"/>
      <c r="NRD920" s="806"/>
      <c r="NRE920" s="806"/>
      <c r="NRF920" s="806"/>
      <c r="NRG920" s="806"/>
      <c r="NRH920" s="806"/>
      <c r="NRI920" s="806"/>
      <c r="NRJ920" s="806"/>
      <c r="NRK920" s="806"/>
      <c r="NRL920" s="806"/>
      <c r="NRM920" s="806"/>
      <c r="NRN920" s="806"/>
      <c r="NRO920" s="806"/>
      <c r="NRP920" s="806"/>
      <c r="NRQ920" s="806"/>
      <c r="NRR920" s="806"/>
      <c r="NRS920" s="806"/>
      <c r="NRT920" s="806"/>
      <c r="NRU920" s="806"/>
      <c r="NRV920" s="806"/>
      <c r="NRW920" s="806"/>
      <c r="NRX920" s="806"/>
      <c r="NRY920" s="806"/>
      <c r="NRZ920" s="806"/>
      <c r="NSA920" s="806"/>
      <c r="NSB920" s="806"/>
      <c r="NSC920" s="806"/>
      <c r="NSD920" s="806"/>
      <c r="NSE920" s="806"/>
      <c r="NSF920" s="806"/>
      <c r="NSG920" s="806"/>
      <c r="NSH920" s="806"/>
      <c r="NSI920" s="806"/>
      <c r="NSJ920" s="806"/>
      <c r="NSK920" s="806"/>
      <c r="NSL920" s="806"/>
      <c r="NSM920" s="806"/>
      <c r="NSN920" s="806"/>
      <c r="NSO920" s="806"/>
      <c r="NSP920" s="806"/>
      <c r="NSQ920" s="806"/>
      <c r="NSR920" s="806"/>
      <c r="NSS920" s="806"/>
      <c r="NST920" s="806"/>
      <c r="NSU920" s="806"/>
      <c r="NSV920" s="806"/>
      <c r="NSW920" s="806"/>
      <c r="NSX920" s="806"/>
      <c r="NSY920" s="806"/>
      <c r="NSZ920" s="806"/>
      <c r="NTA920" s="806"/>
      <c r="NTB920" s="806"/>
      <c r="NTC920" s="806"/>
      <c r="NTD920" s="806"/>
      <c r="NTE920" s="806"/>
      <c r="NTF920" s="806"/>
      <c r="NTG920" s="806"/>
      <c r="NTH920" s="806"/>
      <c r="NTI920" s="806"/>
      <c r="NTJ920" s="806"/>
      <c r="NTK920" s="806"/>
      <c r="NTL920" s="806"/>
      <c r="NTM920" s="806"/>
      <c r="NTN920" s="806"/>
      <c r="NTO920" s="806"/>
      <c r="NTP920" s="806"/>
      <c r="NTQ920" s="806"/>
      <c r="NTR920" s="806"/>
      <c r="NTS920" s="806"/>
      <c r="NTT920" s="806"/>
      <c r="NTU920" s="806"/>
      <c r="NTV920" s="806"/>
      <c r="NTW920" s="806"/>
      <c r="NTX920" s="806"/>
      <c r="NTY920" s="806"/>
      <c r="NTZ920" s="806"/>
      <c r="NUA920" s="806"/>
      <c r="NUB920" s="806"/>
      <c r="NUC920" s="806"/>
      <c r="NUD920" s="806"/>
      <c r="NUE920" s="806"/>
      <c r="NUF920" s="806"/>
      <c r="NUG920" s="806"/>
      <c r="NUH920" s="806"/>
      <c r="NUI920" s="806"/>
      <c r="NUJ920" s="806"/>
      <c r="NUK920" s="806"/>
      <c r="NUL920" s="806"/>
      <c r="NUM920" s="806"/>
      <c r="NUN920" s="806"/>
      <c r="NUO920" s="806"/>
      <c r="NUP920" s="806"/>
      <c r="NUQ920" s="806"/>
      <c r="NUR920" s="806"/>
      <c r="NUS920" s="806"/>
      <c r="NUT920" s="806"/>
      <c r="NUU920" s="806"/>
      <c r="NUV920" s="806"/>
      <c r="NUW920" s="806"/>
      <c r="NUX920" s="806"/>
      <c r="NUY920" s="806"/>
      <c r="NUZ920" s="806"/>
      <c r="NVA920" s="806"/>
      <c r="NVB920" s="806"/>
      <c r="NVC920" s="806"/>
      <c r="NVD920" s="806"/>
      <c r="NVE920" s="806"/>
      <c r="NVF920" s="806"/>
      <c r="NVG920" s="806"/>
      <c r="NVH920" s="806"/>
      <c r="NVI920" s="806"/>
      <c r="NVJ920" s="806"/>
      <c r="NVK920" s="806"/>
      <c r="NVL920" s="806"/>
      <c r="NVM920" s="806"/>
      <c r="NVN920" s="806"/>
      <c r="NVO920" s="806"/>
      <c r="NVP920" s="806"/>
      <c r="NVQ920" s="806"/>
      <c r="NVR920" s="806"/>
      <c r="NVS920" s="806"/>
      <c r="NVT920" s="806"/>
      <c r="NVU920" s="806"/>
      <c r="NVV920" s="806"/>
      <c r="NVW920" s="806"/>
      <c r="NVX920" s="806"/>
      <c r="NVY920" s="806"/>
      <c r="NVZ920" s="806"/>
      <c r="NWA920" s="806"/>
      <c r="NWB920" s="806"/>
      <c r="NWC920" s="806"/>
      <c r="NWD920" s="806"/>
      <c r="NWE920" s="806"/>
      <c r="NWF920" s="806"/>
      <c r="NWG920" s="806"/>
      <c r="NWH920" s="806"/>
      <c r="NWI920" s="806"/>
      <c r="NWJ920" s="806"/>
      <c r="NWK920" s="806"/>
      <c r="NWL920" s="806"/>
      <c r="NWM920" s="806"/>
      <c r="NWN920" s="806"/>
      <c r="NWO920" s="806"/>
      <c r="NWP920" s="806"/>
      <c r="NWQ920" s="806"/>
      <c r="NWR920" s="806"/>
      <c r="NWS920" s="806"/>
      <c r="NWT920" s="806"/>
      <c r="NWU920" s="806"/>
      <c r="NWV920" s="806"/>
      <c r="NWW920" s="806"/>
      <c r="NWX920" s="806"/>
      <c r="NWY920" s="806"/>
      <c r="NWZ920" s="806"/>
      <c r="NXA920" s="806"/>
      <c r="NXB920" s="806"/>
      <c r="NXC920" s="806"/>
      <c r="NXD920" s="806"/>
      <c r="NXE920" s="806"/>
      <c r="NXF920" s="806"/>
      <c r="NXG920" s="806"/>
      <c r="NXH920" s="806"/>
      <c r="NXI920" s="806"/>
      <c r="NXJ920" s="806"/>
      <c r="NXK920" s="806"/>
      <c r="NXL920" s="806"/>
      <c r="NXM920" s="806"/>
      <c r="NXN920" s="806"/>
      <c r="NXO920" s="806"/>
      <c r="NXP920" s="806"/>
      <c r="NXQ920" s="806"/>
      <c r="NXR920" s="806"/>
      <c r="NXS920" s="806"/>
      <c r="NXT920" s="806"/>
      <c r="NXU920" s="806"/>
      <c r="NXV920" s="806"/>
      <c r="NXW920" s="806"/>
      <c r="NXX920" s="806"/>
      <c r="NXY920" s="806"/>
      <c r="NXZ920" s="806"/>
      <c r="NYA920" s="806"/>
      <c r="NYB920" s="806"/>
      <c r="NYC920" s="806"/>
      <c r="NYD920" s="806"/>
      <c r="NYE920" s="806"/>
      <c r="NYF920" s="806"/>
      <c r="NYG920" s="806"/>
      <c r="NYH920" s="806"/>
      <c r="NYI920" s="806"/>
      <c r="NYJ920" s="806"/>
      <c r="NYK920" s="806"/>
      <c r="NYL920" s="806"/>
      <c r="NYM920" s="806"/>
      <c r="NYN920" s="806"/>
      <c r="NYO920" s="806"/>
      <c r="NYP920" s="806"/>
      <c r="NYQ920" s="806"/>
      <c r="NYR920" s="806"/>
      <c r="NYS920" s="806"/>
      <c r="NYT920" s="806"/>
      <c r="NYU920" s="806"/>
      <c r="NYV920" s="806"/>
      <c r="NYW920" s="806"/>
      <c r="NYX920" s="806"/>
      <c r="NYY920" s="806"/>
      <c r="NYZ920" s="806"/>
      <c r="NZA920" s="806"/>
      <c r="NZB920" s="806"/>
      <c r="NZC920" s="806"/>
      <c r="NZD920" s="806"/>
      <c r="NZE920" s="806"/>
      <c r="NZF920" s="806"/>
      <c r="NZG920" s="806"/>
      <c r="NZH920" s="806"/>
      <c r="NZI920" s="806"/>
      <c r="NZJ920" s="806"/>
      <c r="NZK920" s="806"/>
      <c r="NZL920" s="806"/>
      <c r="NZM920" s="806"/>
      <c r="NZN920" s="806"/>
      <c r="NZO920" s="806"/>
      <c r="NZP920" s="806"/>
      <c r="NZQ920" s="806"/>
      <c r="NZR920" s="806"/>
      <c r="NZS920" s="806"/>
      <c r="NZT920" s="806"/>
      <c r="NZU920" s="806"/>
      <c r="NZV920" s="806"/>
      <c r="NZW920" s="806"/>
      <c r="NZX920" s="806"/>
      <c r="NZY920" s="806"/>
      <c r="NZZ920" s="806"/>
      <c r="OAA920" s="806"/>
      <c r="OAB920" s="806"/>
      <c r="OAC920" s="806"/>
      <c r="OAD920" s="806"/>
      <c r="OAE920" s="806"/>
      <c r="OAF920" s="806"/>
      <c r="OAG920" s="806"/>
      <c r="OAH920" s="806"/>
      <c r="OAI920" s="806"/>
      <c r="OAJ920" s="806"/>
      <c r="OAK920" s="806"/>
      <c r="OAL920" s="806"/>
      <c r="OAM920" s="806"/>
      <c r="OAN920" s="806"/>
      <c r="OAO920" s="806"/>
      <c r="OAP920" s="806"/>
      <c r="OAQ920" s="806"/>
      <c r="OAR920" s="806"/>
      <c r="OAS920" s="806"/>
      <c r="OAT920" s="806"/>
      <c r="OAU920" s="806"/>
      <c r="OAV920" s="806"/>
      <c r="OAW920" s="806"/>
      <c r="OAX920" s="806"/>
      <c r="OAY920" s="806"/>
      <c r="OAZ920" s="806"/>
      <c r="OBA920" s="806"/>
      <c r="OBB920" s="806"/>
      <c r="OBC920" s="806"/>
      <c r="OBD920" s="806"/>
      <c r="OBE920" s="806"/>
      <c r="OBF920" s="806"/>
      <c r="OBG920" s="806"/>
      <c r="OBH920" s="806"/>
      <c r="OBI920" s="806"/>
      <c r="OBJ920" s="806"/>
      <c r="OBK920" s="806"/>
      <c r="OBL920" s="806"/>
      <c r="OBM920" s="806"/>
      <c r="OBN920" s="806"/>
      <c r="OBO920" s="806"/>
      <c r="OBP920" s="806"/>
      <c r="OBQ920" s="806"/>
      <c r="OBR920" s="806"/>
      <c r="OBS920" s="806"/>
      <c r="OBT920" s="806"/>
      <c r="OBU920" s="806"/>
      <c r="OBV920" s="806"/>
      <c r="OBW920" s="806"/>
      <c r="OBX920" s="806"/>
      <c r="OBY920" s="806"/>
      <c r="OBZ920" s="806"/>
      <c r="OCA920" s="806"/>
      <c r="OCB920" s="806"/>
      <c r="OCC920" s="806"/>
      <c r="OCD920" s="806"/>
      <c r="OCE920" s="806"/>
      <c r="OCF920" s="806"/>
      <c r="OCG920" s="806"/>
      <c r="OCH920" s="806"/>
      <c r="OCI920" s="806"/>
      <c r="OCJ920" s="806"/>
      <c r="OCK920" s="806"/>
      <c r="OCL920" s="806"/>
      <c r="OCM920" s="806"/>
      <c r="OCN920" s="806"/>
      <c r="OCO920" s="806"/>
      <c r="OCP920" s="806"/>
      <c r="OCQ920" s="806"/>
      <c r="OCR920" s="806"/>
      <c r="OCS920" s="806"/>
      <c r="OCT920" s="806"/>
      <c r="OCU920" s="806"/>
      <c r="OCV920" s="806"/>
      <c r="OCW920" s="806"/>
      <c r="OCX920" s="806"/>
      <c r="OCY920" s="806"/>
      <c r="OCZ920" s="806"/>
      <c r="ODA920" s="806"/>
      <c r="ODB920" s="806"/>
      <c r="ODC920" s="806"/>
      <c r="ODD920" s="806"/>
      <c r="ODE920" s="806"/>
      <c r="ODF920" s="806"/>
      <c r="ODG920" s="806"/>
      <c r="ODH920" s="806"/>
      <c r="ODI920" s="806"/>
      <c r="ODJ920" s="806"/>
      <c r="ODK920" s="806"/>
      <c r="ODL920" s="806"/>
      <c r="ODM920" s="806"/>
      <c r="ODN920" s="806"/>
      <c r="ODO920" s="806"/>
      <c r="ODP920" s="806"/>
      <c r="ODQ920" s="806"/>
      <c r="ODR920" s="806"/>
      <c r="ODS920" s="806"/>
      <c r="ODT920" s="806"/>
      <c r="ODU920" s="806"/>
      <c r="ODV920" s="806"/>
      <c r="ODW920" s="806"/>
      <c r="ODX920" s="806"/>
      <c r="ODY920" s="806"/>
      <c r="ODZ920" s="806"/>
      <c r="OEA920" s="806"/>
      <c r="OEB920" s="806"/>
      <c r="OEC920" s="806"/>
      <c r="OED920" s="806"/>
      <c r="OEE920" s="806"/>
      <c r="OEF920" s="806"/>
      <c r="OEG920" s="806"/>
      <c r="OEH920" s="806"/>
      <c r="OEI920" s="806"/>
      <c r="OEJ920" s="806"/>
      <c r="OEK920" s="806"/>
      <c r="OEL920" s="806"/>
      <c r="OEM920" s="806"/>
      <c r="OEN920" s="806"/>
      <c r="OEO920" s="806"/>
      <c r="OEP920" s="806"/>
      <c r="OEQ920" s="806"/>
      <c r="OER920" s="806"/>
      <c r="OES920" s="806"/>
      <c r="OET920" s="806"/>
      <c r="OEU920" s="806"/>
      <c r="OEV920" s="806"/>
      <c r="OEW920" s="806"/>
      <c r="OEX920" s="806"/>
      <c r="OEY920" s="806"/>
      <c r="OEZ920" s="806"/>
      <c r="OFA920" s="806"/>
      <c r="OFB920" s="806"/>
      <c r="OFC920" s="806"/>
      <c r="OFD920" s="806"/>
      <c r="OFE920" s="806"/>
      <c r="OFF920" s="806"/>
      <c r="OFG920" s="806"/>
      <c r="OFH920" s="806"/>
      <c r="OFI920" s="806"/>
      <c r="OFJ920" s="806"/>
      <c r="OFK920" s="806"/>
      <c r="OFL920" s="806"/>
      <c r="OFM920" s="806"/>
      <c r="OFN920" s="806"/>
      <c r="OFO920" s="806"/>
      <c r="OFP920" s="806"/>
      <c r="OFQ920" s="806"/>
      <c r="OFR920" s="806"/>
      <c r="OFS920" s="806"/>
      <c r="OFT920" s="806"/>
      <c r="OFU920" s="806"/>
      <c r="OFV920" s="806"/>
      <c r="OFW920" s="806"/>
      <c r="OFX920" s="806"/>
      <c r="OFY920" s="806"/>
      <c r="OFZ920" s="806"/>
      <c r="OGA920" s="806"/>
      <c r="OGB920" s="806"/>
      <c r="OGC920" s="806"/>
      <c r="OGD920" s="806"/>
      <c r="OGE920" s="806"/>
      <c r="OGF920" s="806"/>
      <c r="OGG920" s="806"/>
      <c r="OGH920" s="806"/>
      <c r="OGI920" s="806"/>
      <c r="OGJ920" s="806"/>
      <c r="OGK920" s="806"/>
      <c r="OGL920" s="806"/>
      <c r="OGM920" s="806"/>
      <c r="OGN920" s="806"/>
      <c r="OGO920" s="806"/>
      <c r="OGP920" s="806"/>
      <c r="OGQ920" s="806"/>
      <c r="OGR920" s="806"/>
      <c r="OGS920" s="806"/>
      <c r="OGT920" s="806"/>
      <c r="OGU920" s="806"/>
      <c r="OGV920" s="806"/>
      <c r="OGW920" s="806"/>
      <c r="OGX920" s="806"/>
      <c r="OGY920" s="806"/>
      <c r="OGZ920" s="806"/>
      <c r="OHA920" s="806"/>
      <c r="OHB920" s="806"/>
      <c r="OHC920" s="806"/>
      <c r="OHD920" s="806"/>
      <c r="OHE920" s="806"/>
      <c r="OHF920" s="806"/>
      <c r="OHG920" s="806"/>
      <c r="OHH920" s="806"/>
      <c r="OHI920" s="806"/>
      <c r="OHJ920" s="806"/>
      <c r="OHK920" s="806"/>
      <c r="OHL920" s="806"/>
      <c r="OHM920" s="806"/>
      <c r="OHN920" s="806"/>
      <c r="OHO920" s="806"/>
      <c r="OHP920" s="806"/>
      <c r="OHQ920" s="806"/>
      <c r="OHR920" s="806"/>
      <c r="OHS920" s="806"/>
      <c r="OHT920" s="806"/>
      <c r="OHU920" s="806"/>
      <c r="OHV920" s="806"/>
      <c r="OHW920" s="806"/>
      <c r="OHX920" s="806"/>
      <c r="OHY920" s="806"/>
      <c r="OHZ920" s="806"/>
      <c r="OIA920" s="806"/>
      <c r="OIB920" s="806"/>
      <c r="OIC920" s="806"/>
      <c r="OID920" s="806"/>
      <c r="OIE920" s="806"/>
      <c r="OIF920" s="806"/>
      <c r="OIG920" s="806"/>
      <c r="OIH920" s="806"/>
      <c r="OII920" s="806"/>
      <c r="OIJ920" s="806"/>
      <c r="OIK920" s="806"/>
      <c r="OIL920" s="806"/>
      <c r="OIM920" s="806"/>
      <c r="OIN920" s="806"/>
      <c r="OIO920" s="806"/>
      <c r="OIP920" s="806"/>
      <c r="OIQ920" s="806"/>
      <c r="OIR920" s="806"/>
      <c r="OIS920" s="806"/>
      <c r="OIT920" s="806"/>
      <c r="OIU920" s="806"/>
      <c r="OIV920" s="806"/>
      <c r="OIW920" s="806"/>
      <c r="OIX920" s="806"/>
      <c r="OIY920" s="806"/>
      <c r="OIZ920" s="806"/>
      <c r="OJA920" s="806"/>
      <c r="OJB920" s="806"/>
      <c r="OJC920" s="806"/>
      <c r="OJD920" s="806"/>
      <c r="OJE920" s="806"/>
      <c r="OJF920" s="806"/>
      <c r="OJG920" s="806"/>
      <c r="OJH920" s="806"/>
      <c r="OJI920" s="806"/>
      <c r="OJJ920" s="806"/>
      <c r="OJK920" s="806"/>
      <c r="OJL920" s="806"/>
      <c r="OJM920" s="806"/>
      <c r="OJN920" s="806"/>
      <c r="OJO920" s="806"/>
      <c r="OJP920" s="806"/>
      <c r="OJQ920" s="806"/>
      <c r="OJR920" s="806"/>
      <c r="OJS920" s="806"/>
      <c r="OJT920" s="806"/>
      <c r="OJU920" s="806"/>
      <c r="OJV920" s="806"/>
      <c r="OJW920" s="806"/>
      <c r="OJX920" s="806"/>
      <c r="OJY920" s="806"/>
      <c r="OJZ920" s="806"/>
      <c r="OKA920" s="806"/>
      <c r="OKB920" s="806"/>
      <c r="OKC920" s="806"/>
      <c r="OKD920" s="806"/>
      <c r="OKE920" s="806"/>
      <c r="OKF920" s="806"/>
      <c r="OKG920" s="806"/>
      <c r="OKH920" s="806"/>
      <c r="OKI920" s="806"/>
      <c r="OKJ920" s="806"/>
      <c r="OKK920" s="806"/>
      <c r="OKL920" s="806"/>
      <c r="OKM920" s="806"/>
      <c r="OKN920" s="806"/>
      <c r="OKO920" s="806"/>
      <c r="OKP920" s="806"/>
      <c r="OKQ920" s="806"/>
      <c r="OKR920" s="806"/>
      <c r="OKS920" s="806"/>
      <c r="OKT920" s="806"/>
      <c r="OKU920" s="806"/>
      <c r="OKV920" s="806"/>
      <c r="OKW920" s="806"/>
      <c r="OKX920" s="806"/>
      <c r="OKY920" s="806"/>
      <c r="OKZ920" s="806"/>
      <c r="OLA920" s="806"/>
      <c r="OLB920" s="806"/>
      <c r="OLC920" s="806"/>
      <c r="OLD920" s="806"/>
      <c r="OLE920" s="806"/>
      <c r="OLF920" s="806"/>
      <c r="OLG920" s="806"/>
      <c r="OLH920" s="806"/>
      <c r="OLI920" s="806"/>
      <c r="OLJ920" s="806"/>
      <c r="OLK920" s="806"/>
      <c r="OLL920" s="806"/>
      <c r="OLM920" s="806"/>
      <c r="OLN920" s="806"/>
      <c r="OLO920" s="806"/>
      <c r="OLP920" s="806"/>
      <c r="OLQ920" s="806"/>
      <c r="OLR920" s="806"/>
      <c r="OLS920" s="806"/>
      <c r="OLT920" s="806"/>
      <c r="OLU920" s="806"/>
      <c r="OLV920" s="806"/>
      <c r="OLW920" s="806"/>
      <c r="OLX920" s="806"/>
      <c r="OLY920" s="806"/>
      <c r="OLZ920" s="806"/>
      <c r="OMA920" s="806"/>
      <c r="OMB920" s="806"/>
      <c r="OMC920" s="806"/>
      <c r="OMD920" s="806"/>
      <c r="OME920" s="806"/>
      <c r="OMF920" s="806"/>
      <c r="OMG920" s="806"/>
      <c r="OMH920" s="806"/>
      <c r="OMI920" s="806"/>
      <c r="OMJ920" s="806"/>
      <c r="OMK920" s="806"/>
      <c r="OML920" s="806"/>
      <c r="OMM920" s="806"/>
      <c r="OMN920" s="806"/>
      <c r="OMO920" s="806"/>
      <c r="OMP920" s="806"/>
      <c r="OMQ920" s="806"/>
      <c r="OMR920" s="806"/>
      <c r="OMS920" s="806"/>
      <c r="OMT920" s="806"/>
      <c r="OMU920" s="806"/>
      <c r="OMV920" s="806"/>
      <c r="OMW920" s="806"/>
      <c r="OMX920" s="806"/>
      <c r="OMY920" s="806"/>
      <c r="OMZ920" s="806"/>
      <c r="ONA920" s="806"/>
      <c r="ONB920" s="806"/>
      <c r="ONC920" s="806"/>
      <c r="OND920" s="806"/>
      <c r="ONE920" s="806"/>
      <c r="ONF920" s="806"/>
      <c r="ONG920" s="806"/>
      <c r="ONH920" s="806"/>
      <c r="ONI920" s="806"/>
      <c r="ONJ920" s="806"/>
      <c r="ONK920" s="806"/>
      <c r="ONL920" s="806"/>
      <c r="ONM920" s="806"/>
      <c r="ONN920" s="806"/>
      <c r="ONO920" s="806"/>
      <c r="ONP920" s="806"/>
      <c r="ONQ920" s="806"/>
      <c r="ONR920" s="806"/>
      <c r="ONS920" s="806"/>
      <c r="ONT920" s="806"/>
      <c r="ONU920" s="806"/>
      <c r="ONV920" s="806"/>
      <c r="ONW920" s="806"/>
      <c r="ONX920" s="806"/>
      <c r="ONY920" s="806"/>
      <c r="ONZ920" s="806"/>
      <c r="OOA920" s="806"/>
      <c r="OOB920" s="806"/>
      <c r="OOC920" s="806"/>
      <c r="OOD920" s="806"/>
      <c r="OOE920" s="806"/>
      <c r="OOF920" s="806"/>
      <c r="OOG920" s="806"/>
      <c r="OOH920" s="806"/>
      <c r="OOI920" s="806"/>
      <c r="OOJ920" s="806"/>
      <c r="OOK920" s="806"/>
      <c r="OOL920" s="806"/>
      <c r="OOM920" s="806"/>
      <c r="OON920" s="806"/>
      <c r="OOO920" s="806"/>
      <c r="OOP920" s="806"/>
      <c r="OOQ920" s="806"/>
      <c r="OOR920" s="806"/>
      <c r="OOS920" s="806"/>
      <c r="OOT920" s="806"/>
      <c r="OOU920" s="806"/>
      <c r="OOV920" s="806"/>
      <c r="OOW920" s="806"/>
      <c r="OOX920" s="806"/>
      <c r="OOY920" s="806"/>
      <c r="OOZ920" s="806"/>
      <c r="OPA920" s="806"/>
      <c r="OPB920" s="806"/>
      <c r="OPC920" s="806"/>
      <c r="OPD920" s="806"/>
      <c r="OPE920" s="806"/>
      <c r="OPF920" s="806"/>
      <c r="OPG920" s="806"/>
      <c r="OPH920" s="806"/>
      <c r="OPI920" s="806"/>
      <c r="OPJ920" s="806"/>
      <c r="OPK920" s="806"/>
      <c r="OPL920" s="806"/>
      <c r="OPM920" s="806"/>
      <c r="OPN920" s="806"/>
      <c r="OPO920" s="806"/>
      <c r="OPP920" s="806"/>
      <c r="OPQ920" s="806"/>
      <c r="OPR920" s="806"/>
      <c r="OPS920" s="806"/>
      <c r="OPT920" s="806"/>
      <c r="OPU920" s="806"/>
      <c r="OPV920" s="806"/>
      <c r="OPW920" s="806"/>
      <c r="OPX920" s="806"/>
      <c r="OPY920" s="806"/>
      <c r="OPZ920" s="806"/>
      <c r="OQA920" s="806"/>
      <c r="OQB920" s="806"/>
      <c r="OQC920" s="806"/>
      <c r="OQD920" s="806"/>
      <c r="OQE920" s="806"/>
      <c r="OQF920" s="806"/>
      <c r="OQG920" s="806"/>
      <c r="OQH920" s="806"/>
      <c r="OQI920" s="806"/>
      <c r="OQJ920" s="806"/>
      <c r="OQK920" s="806"/>
      <c r="OQL920" s="806"/>
      <c r="OQM920" s="806"/>
      <c r="OQN920" s="806"/>
      <c r="OQO920" s="806"/>
      <c r="OQP920" s="806"/>
      <c r="OQQ920" s="806"/>
      <c r="OQR920" s="806"/>
      <c r="OQS920" s="806"/>
      <c r="OQT920" s="806"/>
      <c r="OQU920" s="806"/>
      <c r="OQV920" s="806"/>
      <c r="OQW920" s="806"/>
      <c r="OQX920" s="806"/>
      <c r="OQY920" s="806"/>
      <c r="OQZ920" s="806"/>
      <c r="ORA920" s="806"/>
      <c r="ORB920" s="806"/>
      <c r="ORC920" s="806"/>
      <c r="ORD920" s="806"/>
      <c r="ORE920" s="806"/>
      <c r="ORF920" s="806"/>
      <c r="ORG920" s="806"/>
      <c r="ORH920" s="806"/>
      <c r="ORI920" s="806"/>
      <c r="ORJ920" s="806"/>
      <c r="ORK920" s="806"/>
      <c r="ORL920" s="806"/>
      <c r="ORM920" s="806"/>
      <c r="ORN920" s="806"/>
      <c r="ORO920" s="806"/>
      <c r="ORP920" s="806"/>
      <c r="ORQ920" s="806"/>
      <c r="ORR920" s="806"/>
      <c r="ORS920" s="806"/>
      <c r="ORT920" s="806"/>
      <c r="ORU920" s="806"/>
      <c r="ORV920" s="806"/>
      <c r="ORW920" s="806"/>
      <c r="ORX920" s="806"/>
      <c r="ORY920" s="806"/>
      <c r="ORZ920" s="806"/>
      <c r="OSA920" s="806"/>
      <c r="OSB920" s="806"/>
      <c r="OSC920" s="806"/>
      <c r="OSD920" s="806"/>
      <c r="OSE920" s="806"/>
      <c r="OSF920" s="806"/>
      <c r="OSG920" s="806"/>
      <c r="OSH920" s="806"/>
      <c r="OSI920" s="806"/>
      <c r="OSJ920" s="806"/>
      <c r="OSK920" s="806"/>
      <c r="OSL920" s="806"/>
      <c r="OSM920" s="806"/>
      <c r="OSN920" s="806"/>
      <c r="OSO920" s="806"/>
      <c r="OSP920" s="806"/>
      <c r="OSQ920" s="806"/>
      <c r="OSR920" s="806"/>
      <c r="OSS920" s="806"/>
      <c r="OST920" s="806"/>
      <c r="OSU920" s="806"/>
      <c r="OSV920" s="806"/>
      <c r="OSW920" s="806"/>
      <c r="OSX920" s="806"/>
      <c r="OSY920" s="806"/>
      <c r="OSZ920" s="806"/>
      <c r="OTA920" s="806"/>
      <c r="OTB920" s="806"/>
      <c r="OTC920" s="806"/>
      <c r="OTD920" s="806"/>
      <c r="OTE920" s="806"/>
      <c r="OTF920" s="806"/>
      <c r="OTG920" s="806"/>
      <c r="OTH920" s="806"/>
      <c r="OTI920" s="806"/>
      <c r="OTJ920" s="806"/>
      <c r="OTK920" s="806"/>
      <c r="OTL920" s="806"/>
      <c r="OTM920" s="806"/>
      <c r="OTN920" s="806"/>
      <c r="OTO920" s="806"/>
      <c r="OTP920" s="806"/>
      <c r="OTQ920" s="806"/>
      <c r="OTR920" s="806"/>
      <c r="OTS920" s="806"/>
      <c r="OTT920" s="806"/>
      <c r="OTU920" s="806"/>
      <c r="OTV920" s="806"/>
      <c r="OTW920" s="806"/>
      <c r="OTX920" s="806"/>
      <c r="OTY920" s="806"/>
      <c r="OTZ920" s="806"/>
      <c r="OUA920" s="806"/>
      <c r="OUB920" s="806"/>
      <c r="OUC920" s="806"/>
      <c r="OUD920" s="806"/>
      <c r="OUE920" s="806"/>
      <c r="OUF920" s="806"/>
      <c r="OUG920" s="806"/>
      <c r="OUH920" s="806"/>
      <c r="OUI920" s="806"/>
      <c r="OUJ920" s="806"/>
      <c r="OUK920" s="806"/>
      <c r="OUL920" s="806"/>
      <c r="OUM920" s="806"/>
      <c r="OUN920" s="806"/>
      <c r="OUO920" s="806"/>
      <c r="OUP920" s="806"/>
      <c r="OUQ920" s="806"/>
      <c r="OUR920" s="806"/>
      <c r="OUS920" s="806"/>
      <c r="OUT920" s="806"/>
      <c r="OUU920" s="806"/>
      <c r="OUV920" s="806"/>
      <c r="OUW920" s="806"/>
      <c r="OUX920" s="806"/>
      <c r="OUY920" s="806"/>
      <c r="OUZ920" s="806"/>
      <c r="OVA920" s="806"/>
      <c r="OVB920" s="806"/>
      <c r="OVC920" s="806"/>
      <c r="OVD920" s="806"/>
      <c r="OVE920" s="806"/>
      <c r="OVF920" s="806"/>
      <c r="OVG920" s="806"/>
      <c r="OVH920" s="806"/>
      <c r="OVI920" s="806"/>
      <c r="OVJ920" s="806"/>
      <c r="OVK920" s="806"/>
      <c r="OVL920" s="806"/>
      <c r="OVM920" s="806"/>
      <c r="OVN920" s="806"/>
      <c r="OVO920" s="806"/>
      <c r="OVP920" s="806"/>
      <c r="OVQ920" s="806"/>
      <c r="OVR920" s="806"/>
      <c r="OVS920" s="806"/>
      <c r="OVT920" s="806"/>
      <c r="OVU920" s="806"/>
      <c r="OVV920" s="806"/>
      <c r="OVW920" s="806"/>
      <c r="OVX920" s="806"/>
      <c r="OVY920" s="806"/>
      <c r="OVZ920" s="806"/>
      <c r="OWA920" s="806"/>
      <c r="OWB920" s="806"/>
      <c r="OWC920" s="806"/>
      <c r="OWD920" s="806"/>
      <c r="OWE920" s="806"/>
      <c r="OWF920" s="806"/>
      <c r="OWG920" s="806"/>
      <c r="OWH920" s="806"/>
      <c r="OWI920" s="806"/>
      <c r="OWJ920" s="806"/>
      <c r="OWK920" s="806"/>
      <c r="OWL920" s="806"/>
      <c r="OWM920" s="806"/>
      <c r="OWN920" s="806"/>
      <c r="OWO920" s="806"/>
      <c r="OWP920" s="806"/>
      <c r="OWQ920" s="806"/>
      <c r="OWR920" s="806"/>
      <c r="OWS920" s="806"/>
      <c r="OWT920" s="806"/>
      <c r="OWU920" s="806"/>
      <c r="OWV920" s="806"/>
      <c r="OWW920" s="806"/>
      <c r="OWX920" s="806"/>
      <c r="OWY920" s="806"/>
      <c r="OWZ920" s="806"/>
      <c r="OXA920" s="806"/>
      <c r="OXB920" s="806"/>
      <c r="OXC920" s="806"/>
      <c r="OXD920" s="806"/>
      <c r="OXE920" s="806"/>
      <c r="OXF920" s="806"/>
      <c r="OXG920" s="806"/>
      <c r="OXH920" s="806"/>
      <c r="OXI920" s="806"/>
      <c r="OXJ920" s="806"/>
      <c r="OXK920" s="806"/>
      <c r="OXL920" s="806"/>
      <c r="OXM920" s="806"/>
      <c r="OXN920" s="806"/>
      <c r="OXO920" s="806"/>
      <c r="OXP920" s="806"/>
      <c r="OXQ920" s="806"/>
      <c r="OXR920" s="806"/>
      <c r="OXS920" s="806"/>
      <c r="OXT920" s="806"/>
      <c r="OXU920" s="806"/>
      <c r="OXV920" s="806"/>
      <c r="OXW920" s="806"/>
      <c r="OXX920" s="806"/>
      <c r="OXY920" s="806"/>
      <c r="OXZ920" s="806"/>
      <c r="OYA920" s="806"/>
      <c r="OYB920" s="806"/>
      <c r="OYC920" s="806"/>
      <c r="OYD920" s="806"/>
      <c r="OYE920" s="806"/>
      <c r="OYF920" s="806"/>
      <c r="OYG920" s="806"/>
      <c r="OYH920" s="806"/>
      <c r="OYI920" s="806"/>
      <c r="OYJ920" s="806"/>
      <c r="OYK920" s="806"/>
      <c r="OYL920" s="806"/>
      <c r="OYM920" s="806"/>
      <c r="OYN920" s="806"/>
      <c r="OYO920" s="806"/>
      <c r="OYP920" s="806"/>
      <c r="OYQ920" s="806"/>
      <c r="OYR920" s="806"/>
      <c r="OYS920" s="806"/>
      <c r="OYT920" s="806"/>
      <c r="OYU920" s="806"/>
      <c r="OYV920" s="806"/>
      <c r="OYW920" s="806"/>
      <c r="OYX920" s="806"/>
      <c r="OYY920" s="806"/>
      <c r="OYZ920" s="806"/>
      <c r="OZA920" s="806"/>
      <c r="OZB920" s="806"/>
      <c r="OZC920" s="806"/>
      <c r="OZD920" s="806"/>
      <c r="OZE920" s="806"/>
      <c r="OZF920" s="806"/>
      <c r="OZG920" s="806"/>
      <c r="OZH920" s="806"/>
      <c r="OZI920" s="806"/>
      <c r="OZJ920" s="806"/>
      <c r="OZK920" s="806"/>
      <c r="OZL920" s="806"/>
      <c r="OZM920" s="806"/>
      <c r="OZN920" s="806"/>
      <c r="OZO920" s="806"/>
      <c r="OZP920" s="806"/>
      <c r="OZQ920" s="806"/>
      <c r="OZR920" s="806"/>
      <c r="OZS920" s="806"/>
      <c r="OZT920" s="806"/>
      <c r="OZU920" s="806"/>
      <c r="OZV920" s="806"/>
      <c r="OZW920" s="806"/>
      <c r="OZX920" s="806"/>
      <c r="OZY920" s="806"/>
      <c r="OZZ920" s="806"/>
      <c r="PAA920" s="806"/>
      <c r="PAB920" s="806"/>
      <c r="PAC920" s="806"/>
      <c r="PAD920" s="806"/>
      <c r="PAE920" s="806"/>
      <c r="PAF920" s="806"/>
      <c r="PAG920" s="806"/>
      <c r="PAH920" s="806"/>
      <c r="PAI920" s="806"/>
      <c r="PAJ920" s="806"/>
      <c r="PAK920" s="806"/>
      <c r="PAL920" s="806"/>
      <c r="PAM920" s="806"/>
      <c r="PAN920" s="806"/>
      <c r="PAO920" s="806"/>
      <c r="PAP920" s="806"/>
      <c r="PAQ920" s="806"/>
      <c r="PAR920" s="806"/>
      <c r="PAS920" s="806"/>
      <c r="PAT920" s="806"/>
      <c r="PAU920" s="806"/>
      <c r="PAV920" s="806"/>
      <c r="PAW920" s="806"/>
      <c r="PAX920" s="806"/>
      <c r="PAY920" s="806"/>
      <c r="PAZ920" s="806"/>
      <c r="PBA920" s="806"/>
      <c r="PBB920" s="806"/>
      <c r="PBC920" s="806"/>
      <c r="PBD920" s="806"/>
      <c r="PBE920" s="806"/>
      <c r="PBF920" s="806"/>
      <c r="PBG920" s="806"/>
      <c r="PBH920" s="806"/>
      <c r="PBI920" s="806"/>
      <c r="PBJ920" s="806"/>
      <c r="PBK920" s="806"/>
      <c r="PBL920" s="806"/>
      <c r="PBM920" s="806"/>
      <c r="PBN920" s="806"/>
      <c r="PBO920" s="806"/>
      <c r="PBP920" s="806"/>
      <c r="PBQ920" s="806"/>
      <c r="PBR920" s="806"/>
      <c r="PBS920" s="806"/>
      <c r="PBT920" s="806"/>
      <c r="PBU920" s="806"/>
      <c r="PBV920" s="806"/>
      <c r="PBW920" s="806"/>
      <c r="PBX920" s="806"/>
      <c r="PBY920" s="806"/>
      <c r="PBZ920" s="806"/>
      <c r="PCA920" s="806"/>
      <c r="PCB920" s="806"/>
      <c r="PCC920" s="806"/>
      <c r="PCD920" s="806"/>
      <c r="PCE920" s="806"/>
      <c r="PCF920" s="806"/>
      <c r="PCG920" s="806"/>
      <c r="PCH920" s="806"/>
      <c r="PCI920" s="806"/>
      <c r="PCJ920" s="806"/>
      <c r="PCK920" s="806"/>
      <c r="PCL920" s="806"/>
      <c r="PCM920" s="806"/>
      <c r="PCN920" s="806"/>
      <c r="PCO920" s="806"/>
      <c r="PCP920" s="806"/>
      <c r="PCQ920" s="806"/>
      <c r="PCR920" s="806"/>
      <c r="PCS920" s="806"/>
      <c r="PCT920" s="806"/>
      <c r="PCU920" s="806"/>
      <c r="PCV920" s="806"/>
      <c r="PCW920" s="806"/>
      <c r="PCX920" s="806"/>
      <c r="PCY920" s="806"/>
      <c r="PCZ920" s="806"/>
      <c r="PDA920" s="806"/>
      <c r="PDB920" s="806"/>
      <c r="PDC920" s="806"/>
      <c r="PDD920" s="806"/>
      <c r="PDE920" s="806"/>
      <c r="PDF920" s="806"/>
      <c r="PDG920" s="806"/>
      <c r="PDH920" s="806"/>
      <c r="PDI920" s="806"/>
      <c r="PDJ920" s="806"/>
      <c r="PDK920" s="806"/>
      <c r="PDL920" s="806"/>
      <c r="PDM920" s="806"/>
      <c r="PDN920" s="806"/>
      <c r="PDO920" s="806"/>
      <c r="PDP920" s="806"/>
      <c r="PDQ920" s="806"/>
      <c r="PDR920" s="806"/>
      <c r="PDS920" s="806"/>
      <c r="PDT920" s="806"/>
      <c r="PDU920" s="806"/>
      <c r="PDV920" s="806"/>
      <c r="PDW920" s="806"/>
      <c r="PDX920" s="806"/>
      <c r="PDY920" s="806"/>
      <c r="PDZ920" s="806"/>
      <c r="PEA920" s="806"/>
      <c r="PEB920" s="806"/>
      <c r="PEC920" s="806"/>
      <c r="PED920" s="806"/>
      <c r="PEE920" s="806"/>
      <c r="PEF920" s="806"/>
      <c r="PEG920" s="806"/>
      <c r="PEH920" s="806"/>
      <c r="PEI920" s="806"/>
      <c r="PEJ920" s="806"/>
      <c r="PEK920" s="806"/>
      <c r="PEL920" s="806"/>
      <c r="PEM920" s="806"/>
      <c r="PEN920" s="806"/>
      <c r="PEO920" s="806"/>
      <c r="PEP920" s="806"/>
      <c r="PEQ920" s="806"/>
      <c r="PER920" s="806"/>
      <c r="PES920" s="806"/>
      <c r="PET920" s="806"/>
      <c r="PEU920" s="806"/>
      <c r="PEV920" s="806"/>
      <c r="PEW920" s="806"/>
      <c r="PEX920" s="806"/>
      <c r="PEY920" s="806"/>
      <c r="PEZ920" s="806"/>
      <c r="PFA920" s="806"/>
      <c r="PFB920" s="806"/>
      <c r="PFC920" s="806"/>
      <c r="PFD920" s="806"/>
      <c r="PFE920" s="806"/>
      <c r="PFF920" s="806"/>
      <c r="PFG920" s="806"/>
      <c r="PFH920" s="806"/>
      <c r="PFI920" s="806"/>
      <c r="PFJ920" s="806"/>
      <c r="PFK920" s="806"/>
      <c r="PFL920" s="806"/>
      <c r="PFM920" s="806"/>
      <c r="PFN920" s="806"/>
      <c r="PFO920" s="806"/>
      <c r="PFP920" s="806"/>
      <c r="PFQ920" s="806"/>
      <c r="PFR920" s="806"/>
      <c r="PFS920" s="806"/>
      <c r="PFT920" s="806"/>
      <c r="PFU920" s="806"/>
      <c r="PFV920" s="806"/>
      <c r="PFW920" s="806"/>
      <c r="PFX920" s="806"/>
      <c r="PFY920" s="806"/>
      <c r="PFZ920" s="806"/>
      <c r="PGA920" s="806"/>
      <c r="PGB920" s="806"/>
      <c r="PGC920" s="806"/>
      <c r="PGD920" s="806"/>
      <c r="PGE920" s="806"/>
      <c r="PGF920" s="806"/>
      <c r="PGG920" s="806"/>
      <c r="PGH920" s="806"/>
      <c r="PGI920" s="806"/>
      <c r="PGJ920" s="806"/>
      <c r="PGK920" s="806"/>
      <c r="PGL920" s="806"/>
      <c r="PGM920" s="806"/>
      <c r="PGN920" s="806"/>
      <c r="PGO920" s="806"/>
      <c r="PGP920" s="806"/>
      <c r="PGQ920" s="806"/>
      <c r="PGR920" s="806"/>
      <c r="PGS920" s="806"/>
      <c r="PGT920" s="806"/>
      <c r="PGU920" s="806"/>
      <c r="PGV920" s="806"/>
      <c r="PGW920" s="806"/>
      <c r="PGX920" s="806"/>
      <c r="PGY920" s="806"/>
      <c r="PGZ920" s="806"/>
      <c r="PHA920" s="806"/>
      <c r="PHB920" s="806"/>
      <c r="PHC920" s="806"/>
      <c r="PHD920" s="806"/>
      <c r="PHE920" s="806"/>
      <c r="PHF920" s="806"/>
      <c r="PHG920" s="806"/>
      <c r="PHH920" s="806"/>
      <c r="PHI920" s="806"/>
      <c r="PHJ920" s="806"/>
      <c r="PHK920" s="806"/>
      <c r="PHL920" s="806"/>
      <c r="PHM920" s="806"/>
      <c r="PHN920" s="806"/>
      <c r="PHO920" s="806"/>
      <c r="PHP920" s="806"/>
      <c r="PHQ920" s="806"/>
      <c r="PHR920" s="806"/>
      <c r="PHS920" s="806"/>
      <c r="PHT920" s="806"/>
      <c r="PHU920" s="806"/>
      <c r="PHV920" s="806"/>
      <c r="PHW920" s="806"/>
      <c r="PHX920" s="806"/>
      <c r="PHY920" s="806"/>
      <c r="PHZ920" s="806"/>
      <c r="PIA920" s="806"/>
      <c r="PIB920" s="806"/>
      <c r="PIC920" s="806"/>
      <c r="PID920" s="806"/>
      <c r="PIE920" s="806"/>
      <c r="PIF920" s="806"/>
      <c r="PIG920" s="806"/>
      <c r="PIH920" s="806"/>
      <c r="PII920" s="806"/>
      <c r="PIJ920" s="806"/>
      <c r="PIK920" s="806"/>
      <c r="PIL920" s="806"/>
      <c r="PIM920" s="806"/>
      <c r="PIN920" s="806"/>
      <c r="PIO920" s="806"/>
      <c r="PIP920" s="806"/>
      <c r="PIQ920" s="806"/>
      <c r="PIR920" s="806"/>
      <c r="PIS920" s="806"/>
      <c r="PIT920" s="806"/>
      <c r="PIU920" s="806"/>
      <c r="PIV920" s="806"/>
      <c r="PIW920" s="806"/>
      <c r="PIX920" s="806"/>
      <c r="PIY920" s="806"/>
      <c r="PIZ920" s="806"/>
      <c r="PJA920" s="806"/>
      <c r="PJB920" s="806"/>
      <c r="PJC920" s="806"/>
      <c r="PJD920" s="806"/>
      <c r="PJE920" s="806"/>
      <c r="PJF920" s="806"/>
      <c r="PJG920" s="806"/>
      <c r="PJH920" s="806"/>
      <c r="PJI920" s="806"/>
      <c r="PJJ920" s="806"/>
      <c r="PJK920" s="806"/>
      <c r="PJL920" s="806"/>
      <c r="PJM920" s="806"/>
      <c r="PJN920" s="806"/>
      <c r="PJO920" s="806"/>
      <c r="PJP920" s="806"/>
      <c r="PJQ920" s="806"/>
      <c r="PJR920" s="806"/>
      <c r="PJS920" s="806"/>
      <c r="PJT920" s="806"/>
      <c r="PJU920" s="806"/>
      <c r="PJV920" s="806"/>
      <c r="PJW920" s="806"/>
      <c r="PJX920" s="806"/>
      <c r="PJY920" s="806"/>
      <c r="PJZ920" s="806"/>
      <c r="PKA920" s="806"/>
      <c r="PKB920" s="806"/>
      <c r="PKC920" s="806"/>
      <c r="PKD920" s="806"/>
      <c r="PKE920" s="806"/>
      <c r="PKF920" s="806"/>
      <c r="PKG920" s="806"/>
      <c r="PKH920" s="806"/>
      <c r="PKI920" s="806"/>
      <c r="PKJ920" s="806"/>
      <c r="PKK920" s="806"/>
      <c r="PKL920" s="806"/>
      <c r="PKM920" s="806"/>
      <c r="PKN920" s="806"/>
      <c r="PKO920" s="806"/>
      <c r="PKP920" s="806"/>
      <c r="PKQ920" s="806"/>
      <c r="PKR920" s="806"/>
      <c r="PKS920" s="806"/>
      <c r="PKT920" s="806"/>
      <c r="PKU920" s="806"/>
      <c r="PKV920" s="806"/>
      <c r="PKW920" s="806"/>
      <c r="PKX920" s="806"/>
      <c r="PKY920" s="806"/>
      <c r="PKZ920" s="806"/>
      <c r="PLA920" s="806"/>
      <c r="PLB920" s="806"/>
      <c r="PLC920" s="806"/>
      <c r="PLD920" s="806"/>
      <c r="PLE920" s="806"/>
      <c r="PLF920" s="806"/>
      <c r="PLG920" s="806"/>
      <c r="PLH920" s="806"/>
      <c r="PLI920" s="806"/>
      <c r="PLJ920" s="806"/>
      <c r="PLK920" s="806"/>
      <c r="PLL920" s="806"/>
      <c r="PLM920" s="806"/>
      <c r="PLN920" s="806"/>
      <c r="PLO920" s="806"/>
      <c r="PLP920" s="806"/>
      <c r="PLQ920" s="806"/>
      <c r="PLR920" s="806"/>
      <c r="PLS920" s="806"/>
      <c r="PLT920" s="806"/>
      <c r="PLU920" s="806"/>
      <c r="PLV920" s="806"/>
      <c r="PLW920" s="806"/>
      <c r="PLX920" s="806"/>
      <c r="PLY920" s="806"/>
      <c r="PLZ920" s="806"/>
      <c r="PMA920" s="806"/>
      <c r="PMB920" s="806"/>
      <c r="PMC920" s="806"/>
      <c r="PMD920" s="806"/>
      <c r="PME920" s="806"/>
      <c r="PMF920" s="806"/>
      <c r="PMG920" s="806"/>
      <c r="PMH920" s="806"/>
      <c r="PMI920" s="806"/>
      <c r="PMJ920" s="806"/>
      <c r="PMK920" s="806"/>
      <c r="PML920" s="806"/>
      <c r="PMM920" s="806"/>
      <c r="PMN920" s="806"/>
      <c r="PMO920" s="806"/>
      <c r="PMP920" s="806"/>
      <c r="PMQ920" s="806"/>
      <c r="PMR920" s="806"/>
      <c r="PMS920" s="806"/>
      <c r="PMT920" s="806"/>
      <c r="PMU920" s="806"/>
      <c r="PMV920" s="806"/>
      <c r="PMW920" s="806"/>
      <c r="PMX920" s="806"/>
      <c r="PMY920" s="806"/>
      <c r="PMZ920" s="806"/>
      <c r="PNA920" s="806"/>
      <c r="PNB920" s="806"/>
      <c r="PNC920" s="806"/>
      <c r="PND920" s="806"/>
      <c r="PNE920" s="806"/>
      <c r="PNF920" s="806"/>
      <c r="PNG920" s="806"/>
      <c r="PNH920" s="806"/>
      <c r="PNI920" s="806"/>
      <c r="PNJ920" s="806"/>
      <c r="PNK920" s="806"/>
      <c r="PNL920" s="806"/>
      <c r="PNM920" s="806"/>
      <c r="PNN920" s="806"/>
      <c r="PNO920" s="806"/>
      <c r="PNP920" s="806"/>
      <c r="PNQ920" s="806"/>
      <c r="PNR920" s="806"/>
      <c r="PNS920" s="806"/>
      <c r="PNT920" s="806"/>
      <c r="PNU920" s="806"/>
      <c r="PNV920" s="806"/>
      <c r="PNW920" s="806"/>
      <c r="PNX920" s="806"/>
      <c r="PNY920" s="806"/>
      <c r="PNZ920" s="806"/>
      <c r="POA920" s="806"/>
      <c r="POB920" s="806"/>
      <c r="POC920" s="806"/>
      <c r="POD920" s="806"/>
      <c r="POE920" s="806"/>
      <c r="POF920" s="806"/>
      <c r="POG920" s="806"/>
      <c r="POH920" s="806"/>
      <c r="POI920" s="806"/>
      <c r="POJ920" s="806"/>
      <c r="POK920" s="806"/>
      <c r="POL920" s="806"/>
      <c r="POM920" s="806"/>
      <c r="PON920" s="806"/>
      <c r="POO920" s="806"/>
      <c r="POP920" s="806"/>
      <c r="POQ920" s="806"/>
      <c r="POR920" s="806"/>
      <c r="POS920" s="806"/>
      <c r="POT920" s="806"/>
      <c r="POU920" s="806"/>
      <c r="POV920" s="806"/>
      <c r="POW920" s="806"/>
      <c r="POX920" s="806"/>
      <c r="POY920" s="806"/>
      <c r="POZ920" s="806"/>
      <c r="PPA920" s="806"/>
      <c r="PPB920" s="806"/>
      <c r="PPC920" s="806"/>
      <c r="PPD920" s="806"/>
      <c r="PPE920" s="806"/>
      <c r="PPF920" s="806"/>
      <c r="PPG920" s="806"/>
      <c r="PPH920" s="806"/>
      <c r="PPI920" s="806"/>
      <c r="PPJ920" s="806"/>
      <c r="PPK920" s="806"/>
      <c r="PPL920" s="806"/>
      <c r="PPM920" s="806"/>
      <c r="PPN920" s="806"/>
      <c r="PPO920" s="806"/>
      <c r="PPP920" s="806"/>
      <c r="PPQ920" s="806"/>
      <c r="PPR920" s="806"/>
      <c r="PPS920" s="806"/>
      <c r="PPT920" s="806"/>
      <c r="PPU920" s="806"/>
      <c r="PPV920" s="806"/>
      <c r="PPW920" s="806"/>
      <c r="PPX920" s="806"/>
      <c r="PPY920" s="806"/>
      <c r="PPZ920" s="806"/>
      <c r="PQA920" s="806"/>
      <c r="PQB920" s="806"/>
      <c r="PQC920" s="806"/>
      <c r="PQD920" s="806"/>
      <c r="PQE920" s="806"/>
      <c r="PQF920" s="806"/>
      <c r="PQG920" s="806"/>
      <c r="PQH920" s="806"/>
      <c r="PQI920" s="806"/>
      <c r="PQJ920" s="806"/>
      <c r="PQK920" s="806"/>
      <c r="PQL920" s="806"/>
      <c r="PQM920" s="806"/>
      <c r="PQN920" s="806"/>
      <c r="PQO920" s="806"/>
      <c r="PQP920" s="806"/>
      <c r="PQQ920" s="806"/>
      <c r="PQR920" s="806"/>
      <c r="PQS920" s="806"/>
      <c r="PQT920" s="806"/>
      <c r="PQU920" s="806"/>
      <c r="PQV920" s="806"/>
      <c r="PQW920" s="806"/>
      <c r="PQX920" s="806"/>
      <c r="PQY920" s="806"/>
      <c r="PQZ920" s="806"/>
      <c r="PRA920" s="806"/>
      <c r="PRB920" s="806"/>
      <c r="PRC920" s="806"/>
      <c r="PRD920" s="806"/>
      <c r="PRE920" s="806"/>
      <c r="PRF920" s="806"/>
      <c r="PRG920" s="806"/>
      <c r="PRH920" s="806"/>
      <c r="PRI920" s="806"/>
      <c r="PRJ920" s="806"/>
      <c r="PRK920" s="806"/>
      <c r="PRL920" s="806"/>
      <c r="PRM920" s="806"/>
      <c r="PRN920" s="806"/>
      <c r="PRO920" s="806"/>
      <c r="PRP920" s="806"/>
      <c r="PRQ920" s="806"/>
      <c r="PRR920" s="806"/>
      <c r="PRS920" s="806"/>
      <c r="PRT920" s="806"/>
      <c r="PRU920" s="806"/>
      <c r="PRV920" s="806"/>
      <c r="PRW920" s="806"/>
      <c r="PRX920" s="806"/>
      <c r="PRY920" s="806"/>
      <c r="PRZ920" s="806"/>
      <c r="PSA920" s="806"/>
      <c r="PSB920" s="806"/>
      <c r="PSC920" s="806"/>
      <c r="PSD920" s="806"/>
      <c r="PSE920" s="806"/>
      <c r="PSF920" s="806"/>
      <c r="PSG920" s="806"/>
      <c r="PSH920" s="806"/>
      <c r="PSI920" s="806"/>
      <c r="PSJ920" s="806"/>
      <c r="PSK920" s="806"/>
      <c r="PSL920" s="806"/>
      <c r="PSM920" s="806"/>
      <c r="PSN920" s="806"/>
      <c r="PSO920" s="806"/>
      <c r="PSP920" s="806"/>
      <c r="PSQ920" s="806"/>
      <c r="PSR920" s="806"/>
      <c r="PSS920" s="806"/>
      <c r="PST920" s="806"/>
      <c r="PSU920" s="806"/>
      <c r="PSV920" s="806"/>
      <c r="PSW920" s="806"/>
      <c r="PSX920" s="806"/>
      <c r="PSY920" s="806"/>
      <c r="PSZ920" s="806"/>
      <c r="PTA920" s="806"/>
      <c r="PTB920" s="806"/>
      <c r="PTC920" s="806"/>
      <c r="PTD920" s="806"/>
      <c r="PTE920" s="806"/>
      <c r="PTF920" s="806"/>
      <c r="PTG920" s="806"/>
      <c r="PTH920" s="806"/>
      <c r="PTI920" s="806"/>
      <c r="PTJ920" s="806"/>
      <c r="PTK920" s="806"/>
      <c r="PTL920" s="806"/>
      <c r="PTM920" s="806"/>
      <c r="PTN920" s="806"/>
      <c r="PTO920" s="806"/>
      <c r="PTP920" s="806"/>
      <c r="PTQ920" s="806"/>
      <c r="PTR920" s="806"/>
      <c r="PTS920" s="806"/>
      <c r="PTT920" s="806"/>
      <c r="PTU920" s="806"/>
      <c r="PTV920" s="806"/>
      <c r="PTW920" s="806"/>
      <c r="PTX920" s="806"/>
      <c r="PTY920" s="806"/>
      <c r="PTZ920" s="806"/>
      <c r="PUA920" s="806"/>
      <c r="PUB920" s="806"/>
      <c r="PUC920" s="806"/>
      <c r="PUD920" s="806"/>
      <c r="PUE920" s="806"/>
      <c r="PUF920" s="806"/>
      <c r="PUG920" s="806"/>
      <c r="PUH920" s="806"/>
      <c r="PUI920" s="806"/>
      <c r="PUJ920" s="806"/>
      <c r="PUK920" s="806"/>
      <c r="PUL920" s="806"/>
      <c r="PUM920" s="806"/>
      <c r="PUN920" s="806"/>
      <c r="PUO920" s="806"/>
      <c r="PUP920" s="806"/>
      <c r="PUQ920" s="806"/>
      <c r="PUR920" s="806"/>
      <c r="PUS920" s="806"/>
      <c r="PUT920" s="806"/>
      <c r="PUU920" s="806"/>
      <c r="PUV920" s="806"/>
      <c r="PUW920" s="806"/>
      <c r="PUX920" s="806"/>
      <c r="PUY920" s="806"/>
      <c r="PUZ920" s="806"/>
      <c r="PVA920" s="806"/>
      <c r="PVB920" s="806"/>
      <c r="PVC920" s="806"/>
      <c r="PVD920" s="806"/>
      <c r="PVE920" s="806"/>
      <c r="PVF920" s="806"/>
      <c r="PVG920" s="806"/>
      <c r="PVH920" s="806"/>
      <c r="PVI920" s="806"/>
      <c r="PVJ920" s="806"/>
      <c r="PVK920" s="806"/>
      <c r="PVL920" s="806"/>
      <c r="PVM920" s="806"/>
      <c r="PVN920" s="806"/>
      <c r="PVO920" s="806"/>
      <c r="PVP920" s="806"/>
      <c r="PVQ920" s="806"/>
      <c r="PVR920" s="806"/>
      <c r="PVS920" s="806"/>
      <c r="PVT920" s="806"/>
      <c r="PVU920" s="806"/>
      <c r="PVV920" s="806"/>
      <c r="PVW920" s="806"/>
      <c r="PVX920" s="806"/>
      <c r="PVY920" s="806"/>
      <c r="PVZ920" s="806"/>
      <c r="PWA920" s="806"/>
      <c r="PWB920" s="806"/>
      <c r="PWC920" s="806"/>
      <c r="PWD920" s="806"/>
      <c r="PWE920" s="806"/>
      <c r="PWF920" s="806"/>
      <c r="PWG920" s="806"/>
      <c r="PWH920" s="806"/>
      <c r="PWI920" s="806"/>
      <c r="PWJ920" s="806"/>
      <c r="PWK920" s="806"/>
      <c r="PWL920" s="806"/>
      <c r="PWM920" s="806"/>
      <c r="PWN920" s="806"/>
      <c r="PWO920" s="806"/>
      <c r="PWP920" s="806"/>
      <c r="PWQ920" s="806"/>
      <c r="PWR920" s="806"/>
      <c r="PWS920" s="806"/>
      <c r="PWT920" s="806"/>
      <c r="PWU920" s="806"/>
      <c r="PWV920" s="806"/>
      <c r="PWW920" s="806"/>
      <c r="PWX920" s="806"/>
      <c r="PWY920" s="806"/>
      <c r="PWZ920" s="806"/>
      <c r="PXA920" s="806"/>
      <c r="PXB920" s="806"/>
      <c r="PXC920" s="806"/>
      <c r="PXD920" s="806"/>
      <c r="PXE920" s="806"/>
      <c r="PXF920" s="806"/>
      <c r="PXG920" s="806"/>
      <c r="PXH920" s="806"/>
      <c r="PXI920" s="806"/>
      <c r="PXJ920" s="806"/>
      <c r="PXK920" s="806"/>
      <c r="PXL920" s="806"/>
      <c r="PXM920" s="806"/>
      <c r="PXN920" s="806"/>
      <c r="PXO920" s="806"/>
      <c r="PXP920" s="806"/>
      <c r="PXQ920" s="806"/>
      <c r="PXR920" s="806"/>
      <c r="PXS920" s="806"/>
      <c r="PXT920" s="806"/>
      <c r="PXU920" s="806"/>
      <c r="PXV920" s="806"/>
      <c r="PXW920" s="806"/>
      <c r="PXX920" s="806"/>
      <c r="PXY920" s="806"/>
      <c r="PXZ920" s="806"/>
      <c r="PYA920" s="806"/>
      <c r="PYB920" s="806"/>
      <c r="PYC920" s="806"/>
      <c r="PYD920" s="806"/>
      <c r="PYE920" s="806"/>
      <c r="PYF920" s="806"/>
      <c r="PYG920" s="806"/>
      <c r="PYH920" s="806"/>
      <c r="PYI920" s="806"/>
      <c r="PYJ920" s="806"/>
      <c r="PYK920" s="806"/>
      <c r="PYL920" s="806"/>
      <c r="PYM920" s="806"/>
      <c r="PYN920" s="806"/>
      <c r="PYO920" s="806"/>
      <c r="PYP920" s="806"/>
      <c r="PYQ920" s="806"/>
      <c r="PYR920" s="806"/>
      <c r="PYS920" s="806"/>
      <c r="PYT920" s="806"/>
      <c r="PYU920" s="806"/>
      <c r="PYV920" s="806"/>
      <c r="PYW920" s="806"/>
      <c r="PYX920" s="806"/>
      <c r="PYY920" s="806"/>
      <c r="PYZ920" s="806"/>
      <c r="PZA920" s="806"/>
      <c r="PZB920" s="806"/>
      <c r="PZC920" s="806"/>
      <c r="PZD920" s="806"/>
      <c r="PZE920" s="806"/>
      <c r="PZF920" s="806"/>
      <c r="PZG920" s="806"/>
      <c r="PZH920" s="806"/>
      <c r="PZI920" s="806"/>
      <c r="PZJ920" s="806"/>
      <c r="PZK920" s="806"/>
      <c r="PZL920" s="806"/>
      <c r="PZM920" s="806"/>
      <c r="PZN920" s="806"/>
      <c r="PZO920" s="806"/>
      <c r="PZP920" s="806"/>
      <c r="PZQ920" s="806"/>
      <c r="PZR920" s="806"/>
      <c r="PZS920" s="806"/>
      <c r="PZT920" s="806"/>
      <c r="PZU920" s="806"/>
      <c r="PZV920" s="806"/>
      <c r="PZW920" s="806"/>
      <c r="PZX920" s="806"/>
      <c r="PZY920" s="806"/>
      <c r="PZZ920" s="806"/>
      <c r="QAA920" s="806"/>
      <c r="QAB920" s="806"/>
      <c r="QAC920" s="806"/>
      <c r="QAD920" s="806"/>
      <c r="QAE920" s="806"/>
      <c r="QAF920" s="806"/>
      <c r="QAG920" s="806"/>
      <c r="QAH920" s="806"/>
      <c r="QAI920" s="806"/>
      <c r="QAJ920" s="806"/>
      <c r="QAK920" s="806"/>
      <c r="QAL920" s="806"/>
      <c r="QAM920" s="806"/>
      <c r="QAN920" s="806"/>
      <c r="QAO920" s="806"/>
      <c r="QAP920" s="806"/>
      <c r="QAQ920" s="806"/>
      <c r="QAR920" s="806"/>
      <c r="QAS920" s="806"/>
      <c r="QAT920" s="806"/>
      <c r="QAU920" s="806"/>
      <c r="QAV920" s="806"/>
      <c r="QAW920" s="806"/>
      <c r="QAX920" s="806"/>
      <c r="QAY920" s="806"/>
      <c r="QAZ920" s="806"/>
      <c r="QBA920" s="806"/>
      <c r="QBB920" s="806"/>
      <c r="QBC920" s="806"/>
      <c r="QBD920" s="806"/>
      <c r="QBE920" s="806"/>
      <c r="QBF920" s="806"/>
      <c r="QBG920" s="806"/>
      <c r="QBH920" s="806"/>
      <c r="QBI920" s="806"/>
      <c r="QBJ920" s="806"/>
      <c r="QBK920" s="806"/>
      <c r="QBL920" s="806"/>
      <c r="QBM920" s="806"/>
      <c r="QBN920" s="806"/>
      <c r="QBO920" s="806"/>
      <c r="QBP920" s="806"/>
      <c r="QBQ920" s="806"/>
      <c r="QBR920" s="806"/>
      <c r="QBS920" s="806"/>
      <c r="QBT920" s="806"/>
      <c r="QBU920" s="806"/>
      <c r="QBV920" s="806"/>
      <c r="QBW920" s="806"/>
      <c r="QBX920" s="806"/>
      <c r="QBY920" s="806"/>
      <c r="QBZ920" s="806"/>
      <c r="QCA920" s="806"/>
      <c r="QCB920" s="806"/>
      <c r="QCC920" s="806"/>
      <c r="QCD920" s="806"/>
      <c r="QCE920" s="806"/>
      <c r="QCF920" s="806"/>
      <c r="QCG920" s="806"/>
      <c r="QCH920" s="806"/>
      <c r="QCI920" s="806"/>
      <c r="QCJ920" s="806"/>
      <c r="QCK920" s="806"/>
      <c r="QCL920" s="806"/>
      <c r="QCM920" s="806"/>
      <c r="QCN920" s="806"/>
      <c r="QCO920" s="806"/>
      <c r="QCP920" s="806"/>
      <c r="QCQ920" s="806"/>
      <c r="QCR920" s="806"/>
      <c r="QCS920" s="806"/>
      <c r="QCT920" s="806"/>
      <c r="QCU920" s="806"/>
      <c r="QCV920" s="806"/>
      <c r="QCW920" s="806"/>
      <c r="QCX920" s="806"/>
      <c r="QCY920" s="806"/>
      <c r="QCZ920" s="806"/>
      <c r="QDA920" s="806"/>
      <c r="QDB920" s="806"/>
      <c r="QDC920" s="806"/>
      <c r="QDD920" s="806"/>
      <c r="QDE920" s="806"/>
      <c r="QDF920" s="806"/>
      <c r="QDG920" s="806"/>
      <c r="QDH920" s="806"/>
      <c r="QDI920" s="806"/>
      <c r="QDJ920" s="806"/>
      <c r="QDK920" s="806"/>
      <c r="QDL920" s="806"/>
      <c r="QDM920" s="806"/>
      <c r="QDN920" s="806"/>
      <c r="QDO920" s="806"/>
      <c r="QDP920" s="806"/>
      <c r="QDQ920" s="806"/>
      <c r="QDR920" s="806"/>
      <c r="QDS920" s="806"/>
      <c r="QDT920" s="806"/>
      <c r="QDU920" s="806"/>
      <c r="QDV920" s="806"/>
      <c r="QDW920" s="806"/>
      <c r="QDX920" s="806"/>
      <c r="QDY920" s="806"/>
      <c r="QDZ920" s="806"/>
      <c r="QEA920" s="806"/>
      <c r="QEB920" s="806"/>
      <c r="QEC920" s="806"/>
      <c r="QED920" s="806"/>
      <c r="QEE920" s="806"/>
      <c r="QEF920" s="806"/>
      <c r="QEG920" s="806"/>
      <c r="QEH920" s="806"/>
      <c r="QEI920" s="806"/>
      <c r="QEJ920" s="806"/>
      <c r="QEK920" s="806"/>
      <c r="QEL920" s="806"/>
      <c r="QEM920" s="806"/>
      <c r="QEN920" s="806"/>
      <c r="QEO920" s="806"/>
      <c r="QEP920" s="806"/>
      <c r="QEQ920" s="806"/>
      <c r="QER920" s="806"/>
      <c r="QES920" s="806"/>
      <c r="QET920" s="806"/>
      <c r="QEU920" s="806"/>
      <c r="QEV920" s="806"/>
      <c r="QEW920" s="806"/>
      <c r="QEX920" s="806"/>
      <c r="QEY920" s="806"/>
      <c r="QEZ920" s="806"/>
      <c r="QFA920" s="806"/>
      <c r="QFB920" s="806"/>
      <c r="QFC920" s="806"/>
      <c r="QFD920" s="806"/>
      <c r="QFE920" s="806"/>
      <c r="QFF920" s="806"/>
      <c r="QFG920" s="806"/>
      <c r="QFH920" s="806"/>
      <c r="QFI920" s="806"/>
      <c r="QFJ920" s="806"/>
      <c r="QFK920" s="806"/>
      <c r="QFL920" s="806"/>
      <c r="QFM920" s="806"/>
      <c r="QFN920" s="806"/>
      <c r="QFO920" s="806"/>
      <c r="QFP920" s="806"/>
      <c r="QFQ920" s="806"/>
      <c r="QFR920" s="806"/>
      <c r="QFS920" s="806"/>
      <c r="QFT920" s="806"/>
      <c r="QFU920" s="806"/>
      <c r="QFV920" s="806"/>
      <c r="QFW920" s="806"/>
      <c r="QFX920" s="806"/>
      <c r="QFY920" s="806"/>
      <c r="QFZ920" s="806"/>
      <c r="QGA920" s="806"/>
      <c r="QGB920" s="806"/>
      <c r="QGC920" s="806"/>
      <c r="QGD920" s="806"/>
      <c r="QGE920" s="806"/>
      <c r="QGF920" s="806"/>
      <c r="QGG920" s="806"/>
      <c r="QGH920" s="806"/>
      <c r="QGI920" s="806"/>
      <c r="QGJ920" s="806"/>
      <c r="QGK920" s="806"/>
      <c r="QGL920" s="806"/>
      <c r="QGM920" s="806"/>
      <c r="QGN920" s="806"/>
      <c r="QGO920" s="806"/>
      <c r="QGP920" s="806"/>
      <c r="QGQ920" s="806"/>
      <c r="QGR920" s="806"/>
      <c r="QGS920" s="806"/>
      <c r="QGT920" s="806"/>
      <c r="QGU920" s="806"/>
      <c r="QGV920" s="806"/>
      <c r="QGW920" s="806"/>
      <c r="QGX920" s="806"/>
      <c r="QGY920" s="806"/>
      <c r="QGZ920" s="806"/>
      <c r="QHA920" s="806"/>
      <c r="QHB920" s="806"/>
      <c r="QHC920" s="806"/>
      <c r="QHD920" s="806"/>
      <c r="QHE920" s="806"/>
      <c r="QHF920" s="806"/>
      <c r="QHG920" s="806"/>
      <c r="QHH920" s="806"/>
      <c r="QHI920" s="806"/>
      <c r="QHJ920" s="806"/>
      <c r="QHK920" s="806"/>
      <c r="QHL920" s="806"/>
      <c r="QHM920" s="806"/>
      <c r="QHN920" s="806"/>
      <c r="QHO920" s="806"/>
      <c r="QHP920" s="806"/>
      <c r="QHQ920" s="806"/>
      <c r="QHR920" s="806"/>
      <c r="QHS920" s="806"/>
      <c r="QHT920" s="806"/>
      <c r="QHU920" s="806"/>
      <c r="QHV920" s="806"/>
      <c r="QHW920" s="806"/>
      <c r="QHX920" s="806"/>
      <c r="QHY920" s="806"/>
      <c r="QHZ920" s="806"/>
      <c r="QIA920" s="806"/>
      <c r="QIB920" s="806"/>
      <c r="QIC920" s="806"/>
      <c r="QID920" s="806"/>
      <c r="QIE920" s="806"/>
      <c r="QIF920" s="806"/>
      <c r="QIG920" s="806"/>
      <c r="QIH920" s="806"/>
      <c r="QII920" s="806"/>
      <c r="QIJ920" s="806"/>
      <c r="QIK920" s="806"/>
      <c r="QIL920" s="806"/>
      <c r="QIM920" s="806"/>
      <c r="QIN920" s="806"/>
      <c r="QIO920" s="806"/>
      <c r="QIP920" s="806"/>
      <c r="QIQ920" s="806"/>
      <c r="QIR920" s="806"/>
      <c r="QIS920" s="806"/>
      <c r="QIT920" s="806"/>
      <c r="QIU920" s="806"/>
      <c r="QIV920" s="806"/>
      <c r="QIW920" s="806"/>
      <c r="QIX920" s="806"/>
      <c r="QIY920" s="806"/>
      <c r="QIZ920" s="806"/>
      <c r="QJA920" s="806"/>
      <c r="QJB920" s="806"/>
      <c r="QJC920" s="806"/>
      <c r="QJD920" s="806"/>
      <c r="QJE920" s="806"/>
      <c r="QJF920" s="806"/>
      <c r="QJG920" s="806"/>
      <c r="QJH920" s="806"/>
      <c r="QJI920" s="806"/>
      <c r="QJJ920" s="806"/>
      <c r="QJK920" s="806"/>
      <c r="QJL920" s="806"/>
      <c r="QJM920" s="806"/>
      <c r="QJN920" s="806"/>
      <c r="QJO920" s="806"/>
      <c r="QJP920" s="806"/>
      <c r="QJQ920" s="806"/>
      <c r="QJR920" s="806"/>
      <c r="QJS920" s="806"/>
      <c r="QJT920" s="806"/>
      <c r="QJU920" s="806"/>
      <c r="QJV920" s="806"/>
      <c r="QJW920" s="806"/>
      <c r="QJX920" s="806"/>
      <c r="QJY920" s="806"/>
      <c r="QJZ920" s="806"/>
      <c r="QKA920" s="806"/>
      <c r="QKB920" s="806"/>
      <c r="QKC920" s="806"/>
      <c r="QKD920" s="806"/>
      <c r="QKE920" s="806"/>
      <c r="QKF920" s="806"/>
      <c r="QKG920" s="806"/>
      <c r="QKH920" s="806"/>
      <c r="QKI920" s="806"/>
      <c r="QKJ920" s="806"/>
      <c r="QKK920" s="806"/>
      <c r="QKL920" s="806"/>
      <c r="QKM920" s="806"/>
      <c r="QKN920" s="806"/>
      <c r="QKO920" s="806"/>
      <c r="QKP920" s="806"/>
      <c r="QKQ920" s="806"/>
      <c r="QKR920" s="806"/>
      <c r="QKS920" s="806"/>
      <c r="QKT920" s="806"/>
      <c r="QKU920" s="806"/>
      <c r="QKV920" s="806"/>
      <c r="QKW920" s="806"/>
      <c r="QKX920" s="806"/>
      <c r="QKY920" s="806"/>
      <c r="QKZ920" s="806"/>
      <c r="QLA920" s="806"/>
      <c r="QLB920" s="806"/>
      <c r="QLC920" s="806"/>
      <c r="QLD920" s="806"/>
      <c r="QLE920" s="806"/>
      <c r="QLF920" s="806"/>
      <c r="QLG920" s="806"/>
      <c r="QLH920" s="806"/>
      <c r="QLI920" s="806"/>
      <c r="QLJ920" s="806"/>
      <c r="QLK920" s="806"/>
      <c r="QLL920" s="806"/>
      <c r="QLM920" s="806"/>
      <c r="QLN920" s="806"/>
      <c r="QLO920" s="806"/>
      <c r="QLP920" s="806"/>
      <c r="QLQ920" s="806"/>
      <c r="QLR920" s="806"/>
      <c r="QLS920" s="806"/>
      <c r="QLT920" s="806"/>
      <c r="QLU920" s="806"/>
      <c r="QLV920" s="806"/>
      <c r="QLW920" s="806"/>
      <c r="QLX920" s="806"/>
      <c r="QLY920" s="806"/>
      <c r="QLZ920" s="806"/>
      <c r="QMA920" s="806"/>
      <c r="QMB920" s="806"/>
      <c r="QMC920" s="806"/>
      <c r="QMD920" s="806"/>
      <c r="QME920" s="806"/>
      <c r="QMF920" s="806"/>
      <c r="QMG920" s="806"/>
      <c r="QMH920" s="806"/>
      <c r="QMI920" s="806"/>
      <c r="QMJ920" s="806"/>
      <c r="QMK920" s="806"/>
      <c r="QML920" s="806"/>
      <c r="QMM920" s="806"/>
      <c r="QMN920" s="806"/>
      <c r="QMO920" s="806"/>
      <c r="QMP920" s="806"/>
      <c r="QMQ920" s="806"/>
      <c r="QMR920" s="806"/>
      <c r="QMS920" s="806"/>
      <c r="QMT920" s="806"/>
      <c r="QMU920" s="806"/>
      <c r="QMV920" s="806"/>
      <c r="QMW920" s="806"/>
      <c r="QMX920" s="806"/>
      <c r="QMY920" s="806"/>
      <c r="QMZ920" s="806"/>
      <c r="QNA920" s="806"/>
      <c r="QNB920" s="806"/>
      <c r="QNC920" s="806"/>
      <c r="QND920" s="806"/>
      <c r="QNE920" s="806"/>
      <c r="QNF920" s="806"/>
      <c r="QNG920" s="806"/>
      <c r="QNH920" s="806"/>
      <c r="QNI920" s="806"/>
      <c r="QNJ920" s="806"/>
      <c r="QNK920" s="806"/>
      <c r="QNL920" s="806"/>
      <c r="QNM920" s="806"/>
      <c r="QNN920" s="806"/>
      <c r="QNO920" s="806"/>
      <c r="QNP920" s="806"/>
      <c r="QNQ920" s="806"/>
      <c r="QNR920" s="806"/>
      <c r="QNS920" s="806"/>
      <c r="QNT920" s="806"/>
      <c r="QNU920" s="806"/>
      <c r="QNV920" s="806"/>
      <c r="QNW920" s="806"/>
      <c r="QNX920" s="806"/>
      <c r="QNY920" s="806"/>
      <c r="QNZ920" s="806"/>
      <c r="QOA920" s="806"/>
      <c r="QOB920" s="806"/>
      <c r="QOC920" s="806"/>
      <c r="QOD920" s="806"/>
      <c r="QOE920" s="806"/>
      <c r="QOF920" s="806"/>
      <c r="QOG920" s="806"/>
      <c r="QOH920" s="806"/>
      <c r="QOI920" s="806"/>
      <c r="QOJ920" s="806"/>
      <c r="QOK920" s="806"/>
      <c r="QOL920" s="806"/>
      <c r="QOM920" s="806"/>
      <c r="QON920" s="806"/>
      <c r="QOO920" s="806"/>
      <c r="QOP920" s="806"/>
      <c r="QOQ920" s="806"/>
      <c r="QOR920" s="806"/>
      <c r="QOS920" s="806"/>
      <c r="QOT920" s="806"/>
      <c r="QOU920" s="806"/>
      <c r="QOV920" s="806"/>
      <c r="QOW920" s="806"/>
      <c r="QOX920" s="806"/>
      <c r="QOY920" s="806"/>
      <c r="QOZ920" s="806"/>
      <c r="QPA920" s="806"/>
      <c r="QPB920" s="806"/>
      <c r="QPC920" s="806"/>
      <c r="QPD920" s="806"/>
      <c r="QPE920" s="806"/>
      <c r="QPF920" s="806"/>
      <c r="QPG920" s="806"/>
      <c r="QPH920" s="806"/>
      <c r="QPI920" s="806"/>
      <c r="QPJ920" s="806"/>
      <c r="QPK920" s="806"/>
      <c r="QPL920" s="806"/>
      <c r="QPM920" s="806"/>
      <c r="QPN920" s="806"/>
      <c r="QPO920" s="806"/>
      <c r="QPP920" s="806"/>
      <c r="QPQ920" s="806"/>
      <c r="QPR920" s="806"/>
      <c r="QPS920" s="806"/>
      <c r="QPT920" s="806"/>
      <c r="QPU920" s="806"/>
      <c r="QPV920" s="806"/>
      <c r="QPW920" s="806"/>
      <c r="QPX920" s="806"/>
      <c r="QPY920" s="806"/>
      <c r="QPZ920" s="806"/>
      <c r="QQA920" s="806"/>
      <c r="QQB920" s="806"/>
      <c r="QQC920" s="806"/>
      <c r="QQD920" s="806"/>
      <c r="QQE920" s="806"/>
      <c r="QQF920" s="806"/>
      <c r="QQG920" s="806"/>
      <c r="QQH920" s="806"/>
      <c r="QQI920" s="806"/>
      <c r="QQJ920" s="806"/>
      <c r="QQK920" s="806"/>
      <c r="QQL920" s="806"/>
      <c r="QQM920" s="806"/>
      <c r="QQN920" s="806"/>
      <c r="QQO920" s="806"/>
      <c r="QQP920" s="806"/>
      <c r="QQQ920" s="806"/>
      <c r="QQR920" s="806"/>
      <c r="QQS920" s="806"/>
      <c r="QQT920" s="806"/>
      <c r="QQU920" s="806"/>
      <c r="QQV920" s="806"/>
      <c r="QQW920" s="806"/>
      <c r="QQX920" s="806"/>
      <c r="QQY920" s="806"/>
      <c r="QQZ920" s="806"/>
      <c r="QRA920" s="806"/>
      <c r="QRB920" s="806"/>
      <c r="QRC920" s="806"/>
      <c r="QRD920" s="806"/>
      <c r="QRE920" s="806"/>
      <c r="QRF920" s="806"/>
      <c r="QRG920" s="806"/>
      <c r="QRH920" s="806"/>
      <c r="QRI920" s="806"/>
      <c r="QRJ920" s="806"/>
      <c r="QRK920" s="806"/>
      <c r="QRL920" s="806"/>
      <c r="QRM920" s="806"/>
      <c r="QRN920" s="806"/>
      <c r="QRO920" s="806"/>
      <c r="QRP920" s="806"/>
      <c r="QRQ920" s="806"/>
      <c r="QRR920" s="806"/>
      <c r="QRS920" s="806"/>
      <c r="QRT920" s="806"/>
      <c r="QRU920" s="806"/>
      <c r="QRV920" s="806"/>
      <c r="QRW920" s="806"/>
      <c r="QRX920" s="806"/>
      <c r="QRY920" s="806"/>
      <c r="QRZ920" s="806"/>
      <c r="QSA920" s="806"/>
      <c r="QSB920" s="806"/>
      <c r="QSC920" s="806"/>
      <c r="QSD920" s="806"/>
      <c r="QSE920" s="806"/>
      <c r="QSF920" s="806"/>
      <c r="QSG920" s="806"/>
      <c r="QSH920" s="806"/>
      <c r="QSI920" s="806"/>
      <c r="QSJ920" s="806"/>
      <c r="QSK920" s="806"/>
      <c r="QSL920" s="806"/>
      <c r="QSM920" s="806"/>
      <c r="QSN920" s="806"/>
      <c r="QSO920" s="806"/>
      <c r="QSP920" s="806"/>
      <c r="QSQ920" s="806"/>
      <c r="QSR920" s="806"/>
      <c r="QSS920" s="806"/>
      <c r="QST920" s="806"/>
      <c r="QSU920" s="806"/>
      <c r="QSV920" s="806"/>
      <c r="QSW920" s="806"/>
      <c r="QSX920" s="806"/>
      <c r="QSY920" s="806"/>
      <c r="QSZ920" s="806"/>
      <c r="QTA920" s="806"/>
      <c r="QTB920" s="806"/>
      <c r="QTC920" s="806"/>
      <c r="QTD920" s="806"/>
      <c r="QTE920" s="806"/>
      <c r="QTF920" s="806"/>
      <c r="QTG920" s="806"/>
      <c r="QTH920" s="806"/>
      <c r="QTI920" s="806"/>
      <c r="QTJ920" s="806"/>
      <c r="QTK920" s="806"/>
      <c r="QTL920" s="806"/>
      <c r="QTM920" s="806"/>
      <c r="QTN920" s="806"/>
      <c r="QTO920" s="806"/>
      <c r="QTP920" s="806"/>
      <c r="QTQ920" s="806"/>
      <c r="QTR920" s="806"/>
      <c r="QTS920" s="806"/>
      <c r="QTT920" s="806"/>
      <c r="QTU920" s="806"/>
      <c r="QTV920" s="806"/>
      <c r="QTW920" s="806"/>
      <c r="QTX920" s="806"/>
      <c r="QTY920" s="806"/>
      <c r="QTZ920" s="806"/>
      <c r="QUA920" s="806"/>
      <c r="QUB920" s="806"/>
      <c r="QUC920" s="806"/>
      <c r="QUD920" s="806"/>
      <c r="QUE920" s="806"/>
      <c r="QUF920" s="806"/>
      <c r="QUG920" s="806"/>
      <c r="QUH920" s="806"/>
      <c r="QUI920" s="806"/>
      <c r="QUJ920" s="806"/>
      <c r="QUK920" s="806"/>
      <c r="QUL920" s="806"/>
      <c r="QUM920" s="806"/>
      <c r="QUN920" s="806"/>
      <c r="QUO920" s="806"/>
      <c r="QUP920" s="806"/>
      <c r="QUQ920" s="806"/>
      <c r="QUR920" s="806"/>
      <c r="QUS920" s="806"/>
      <c r="QUT920" s="806"/>
      <c r="QUU920" s="806"/>
      <c r="QUV920" s="806"/>
      <c r="QUW920" s="806"/>
      <c r="QUX920" s="806"/>
      <c r="QUY920" s="806"/>
      <c r="QUZ920" s="806"/>
      <c r="QVA920" s="806"/>
      <c r="QVB920" s="806"/>
      <c r="QVC920" s="806"/>
      <c r="QVD920" s="806"/>
      <c r="QVE920" s="806"/>
      <c r="QVF920" s="806"/>
      <c r="QVG920" s="806"/>
      <c r="QVH920" s="806"/>
      <c r="QVI920" s="806"/>
      <c r="QVJ920" s="806"/>
      <c r="QVK920" s="806"/>
      <c r="QVL920" s="806"/>
      <c r="QVM920" s="806"/>
      <c r="QVN920" s="806"/>
      <c r="QVO920" s="806"/>
      <c r="QVP920" s="806"/>
      <c r="QVQ920" s="806"/>
      <c r="QVR920" s="806"/>
      <c r="QVS920" s="806"/>
      <c r="QVT920" s="806"/>
      <c r="QVU920" s="806"/>
      <c r="QVV920" s="806"/>
      <c r="QVW920" s="806"/>
      <c r="QVX920" s="806"/>
      <c r="QVY920" s="806"/>
      <c r="QVZ920" s="806"/>
      <c r="QWA920" s="806"/>
      <c r="QWB920" s="806"/>
      <c r="QWC920" s="806"/>
      <c r="QWD920" s="806"/>
      <c r="QWE920" s="806"/>
      <c r="QWF920" s="806"/>
      <c r="QWG920" s="806"/>
      <c r="QWH920" s="806"/>
      <c r="QWI920" s="806"/>
      <c r="QWJ920" s="806"/>
      <c r="QWK920" s="806"/>
      <c r="QWL920" s="806"/>
      <c r="QWM920" s="806"/>
      <c r="QWN920" s="806"/>
      <c r="QWO920" s="806"/>
      <c r="QWP920" s="806"/>
      <c r="QWQ920" s="806"/>
      <c r="QWR920" s="806"/>
      <c r="QWS920" s="806"/>
      <c r="QWT920" s="806"/>
      <c r="QWU920" s="806"/>
      <c r="QWV920" s="806"/>
      <c r="QWW920" s="806"/>
      <c r="QWX920" s="806"/>
      <c r="QWY920" s="806"/>
      <c r="QWZ920" s="806"/>
      <c r="QXA920" s="806"/>
      <c r="QXB920" s="806"/>
      <c r="QXC920" s="806"/>
      <c r="QXD920" s="806"/>
      <c r="QXE920" s="806"/>
      <c r="QXF920" s="806"/>
      <c r="QXG920" s="806"/>
      <c r="QXH920" s="806"/>
      <c r="QXI920" s="806"/>
      <c r="QXJ920" s="806"/>
      <c r="QXK920" s="806"/>
      <c r="QXL920" s="806"/>
      <c r="QXM920" s="806"/>
      <c r="QXN920" s="806"/>
      <c r="QXO920" s="806"/>
      <c r="QXP920" s="806"/>
      <c r="QXQ920" s="806"/>
      <c r="QXR920" s="806"/>
      <c r="QXS920" s="806"/>
      <c r="QXT920" s="806"/>
      <c r="QXU920" s="806"/>
      <c r="QXV920" s="806"/>
      <c r="QXW920" s="806"/>
      <c r="QXX920" s="806"/>
      <c r="QXY920" s="806"/>
      <c r="QXZ920" s="806"/>
      <c r="QYA920" s="806"/>
      <c r="QYB920" s="806"/>
      <c r="QYC920" s="806"/>
      <c r="QYD920" s="806"/>
      <c r="QYE920" s="806"/>
      <c r="QYF920" s="806"/>
      <c r="QYG920" s="806"/>
      <c r="QYH920" s="806"/>
      <c r="QYI920" s="806"/>
      <c r="QYJ920" s="806"/>
      <c r="QYK920" s="806"/>
      <c r="QYL920" s="806"/>
      <c r="QYM920" s="806"/>
      <c r="QYN920" s="806"/>
      <c r="QYO920" s="806"/>
      <c r="QYP920" s="806"/>
      <c r="QYQ920" s="806"/>
      <c r="QYR920" s="806"/>
      <c r="QYS920" s="806"/>
      <c r="QYT920" s="806"/>
      <c r="QYU920" s="806"/>
      <c r="QYV920" s="806"/>
      <c r="QYW920" s="806"/>
      <c r="QYX920" s="806"/>
      <c r="QYY920" s="806"/>
      <c r="QYZ920" s="806"/>
      <c r="QZA920" s="806"/>
      <c r="QZB920" s="806"/>
      <c r="QZC920" s="806"/>
      <c r="QZD920" s="806"/>
      <c r="QZE920" s="806"/>
      <c r="QZF920" s="806"/>
      <c r="QZG920" s="806"/>
      <c r="QZH920" s="806"/>
      <c r="QZI920" s="806"/>
      <c r="QZJ920" s="806"/>
      <c r="QZK920" s="806"/>
      <c r="QZL920" s="806"/>
      <c r="QZM920" s="806"/>
      <c r="QZN920" s="806"/>
      <c r="QZO920" s="806"/>
      <c r="QZP920" s="806"/>
      <c r="QZQ920" s="806"/>
      <c r="QZR920" s="806"/>
      <c r="QZS920" s="806"/>
      <c r="QZT920" s="806"/>
      <c r="QZU920" s="806"/>
      <c r="QZV920" s="806"/>
      <c r="QZW920" s="806"/>
      <c r="QZX920" s="806"/>
      <c r="QZY920" s="806"/>
      <c r="QZZ920" s="806"/>
      <c r="RAA920" s="806"/>
      <c r="RAB920" s="806"/>
      <c r="RAC920" s="806"/>
      <c r="RAD920" s="806"/>
      <c r="RAE920" s="806"/>
      <c r="RAF920" s="806"/>
      <c r="RAG920" s="806"/>
      <c r="RAH920" s="806"/>
      <c r="RAI920" s="806"/>
      <c r="RAJ920" s="806"/>
      <c r="RAK920" s="806"/>
      <c r="RAL920" s="806"/>
      <c r="RAM920" s="806"/>
      <c r="RAN920" s="806"/>
      <c r="RAO920" s="806"/>
      <c r="RAP920" s="806"/>
      <c r="RAQ920" s="806"/>
      <c r="RAR920" s="806"/>
      <c r="RAS920" s="806"/>
      <c r="RAT920" s="806"/>
      <c r="RAU920" s="806"/>
      <c r="RAV920" s="806"/>
      <c r="RAW920" s="806"/>
      <c r="RAX920" s="806"/>
      <c r="RAY920" s="806"/>
      <c r="RAZ920" s="806"/>
      <c r="RBA920" s="806"/>
      <c r="RBB920" s="806"/>
      <c r="RBC920" s="806"/>
      <c r="RBD920" s="806"/>
      <c r="RBE920" s="806"/>
      <c r="RBF920" s="806"/>
      <c r="RBG920" s="806"/>
      <c r="RBH920" s="806"/>
      <c r="RBI920" s="806"/>
      <c r="RBJ920" s="806"/>
      <c r="RBK920" s="806"/>
      <c r="RBL920" s="806"/>
      <c r="RBM920" s="806"/>
      <c r="RBN920" s="806"/>
      <c r="RBO920" s="806"/>
      <c r="RBP920" s="806"/>
      <c r="RBQ920" s="806"/>
      <c r="RBR920" s="806"/>
      <c r="RBS920" s="806"/>
      <c r="RBT920" s="806"/>
      <c r="RBU920" s="806"/>
      <c r="RBV920" s="806"/>
      <c r="RBW920" s="806"/>
      <c r="RBX920" s="806"/>
      <c r="RBY920" s="806"/>
      <c r="RBZ920" s="806"/>
      <c r="RCA920" s="806"/>
      <c r="RCB920" s="806"/>
      <c r="RCC920" s="806"/>
      <c r="RCD920" s="806"/>
      <c r="RCE920" s="806"/>
      <c r="RCF920" s="806"/>
      <c r="RCG920" s="806"/>
      <c r="RCH920" s="806"/>
      <c r="RCI920" s="806"/>
      <c r="RCJ920" s="806"/>
      <c r="RCK920" s="806"/>
      <c r="RCL920" s="806"/>
      <c r="RCM920" s="806"/>
      <c r="RCN920" s="806"/>
      <c r="RCO920" s="806"/>
      <c r="RCP920" s="806"/>
      <c r="RCQ920" s="806"/>
      <c r="RCR920" s="806"/>
      <c r="RCS920" s="806"/>
      <c r="RCT920" s="806"/>
      <c r="RCU920" s="806"/>
      <c r="RCV920" s="806"/>
      <c r="RCW920" s="806"/>
      <c r="RCX920" s="806"/>
      <c r="RCY920" s="806"/>
      <c r="RCZ920" s="806"/>
      <c r="RDA920" s="806"/>
      <c r="RDB920" s="806"/>
      <c r="RDC920" s="806"/>
      <c r="RDD920" s="806"/>
      <c r="RDE920" s="806"/>
      <c r="RDF920" s="806"/>
      <c r="RDG920" s="806"/>
      <c r="RDH920" s="806"/>
      <c r="RDI920" s="806"/>
      <c r="RDJ920" s="806"/>
      <c r="RDK920" s="806"/>
      <c r="RDL920" s="806"/>
      <c r="RDM920" s="806"/>
      <c r="RDN920" s="806"/>
      <c r="RDO920" s="806"/>
      <c r="RDP920" s="806"/>
      <c r="RDQ920" s="806"/>
      <c r="RDR920" s="806"/>
      <c r="RDS920" s="806"/>
      <c r="RDT920" s="806"/>
      <c r="RDU920" s="806"/>
      <c r="RDV920" s="806"/>
      <c r="RDW920" s="806"/>
      <c r="RDX920" s="806"/>
      <c r="RDY920" s="806"/>
      <c r="RDZ920" s="806"/>
      <c r="REA920" s="806"/>
      <c r="REB920" s="806"/>
      <c r="REC920" s="806"/>
      <c r="RED920" s="806"/>
      <c r="REE920" s="806"/>
      <c r="REF920" s="806"/>
      <c r="REG920" s="806"/>
      <c r="REH920" s="806"/>
      <c r="REI920" s="806"/>
      <c r="REJ920" s="806"/>
      <c r="REK920" s="806"/>
      <c r="REL920" s="806"/>
      <c r="REM920" s="806"/>
      <c r="REN920" s="806"/>
      <c r="REO920" s="806"/>
      <c r="REP920" s="806"/>
      <c r="REQ920" s="806"/>
      <c r="RER920" s="806"/>
      <c r="RES920" s="806"/>
      <c r="RET920" s="806"/>
      <c r="REU920" s="806"/>
      <c r="REV920" s="806"/>
      <c r="REW920" s="806"/>
      <c r="REX920" s="806"/>
      <c r="REY920" s="806"/>
      <c r="REZ920" s="806"/>
      <c r="RFA920" s="806"/>
      <c r="RFB920" s="806"/>
      <c r="RFC920" s="806"/>
      <c r="RFD920" s="806"/>
      <c r="RFE920" s="806"/>
      <c r="RFF920" s="806"/>
      <c r="RFG920" s="806"/>
      <c r="RFH920" s="806"/>
      <c r="RFI920" s="806"/>
      <c r="RFJ920" s="806"/>
      <c r="RFK920" s="806"/>
      <c r="RFL920" s="806"/>
      <c r="RFM920" s="806"/>
      <c r="RFN920" s="806"/>
      <c r="RFO920" s="806"/>
      <c r="RFP920" s="806"/>
      <c r="RFQ920" s="806"/>
      <c r="RFR920" s="806"/>
      <c r="RFS920" s="806"/>
      <c r="RFT920" s="806"/>
      <c r="RFU920" s="806"/>
      <c r="RFV920" s="806"/>
      <c r="RFW920" s="806"/>
      <c r="RFX920" s="806"/>
      <c r="RFY920" s="806"/>
      <c r="RFZ920" s="806"/>
      <c r="RGA920" s="806"/>
      <c r="RGB920" s="806"/>
      <c r="RGC920" s="806"/>
      <c r="RGD920" s="806"/>
      <c r="RGE920" s="806"/>
      <c r="RGF920" s="806"/>
      <c r="RGG920" s="806"/>
      <c r="RGH920" s="806"/>
      <c r="RGI920" s="806"/>
      <c r="RGJ920" s="806"/>
      <c r="RGK920" s="806"/>
      <c r="RGL920" s="806"/>
      <c r="RGM920" s="806"/>
      <c r="RGN920" s="806"/>
      <c r="RGO920" s="806"/>
      <c r="RGP920" s="806"/>
      <c r="RGQ920" s="806"/>
      <c r="RGR920" s="806"/>
      <c r="RGS920" s="806"/>
      <c r="RGT920" s="806"/>
      <c r="RGU920" s="806"/>
      <c r="RGV920" s="806"/>
      <c r="RGW920" s="806"/>
      <c r="RGX920" s="806"/>
      <c r="RGY920" s="806"/>
      <c r="RGZ920" s="806"/>
      <c r="RHA920" s="806"/>
      <c r="RHB920" s="806"/>
      <c r="RHC920" s="806"/>
      <c r="RHD920" s="806"/>
      <c r="RHE920" s="806"/>
      <c r="RHF920" s="806"/>
      <c r="RHG920" s="806"/>
      <c r="RHH920" s="806"/>
      <c r="RHI920" s="806"/>
      <c r="RHJ920" s="806"/>
      <c r="RHK920" s="806"/>
      <c r="RHL920" s="806"/>
      <c r="RHM920" s="806"/>
      <c r="RHN920" s="806"/>
      <c r="RHO920" s="806"/>
      <c r="RHP920" s="806"/>
      <c r="RHQ920" s="806"/>
      <c r="RHR920" s="806"/>
      <c r="RHS920" s="806"/>
      <c r="RHT920" s="806"/>
      <c r="RHU920" s="806"/>
      <c r="RHV920" s="806"/>
      <c r="RHW920" s="806"/>
      <c r="RHX920" s="806"/>
      <c r="RHY920" s="806"/>
      <c r="RHZ920" s="806"/>
      <c r="RIA920" s="806"/>
      <c r="RIB920" s="806"/>
      <c r="RIC920" s="806"/>
      <c r="RID920" s="806"/>
      <c r="RIE920" s="806"/>
      <c r="RIF920" s="806"/>
      <c r="RIG920" s="806"/>
      <c r="RIH920" s="806"/>
      <c r="RII920" s="806"/>
      <c r="RIJ920" s="806"/>
      <c r="RIK920" s="806"/>
      <c r="RIL920" s="806"/>
      <c r="RIM920" s="806"/>
      <c r="RIN920" s="806"/>
      <c r="RIO920" s="806"/>
      <c r="RIP920" s="806"/>
      <c r="RIQ920" s="806"/>
      <c r="RIR920" s="806"/>
      <c r="RIS920" s="806"/>
      <c r="RIT920" s="806"/>
      <c r="RIU920" s="806"/>
      <c r="RIV920" s="806"/>
      <c r="RIW920" s="806"/>
      <c r="RIX920" s="806"/>
      <c r="RIY920" s="806"/>
      <c r="RIZ920" s="806"/>
      <c r="RJA920" s="806"/>
      <c r="RJB920" s="806"/>
      <c r="RJC920" s="806"/>
      <c r="RJD920" s="806"/>
      <c r="RJE920" s="806"/>
      <c r="RJF920" s="806"/>
      <c r="RJG920" s="806"/>
      <c r="RJH920" s="806"/>
      <c r="RJI920" s="806"/>
      <c r="RJJ920" s="806"/>
      <c r="RJK920" s="806"/>
      <c r="RJL920" s="806"/>
      <c r="RJM920" s="806"/>
      <c r="RJN920" s="806"/>
      <c r="RJO920" s="806"/>
      <c r="RJP920" s="806"/>
      <c r="RJQ920" s="806"/>
      <c r="RJR920" s="806"/>
      <c r="RJS920" s="806"/>
      <c r="RJT920" s="806"/>
      <c r="RJU920" s="806"/>
      <c r="RJV920" s="806"/>
      <c r="RJW920" s="806"/>
      <c r="RJX920" s="806"/>
      <c r="RJY920" s="806"/>
      <c r="RJZ920" s="806"/>
      <c r="RKA920" s="806"/>
      <c r="RKB920" s="806"/>
      <c r="RKC920" s="806"/>
      <c r="RKD920" s="806"/>
      <c r="RKE920" s="806"/>
      <c r="RKF920" s="806"/>
      <c r="RKG920" s="806"/>
      <c r="RKH920" s="806"/>
      <c r="RKI920" s="806"/>
      <c r="RKJ920" s="806"/>
      <c r="RKK920" s="806"/>
      <c r="RKL920" s="806"/>
      <c r="RKM920" s="806"/>
      <c r="RKN920" s="806"/>
      <c r="RKO920" s="806"/>
      <c r="RKP920" s="806"/>
      <c r="RKQ920" s="806"/>
      <c r="RKR920" s="806"/>
      <c r="RKS920" s="806"/>
      <c r="RKT920" s="806"/>
      <c r="RKU920" s="806"/>
      <c r="RKV920" s="806"/>
      <c r="RKW920" s="806"/>
      <c r="RKX920" s="806"/>
      <c r="RKY920" s="806"/>
      <c r="RKZ920" s="806"/>
      <c r="RLA920" s="806"/>
      <c r="RLB920" s="806"/>
      <c r="RLC920" s="806"/>
      <c r="RLD920" s="806"/>
      <c r="RLE920" s="806"/>
      <c r="RLF920" s="806"/>
      <c r="RLG920" s="806"/>
      <c r="RLH920" s="806"/>
      <c r="RLI920" s="806"/>
      <c r="RLJ920" s="806"/>
      <c r="RLK920" s="806"/>
      <c r="RLL920" s="806"/>
      <c r="RLM920" s="806"/>
      <c r="RLN920" s="806"/>
      <c r="RLO920" s="806"/>
      <c r="RLP920" s="806"/>
      <c r="RLQ920" s="806"/>
      <c r="RLR920" s="806"/>
      <c r="RLS920" s="806"/>
      <c r="RLT920" s="806"/>
      <c r="RLU920" s="806"/>
      <c r="RLV920" s="806"/>
      <c r="RLW920" s="806"/>
      <c r="RLX920" s="806"/>
      <c r="RLY920" s="806"/>
      <c r="RLZ920" s="806"/>
      <c r="RMA920" s="806"/>
      <c r="RMB920" s="806"/>
      <c r="RMC920" s="806"/>
      <c r="RMD920" s="806"/>
      <c r="RME920" s="806"/>
      <c r="RMF920" s="806"/>
      <c r="RMG920" s="806"/>
      <c r="RMH920" s="806"/>
      <c r="RMI920" s="806"/>
      <c r="RMJ920" s="806"/>
      <c r="RMK920" s="806"/>
      <c r="RML920" s="806"/>
      <c r="RMM920" s="806"/>
      <c r="RMN920" s="806"/>
      <c r="RMO920" s="806"/>
      <c r="RMP920" s="806"/>
      <c r="RMQ920" s="806"/>
      <c r="RMR920" s="806"/>
      <c r="RMS920" s="806"/>
      <c r="RMT920" s="806"/>
      <c r="RMU920" s="806"/>
      <c r="RMV920" s="806"/>
      <c r="RMW920" s="806"/>
      <c r="RMX920" s="806"/>
      <c r="RMY920" s="806"/>
      <c r="RMZ920" s="806"/>
      <c r="RNA920" s="806"/>
      <c r="RNB920" s="806"/>
      <c r="RNC920" s="806"/>
      <c r="RND920" s="806"/>
      <c r="RNE920" s="806"/>
      <c r="RNF920" s="806"/>
      <c r="RNG920" s="806"/>
      <c r="RNH920" s="806"/>
      <c r="RNI920" s="806"/>
      <c r="RNJ920" s="806"/>
      <c r="RNK920" s="806"/>
      <c r="RNL920" s="806"/>
      <c r="RNM920" s="806"/>
      <c r="RNN920" s="806"/>
      <c r="RNO920" s="806"/>
      <c r="RNP920" s="806"/>
      <c r="RNQ920" s="806"/>
      <c r="RNR920" s="806"/>
      <c r="RNS920" s="806"/>
      <c r="RNT920" s="806"/>
      <c r="RNU920" s="806"/>
      <c r="RNV920" s="806"/>
      <c r="RNW920" s="806"/>
      <c r="RNX920" s="806"/>
      <c r="RNY920" s="806"/>
      <c r="RNZ920" s="806"/>
      <c r="ROA920" s="806"/>
      <c r="ROB920" s="806"/>
      <c r="ROC920" s="806"/>
      <c r="ROD920" s="806"/>
      <c r="ROE920" s="806"/>
      <c r="ROF920" s="806"/>
      <c r="ROG920" s="806"/>
      <c r="ROH920" s="806"/>
      <c r="ROI920" s="806"/>
      <c r="ROJ920" s="806"/>
      <c r="ROK920" s="806"/>
      <c r="ROL920" s="806"/>
      <c r="ROM920" s="806"/>
      <c r="RON920" s="806"/>
      <c r="ROO920" s="806"/>
      <c r="ROP920" s="806"/>
      <c r="ROQ920" s="806"/>
      <c r="ROR920" s="806"/>
      <c r="ROS920" s="806"/>
      <c r="ROT920" s="806"/>
      <c r="ROU920" s="806"/>
      <c r="ROV920" s="806"/>
      <c r="ROW920" s="806"/>
      <c r="ROX920" s="806"/>
      <c r="ROY920" s="806"/>
      <c r="ROZ920" s="806"/>
      <c r="RPA920" s="806"/>
      <c r="RPB920" s="806"/>
      <c r="RPC920" s="806"/>
      <c r="RPD920" s="806"/>
      <c r="RPE920" s="806"/>
      <c r="RPF920" s="806"/>
      <c r="RPG920" s="806"/>
      <c r="RPH920" s="806"/>
      <c r="RPI920" s="806"/>
      <c r="RPJ920" s="806"/>
      <c r="RPK920" s="806"/>
      <c r="RPL920" s="806"/>
      <c r="RPM920" s="806"/>
      <c r="RPN920" s="806"/>
      <c r="RPO920" s="806"/>
      <c r="RPP920" s="806"/>
      <c r="RPQ920" s="806"/>
      <c r="RPR920" s="806"/>
      <c r="RPS920" s="806"/>
      <c r="RPT920" s="806"/>
      <c r="RPU920" s="806"/>
      <c r="RPV920" s="806"/>
      <c r="RPW920" s="806"/>
      <c r="RPX920" s="806"/>
      <c r="RPY920" s="806"/>
      <c r="RPZ920" s="806"/>
      <c r="RQA920" s="806"/>
      <c r="RQB920" s="806"/>
      <c r="RQC920" s="806"/>
      <c r="RQD920" s="806"/>
      <c r="RQE920" s="806"/>
      <c r="RQF920" s="806"/>
      <c r="RQG920" s="806"/>
      <c r="RQH920" s="806"/>
      <c r="RQI920" s="806"/>
      <c r="RQJ920" s="806"/>
      <c r="RQK920" s="806"/>
      <c r="RQL920" s="806"/>
      <c r="RQM920" s="806"/>
      <c r="RQN920" s="806"/>
      <c r="RQO920" s="806"/>
      <c r="RQP920" s="806"/>
      <c r="RQQ920" s="806"/>
      <c r="RQR920" s="806"/>
      <c r="RQS920" s="806"/>
      <c r="RQT920" s="806"/>
      <c r="RQU920" s="806"/>
      <c r="RQV920" s="806"/>
      <c r="RQW920" s="806"/>
      <c r="RQX920" s="806"/>
      <c r="RQY920" s="806"/>
      <c r="RQZ920" s="806"/>
      <c r="RRA920" s="806"/>
      <c r="RRB920" s="806"/>
      <c r="RRC920" s="806"/>
      <c r="RRD920" s="806"/>
      <c r="RRE920" s="806"/>
      <c r="RRF920" s="806"/>
      <c r="RRG920" s="806"/>
      <c r="RRH920" s="806"/>
      <c r="RRI920" s="806"/>
      <c r="RRJ920" s="806"/>
      <c r="RRK920" s="806"/>
      <c r="RRL920" s="806"/>
      <c r="RRM920" s="806"/>
      <c r="RRN920" s="806"/>
      <c r="RRO920" s="806"/>
      <c r="RRP920" s="806"/>
      <c r="RRQ920" s="806"/>
      <c r="RRR920" s="806"/>
      <c r="RRS920" s="806"/>
      <c r="RRT920" s="806"/>
      <c r="RRU920" s="806"/>
      <c r="RRV920" s="806"/>
      <c r="RRW920" s="806"/>
      <c r="RRX920" s="806"/>
      <c r="RRY920" s="806"/>
      <c r="RRZ920" s="806"/>
      <c r="RSA920" s="806"/>
      <c r="RSB920" s="806"/>
      <c r="RSC920" s="806"/>
      <c r="RSD920" s="806"/>
      <c r="RSE920" s="806"/>
      <c r="RSF920" s="806"/>
      <c r="RSG920" s="806"/>
      <c r="RSH920" s="806"/>
      <c r="RSI920" s="806"/>
      <c r="RSJ920" s="806"/>
      <c r="RSK920" s="806"/>
      <c r="RSL920" s="806"/>
      <c r="RSM920" s="806"/>
      <c r="RSN920" s="806"/>
      <c r="RSO920" s="806"/>
      <c r="RSP920" s="806"/>
      <c r="RSQ920" s="806"/>
      <c r="RSR920" s="806"/>
      <c r="RSS920" s="806"/>
      <c r="RST920" s="806"/>
      <c r="RSU920" s="806"/>
      <c r="RSV920" s="806"/>
      <c r="RSW920" s="806"/>
      <c r="RSX920" s="806"/>
      <c r="RSY920" s="806"/>
      <c r="RSZ920" s="806"/>
      <c r="RTA920" s="806"/>
      <c r="RTB920" s="806"/>
      <c r="RTC920" s="806"/>
      <c r="RTD920" s="806"/>
      <c r="RTE920" s="806"/>
      <c r="RTF920" s="806"/>
      <c r="RTG920" s="806"/>
      <c r="RTH920" s="806"/>
      <c r="RTI920" s="806"/>
      <c r="RTJ920" s="806"/>
      <c r="RTK920" s="806"/>
      <c r="RTL920" s="806"/>
      <c r="RTM920" s="806"/>
      <c r="RTN920" s="806"/>
      <c r="RTO920" s="806"/>
      <c r="RTP920" s="806"/>
      <c r="RTQ920" s="806"/>
      <c r="RTR920" s="806"/>
      <c r="RTS920" s="806"/>
      <c r="RTT920" s="806"/>
      <c r="RTU920" s="806"/>
      <c r="RTV920" s="806"/>
      <c r="RTW920" s="806"/>
      <c r="RTX920" s="806"/>
      <c r="RTY920" s="806"/>
      <c r="RTZ920" s="806"/>
      <c r="RUA920" s="806"/>
      <c r="RUB920" s="806"/>
      <c r="RUC920" s="806"/>
      <c r="RUD920" s="806"/>
      <c r="RUE920" s="806"/>
      <c r="RUF920" s="806"/>
      <c r="RUG920" s="806"/>
      <c r="RUH920" s="806"/>
      <c r="RUI920" s="806"/>
      <c r="RUJ920" s="806"/>
      <c r="RUK920" s="806"/>
      <c r="RUL920" s="806"/>
      <c r="RUM920" s="806"/>
      <c r="RUN920" s="806"/>
      <c r="RUO920" s="806"/>
      <c r="RUP920" s="806"/>
      <c r="RUQ920" s="806"/>
      <c r="RUR920" s="806"/>
      <c r="RUS920" s="806"/>
      <c r="RUT920" s="806"/>
      <c r="RUU920" s="806"/>
      <c r="RUV920" s="806"/>
      <c r="RUW920" s="806"/>
      <c r="RUX920" s="806"/>
      <c r="RUY920" s="806"/>
      <c r="RUZ920" s="806"/>
      <c r="RVA920" s="806"/>
      <c r="RVB920" s="806"/>
      <c r="RVC920" s="806"/>
      <c r="RVD920" s="806"/>
      <c r="RVE920" s="806"/>
      <c r="RVF920" s="806"/>
      <c r="RVG920" s="806"/>
      <c r="RVH920" s="806"/>
      <c r="RVI920" s="806"/>
      <c r="RVJ920" s="806"/>
      <c r="RVK920" s="806"/>
      <c r="RVL920" s="806"/>
      <c r="RVM920" s="806"/>
      <c r="RVN920" s="806"/>
      <c r="RVO920" s="806"/>
      <c r="RVP920" s="806"/>
      <c r="RVQ920" s="806"/>
      <c r="RVR920" s="806"/>
      <c r="RVS920" s="806"/>
      <c r="RVT920" s="806"/>
      <c r="RVU920" s="806"/>
      <c r="RVV920" s="806"/>
      <c r="RVW920" s="806"/>
      <c r="RVX920" s="806"/>
      <c r="RVY920" s="806"/>
      <c r="RVZ920" s="806"/>
      <c r="RWA920" s="806"/>
      <c r="RWB920" s="806"/>
      <c r="RWC920" s="806"/>
      <c r="RWD920" s="806"/>
      <c r="RWE920" s="806"/>
      <c r="RWF920" s="806"/>
      <c r="RWG920" s="806"/>
      <c r="RWH920" s="806"/>
      <c r="RWI920" s="806"/>
      <c r="RWJ920" s="806"/>
      <c r="RWK920" s="806"/>
      <c r="RWL920" s="806"/>
      <c r="RWM920" s="806"/>
      <c r="RWN920" s="806"/>
      <c r="RWO920" s="806"/>
      <c r="RWP920" s="806"/>
      <c r="RWQ920" s="806"/>
      <c r="RWR920" s="806"/>
      <c r="RWS920" s="806"/>
      <c r="RWT920" s="806"/>
      <c r="RWU920" s="806"/>
      <c r="RWV920" s="806"/>
      <c r="RWW920" s="806"/>
      <c r="RWX920" s="806"/>
      <c r="RWY920" s="806"/>
      <c r="RWZ920" s="806"/>
      <c r="RXA920" s="806"/>
      <c r="RXB920" s="806"/>
      <c r="RXC920" s="806"/>
      <c r="RXD920" s="806"/>
      <c r="RXE920" s="806"/>
      <c r="RXF920" s="806"/>
      <c r="RXG920" s="806"/>
      <c r="RXH920" s="806"/>
      <c r="RXI920" s="806"/>
      <c r="RXJ920" s="806"/>
      <c r="RXK920" s="806"/>
      <c r="RXL920" s="806"/>
      <c r="RXM920" s="806"/>
      <c r="RXN920" s="806"/>
      <c r="RXO920" s="806"/>
      <c r="RXP920" s="806"/>
      <c r="RXQ920" s="806"/>
      <c r="RXR920" s="806"/>
      <c r="RXS920" s="806"/>
      <c r="RXT920" s="806"/>
      <c r="RXU920" s="806"/>
      <c r="RXV920" s="806"/>
      <c r="RXW920" s="806"/>
      <c r="RXX920" s="806"/>
      <c r="RXY920" s="806"/>
      <c r="RXZ920" s="806"/>
      <c r="RYA920" s="806"/>
      <c r="RYB920" s="806"/>
      <c r="RYC920" s="806"/>
      <c r="RYD920" s="806"/>
      <c r="RYE920" s="806"/>
      <c r="RYF920" s="806"/>
      <c r="RYG920" s="806"/>
      <c r="RYH920" s="806"/>
      <c r="RYI920" s="806"/>
      <c r="RYJ920" s="806"/>
      <c r="RYK920" s="806"/>
      <c r="RYL920" s="806"/>
      <c r="RYM920" s="806"/>
      <c r="RYN920" s="806"/>
      <c r="RYO920" s="806"/>
      <c r="RYP920" s="806"/>
      <c r="RYQ920" s="806"/>
      <c r="RYR920" s="806"/>
      <c r="RYS920" s="806"/>
      <c r="RYT920" s="806"/>
      <c r="RYU920" s="806"/>
      <c r="RYV920" s="806"/>
      <c r="RYW920" s="806"/>
      <c r="RYX920" s="806"/>
      <c r="RYY920" s="806"/>
      <c r="RYZ920" s="806"/>
      <c r="RZA920" s="806"/>
      <c r="RZB920" s="806"/>
      <c r="RZC920" s="806"/>
      <c r="RZD920" s="806"/>
      <c r="RZE920" s="806"/>
      <c r="RZF920" s="806"/>
      <c r="RZG920" s="806"/>
      <c r="RZH920" s="806"/>
      <c r="RZI920" s="806"/>
      <c r="RZJ920" s="806"/>
      <c r="RZK920" s="806"/>
      <c r="RZL920" s="806"/>
      <c r="RZM920" s="806"/>
      <c r="RZN920" s="806"/>
      <c r="RZO920" s="806"/>
      <c r="RZP920" s="806"/>
      <c r="RZQ920" s="806"/>
      <c r="RZR920" s="806"/>
      <c r="RZS920" s="806"/>
      <c r="RZT920" s="806"/>
      <c r="RZU920" s="806"/>
      <c r="RZV920" s="806"/>
      <c r="RZW920" s="806"/>
      <c r="RZX920" s="806"/>
      <c r="RZY920" s="806"/>
      <c r="RZZ920" s="806"/>
      <c r="SAA920" s="806"/>
      <c r="SAB920" s="806"/>
      <c r="SAC920" s="806"/>
      <c r="SAD920" s="806"/>
      <c r="SAE920" s="806"/>
      <c r="SAF920" s="806"/>
      <c r="SAG920" s="806"/>
      <c r="SAH920" s="806"/>
      <c r="SAI920" s="806"/>
      <c r="SAJ920" s="806"/>
      <c r="SAK920" s="806"/>
      <c r="SAL920" s="806"/>
      <c r="SAM920" s="806"/>
      <c r="SAN920" s="806"/>
      <c r="SAO920" s="806"/>
      <c r="SAP920" s="806"/>
      <c r="SAQ920" s="806"/>
      <c r="SAR920" s="806"/>
      <c r="SAS920" s="806"/>
      <c r="SAT920" s="806"/>
      <c r="SAU920" s="806"/>
      <c r="SAV920" s="806"/>
      <c r="SAW920" s="806"/>
      <c r="SAX920" s="806"/>
      <c r="SAY920" s="806"/>
      <c r="SAZ920" s="806"/>
      <c r="SBA920" s="806"/>
      <c r="SBB920" s="806"/>
      <c r="SBC920" s="806"/>
      <c r="SBD920" s="806"/>
      <c r="SBE920" s="806"/>
      <c r="SBF920" s="806"/>
      <c r="SBG920" s="806"/>
      <c r="SBH920" s="806"/>
      <c r="SBI920" s="806"/>
      <c r="SBJ920" s="806"/>
      <c r="SBK920" s="806"/>
      <c r="SBL920" s="806"/>
      <c r="SBM920" s="806"/>
      <c r="SBN920" s="806"/>
      <c r="SBO920" s="806"/>
      <c r="SBP920" s="806"/>
      <c r="SBQ920" s="806"/>
      <c r="SBR920" s="806"/>
      <c r="SBS920" s="806"/>
      <c r="SBT920" s="806"/>
      <c r="SBU920" s="806"/>
      <c r="SBV920" s="806"/>
      <c r="SBW920" s="806"/>
      <c r="SBX920" s="806"/>
      <c r="SBY920" s="806"/>
      <c r="SBZ920" s="806"/>
      <c r="SCA920" s="806"/>
      <c r="SCB920" s="806"/>
      <c r="SCC920" s="806"/>
      <c r="SCD920" s="806"/>
      <c r="SCE920" s="806"/>
      <c r="SCF920" s="806"/>
      <c r="SCG920" s="806"/>
      <c r="SCH920" s="806"/>
      <c r="SCI920" s="806"/>
      <c r="SCJ920" s="806"/>
      <c r="SCK920" s="806"/>
      <c r="SCL920" s="806"/>
      <c r="SCM920" s="806"/>
      <c r="SCN920" s="806"/>
      <c r="SCO920" s="806"/>
      <c r="SCP920" s="806"/>
      <c r="SCQ920" s="806"/>
      <c r="SCR920" s="806"/>
      <c r="SCS920" s="806"/>
      <c r="SCT920" s="806"/>
      <c r="SCU920" s="806"/>
      <c r="SCV920" s="806"/>
      <c r="SCW920" s="806"/>
      <c r="SCX920" s="806"/>
      <c r="SCY920" s="806"/>
      <c r="SCZ920" s="806"/>
      <c r="SDA920" s="806"/>
      <c r="SDB920" s="806"/>
      <c r="SDC920" s="806"/>
      <c r="SDD920" s="806"/>
      <c r="SDE920" s="806"/>
      <c r="SDF920" s="806"/>
      <c r="SDG920" s="806"/>
      <c r="SDH920" s="806"/>
      <c r="SDI920" s="806"/>
      <c r="SDJ920" s="806"/>
      <c r="SDK920" s="806"/>
      <c r="SDL920" s="806"/>
      <c r="SDM920" s="806"/>
      <c r="SDN920" s="806"/>
      <c r="SDO920" s="806"/>
      <c r="SDP920" s="806"/>
      <c r="SDQ920" s="806"/>
      <c r="SDR920" s="806"/>
      <c r="SDS920" s="806"/>
      <c r="SDT920" s="806"/>
      <c r="SDU920" s="806"/>
      <c r="SDV920" s="806"/>
      <c r="SDW920" s="806"/>
      <c r="SDX920" s="806"/>
      <c r="SDY920" s="806"/>
      <c r="SDZ920" s="806"/>
      <c r="SEA920" s="806"/>
      <c r="SEB920" s="806"/>
      <c r="SEC920" s="806"/>
      <c r="SED920" s="806"/>
      <c r="SEE920" s="806"/>
      <c r="SEF920" s="806"/>
      <c r="SEG920" s="806"/>
      <c r="SEH920" s="806"/>
      <c r="SEI920" s="806"/>
      <c r="SEJ920" s="806"/>
      <c r="SEK920" s="806"/>
      <c r="SEL920" s="806"/>
      <c r="SEM920" s="806"/>
      <c r="SEN920" s="806"/>
      <c r="SEO920" s="806"/>
      <c r="SEP920" s="806"/>
      <c r="SEQ920" s="806"/>
      <c r="SER920" s="806"/>
      <c r="SES920" s="806"/>
      <c r="SET920" s="806"/>
      <c r="SEU920" s="806"/>
      <c r="SEV920" s="806"/>
      <c r="SEW920" s="806"/>
      <c r="SEX920" s="806"/>
      <c r="SEY920" s="806"/>
      <c r="SEZ920" s="806"/>
      <c r="SFA920" s="806"/>
      <c r="SFB920" s="806"/>
      <c r="SFC920" s="806"/>
      <c r="SFD920" s="806"/>
      <c r="SFE920" s="806"/>
      <c r="SFF920" s="806"/>
      <c r="SFG920" s="806"/>
      <c r="SFH920" s="806"/>
      <c r="SFI920" s="806"/>
      <c r="SFJ920" s="806"/>
      <c r="SFK920" s="806"/>
      <c r="SFL920" s="806"/>
      <c r="SFM920" s="806"/>
      <c r="SFN920" s="806"/>
      <c r="SFO920" s="806"/>
      <c r="SFP920" s="806"/>
      <c r="SFQ920" s="806"/>
      <c r="SFR920" s="806"/>
      <c r="SFS920" s="806"/>
      <c r="SFT920" s="806"/>
      <c r="SFU920" s="806"/>
      <c r="SFV920" s="806"/>
      <c r="SFW920" s="806"/>
      <c r="SFX920" s="806"/>
      <c r="SFY920" s="806"/>
      <c r="SFZ920" s="806"/>
      <c r="SGA920" s="806"/>
      <c r="SGB920" s="806"/>
      <c r="SGC920" s="806"/>
      <c r="SGD920" s="806"/>
      <c r="SGE920" s="806"/>
      <c r="SGF920" s="806"/>
      <c r="SGG920" s="806"/>
      <c r="SGH920" s="806"/>
      <c r="SGI920" s="806"/>
      <c r="SGJ920" s="806"/>
      <c r="SGK920" s="806"/>
      <c r="SGL920" s="806"/>
      <c r="SGM920" s="806"/>
      <c r="SGN920" s="806"/>
      <c r="SGO920" s="806"/>
      <c r="SGP920" s="806"/>
      <c r="SGQ920" s="806"/>
      <c r="SGR920" s="806"/>
      <c r="SGS920" s="806"/>
      <c r="SGT920" s="806"/>
      <c r="SGU920" s="806"/>
      <c r="SGV920" s="806"/>
      <c r="SGW920" s="806"/>
      <c r="SGX920" s="806"/>
      <c r="SGY920" s="806"/>
      <c r="SGZ920" s="806"/>
      <c r="SHA920" s="806"/>
      <c r="SHB920" s="806"/>
      <c r="SHC920" s="806"/>
      <c r="SHD920" s="806"/>
      <c r="SHE920" s="806"/>
      <c r="SHF920" s="806"/>
      <c r="SHG920" s="806"/>
      <c r="SHH920" s="806"/>
      <c r="SHI920" s="806"/>
      <c r="SHJ920" s="806"/>
      <c r="SHK920" s="806"/>
      <c r="SHL920" s="806"/>
      <c r="SHM920" s="806"/>
      <c r="SHN920" s="806"/>
      <c r="SHO920" s="806"/>
      <c r="SHP920" s="806"/>
      <c r="SHQ920" s="806"/>
      <c r="SHR920" s="806"/>
      <c r="SHS920" s="806"/>
      <c r="SHT920" s="806"/>
      <c r="SHU920" s="806"/>
      <c r="SHV920" s="806"/>
      <c r="SHW920" s="806"/>
      <c r="SHX920" s="806"/>
      <c r="SHY920" s="806"/>
      <c r="SHZ920" s="806"/>
      <c r="SIA920" s="806"/>
      <c r="SIB920" s="806"/>
      <c r="SIC920" s="806"/>
      <c r="SID920" s="806"/>
      <c r="SIE920" s="806"/>
      <c r="SIF920" s="806"/>
      <c r="SIG920" s="806"/>
      <c r="SIH920" s="806"/>
      <c r="SII920" s="806"/>
      <c r="SIJ920" s="806"/>
      <c r="SIK920" s="806"/>
      <c r="SIL920" s="806"/>
      <c r="SIM920" s="806"/>
      <c r="SIN920" s="806"/>
      <c r="SIO920" s="806"/>
      <c r="SIP920" s="806"/>
      <c r="SIQ920" s="806"/>
      <c r="SIR920" s="806"/>
      <c r="SIS920" s="806"/>
      <c r="SIT920" s="806"/>
      <c r="SIU920" s="806"/>
      <c r="SIV920" s="806"/>
      <c r="SIW920" s="806"/>
      <c r="SIX920" s="806"/>
      <c r="SIY920" s="806"/>
      <c r="SIZ920" s="806"/>
      <c r="SJA920" s="806"/>
      <c r="SJB920" s="806"/>
      <c r="SJC920" s="806"/>
      <c r="SJD920" s="806"/>
      <c r="SJE920" s="806"/>
      <c r="SJF920" s="806"/>
      <c r="SJG920" s="806"/>
      <c r="SJH920" s="806"/>
      <c r="SJI920" s="806"/>
      <c r="SJJ920" s="806"/>
      <c r="SJK920" s="806"/>
      <c r="SJL920" s="806"/>
      <c r="SJM920" s="806"/>
      <c r="SJN920" s="806"/>
      <c r="SJO920" s="806"/>
      <c r="SJP920" s="806"/>
      <c r="SJQ920" s="806"/>
      <c r="SJR920" s="806"/>
      <c r="SJS920" s="806"/>
      <c r="SJT920" s="806"/>
      <c r="SJU920" s="806"/>
      <c r="SJV920" s="806"/>
      <c r="SJW920" s="806"/>
      <c r="SJX920" s="806"/>
      <c r="SJY920" s="806"/>
      <c r="SJZ920" s="806"/>
      <c r="SKA920" s="806"/>
      <c r="SKB920" s="806"/>
      <c r="SKC920" s="806"/>
      <c r="SKD920" s="806"/>
      <c r="SKE920" s="806"/>
      <c r="SKF920" s="806"/>
      <c r="SKG920" s="806"/>
      <c r="SKH920" s="806"/>
      <c r="SKI920" s="806"/>
      <c r="SKJ920" s="806"/>
      <c r="SKK920" s="806"/>
      <c r="SKL920" s="806"/>
      <c r="SKM920" s="806"/>
      <c r="SKN920" s="806"/>
      <c r="SKO920" s="806"/>
      <c r="SKP920" s="806"/>
      <c r="SKQ920" s="806"/>
      <c r="SKR920" s="806"/>
      <c r="SKS920" s="806"/>
      <c r="SKT920" s="806"/>
      <c r="SKU920" s="806"/>
      <c r="SKV920" s="806"/>
      <c r="SKW920" s="806"/>
      <c r="SKX920" s="806"/>
      <c r="SKY920" s="806"/>
      <c r="SKZ920" s="806"/>
      <c r="SLA920" s="806"/>
      <c r="SLB920" s="806"/>
      <c r="SLC920" s="806"/>
      <c r="SLD920" s="806"/>
      <c r="SLE920" s="806"/>
      <c r="SLF920" s="806"/>
      <c r="SLG920" s="806"/>
      <c r="SLH920" s="806"/>
      <c r="SLI920" s="806"/>
      <c r="SLJ920" s="806"/>
      <c r="SLK920" s="806"/>
      <c r="SLL920" s="806"/>
      <c r="SLM920" s="806"/>
      <c r="SLN920" s="806"/>
      <c r="SLO920" s="806"/>
      <c r="SLP920" s="806"/>
      <c r="SLQ920" s="806"/>
      <c r="SLR920" s="806"/>
      <c r="SLS920" s="806"/>
      <c r="SLT920" s="806"/>
      <c r="SLU920" s="806"/>
      <c r="SLV920" s="806"/>
      <c r="SLW920" s="806"/>
      <c r="SLX920" s="806"/>
      <c r="SLY920" s="806"/>
      <c r="SLZ920" s="806"/>
      <c r="SMA920" s="806"/>
      <c r="SMB920" s="806"/>
      <c r="SMC920" s="806"/>
      <c r="SMD920" s="806"/>
      <c r="SME920" s="806"/>
      <c r="SMF920" s="806"/>
      <c r="SMG920" s="806"/>
      <c r="SMH920" s="806"/>
      <c r="SMI920" s="806"/>
      <c r="SMJ920" s="806"/>
      <c r="SMK920" s="806"/>
      <c r="SML920" s="806"/>
      <c r="SMM920" s="806"/>
      <c r="SMN920" s="806"/>
      <c r="SMO920" s="806"/>
      <c r="SMP920" s="806"/>
      <c r="SMQ920" s="806"/>
      <c r="SMR920" s="806"/>
      <c r="SMS920" s="806"/>
      <c r="SMT920" s="806"/>
      <c r="SMU920" s="806"/>
      <c r="SMV920" s="806"/>
      <c r="SMW920" s="806"/>
      <c r="SMX920" s="806"/>
      <c r="SMY920" s="806"/>
      <c r="SMZ920" s="806"/>
      <c r="SNA920" s="806"/>
      <c r="SNB920" s="806"/>
      <c r="SNC920" s="806"/>
      <c r="SND920" s="806"/>
      <c r="SNE920" s="806"/>
      <c r="SNF920" s="806"/>
      <c r="SNG920" s="806"/>
      <c r="SNH920" s="806"/>
      <c r="SNI920" s="806"/>
      <c r="SNJ920" s="806"/>
      <c r="SNK920" s="806"/>
      <c r="SNL920" s="806"/>
      <c r="SNM920" s="806"/>
      <c r="SNN920" s="806"/>
      <c r="SNO920" s="806"/>
      <c r="SNP920" s="806"/>
      <c r="SNQ920" s="806"/>
      <c r="SNR920" s="806"/>
      <c r="SNS920" s="806"/>
      <c r="SNT920" s="806"/>
      <c r="SNU920" s="806"/>
      <c r="SNV920" s="806"/>
      <c r="SNW920" s="806"/>
      <c r="SNX920" s="806"/>
      <c r="SNY920" s="806"/>
      <c r="SNZ920" s="806"/>
      <c r="SOA920" s="806"/>
      <c r="SOB920" s="806"/>
      <c r="SOC920" s="806"/>
      <c r="SOD920" s="806"/>
      <c r="SOE920" s="806"/>
      <c r="SOF920" s="806"/>
      <c r="SOG920" s="806"/>
      <c r="SOH920" s="806"/>
      <c r="SOI920" s="806"/>
      <c r="SOJ920" s="806"/>
      <c r="SOK920" s="806"/>
      <c r="SOL920" s="806"/>
      <c r="SOM920" s="806"/>
      <c r="SON920" s="806"/>
      <c r="SOO920" s="806"/>
      <c r="SOP920" s="806"/>
      <c r="SOQ920" s="806"/>
      <c r="SOR920" s="806"/>
      <c r="SOS920" s="806"/>
      <c r="SOT920" s="806"/>
      <c r="SOU920" s="806"/>
      <c r="SOV920" s="806"/>
      <c r="SOW920" s="806"/>
      <c r="SOX920" s="806"/>
      <c r="SOY920" s="806"/>
      <c r="SOZ920" s="806"/>
      <c r="SPA920" s="806"/>
      <c r="SPB920" s="806"/>
      <c r="SPC920" s="806"/>
      <c r="SPD920" s="806"/>
      <c r="SPE920" s="806"/>
      <c r="SPF920" s="806"/>
      <c r="SPG920" s="806"/>
      <c r="SPH920" s="806"/>
      <c r="SPI920" s="806"/>
      <c r="SPJ920" s="806"/>
      <c r="SPK920" s="806"/>
      <c r="SPL920" s="806"/>
      <c r="SPM920" s="806"/>
      <c r="SPN920" s="806"/>
      <c r="SPO920" s="806"/>
      <c r="SPP920" s="806"/>
      <c r="SPQ920" s="806"/>
      <c r="SPR920" s="806"/>
      <c r="SPS920" s="806"/>
      <c r="SPT920" s="806"/>
      <c r="SPU920" s="806"/>
      <c r="SPV920" s="806"/>
      <c r="SPW920" s="806"/>
      <c r="SPX920" s="806"/>
      <c r="SPY920" s="806"/>
      <c r="SPZ920" s="806"/>
      <c r="SQA920" s="806"/>
      <c r="SQB920" s="806"/>
      <c r="SQC920" s="806"/>
      <c r="SQD920" s="806"/>
      <c r="SQE920" s="806"/>
      <c r="SQF920" s="806"/>
      <c r="SQG920" s="806"/>
      <c r="SQH920" s="806"/>
      <c r="SQI920" s="806"/>
      <c r="SQJ920" s="806"/>
      <c r="SQK920" s="806"/>
      <c r="SQL920" s="806"/>
      <c r="SQM920" s="806"/>
      <c r="SQN920" s="806"/>
      <c r="SQO920" s="806"/>
      <c r="SQP920" s="806"/>
      <c r="SQQ920" s="806"/>
      <c r="SQR920" s="806"/>
      <c r="SQS920" s="806"/>
      <c r="SQT920" s="806"/>
      <c r="SQU920" s="806"/>
      <c r="SQV920" s="806"/>
      <c r="SQW920" s="806"/>
      <c r="SQX920" s="806"/>
      <c r="SQY920" s="806"/>
      <c r="SQZ920" s="806"/>
      <c r="SRA920" s="806"/>
      <c r="SRB920" s="806"/>
      <c r="SRC920" s="806"/>
      <c r="SRD920" s="806"/>
      <c r="SRE920" s="806"/>
      <c r="SRF920" s="806"/>
      <c r="SRG920" s="806"/>
      <c r="SRH920" s="806"/>
      <c r="SRI920" s="806"/>
      <c r="SRJ920" s="806"/>
      <c r="SRK920" s="806"/>
      <c r="SRL920" s="806"/>
      <c r="SRM920" s="806"/>
      <c r="SRN920" s="806"/>
      <c r="SRO920" s="806"/>
      <c r="SRP920" s="806"/>
      <c r="SRQ920" s="806"/>
      <c r="SRR920" s="806"/>
      <c r="SRS920" s="806"/>
      <c r="SRT920" s="806"/>
      <c r="SRU920" s="806"/>
      <c r="SRV920" s="806"/>
      <c r="SRW920" s="806"/>
      <c r="SRX920" s="806"/>
      <c r="SRY920" s="806"/>
      <c r="SRZ920" s="806"/>
      <c r="SSA920" s="806"/>
      <c r="SSB920" s="806"/>
      <c r="SSC920" s="806"/>
      <c r="SSD920" s="806"/>
      <c r="SSE920" s="806"/>
      <c r="SSF920" s="806"/>
      <c r="SSG920" s="806"/>
      <c r="SSH920" s="806"/>
      <c r="SSI920" s="806"/>
      <c r="SSJ920" s="806"/>
      <c r="SSK920" s="806"/>
      <c r="SSL920" s="806"/>
      <c r="SSM920" s="806"/>
      <c r="SSN920" s="806"/>
      <c r="SSO920" s="806"/>
      <c r="SSP920" s="806"/>
      <c r="SSQ920" s="806"/>
      <c r="SSR920" s="806"/>
      <c r="SSS920" s="806"/>
      <c r="SST920" s="806"/>
      <c r="SSU920" s="806"/>
      <c r="SSV920" s="806"/>
      <c r="SSW920" s="806"/>
      <c r="SSX920" s="806"/>
      <c r="SSY920" s="806"/>
      <c r="SSZ920" s="806"/>
      <c r="STA920" s="806"/>
      <c r="STB920" s="806"/>
      <c r="STC920" s="806"/>
      <c r="STD920" s="806"/>
      <c r="STE920" s="806"/>
      <c r="STF920" s="806"/>
      <c r="STG920" s="806"/>
      <c r="STH920" s="806"/>
      <c r="STI920" s="806"/>
      <c r="STJ920" s="806"/>
      <c r="STK920" s="806"/>
      <c r="STL920" s="806"/>
      <c r="STM920" s="806"/>
      <c r="STN920" s="806"/>
      <c r="STO920" s="806"/>
      <c r="STP920" s="806"/>
      <c r="STQ920" s="806"/>
      <c r="STR920" s="806"/>
      <c r="STS920" s="806"/>
      <c r="STT920" s="806"/>
      <c r="STU920" s="806"/>
      <c r="STV920" s="806"/>
      <c r="STW920" s="806"/>
      <c r="STX920" s="806"/>
      <c r="STY920" s="806"/>
      <c r="STZ920" s="806"/>
      <c r="SUA920" s="806"/>
      <c r="SUB920" s="806"/>
      <c r="SUC920" s="806"/>
      <c r="SUD920" s="806"/>
      <c r="SUE920" s="806"/>
      <c r="SUF920" s="806"/>
      <c r="SUG920" s="806"/>
      <c r="SUH920" s="806"/>
      <c r="SUI920" s="806"/>
      <c r="SUJ920" s="806"/>
      <c r="SUK920" s="806"/>
      <c r="SUL920" s="806"/>
      <c r="SUM920" s="806"/>
      <c r="SUN920" s="806"/>
      <c r="SUO920" s="806"/>
      <c r="SUP920" s="806"/>
      <c r="SUQ920" s="806"/>
      <c r="SUR920" s="806"/>
      <c r="SUS920" s="806"/>
      <c r="SUT920" s="806"/>
      <c r="SUU920" s="806"/>
      <c r="SUV920" s="806"/>
      <c r="SUW920" s="806"/>
      <c r="SUX920" s="806"/>
      <c r="SUY920" s="806"/>
      <c r="SUZ920" s="806"/>
      <c r="SVA920" s="806"/>
      <c r="SVB920" s="806"/>
      <c r="SVC920" s="806"/>
      <c r="SVD920" s="806"/>
      <c r="SVE920" s="806"/>
      <c r="SVF920" s="806"/>
      <c r="SVG920" s="806"/>
      <c r="SVH920" s="806"/>
      <c r="SVI920" s="806"/>
      <c r="SVJ920" s="806"/>
      <c r="SVK920" s="806"/>
      <c r="SVL920" s="806"/>
      <c r="SVM920" s="806"/>
      <c r="SVN920" s="806"/>
      <c r="SVO920" s="806"/>
      <c r="SVP920" s="806"/>
      <c r="SVQ920" s="806"/>
      <c r="SVR920" s="806"/>
      <c r="SVS920" s="806"/>
      <c r="SVT920" s="806"/>
      <c r="SVU920" s="806"/>
      <c r="SVV920" s="806"/>
      <c r="SVW920" s="806"/>
      <c r="SVX920" s="806"/>
      <c r="SVY920" s="806"/>
      <c r="SVZ920" s="806"/>
      <c r="SWA920" s="806"/>
      <c r="SWB920" s="806"/>
      <c r="SWC920" s="806"/>
      <c r="SWD920" s="806"/>
      <c r="SWE920" s="806"/>
      <c r="SWF920" s="806"/>
      <c r="SWG920" s="806"/>
      <c r="SWH920" s="806"/>
      <c r="SWI920" s="806"/>
      <c r="SWJ920" s="806"/>
      <c r="SWK920" s="806"/>
      <c r="SWL920" s="806"/>
      <c r="SWM920" s="806"/>
      <c r="SWN920" s="806"/>
      <c r="SWO920" s="806"/>
      <c r="SWP920" s="806"/>
      <c r="SWQ920" s="806"/>
      <c r="SWR920" s="806"/>
      <c r="SWS920" s="806"/>
      <c r="SWT920" s="806"/>
      <c r="SWU920" s="806"/>
      <c r="SWV920" s="806"/>
      <c r="SWW920" s="806"/>
      <c r="SWX920" s="806"/>
      <c r="SWY920" s="806"/>
      <c r="SWZ920" s="806"/>
      <c r="SXA920" s="806"/>
      <c r="SXB920" s="806"/>
      <c r="SXC920" s="806"/>
      <c r="SXD920" s="806"/>
      <c r="SXE920" s="806"/>
      <c r="SXF920" s="806"/>
      <c r="SXG920" s="806"/>
      <c r="SXH920" s="806"/>
      <c r="SXI920" s="806"/>
      <c r="SXJ920" s="806"/>
      <c r="SXK920" s="806"/>
      <c r="SXL920" s="806"/>
      <c r="SXM920" s="806"/>
      <c r="SXN920" s="806"/>
      <c r="SXO920" s="806"/>
      <c r="SXP920" s="806"/>
      <c r="SXQ920" s="806"/>
      <c r="SXR920" s="806"/>
      <c r="SXS920" s="806"/>
      <c r="SXT920" s="806"/>
      <c r="SXU920" s="806"/>
      <c r="SXV920" s="806"/>
      <c r="SXW920" s="806"/>
      <c r="SXX920" s="806"/>
      <c r="SXY920" s="806"/>
      <c r="SXZ920" s="806"/>
      <c r="SYA920" s="806"/>
      <c r="SYB920" s="806"/>
      <c r="SYC920" s="806"/>
      <c r="SYD920" s="806"/>
      <c r="SYE920" s="806"/>
      <c r="SYF920" s="806"/>
      <c r="SYG920" s="806"/>
      <c r="SYH920" s="806"/>
      <c r="SYI920" s="806"/>
      <c r="SYJ920" s="806"/>
      <c r="SYK920" s="806"/>
      <c r="SYL920" s="806"/>
      <c r="SYM920" s="806"/>
      <c r="SYN920" s="806"/>
      <c r="SYO920" s="806"/>
      <c r="SYP920" s="806"/>
      <c r="SYQ920" s="806"/>
      <c r="SYR920" s="806"/>
      <c r="SYS920" s="806"/>
      <c r="SYT920" s="806"/>
      <c r="SYU920" s="806"/>
      <c r="SYV920" s="806"/>
      <c r="SYW920" s="806"/>
      <c r="SYX920" s="806"/>
      <c r="SYY920" s="806"/>
      <c r="SYZ920" s="806"/>
      <c r="SZA920" s="806"/>
      <c r="SZB920" s="806"/>
      <c r="SZC920" s="806"/>
      <c r="SZD920" s="806"/>
      <c r="SZE920" s="806"/>
      <c r="SZF920" s="806"/>
      <c r="SZG920" s="806"/>
      <c r="SZH920" s="806"/>
      <c r="SZI920" s="806"/>
      <c r="SZJ920" s="806"/>
      <c r="SZK920" s="806"/>
      <c r="SZL920" s="806"/>
      <c r="SZM920" s="806"/>
      <c r="SZN920" s="806"/>
      <c r="SZO920" s="806"/>
      <c r="SZP920" s="806"/>
      <c r="SZQ920" s="806"/>
      <c r="SZR920" s="806"/>
      <c r="SZS920" s="806"/>
      <c r="SZT920" s="806"/>
      <c r="SZU920" s="806"/>
      <c r="SZV920" s="806"/>
      <c r="SZW920" s="806"/>
      <c r="SZX920" s="806"/>
      <c r="SZY920" s="806"/>
      <c r="SZZ920" s="806"/>
      <c r="TAA920" s="806"/>
      <c r="TAB920" s="806"/>
      <c r="TAC920" s="806"/>
      <c r="TAD920" s="806"/>
      <c r="TAE920" s="806"/>
      <c r="TAF920" s="806"/>
      <c r="TAG920" s="806"/>
      <c r="TAH920" s="806"/>
      <c r="TAI920" s="806"/>
      <c r="TAJ920" s="806"/>
      <c r="TAK920" s="806"/>
      <c r="TAL920" s="806"/>
      <c r="TAM920" s="806"/>
      <c r="TAN920" s="806"/>
      <c r="TAO920" s="806"/>
      <c r="TAP920" s="806"/>
      <c r="TAQ920" s="806"/>
      <c r="TAR920" s="806"/>
      <c r="TAS920" s="806"/>
      <c r="TAT920" s="806"/>
      <c r="TAU920" s="806"/>
      <c r="TAV920" s="806"/>
      <c r="TAW920" s="806"/>
      <c r="TAX920" s="806"/>
      <c r="TAY920" s="806"/>
      <c r="TAZ920" s="806"/>
      <c r="TBA920" s="806"/>
      <c r="TBB920" s="806"/>
      <c r="TBC920" s="806"/>
      <c r="TBD920" s="806"/>
      <c r="TBE920" s="806"/>
      <c r="TBF920" s="806"/>
      <c r="TBG920" s="806"/>
      <c r="TBH920" s="806"/>
      <c r="TBI920" s="806"/>
      <c r="TBJ920" s="806"/>
      <c r="TBK920" s="806"/>
      <c r="TBL920" s="806"/>
      <c r="TBM920" s="806"/>
      <c r="TBN920" s="806"/>
      <c r="TBO920" s="806"/>
      <c r="TBP920" s="806"/>
      <c r="TBQ920" s="806"/>
      <c r="TBR920" s="806"/>
      <c r="TBS920" s="806"/>
      <c r="TBT920" s="806"/>
      <c r="TBU920" s="806"/>
      <c r="TBV920" s="806"/>
      <c r="TBW920" s="806"/>
      <c r="TBX920" s="806"/>
      <c r="TBY920" s="806"/>
      <c r="TBZ920" s="806"/>
      <c r="TCA920" s="806"/>
      <c r="TCB920" s="806"/>
      <c r="TCC920" s="806"/>
      <c r="TCD920" s="806"/>
      <c r="TCE920" s="806"/>
      <c r="TCF920" s="806"/>
      <c r="TCG920" s="806"/>
      <c r="TCH920" s="806"/>
      <c r="TCI920" s="806"/>
      <c r="TCJ920" s="806"/>
      <c r="TCK920" s="806"/>
      <c r="TCL920" s="806"/>
      <c r="TCM920" s="806"/>
      <c r="TCN920" s="806"/>
      <c r="TCO920" s="806"/>
      <c r="TCP920" s="806"/>
      <c r="TCQ920" s="806"/>
      <c r="TCR920" s="806"/>
      <c r="TCS920" s="806"/>
      <c r="TCT920" s="806"/>
      <c r="TCU920" s="806"/>
      <c r="TCV920" s="806"/>
      <c r="TCW920" s="806"/>
      <c r="TCX920" s="806"/>
      <c r="TCY920" s="806"/>
      <c r="TCZ920" s="806"/>
      <c r="TDA920" s="806"/>
      <c r="TDB920" s="806"/>
      <c r="TDC920" s="806"/>
      <c r="TDD920" s="806"/>
      <c r="TDE920" s="806"/>
      <c r="TDF920" s="806"/>
      <c r="TDG920" s="806"/>
      <c r="TDH920" s="806"/>
      <c r="TDI920" s="806"/>
      <c r="TDJ920" s="806"/>
      <c r="TDK920" s="806"/>
      <c r="TDL920" s="806"/>
      <c r="TDM920" s="806"/>
      <c r="TDN920" s="806"/>
      <c r="TDO920" s="806"/>
      <c r="TDP920" s="806"/>
      <c r="TDQ920" s="806"/>
      <c r="TDR920" s="806"/>
      <c r="TDS920" s="806"/>
      <c r="TDT920" s="806"/>
      <c r="TDU920" s="806"/>
      <c r="TDV920" s="806"/>
      <c r="TDW920" s="806"/>
      <c r="TDX920" s="806"/>
      <c r="TDY920" s="806"/>
      <c r="TDZ920" s="806"/>
      <c r="TEA920" s="806"/>
      <c r="TEB920" s="806"/>
      <c r="TEC920" s="806"/>
      <c r="TED920" s="806"/>
      <c r="TEE920" s="806"/>
      <c r="TEF920" s="806"/>
      <c r="TEG920" s="806"/>
      <c r="TEH920" s="806"/>
      <c r="TEI920" s="806"/>
      <c r="TEJ920" s="806"/>
      <c r="TEK920" s="806"/>
      <c r="TEL920" s="806"/>
      <c r="TEM920" s="806"/>
      <c r="TEN920" s="806"/>
      <c r="TEO920" s="806"/>
      <c r="TEP920" s="806"/>
      <c r="TEQ920" s="806"/>
      <c r="TER920" s="806"/>
      <c r="TES920" s="806"/>
      <c r="TET920" s="806"/>
      <c r="TEU920" s="806"/>
      <c r="TEV920" s="806"/>
      <c r="TEW920" s="806"/>
      <c r="TEX920" s="806"/>
      <c r="TEY920" s="806"/>
      <c r="TEZ920" s="806"/>
      <c r="TFA920" s="806"/>
      <c r="TFB920" s="806"/>
      <c r="TFC920" s="806"/>
      <c r="TFD920" s="806"/>
      <c r="TFE920" s="806"/>
      <c r="TFF920" s="806"/>
      <c r="TFG920" s="806"/>
      <c r="TFH920" s="806"/>
      <c r="TFI920" s="806"/>
      <c r="TFJ920" s="806"/>
      <c r="TFK920" s="806"/>
      <c r="TFL920" s="806"/>
      <c r="TFM920" s="806"/>
      <c r="TFN920" s="806"/>
      <c r="TFO920" s="806"/>
      <c r="TFP920" s="806"/>
      <c r="TFQ920" s="806"/>
      <c r="TFR920" s="806"/>
      <c r="TFS920" s="806"/>
      <c r="TFT920" s="806"/>
      <c r="TFU920" s="806"/>
      <c r="TFV920" s="806"/>
      <c r="TFW920" s="806"/>
      <c r="TFX920" s="806"/>
      <c r="TFY920" s="806"/>
      <c r="TFZ920" s="806"/>
      <c r="TGA920" s="806"/>
      <c r="TGB920" s="806"/>
      <c r="TGC920" s="806"/>
      <c r="TGD920" s="806"/>
      <c r="TGE920" s="806"/>
      <c r="TGF920" s="806"/>
      <c r="TGG920" s="806"/>
      <c r="TGH920" s="806"/>
      <c r="TGI920" s="806"/>
      <c r="TGJ920" s="806"/>
      <c r="TGK920" s="806"/>
      <c r="TGL920" s="806"/>
      <c r="TGM920" s="806"/>
      <c r="TGN920" s="806"/>
      <c r="TGO920" s="806"/>
      <c r="TGP920" s="806"/>
      <c r="TGQ920" s="806"/>
      <c r="TGR920" s="806"/>
      <c r="TGS920" s="806"/>
      <c r="TGT920" s="806"/>
      <c r="TGU920" s="806"/>
      <c r="TGV920" s="806"/>
      <c r="TGW920" s="806"/>
      <c r="TGX920" s="806"/>
      <c r="TGY920" s="806"/>
      <c r="TGZ920" s="806"/>
      <c r="THA920" s="806"/>
      <c r="THB920" s="806"/>
      <c r="THC920" s="806"/>
      <c r="THD920" s="806"/>
      <c r="THE920" s="806"/>
      <c r="THF920" s="806"/>
      <c r="THG920" s="806"/>
      <c r="THH920" s="806"/>
      <c r="THI920" s="806"/>
      <c r="THJ920" s="806"/>
      <c r="THK920" s="806"/>
      <c r="THL920" s="806"/>
      <c r="THM920" s="806"/>
      <c r="THN920" s="806"/>
      <c r="THO920" s="806"/>
      <c r="THP920" s="806"/>
      <c r="THQ920" s="806"/>
      <c r="THR920" s="806"/>
      <c r="THS920" s="806"/>
      <c r="THT920" s="806"/>
      <c r="THU920" s="806"/>
      <c r="THV920" s="806"/>
      <c r="THW920" s="806"/>
      <c r="THX920" s="806"/>
      <c r="THY920" s="806"/>
      <c r="THZ920" s="806"/>
      <c r="TIA920" s="806"/>
      <c r="TIB920" s="806"/>
      <c r="TIC920" s="806"/>
      <c r="TID920" s="806"/>
      <c r="TIE920" s="806"/>
      <c r="TIF920" s="806"/>
      <c r="TIG920" s="806"/>
      <c r="TIH920" s="806"/>
      <c r="TII920" s="806"/>
      <c r="TIJ920" s="806"/>
      <c r="TIK920" s="806"/>
      <c r="TIL920" s="806"/>
      <c r="TIM920" s="806"/>
      <c r="TIN920" s="806"/>
      <c r="TIO920" s="806"/>
      <c r="TIP920" s="806"/>
      <c r="TIQ920" s="806"/>
      <c r="TIR920" s="806"/>
      <c r="TIS920" s="806"/>
      <c r="TIT920" s="806"/>
      <c r="TIU920" s="806"/>
      <c r="TIV920" s="806"/>
      <c r="TIW920" s="806"/>
      <c r="TIX920" s="806"/>
      <c r="TIY920" s="806"/>
      <c r="TIZ920" s="806"/>
      <c r="TJA920" s="806"/>
      <c r="TJB920" s="806"/>
      <c r="TJC920" s="806"/>
      <c r="TJD920" s="806"/>
      <c r="TJE920" s="806"/>
      <c r="TJF920" s="806"/>
      <c r="TJG920" s="806"/>
      <c r="TJH920" s="806"/>
      <c r="TJI920" s="806"/>
      <c r="TJJ920" s="806"/>
      <c r="TJK920" s="806"/>
      <c r="TJL920" s="806"/>
      <c r="TJM920" s="806"/>
      <c r="TJN920" s="806"/>
      <c r="TJO920" s="806"/>
      <c r="TJP920" s="806"/>
      <c r="TJQ920" s="806"/>
      <c r="TJR920" s="806"/>
      <c r="TJS920" s="806"/>
      <c r="TJT920" s="806"/>
      <c r="TJU920" s="806"/>
      <c r="TJV920" s="806"/>
      <c r="TJW920" s="806"/>
      <c r="TJX920" s="806"/>
      <c r="TJY920" s="806"/>
      <c r="TJZ920" s="806"/>
      <c r="TKA920" s="806"/>
      <c r="TKB920" s="806"/>
      <c r="TKC920" s="806"/>
      <c r="TKD920" s="806"/>
      <c r="TKE920" s="806"/>
      <c r="TKF920" s="806"/>
      <c r="TKG920" s="806"/>
      <c r="TKH920" s="806"/>
      <c r="TKI920" s="806"/>
      <c r="TKJ920" s="806"/>
      <c r="TKK920" s="806"/>
      <c r="TKL920" s="806"/>
      <c r="TKM920" s="806"/>
      <c r="TKN920" s="806"/>
      <c r="TKO920" s="806"/>
      <c r="TKP920" s="806"/>
      <c r="TKQ920" s="806"/>
      <c r="TKR920" s="806"/>
      <c r="TKS920" s="806"/>
      <c r="TKT920" s="806"/>
      <c r="TKU920" s="806"/>
      <c r="TKV920" s="806"/>
      <c r="TKW920" s="806"/>
      <c r="TKX920" s="806"/>
      <c r="TKY920" s="806"/>
      <c r="TKZ920" s="806"/>
      <c r="TLA920" s="806"/>
      <c r="TLB920" s="806"/>
      <c r="TLC920" s="806"/>
      <c r="TLD920" s="806"/>
      <c r="TLE920" s="806"/>
      <c r="TLF920" s="806"/>
      <c r="TLG920" s="806"/>
      <c r="TLH920" s="806"/>
      <c r="TLI920" s="806"/>
      <c r="TLJ920" s="806"/>
      <c r="TLK920" s="806"/>
      <c r="TLL920" s="806"/>
      <c r="TLM920" s="806"/>
      <c r="TLN920" s="806"/>
      <c r="TLO920" s="806"/>
      <c r="TLP920" s="806"/>
      <c r="TLQ920" s="806"/>
      <c r="TLR920" s="806"/>
      <c r="TLS920" s="806"/>
      <c r="TLT920" s="806"/>
      <c r="TLU920" s="806"/>
      <c r="TLV920" s="806"/>
      <c r="TLW920" s="806"/>
      <c r="TLX920" s="806"/>
      <c r="TLY920" s="806"/>
      <c r="TLZ920" s="806"/>
      <c r="TMA920" s="806"/>
      <c r="TMB920" s="806"/>
      <c r="TMC920" s="806"/>
      <c r="TMD920" s="806"/>
      <c r="TME920" s="806"/>
      <c r="TMF920" s="806"/>
      <c r="TMG920" s="806"/>
      <c r="TMH920" s="806"/>
      <c r="TMI920" s="806"/>
      <c r="TMJ920" s="806"/>
      <c r="TMK920" s="806"/>
      <c r="TML920" s="806"/>
      <c r="TMM920" s="806"/>
      <c r="TMN920" s="806"/>
      <c r="TMO920" s="806"/>
      <c r="TMP920" s="806"/>
      <c r="TMQ920" s="806"/>
      <c r="TMR920" s="806"/>
      <c r="TMS920" s="806"/>
      <c r="TMT920" s="806"/>
      <c r="TMU920" s="806"/>
      <c r="TMV920" s="806"/>
      <c r="TMW920" s="806"/>
      <c r="TMX920" s="806"/>
      <c r="TMY920" s="806"/>
      <c r="TMZ920" s="806"/>
      <c r="TNA920" s="806"/>
      <c r="TNB920" s="806"/>
      <c r="TNC920" s="806"/>
      <c r="TND920" s="806"/>
      <c r="TNE920" s="806"/>
      <c r="TNF920" s="806"/>
      <c r="TNG920" s="806"/>
      <c r="TNH920" s="806"/>
      <c r="TNI920" s="806"/>
      <c r="TNJ920" s="806"/>
      <c r="TNK920" s="806"/>
      <c r="TNL920" s="806"/>
      <c r="TNM920" s="806"/>
      <c r="TNN920" s="806"/>
      <c r="TNO920" s="806"/>
      <c r="TNP920" s="806"/>
      <c r="TNQ920" s="806"/>
      <c r="TNR920" s="806"/>
      <c r="TNS920" s="806"/>
      <c r="TNT920" s="806"/>
      <c r="TNU920" s="806"/>
      <c r="TNV920" s="806"/>
      <c r="TNW920" s="806"/>
      <c r="TNX920" s="806"/>
      <c r="TNY920" s="806"/>
      <c r="TNZ920" s="806"/>
      <c r="TOA920" s="806"/>
      <c r="TOB920" s="806"/>
      <c r="TOC920" s="806"/>
      <c r="TOD920" s="806"/>
      <c r="TOE920" s="806"/>
      <c r="TOF920" s="806"/>
      <c r="TOG920" s="806"/>
      <c r="TOH920" s="806"/>
      <c r="TOI920" s="806"/>
      <c r="TOJ920" s="806"/>
      <c r="TOK920" s="806"/>
      <c r="TOL920" s="806"/>
      <c r="TOM920" s="806"/>
      <c r="TON920" s="806"/>
      <c r="TOO920" s="806"/>
      <c r="TOP920" s="806"/>
      <c r="TOQ920" s="806"/>
      <c r="TOR920" s="806"/>
      <c r="TOS920" s="806"/>
      <c r="TOT920" s="806"/>
      <c r="TOU920" s="806"/>
      <c r="TOV920" s="806"/>
      <c r="TOW920" s="806"/>
      <c r="TOX920" s="806"/>
      <c r="TOY920" s="806"/>
      <c r="TOZ920" s="806"/>
      <c r="TPA920" s="806"/>
      <c r="TPB920" s="806"/>
      <c r="TPC920" s="806"/>
      <c r="TPD920" s="806"/>
      <c r="TPE920" s="806"/>
      <c r="TPF920" s="806"/>
      <c r="TPG920" s="806"/>
      <c r="TPH920" s="806"/>
      <c r="TPI920" s="806"/>
      <c r="TPJ920" s="806"/>
      <c r="TPK920" s="806"/>
      <c r="TPL920" s="806"/>
      <c r="TPM920" s="806"/>
      <c r="TPN920" s="806"/>
      <c r="TPO920" s="806"/>
      <c r="TPP920" s="806"/>
      <c r="TPQ920" s="806"/>
      <c r="TPR920" s="806"/>
      <c r="TPS920" s="806"/>
      <c r="TPT920" s="806"/>
      <c r="TPU920" s="806"/>
      <c r="TPV920" s="806"/>
      <c r="TPW920" s="806"/>
      <c r="TPX920" s="806"/>
      <c r="TPY920" s="806"/>
      <c r="TPZ920" s="806"/>
      <c r="TQA920" s="806"/>
      <c r="TQB920" s="806"/>
      <c r="TQC920" s="806"/>
      <c r="TQD920" s="806"/>
      <c r="TQE920" s="806"/>
      <c r="TQF920" s="806"/>
      <c r="TQG920" s="806"/>
      <c r="TQH920" s="806"/>
      <c r="TQI920" s="806"/>
      <c r="TQJ920" s="806"/>
      <c r="TQK920" s="806"/>
      <c r="TQL920" s="806"/>
      <c r="TQM920" s="806"/>
      <c r="TQN920" s="806"/>
      <c r="TQO920" s="806"/>
      <c r="TQP920" s="806"/>
      <c r="TQQ920" s="806"/>
      <c r="TQR920" s="806"/>
      <c r="TQS920" s="806"/>
      <c r="TQT920" s="806"/>
      <c r="TQU920" s="806"/>
      <c r="TQV920" s="806"/>
      <c r="TQW920" s="806"/>
      <c r="TQX920" s="806"/>
      <c r="TQY920" s="806"/>
      <c r="TQZ920" s="806"/>
      <c r="TRA920" s="806"/>
      <c r="TRB920" s="806"/>
      <c r="TRC920" s="806"/>
      <c r="TRD920" s="806"/>
      <c r="TRE920" s="806"/>
      <c r="TRF920" s="806"/>
      <c r="TRG920" s="806"/>
      <c r="TRH920" s="806"/>
      <c r="TRI920" s="806"/>
      <c r="TRJ920" s="806"/>
      <c r="TRK920" s="806"/>
      <c r="TRL920" s="806"/>
      <c r="TRM920" s="806"/>
      <c r="TRN920" s="806"/>
      <c r="TRO920" s="806"/>
      <c r="TRP920" s="806"/>
      <c r="TRQ920" s="806"/>
      <c r="TRR920" s="806"/>
      <c r="TRS920" s="806"/>
      <c r="TRT920" s="806"/>
      <c r="TRU920" s="806"/>
      <c r="TRV920" s="806"/>
      <c r="TRW920" s="806"/>
      <c r="TRX920" s="806"/>
      <c r="TRY920" s="806"/>
      <c r="TRZ920" s="806"/>
      <c r="TSA920" s="806"/>
      <c r="TSB920" s="806"/>
      <c r="TSC920" s="806"/>
      <c r="TSD920" s="806"/>
      <c r="TSE920" s="806"/>
      <c r="TSF920" s="806"/>
      <c r="TSG920" s="806"/>
      <c r="TSH920" s="806"/>
      <c r="TSI920" s="806"/>
      <c r="TSJ920" s="806"/>
      <c r="TSK920" s="806"/>
      <c r="TSL920" s="806"/>
      <c r="TSM920" s="806"/>
      <c r="TSN920" s="806"/>
      <c r="TSO920" s="806"/>
      <c r="TSP920" s="806"/>
      <c r="TSQ920" s="806"/>
      <c r="TSR920" s="806"/>
      <c r="TSS920" s="806"/>
      <c r="TST920" s="806"/>
      <c r="TSU920" s="806"/>
      <c r="TSV920" s="806"/>
      <c r="TSW920" s="806"/>
      <c r="TSX920" s="806"/>
      <c r="TSY920" s="806"/>
      <c r="TSZ920" s="806"/>
      <c r="TTA920" s="806"/>
      <c r="TTB920" s="806"/>
      <c r="TTC920" s="806"/>
      <c r="TTD920" s="806"/>
      <c r="TTE920" s="806"/>
      <c r="TTF920" s="806"/>
      <c r="TTG920" s="806"/>
      <c r="TTH920" s="806"/>
      <c r="TTI920" s="806"/>
      <c r="TTJ920" s="806"/>
      <c r="TTK920" s="806"/>
      <c r="TTL920" s="806"/>
      <c r="TTM920" s="806"/>
      <c r="TTN920" s="806"/>
      <c r="TTO920" s="806"/>
      <c r="TTP920" s="806"/>
      <c r="TTQ920" s="806"/>
      <c r="TTR920" s="806"/>
      <c r="TTS920" s="806"/>
      <c r="TTT920" s="806"/>
      <c r="TTU920" s="806"/>
      <c r="TTV920" s="806"/>
      <c r="TTW920" s="806"/>
      <c r="TTX920" s="806"/>
      <c r="TTY920" s="806"/>
      <c r="TTZ920" s="806"/>
      <c r="TUA920" s="806"/>
      <c r="TUB920" s="806"/>
      <c r="TUC920" s="806"/>
      <c r="TUD920" s="806"/>
      <c r="TUE920" s="806"/>
      <c r="TUF920" s="806"/>
      <c r="TUG920" s="806"/>
      <c r="TUH920" s="806"/>
      <c r="TUI920" s="806"/>
      <c r="TUJ920" s="806"/>
      <c r="TUK920" s="806"/>
      <c r="TUL920" s="806"/>
      <c r="TUM920" s="806"/>
      <c r="TUN920" s="806"/>
      <c r="TUO920" s="806"/>
      <c r="TUP920" s="806"/>
      <c r="TUQ920" s="806"/>
      <c r="TUR920" s="806"/>
      <c r="TUS920" s="806"/>
      <c r="TUT920" s="806"/>
      <c r="TUU920" s="806"/>
      <c r="TUV920" s="806"/>
      <c r="TUW920" s="806"/>
      <c r="TUX920" s="806"/>
      <c r="TUY920" s="806"/>
      <c r="TUZ920" s="806"/>
      <c r="TVA920" s="806"/>
      <c r="TVB920" s="806"/>
      <c r="TVC920" s="806"/>
      <c r="TVD920" s="806"/>
      <c r="TVE920" s="806"/>
      <c r="TVF920" s="806"/>
      <c r="TVG920" s="806"/>
      <c r="TVH920" s="806"/>
      <c r="TVI920" s="806"/>
      <c r="TVJ920" s="806"/>
      <c r="TVK920" s="806"/>
      <c r="TVL920" s="806"/>
      <c r="TVM920" s="806"/>
      <c r="TVN920" s="806"/>
      <c r="TVO920" s="806"/>
      <c r="TVP920" s="806"/>
      <c r="TVQ920" s="806"/>
      <c r="TVR920" s="806"/>
      <c r="TVS920" s="806"/>
      <c r="TVT920" s="806"/>
      <c r="TVU920" s="806"/>
      <c r="TVV920" s="806"/>
      <c r="TVW920" s="806"/>
      <c r="TVX920" s="806"/>
      <c r="TVY920" s="806"/>
      <c r="TVZ920" s="806"/>
      <c r="TWA920" s="806"/>
      <c r="TWB920" s="806"/>
      <c r="TWC920" s="806"/>
      <c r="TWD920" s="806"/>
      <c r="TWE920" s="806"/>
      <c r="TWF920" s="806"/>
      <c r="TWG920" s="806"/>
      <c r="TWH920" s="806"/>
      <c r="TWI920" s="806"/>
      <c r="TWJ920" s="806"/>
      <c r="TWK920" s="806"/>
      <c r="TWL920" s="806"/>
      <c r="TWM920" s="806"/>
      <c r="TWN920" s="806"/>
      <c r="TWO920" s="806"/>
      <c r="TWP920" s="806"/>
      <c r="TWQ920" s="806"/>
      <c r="TWR920" s="806"/>
      <c r="TWS920" s="806"/>
      <c r="TWT920" s="806"/>
      <c r="TWU920" s="806"/>
      <c r="TWV920" s="806"/>
      <c r="TWW920" s="806"/>
      <c r="TWX920" s="806"/>
      <c r="TWY920" s="806"/>
      <c r="TWZ920" s="806"/>
      <c r="TXA920" s="806"/>
      <c r="TXB920" s="806"/>
      <c r="TXC920" s="806"/>
      <c r="TXD920" s="806"/>
      <c r="TXE920" s="806"/>
      <c r="TXF920" s="806"/>
      <c r="TXG920" s="806"/>
      <c r="TXH920" s="806"/>
      <c r="TXI920" s="806"/>
      <c r="TXJ920" s="806"/>
      <c r="TXK920" s="806"/>
      <c r="TXL920" s="806"/>
      <c r="TXM920" s="806"/>
      <c r="TXN920" s="806"/>
      <c r="TXO920" s="806"/>
      <c r="TXP920" s="806"/>
      <c r="TXQ920" s="806"/>
      <c r="TXR920" s="806"/>
      <c r="TXS920" s="806"/>
      <c r="TXT920" s="806"/>
      <c r="TXU920" s="806"/>
      <c r="TXV920" s="806"/>
      <c r="TXW920" s="806"/>
      <c r="TXX920" s="806"/>
      <c r="TXY920" s="806"/>
      <c r="TXZ920" s="806"/>
      <c r="TYA920" s="806"/>
      <c r="TYB920" s="806"/>
      <c r="TYC920" s="806"/>
      <c r="TYD920" s="806"/>
      <c r="TYE920" s="806"/>
      <c r="TYF920" s="806"/>
      <c r="TYG920" s="806"/>
      <c r="TYH920" s="806"/>
      <c r="TYI920" s="806"/>
      <c r="TYJ920" s="806"/>
      <c r="TYK920" s="806"/>
      <c r="TYL920" s="806"/>
      <c r="TYM920" s="806"/>
      <c r="TYN920" s="806"/>
      <c r="TYO920" s="806"/>
      <c r="TYP920" s="806"/>
      <c r="TYQ920" s="806"/>
      <c r="TYR920" s="806"/>
      <c r="TYS920" s="806"/>
      <c r="TYT920" s="806"/>
      <c r="TYU920" s="806"/>
      <c r="TYV920" s="806"/>
      <c r="TYW920" s="806"/>
      <c r="TYX920" s="806"/>
      <c r="TYY920" s="806"/>
      <c r="TYZ920" s="806"/>
      <c r="TZA920" s="806"/>
      <c r="TZB920" s="806"/>
      <c r="TZC920" s="806"/>
      <c r="TZD920" s="806"/>
      <c r="TZE920" s="806"/>
      <c r="TZF920" s="806"/>
      <c r="TZG920" s="806"/>
      <c r="TZH920" s="806"/>
      <c r="TZI920" s="806"/>
      <c r="TZJ920" s="806"/>
      <c r="TZK920" s="806"/>
      <c r="TZL920" s="806"/>
      <c r="TZM920" s="806"/>
      <c r="TZN920" s="806"/>
      <c r="TZO920" s="806"/>
      <c r="TZP920" s="806"/>
      <c r="TZQ920" s="806"/>
      <c r="TZR920" s="806"/>
      <c r="TZS920" s="806"/>
      <c r="TZT920" s="806"/>
      <c r="TZU920" s="806"/>
      <c r="TZV920" s="806"/>
      <c r="TZW920" s="806"/>
      <c r="TZX920" s="806"/>
      <c r="TZY920" s="806"/>
      <c r="TZZ920" s="806"/>
      <c r="UAA920" s="806"/>
      <c r="UAB920" s="806"/>
      <c r="UAC920" s="806"/>
      <c r="UAD920" s="806"/>
      <c r="UAE920" s="806"/>
      <c r="UAF920" s="806"/>
      <c r="UAG920" s="806"/>
      <c r="UAH920" s="806"/>
      <c r="UAI920" s="806"/>
      <c r="UAJ920" s="806"/>
      <c r="UAK920" s="806"/>
      <c r="UAL920" s="806"/>
      <c r="UAM920" s="806"/>
      <c r="UAN920" s="806"/>
      <c r="UAO920" s="806"/>
      <c r="UAP920" s="806"/>
      <c r="UAQ920" s="806"/>
      <c r="UAR920" s="806"/>
      <c r="UAS920" s="806"/>
      <c r="UAT920" s="806"/>
      <c r="UAU920" s="806"/>
      <c r="UAV920" s="806"/>
      <c r="UAW920" s="806"/>
      <c r="UAX920" s="806"/>
      <c r="UAY920" s="806"/>
      <c r="UAZ920" s="806"/>
      <c r="UBA920" s="806"/>
      <c r="UBB920" s="806"/>
      <c r="UBC920" s="806"/>
      <c r="UBD920" s="806"/>
      <c r="UBE920" s="806"/>
      <c r="UBF920" s="806"/>
      <c r="UBG920" s="806"/>
      <c r="UBH920" s="806"/>
      <c r="UBI920" s="806"/>
      <c r="UBJ920" s="806"/>
      <c r="UBK920" s="806"/>
      <c r="UBL920" s="806"/>
      <c r="UBM920" s="806"/>
      <c r="UBN920" s="806"/>
      <c r="UBO920" s="806"/>
      <c r="UBP920" s="806"/>
      <c r="UBQ920" s="806"/>
      <c r="UBR920" s="806"/>
      <c r="UBS920" s="806"/>
      <c r="UBT920" s="806"/>
      <c r="UBU920" s="806"/>
      <c r="UBV920" s="806"/>
      <c r="UBW920" s="806"/>
      <c r="UBX920" s="806"/>
      <c r="UBY920" s="806"/>
      <c r="UBZ920" s="806"/>
      <c r="UCA920" s="806"/>
      <c r="UCB920" s="806"/>
      <c r="UCC920" s="806"/>
      <c r="UCD920" s="806"/>
      <c r="UCE920" s="806"/>
      <c r="UCF920" s="806"/>
      <c r="UCG920" s="806"/>
      <c r="UCH920" s="806"/>
      <c r="UCI920" s="806"/>
      <c r="UCJ920" s="806"/>
      <c r="UCK920" s="806"/>
      <c r="UCL920" s="806"/>
      <c r="UCM920" s="806"/>
      <c r="UCN920" s="806"/>
      <c r="UCO920" s="806"/>
      <c r="UCP920" s="806"/>
      <c r="UCQ920" s="806"/>
      <c r="UCR920" s="806"/>
      <c r="UCS920" s="806"/>
      <c r="UCT920" s="806"/>
      <c r="UCU920" s="806"/>
      <c r="UCV920" s="806"/>
      <c r="UCW920" s="806"/>
      <c r="UCX920" s="806"/>
      <c r="UCY920" s="806"/>
      <c r="UCZ920" s="806"/>
      <c r="UDA920" s="806"/>
      <c r="UDB920" s="806"/>
      <c r="UDC920" s="806"/>
      <c r="UDD920" s="806"/>
      <c r="UDE920" s="806"/>
      <c r="UDF920" s="806"/>
      <c r="UDG920" s="806"/>
      <c r="UDH920" s="806"/>
      <c r="UDI920" s="806"/>
      <c r="UDJ920" s="806"/>
      <c r="UDK920" s="806"/>
      <c r="UDL920" s="806"/>
      <c r="UDM920" s="806"/>
      <c r="UDN920" s="806"/>
      <c r="UDO920" s="806"/>
      <c r="UDP920" s="806"/>
      <c r="UDQ920" s="806"/>
      <c r="UDR920" s="806"/>
      <c r="UDS920" s="806"/>
      <c r="UDT920" s="806"/>
      <c r="UDU920" s="806"/>
      <c r="UDV920" s="806"/>
      <c r="UDW920" s="806"/>
      <c r="UDX920" s="806"/>
      <c r="UDY920" s="806"/>
      <c r="UDZ920" s="806"/>
      <c r="UEA920" s="806"/>
      <c r="UEB920" s="806"/>
      <c r="UEC920" s="806"/>
      <c r="UED920" s="806"/>
      <c r="UEE920" s="806"/>
      <c r="UEF920" s="806"/>
      <c r="UEG920" s="806"/>
      <c r="UEH920" s="806"/>
      <c r="UEI920" s="806"/>
      <c r="UEJ920" s="806"/>
      <c r="UEK920" s="806"/>
      <c r="UEL920" s="806"/>
      <c r="UEM920" s="806"/>
      <c r="UEN920" s="806"/>
      <c r="UEO920" s="806"/>
      <c r="UEP920" s="806"/>
      <c r="UEQ920" s="806"/>
      <c r="UER920" s="806"/>
      <c r="UES920" s="806"/>
      <c r="UET920" s="806"/>
      <c r="UEU920" s="806"/>
      <c r="UEV920" s="806"/>
      <c r="UEW920" s="806"/>
      <c r="UEX920" s="806"/>
      <c r="UEY920" s="806"/>
      <c r="UEZ920" s="806"/>
      <c r="UFA920" s="806"/>
      <c r="UFB920" s="806"/>
      <c r="UFC920" s="806"/>
      <c r="UFD920" s="806"/>
      <c r="UFE920" s="806"/>
      <c r="UFF920" s="806"/>
      <c r="UFG920" s="806"/>
      <c r="UFH920" s="806"/>
      <c r="UFI920" s="806"/>
      <c r="UFJ920" s="806"/>
      <c r="UFK920" s="806"/>
      <c r="UFL920" s="806"/>
      <c r="UFM920" s="806"/>
      <c r="UFN920" s="806"/>
      <c r="UFO920" s="806"/>
      <c r="UFP920" s="806"/>
      <c r="UFQ920" s="806"/>
      <c r="UFR920" s="806"/>
      <c r="UFS920" s="806"/>
      <c r="UFT920" s="806"/>
      <c r="UFU920" s="806"/>
      <c r="UFV920" s="806"/>
      <c r="UFW920" s="806"/>
      <c r="UFX920" s="806"/>
      <c r="UFY920" s="806"/>
      <c r="UFZ920" s="806"/>
      <c r="UGA920" s="806"/>
      <c r="UGB920" s="806"/>
      <c r="UGC920" s="806"/>
      <c r="UGD920" s="806"/>
      <c r="UGE920" s="806"/>
      <c r="UGF920" s="806"/>
      <c r="UGG920" s="806"/>
      <c r="UGH920" s="806"/>
      <c r="UGI920" s="806"/>
      <c r="UGJ920" s="806"/>
      <c r="UGK920" s="806"/>
      <c r="UGL920" s="806"/>
      <c r="UGM920" s="806"/>
      <c r="UGN920" s="806"/>
      <c r="UGO920" s="806"/>
      <c r="UGP920" s="806"/>
      <c r="UGQ920" s="806"/>
      <c r="UGR920" s="806"/>
      <c r="UGS920" s="806"/>
      <c r="UGT920" s="806"/>
      <c r="UGU920" s="806"/>
      <c r="UGV920" s="806"/>
      <c r="UGW920" s="806"/>
      <c r="UGX920" s="806"/>
      <c r="UGY920" s="806"/>
      <c r="UGZ920" s="806"/>
      <c r="UHA920" s="806"/>
      <c r="UHB920" s="806"/>
      <c r="UHC920" s="806"/>
      <c r="UHD920" s="806"/>
      <c r="UHE920" s="806"/>
      <c r="UHF920" s="806"/>
      <c r="UHG920" s="806"/>
      <c r="UHH920" s="806"/>
      <c r="UHI920" s="806"/>
      <c r="UHJ920" s="806"/>
      <c r="UHK920" s="806"/>
      <c r="UHL920" s="806"/>
      <c r="UHM920" s="806"/>
      <c r="UHN920" s="806"/>
      <c r="UHO920" s="806"/>
      <c r="UHP920" s="806"/>
      <c r="UHQ920" s="806"/>
      <c r="UHR920" s="806"/>
      <c r="UHS920" s="806"/>
      <c r="UHT920" s="806"/>
      <c r="UHU920" s="806"/>
      <c r="UHV920" s="806"/>
      <c r="UHW920" s="806"/>
      <c r="UHX920" s="806"/>
      <c r="UHY920" s="806"/>
      <c r="UHZ920" s="806"/>
      <c r="UIA920" s="806"/>
      <c r="UIB920" s="806"/>
      <c r="UIC920" s="806"/>
      <c r="UID920" s="806"/>
      <c r="UIE920" s="806"/>
      <c r="UIF920" s="806"/>
      <c r="UIG920" s="806"/>
      <c r="UIH920" s="806"/>
      <c r="UII920" s="806"/>
      <c r="UIJ920" s="806"/>
      <c r="UIK920" s="806"/>
      <c r="UIL920" s="806"/>
      <c r="UIM920" s="806"/>
      <c r="UIN920" s="806"/>
      <c r="UIO920" s="806"/>
      <c r="UIP920" s="806"/>
      <c r="UIQ920" s="806"/>
      <c r="UIR920" s="806"/>
      <c r="UIS920" s="806"/>
      <c r="UIT920" s="806"/>
      <c r="UIU920" s="806"/>
      <c r="UIV920" s="806"/>
      <c r="UIW920" s="806"/>
      <c r="UIX920" s="806"/>
      <c r="UIY920" s="806"/>
      <c r="UIZ920" s="806"/>
      <c r="UJA920" s="806"/>
      <c r="UJB920" s="806"/>
      <c r="UJC920" s="806"/>
      <c r="UJD920" s="806"/>
      <c r="UJE920" s="806"/>
      <c r="UJF920" s="806"/>
      <c r="UJG920" s="806"/>
      <c r="UJH920" s="806"/>
      <c r="UJI920" s="806"/>
      <c r="UJJ920" s="806"/>
      <c r="UJK920" s="806"/>
      <c r="UJL920" s="806"/>
      <c r="UJM920" s="806"/>
      <c r="UJN920" s="806"/>
      <c r="UJO920" s="806"/>
      <c r="UJP920" s="806"/>
      <c r="UJQ920" s="806"/>
      <c r="UJR920" s="806"/>
      <c r="UJS920" s="806"/>
      <c r="UJT920" s="806"/>
      <c r="UJU920" s="806"/>
      <c r="UJV920" s="806"/>
      <c r="UJW920" s="806"/>
      <c r="UJX920" s="806"/>
      <c r="UJY920" s="806"/>
      <c r="UJZ920" s="806"/>
      <c r="UKA920" s="806"/>
      <c r="UKB920" s="806"/>
      <c r="UKC920" s="806"/>
      <c r="UKD920" s="806"/>
      <c r="UKE920" s="806"/>
      <c r="UKF920" s="806"/>
      <c r="UKG920" s="806"/>
      <c r="UKH920" s="806"/>
      <c r="UKI920" s="806"/>
      <c r="UKJ920" s="806"/>
      <c r="UKK920" s="806"/>
      <c r="UKL920" s="806"/>
      <c r="UKM920" s="806"/>
      <c r="UKN920" s="806"/>
      <c r="UKO920" s="806"/>
      <c r="UKP920" s="806"/>
      <c r="UKQ920" s="806"/>
      <c r="UKR920" s="806"/>
      <c r="UKS920" s="806"/>
      <c r="UKT920" s="806"/>
      <c r="UKU920" s="806"/>
      <c r="UKV920" s="806"/>
      <c r="UKW920" s="806"/>
      <c r="UKX920" s="806"/>
      <c r="UKY920" s="806"/>
      <c r="UKZ920" s="806"/>
      <c r="ULA920" s="806"/>
      <c r="ULB920" s="806"/>
      <c r="ULC920" s="806"/>
      <c r="ULD920" s="806"/>
      <c r="ULE920" s="806"/>
      <c r="ULF920" s="806"/>
      <c r="ULG920" s="806"/>
      <c r="ULH920" s="806"/>
      <c r="ULI920" s="806"/>
      <c r="ULJ920" s="806"/>
      <c r="ULK920" s="806"/>
      <c r="ULL920" s="806"/>
      <c r="ULM920" s="806"/>
      <c r="ULN920" s="806"/>
      <c r="ULO920" s="806"/>
      <c r="ULP920" s="806"/>
      <c r="ULQ920" s="806"/>
      <c r="ULR920" s="806"/>
      <c r="ULS920" s="806"/>
      <c r="ULT920" s="806"/>
      <c r="ULU920" s="806"/>
      <c r="ULV920" s="806"/>
      <c r="ULW920" s="806"/>
      <c r="ULX920" s="806"/>
      <c r="ULY920" s="806"/>
      <c r="ULZ920" s="806"/>
      <c r="UMA920" s="806"/>
      <c r="UMB920" s="806"/>
      <c r="UMC920" s="806"/>
      <c r="UMD920" s="806"/>
      <c r="UME920" s="806"/>
      <c r="UMF920" s="806"/>
      <c r="UMG920" s="806"/>
      <c r="UMH920" s="806"/>
      <c r="UMI920" s="806"/>
      <c r="UMJ920" s="806"/>
      <c r="UMK920" s="806"/>
      <c r="UML920" s="806"/>
      <c r="UMM920" s="806"/>
      <c r="UMN920" s="806"/>
      <c r="UMO920" s="806"/>
      <c r="UMP920" s="806"/>
      <c r="UMQ920" s="806"/>
      <c r="UMR920" s="806"/>
      <c r="UMS920" s="806"/>
      <c r="UMT920" s="806"/>
      <c r="UMU920" s="806"/>
      <c r="UMV920" s="806"/>
      <c r="UMW920" s="806"/>
      <c r="UMX920" s="806"/>
      <c r="UMY920" s="806"/>
      <c r="UMZ920" s="806"/>
      <c r="UNA920" s="806"/>
      <c r="UNB920" s="806"/>
      <c r="UNC920" s="806"/>
      <c r="UND920" s="806"/>
      <c r="UNE920" s="806"/>
      <c r="UNF920" s="806"/>
      <c r="UNG920" s="806"/>
      <c r="UNH920" s="806"/>
      <c r="UNI920" s="806"/>
      <c r="UNJ920" s="806"/>
      <c r="UNK920" s="806"/>
      <c r="UNL920" s="806"/>
      <c r="UNM920" s="806"/>
      <c r="UNN920" s="806"/>
      <c r="UNO920" s="806"/>
      <c r="UNP920" s="806"/>
      <c r="UNQ920" s="806"/>
      <c r="UNR920" s="806"/>
      <c r="UNS920" s="806"/>
      <c r="UNT920" s="806"/>
      <c r="UNU920" s="806"/>
      <c r="UNV920" s="806"/>
      <c r="UNW920" s="806"/>
      <c r="UNX920" s="806"/>
      <c r="UNY920" s="806"/>
      <c r="UNZ920" s="806"/>
      <c r="UOA920" s="806"/>
      <c r="UOB920" s="806"/>
      <c r="UOC920" s="806"/>
      <c r="UOD920" s="806"/>
      <c r="UOE920" s="806"/>
      <c r="UOF920" s="806"/>
      <c r="UOG920" s="806"/>
      <c r="UOH920" s="806"/>
      <c r="UOI920" s="806"/>
      <c r="UOJ920" s="806"/>
      <c r="UOK920" s="806"/>
      <c r="UOL920" s="806"/>
      <c r="UOM920" s="806"/>
      <c r="UON920" s="806"/>
      <c r="UOO920" s="806"/>
      <c r="UOP920" s="806"/>
      <c r="UOQ920" s="806"/>
      <c r="UOR920" s="806"/>
      <c r="UOS920" s="806"/>
      <c r="UOT920" s="806"/>
      <c r="UOU920" s="806"/>
      <c r="UOV920" s="806"/>
      <c r="UOW920" s="806"/>
      <c r="UOX920" s="806"/>
      <c r="UOY920" s="806"/>
      <c r="UOZ920" s="806"/>
      <c r="UPA920" s="806"/>
      <c r="UPB920" s="806"/>
      <c r="UPC920" s="806"/>
      <c r="UPD920" s="806"/>
      <c r="UPE920" s="806"/>
      <c r="UPF920" s="806"/>
      <c r="UPG920" s="806"/>
      <c r="UPH920" s="806"/>
      <c r="UPI920" s="806"/>
      <c r="UPJ920" s="806"/>
      <c r="UPK920" s="806"/>
      <c r="UPL920" s="806"/>
      <c r="UPM920" s="806"/>
      <c r="UPN920" s="806"/>
      <c r="UPO920" s="806"/>
      <c r="UPP920" s="806"/>
      <c r="UPQ920" s="806"/>
      <c r="UPR920" s="806"/>
      <c r="UPS920" s="806"/>
      <c r="UPT920" s="806"/>
      <c r="UPU920" s="806"/>
      <c r="UPV920" s="806"/>
      <c r="UPW920" s="806"/>
      <c r="UPX920" s="806"/>
      <c r="UPY920" s="806"/>
      <c r="UPZ920" s="806"/>
      <c r="UQA920" s="806"/>
      <c r="UQB920" s="806"/>
      <c r="UQC920" s="806"/>
      <c r="UQD920" s="806"/>
      <c r="UQE920" s="806"/>
      <c r="UQF920" s="806"/>
      <c r="UQG920" s="806"/>
      <c r="UQH920" s="806"/>
      <c r="UQI920" s="806"/>
      <c r="UQJ920" s="806"/>
      <c r="UQK920" s="806"/>
      <c r="UQL920" s="806"/>
      <c r="UQM920" s="806"/>
      <c r="UQN920" s="806"/>
      <c r="UQO920" s="806"/>
      <c r="UQP920" s="806"/>
      <c r="UQQ920" s="806"/>
      <c r="UQR920" s="806"/>
      <c r="UQS920" s="806"/>
      <c r="UQT920" s="806"/>
      <c r="UQU920" s="806"/>
      <c r="UQV920" s="806"/>
      <c r="UQW920" s="806"/>
      <c r="UQX920" s="806"/>
      <c r="UQY920" s="806"/>
      <c r="UQZ920" s="806"/>
      <c r="URA920" s="806"/>
      <c r="URB920" s="806"/>
      <c r="URC920" s="806"/>
      <c r="URD920" s="806"/>
      <c r="URE920" s="806"/>
      <c r="URF920" s="806"/>
      <c r="URG920" s="806"/>
      <c r="URH920" s="806"/>
      <c r="URI920" s="806"/>
      <c r="URJ920" s="806"/>
      <c r="URK920" s="806"/>
      <c r="URL920" s="806"/>
      <c r="URM920" s="806"/>
      <c r="URN920" s="806"/>
      <c r="URO920" s="806"/>
      <c r="URP920" s="806"/>
      <c r="URQ920" s="806"/>
      <c r="URR920" s="806"/>
      <c r="URS920" s="806"/>
      <c r="URT920" s="806"/>
      <c r="URU920" s="806"/>
      <c r="URV920" s="806"/>
      <c r="URW920" s="806"/>
      <c r="URX920" s="806"/>
      <c r="URY920" s="806"/>
      <c r="URZ920" s="806"/>
      <c r="USA920" s="806"/>
      <c r="USB920" s="806"/>
      <c r="USC920" s="806"/>
      <c r="USD920" s="806"/>
      <c r="USE920" s="806"/>
      <c r="USF920" s="806"/>
      <c r="USG920" s="806"/>
      <c r="USH920" s="806"/>
      <c r="USI920" s="806"/>
      <c r="USJ920" s="806"/>
      <c r="USK920" s="806"/>
      <c r="USL920" s="806"/>
      <c r="USM920" s="806"/>
      <c r="USN920" s="806"/>
      <c r="USO920" s="806"/>
      <c r="USP920" s="806"/>
      <c r="USQ920" s="806"/>
      <c r="USR920" s="806"/>
      <c r="USS920" s="806"/>
      <c r="UST920" s="806"/>
      <c r="USU920" s="806"/>
      <c r="USV920" s="806"/>
      <c r="USW920" s="806"/>
      <c r="USX920" s="806"/>
      <c r="USY920" s="806"/>
      <c r="USZ920" s="806"/>
      <c r="UTA920" s="806"/>
      <c r="UTB920" s="806"/>
      <c r="UTC920" s="806"/>
      <c r="UTD920" s="806"/>
      <c r="UTE920" s="806"/>
      <c r="UTF920" s="806"/>
      <c r="UTG920" s="806"/>
      <c r="UTH920" s="806"/>
      <c r="UTI920" s="806"/>
      <c r="UTJ920" s="806"/>
      <c r="UTK920" s="806"/>
      <c r="UTL920" s="806"/>
      <c r="UTM920" s="806"/>
      <c r="UTN920" s="806"/>
      <c r="UTO920" s="806"/>
      <c r="UTP920" s="806"/>
      <c r="UTQ920" s="806"/>
      <c r="UTR920" s="806"/>
      <c r="UTS920" s="806"/>
      <c r="UTT920" s="806"/>
      <c r="UTU920" s="806"/>
      <c r="UTV920" s="806"/>
      <c r="UTW920" s="806"/>
      <c r="UTX920" s="806"/>
      <c r="UTY920" s="806"/>
      <c r="UTZ920" s="806"/>
      <c r="UUA920" s="806"/>
      <c r="UUB920" s="806"/>
      <c r="UUC920" s="806"/>
      <c r="UUD920" s="806"/>
      <c r="UUE920" s="806"/>
      <c r="UUF920" s="806"/>
      <c r="UUG920" s="806"/>
      <c r="UUH920" s="806"/>
      <c r="UUI920" s="806"/>
      <c r="UUJ920" s="806"/>
      <c r="UUK920" s="806"/>
      <c r="UUL920" s="806"/>
      <c r="UUM920" s="806"/>
      <c r="UUN920" s="806"/>
      <c r="UUO920" s="806"/>
      <c r="UUP920" s="806"/>
      <c r="UUQ920" s="806"/>
      <c r="UUR920" s="806"/>
      <c r="UUS920" s="806"/>
      <c r="UUT920" s="806"/>
      <c r="UUU920" s="806"/>
      <c r="UUV920" s="806"/>
      <c r="UUW920" s="806"/>
      <c r="UUX920" s="806"/>
      <c r="UUY920" s="806"/>
      <c r="UUZ920" s="806"/>
      <c r="UVA920" s="806"/>
      <c r="UVB920" s="806"/>
      <c r="UVC920" s="806"/>
      <c r="UVD920" s="806"/>
      <c r="UVE920" s="806"/>
      <c r="UVF920" s="806"/>
      <c r="UVG920" s="806"/>
      <c r="UVH920" s="806"/>
      <c r="UVI920" s="806"/>
      <c r="UVJ920" s="806"/>
      <c r="UVK920" s="806"/>
      <c r="UVL920" s="806"/>
      <c r="UVM920" s="806"/>
      <c r="UVN920" s="806"/>
      <c r="UVO920" s="806"/>
      <c r="UVP920" s="806"/>
      <c r="UVQ920" s="806"/>
      <c r="UVR920" s="806"/>
      <c r="UVS920" s="806"/>
      <c r="UVT920" s="806"/>
      <c r="UVU920" s="806"/>
      <c r="UVV920" s="806"/>
      <c r="UVW920" s="806"/>
      <c r="UVX920" s="806"/>
      <c r="UVY920" s="806"/>
      <c r="UVZ920" s="806"/>
      <c r="UWA920" s="806"/>
      <c r="UWB920" s="806"/>
      <c r="UWC920" s="806"/>
      <c r="UWD920" s="806"/>
      <c r="UWE920" s="806"/>
      <c r="UWF920" s="806"/>
      <c r="UWG920" s="806"/>
      <c r="UWH920" s="806"/>
      <c r="UWI920" s="806"/>
      <c r="UWJ920" s="806"/>
      <c r="UWK920" s="806"/>
      <c r="UWL920" s="806"/>
      <c r="UWM920" s="806"/>
      <c r="UWN920" s="806"/>
      <c r="UWO920" s="806"/>
      <c r="UWP920" s="806"/>
      <c r="UWQ920" s="806"/>
      <c r="UWR920" s="806"/>
      <c r="UWS920" s="806"/>
      <c r="UWT920" s="806"/>
      <c r="UWU920" s="806"/>
      <c r="UWV920" s="806"/>
      <c r="UWW920" s="806"/>
      <c r="UWX920" s="806"/>
      <c r="UWY920" s="806"/>
      <c r="UWZ920" s="806"/>
      <c r="UXA920" s="806"/>
      <c r="UXB920" s="806"/>
      <c r="UXC920" s="806"/>
      <c r="UXD920" s="806"/>
      <c r="UXE920" s="806"/>
      <c r="UXF920" s="806"/>
      <c r="UXG920" s="806"/>
      <c r="UXH920" s="806"/>
      <c r="UXI920" s="806"/>
      <c r="UXJ920" s="806"/>
      <c r="UXK920" s="806"/>
      <c r="UXL920" s="806"/>
      <c r="UXM920" s="806"/>
      <c r="UXN920" s="806"/>
      <c r="UXO920" s="806"/>
      <c r="UXP920" s="806"/>
      <c r="UXQ920" s="806"/>
      <c r="UXR920" s="806"/>
      <c r="UXS920" s="806"/>
      <c r="UXT920" s="806"/>
      <c r="UXU920" s="806"/>
      <c r="UXV920" s="806"/>
      <c r="UXW920" s="806"/>
      <c r="UXX920" s="806"/>
      <c r="UXY920" s="806"/>
      <c r="UXZ920" s="806"/>
      <c r="UYA920" s="806"/>
      <c r="UYB920" s="806"/>
      <c r="UYC920" s="806"/>
      <c r="UYD920" s="806"/>
      <c r="UYE920" s="806"/>
      <c r="UYF920" s="806"/>
      <c r="UYG920" s="806"/>
      <c r="UYH920" s="806"/>
      <c r="UYI920" s="806"/>
      <c r="UYJ920" s="806"/>
      <c r="UYK920" s="806"/>
      <c r="UYL920" s="806"/>
      <c r="UYM920" s="806"/>
      <c r="UYN920" s="806"/>
      <c r="UYO920" s="806"/>
      <c r="UYP920" s="806"/>
      <c r="UYQ920" s="806"/>
      <c r="UYR920" s="806"/>
      <c r="UYS920" s="806"/>
      <c r="UYT920" s="806"/>
      <c r="UYU920" s="806"/>
      <c r="UYV920" s="806"/>
      <c r="UYW920" s="806"/>
      <c r="UYX920" s="806"/>
      <c r="UYY920" s="806"/>
      <c r="UYZ920" s="806"/>
      <c r="UZA920" s="806"/>
      <c r="UZB920" s="806"/>
      <c r="UZC920" s="806"/>
      <c r="UZD920" s="806"/>
      <c r="UZE920" s="806"/>
      <c r="UZF920" s="806"/>
      <c r="UZG920" s="806"/>
      <c r="UZH920" s="806"/>
      <c r="UZI920" s="806"/>
      <c r="UZJ920" s="806"/>
      <c r="UZK920" s="806"/>
      <c r="UZL920" s="806"/>
      <c r="UZM920" s="806"/>
      <c r="UZN920" s="806"/>
      <c r="UZO920" s="806"/>
      <c r="UZP920" s="806"/>
      <c r="UZQ920" s="806"/>
      <c r="UZR920" s="806"/>
      <c r="UZS920" s="806"/>
      <c r="UZT920" s="806"/>
      <c r="UZU920" s="806"/>
      <c r="UZV920" s="806"/>
      <c r="UZW920" s="806"/>
      <c r="UZX920" s="806"/>
      <c r="UZY920" s="806"/>
      <c r="UZZ920" s="806"/>
      <c r="VAA920" s="806"/>
      <c r="VAB920" s="806"/>
      <c r="VAC920" s="806"/>
      <c r="VAD920" s="806"/>
      <c r="VAE920" s="806"/>
      <c r="VAF920" s="806"/>
      <c r="VAG920" s="806"/>
      <c r="VAH920" s="806"/>
      <c r="VAI920" s="806"/>
      <c r="VAJ920" s="806"/>
      <c r="VAK920" s="806"/>
      <c r="VAL920" s="806"/>
      <c r="VAM920" s="806"/>
      <c r="VAN920" s="806"/>
      <c r="VAO920" s="806"/>
      <c r="VAP920" s="806"/>
      <c r="VAQ920" s="806"/>
      <c r="VAR920" s="806"/>
      <c r="VAS920" s="806"/>
      <c r="VAT920" s="806"/>
      <c r="VAU920" s="806"/>
      <c r="VAV920" s="806"/>
      <c r="VAW920" s="806"/>
      <c r="VAX920" s="806"/>
      <c r="VAY920" s="806"/>
      <c r="VAZ920" s="806"/>
      <c r="VBA920" s="806"/>
      <c r="VBB920" s="806"/>
      <c r="VBC920" s="806"/>
      <c r="VBD920" s="806"/>
      <c r="VBE920" s="806"/>
      <c r="VBF920" s="806"/>
      <c r="VBG920" s="806"/>
      <c r="VBH920" s="806"/>
      <c r="VBI920" s="806"/>
      <c r="VBJ920" s="806"/>
      <c r="VBK920" s="806"/>
      <c r="VBL920" s="806"/>
      <c r="VBM920" s="806"/>
      <c r="VBN920" s="806"/>
      <c r="VBO920" s="806"/>
      <c r="VBP920" s="806"/>
      <c r="VBQ920" s="806"/>
      <c r="VBR920" s="806"/>
      <c r="VBS920" s="806"/>
      <c r="VBT920" s="806"/>
      <c r="VBU920" s="806"/>
      <c r="VBV920" s="806"/>
      <c r="VBW920" s="806"/>
      <c r="VBX920" s="806"/>
      <c r="VBY920" s="806"/>
      <c r="VBZ920" s="806"/>
      <c r="VCA920" s="806"/>
      <c r="VCB920" s="806"/>
      <c r="VCC920" s="806"/>
      <c r="VCD920" s="806"/>
      <c r="VCE920" s="806"/>
      <c r="VCF920" s="806"/>
      <c r="VCG920" s="806"/>
      <c r="VCH920" s="806"/>
      <c r="VCI920" s="806"/>
      <c r="VCJ920" s="806"/>
      <c r="VCK920" s="806"/>
      <c r="VCL920" s="806"/>
      <c r="VCM920" s="806"/>
      <c r="VCN920" s="806"/>
      <c r="VCO920" s="806"/>
      <c r="VCP920" s="806"/>
      <c r="VCQ920" s="806"/>
      <c r="VCR920" s="806"/>
      <c r="VCS920" s="806"/>
      <c r="VCT920" s="806"/>
      <c r="VCU920" s="806"/>
      <c r="VCV920" s="806"/>
      <c r="VCW920" s="806"/>
      <c r="VCX920" s="806"/>
      <c r="VCY920" s="806"/>
      <c r="VCZ920" s="806"/>
      <c r="VDA920" s="806"/>
      <c r="VDB920" s="806"/>
      <c r="VDC920" s="806"/>
      <c r="VDD920" s="806"/>
      <c r="VDE920" s="806"/>
      <c r="VDF920" s="806"/>
      <c r="VDG920" s="806"/>
      <c r="VDH920" s="806"/>
      <c r="VDI920" s="806"/>
      <c r="VDJ920" s="806"/>
      <c r="VDK920" s="806"/>
      <c r="VDL920" s="806"/>
      <c r="VDM920" s="806"/>
      <c r="VDN920" s="806"/>
      <c r="VDO920" s="806"/>
      <c r="VDP920" s="806"/>
      <c r="VDQ920" s="806"/>
      <c r="VDR920" s="806"/>
      <c r="VDS920" s="806"/>
      <c r="VDT920" s="806"/>
      <c r="VDU920" s="806"/>
      <c r="VDV920" s="806"/>
      <c r="VDW920" s="806"/>
      <c r="VDX920" s="806"/>
      <c r="VDY920" s="806"/>
      <c r="VDZ920" s="806"/>
      <c r="VEA920" s="806"/>
      <c r="VEB920" s="806"/>
      <c r="VEC920" s="806"/>
      <c r="VED920" s="806"/>
      <c r="VEE920" s="806"/>
      <c r="VEF920" s="806"/>
      <c r="VEG920" s="806"/>
      <c r="VEH920" s="806"/>
      <c r="VEI920" s="806"/>
      <c r="VEJ920" s="806"/>
      <c r="VEK920" s="806"/>
      <c r="VEL920" s="806"/>
      <c r="VEM920" s="806"/>
      <c r="VEN920" s="806"/>
      <c r="VEO920" s="806"/>
      <c r="VEP920" s="806"/>
      <c r="VEQ920" s="806"/>
      <c r="VER920" s="806"/>
      <c r="VES920" s="806"/>
      <c r="VET920" s="806"/>
      <c r="VEU920" s="806"/>
      <c r="VEV920" s="806"/>
      <c r="VEW920" s="806"/>
      <c r="VEX920" s="806"/>
      <c r="VEY920" s="806"/>
      <c r="VEZ920" s="806"/>
      <c r="VFA920" s="806"/>
      <c r="VFB920" s="806"/>
      <c r="VFC920" s="806"/>
      <c r="VFD920" s="806"/>
      <c r="VFE920" s="806"/>
      <c r="VFF920" s="806"/>
      <c r="VFG920" s="806"/>
      <c r="VFH920" s="806"/>
      <c r="VFI920" s="806"/>
      <c r="VFJ920" s="806"/>
      <c r="VFK920" s="806"/>
      <c r="VFL920" s="806"/>
      <c r="VFM920" s="806"/>
      <c r="VFN920" s="806"/>
      <c r="VFO920" s="806"/>
      <c r="VFP920" s="806"/>
      <c r="VFQ920" s="806"/>
      <c r="VFR920" s="806"/>
      <c r="VFS920" s="806"/>
      <c r="VFT920" s="806"/>
      <c r="VFU920" s="806"/>
      <c r="VFV920" s="806"/>
      <c r="VFW920" s="806"/>
      <c r="VFX920" s="806"/>
      <c r="VFY920" s="806"/>
      <c r="VFZ920" s="806"/>
      <c r="VGA920" s="806"/>
      <c r="VGB920" s="806"/>
      <c r="VGC920" s="806"/>
      <c r="VGD920" s="806"/>
      <c r="VGE920" s="806"/>
      <c r="VGF920" s="806"/>
      <c r="VGG920" s="806"/>
      <c r="VGH920" s="806"/>
      <c r="VGI920" s="806"/>
      <c r="VGJ920" s="806"/>
      <c r="VGK920" s="806"/>
      <c r="VGL920" s="806"/>
      <c r="VGM920" s="806"/>
      <c r="VGN920" s="806"/>
      <c r="VGO920" s="806"/>
      <c r="VGP920" s="806"/>
      <c r="VGQ920" s="806"/>
      <c r="VGR920" s="806"/>
      <c r="VGS920" s="806"/>
      <c r="VGT920" s="806"/>
      <c r="VGU920" s="806"/>
      <c r="VGV920" s="806"/>
      <c r="VGW920" s="806"/>
      <c r="VGX920" s="806"/>
      <c r="VGY920" s="806"/>
      <c r="VGZ920" s="806"/>
      <c r="VHA920" s="806"/>
      <c r="VHB920" s="806"/>
      <c r="VHC920" s="806"/>
      <c r="VHD920" s="806"/>
      <c r="VHE920" s="806"/>
      <c r="VHF920" s="806"/>
      <c r="VHG920" s="806"/>
      <c r="VHH920" s="806"/>
      <c r="VHI920" s="806"/>
      <c r="VHJ920" s="806"/>
      <c r="VHK920" s="806"/>
      <c r="VHL920" s="806"/>
      <c r="VHM920" s="806"/>
      <c r="VHN920" s="806"/>
      <c r="VHO920" s="806"/>
      <c r="VHP920" s="806"/>
      <c r="VHQ920" s="806"/>
      <c r="VHR920" s="806"/>
      <c r="VHS920" s="806"/>
      <c r="VHT920" s="806"/>
      <c r="VHU920" s="806"/>
      <c r="VHV920" s="806"/>
      <c r="VHW920" s="806"/>
      <c r="VHX920" s="806"/>
      <c r="VHY920" s="806"/>
      <c r="VHZ920" s="806"/>
      <c r="VIA920" s="806"/>
      <c r="VIB920" s="806"/>
      <c r="VIC920" s="806"/>
      <c r="VID920" s="806"/>
      <c r="VIE920" s="806"/>
      <c r="VIF920" s="806"/>
      <c r="VIG920" s="806"/>
      <c r="VIH920" s="806"/>
      <c r="VII920" s="806"/>
      <c r="VIJ920" s="806"/>
      <c r="VIK920" s="806"/>
      <c r="VIL920" s="806"/>
      <c r="VIM920" s="806"/>
      <c r="VIN920" s="806"/>
      <c r="VIO920" s="806"/>
      <c r="VIP920" s="806"/>
      <c r="VIQ920" s="806"/>
      <c r="VIR920" s="806"/>
      <c r="VIS920" s="806"/>
      <c r="VIT920" s="806"/>
      <c r="VIU920" s="806"/>
      <c r="VIV920" s="806"/>
      <c r="VIW920" s="806"/>
      <c r="VIX920" s="806"/>
      <c r="VIY920" s="806"/>
      <c r="VIZ920" s="806"/>
      <c r="VJA920" s="806"/>
      <c r="VJB920" s="806"/>
      <c r="VJC920" s="806"/>
      <c r="VJD920" s="806"/>
      <c r="VJE920" s="806"/>
      <c r="VJF920" s="806"/>
      <c r="VJG920" s="806"/>
      <c r="VJH920" s="806"/>
      <c r="VJI920" s="806"/>
      <c r="VJJ920" s="806"/>
      <c r="VJK920" s="806"/>
      <c r="VJL920" s="806"/>
      <c r="VJM920" s="806"/>
      <c r="VJN920" s="806"/>
      <c r="VJO920" s="806"/>
      <c r="VJP920" s="806"/>
      <c r="VJQ920" s="806"/>
      <c r="VJR920" s="806"/>
      <c r="VJS920" s="806"/>
      <c r="VJT920" s="806"/>
      <c r="VJU920" s="806"/>
      <c r="VJV920" s="806"/>
      <c r="VJW920" s="806"/>
      <c r="VJX920" s="806"/>
      <c r="VJY920" s="806"/>
      <c r="VJZ920" s="806"/>
      <c r="VKA920" s="806"/>
      <c r="VKB920" s="806"/>
      <c r="VKC920" s="806"/>
      <c r="VKD920" s="806"/>
      <c r="VKE920" s="806"/>
      <c r="VKF920" s="806"/>
      <c r="VKG920" s="806"/>
      <c r="VKH920" s="806"/>
      <c r="VKI920" s="806"/>
      <c r="VKJ920" s="806"/>
      <c r="VKK920" s="806"/>
      <c r="VKL920" s="806"/>
      <c r="VKM920" s="806"/>
      <c r="VKN920" s="806"/>
      <c r="VKO920" s="806"/>
      <c r="VKP920" s="806"/>
      <c r="VKQ920" s="806"/>
      <c r="VKR920" s="806"/>
      <c r="VKS920" s="806"/>
      <c r="VKT920" s="806"/>
      <c r="VKU920" s="806"/>
      <c r="VKV920" s="806"/>
      <c r="VKW920" s="806"/>
      <c r="VKX920" s="806"/>
      <c r="VKY920" s="806"/>
      <c r="VKZ920" s="806"/>
      <c r="VLA920" s="806"/>
      <c r="VLB920" s="806"/>
      <c r="VLC920" s="806"/>
      <c r="VLD920" s="806"/>
      <c r="VLE920" s="806"/>
      <c r="VLF920" s="806"/>
      <c r="VLG920" s="806"/>
      <c r="VLH920" s="806"/>
      <c r="VLI920" s="806"/>
      <c r="VLJ920" s="806"/>
      <c r="VLK920" s="806"/>
      <c r="VLL920" s="806"/>
      <c r="VLM920" s="806"/>
      <c r="VLN920" s="806"/>
      <c r="VLO920" s="806"/>
      <c r="VLP920" s="806"/>
      <c r="VLQ920" s="806"/>
      <c r="VLR920" s="806"/>
      <c r="VLS920" s="806"/>
      <c r="VLT920" s="806"/>
      <c r="VLU920" s="806"/>
      <c r="VLV920" s="806"/>
      <c r="VLW920" s="806"/>
      <c r="VLX920" s="806"/>
      <c r="VLY920" s="806"/>
      <c r="VLZ920" s="806"/>
      <c r="VMA920" s="806"/>
      <c r="VMB920" s="806"/>
      <c r="VMC920" s="806"/>
      <c r="VMD920" s="806"/>
      <c r="VME920" s="806"/>
      <c r="VMF920" s="806"/>
      <c r="VMG920" s="806"/>
      <c r="VMH920" s="806"/>
      <c r="VMI920" s="806"/>
      <c r="VMJ920" s="806"/>
      <c r="VMK920" s="806"/>
      <c r="VML920" s="806"/>
      <c r="VMM920" s="806"/>
      <c r="VMN920" s="806"/>
      <c r="VMO920" s="806"/>
      <c r="VMP920" s="806"/>
      <c r="VMQ920" s="806"/>
      <c r="VMR920" s="806"/>
      <c r="VMS920" s="806"/>
      <c r="VMT920" s="806"/>
      <c r="VMU920" s="806"/>
      <c r="VMV920" s="806"/>
      <c r="VMW920" s="806"/>
      <c r="VMX920" s="806"/>
      <c r="VMY920" s="806"/>
      <c r="VMZ920" s="806"/>
      <c r="VNA920" s="806"/>
      <c r="VNB920" s="806"/>
      <c r="VNC920" s="806"/>
      <c r="VND920" s="806"/>
      <c r="VNE920" s="806"/>
      <c r="VNF920" s="806"/>
      <c r="VNG920" s="806"/>
      <c r="VNH920" s="806"/>
      <c r="VNI920" s="806"/>
      <c r="VNJ920" s="806"/>
      <c r="VNK920" s="806"/>
      <c r="VNL920" s="806"/>
      <c r="VNM920" s="806"/>
      <c r="VNN920" s="806"/>
      <c r="VNO920" s="806"/>
      <c r="VNP920" s="806"/>
      <c r="VNQ920" s="806"/>
      <c r="VNR920" s="806"/>
      <c r="VNS920" s="806"/>
      <c r="VNT920" s="806"/>
      <c r="VNU920" s="806"/>
      <c r="VNV920" s="806"/>
      <c r="VNW920" s="806"/>
      <c r="VNX920" s="806"/>
      <c r="VNY920" s="806"/>
      <c r="VNZ920" s="806"/>
      <c r="VOA920" s="806"/>
      <c r="VOB920" s="806"/>
      <c r="VOC920" s="806"/>
      <c r="VOD920" s="806"/>
      <c r="VOE920" s="806"/>
      <c r="VOF920" s="806"/>
      <c r="VOG920" s="806"/>
      <c r="VOH920" s="806"/>
      <c r="VOI920" s="806"/>
      <c r="VOJ920" s="806"/>
      <c r="VOK920" s="806"/>
      <c r="VOL920" s="806"/>
      <c r="VOM920" s="806"/>
      <c r="VON920" s="806"/>
      <c r="VOO920" s="806"/>
      <c r="VOP920" s="806"/>
      <c r="VOQ920" s="806"/>
      <c r="VOR920" s="806"/>
      <c r="VOS920" s="806"/>
      <c r="VOT920" s="806"/>
      <c r="VOU920" s="806"/>
      <c r="VOV920" s="806"/>
      <c r="VOW920" s="806"/>
      <c r="VOX920" s="806"/>
      <c r="VOY920" s="806"/>
      <c r="VOZ920" s="806"/>
      <c r="VPA920" s="806"/>
      <c r="VPB920" s="806"/>
      <c r="VPC920" s="806"/>
      <c r="VPD920" s="806"/>
      <c r="VPE920" s="806"/>
      <c r="VPF920" s="806"/>
      <c r="VPG920" s="806"/>
      <c r="VPH920" s="806"/>
      <c r="VPI920" s="806"/>
      <c r="VPJ920" s="806"/>
      <c r="VPK920" s="806"/>
      <c r="VPL920" s="806"/>
      <c r="VPM920" s="806"/>
      <c r="VPN920" s="806"/>
      <c r="VPO920" s="806"/>
      <c r="VPP920" s="806"/>
      <c r="VPQ920" s="806"/>
      <c r="VPR920" s="806"/>
      <c r="VPS920" s="806"/>
      <c r="VPT920" s="806"/>
      <c r="VPU920" s="806"/>
      <c r="VPV920" s="806"/>
      <c r="VPW920" s="806"/>
      <c r="VPX920" s="806"/>
      <c r="VPY920" s="806"/>
      <c r="VPZ920" s="806"/>
      <c r="VQA920" s="806"/>
      <c r="VQB920" s="806"/>
      <c r="VQC920" s="806"/>
      <c r="VQD920" s="806"/>
      <c r="VQE920" s="806"/>
      <c r="VQF920" s="806"/>
      <c r="VQG920" s="806"/>
      <c r="VQH920" s="806"/>
      <c r="VQI920" s="806"/>
      <c r="VQJ920" s="806"/>
      <c r="VQK920" s="806"/>
      <c r="VQL920" s="806"/>
      <c r="VQM920" s="806"/>
      <c r="VQN920" s="806"/>
      <c r="VQO920" s="806"/>
      <c r="VQP920" s="806"/>
      <c r="VQQ920" s="806"/>
      <c r="VQR920" s="806"/>
      <c r="VQS920" s="806"/>
      <c r="VQT920" s="806"/>
      <c r="VQU920" s="806"/>
      <c r="VQV920" s="806"/>
      <c r="VQW920" s="806"/>
      <c r="VQX920" s="806"/>
      <c r="VQY920" s="806"/>
      <c r="VQZ920" s="806"/>
      <c r="VRA920" s="806"/>
      <c r="VRB920" s="806"/>
      <c r="VRC920" s="806"/>
      <c r="VRD920" s="806"/>
      <c r="VRE920" s="806"/>
      <c r="VRF920" s="806"/>
      <c r="VRG920" s="806"/>
      <c r="VRH920" s="806"/>
      <c r="VRI920" s="806"/>
      <c r="VRJ920" s="806"/>
      <c r="VRK920" s="806"/>
      <c r="VRL920" s="806"/>
      <c r="VRM920" s="806"/>
      <c r="VRN920" s="806"/>
      <c r="VRO920" s="806"/>
      <c r="VRP920" s="806"/>
      <c r="VRQ920" s="806"/>
      <c r="VRR920" s="806"/>
      <c r="VRS920" s="806"/>
      <c r="VRT920" s="806"/>
      <c r="VRU920" s="806"/>
      <c r="VRV920" s="806"/>
      <c r="VRW920" s="806"/>
      <c r="VRX920" s="806"/>
      <c r="VRY920" s="806"/>
      <c r="VRZ920" s="806"/>
      <c r="VSA920" s="806"/>
      <c r="VSB920" s="806"/>
      <c r="VSC920" s="806"/>
      <c r="VSD920" s="806"/>
      <c r="VSE920" s="806"/>
      <c r="VSF920" s="806"/>
      <c r="VSG920" s="806"/>
      <c r="VSH920" s="806"/>
      <c r="VSI920" s="806"/>
      <c r="VSJ920" s="806"/>
      <c r="VSK920" s="806"/>
      <c r="VSL920" s="806"/>
      <c r="VSM920" s="806"/>
      <c r="VSN920" s="806"/>
      <c r="VSO920" s="806"/>
      <c r="VSP920" s="806"/>
      <c r="VSQ920" s="806"/>
      <c r="VSR920" s="806"/>
      <c r="VSS920" s="806"/>
      <c r="VST920" s="806"/>
      <c r="VSU920" s="806"/>
      <c r="VSV920" s="806"/>
      <c r="VSW920" s="806"/>
      <c r="VSX920" s="806"/>
      <c r="VSY920" s="806"/>
      <c r="VSZ920" s="806"/>
      <c r="VTA920" s="806"/>
      <c r="VTB920" s="806"/>
      <c r="VTC920" s="806"/>
      <c r="VTD920" s="806"/>
      <c r="VTE920" s="806"/>
      <c r="VTF920" s="806"/>
      <c r="VTG920" s="806"/>
      <c r="VTH920" s="806"/>
      <c r="VTI920" s="806"/>
      <c r="VTJ920" s="806"/>
      <c r="VTK920" s="806"/>
      <c r="VTL920" s="806"/>
      <c r="VTM920" s="806"/>
      <c r="VTN920" s="806"/>
      <c r="VTO920" s="806"/>
      <c r="VTP920" s="806"/>
      <c r="VTQ920" s="806"/>
      <c r="VTR920" s="806"/>
      <c r="VTS920" s="806"/>
      <c r="VTT920" s="806"/>
      <c r="VTU920" s="806"/>
      <c r="VTV920" s="806"/>
      <c r="VTW920" s="806"/>
      <c r="VTX920" s="806"/>
      <c r="VTY920" s="806"/>
      <c r="VTZ920" s="806"/>
      <c r="VUA920" s="806"/>
      <c r="VUB920" s="806"/>
      <c r="VUC920" s="806"/>
      <c r="VUD920" s="806"/>
      <c r="VUE920" s="806"/>
      <c r="VUF920" s="806"/>
      <c r="VUG920" s="806"/>
      <c r="VUH920" s="806"/>
      <c r="VUI920" s="806"/>
      <c r="VUJ920" s="806"/>
      <c r="VUK920" s="806"/>
      <c r="VUL920" s="806"/>
      <c r="VUM920" s="806"/>
      <c r="VUN920" s="806"/>
      <c r="VUO920" s="806"/>
      <c r="VUP920" s="806"/>
      <c r="VUQ920" s="806"/>
      <c r="VUR920" s="806"/>
      <c r="VUS920" s="806"/>
      <c r="VUT920" s="806"/>
      <c r="VUU920" s="806"/>
      <c r="VUV920" s="806"/>
      <c r="VUW920" s="806"/>
      <c r="VUX920" s="806"/>
      <c r="VUY920" s="806"/>
      <c r="VUZ920" s="806"/>
      <c r="VVA920" s="806"/>
      <c r="VVB920" s="806"/>
      <c r="VVC920" s="806"/>
      <c r="VVD920" s="806"/>
      <c r="VVE920" s="806"/>
      <c r="VVF920" s="806"/>
      <c r="VVG920" s="806"/>
      <c r="VVH920" s="806"/>
      <c r="VVI920" s="806"/>
      <c r="VVJ920" s="806"/>
      <c r="VVK920" s="806"/>
      <c r="VVL920" s="806"/>
      <c r="VVM920" s="806"/>
      <c r="VVN920" s="806"/>
      <c r="VVO920" s="806"/>
      <c r="VVP920" s="806"/>
      <c r="VVQ920" s="806"/>
      <c r="VVR920" s="806"/>
      <c r="VVS920" s="806"/>
      <c r="VVT920" s="806"/>
      <c r="VVU920" s="806"/>
      <c r="VVV920" s="806"/>
      <c r="VVW920" s="806"/>
      <c r="VVX920" s="806"/>
      <c r="VVY920" s="806"/>
      <c r="VVZ920" s="806"/>
      <c r="VWA920" s="806"/>
      <c r="VWB920" s="806"/>
      <c r="VWC920" s="806"/>
      <c r="VWD920" s="806"/>
      <c r="VWE920" s="806"/>
      <c r="VWF920" s="806"/>
      <c r="VWG920" s="806"/>
      <c r="VWH920" s="806"/>
      <c r="VWI920" s="806"/>
      <c r="VWJ920" s="806"/>
      <c r="VWK920" s="806"/>
      <c r="VWL920" s="806"/>
      <c r="VWM920" s="806"/>
      <c r="VWN920" s="806"/>
      <c r="VWO920" s="806"/>
      <c r="VWP920" s="806"/>
      <c r="VWQ920" s="806"/>
      <c r="VWR920" s="806"/>
      <c r="VWS920" s="806"/>
      <c r="VWT920" s="806"/>
      <c r="VWU920" s="806"/>
      <c r="VWV920" s="806"/>
      <c r="VWW920" s="806"/>
      <c r="VWX920" s="806"/>
      <c r="VWY920" s="806"/>
      <c r="VWZ920" s="806"/>
      <c r="VXA920" s="806"/>
      <c r="VXB920" s="806"/>
      <c r="VXC920" s="806"/>
      <c r="VXD920" s="806"/>
      <c r="VXE920" s="806"/>
      <c r="VXF920" s="806"/>
      <c r="VXG920" s="806"/>
      <c r="VXH920" s="806"/>
      <c r="VXI920" s="806"/>
      <c r="VXJ920" s="806"/>
      <c r="VXK920" s="806"/>
      <c r="VXL920" s="806"/>
      <c r="VXM920" s="806"/>
      <c r="VXN920" s="806"/>
      <c r="VXO920" s="806"/>
      <c r="VXP920" s="806"/>
      <c r="VXQ920" s="806"/>
      <c r="VXR920" s="806"/>
      <c r="VXS920" s="806"/>
      <c r="VXT920" s="806"/>
      <c r="VXU920" s="806"/>
      <c r="VXV920" s="806"/>
      <c r="VXW920" s="806"/>
      <c r="VXX920" s="806"/>
      <c r="VXY920" s="806"/>
      <c r="VXZ920" s="806"/>
      <c r="VYA920" s="806"/>
      <c r="VYB920" s="806"/>
      <c r="VYC920" s="806"/>
      <c r="VYD920" s="806"/>
      <c r="VYE920" s="806"/>
      <c r="VYF920" s="806"/>
      <c r="VYG920" s="806"/>
      <c r="VYH920" s="806"/>
      <c r="VYI920" s="806"/>
      <c r="VYJ920" s="806"/>
      <c r="VYK920" s="806"/>
      <c r="VYL920" s="806"/>
      <c r="VYM920" s="806"/>
      <c r="VYN920" s="806"/>
      <c r="VYO920" s="806"/>
      <c r="VYP920" s="806"/>
      <c r="VYQ920" s="806"/>
      <c r="VYR920" s="806"/>
      <c r="VYS920" s="806"/>
      <c r="VYT920" s="806"/>
      <c r="VYU920" s="806"/>
      <c r="VYV920" s="806"/>
      <c r="VYW920" s="806"/>
      <c r="VYX920" s="806"/>
      <c r="VYY920" s="806"/>
      <c r="VYZ920" s="806"/>
      <c r="VZA920" s="806"/>
      <c r="VZB920" s="806"/>
      <c r="VZC920" s="806"/>
      <c r="VZD920" s="806"/>
      <c r="VZE920" s="806"/>
      <c r="VZF920" s="806"/>
      <c r="VZG920" s="806"/>
      <c r="VZH920" s="806"/>
      <c r="VZI920" s="806"/>
      <c r="VZJ920" s="806"/>
      <c r="VZK920" s="806"/>
      <c r="VZL920" s="806"/>
      <c r="VZM920" s="806"/>
      <c r="VZN920" s="806"/>
      <c r="VZO920" s="806"/>
      <c r="VZP920" s="806"/>
      <c r="VZQ920" s="806"/>
      <c r="VZR920" s="806"/>
      <c r="VZS920" s="806"/>
      <c r="VZT920" s="806"/>
      <c r="VZU920" s="806"/>
      <c r="VZV920" s="806"/>
      <c r="VZW920" s="806"/>
      <c r="VZX920" s="806"/>
      <c r="VZY920" s="806"/>
      <c r="VZZ920" s="806"/>
      <c r="WAA920" s="806"/>
      <c r="WAB920" s="806"/>
      <c r="WAC920" s="806"/>
      <c r="WAD920" s="806"/>
      <c r="WAE920" s="806"/>
      <c r="WAF920" s="806"/>
      <c r="WAG920" s="806"/>
      <c r="WAH920" s="806"/>
      <c r="WAI920" s="806"/>
      <c r="WAJ920" s="806"/>
      <c r="WAK920" s="806"/>
      <c r="WAL920" s="806"/>
      <c r="WAM920" s="806"/>
      <c r="WAN920" s="806"/>
      <c r="WAO920" s="806"/>
      <c r="WAP920" s="806"/>
      <c r="WAQ920" s="806"/>
      <c r="WAR920" s="806"/>
      <c r="WAS920" s="806"/>
      <c r="WAT920" s="806"/>
      <c r="WAU920" s="806"/>
      <c r="WAV920" s="806"/>
      <c r="WAW920" s="806"/>
      <c r="WAX920" s="806"/>
      <c r="WAY920" s="806"/>
      <c r="WAZ920" s="806"/>
      <c r="WBA920" s="806"/>
      <c r="WBB920" s="806"/>
      <c r="WBC920" s="806"/>
      <c r="WBD920" s="806"/>
      <c r="WBE920" s="806"/>
      <c r="WBF920" s="806"/>
      <c r="WBG920" s="806"/>
      <c r="WBH920" s="806"/>
      <c r="WBI920" s="806"/>
      <c r="WBJ920" s="806"/>
      <c r="WBK920" s="806"/>
      <c r="WBL920" s="806"/>
      <c r="WBM920" s="806"/>
      <c r="WBN920" s="806"/>
      <c r="WBO920" s="806"/>
      <c r="WBP920" s="806"/>
      <c r="WBQ920" s="806"/>
      <c r="WBR920" s="806"/>
      <c r="WBS920" s="806"/>
      <c r="WBT920" s="806"/>
      <c r="WBU920" s="806"/>
      <c r="WBV920" s="806"/>
      <c r="WBW920" s="806"/>
      <c r="WBX920" s="806"/>
      <c r="WBY920" s="806"/>
      <c r="WBZ920" s="806"/>
      <c r="WCA920" s="806"/>
      <c r="WCB920" s="806"/>
      <c r="WCC920" s="806"/>
      <c r="WCD920" s="806"/>
      <c r="WCE920" s="806"/>
      <c r="WCF920" s="806"/>
      <c r="WCG920" s="806"/>
      <c r="WCH920" s="806"/>
      <c r="WCI920" s="806"/>
      <c r="WCJ920" s="806"/>
      <c r="WCK920" s="806"/>
      <c r="WCL920" s="806"/>
      <c r="WCM920" s="806"/>
      <c r="WCN920" s="806"/>
      <c r="WCO920" s="806"/>
      <c r="WCP920" s="806"/>
      <c r="WCQ920" s="806"/>
      <c r="WCR920" s="806"/>
      <c r="WCS920" s="806"/>
      <c r="WCT920" s="806"/>
      <c r="WCU920" s="806"/>
      <c r="WCV920" s="806"/>
      <c r="WCW920" s="806"/>
      <c r="WCX920" s="806"/>
      <c r="WCY920" s="806"/>
      <c r="WCZ920" s="806"/>
      <c r="WDA920" s="806"/>
      <c r="WDB920" s="806"/>
      <c r="WDC920" s="806"/>
      <c r="WDD920" s="806"/>
      <c r="WDE920" s="806"/>
      <c r="WDF920" s="806"/>
      <c r="WDG920" s="806"/>
      <c r="WDH920" s="806"/>
      <c r="WDI920" s="806"/>
      <c r="WDJ920" s="806"/>
      <c r="WDK920" s="806"/>
      <c r="WDL920" s="806"/>
      <c r="WDM920" s="806"/>
      <c r="WDN920" s="806"/>
      <c r="WDO920" s="806"/>
      <c r="WDP920" s="806"/>
      <c r="WDQ920" s="806"/>
      <c r="WDR920" s="806"/>
      <c r="WDS920" s="806"/>
      <c r="WDT920" s="806"/>
      <c r="WDU920" s="806"/>
      <c r="WDV920" s="806"/>
      <c r="WDW920" s="806"/>
      <c r="WDX920" s="806"/>
      <c r="WDY920" s="806"/>
      <c r="WDZ920" s="806"/>
      <c r="WEA920" s="806"/>
      <c r="WEB920" s="806"/>
      <c r="WEC920" s="806"/>
      <c r="WED920" s="806"/>
      <c r="WEE920" s="806"/>
      <c r="WEF920" s="806"/>
      <c r="WEG920" s="806"/>
      <c r="WEH920" s="806"/>
      <c r="WEI920" s="806"/>
      <c r="WEJ920" s="806"/>
      <c r="WEK920" s="806"/>
      <c r="WEL920" s="806"/>
      <c r="WEM920" s="806"/>
      <c r="WEN920" s="806"/>
      <c r="WEO920" s="806"/>
      <c r="WEP920" s="806"/>
      <c r="WEQ920" s="806"/>
      <c r="WER920" s="806"/>
      <c r="WES920" s="806"/>
      <c r="WET920" s="806"/>
      <c r="WEU920" s="806"/>
      <c r="WEV920" s="806"/>
      <c r="WEW920" s="806"/>
      <c r="WEX920" s="806"/>
      <c r="WEY920" s="806"/>
      <c r="WEZ920" s="806"/>
      <c r="WFA920" s="806"/>
      <c r="WFB920" s="806"/>
      <c r="WFC920" s="806"/>
      <c r="WFD920" s="806"/>
      <c r="WFE920" s="806"/>
      <c r="WFF920" s="806"/>
      <c r="WFG920" s="806"/>
      <c r="WFH920" s="806"/>
      <c r="WFI920" s="806"/>
      <c r="WFJ920" s="806"/>
      <c r="WFK920" s="806"/>
      <c r="WFL920" s="806"/>
      <c r="WFM920" s="806"/>
      <c r="WFN920" s="806"/>
      <c r="WFO920" s="806"/>
      <c r="WFP920" s="806"/>
      <c r="WFQ920" s="806"/>
      <c r="WFR920" s="806"/>
      <c r="WFS920" s="806"/>
      <c r="WFT920" s="806"/>
      <c r="WFU920" s="806"/>
      <c r="WFV920" s="806"/>
      <c r="WFW920" s="806"/>
      <c r="WFX920" s="806"/>
      <c r="WFY920" s="806"/>
      <c r="WFZ920" s="806"/>
      <c r="WGA920" s="806"/>
      <c r="WGB920" s="806"/>
      <c r="WGC920" s="806"/>
      <c r="WGD920" s="806"/>
      <c r="WGE920" s="806"/>
      <c r="WGF920" s="806"/>
      <c r="WGG920" s="806"/>
      <c r="WGH920" s="806"/>
      <c r="WGI920" s="806"/>
      <c r="WGJ920" s="806"/>
      <c r="WGK920" s="806"/>
      <c r="WGL920" s="806"/>
      <c r="WGM920" s="806"/>
      <c r="WGN920" s="806"/>
      <c r="WGO920" s="806"/>
      <c r="WGP920" s="806"/>
      <c r="WGQ920" s="806"/>
      <c r="WGR920" s="806"/>
      <c r="WGS920" s="806"/>
      <c r="WGT920" s="806"/>
      <c r="WGU920" s="806"/>
      <c r="WGV920" s="806"/>
      <c r="WGW920" s="806"/>
      <c r="WGX920" s="806"/>
      <c r="WGY920" s="806"/>
      <c r="WGZ920" s="806"/>
      <c r="WHA920" s="806"/>
      <c r="WHB920" s="806"/>
      <c r="WHC920" s="806"/>
      <c r="WHD920" s="806"/>
      <c r="WHE920" s="806"/>
      <c r="WHF920" s="806"/>
      <c r="WHG920" s="806"/>
      <c r="WHH920" s="806"/>
      <c r="WHI920" s="806"/>
      <c r="WHJ920" s="806"/>
      <c r="WHK920" s="806"/>
      <c r="WHL920" s="806"/>
      <c r="WHM920" s="806"/>
      <c r="WHN920" s="806"/>
      <c r="WHO920" s="806"/>
      <c r="WHP920" s="806"/>
      <c r="WHQ920" s="806"/>
      <c r="WHR920" s="806"/>
      <c r="WHS920" s="806"/>
      <c r="WHT920" s="806"/>
      <c r="WHU920" s="806"/>
      <c r="WHV920" s="806"/>
      <c r="WHW920" s="806"/>
      <c r="WHX920" s="806"/>
      <c r="WHY920" s="806"/>
      <c r="WHZ920" s="806"/>
      <c r="WIA920" s="806"/>
      <c r="WIB920" s="806"/>
      <c r="WIC920" s="806"/>
      <c r="WID920" s="806"/>
      <c r="WIE920" s="806"/>
      <c r="WIF920" s="806"/>
      <c r="WIG920" s="806"/>
      <c r="WIH920" s="806"/>
      <c r="WII920" s="806"/>
      <c r="WIJ920" s="806"/>
      <c r="WIK920" s="806"/>
      <c r="WIL920" s="806"/>
      <c r="WIM920" s="806"/>
      <c r="WIN920" s="806"/>
      <c r="WIO920" s="806"/>
      <c r="WIP920" s="806"/>
      <c r="WIQ920" s="806"/>
      <c r="WIR920" s="806"/>
      <c r="WIS920" s="806"/>
      <c r="WIT920" s="806"/>
      <c r="WIU920" s="806"/>
      <c r="WIV920" s="806"/>
      <c r="WIW920" s="806"/>
      <c r="WIX920" s="806"/>
      <c r="WIY920" s="806"/>
      <c r="WIZ920" s="806"/>
      <c r="WJA920" s="806"/>
      <c r="WJB920" s="806"/>
      <c r="WJC920" s="806"/>
      <c r="WJD920" s="806"/>
      <c r="WJE920" s="806"/>
      <c r="WJF920" s="806"/>
      <c r="WJG920" s="806"/>
      <c r="WJH920" s="806"/>
      <c r="WJI920" s="806"/>
      <c r="WJJ920" s="806"/>
      <c r="WJK920" s="806"/>
      <c r="WJL920" s="806"/>
      <c r="WJM920" s="806"/>
      <c r="WJN920" s="806"/>
      <c r="WJO920" s="806"/>
      <c r="WJP920" s="806"/>
      <c r="WJQ920" s="806"/>
      <c r="WJR920" s="806"/>
      <c r="WJS920" s="806"/>
      <c r="WJT920" s="806"/>
      <c r="WJU920" s="806"/>
      <c r="WJV920" s="806"/>
      <c r="WJW920" s="806"/>
      <c r="WJX920" s="806"/>
      <c r="WJY920" s="806"/>
      <c r="WJZ920" s="806"/>
      <c r="WKA920" s="806"/>
      <c r="WKB920" s="806"/>
      <c r="WKC920" s="806"/>
      <c r="WKD920" s="806"/>
      <c r="WKE920" s="806"/>
      <c r="WKF920" s="806"/>
      <c r="WKG920" s="806"/>
      <c r="WKH920" s="806"/>
      <c r="WKI920" s="806"/>
      <c r="WKJ920" s="806"/>
      <c r="WKK920" s="806"/>
      <c r="WKL920" s="806"/>
      <c r="WKM920" s="806"/>
      <c r="WKN920" s="806"/>
      <c r="WKO920" s="806"/>
      <c r="WKP920" s="806"/>
      <c r="WKQ920" s="806"/>
      <c r="WKR920" s="806"/>
      <c r="WKS920" s="806"/>
      <c r="WKT920" s="806"/>
      <c r="WKU920" s="806"/>
      <c r="WKV920" s="806"/>
      <c r="WKW920" s="806"/>
      <c r="WKX920" s="806"/>
      <c r="WKY920" s="806"/>
      <c r="WKZ920" s="806"/>
      <c r="WLA920" s="806"/>
      <c r="WLB920" s="806"/>
      <c r="WLC920" s="806"/>
      <c r="WLD920" s="806"/>
      <c r="WLE920" s="806"/>
      <c r="WLF920" s="806"/>
      <c r="WLG920" s="806"/>
      <c r="WLH920" s="806"/>
      <c r="WLI920" s="806"/>
      <c r="WLJ920" s="806"/>
      <c r="WLK920" s="806"/>
      <c r="WLL920" s="806"/>
      <c r="WLM920" s="806"/>
      <c r="WLN920" s="806"/>
      <c r="WLO920" s="806"/>
      <c r="WLP920" s="806"/>
      <c r="WLQ920" s="806"/>
      <c r="WLR920" s="806"/>
      <c r="WLS920" s="806"/>
      <c r="WLT920" s="806"/>
      <c r="WLU920" s="806"/>
      <c r="WLV920" s="806"/>
      <c r="WLW920" s="806"/>
      <c r="WLX920" s="806"/>
      <c r="WLY920" s="806"/>
      <c r="WLZ920" s="806"/>
      <c r="WMA920" s="806"/>
      <c r="WMB920" s="806"/>
      <c r="WMC920" s="806"/>
      <c r="WMD920" s="806"/>
      <c r="WME920" s="806"/>
      <c r="WMF920" s="806"/>
      <c r="WMG920" s="806"/>
      <c r="WMH920" s="806"/>
      <c r="WMI920" s="806"/>
      <c r="WMJ920" s="806"/>
      <c r="WMK920" s="806"/>
      <c r="WML920" s="806"/>
      <c r="WMM920" s="806"/>
      <c r="WMN920" s="806"/>
      <c r="WMO920" s="806"/>
      <c r="WMP920" s="806"/>
      <c r="WMQ920" s="806"/>
      <c r="WMR920" s="806"/>
      <c r="WMS920" s="806"/>
      <c r="WMT920" s="806"/>
      <c r="WMU920" s="806"/>
      <c r="WMV920" s="806"/>
      <c r="WMW920" s="806"/>
      <c r="WMX920" s="806"/>
      <c r="WMY920" s="806"/>
      <c r="WMZ920" s="806"/>
      <c r="WNA920" s="806"/>
      <c r="WNB920" s="806"/>
      <c r="WNC920" s="806"/>
      <c r="WND920" s="806"/>
      <c r="WNE920" s="806"/>
      <c r="WNF920" s="806"/>
      <c r="WNG920" s="806"/>
      <c r="WNH920" s="806"/>
      <c r="WNI920" s="806"/>
      <c r="WNJ920" s="806"/>
      <c r="WNK920" s="806"/>
      <c r="WNL920" s="806"/>
      <c r="WNM920" s="806"/>
      <c r="WNN920" s="806"/>
      <c r="WNO920" s="806"/>
      <c r="WNP920" s="806"/>
      <c r="WNQ920" s="806"/>
      <c r="WNR920" s="806"/>
      <c r="WNS920" s="806"/>
      <c r="WNT920" s="806"/>
      <c r="WNU920" s="806"/>
      <c r="WNV920" s="806"/>
      <c r="WNW920" s="806"/>
      <c r="WNX920" s="806"/>
      <c r="WNY920" s="806"/>
      <c r="WNZ920" s="806"/>
      <c r="WOA920" s="806"/>
      <c r="WOB920" s="806"/>
      <c r="WOC920" s="806"/>
      <c r="WOD920" s="806"/>
      <c r="WOE920" s="806"/>
      <c r="WOF920" s="806"/>
      <c r="WOG920" s="806"/>
      <c r="WOH920" s="806"/>
      <c r="WOI920" s="806"/>
      <c r="WOJ920" s="806"/>
      <c r="WOK920" s="806"/>
      <c r="WOL920" s="806"/>
      <c r="WOM920" s="806"/>
      <c r="WON920" s="806"/>
      <c r="WOO920" s="806"/>
      <c r="WOP920" s="806"/>
      <c r="WOQ920" s="806"/>
      <c r="WOR920" s="806"/>
      <c r="WOS920" s="806"/>
      <c r="WOT920" s="806"/>
      <c r="WOU920" s="806"/>
      <c r="WOV920" s="806"/>
      <c r="WOW920" s="806"/>
      <c r="WOX920" s="806"/>
      <c r="WOY920" s="806"/>
      <c r="WOZ920" s="806"/>
      <c r="WPA920" s="806"/>
      <c r="WPB920" s="806"/>
      <c r="WPC920" s="806"/>
      <c r="WPD920" s="806"/>
      <c r="WPE920" s="806"/>
      <c r="WPF920" s="806"/>
      <c r="WPG920" s="806"/>
      <c r="WPH920" s="806"/>
      <c r="WPI920" s="806"/>
      <c r="WPJ920" s="806"/>
      <c r="WPK920" s="806"/>
      <c r="WPL920" s="806"/>
      <c r="WPM920" s="806"/>
      <c r="WPN920" s="806"/>
      <c r="WPO920" s="806"/>
      <c r="WPP920" s="806"/>
      <c r="WPQ920" s="806"/>
      <c r="WPR920" s="806"/>
      <c r="WPS920" s="806"/>
      <c r="WPT920" s="806"/>
      <c r="WPU920" s="806"/>
      <c r="WPV920" s="806"/>
      <c r="WPW920" s="806"/>
      <c r="WPX920" s="806"/>
      <c r="WPY920" s="806"/>
      <c r="WPZ920" s="806"/>
      <c r="WQA920" s="806"/>
      <c r="WQB920" s="806"/>
      <c r="WQC920" s="806"/>
      <c r="WQD920" s="806"/>
      <c r="WQE920" s="806"/>
      <c r="WQF920" s="806"/>
      <c r="WQG920" s="806"/>
      <c r="WQH920" s="806"/>
      <c r="WQI920" s="806"/>
      <c r="WQJ920" s="806"/>
      <c r="WQK920" s="806"/>
      <c r="WQL920" s="806"/>
      <c r="WQM920" s="806"/>
      <c r="WQN920" s="806"/>
      <c r="WQO920" s="806"/>
      <c r="WQP920" s="806"/>
      <c r="WQQ920" s="806"/>
      <c r="WQR920" s="806"/>
      <c r="WQS920" s="806"/>
      <c r="WQT920" s="806"/>
      <c r="WQU920" s="806"/>
      <c r="WQV920" s="806"/>
      <c r="WQW920" s="806"/>
      <c r="WQX920" s="806"/>
      <c r="WQY920" s="806"/>
      <c r="WQZ920" s="806"/>
      <c r="WRA920" s="806"/>
      <c r="WRB920" s="806"/>
      <c r="WRC920" s="806"/>
      <c r="WRD920" s="806"/>
      <c r="WRE920" s="806"/>
      <c r="WRF920" s="806"/>
      <c r="WRG920" s="806"/>
      <c r="WRH920" s="806"/>
      <c r="WRI920" s="806"/>
      <c r="WRJ920" s="806"/>
      <c r="WRK920" s="806"/>
      <c r="WRL920" s="806"/>
      <c r="WRM920" s="806"/>
      <c r="WRN920" s="806"/>
      <c r="WRO920" s="806"/>
      <c r="WRP920" s="806"/>
      <c r="WRQ920" s="806"/>
      <c r="WRR920" s="806"/>
      <c r="WRS920" s="806"/>
      <c r="WRT920" s="806"/>
      <c r="WRU920" s="806"/>
      <c r="WRV920" s="806"/>
      <c r="WRW920" s="806"/>
      <c r="WRX920" s="806"/>
      <c r="WRY920" s="806"/>
      <c r="WRZ920" s="806"/>
      <c r="WSA920" s="806"/>
      <c r="WSB920" s="806"/>
      <c r="WSC920" s="806"/>
      <c r="WSD920" s="806"/>
      <c r="WSE920" s="806"/>
      <c r="WSF920" s="806"/>
      <c r="WSG920" s="806"/>
      <c r="WSH920" s="806"/>
      <c r="WSI920" s="806"/>
      <c r="WSJ920" s="806"/>
      <c r="WSK920" s="806"/>
      <c r="WSL920" s="806"/>
      <c r="WSM920" s="806"/>
      <c r="WSN920" s="806"/>
      <c r="WSO920" s="806"/>
      <c r="WSP920" s="806"/>
      <c r="WSQ920" s="806"/>
      <c r="WSR920" s="806"/>
      <c r="WSS920" s="806"/>
      <c r="WST920" s="806"/>
      <c r="WSU920" s="806"/>
      <c r="WSV920" s="806"/>
      <c r="WSW920" s="806"/>
      <c r="WSX920" s="806"/>
      <c r="WSY920" s="806"/>
      <c r="WSZ920" s="806"/>
      <c r="WTA920" s="806"/>
      <c r="WTB920" s="806"/>
      <c r="WTC920" s="806"/>
      <c r="WTD920" s="806"/>
      <c r="WTE920" s="806"/>
      <c r="WTF920" s="806"/>
      <c r="WTG920" s="806"/>
      <c r="WTH920" s="806"/>
      <c r="WTI920" s="806"/>
      <c r="WTJ920" s="806"/>
      <c r="WTK920" s="806"/>
      <c r="WTL920" s="806"/>
      <c r="WTM920" s="806"/>
      <c r="WTN920" s="806"/>
      <c r="WTO920" s="806"/>
      <c r="WTP920" s="806"/>
      <c r="WTQ920" s="806"/>
      <c r="WTR920" s="806"/>
      <c r="WTS920" s="806"/>
      <c r="WTT920" s="806"/>
      <c r="WTU920" s="806"/>
      <c r="WTV920" s="806"/>
      <c r="WTW920" s="806"/>
      <c r="WTX920" s="806"/>
      <c r="WTY920" s="806"/>
      <c r="WTZ920" s="806"/>
      <c r="WUA920" s="806"/>
      <c r="WUB920" s="806"/>
      <c r="WUC920" s="806"/>
      <c r="WUD920" s="806"/>
      <c r="WUE920" s="806"/>
      <c r="WUF920" s="806"/>
      <c r="WUG920" s="806"/>
      <c r="WUH920" s="806"/>
      <c r="WUI920" s="806"/>
      <c r="WUJ920" s="806"/>
      <c r="WUK920" s="806"/>
      <c r="WUL920" s="806"/>
      <c r="WUM920" s="806"/>
      <c r="WUN920" s="806"/>
      <c r="WUO920" s="806"/>
      <c r="WUP920" s="806"/>
      <c r="WUQ920" s="806"/>
      <c r="WUR920" s="806"/>
      <c r="WUS920" s="806"/>
      <c r="WUT920" s="806"/>
      <c r="WUU920" s="806"/>
      <c r="WUV920" s="806"/>
      <c r="WUW920" s="806"/>
      <c r="WUX920" s="806"/>
      <c r="WUY920" s="806"/>
      <c r="WUZ920" s="806"/>
      <c r="WVA920" s="806"/>
      <c r="WVB920" s="806"/>
      <c r="WVC920" s="806"/>
      <c r="WVD920" s="806"/>
      <c r="WVE920" s="806"/>
      <c r="WVF920" s="806"/>
      <c r="WVG920" s="806"/>
      <c r="WVH920" s="806"/>
      <c r="WVI920" s="806"/>
      <c r="WVJ920" s="806"/>
      <c r="WVK920" s="806"/>
      <c r="WVL920" s="806"/>
      <c r="WVM920" s="806"/>
      <c r="WVN920" s="806"/>
      <c r="WVO920" s="806"/>
      <c r="WVP920" s="806"/>
      <c r="WVQ920" s="806"/>
      <c r="WVR920" s="806"/>
      <c r="WVS920" s="806"/>
      <c r="WVT920" s="806"/>
      <c r="WVU920" s="806"/>
      <c r="WVV920" s="806"/>
      <c r="WVW920" s="806"/>
      <c r="WVX920" s="806"/>
      <c r="WVY920" s="806"/>
      <c r="WVZ920" s="806"/>
      <c r="WWA920" s="806"/>
      <c r="WWB920" s="806"/>
      <c r="WWC920" s="806"/>
      <c r="WWD920" s="806"/>
      <c r="WWE920" s="806"/>
      <c r="WWF920" s="806"/>
      <c r="WWG920" s="806"/>
      <c r="WWH920" s="806"/>
      <c r="WWI920" s="806"/>
      <c r="WWJ920" s="806"/>
      <c r="WWK920" s="806"/>
      <c r="WWL920" s="806"/>
      <c r="WWM920" s="806"/>
      <c r="WWN920" s="806"/>
      <c r="WWO920" s="806"/>
      <c r="WWP920" s="806"/>
      <c r="WWQ920" s="806"/>
      <c r="WWR920" s="806"/>
      <c r="WWS920" s="806"/>
      <c r="WWT920" s="806"/>
      <c r="WWU920" s="806"/>
      <c r="WWV920" s="806"/>
      <c r="WWW920" s="806"/>
      <c r="WWX920" s="806"/>
      <c r="WWY920" s="806"/>
      <c r="WWZ920" s="806"/>
      <c r="WXA920" s="806"/>
      <c r="WXB920" s="806"/>
      <c r="WXC920" s="806"/>
      <c r="WXD920" s="806"/>
      <c r="WXE920" s="806"/>
      <c r="WXF920" s="806"/>
      <c r="WXG920" s="806"/>
      <c r="WXH920" s="806"/>
      <c r="WXI920" s="806"/>
      <c r="WXJ920" s="806"/>
      <c r="WXK920" s="806"/>
      <c r="WXL920" s="806"/>
      <c r="WXM920" s="806"/>
      <c r="WXN920" s="806"/>
      <c r="WXO920" s="806"/>
      <c r="WXP920" s="806"/>
      <c r="WXQ920" s="806"/>
      <c r="WXR920" s="806"/>
      <c r="WXS920" s="806"/>
      <c r="WXT920" s="806"/>
      <c r="WXU920" s="806"/>
      <c r="WXV920" s="806"/>
      <c r="WXW920" s="806"/>
      <c r="WXX920" s="806"/>
      <c r="WXY920" s="806"/>
      <c r="WXZ920" s="806"/>
      <c r="WYA920" s="806"/>
      <c r="WYB920" s="806"/>
      <c r="WYC920" s="806"/>
      <c r="WYD920" s="806"/>
      <c r="WYE920" s="806"/>
      <c r="WYF920" s="806"/>
      <c r="WYG920" s="806"/>
      <c r="WYH920" s="806"/>
      <c r="WYI920" s="806"/>
      <c r="WYJ920" s="806"/>
      <c r="WYK920" s="806"/>
      <c r="WYL920" s="806"/>
      <c r="WYM920" s="806"/>
      <c r="WYN920" s="806"/>
      <c r="WYO920" s="806"/>
      <c r="WYP920" s="806"/>
      <c r="WYQ920" s="806"/>
      <c r="WYR920" s="806"/>
      <c r="WYS920" s="806"/>
      <c r="WYT920" s="806"/>
      <c r="WYU920" s="806"/>
      <c r="WYV920" s="806"/>
      <c r="WYW920" s="806"/>
      <c r="WYX920" s="806"/>
      <c r="WYY920" s="806"/>
      <c r="WYZ920" s="806"/>
      <c r="WZA920" s="806"/>
      <c r="WZB920" s="806"/>
      <c r="WZC920" s="806"/>
      <c r="WZD920" s="806"/>
      <c r="WZE920" s="806"/>
      <c r="WZF920" s="806"/>
      <c r="WZG920" s="806"/>
      <c r="WZH920" s="806"/>
      <c r="WZI920" s="806"/>
      <c r="WZJ920" s="806"/>
      <c r="WZK920" s="806"/>
      <c r="WZL920" s="806"/>
      <c r="WZM920" s="806"/>
      <c r="WZN920" s="806"/>
      <c r="WZO920" s="806"/>
      <c r="WZP920" s="806"/>
      <c r="WZQ920" s="806"/>
      <c r="WZR920" s="806"/>
      <c r="WZS920" s="806"/>
      <c r="WZT920" s="806"/>
      <c r="WZU920" s="806"/>
      <c r="WZV920" s="806"/>
      <c r="WZW920" s="806"/>
      <c r="WZX920" s="806"/>
      <c r="WZY920" s="806"/>
      <c r="WZZ920" s="806"/>
      <c r="XAA920" s="806"/>
      <c r="XAB920" s="806"/>
      <c r="XAC920" s="806"/>
      <c r="XAD920" s="806"/>
      <c r="XAE920" s="806"/>
      <c r="XAF920" s="806"/>
      <c r="XAG920" s="806"/>
      <c r="XAH920" s="806"/>
      <c r="XAI920" s="806"/>
      <c r="XAJ920" s="806"/>
      <c r="XAK920" s="806"/>
      <c r="XAL920" s="806"/>
      <c r="XAM920" s="806"/>
      <c r="XAN920" s="806"/>
      <c r="XAO920" s="806"/>
      <c r="XAP920" s="806"/>
      <c r="XAQ920" s="806"/>
      <c r="XAR920" s="806"/>
      <c r="XAS920" s="806"/>
      <c r="XAT920" s="806"/>
      <c r="XAU920" s="806"/>
      <c r="XAV920" s="806"/>
      <c r="XAW920" s="806"/>
      <c r="XAX920" s="806"/>
      <c r="XAY920" s="806"/>
      <c r="XAZ920" s="806"/>
      <c r="XBA920" s="806"/>
      <c r="XBB920" s="806"/>
      <c r="XBC920" s="806"/>
      <c r="XBD920" s="806"/>
      <c r="XBE920" s="806"/>
      <c r="XBF920" s="806"/>
      <c r="XBG920" s="806"/>
      <c r="XBH920" s="806"/>
      <c r="XBI920" s="806"/>
      <c r="XBJ920" s="806"/>
      <c r="XBK920" s="806"/>
      <c r="XBL920" s="806"/>
      <c r="XBM920" s="806"/>
      <c r="XBN920" s="806"/>
      <c r="XBO920" s="806"/>
      <c r="XBP920" s="806"/>
      <c r="XBQ920" s="806"/>
      <c r="XBR920" s="806"/>
      <c r="XBS920" s="806"/>
      <c r="XBT920" s="806"/>
      <c r="XBU920" s="806"/>
      <c r="XBV920" s="806"/>
      <c r="XBW920" s="806"/>
      <c r="XBX920" s="806"/>
      <c r="XBY920" s="806"/>
      <c r="XBZ920" s="806"/>
      <c r="XCA920" s="806"/>
      <c r="XCB920" s="806"/>
      <c r="XCC920" s="806"/>
      <c r="XCD920" s="806"/>
      <c r="XCE920" s="806"/>
      <c r="XCF920" s="806"/>
      <c r="XCG920" s="806"/>
      <c r="XCH920" s="806"/>
      <c r="XCI920" s="806"/>
      <c r="XCJ920" s="806"/>
      <c r="XCK920" s="806"/>
      <c r="XCL920" s="806"/>
      <c r="XCM920" s="806"/>
      <c r="XCN920" s="806"/>
      <c r="XCO920" s="806"/>
      <c r="XCP920" s="806"/>
    </row>
    <row r="921" spans="1:16318" s="803" customFormat="1" ht="39.75" customHeight="1" x14ac:dyDescent="0.25">
      <c r="A921" s="1228"/>
      <c r="B921" s="1228"/>
      <c r="C921" s="1228"/>
      <c r="D921" s="1228"/>
      <c r="E921" s="1211"/>
      <c r="F921" s="1396"/>
      <c r="G921" s="811" t="s">
        <v>796</v>
      </c>
      <c r="H921" s="395" t="s">
        <v>484</v>
      </c>
      <c r="I921" s="395" t="s">
        <v>25</v>
      </c>
      <c r="J921" s="396">
        <v>6.1</v>
      </c>
      <c r="K921" s="685">
        <v>4270</v>
      </c>
      <c r="L921" s="628">
        <v>4</v>
      </c>
      <c r="M921" s="941" t="s">
        <v>126</v>
      </c>
      <c r="N921" s="598"/>
      <c r="O921" s="598"/>
      <c r="P921" s="598"/>
      <c r="Q921" s="598"/>
      <c r="R921" s="598"/>
      <c r="S921" s="598"/>
      <c r="T921" s="598"/>
      <c r="U921" s="598"/>
      <c r="V921" s="598"/>
      <c r="W921" s="598"/>
      <c r="X921" s="598"/>
      <c r="Y921" s="598"/>
      <c r="Z921" s="598"/>
      <c r="AA921" s="598"/>
      <c r="AB921" s="598"/>
      <c r="AC921" s="598"/>
      <c r="AD921" s="598"/>
      <c r="AE921" s="598"/>
      <c r="AF921" s="598"/>
      <c r="AG921" s="598"/>
      <c r="AH921" s="598"/>
      <c r="AI921" s="598"/>
      <c r="AJ921" s="598"/>
      <c r="AK921" s="598"/>
      <c r="AL921" s="598"/>
      <c r="AM921" s="598"/>
      <c r="AN921" s="598"/>
      <c r="AO921" s="598"/>
      <c r="AP921" s="598"/>
      <c r="AQ921" s="598"/>
      <c r="AR921" s="598"/>
      <c r="AS921" s="598"/>
      <c r="AT921" s="598"/>
      <c r="AU921" s="598"/>
      <c r="AV921" s="598"/>
      <c r="AW921" s="598"/>
      <c r="AX921" s="598"/>
      <c r="AY921" s="598"/>
      <c r="AZ921" s="598"/>
      <c r="BA921" s="598"/>
      <c r="BB921" s="598"/>
      <c r="BC921" s="598"/>
      <c r="BD921" s="598"/>
      <c r="BE921" s="598"/>
      <c r="BF921" s="598"/>
      <c r="BG921" s="598"/>
      <c r="BH921" s="598"/>
      <c r="BI921" s="598"/>
      <c r="BJ921" s="598"/>
      <c r="BK921" s="598"/>
      <c r="BL921" s="598"/>
      <c r="BM921" s="598"/>
      <c r="BN921" s="598"/>
      <c r="BO921" s="598"/>
      <c r="BP921" s="598"/>
      <c r="BQ921" s="598"/>
      <c r="BR921" s="598"/>
      <c r="BS921" s="598"/>
      <c r="BT921" s="598"/>
      <c r="BU921" s="598"/>
      <c r="BV921" s="805"/>
      <c r="BW921" s="806"/>
      <c r="BX921" s="806"/>
      <c r="BY921" s="806"/>
      <c r="BZ921" s="806"/>
      <c r="CA921" s="806"/>
      <c r="CB921" s="806"/>
      <c r="CC921" s="806"/>
      <c r="CD921" s="806"/>
      <c r="CE921" s="806"/>
      <c r="CF921" s="806"/>
      <c r="CG921" s="806"/>
      <c r="CH921" s="806"/>
      <c r="CI921" s="806"/>
      <c r="CJ921" s="806"/>
      <c r="CK921" s="806"/>
      <c r="CL921" s="806"/>
      <c r="CM921" s="806"/>
      <c r="CN921" s="806"/>
      <c r="CO921" s="806"/>
      <c r="CP921" s="806"/>
      <c r="CQ921" s="806"/>
      <c r="CR921" s="806"/>
      <c r="CS921" s="806"/>
      <c r="CT921" s="806"/>
      <c r="CU921" s="806"/>
      <c r="CV921" s="806"/>
      <c r="CW921" s="806"/>
      <c r="CX921" s="806"/>
      <c r="CY921" s="806"/>
      <c r="CZ921" s="806"/>
      <c r="DA921" s="806"/>
      <c r="DB921" s="806"/>
      <c r="DC921" s="806"/>
      <c r="DD921" s="806"/>
      <c r="DE921" s="806"/>
      <c r="DF921" s="806"/>
      <c r="DG921" s="806"/>
      <c r="DH921" s="806"/>
      <c r="DI921" s="806"/>
      <c r="DJ921" s="806"/>
      <c r="DK921" s="806"/>
      <c r="DL921" s="806"/>
      <c r="DM921" s="806"/>
      <c r="DN921" s="806"/>
      <c r="DO921" s="806"/>
      <c r="DP921" s="806"/>
      <c r="DQ921" s="806"/>
      <c r="DR921" s="806"/>
      <c r="DS921" s="806"/>
      <c r="DT921" s="806"/>
      <c r="DU921" s="806"/>
      <c r="DV921" s="806"/>
      <c r="DW921" s="806"/>
      <c r="DX921" s="806"/>
      <c r="DY921" s="806"/>
      <c r="DZ921" s="806"/>
      <c r="EA921" s="806"/>
      <c r="EB921" s="806"/>
      <c r="EC921" s="806"/>
      <c r="ED921" s="806"/>
      <c r="EE921" s="806"/>
      <c r="EF921" s="806"/>
      <c r="EG921" s="806"/>
      <c r="EH921" s="806"/>
      <c r="EI921" s="806"/>
      <c r="EJ921" s="806"/>
      <c r="EK921" s="806"/>
      <c r="EL921" s="806"/>
      <c r="EM921" s="806"/>
      <c r="EN921" s="806"/>
      <c r="EO921" s="806"/>
      <c r="EP921" s="806"/>
      <c r="EQ921" s="806"/>
      <c r="ER921" s="806"/>
      <c r="ES921" s="806"/>
      <c r="ET921" s="806"/>
      <c r="EU921" s="806"/>
      <c r="EV921" s="806"/>
      <c r="EW921" s="806"/>
      <c r="EX921" s="806"/>
      <c r="EY921" s="806"/>
      <c r="EZ921" s="806"/>
      <c r="FA921" s="806"/>
      <c r="FB921" s="806"/>
      <c r="FC921" s="806"/>
      <c r="FD921" s="806"/>
      <c r="FE921" s="806"/>
      <c r="FF921" s="806"/>
      <c r="FG921" s="806"/>
      <c r="FH921" s="806"/>
      <c r="FI921" s="806"/>
      <c r="FJ921" s="806"/>
      <c r="FK921" s="806"/>
      <c r="FL921" s="806"/>
      <c r="FM921" s="806"/>
      <c r="FN921" s="806"/>
      <c r="FO921" s="806"/>
      <c r="FP921" s="806"/>
      <c r="FQ921" s="806"/>
      <c r="FR921" s="806"/>
      <c r="FS921" s="806"/>
      <c r="FT921" s="806"/>
      <c r="FU921" s="806"/>
      <c r="FV921" s="806"/>
      <c r="FW921" s="806"/>
      <c r="FX921" s="806"/>
      <c r="FY921" s="806"/>
      <c r="FZ921" s="806"/>
      <c r="GA921" s="806"/>
      <c r="GB921" s="806"/>
      <c r="GC921" s="806"/>
      <c r="GD921" s="806"/>
      <c r="GE921" s="806"/>
      <c r="GF921" s="806"/>
      <c r="GG921" s="806"/>
      <c r="GH921" s="806"/>
      <c r="GI921" s="806"/>
      <c r="GJ921" s="806"/>
      <c r="GK921" s="806"/>
      <c r="GL921" s="806"/>
      <c r="GM921" s="806"/>
      <c r="GN921" s="806"/>
      <c r="GO921" s="806"/>
      <c r="GP921" s="806"/>
      <c r="GQ921" s="806"/>
      <c r="GR921" s="806"/>
      <c r="GS921" s="806"/>
      <c r="GT921" s="806"/>
      <c r="GU921" s="806"/>
      <c r="GV921" s="806"/>
      <c r="GW921" s="806"/>
      <c r="GX921" s="806"/>
      <c r="GY921" s="806"/>
      <c r="GZ921" s="806"/>
      <c r="HA921" s="806"/>
      <c r="HB921" s="806"/>
      <c r="HC921" s="806"/>
      <c r="HD921" s="806"/>
      <c r="HE921" s="806"/>
      <c r="HF921" s="806"/>
      <c r="HG921" s="806"/>
      <c r="HH921" s="806"/>
      <c r="HI921" s="806"/>
      <c r="HJ921" s="806"/>
      <c r="HK921" s="806"/>
      <c r="HL921" s="806"/>
      <c r="HM921" s="806"/>
      <c r="HN921" s="806"/>
      <c r="HO921" s="806"/>
      <c r="HP921" s="806"/>
      <c r="HQ921" s="806"/>
      <c r="HR921" s="806"/>
      <c r="HS921" s="806"/>
      <c r="HT921" s="806"/>
      <c r="HU921" s="806"/>
      <c r="HV921" s="806"/>
      <c r="HW921" s="806"/>
      <c r="HX921" s="806"/>
      <c r="HY921" s="806"/>
      <c r="HZ921" s="806"/>
      <c r="IA921" s="806"/>
      <c r="IB921" s="806"/>
      <c r="IC921" s="806"/>
      <c r="ID921" s="806"/>
      <c r="IE921" s="806"/>
      <c r="IF921" s="806"/>
      <c r="IG921" s="806"/>
      <c r="IH921" s="806"/>
      <c r="II921" s="806"/>
      <c r="IJ921" s="806"/>
      <c r="IK921" s="806"/>
      <c r="IL921" s="806"/>
      <c r="IM921" s="806"/>
      <c r="IN921" s="806"/>
      <c r="IO921" s="806"/>
      <c r="IP921" s="806"/>
      <c r="IQ921" s="806"/>
      <c r="IR921" s="806"/>
      <c r="IS921" s="806"/>
      <c r="IT921" s="806"/>
      <c r="IU921" s="806"/>
      <c r="IV921" s="806"/>
      <c r="IW921" s="806"/>
      <c r="IX921" s="806"/>
      <c r="IY921" s="806"/>
      <c r="IZ921" s="806"/>
      <c r="JA921" s="806"/>
      <c r="JB921" s="806"/>
      <c r="JC921" s="806"/>
      <c r="JD921" s="806"/>
      <c r="JE921" s="806"/>
      <c r="JF921" s="806"/>
      <c r="JG921" s="806"/>
      <c r="JH921" s="806"/>
      <c r="JI921" s="806"/>
      <c r="JJ921" s="806"/>
      <c r="JK921" s="806"/>
      <c r="JL921" s="806"/>
      <c r="JM921" s="806"/>
      <c r="JN921" s="806"/>
      <c r="JO921" s="806"/>
      <c r="JP921" s="806"/>
      <c r="JQ921" s="806"/>
      <c r="JR921" s="806"/>
      <c r="JS921" s="806"/>
      <c r="JT921" s="806"/>
      <c r="JU921" s="806"/>
      <c r="JV921" s="806"/>
      <c r="JW921" s="806"/>
      <c r="JX921" s="806"/>
      <c r="JY921" s="806"/>
      <c r="JZ921" s="806"/>
      <c r="KA921" s="806"/>
      <c r="KB921" s="806"/>
      <c r="KC921" s="806"/>
      <c r="KD921" s="806"/>
      <c r="KE921" s="806"/>
      <c r="KF921" s="806"/>
      <c r="KG921" s="806"/>
      <c r="KH921" s="806"/>
      <c r="KI921" s="806"/>
      <c r="KJ921" s="806"/>
      <c r="KK921" s="806"/>
      <c r="KL921" s="806"/>
      <c r="KM921" s="806"/>
      <c r="KN921" s="806"/>
      <c r="KO921" s="806"/>
      <c r="KP921" s="806"/>
      <c r="KQ921" s="806"/>
      <c r="KR921" s="806"/>
      <c r="KS921" s="806"/>
      <c r="KT921" s="806"/>
      <c r="KU921" s="806"/>
      <c r="KV921" s="806"/>
      <c r="KW921" s="806"/>
      <c r="KX921" s="806"/>
      <c r="KY921" s="806"/>
      <c r="KZ921" s="806"/>
      <c r="LA921" s="806"/>
      <c r="LB921" s="806"/>
      <c r="LC921" s="806"/>
      <c r="LD921" s="806"/>
      <c r="LE921" s="806"/>
      <c r="LF921" s="806"/>
      <c r="LG921" s="806"/>
      <c r="LH921" s="806"/>
      <c r="LI921" s="806"/>
      <c r="LJ921" s="806"/>
      <c r="LK921" s="806"/>
      <c r="LL921" s="806"/>
      <c r="LM921" s="806"/>
      <c r="LN921" s="806"/>
      <c r="LO921" s="806"/>
      <c r="LP921" s="806"/>
      <c r="LQ921" s="806"/>
      <c r="LR921" s="806"/>
      <c r="LS921" s="806"/>
      <c r="LT921" s="806"/>
      <c r="LU921" s="806"/>
      <c r="LV921" s="806"/>
      <c r="LW921" s="806"/>
      <c r="LX921" s="806"/>
      <c r="LY921" s="806"/>
      <c r="LZ921" s="806"/>
      <c r="MA921" s="806"/>
      <c r="MB921" s="806"/>
      <c r="MC921" s="806"/>
      <c r="MD921" s="806"/>
      <c r="ME921" s="806"/>
      <c r="MF921" s="806"/>
      <c r="MG921" s="806"/>
      <c r="MH921" s="806"/>
      <c r="MI921" s="806"/>
      <c r="MJ921" s="806"/>
      <c r="MK921" s="806"/>
      <c r="ML921" s="806"/>
      <c r="MM921" s="806"/>
      <c r="MN921" s="806"/>
      <c r="MO921" s="806"/>
      <c r="MP921" s="806"/>
      <c r="MQ921" s="806"/>
      <c r="MR921" s="806"/>
      <c r="MS921" s="806"/>
      <c r="MT921" s="806"/>
      <c r="MU921" s="806"/>
      <c r="MV921" s="806"/>
      <c r="MW921" s="806"/>
      <c r="MX921" s="806"/>
      <c r="MY921" s="806"/>
      <c r="MZ921" s="806"/>
      <c r="NA921" s="806"/>
      <c r="NB921" s="806"/>
      <c r="NC921" s="806"/>
      <c r="ND921" s="806"/>
      <c r="NE921" s="806"/>
      <c r="NF921" s="806"/>
      <c r="NG921" s="806"/>
      <c r="NH921" s="806"/>
      <c r="NI921" s="806"/>
      <c r="NJ921" s="806"/>
      <c r="NK921" s="806"/>
      <c r="NL921" s="806"/>
      <c r="NM921" s="806"/>
      <c r="NN921" s="806"/>
      <c r="NO921" s="806"/>
      <c r="NP921" s="806"/>
      <c r="NQ921" s="806"/>
      <c r="NR921" s="806"/>
      <c r="NS921" s="806"/>
      <c r="NT921" s="806"/>
      <c r="NU921" s="806"/>
      <c r="NV921" s="806"/>
      <c r="NW921" s="806"/>
      <c r="NX921" s="806"/>
      <c r="NY921" s="806"/>
      <c r="NZ921" s="806"/>
      <c r="OA921" s="806"/>
      <c r="OB921" s="806"/>
      <c r="OC921" s="806"/>
      <c r="OD921" s="806"/>
      <c r="OE921" s="806"/>
      <c r="OF921" s="806"/>
      <c r="OG921" s="806"/>
      <c r="OH921" s="806"/>
      <c r="OI921" s="806"/>
      <c r="OJ921" s="806"/>
      <c r="OK921" s="806"/>
      <c r="OL921" s="806"/>
      <c r="OM921" s="806"/>
      <c r="ON921" s="806"/>
      <c r="OO921" s="806"/>
      <c r="OP921" s="806"/>
      <c r="OQ921" s="806"/>
      <c r="OR921" s="806"/>
      <c r="OS921" s="806"/>
      <c r="OT921" s="806"/>
      <c r="OU921" s="806"/>
      <c r="OV921" s="806"/>
      <c r="OW921" s="806"/>
      <c r="OX921" s="806"/>
      <c r="OY921" s="806"/>
      <c r="OZ921" s="806"/>
      <c r="PA921" s="806"/>
      <c r="PB921" s="806"/>
      <c r="PC921" s="806"/>
      <c r="PD921" s="806"/>
      <c r="PE921" s="806"/>
      <c r="PF921" s="806"/>
      <c r="PG921" s="806"/>
      <c r="PH921" s="806"/>
      <c r="PI921" s="806"/>
      <c r="PJ921" s="806"/>
      <c r="PK921" s="806"/>
      <c r="PL921" s="806"/>
      <c r="PM921" s="806"/>
      <c r="PN921" s="806"/>
      <c r="PO921" s="806"/>
      <c r="PP921" s="806"/>
      <c r="PQ921" s="806"/>
      <c r="PR921" s="806"/>
      <c r="PS921" s="806"/>
      <c r="PT921" s="806"/>
      <c r="PU921" s="806"/>
      <c r="PV921" s="806"/>
      <c r="PW921" s="806"/>
      <c r="PX921" s="806"/>
      <c r="PY921" s="806"/>
      <c r="PZ921" s="806"/>
      <c r="QA921" s="806"/>
      <c r="QB921" s="806"/>
      <c r="QC921" s="806"/>
      <c r="QD921" s="806"/>
      <c r="QE921" s="806"/>
      <c r="QF921" s="806"/>
      <c r="QG921" s="806"/>
      <c r="QH921" s="806"/>
      <c r="QI921" s="806"/>
      <c r="QJ921" s="806"/>
      <c r="QK921" s="806"/>
      <c r="QL921" s="806"/>
      <c r="QM921" s="806"/>
      <c r="QN921" s="806"/>
      <c r="QO921" s="806"/>
      <c r="QP921" s="806"/>
      <c r="QQ921" s="806"/>
      <c r="QR921" s="806"/>
      <c r="QS921" s="806"/>
      <c r="QT921" s="806"/>
      <c r="QU921" s="806"/>
      <c r="QV921" s="806"/>
      <c r="QW921" s="806"/>
      <c r="QX921" s="806"/>
      <c r="QY921" s="806"/>
      <c r="QZ921" s="806"/>
      <c r="RA921" s="806"/>
      <c r="RB921" s="806"/>
      <c r="RC921" s="806"/>
      <c r="RD921" s="806"/>
      <c r="RE921" s="806"/>
      <c r="RF921" s="806"/>
      <c r="RG921" s="806"/>
      <c r="RH921" s="806"/>
      <c r="RI921" s="806"/>
      <c r="RJ921" s="806"/>
      <c r="RK921" s="806"/>
      <c r="RL921" s="806"/>
      <c r="RM921" s="806"/>
      <c r="RN921" s="806"/>
      <c r="RO921" s="806"/>
      <c r="RP921" s="806"/>
      <c r="RQ921" s="806"/>
      <c r="RR921" s="806"/>
      <c r="RS921" s="806"/>
      <c r="RT921" s="806"/>
      <c r="RU921" s="806"/>
      <c r="RV921" s="806"/>
      <c r="RW921" s="806"/>
      <c r="RX921" s="806"/>
      <c r="RY921" s="806"/>
      <c r="RZ921" s="806"/>
      <c r="SA921" s="806"/>
      <c r="SB921" s="806"/>
      <c r="SC921" s="806"/>
      <c r="SD921" s="806"/>
      <c r="SE921" s="806"/>
      <c r="SF921" s="806"/>
      <c r="SG921" s="806"/>
      <c r="SH921" s="806"/>
      <c r="SI921" s="806"/>
      <c r="SJ921" s="806"/>
      <c r="SK921" s="806"/>
      <c r="SL921" s="806"/>
      <c r="SM921" s="806"/>
      <c r="SN921" s="806"/>
      <c r="SO921" s="806"/>
      <c r="SP921" s="806"/>
      <c r="SQ921" s="806"/>
      <c r="SR921" s="806"/>
      <c r="SS921" s="806"/>
      <c r="ST921" s="806"/>
      <c r="SU921" s="806"/>
      <c r="SV921" s="806"/>
      <c r="SW921" s="806"/>
      <c r="SX921" s="806"/>
      <c r="SY921" s="806"/>
      <c r="SZ921" s="806"/>
      <c r="TA921" s="806"/>
      <c r="TB921" s="806"/>
      <c r="TC921" s="806"/>
      <c r="TD921" s="806"/>
      <c r="TE921" s="806"/>
      <c r="TF921" s="806"/>
      <c r="TG921" s="806"/>
      <c r="TH921" s="806"/>
      <c r="TI921" s="806"/>
      <c r="TJ921" s="806"/>
      <c r="TK921" s="806"/>
      <c r="TL921" s="806"/>
      <c r="TM921" s="806"/>
      <c r="TN921" s="806"/>
      <c r="TO921" s="806"/>
      <c r="TP921" s="806"/>
      <c r="TQ921" s="806"/>
      <c r="TR921" s="806"/>
      <c r="TS921" s="806"/>
      <c r="TT921" s="806"/>
      <c r="TU921" s="806"/>
      <c r="TV921" s="806"/>
      <c r="TW921" s="806"/>
      <c r="TX921" s="806"/>
      <c r="TY921" s="806"/>
      <c r="TZ921" s="806"/>
      <c r="UA921" s="806"/>
      <c r="UB921" s="806"/>
      <c r="UC921" s="806"/>
      <c r="UD921" s="806"/>
      <c r="UE921" s="806"/>
      <c r="UF921" s="806"/>
      <c r="UG921" s="806"/>
      <c r="UH921" s="806"/>
      <c r="UI921" s="806"/>
      <c r="UJ921" s="806"/>
      <c r="UK921" s="806"/>
      <c r="UL921" s="806"/>
      <c r="UM921" s="806"/>
      <c r="UN921" s="806"/>
      <c r="UO921" s="806"/>
      <c r="UP921" s="806"/>
      <c r="UQ921" s="806"/>
      <c r="UR921" s="806"/>
      <c r="US921" s="806"/>
      <c r="UT921" s="806"/>
      <c r="UU921" s="806"/>
      <c r="UV921" s="806"/>
      <c r="UW921" s="806"/>
      <c r="UX921" s="806"/>
      <c r="UY921" s="806"/>
      <c r="UZ921" s="806"/>
      <c r="VA921" s="806"/>
      <c r="VB921" s="806"/>
      <c r="VC921" s="806"/>
      <c r="VD921" s="806"/>
      <c r="VE921" s="806"/>
      <c r="VF921" s="806"/>
      <c r="VG921" s="806"/>
      <c r="VH921" s="806"/>
      <c r="VI921" s="806"/>
      <c r="VJ921" s="806"/>
      <c r="VK921" s="806"/>
      <c r="VL921" s="806"/>
      <c r="VM921" s="806"/>
      <c r="VN921" s="806"/>
      <c r="VO921" s="806"/>
      <c r="VP921" s="806"/>
      <c r="VQ921" s="806"/>
      <c r="VR921" s="806"/>
      <c r="VS921" s="806"/>
      <c r="VT921" s="806"/>
      <c r="VU921" s="806"/>
      <c r="VV921" s="806"/>
      <c r="VW921" s="806"/>
      <c r="VX921" s="806"/>
      <c r="VY921" s="806"/>
      <c r="VZ921" s="806"/>
      <c r="WA921" s="806"/>
      <c r="WB921" s="806"/>
      <c r="WC921" s="806"/>
      <c r="WD921" s="806"/>
      <c r="WE921" s="806"/>
      <c r="WF921" s="806"/>
      <c r="WG921" s="806"/>
      <c r="WH921" s="806"/>
      <c r="WI921" s="806"/>
      <c r="WJ921" s="806"/>
      <c r="WK921" s="806"/>
      <c r="WL921" s="806"/>
      <c r="WM921" s="806"/>
      <c r="WN921" s="806"/>
      <c r="WO921" s="806"/>
      <c r="WP921" s="806"/>
      <c r="WQ921" s="806"/>
      <c r="WR921" s="806"/>
      <c r="WS921" s="806"/>
      <c r="WT921" s="806"/>
      <c r="WU921" s="806"/>
      <c r="WV921" s="806"/>
      <c r="WW921" s="806"/>
      <c r="WX921" s="806"/>
      <c r="WY921" s="806"/>
      <c r="WZ921" s="806"/>
      <c r="XA921" s="806"/>
      <c r="XB921" s="806"/>
      <c r="XC921" s="806"/>
      <c r="XD921" s="806"/>
      <c r="XE921" s="806"/>
      <c r="XF921" s="806"/>
      <c r="XG921" s="806"/>
      <c r="XH921" s="806"/>
      <c r="XI921" s="806"/>
      <c r="XJ921" s="806"/>
      <c r="XK921" s="806"/>
      <c r="XL921" s="806"/>
      <c r="XM921" s="806"/>
      <c r="XN921" s="806"/>
      <c r="XO921" s="806"/>
      <c r="XP921" s="806"/>
      <c r="XQ921" s="806"/>
      <c r="XR921" s="806"/>
      <c r="XS921" s="806"/>
      <c r="XT921" s="806"/>
      <c r="XU921" s="806"/>
      <c r="XV921" s="806"/>
      <c r="XW921" s="806"/>
      <c r="XX921" s="806"/>
      <c r="XY921" s="806"/>
      <c r="XZ921" s="806"/>
      <c r="YA921" s="806"/>
      <c r="YB921" s="806"/>
      <c r="YC921" s="806"/>
      <c r="YD921" s="806"/>
      <c r="YE921" s="806"/>
      <c r="YF921" s="806"/>
      <c r="YG921" s="806"/>
      <c r="YH921" s="806"/>
      <c r="YI921" s="806"/>
      <c r="YJ921" s="806"/>
      <c r="YK921" s="806"/>
      <c r="YL921" s="806"/>
      <c r="YM921" s="806"/>
      <c r="YN921" s="806"/>
      <c r="YO921" s="806"/>
      <c r="YP921" s="806"/>
      <c r="YQ921" s="806"/>
      <c r="YR921" s="806"/>
      <c r="YS921" s="806"/>
      <c r="YT921" s="806"/>
      <c r="YU921" s="806"/>
      <c r="YV921" s="806"/>
      <c r="YW921" s="806"/>
      <c r="YX921" s="806"/>
      <c r="YY921" s="806"/>
      <c r="YZ921" s="806"/>
      <c r="ZA921" s="806"/>
      <c r="ZB921" s="806"/>
      <c r="ZC921" s="806"/>
      <c r="ZD921" s="806"/>
      <c r="ZE921" s="806"/>
      <c r="ZF921" s="806"/>
      <c r="ZG921" s="806"/>
      <c r="ZH921" s="806"/>
      <c r="ZI921" s="806"/>
      <c r="ZJ921" s="806"/>
      <c r="ZK921" s="806"/>
      <c r="ZL921" s="806"/>
      <c r="ZM921" s="806"/>
      <c r="ZN921" s="806"/>
      <c r="ZO921" s="806"/>
      <c r="ZP921" s="806"/>
      <c r="ZQ921" s="806"/>
      <c r="ZR921" s="806"/>
      <c r="ZS921" s="806"/>
      <c r="ZT921" s="806"/>
      <c r="ZU921" s="806"/>
      <c r="ZV921" s="806"/>
      <c r="ZW921" s="806"/>
      <c r="ZX921" s="806"/>
      <c r="ZY921" s="806"/>
      <c r="ZZ921" s="806"/>
      <c r="AAA921" s="806"/>
      <c r="AAB921" s="806"/>
      <c r="AAC921" s="806"/>
      <c r="AAD921" s="806"/>
      <c r="AAE921" s="806"/>
      <c r="AAF921" s="806"/>
      <c r="AAG921" s="806"/>
      <c r="AAH921" s="806"/>
      <c r="AAI921" s="806"/>
      <c r="AAJ921" s="806"/>
      <c r="AAK921" s="806"/>
      <c r="AAL921" s="806"/>
      <c r="AAM921" s="806"/>
      <c r="AAN921" s="806"/>
      <c r="AAO921" s="806"/>
      <c r="AAP921" s="806"/>
      <c r="AAQ921" s="806"/>
      <c r="AAR921" s="806"/>
      <c r="AAS921" s="806"/>
      <c r="AAT921" s="806"/>
      <c r="AAU921" s="806"/>
      <c r="AAV921" s="806"/>
      <c r="AAW921" s="806"/>
      <c r="AAX921" s="806"/>
      <c r="AAY921" s="806"/>
      <c r="AAZ921" s="806"/>
      <c r="ABA921" s="806"/>
      <c r="ABB921" s="806"/>
      <c r="ABC921" s="806"/>
      <c r="ABD921" s="806"/>
      <c r="ABE921" s="806"/>
      <c r="ABF921" s="806"/>
      <c r="ABG921" s="806"/>
      <c r="ABH921" s="806"/>
      <c r="ABI921" s="806"/>
      <c r="ABJ921" s="806"/>
      <c r="ABK921" s="806"/>
      <c r="ABL921" s="806"/>
      <c r="ABM921" s="806"/>
      <c r="ABN921" s="806"/>
      <c r="ABO921" s="806"/>
      <c r="ABP921" s="806"/>
      <c r="ABQ921" s="806"/>
      <c r="ABR921" s="806"/>
      <c r="ABS921" s="806"/>
      <c r="ABT921" s="806"/>
      <c r="ABU921" s="806"/>
      <c r="ABV921" s="806"/>
      <c r="ABW921" s="806"/>
      <c r="ABX921" s="806"/>
      <c r="ABY921" s="806"/>
      <c r="ABZ921" s="806"/>
      <c r="ACA921" s="806"/>
      <c r="ACB921" s="806"/>
      <c r="ACC921" s="806"/>
      <c r="ACD921" s="806"/>
      <c r="ACE921" s="806"/>
      <c r="ACF921" s="806"/>
      <c r="ACG921" s="806"/>
      <c r="ACH921" s="806"/>
      <c r="ACI921" s="806"/>
      <c r="ACJ921" s="806"/>
      <c r="ACK921" s="806"/>
      <c r="ACL921" s="806"/>
      <c r="ACM921" s="806"/>
      <c r="ACN921" s="806"/>
      <c r="ACO921" s="806"/>
      <c r="ACP921" s="806"/>
      <c r="ACQ921" s="806"/>
      <c r="ACR921" s="806"/>
      <c r="ACS921" s="806"/>
      <c r="ACT921" s="806"/>
      <c r="ACU921" s="806"/>
      <c r="ACV921" s="806"/>
      <c r="ACW921" s="806"/>
      <c r="ACX921" s="806"/>
      <c r="ACY921" s="806"/>
      <c r="ACZ921" s="806"/>
      <c r="ADA921" s="806"/>
      <c r="ADB921" s="806"/>
      <c r="ADC921" s="806"/>
      <c r="ADD921" s="806"/>
      <c r="ADE921" s="806"/>
      <c r="ADF921" s="806"/>
      <c r="ADG921" s="806"/>
      <c r="ADH921" s="806"/>
      <c r="ADI921" s="806"/>
      <c r="ADJ921" s="806"/>
      <c r="ADK921" s="806"/>
      <c r="ADL921" s="806"/>
      <c r="ADM921" s="806"/>
      <c r="ADN921" s="806"/>
      <c r="ADO921" s="806"/>
      <c r="ADP921" s="806"/>
      <c r="ADQ921" s="806"/>
      <c r="ADR921" s="806"/>
      <c r="ADS921" s="806"/>
      <c r="ADT921" s="806"/>
      <c r="ADU921" s="806"/>
      <c r="ADV921" s="806"/>
      <c r="ADW921" s="806"/>
      <c r="ADX921" s="806"/>
      <c r="ADY921" s="806"/>
      <c r="ADZ921" s="806"/>
      <c r="AEA921" s="806"/>
      <c r="AEB921" s="806"/>
      <c r="AEC921" s="806"/>
      <c r="AED921" s="806"/>
      <c r="AEE921" s="806"/>
      <c r="AEF921" s="806"/>
      <c r="AEG921" s="806"/>
      <c r="AEH921" s="806"/>
      <c r="AEI921" s="806"/>
      <c r="AEJ921" s="806"/>
      <c r="AEK921" s="806"/>
      <c r="AEL921" s="806"/>
      <c r="AEM921" s="806"/>
      <c r="AEN921" s="806"/>
      <c r="AEO921" s="806"/>
      <c r="AEP921" s="806"/>
      <c r="AEQ921" s="806"/>
      <c r="AER921" s="806"/>
      <c r="AES921" s="806"/>
      <c r="AET921" s="806"/>
      <c r="AEU921" s="806"/>
      <c r="AEV921" s="806"/>
      <c r="AEW921" s="806"/>
      <c r="AEX921" s="806"/>
      <c r="AEY921" s="806"/>
      <c r="AEZ921" s="806"/>
      <c r="AFA921" s="806"/>
      <c r="AFB921" s="806"/>
      <c r="AFC921" s="806"/>
      <c r="AFD921" s="806"/>
      <c r="AFE921" s="806"/>
      <c r="AFF921" s="806"/>
      <c r="AFG921" s="806"/>
      <c r="AFH921" s="806"/>
      <c r="AFI921" s="806"/>
      <c r="AFJ921" s="806"/>
      <c r="AFK921" s="806"/>
      <c r="AFL921" s="806"/>
      <c r="AFM921" s="806"/>
      <c r="AFN921" s="806"/>
      <c r="AFO921" s="806"/>
      <c r="AFP921" s="806"/>
      <c r="AFQ921" s="806"/>
      <c r="AFR921" s="806"/>
      <c r="AFS921" s="806"/>
      <c r="AFT921" s="806"/>
      <c r="AFU921" s="806"/>
      <c r="AFV921" s="806"/>
      <c r="AFW921" s="806"/>
      <c r="AFX921" s="806"/>
      <c r="AFY921" s="806"/>
      <c r="AFZ921" s="806"/>
      <c r="AGA921" s="806"/>
      <c r="AGB921" s="806"/>
      <c r="AGC921" s="806"/>
      <c r="AGD921" s="806"/>
      <c r="AGE921" s="806"/>
      <c r="AGF921" s="806"/>
      <c r="AGG921" s="806"/>
      <c r="AGH921" s="806"/>
      <c r="AGI921" s="806"/>
      <c r="AGJ921" s="806"/>
      <c r="AGK921" s="806"/>
      <c r="AGL921" s="806"/>
      <c r="AGM921" s="806"/>
      <c r="AGN921" s="806"/>
      <c r="AGO921" s="806"/>
      <c r="AGP921" s="806"/>
      <c r="AGQ921" s="806"/>
      <c r="AGR921" s="806"/>
      <c r="AGS921" s="806"/>
      <c r="AGT921" s="806"/>
      <c r="AGU921" s="806"/>
      <c r="AGV921" s="806"/>
      <c r="AGW921" s="806"/>
      <c r="AGX921" s="806"/>
      <c r="AGY921" s="806"/>
      <c r="AGZ921" s="806"/>
      <c r="AHA921" s="806"/>
      <c r="AHB921" s="806"/>
      <c r="AHC921" s="806"/>
      <c r="AHD921" s="806"/>
      <c r="AHE921" s="806"/>
      <c r="AHF921" s="806"/>
      <c r="AHG921" s="806"/>
      <c r="AHH921" s="806"/>
      <c r="AHI921" s="806"/>
      <c r="AHJ921" s="806"/>
      <c r="AHK921" s="806"/>
      <c r="AHL921" s="806"/>
      <c r="AHM921" s="806"/>
      <c r="AHN921" s="806"/>
      <c r="AHO921" s="806"/>
      <c r="AHP921" s="806"/>
      <c r="AHQ921" s="806"/>
      <c r="AHR921" s="806"/>
      <c r="AHS921" s="806"/>
      <c r="AHT921" s="806"/>
      <c r="AHU921" s="806"/>
      <c r="AHV921" s="806"/>
      <c r="AHW921" s="806"/>
      <c r="AHX921" s="806"/>
      <c r="AHY921" s="806"/>
      <c r="AHZ921" s="806"/>
      <c r="AIA921" s="806"/>
      <c r="AIB921" s="806"/>
      <c r="AIC921" s="806"/>
      <c r="AID921" s="806"/>
      <c r="AIE921" s="806"/>
      <c r="AIF921" s="806"/>
      <c r="AIG921" s="806"/>
      <c r="AIH921" s="806"/>
      <c r="AII921" s="806"/>
      <c r="AIJ921" s="806"/>
      <c r="AIK921" s="806"/>
      <c r="AIL921" s="806"/>
      <c r="AIM921" s="806"/>
      <c r="AIN921" s="806"/>
      <c r="AIO921" s="806"/>
      <c r="AIP921" s="806"/>
      <c r="AIQ921" s="806"/>
      <c r="AIR921" s="806"/>
      <c r="AIS921" s="806"/>
      <c r="AIT921" s="806"/>
      <c r="AIU921" s="806"/>
      <c r="AIV921" s="806"/>
      <c r="AIW921" s="806"/>
      <c r="AIX921" s="806"/>
      <c r="AIY921" s="806"/>
      <c r="AIZ921" s="806"/>
      <c r="AJA921" s="806"/>
      <c r="AJB921" s="806"/>
      <c r="AJC921" s="806"/>
      <c r="AJD921" s="806"/>
      <c r="AJE921" s="806"/>
      <c r="AJF921" s="806"/>
      <c r="AJG921" s="806"/>
      <c r="AJH921" s="806"/>
      <c r="AJI921" s="806"/>
      <c r="AJJ921" s="806"/>
      <c r="AJK921" s="806"/>
      <c r="AJL921" s="806"/>
      <c r="AJM921" s="806"/>
      <c r="AJN921" s="806"/>
      <c r="AJO921" s="806"/>
      <c r="AJP921" s="806"/>
      <c r="AJQ921" s="806"/>
      <c r="AJR921" s="806"/>
      <c r="AJS921" s="806"/>
      <c r="AJT921" s="806"/>
      <c r="AJU921" s="806"/>
      <c r="AJV921" s="806"/>
      <c r="AJW921" s="806"/>
      <c r="AJX921" s="806"/>
      <c r="AJY921" s="806"/>
      <c r="AJZ921" s="806"/>
      <c r="AKA921" s="806"/>
      <c r="AKB921" s="806"/>
      <c r="AKC921" s="806"/>
      <c r="AKD921" s="806"/>
      <c r="AKE921" s="806"/>
      <c r="AKF921" s="806"/>
      <c r="AKG921" s="806"/>
      <c r="AKH921" s="806"/>
      <c r="AKI921" s="806"/>
      <c r="AKJ921" s="806"/>
      <c r="AKK921" s="806"/>
      <c r="AKL921" s="806"/>
      <c r="AKM921" s="806"/>
      <c r="AKN921" s="806"/>
      <c r="AKO921" s="806"/>
      <c r="AKP921" s="806"/>
      <c r="AKQ921" s="806"/>
      <c r="AKR921" s="806"/>
      <c r="AKS921" s="806"/>
      <c r="AKT921" s="806"/>
      <c r="AKU921" s="806"/>
      <c r="AKV921" s="806"/>
      <c r="AKW921" s="806"/>
      <c r="AKX921" s="806"/>
      <c r="AKY921" s="806"/>
      <c r="AKZ921" s="806"/>
      <c r="ALA921" s="806"/>
      <c r="ALB921" s="806"/>
      <c r="ALC921" s="806"/>
      <c r="ALD921" s="806"/>
      <c r="ALE921" s="806"/>
      <c r="ALF921" s="806"/>
      <c r="ALG921" s="806"/>
      <c r="ALH921" s="806"/>
      <c r="ALI921" s="806"/>
      <c r="ALJ921" s="806"/>
      <c r="ALK921" s="806"/>
      <c r="ALL921" s="806"/>
      <c r="ALM921" s="806"/>
      <c r="ALN921" s="806"/>
      <c r="ALO921" s="806"/>
      <c r="ALP921" s="806"/>
      <c r="ALQ921" s="806"/>
      <c r="ALR921" s="806"/>
      <c r="ALS921" s="806"/>
      <c r="ALT921" s="806"/>
      <c r="ALU921" s="806"/>
      <c r="ALV921" s="806"/>
      <c r="ALW921" s="806"/>
      <c r="ALX921" s="806"/>
      <c r="ALY921" s="806"/>
      <c r="ALZ921" s="806"/>
      <c r="AMA921" s="806"/>
      <c r="AMB921" s="806"/>
      <c r="AMC921" s="806"/>
      <c r="AMD921" s="806"/>
      <c r="AME921" s="806"/>
      <c r="AMF921" s="806"/>
      <c r="AMG921" s="806"/>
      <c r="AMH921" s="806"/>
      <c r="AMI921" s="806"/>
      <c r="AMJ921" s="806"/>
      <c r="AMK921" s="806"/>
      <c r="AML921" s="806"/>
      <c r="AMM921" s="806"/>
      <c r="AMN921" s="806"/>
      <c r="AMO921" s="806"/>
      <c r="AMP921" s="806"/>
      <c r="AMQ921" s="806"/>
      <c r="AMR921" s="806"/>
      <c r="AMS921" s="806"/>
      <c r="AMT921" s="806"/>
      <c r="AMU921" s="806"/>
      <c r="AMV921" s="806"/>
      <c r="AMW921" s="806"/>
      <c r="AMX921" s="806"/>
      <c r="AMY921" s="806"/>
      <c r="AMZ921" s="806"/>
      <c r="ANA921" s="806"/>
      <c r="ANB921" s="806"/>
      <c r="ANC921" s="806"/>
      <c r="AND921" s="806"/>
      <c r="ANE921" s="806"/>
      <c r="ANF921" s="806"/>
      <c r="ANG921" s="806"/>
      <c r="ANH921" s="806"/>
      <c r="ANI921" s="806"/>
      <c r="ANJ921" s="806"/>
      <c r="ANK921" s="806"/>
      <c r="ANL921" s="806"/>
      <c r="ANM921" s="806"/>
      <c r="ANN921" s="806"/>
      <c r="ANO921" s="806"/>
      <c r="ANP921" s="806"/>
      <c r="ANQ921" s="806"/>
      <c r="ANR921" s="806"/>
      <c r="ANS921" s="806"/>
      <c r="ANT921" s="806"/>
      <c r="ANU921" s="806"/>
      <c r="ANV921" s="806"/>
      <c r="ANW921" s="806"/>
      <c r="ANX921" s="806"/>
      <c r="ANY921" s="806"/>
      <c r="ANZ921" s="806"/>
      <c r="AOA921" s="806"/>
      <c r="AOB921" s="806"/>
      <c r="AOC921" s="806"/>
      <c r="AOD921" s="806"/>
      <c r="AOE921" s="806"/>
      <c r="AOF921" s="806"/>
      <c r="AOG921" s="806"/>
      <c r="AOH921" s="806"/>
      <c r="AOI921" s="806"/>
      <c r="AOJ921" s="806"/>
      <c r="AOK921" s="806"/>
      <c r="AOL921" s="806"/>
      <c r="AOM921" s="806"/>
      <c r="AON921" s="806"/>
      <c r="AOO921" s="806"/>
      <c r="AOP921" s="806"/>
      <c r="AOQ921" s="806"/>
      <c r="AOR921" s="806"/>
      <c r="AOS921" s="806"/>
      <c r="AOT921" s="806"/>
      <c r="AOU921" s="806"/>
      <c r="AOV921" s="806"/>
      <c r="AOW921" s="806"/>
      <c r="AOX921" s="806"/>
      <c r="AOY921" s="806"/>
      <c r="AOZ921" s="806"/>
      <c r="APA921" s="806"/>
      <c r="APB921" s="806"/>
      <c r="APC921" s="806"/>
      <c r="APD921" s="806"/>
      <c r="APE921" s="806"/>
      <c r="APF921" s="806"/>
      <c r="APG921" s="806"/>
      <c r="APH921" s="806"/>
      <c r="API921" s="806"/>
      <c r="APJ921" s="806"/>
      <c r="APK921" s="806"/>
      <c r="APL921" s="806"/>
      <c r="APM921" s="806"/>
      <c r="APN921" s="806"/>
      <c r="APO921" s="806"/>
      <c r="APP921" s="806"/>
      <c r="APQ921" s="806"/>
      <c r="APR921" s="806"/>
      <c r="APS921" s="806"/>
      <c r="APT921" s="806"/>
      <c r="APU921" s="806"/>
      <c r="APV921" s="806"/>
      <c r="APW921" s="806"/>
      <c r="APX921" s="806"/>
      <c r="APY921" s="806"/>
      <c r="APZ921" s="806"/>
      <c r="AQA921" s="806"/>
      <c r="AQB921" s="806"/>
      <c r="AQC921" s="806"/>
      <c r="AQD921" s="806"/>
      <c r="AQE921" s="806"/>
      <c r="AQF921" s="806"/>
      <c r="AQG921" s="806"/>
      <c r="AQH921" s="806"/>
      <c r="AQI921" s="806"/>
      <c r="AQJ921" s="806"/>
      <c r="AQK921" s="806"/>
      <c r="AQL921" s="806"/>
      <c r="AQM921" s="806"/>
      <c r="AQN921" s="806"/>
      <c r="AQO921" s="806"/>
      <c r="AQP921" s="806"/>
      <c r="AQQ921" s="806"/>
      <c r="AQR921" s="806"/>
      <c r="AQS921" s="806"/>
      <c r="AQT921" s="806"/>
      <c r="AQU921" s="806"/>
      <c r="AQV921" s="806"/>
      <c r="AQW921" s="806"/>
      <c r="AQX921" s="806"/>
      <c r="AQY921" s="806"/>
      <c r="AQZ921" s="806"/>
      <c r="ARA921" s="806"/>
      <c r="ARB921" s="806"/>
      <c r="ARC921" s="806"/>
      <c r="ARD921" s="806"/>
      <c r="ARE921" s="806"/>
      <c r="ARF921" s="806"/>
      <c r="ARG921" s="806"/>
      <c r="ARH921" s="806"/>
      <c r="ARI921" s="806"/>
      <c r="ARJ921" s="806"/>
      <c r="ARK921" s="806"/>
      <c r="ARL921" s="806"/>
      <c r="ARM921" s="806"/>
      <c r="ARN921" s="806"/>
      <c r="ARO921" s="806"/>
      <c r="ARP921" s="806"/>
      <c r="ARQ921" s="806"/>
      <c r="ARR921" s="806"/>
      <c r="ARS921" s="806"/>
      <c r="ART921" s="806"/>
      <c r="ARU921" s="806"/>
      <c r="ARV921" s="806"/>
      <c r="ARW921" s="806"/>
      <c r="ARX921" s="806"/>
      <c r="ARY921" s="806"/>
      <c r="ARZ921" s="806"/>
      <c r="ASA921" s="806"/>
      <c r="ASB921" s="806"/>
      <c r="ASC921" s="806"/>
      <c r="ASD921" s="806"/>
      <c r="ASE921" s="806"/>
      <c r="ASF921" s="806"/>
      <c r="ASG921" s="806"/>
      <c r="ASH921" s="806"/>
      <c r="ASI921" s="806"/>
      <c r="ASJ921" s="806"/>
      <c r="ASK921" s="806"/>
      <c r="ASL921" s="806"/>
      <c r="ASM921" s="806"/>
      <c r="ASN921" s="806"/>
      <c r="ASO921" s="806"/>
      <c r="ASP921" s="806"/>
      <c r="ASQ921" s="806"/>
      <c r="ASR921" s="806"/>
      <c r="ASS921" s="806"/>
      <c r="AST921" s="806"/>
      <c r="ASU921" s="806"/>
      <c r="ASV921" s="806"/>
      <c r="ASW921" s="806"/>
      <c r="ASX921" s="806"/>
      <c r="ASY921" s="806"/>
      <c r="ASZ921" s="806"/>
      <c r="ATA921" s="806"/>
      <c r="ATB921" s="806"/>
      <c r="ATC921" s="806"/>
      <c r="ATD921" s="806"/>
      <c r="ATE921" s="806"/>
      <c r="ATF921" s="806"/>
      <c r="ATG921" s="806"/>
      <c r="ATH921" s="806"/>
      <c r="ATI921" s="806"/>
      <c r="ATJ921" s="806"/>
      <c r="ATK921" s="806"/>
      <c r="ATL921" s="806"/>
      <c r="ATM921" s="806"/>
      <c r="ATN921" s="806"/>
      <c r="ATO921" s="806"/>
      <c r="ATP921" s="806"/>
      <c r="ATQ921" s="806"/>
      <c r="ATR921" s="806"/>
      <c r="ATS921" s="806"/>
      <c r="ATT921" s="806"/>
      <c r="ATU921" s="806"/>
      <c r="ATV921" s="806"/>
      <c r="ATW921" s="806"/>
      <c r="ATX921" s="806"/>
      <c r="ATY921" s="806"/>
      <c r="ATZ921" s="806"/>
      <c r="AUA921" s="806"/>
      <c r="AUB921" s="806"/>
      <c r="AUC921" s="806"/>
      <c r="AUD921" s="806"/>
      <c r="AUE921" s="806"/>
      <c r="AUF921" s="806"/>
      <c r="AUG921" s="806"/>
      <c r="AUH921" s="806"/>
      <c r="AUI921" s="806"/>
      <c r="AUJ921" s="806"/>
      <c r="AUK921" s="806"/>
      <c r="AUL921" s="806"/>
      <c r="AUM921" s="806"/>
      <c r="AUN921" s="806"/>
      <c r="AUO921" s="806"/>
      <c r="AUP921" s="806"/>
      <c r="AUQ921" s="806"/>
      <c r="AUR921" s="806"/>
      <c r="AUS921" s="806"/>
      <c r="AUT921" s="806"/>
      <c r="AUU921" s="806"/>
      <c r="AUV921" s="806"/>
      <c r="AUW921" s="806"/>
      <c r="AUX921" s="806"/>
      <c r="AUY921" s="806"/>
      <c r="AUZ921" s="806"/>
      <c r="AVA921" s="806"/>
      <c r="AVB921" s="806"/>
      <c r="AVC921" s="806"/>
      <c r="AVD921" s="806"/>
      <c r="AVE921" s="806"/>
      <c r="AVF921" s="806"/>
      <c r="AVG921" s="806"/>
      <c r="AVH921" s="806"/>
      <c r="AVI921" s="806"/>
      <c r="AVJ921" s="806"/>
      <c r="AVK921" s="806"/>
      <c r="AVL921" s="806"/>
      <c r="AVM921" s="806"/>
      <c r="AVN921" s="806"/>
      <c r="AVO921" s="806"/>
      <c r="AVP921" s="806"/>
      <c r="AVQ921" s="806"/>
      <c r="AVR921" s="806"/>
      <c r="AVS921" s="806"/>
      <c r="AVT921" s="806"/>
      <c r="AVU921" s="806"/>
      <c r="AVV921" s="806"/>
      <c r="AVW921" s="806"/>
      <c r="AVX921" s="806"/>
      <c r="AVY921" s="806"/>
      <c r="AVZ921" s="806"/>
      <c r="AWA921" s="806"/>
      <c r="AWB921" s="806"/>
      <c r="AWC921" s="806"/>
      <c r="AWD921" s="806"/>
      <c r="AWE921" s="806"/>
      <c r="AWF921" s="806"/>
      <c r="AWG921" s="806"/>
      <c r="AWH921" s="806"/>
      <c r="AWI921" s="806"/>
      <c r="AWJ921" s="806"/>
      <c r="AWK921" s="806"/>
      <c r="AWL921" s="806"/>
      <c r="AWM921" s="806"/>
      <c r="AWN921" s="806"/>
      <c r="AWO921" s="806"/>
      <c r="AWP921" s="806"/>
      <c r="AWQ921" s="806"/>
      <c r="AWR921" s="806"/>
      <c r="AWS921" s="806"/>
      <c r="AWT921" s="806"/>
      <c r="AWU921" s="806"/>
      <c r="AWV921" s="806"/>
      <c r="AWW921" s="806"/>
      <c r="AWX921" s="806"/>
      <c r="AWY921" s="806"/>
      <c r="AWZ921" s="806"/>
      <c r="AXA921" s="806"/>
      <c r="AXB921" s="806"/>
      <c r="AXC921" s="806"/>
      <c r="AXD921" s="806"/>
      <c r="AXE921" s="806"/>
      <c r="AXF921" s="806"/>
      <c r="AXG921" s="806"/>
      <c r="AXH921" s="806"/>
      <c r="AXI921" s="806"/>
      <c r="AXJ921" s="806"/>
      <c r="AXK921" s="806"/>
      <c r="AXL921" s="806"/>
      <c r="AXM921" s="806"/>
      <c r="AXN921" s="806"/>
      <c r="AXO921" s="806"/>
      <c r="AXP921" s="806"/>
      <c r="AXQ921" s="806"/>
      <c r="AXR921" s="806"/>
      <c r="AXS921" s="806"/>
      <c r="AXT921" s="806"/>
      <c r="AXU921" s="806"/>
      <c r="AXV921" s="806"/>
      <c r="AXW921" s="806"/>
      <c r="AXX921" s="806"/>
      <c r="AXY921" s="806"/>
      <c r="AXZ921" s="806"/>
      <c r="AYA921" s="806"/>
      <c r="AYB921" s="806"/>
      <c r="AYC921" s="806"/>
      <c r="AYD921" s="806"/>
      <c r="AYE921" s="806"/>
      <c r="AYF921" s="806"/>
      <c r="AYG921" s="806"/>
      <c r="AYH921" s="806"/>
      <c r="AYI921" s="806"/>
      <c r="AYJ921" s="806"/>
      <c r="AYK921" s="806"/>
      <c r="AYL921" s="806"/>
      <c r="AYM921" s="806"/>
      <c r="AYN921" s="806"/>
      <c r="AYO921" s="806"/>
      <c r="AYP921" s="806"/>
      <c r="AYQ921" s="806"/>
      <c r="AYR921" s="806"/>
      <c r="AYS921" s="806"/>
      <c r="AYT921" s="806"/>
      <c r="AYU921" s="806"/>
      <c r="AYV921" s="806"/>
      <c r="AYW921" s="806"/>
      <c r="AYX921" s="806"/>
      <c r="AYY921" s="806"/>
      <c r="AYZ921" s="806"/>
      <c r="AZA921" s="806"/>
      <c r="AZB921" s="806"/>
      <c r="AZC921" s="806"/>
      <c r="AZD921" s="806"/>
      <c r="AZE921" s="806"/>
      <c r="AZF921" s="806"/>
      <c r="AZG921" s="806"/>
      <c r="AZH921" s="806"/>
      <c r="AZI921" s="806"/>
      <c r="AZJ921" s="806"/>
      <c r="AZK921" s="806"/>
      <c r="AZL921" s="806"/>
      <c r="AZM921" s="806"/>
      <c r="AZN921" s="806"/>
      <c r="AZO921" s="806"/>
      <c r="AZP921" s="806"/>
      <c r="AZQ921" s="806"/>
      <c r="AZR921" s="806"/>
      <c r="AZS921" s="806"/>
      <c r="AZT921" s="806"/>
      <c r="AZU921" s="806"/>
      <c r="AZV921" s="806"/>
      <c r="AZW921" s="806"/>
      <c r="AZX921" s="806"/>
      <c r="AZY921" s="806"/>
      <c r="AZZ921" s="806"/>
      <c r="BAA921" s="806"/>
      <c r="BAB921" s="806"/>
      <c r="BAC921" s="806"/>
      <c r="BAD921" s="806"/>
      <c r="BAE921" s="806"/>
      <c r="BAF921" s="806"/>
      <c r="BAG921" s="806"/>
      <c r="BAH921" s="806"/>
      <c r="BAI921" s="806"/>
      <c r="BAJ921" s="806"/>
      <c r="BAK921" s="806"/>
      <c r="BAL921" s="806"/>
      <c r="BAM921" s="806"/>
      <c r="BAN921" s="806"/>
      <c r="BAO921" s="806"/>
      <c r="BAP921" s="806"/>
      <c r="BAQ921" s="806"/>
      <c r="BAR921" s="806"/>
      <c r="BAS921" s="806"/>
      <c r="BAT921" s="806"/>
      <c r="BAU921" s="806"/>
      <c r="BAV921" s="806"/>
      <c r="BAW921" s="806"/>
      <c r="BAX921" s="806"/>
      <c r="BAY921" s="806"/>
      <c r="BAZ921" s="806"/>
      <c r="BBA921" s="806"/>
      <c r="BBB921" s="806"/>
      <c r="BBC921" s="806"/>
      <c r="BBD921" s="806"/>
      <c r="BBE921" s="806"/>
      <c r="BBF921" s="806"/>
      <c r="BBG921" s="806"/>
      <c r="BBH921" s="806"/>
      <c r="BBI921" s="806"/>
      <c r="BBJ921" s="806"/>
      <c r="BBK921" s="806"/>
      <c r="BBL921" s="806"/>
      <c r="BBM921" s="806"/>
      <c r="BBN921" s="806"/>
      <c r="BBO921" s="806"/>
      <c r="BBP921" s="806"/>
      <c r="BBQ921" s="806"/>
      <c r="BBR921" s="806"/>
      <c r="BBS921" s="806"/>
      <c r="BBT921" s="806"/>
      <c r="BBU921" s="806"/>
      <c r="BBV921" s="806"/>
      <c r="BBW921" s="806"/>
      <c r="BBX921" s="806"/>
      <c r="BBY921" s="806"/>
      <c r="BBZ921" s="806"/>
      <c r="BCA921" s="806"/>
      <c r="BCB921" s="806"/>
      <c r="BCC921" s="806"/>
      <c r="BCD921" s="806"/>
      <c r="BCE921" s="806"/>
      <c r="BCF921" s="806"/>
      <c r="BCG921" s="806"/>
      <c r="BCH921" s="806"/>
      <c r="BCI921" s="806"/>
      <c r="BCJ921" s="806"/>
      <c r="BCK921" s="806"/>
      <c r="BCL921" s="806"/>
      <c r="BCM921" s="806"/>
      <c r="BCN921" s="806"/>
      <c r="BCO921" s="806"/>
      <c r="BCP921" s="806"/>
      <c r="BCQ921" s="806"/>
      <c r="BCR921" s="806"/>
      <c r="BCS921" s="806"/>
      <c r="BCT921" s="806"/>
      <c r="BCU921" s="806"/>
      <c r="BCV921" s="806"/>
      <c r="BCW921" s="806"/>
      <c r="BCX921" s="806"/>
      <c r="BCY921" s="806"/>
      <c r="BCZ921" s="806"/>
      <c r="BDA921" s="806"/>
      <c r="BDB921" s="806"/>
      <c r="BDC921" s="806"/>
      <c r="BDD921" s="806"/>
      <c r="BDE921" s="806"/>
      <c r="BDF921" s="806"/>
      <c r="BDG921" s="806"/>
      <c r="BDH921" s="806"/>
      <c r="BDI921" s="806"/>
      <c r="BDJ921" s="806"/>
      <c r="BDK921" s="806"/>
      <c r="BDL921" s="806"/>
      <c r="BDM921" s="806"/>
      <c r="BDN921" s="806"/>
      <c r="BDO921" s="806"/>
      <c r="BDP921" s="806"/>
      <c r="BDQ921" s="806"/>
      <c r="BDR921" s="806"/>
      <c r="BDS921" s="806"/>
      <c r="BDT921" s="806"/>
      <c r="BDU921" s="806"/>
      <c r="BDV921" s="806"/>
      <c r="BDW921" s="806"/>
      <c r="BDX921" s="806"/>
      <c r="BDY921" s="806"/>
      <c r="BDZ921" s="806"/>
      <c r="BEA921" s="806"/>
      <c r="BEB921" s="806"/>
      <c r="BEC921" s="806"/>
      <c r="BED921" s="806"/>
      <c r="BEE921" s="806"/>
      <c r="BEF921" s="806"/>
      <c r="BEG921" s="806"/>
      <c r="BEH921" s="806"/>
      <c r="BEI921" s="806"/>
      <c r="BEJ921" s="806"/>
      <c r="BEK921" s="806"/>
      <c r="BEL921" s="806"/>
      <c r="BEM921" s="806"/>
      <c r="BEN921" s="806"/>
      <c r="BEO921" s="806"/>
      <c r="BEP921" s="806"/>
      <c r="BEQ921" s="806"/>
      <c r="BER921" s="806"/>
      <c r="BES921" s="806"/>
      <c r="BET921" s="806"/>
      <c r="BEU921" s="806"/>
      <c r="BEV921" s="806"/>
      <c r="BEW921" s="806"/>
      <c r="BEX921" s="806"/>
      <c r="BEY921" s="806"/>
      <c r="BEZ921" s="806"/>
      <c r="BFA921" s="806"/>
      <c r="BFB921" s="806"/>
      <c r="BFC921" s="806"/>
      <c r="BFD921" s="806"/>
      <c r="BFE921" s="806"/>
      <c r="BFF921" s="806"/>
      <c r="BFG921" s="806"/>
      <c r="BFH921" s="806"/>
      <c r="BFI921" s="806"/>
      <c r="BFJ921" s="806"/>
      <c r="BFK921" s="806"/>
      <c r="BFL921" s="806"/>
      <c r="BFM921" s="806"/>
      <c r="BFN921" s="806"/>
      <c r="BFO921" s="806"/>
      <c r="BFP921" s="806"/>
      <c r="BFQ921" s="806"/>
      <c r="BFR921" s="806"/>
      <c r="BFS921" s="806"/>
      <c r="BFT921" s="806"/>
      <c r="BFU921" s="806"/>
      <c r="BFV921" s="806"/>
      <c r="BFW921" s="806"/>
      <c r="BFX921" s="806"/>
      <c r="BFY921" s="806"/>
      <c r="BFZ921" s="806"/>
      <c r="BGA921" s="806"/>
      <c r="BGB921" s="806"/>
      <c r="BGC921" s="806"/>
      <c r="BGD921" s="806"/>
      <c r="BGE921" s="806"/>
      <c r="BGF921" s="806"/>
      <c r="BGG921" s="806"/>
      <c r="BGH921" s="806"/>
      <c r="BGI921" s="806"/>
      <c r="BGJ921" s="806"/>
      <c r="BGK921" s="806"/>
      <c r="BGL921" s="806"/>
      <c r="BGM921" s="806"/>
      <c r="BGN921" s="806"/>
      <c r="BGO921" s="806"/>
      <c r="BGP921" s="806"/>
      <c r="BGQ921" s="806"/>
      <c r="BGR921" s="806"/>
      <c r="BGS921" s="806"/>
      <c r="BGT921" s="806"/>
      <c r="BGU921" s="806"/>
      <c r="BGV921" s="806"/>
      <c r="BGW921" s="806"/>
      <c r="BGX921" s="806"/>
      <c r="BGY921" s="806"/>
      <c r="BGZ921" s="806"/>
      <c r="BHA921" s="806"/>
      <c r="BHB921" s="806"/>
      <c r="BHC921" s="806"/>
      <c r="BHD921" s="806"/>
      <c r="BHE921" s="806"/>
      <c r="BHF921" s="806"/>
      <c r="BHG921" s="806"/>
      <c r="BHH921" s="806"/>
      <c r="BHI921" s="806"/>
      <c r="BHJ921" s="806"/>
      <c r="BHK921" s="806"/>
      <c r="BHL921" s="806"/>
      <c r="BHM921" s="806"/>
      <c r="BHN921" s="806"/>
      <c r="BHO921" s="806"/>
      <c r="BHP921" s="806"/>
      <c r="BHQ921" s="806"/>
      <c r="BHR921" s="806"/>
      <c r="BHS921" s="806"/>
      <c r="BHT921" s="806"/>
      <c r="BHU921" s="806"/>
      <c r="BHV921" s="806"/>
      <c r="BHW921" s="806"/>
      <c r="BHX921" s="806"/>
      <c r="BHY921" s="806"/>
      <c r="BHZ921" s="806"/>
      <c r="BIA921" s="806"/>
      <c r="BIB921" s="806"/>
      <c r="BIC921" s="806"/>
      <c r="BID921" s="806"/>
      <c r="BIE921" s="806"/>
      <c r="BIF921" s="806"/>
      <c r="BIG921" s="806"/>
      <c r="BIH921" s="806"/>
      <c r="BII921" s="806"/>
      <c r="BIJ921" s="806"/>
      <c r="BIK921" s="806"/>
      <c r="BIL921" s="806"/>
      <c r="BIM921" s="806"/>
      <c r="BIN921" s="806"/>
      <c r="BIO921" s="806"/>
      <c r="BIP921" s="806"/>
      <c r="BIQ921" s="806"/>
      <c r="BIR921" s="806"/>
      <c r="BIS921" s="806"/>
      <c r="BIT921" s="806"/>
      <c r="BIU921" s="806"/>
      <c r="BIV921" s="806"/>
      <c r="BIW921" s="806"/>
      <c r="BIX921" s="806"/>
      <c r="BIY921" s="806"/>
      <c r="BIZ921" s="806"/>
      <c r="BJA921" s="806"/>
      <c r="BJB921" s="806"/>
      <c r="BJC921" s="806"/>
      <c r="BJD921" s="806"/>
      <c r="BJE921" s="806"/>
      <c r="BJF921" s="806"/>
      <c r="BJG921" s="806"/>
      <c r="BJH921" s="806"/>
      <c r="BJI921" s="806"/>
      <c r="BJJ921" s="806"/>
      <c r="BJK921" s="806"/>
      <c r="BJL921" s="806"/>
      <c r="BJM921" s="806"/>
      <c r="BJN921" s="806"/>
      <c r="BJO921" s="806"/>
      <c r="BJP921" s="806"/>
      <c r="BJQ921" s="806"/>
      <c r="BJR921" s="806"/>
      <c r="BJS921" s="806"/>
      <c r="BJT921" s="806"/>
      <c r="BJU921" s="806"/>
      <c r="BJV921" s="806"/>
      <c r="BJW921" s="806"/>
      <c r="BJX921" s="806"/>
      <c r="BJY921" s="806"/>
      <c r="BJZ921" s="806"/>
      <c r="BKA921" s="806"/>
      <c r="BKB921" s="806"/>
      <c r="BKC921" s="806"/>
      <c r="BKD921" s="806"/>
      <c r="BKE921" s="806"/>
      <c r="BKF921" s="806"/>
      <c r="BKG921" s="806"/>
      <c r="BKH921" s="806"/>
      <c r="BKI921" s="806"/>
      <c r="BKJ921" s="806"/>
      <c r="BKK921" s="806"/>
      <c r="BKL921" s="806"/>
      <c r="BKM921" s="806"/>
      <c r="BKN921" s="806"/>
      <c r="BKO921" s="806"/>
      <c r="BKP921" s="806"/>
      <c r="BKQ921" s="806"/>
      <c r="BKR921" s="806"/>
      <c r="BKS921" s="806"/>
      <c r="BKT921" s="806"/>
      <c r="BKU921" s="806"/>
      <c r="BKV921" s="806"/>
      <c r="BKW921" s="806"/>
      <c r="BKX921" s="806"/>
      <c r="BKY921" s="806"/>
      <c r="BKZ921" s="806"/>
      <c r="BLA921" s="806"/>
      <c r="BLB921" s="806"/>
      <c r="BLC921" s="806"/>
      <c r="BLD921" s="806"/>
      <c r="BLE921" s="806"/>
      <c r="BLF921" s="806"/>
      <c r="BLG921" s="806"/>
      <c r="BLH921" s="806"/>
      <c r="BLI921" s="806"/>
      <c r="BLJ921" s="806"/>
      <c r="BLK921" s="806"/>
      <c r="BLL921" s="806"/>
      <c r="BLM921" s="806"/>
      <c r="BLN921" s="806"/>
      <c r="BLO921" s="806"/>
      <c r="BLP921" s="806"/>
      <c r="BLQ921" s="806"/>
      <c r="BLR921" s="806"/>
      <c r="BLS921" s="806"/>
      <c r="BLT921" s="806"/>
      <c r="BLU921" s="806"/>
      <c r="BLV921" s="806"/>
      <c r="BLW921" s="806"/>
      <c r="BLX921" s="806"/>
      <c r="BLY921" s="806"/>
      <c r="BLZ921" s="806"/>
      <c r="BMA921" s="806"/>
      <c r="BMB921" s="806"/>
      <c r="BMC921" s="806"/>
      <c r="BMD921" s="806"/>
      <c r="BME921" s="806"/>
      <c r="BMF921" s="806"/>
      <c r="BMG921" s="806"/>
      <c r="BMH921" s="806"/>
      <c r="BMI921" s="806"/>
      <c r="BMJ921" s="806"/>
      <c r="BMK921" s="806"/>
      <c r="BML921" s="806"/>
      <c r="BMM921" s="806"/>
      <c r="BMN921" s="806"/>
      <c r="BMO921" s="806"/>
      <c r="BMP921" s="806"/>
      <c r="BMQ921" s="806"/>
      <c r="BMR921" s="806"/>
      <c r="BMS921" s="806"/>
      <c r="BMT921" s="806"/>
      <c r="BMU921" s="806"/>
      <c r="BMV921" s="806"/>
      <c r="BMW921" s="806"/>
      <c r="BMX921" s="806"/>
      <c r="BMY921" s="806"/>
      <c r="BMZ921" s="806"/>
      <c r="BNA921" s="806"/>
      <c r="BNB921" s="806"/>
      <c r="BNC921" s="806"/>
      <c r="BND921" s="806"/>
      <c r="BNE921" s="806"/>
      <c r="BNF921" s="806"/>
      <c r="BNG921" s="806"/>
      <c r="BNH921" s="806"/>
      <c r="BNI921" s="806"/>
      <c r="BNJ921" s="806"/>
      <c r="BNK921" s="806"/>
      <c r="BNL921" s="806"/>
      <c r="BNM921" s="806"/>
      <c r="BNN921" s="806"/>
      <c r="BNO921" s="806"/>
      <c r="BNP921" s="806"/>
      <c r="BNQ921" s="806"/>
      <c r="BNR921" s="806"/>
      <c r="BNS921" s="806"/>
      <c r="BNT921" s="806"/>
      <c r="BNU921" s="806"/>
      <c r="BNV921" s="806"/>
      <c r="BNW921" s="806"/>
      <c r="BNX921" s="806"/>
      <c r="BNY921" s="806"/>
      <c r="BNZ921" s="806"/>
      <c r="BOA921" s="806"/>
      <c r="BOB921" s="806"/>
      <c r="BOC921" s="806"/>
      <c r="BOD921" s="806"/>
      <c r="BOE921" s="806"/>
      <c r="BOF921" s="806"/>
      <c r="BOG921" s="806"/>
      <c r="BOH921" s="806"/>
      <c r="BOI921" s="806"/>
      <c r="BOJ921" s="806"/>
      <c r="BOK921" s="806"/>
      <c r="BOL921" s="806"/>
      <c r="BOM921" s="806"/>
      <c r="BON921" s="806"/>
      <c r="BOO921" s="806"/>
      <c r="BOP921" s="806"/>
      <c r="BOQ921" s="806"/>
      <c r="BOR921" s="806"/>
      <c r="BOS921" s="806"/>
      <c r="BOT921" s="806"/>
      <c r="BOU921" s="806"/>
      <c r="BOV921" s="806"/>
      <c r="BOW921" s="806"/>
      <c r="BOX921" s="806"/>
      <c r="BOY921" s="806"/>
      <c r="BOZ921" s="806"/>
      <c r="BPA921" s="806"/>
      <c r="BPB921" s="806"/>
      <c r="BPC921" s="806"/>
      <c r="BPD921" s="806"/>
      <c r="BPE921" s="806"/>
      <c r="BPF921" s="806"/>
      <c r="BPG921" s="806"/>
      <c r="BPH921" s="806"/>
      <c r="BPI921" s="806"/>
      <c r="BPJ921" s="806"/>
      <c r="BPK921" s="806"/>
      <c r="BPL921" s="806"/>
      <c r="BPM921" s="806"/>
      <c r="BPN921" s="806"/>
      <c r="BPO921" s="806"/>
      <c r="BPP921" s="806"/>
      <c r="BPQ921" s="806"/>
      <c r="BPR921" s="806"/>
      <c r="BPS921" s="806"/>
      <c r="BPT921" s="806"/>
      <c r="BPU921" s="806"/>
      <c r="BPV921" s="806"/>
      <c r="BPW921" s="806"/>
      <c r="BPX921" s="806"/>
      <c r="BPY921" s="806"/>
      <c r="BPZ921" s="806"/>
      <c r="BQA921" s="806"/>
      <c r="BQB921" s="806"/>
      <c r="BQC921" s="806"/>
      <c r="BQD921" s="806"/>
      <c r="BQE921" s="806"/>
      <c r="BQF921" s="806"/>
      <c r="BQG921" s="806"/>
      <c r="BQH921" s="806"/>
      <c r="BQI921" s="806"/>
      <c r="BQJ921" s="806"/>
      <c r="BQK921" s="806"/>
      <c r="BQL921" s="806"/>
      <c r="BQM921" s="806"/>
      <c r="BQN921" s="806"/>
      <c r="BQO921" s="806"/>
      <c r="BQP921" s="806"/>
      <c r="BQQ921" s="806"/>
      <c r="BQR921" s="806"/>
      <c r="BQS921" s="806"/>
      <c r="BQT921" s="806"/>
      <c r="BQU921" s="806"/>
      <c r="BQV921" s="806"/>
      <c r="BQW921" s="806"/>
      <c r="BQX921" s="806"/>
      <c r="BQY921" s="806"/>
      <c r="BQZ921" s="806"/>
      <c r="BRA921" s="806"/>
      <c r="BRB921" s="806"/>
      <c r="BRC921" s="806"/>
      <c r="BRD921" s="806"/>
      <c r="BRE921" s="806"/>
      <c r="BRF921" s="806"/>
      <c r="BRG921" s="806"/>
      <c r="BRH921" s="806"/>
      <c r="BRI921" s="806"/>
      <c r="BRJ921" s="806"/>
      <c r="BRK921" s="806"/>
      <c r="BRL921" s="806"/>
      <c r="BRM921" s="806"/>
      <c r="BRN921" s="806"/>
      <c r="BRO921" s="806"/>
      <c r="BRP921" s="806"/>
      <c r="BRQ921" s="806"/>
      <c r="BRR921" s="806"/>
      <c r="BRS921" s="806"/>
      <c r="BRT921" s="806"/>
      <c r="BRU921" s="806"/>
      <c r="BRV921" s="806"/>
      <c r="BRW921" s="806"/>
      <c r="BRX921" s="806"/>
      <c r="BRY921" s="806"/>
      <c r="BRZ921" s="806"/>
      <c r="BSA921" s="806"/>
      <c r="BSB921" s="806"/>
      <c r="BSC921" s="806"/>
      <c r="BSD921" s="806"/>
      <c r="BSE921" s="806"/>
      <c r="BSF921" s="806"/>
      <c r="BSG921" s="806"/>
      <c r="BSH921" s="806"/>
      <c r="BSI921" s="806"/>
      <c r="BSJ921" s="806"/>
      <c r="BSK921" s="806"/>
      <c r="BSL921" s="806"/>
      <c r="BSM921" s="806"/>
      <c r="BSN921" s="806"/>
      <c r="BSO921" s="806"/>
      <c r="BSP921" s="806"/>
      <c r="BSQ921" s="806"/>
      <c r="BSR921" s="806"/>
      <c r="BSS921" s="806"/>
      <c r="BST921" s="806"/>
      <c r="BSU921" s="806"/>
      <c r="BSV921" s="806"/>
      <c r="BSW921" s="806"/>
      <c r="BSX921" s="806"/>
      <c r="BSY921" s="806"/>
      <c r="BSZ921" s="806"/>
      <c r="BTA921" s="806"/>
      <c r="BTB921" s="806"/>
      <c r="BTC921" s="806"/>
      <c r="BTD921" s="806"/>
      <c r="BTE921" s="806"/>
      <c r="BTF921" s="806"/>
      <c r="BTG921" s="806"/>
      <c r="BTH921" s="806"/>
      <c r="BTI921" s="806"/>
      <c r="BTJ921" s="806"/>
      <c r="BTK921" s="806"/>
      <c r="BTL921" s="806"/>
      <c r="BTM921" s="806"/>
      <c r="BTN921" s="806"/>
      <c r="BTO921" s="806"/>
      <c r="BTP921" s="806"/>
      <c r="BTQ921" s="806"/>
      <c r="BTR921" s="806"/>
      <c r="BTS921" s="806"/>
      <c r="BTT921" s="806"/>
      <c r="BTU921" s="806"/>
      <c r="BTV921" s="806"/>
      <c r="BTW921" s="806"/>
      <c r="BTX921" s="806"/>
      <c r="BTY921" s="806"/>
      <c r="BTZ921" s="806"/>
      <c r="BUA921" s="806"/>
      <c r="BUB921" s="806"/>
      <c r="BUC921" s="806"/>
      <c r="BUD921" s="806"/>
      <c r="BUE921" s="806"/>
      <c r="BUF921" s="806"/>
      <c r="BUG921" s="806"/>
      <c r="BUH921" s="806"/>
      <c r="BUI921" s="806"/>
      <c r="BUJ921" s="806"/>
      <c r="BUK921" s="806"/>
      <c r="BUL921" s="806"/>
      <c r="BUM921" s="806"/>
      <c r="BUN921" s="806"/>
      <c r="BUO921" s="806"/>
      <c r="BUP921" s="806"/>
      <c r="BUQ921" s="806"/>
      <c r="BUR921" s="806"/>
      <c r="BUS921" s="806"/>
      <c r="BUT921" s="806"/>
      <c r="BUU921" s="806"/>
      <c r="BUV921" s="806"/>
      <c r="BUW921" s="806"/>
      <c r="BUX921" s="806"/>
      <c r="BUY921" s="806"/>
      <c r="BUZ921" s="806"/>
      <c r="BVA921" s="806"/>
      <c r="BVB921" s="806"/>
      <c r="BVC921" s="806"/>
      <c r="BVD921" s="806"/>
      <c r="BVE921" s="806"/>
      <c r="BVF921" s="806"/>
      <c r="BVG921" s="806"/>
      <c r="BVH921" s="806"/>
      <c r="BVI921" s="806"/>
      <c r="BVJ921" s="806"/>
      <c r="BVK921" s="806"/>
      <c r="BVL921" s="806"/>
      <c r="BVM921" s="806"/>
      <c r="BVN921" s="806"/>
      <c r="BVO921" s="806"/>
      <c r="BVP921" s="806"/>
      <c r="BVQ921" s="806"/>
      <c r="BVR921" s="806"/>
      <c r="BVS921" s="806"/>
      <c r="BVT921" s="806"/>
      <c r="BVU921" s="806"/>
      <c r="BVV921" s="806"/>
      <c r="BVW921" s="806"/>
      <c r="BVX921" s="806"/>
      <c r="BVY921" s="806"/>
      <c r="BVZ921" s="806"/>
      <c r="BWA921" s="806"/>
      <c r="BWB921" s="806"/>
      <c r="BWC921" s="806"/>
      <c r="BWD921" s="806"/>
      <c r="BWE921" s="806"/>
      <c r="BWF921" s="806"/>
      <c r="BWG921" s="806"/>
      <c r="BWH921" s="806"/>
      <c r="BWI921" s="806"/>
      <c r="BWJ921" s="806"/>
      <c r="BWK921" s="806"/>
      <c r="BWL921" s="806"/>
      <c r="BWM921" s="806"/>
      <c r="BWN921" s="806"/>
      <c r="BWO921" s="806"/>
      <c r="BWP921" s="806"/>
      <c r="BWQ921" s="806"/>
      <c r="BWR921" s="806"/>
      <c r="BWS921" s="806"/>
      <c r="BWT921" s="806"/>
      <c r="BWU921" s="806"/>
      <c r="BWV921" s="806"/>
      <c r="BWW921" s="806"/>
      <c r="BWX921" s="806"/>
      <c r="BWY921" s="806"/>
      <c r="BWZ921" s="806"/>
      <c r="BXA921" s="806"/>
      <c r="BXB921" s="806"/>
      <c r="BXC921" s="806"/>
      <c r="BXD921" s="806"/>
      <c r="BXE921" s="806"/>
      <c r="BXF921" s="806"/>
      <c r="BXG921" s="806"/>
      <c r="BXH921" s="806"/>
      <c r="BXI921" s="806"/>
      <c r="BXJ921" s="806"/>
      <c r="BXK921" s="806"/>
      <c r="BXL921" s="806"/>
      <c r="BXM921" s="806"/>
      <c r="BXN921" s="806"/>
      <c r="BXO921" s="806"/>
      <c r="BXP921" s="806"/>
      <c r="BXQ921" s="806"/>
      <c r="BXR921" s="806"/>
      <c r="BXS921" s="806"/>
      <c r="BXT921" s="806"/>
      <c r="BXU921" s="806"/>
      <c r="BXV921" s="806"/>
      <c r="BXW921" s="806"/>
      <c r="BXX921" s="806"/>
      <c r="BXY921" s="806"/>
      <c r="BXZ921" s="806"/>
      <c r="BYA921" s="806"/>
      <c r="BYB921" s="806"/>
      <c r="BYC921" s="806"/>
      <c r="BYD921" s="806"/>
      <c r="BYE921" s="806"/>
      <c r="BYF921" s="806"/>
      <c r="BYG921" s="806"/>
      <c r="BYH921" s="806"/>
      <c r="BYI921" s="806"/>
      <c r="BYJ921" s="806"/>
      <c r="BYK921" s="806"/>
      <c r="BYL921" s="806"/>
      <c r="BYM921" s="806"/>
      <c r="BYN921" s="806"/>
      <c r="BYO921" s="806"/>
      <c r="BYP921" s="806"/>
      <c r="BYQ921" s="806"/>
      <c r="BYR921" s="806"/>
      <c r="BYS921" s="806"/>
      <c r="BYT921" s="806"/>
      <c r="BYU921" s="806"/>
      <c r="BYV921" s="806"/>
      <c r="BYW921" s="806"/>
      <c r="BYX921" s="806"/>
      <c r="BYY921" s="806"/>
      <c r="BYZ921" s="806"/>
      <c r="BZA921" s="806"/>
      <c r="BZB921" s="806"/>
      <c r="BZC921" s="806"/>
      <c r="BZD921" s="806"/>
      <c r="BZE921" s="806"/>
      <c r="BZF921" s="806"/>
      <c r="BZG921" s="806"/>
      <c r="BZH921" s="806"/>
      <c r="BZI921" s="806"/>
      <c r="BZJ921" s="806"/>
      <c r="BZK921" s="806"/>
      <c r="BZL921" s="806"/>
      <c r="BZM921" s="806"/>
      <c r="BZN921" s="806"/>
      <c r="BZO921" s="806"/>
      <c r="BZP921" s="806"/>
      <c r="BZQ921" s="806"/>
      <c r="BZR921" s="806"/>
      <c r="BZS921" s="806"/>
      <c r="BZT921" s="806"/>
      <c r="BZU921" s="806"/>
      <c r="BZV921" s="806"/>
      <c r="BZW921" s="806"/>
      <c r="BZX921" s="806"/>
      <c r="BZY921" s="806"/>
      <c r="BZZ921" s="806"/>
      <c r="CAA921" s="806"/>
      <c r="CAB921" s="806"/>
      <c r="CAC921" s="806"/>
      <c r="CAD921" s="806"/>
      <c r="CAE921" s="806"/>
      <c r="CAF921" s="806"/>
      <c r="CAG921" s="806"/>
      <c r="CAH921" s="806"/>
      <c r="CAI921" s="806"/>
      <c r="CAJ921" s="806"/>
      <c r="CAK921" s="806"/>
      <c r="CAL921" s="806"/>
      <c r="CAM921" s="806"/>
      <c r="CAN921" s="806"/>
      <c r="CAO921" s="806"/>
      <c r="CAP921" s="806"/>
      <c r="CAQ921" s="806"/>
      <c r="CAR921" s="806"/>
      <c r="CAS921" s="806"/>
      <c r="CAT921" s="806"/>
      <c r="CAU921" s="806"/>
      <c r="CAV921" s="806"/>
      <c r="CAW921" s="806"/>
      <c r="CAX921" s="806"/>
      <c r="CAY921" s="806"/>
      <c r="CAZ921" s="806"/>
      <c r="CBA921" s="806"/>
      <c r="CBB921" s="806"/>
      <c r="CBC921" s="806"/>
      <c r="CBD921" s="806"/>
      <c r="CBE921" s="806"/>
      <c r="CBF921" s="806"/>
      <c r="CBG921" s="806"/>
      <c r="CBH921" s="806"/>
      <c r="CBI921" s="806"/>
      <c r="CBJ921" s="806"/>
      <c r="CBK921" s="806"/>
      <c r="CBL921" s="806"/>
      <c r="CBM921" s="806"/>
      <c r="CBN921" s="806"/>
      <c r="CBO921" s="806"/>
      <c r="CBP921" s="806"/>
      <c r="CBQ921" s="806"/>
      <c r="CBR921" s="806"/>
      <c r="CBS921" s="806"/>
      <c r="CBT921" s="806"/>
      <c r="CBU921" s="806"/>
      <c r="CBV921" s="806"/>
      <c r="CBW921" s="806"/>
      <c r="CBX921" s="806"/>
      <c r="CBY921" s="806"/>
      <c r="CBZ921" s="806"/>
      <c r="CCA921" s="806"/>
      <c r="CCB921" s="806"/>
      <c r="CCC921" s="806"/>
      <c r="CCD921" s="806"/>
      <c r="CCE921" s="806"/>
      <c r="CCF921" s="806"/>
      <c r="CCG921" s="806"/>
      <c r="CCH921" s="806"/>
      <c r="CCI921" s="806"/>
      <c r="CCJ921" s="806"/>
      <c r="CCK921" s="806"/>
      <c r="CCL921" s="806"/>
      <c r="CCM921" s="806"/>
      <c r="CCN921" s="806"/>
      <c r="CCO921" s="806"/>
      <c r="CCP921" s="806"/>
      <c r="CCQ921" s="806"/>
      <c r="CCR921" s="806"/>
      <c r="CCS921" s="806"/>
      <c r="CCT921" s="806"/>
      <c r="CCU921" s="806"/>
      <c r="CCV921" s="806"/>
      <c r="CCW921" s="806"/>
      <c r="CCX921" s="806"/>
      <c r="CCY921" s="806"/>
      <c r="CCZ921" s="806"/>
      <c r="CDA921" s="806"/>
      <c r="CDB921" s="806"/>
      <c r="CDC921" s="806"/>
      <c r="CDD921" s="806"/>
      <c r="CDE921" s="806"/>
      <c r="CDF921" s="806"/>
      <c r="CDG921" s="806"/>
      <c r="CDH921" s="806"/>
      <c r="CDI921" s="806"/>
      <c r="CDJ921" s="806"/>
      <c r="CDK921" s="806"/>
      <c r="CDL921" s="806"/>
      <c r="CDM921" s="806"/>
      <c r="CDN921" s="806"/>
      <c r="CDO921" s="806"/>
      <c r="CDP921" s="806"/>
      <c r="CDQ921" s="806"/>
      <c r="CDR921" s="806"/>
      <c r="CDS921" s="806"/>
      <c r="CDT921" s="806"/>
      <c r="CDU921" s="806"/>
      <c r="CDV921" s="806"/>
      <c r="CDW921" s="806"/>
      <c r="CDX921" s="806"/>
      <c r="CDY921" s="806"/>
      <c r="CDZ921" s="806"/>
      <c r="CEA921" s="806"/>
      <c r="CEB921" s="806"/>
      <c r="CEC921" s="806"/>
      <c r="CED921" s="806"/>
      <c r="CEE921" s="806"/>
      <c r="CEF921" s="806"/>
      <c r="CEG921" s="806"/>
      <c r="CEH921" s="806"/>
      <c r="CEI921" s="806"/>
      <c r="CEJ921" s="806"/>
      <c r="CEK921" s="806"/>
      <c r="CEL921" s="806"/>
      <c r="CEM921" s="806"/>
      <c r="CEN921" s="806"/>
      <c r="CEO921" s="806"/>
      <c r="CEP921" s="806"/>
      <c r="CEQ921" s="806"/>
      <c r="CER921" s="806"/>
      <c r="CES921" s="806"/>
      <c r="CET921" s="806"/>
      <c r="CEU921" s="806"/>
      <c r="CEV921" s="806"/>
      <c r="CEW921" s="806"/>
      <c r="CEX921" s="806"/>
      <c r="CEY921" s="806"/>
      <c r="CEZ921" s="806"/>
      <c r="CFA921" s="806"/>
      <c r="CFB921" s="806"/>
      <c r="CFC921" s="806"/>
      <c r="CFD921" s="806"/>
      <c r="CFE921" s="806"/>
      <c r="CFF921" s="806"/>
      <c r="CFG921" s="806"/>
      <c r="CFH921" s="806"/>
      <c r="CFI921" s="806"/>
      <c r="CFJ921" s="806"/>
      <c r="CFK921" s="806"/>
      <c r="CFL921" s="806"/>
      <c r="CFM921" s="806"/>
      <c r="CFN921" s="806"/>
      <c r="CFO921" s="806"/>
      <c r="CFP921" s="806"/>
      <c r="CFQ921" s="806"/>
      <c r="CFR921" s="806"/>
      <c r="CFS921" s="806"/>
      <c r="CFT921" s="806"/>
      <c r="CFU921" s="806"/>
      <c r="CFV921" s="806"/>
      <c r="CFW921" s="806"/>
      <c r="CFX921" s="806"/>
      <c r="CFY921" s="806"/>
      <c r="CFZ921" s="806"/>
      <c r="CGA921" s="806"/>
      <c r="CGB921" s="806"/>
      <c r="CGC921" s="806"/>
      <c r="CGD921" s="806"/>
      <c r="CGE921" s="806"/>
      <c r="CGF921" s="806"/>
      <c r="CGG921" s="806"/>
      <c r="CGH921" s="806"/>
      <c r="CGI921" s="806"/>
      <c r="CGJ921" s="806"/>
      <c r="CGK921" s="806"/>
      <c r="CGL921" s="806"/>
      <c r="CGM921" s="806"/>
      <c r="CGN921" s="806"/>
      <c r="CGO921" s="806"/>
      <c r="CGP921" s="806"/>
      <c r="CGQ921" s="806"/>
      <c r="CGR921" s="806"/>
      <c r="CGS921" s="806"/>
      <c r="CGT921" s="806"/>
      <c r="CGU921" s="806"/>
      <c r="CGV921" s="806"/>
      <c r="CGW921" s="806"/>
      <c r="CGX921" s="806"/>
      <c r="CGY921" s="806"/>
      <c r="CGZ921" s="806"/>
      <c r="CHA921" s="806"/>
      <c r="CHB921" s="806"/>
      <c r="CHC921" s="806"/>
      <c r="CHD921" s="806"/>
      <c r="CHE921" s="806"/>
      <c r="CHF921" s="806"/>
      <c r="CHG921" s="806"/>
      <c r="CHH921" s="806"/>
      <c r="CHI921" s="806"/>
      <c r="CHJ921" s="806"/>
      <c r="CHK921" s="806"/>
      <c r="CHL921" s="806"/>
      <c r="CHM921" s="806"/>
      <c r="CHN921" s="806"/>
      <c r="CHO921" s="806"/>
      <c r="CHP921" s="806"/>
      <c r="CHQ921" s="806"/>
      <c r="CHR921" s="806"/>
      <c r="CHS921" s="806"/>
      <c r="CHT921" s="806"/>
      <c r="CHU921" s="806"/>
      <c r="CHV921" s="806"/>
      <c r="CHW921" s="806"/>
      <c r="CHX921" s="806"/>
      <c r="CHY921" s="806"/>
      <c r="CHZ921" s="806"/>
      <c r="CIA921" s="806"/>
      <c r="CIB921" s="806"/>
      <c r="CIC921" s="806"/>
      <c r="CID921" s="806"/>
      <c r="CIE921" s="806"/>
      <c r="CIF921" s="806"/>
      <c r="CIG921" s="806"/>
      <c r="CIH921" s="806"/>
      <c r="CII921" s="806"/>
      <c r="CIJ921" s="806"/>
      <c r="CIK921" s="806"/>
      <c r="CIL921" s="806"/>
      <c r="CIM921" s="806"/>
      <c r="CIN921" s="806"/>
      <c r="CIO921" s="806"/>
      <c r="CIP921" s="806"/>
      <c r="CIQ921" s="806"/>
      <c r="CIR921" s="806"/>
      <c r="CIS921" s="806"/>
      <c r="CIT921" s="806"/>
      <c r="CIU921" s="806"/>
      <c r="CIV921" s="806"/>
      <c r="CIW921" s="806"/>
      <c r="CIX921" s="806"/>
      <c r="CIY921" s="806"/>
      <c r="CIZ921" s="806"/>
      <c r="CJA921" s="806"/>
      <c r="CJB921" s="806"/>
      <c r="CJC921" s="806"/>
      <c r="CJD921" s="806"/>
      <c r="CJE921" s="806"/>
      <c r="CJF921" s="806"/>
      <c r="CJG921" s="806"/>
      <c r="CJH921" s="806"/>
      <c r="CJI921" s="806"/>
      <c r="CJJ921" s="806"/>
      <c r="CJK921" s="806"/>
      <c r="CJL921" s="806"/>
      <c r="CJM921" s="806"/>
      <c r="CJN921" s="806"/>
      <c r="CJO921" s="806"/>
      <c r="CJP921" s="806"/>
      <c r="CJQ921" s="806"/>
      <c r="CJR921" s="806"/>
      <c r="CJS921" s="806"/>
      <c r="CJT921" s="806"/>
      <c r="CJU921" s="806"/>
      <c r="CJV921" s="806"/>
      <c r="CJW921" s="806"/>
      <c r="CJX921" s="806"/>
      <c r="CJY921" s="806"/>
      <c r="CJZ921" s="806"/>
      <c r="CKA921" s="806"/>
      <c r="CKB921" s="806"/>
      <c r="CKC921" s="806"/>
      <c r="CKD921" s="806"/>
      <c r="CKE921" s="806"/>
      <c r="CKF921" s="806"/>
      <c r="CKG921" s="806"/>
      <c r="CKH921" s="806"/>
      <c r="CKI921" s="806"/>
      <c r="CKJ921" s="806"/>
      <c r="CKK921" s="806"/>
      <c r="CKL921" s="806"/>
      <c r="CKM921" s="806"/>
      <c r="CKN921" s="806"/>
      <c r="CKO921" s="806"/>
      <c r="CKP921" s="806"/>
      <c r="CKQ921" s="806"/>
      <c r="CKR921" s="806"/>
      <c r="CKS921" s="806"/>
      <c r="CKT921" s="806"/>
      <c r="CKU921" s="806"/>
      <c r="CKV921" s="806"/>
      <c r="CKW921" s="806"/>
      <c r="CKX921" s="806"/>
      <c r="CKY921" s="806"/>
      <c r="CKZ921" s="806"/>
      <c r="CLA921" s="806"/>
      <c r="CLB921" s="806"/>
      <c r="CLC921" s="806"/>
      <c r="CLD921" s="806"/>
      <c r="CLE921" s="806"/>
      <c r="CLF921" s="806"/>
      <c r="CLG921" s="806"/>
      <c r="CLH921" s="806"/>
      <c r="CLI921" s="806"/>
      <c r="CLJ921" s="806"/>
      <c r="CLK921" s="806"/>
      <c r="CLL921" s="806"/>
      <c r="CLM921" s="806"/>
      <c r="CLN921" s="806"/>
      <c r="CLO921" s="806"/>
      <c r="CLP921" s="806"/>
      <c r="CLQ921" s="806"/>
      <c r="CLR921" s="806"/>
      <c r="CLS921" s="806"/>
      <c r="CLT921" s="806"/>
      <c r="CLU921" s="806"/>
      <c r="CLV921" s="806"/>
      <c r="CLW921" s="806"/>
      <c r="CLX921" s="806"/>
      <c r="CLY921" s="806"/>
      <c r="CLZ921" s="806"/>
      <c r="CMA921" s="806"/>
      <c r="CMB921" s="806"/>
      <c r="CMC921" s="806"/>
      <c r="CMD921" s="806"/>
      <c r="CME921" s="806"/>
      <c r="CMF921" s="806"/>
      <c r="CMG921" s="806"/>
      <c r="CMH921" s="806"/>
      <c r="CMI921" s="806"/>
      <c r="CMJ921" s="806"/>
      <c r="CMK921" s="806"/>
      <c r="CML921" s="806"/>
      <c r="CMM921" s="806"/>
      <c r="CMN921" s="806"/>
      <c r="CMO921" s="806"/>
      <c r="CMP921" s="806"/>
      <c r="CMQ921" s="806"/>
      <c r="CMR921" s="806"/>
      <c r="CMS921" s="806"/>
      <c r="CMT921" s="806"/>
      <c r="CMU921" s="806"/>
      <c r="CMV921" s="806"/>
      <c r="CMW921" s="806"/>
      <c r="CMX921" s="806"/>
      <c r="CMY921" s="806"/>
      <c r="CMZ921" s="806"/>
      <c r="CNA921" s="806"/>
      <c r="CNB921" s="806"/>
      <c r="CNC921" s="806"/>
      <c r="CND921" s="806"/>
      <c r="CNE921" s="806"/>
      <c r="CNF921" s="806"/>
      <c r="CNG921" s="806"/>
      <c r="CNH921" s="806"/>
      <c r="CNI921" s="806"/>
      <c r="CNJ921" s="806"/>
      <c r="CNK921" s="806"/>
      <c r="CNL921" s="806"/>
      <c r="CNM921" s="806"/>
      <c r="CNN921" s="806"/>
      <c r="CNO921" s="806"/>
      <c r="CNP921" s="806"/>
      <c r="CNQ921" s="806"/>
      <c r="CNR921" s="806"/>
      <c r="CNS921" s="806"/>
      <c r="CNT921" s="806"/>
      <c r="CNU921" s="806"/>
      <c r="CNV921" s="806"/>
      <c r="CNW921" s="806"/>
      <c r="CNX921" s="806"/>
      <c r="CNY921" s="806"/>
      <c r="CNZ921" s="806"/>
      <c r="COA921" s="806"/>
      <c r="COB921" s="806"/>
      <c r="COC921" s="806"/>
      <c r="COD921" s="806"/>
      <c r="COE921" s="806"/>
      <c r="COF921" s="806"/>
      <c r="COG921" s="806"/>
      <c r="COH921" s="806"/>
      <c r="COI921" s="806"/>
      <c r="COJ921" s="806"/>
      <c r="COK921" s="806"/>
      <c r="COL921" s="806"/>
      <c r="COM921" s="806"/>
      <c r="CON921" s="806"/>
      <c r="COO921" s="806"/>
      <c r="COP921" s="806"/>
      <c r="COQ921" s="806"/>
      <c r="COR921" s="806"/>
      <c r="COS921" s="806"/>
      <c r="COT921" s="806"/>
      <c r="COU921" s="806"/>
      <c r="COV921" s="806"/>
      <c r="COW921" s="806"/>
      <c r="COX921" s="806"/>
      <c r="COY921" s="806"/>
      <c r="COZ921" s="806"/>
      <c r="CPA921" s="806"/>
      <c r="CPB921" s="806"/>
      <c r="CPC921" s="806"/>
      <c r="CPD921" s="806"/>
      <c r="CPE921" s="806"/>
      <c r="CPF921" s="806"/>
      <c r="CPG921" s="806"/>
      <c r="CPH921" s="806"/>
      <c r="CPI921" s="806"/>
      <c r="CPJ921" s="806"/>
      <c r="CPK921" s="806"/>
      <c r="CPL921" s="806"/>
      <c r="CPM921" s="806"/>
      <c r="CPN921" s="806"/>
      <c r="CPO921" s="806"/>
      <c r="CPP921" s="806"/>
      <c r="CPQ921" s="806"/>
      <c r="CPR921" s="806"/>
      <c r="CPS921" s="806"/>
      <c r="CPT921" s="806"/>
      <c r="CPU921" s="806"/>
      <c r="CPV921" s="806"/>
      <c r="CPW921" s="806"/>
      <c r="CPX921" s="806"/>
      <c r="CPY921" s="806"/>
      <c r="CPZ921" s="806"/>
      <c r="CQA921" s="806"/>
      <c r="CQB921" s="806"/>
      <c r="CQC921" s="806"/>
      <c r="CQD921" s="806"/>
      <c r="CQE921" s="806"/>
      <c r="CQF921" s="806"/>
      <c r="CQG921" s="806"/>
      <c r="CQH921" s="806"/>
      <c r="CQI921" s="806"/>
      <c r="CQJ921" s="806"/>
      <c r="CQK921" s="806"/>
      <c r="CQL921" s="806"/>
      <c r="CQM921" s="806"/>
      <c r="CQN921" s="806"/>
      <c r="CQO921" s="806"/>
      <c r="CQP921" s="806"/>
      <c r="CQQ921" s="806"/>
      <c r="CQR921" s="806"/>
      <c r="CQS921" s="806"/>
      <c r="CQT921" s="806"/>
      <c r="CQU921" s="806"/>
      <c r="CQV921" s="806"/>
      <c r="CQW921" s="806"/>
      <c r="CQX921" s="806"/>
      <c r="CQY921" s="806"/>
      <c r="CQZ921" s="806"/>
      <c r="CRA921" s="806"/>
      <c r="CRB921" s="806"/>
      <c r="CRC921" s="806"/>
      <c r="CRD921" s="806"/>
      <c r="CRE921" s="806"/>
      <c r="CRF921" s="806"/>
      <c r="CRG921" s="806"/>
      <c r="CRH921" s="806"/>
      <c r="CRI921" s="806"/>
      <c r="CRJ921" s="806"/>
      <c r="CRK921" s="806"/>
      <c r="CRL921" s="806"/>
      <c r="CRM921" s="806"/>
      <c r="CRN921" s="806"/>
      <c r="CRO921" s="806"/>
      <c r="CRP921" s="806"/>
      <c r="CRQ921" s="806"/>
      <c r="CRR921" s="806"/>
      <c r="CRS921" s="806"/>
      <c r="CRT921" s="806"/>
      <c r="CRU921" s="806"/>
      <c r="CRV921" s="806"/>
      <c r="CRW921" s="806"/>
      <c r="CRX921" s="806"/>
      <c r="CRY921" s="806"/>
      <c r="CRZ921" s="806"/>
      <c r="CSA921" s="806"/>
      <c r="CSB921" s="806"/>
      <c r="CSC921" s="806"/>
      <c r="CSD921" s="806"/>
      <c r="CSE921" s="806"/>
      <c r="CSF921" s="806"/>
      <c r="CSG921" s="806"/>
      <c r="CSH921" s="806"/>
      <c r="CSI921" s="806"/>
      <c r="CSJ921" s="806"/>
      <c r="CSK921" s="806"/>
      <c r="CSL921" s="806"/>
      <c r="CSM921" s="806"/>
      <c r="CSN921" s="806"/>
      <c r="CSO921" s="806"/>
      <c r="CSP921" s="806"/>
      <c r="CSQ921" s="806"/>
      <c r="CSR921" s="806"/>
      <c r="CSS921" s="806"/>
      <c r="CST921" s="806"/>
      <c r="CSU921" s="806"/>
      <c r="CSV921" s="806"/>
      <c r="CSW921" s="806"/>
      <c r="CSX921" s="806"/>
      <c r="CSY921" s="806"/>
      <c r="CSZ921" s="806"/>
      <c r="CTA921" s="806"/>
      <c r="CTB921" s="806"/>
      <c r="CTC921" s="806"/>
      <c r="CTD921" s="806"/>
      <c r="CTE921" s="806"/>
      <c r="CTF921" s="806"/>
      <c r="CTG921" s="806"/>
      <c r="CTH921" s="806"/>
      <c r="CTI921" s="806"/>
      <c r="CTJ921" s="806"/>
      <c r="CTK921" s="806"/>
      <c r="CTL921" s="806"/>
      <c r="CTM921" s="806"/>
      <c r="CTN921" s="806"/>
      <c r="CTO921" s="806"/>
      <c r="CTP921" s="806"/>
      <c r="CTQ921" s="806"/>
      <c r="CTR921" s="806"/>
      <c r="CTS921" s="806"/>
      <c r="CTT921" s="806"/>
      <c r="CTU921" s="806"/>
      <c r="CTV921" s="806"/>
      <c r="CTW921" s="806"/>
      <c r="CTX921" s="806"/>
      <c r="CTY921" s="806"/>
      <c r="CTZ921" s="806"/>
      <c r="CUA921" s="806"/>
      <c r="CUB921" s="806"/>
      <c r="CUC921" s="806"/>
      <c r="CUD921" s="806"/>
      <c r="CUE921" s="806"/>
      <c r="CUF921" s="806"/>
      <c r="CUG921" s="806"/>
      <c r="CUH921" s="806"/>
      <c r="CUI921" s="806"/>
      <c r="CUJ921" s="806"/>
      <c r="CUK921" s="806"/>
      <c r="CUL921" s="806"/>
      <c r="CUM921" s="806"/>
      <c r="CUN921" s="806"/>
      <c r="CUO921" s="806"/>
      <c r="CUP921" s="806"/>
      <c r="CUQ921" s="806"/>
      <c r="CUR921" s="806"/>
      <c r="CUS921" s="806"/>
      <c r="CUT921" s="806"/>
      <c r="CUU921" s="806"/>
      <c r="CUV921" s="806"/>
      <c r="CUW921" s="806"/>
      <c r="CUX921" s="806"/>
      <c r="CUY921" s="806"/>
      <c r="CUZ921" s="806"/>
      <c r="CVA921" s="806"/>
      <c r="CVB921" s="806"/>
      <c r="CVC921" s="806"/>
      <c r="CVD921" s="806"/>
      <c r="CVE921" s="806"/>
      <c r="CVF921" s="806"/>
      <c r="CVG921" s="806"/>
      <c r="CVH921" s="806"/>
      <c r="CVI921" s="806"/>
      <c r="CVJ921" s="806"/>
      <c r="CVK921" s="806"/>
      <c r="CVL921" s="806"/>
      <c r="CVM921" s="806"/>
      <c r="CVN921" s="806"/>
      <c r="CVO921" s="806"/>
      <c r="CVP921" s="806"/>
      <c r="CVQ921" s="806"/>
      <c r="CVR921" s="806"/>
      <c r="CVS921" s="806"/>
      <c r="CVT921" s="806"/>
      <c r="CVU921" s="806"/>
      <c r="CVV921" s="806"/>
      <c r="CVW921" s="806"/>
      <c r="CVX921" s="806"/>
      <c r="CVY921" s="806"/>
      <c r="CVZ921" s="806"/>
      <c r="CWA921" s="806"/>
      <c r="CWB921" s="806"/>
      <c r="CWC921" s="806"/>
      <c r="CWD921" s="806"/>
      <c r="CWE921" s="806"/>
      <c r="CWF921" s="806"/>
      <c r="CWG921" s="806"/>
      <c r="CWH921" s="806"/>
      <c r="CWI921" s="806"/>
      <c r="CWJ921" s="806"/>
      <c r="CWK921" s="806"/>
      <c r="CWL921" s="806"/>
      <c r="CWM921" s="806"/>
      <c r="CWN921" s="806"/>
      <c r="CWO921" s="806"/>
      <c r="CWP921" s="806"/>
      <c r="CWQ921" s="806"/>
      <c r="CWR921" s="806"/>
      <c r="CWS921" s="806"/>
      <c r="CWT921" s="806"/>
      <c r="CWU921" s="806"/>
      <c r="CWV921" s="806"/>
      <c r="CWW921" s="806"/>
      <c r="CWX921" s="806"/>
      <c r="CWY921" s="806"/>
      <c r="CWZ921" s="806"/>
      <c r="CXA921" s="806"/>
      <c r="CXB921" s="806"/>
      <c r="CXC921" s="806"/>
      <c r="CXD921" s="806"/>
      <c r="CXE921" s="806"/>
      <c r="CXF921" s="806"/>
      <c r="CXG921" s="806"/>
      <c r="CXH921" s="806"/>
      <c r="CXI921" s="806"/>
      <c r="CXJ921" s="806"/>
      <c r="CXK921" s="806"/>
      <c r="CXL921" s="806"/>
      <c r="CXM921" s="806"/>
      <c r="CXN921" s="806"/>
      <c r="CXO921" s="806"/>
      <c r="CXP921" s="806"/>
      <c r="CXQ921" s="806"/>
      <c r="CXR921" s="806"/>
      <c r="CXS921" s="806"/>
      <c r="CXT921" s="806"/>
      <c r="CXU921" s="806"/>
      <c r="CXV921" s="806"/>
      <c r="CXW921" s="806"/>
      <c r="CXX921" s="806"/>
      <c r="CXY921" s="806"/>
      <c r="CXZ921" s="806"/>
      <c r="CYA921" s="806"/>
      <c r="CYB921" s="806"/>
      <c r="CYC921" s="806"/>
      <c r="CYD921" s="806"/>
      <c r="CYE921" s="806"/>
      <c r="CYF921" s="806"/>
      <c r="CYG921" s="806"/>
      <c r="CYH921" s="806"/>
      <c r="CYI921" s="806"/>
      <c r="CYJ921" s="806"/>
      <c r="CYK921" s="806"/>
      <c r="CYL921" s="806"/>
      <c r="CYM921" s="806"/>
      <c r="CYN921" s="806"/>
      <c r="CYO921" s="806"/>
      <c r="CYP921" s="806"/>
      <c r="CYQ921" s="806"/>
      <c r="CYR921" s="806"/>
      <c r="CYS921" s="806"/>
      <c r="CYT921" s="806"/>
      <c r="CYU921" s="806"/>
      <c r="CYV921" s="806"/>
      <c r="CYW921" s="806"/>
      <c r="CYX921" s="806"/>
      <c r="CYY921" s="806"/>
      <c r="CYZ921" s="806"/>
      <c r="CZA921" s="806"/>
      <c r="CZB921" s="806"/>
      <c r="CZC921" s="806"/>
      <c r="CZD921" s="806"/>
      <c r="CZE921" s="806"/>
      <c r="CZF921" s="806"/>
      <c r="CZG921" s="806"/>
      <c r="CZH921" s="806"/>
      <c r="CZI921" s="806"/>
      <c r="CZJ921" s="806"/>
      <c r="CZK921" s="806"/>
      <c r="CZL921" s="806"/>
      <c r="CZM921" s="806"/>
      <c r="CZN921" s="806"/>
      <c r="CZO921" s="806"/>
      <c r="CZP921" s="806"/>
      <c r="CZQ921" s="806"/>
      <c r="CZR921" s="806"/>
      <c r="CZS921" s="806"/>
      <c r="CZT921" s="806"/>
      <c r="CZU921" s="806"/>
      <c r="CZV921" s="806"/>
      <c r="CZW921" s="806"/>
      <c r="CZX921" s="806"/>
      <c r="CZY921" s="806"/>
      <c r="CZZ921" s="806"/>
      <c r="DAA921" s="806"/>
      <c r="DAB921" s="806"/>
      <c r="DAC921" s="806"/>
      <c r="DAD921" s="806"/>
      <c r="DAE921" s="806"/>
      <c r="DAF921" s="806"/>
      <c r="DAG921" s="806"/>
      <c r="DAH921" s="806"/>
      <c r="DAI921" s="806"/>
      <c r="DAJ921" s="806"/>
      <c r="DAK921" s="806"/>
      <c r="DAL921" s="806"/>
      <c r="DAM921" s="806"/>
      <c r="DAN921" s="806"/>
      <c r="DAO921" s="806"/>
      <c r="DAP921" s="806"/>
      <c r="DAQ921" s="806"/>
      <c r="DAR921" s="806"/>
      <c r="DAS921" s="806"/>
      <c r="DAT921" s="806"/>
      <c r="DAU921" s="806"/>
      <c r="DAV921" s="806"/>
      <c r="DAW921" s="806"/>
      <c r="DAX921" s="806"/>
      <c r="DAY921" s="806"/>
      <c r="DAZ921" s="806"/>
      <c r="DBA921" s="806"/>
      <c r="DBB921" s="806"/>
      <c r="DBC921" s="806"/>
      <c r="DBD921" s="806"/>
      <c r="DBE921" s="806"/>
      <c r="DBF921" s="806"/>
      <c r="DBG921" s="806"/>
      <c r="DBH921" s="806"/>
      <c r="DBI921" s="806"/>
      <c r="DBJ921" s="806"/>
      <c r="DBK921" s="806"/>
      <c r="DBL921" s="806"/>
      <c r="DBM921" s="806"/>
      <c r="DBN921" s="806"/>
      <c r="DBO921" s="806"/>
      <c r="DBP921" s="806"/>
      <c r="DBQ921" s="806"/>
      <c r="DBR921" s="806"/>
      <c r="DBS921" s="806"/>
      <c r="DBT921" s="806"/>
      <c r="DBU921" s="806"/>
      <c r="DBV921" s="806"/>
      <c r="DBW921" s="806"/>
      <c r="DBX921" s="806"/>
      <c r="DBY921" s="806"/>
      <c r="DBZ921" s="806"/>
      <c r="DCA921" s="806"/>
      <c r="DCB921" s="806"/>
      <c r="DCC921" s="806"/>
      <c r="DCD921" s="806"/>
      <c r="DCE921" s="806"/>
      <c r="DCF921" s="806"/>
      <c r="DCG921" s="806"/>
      <c r="DCH921" s="806"/>
      <c r="DCI921" s="806"/>
      <c r="DCJ921" s="806"/>
      <c r="DCK921" s="806"/>
      <c r="DCL921" s="806"/>
      <c r="DCM921" s="806"/>
      <c r="DCN921" s="806"/>
      <c r="DCO921" s="806"/>
      <c r="DCP921" s="806"/>
      <c r="DCQ921" s="806"/>
      <c r="DCR921" s="806"/>
      <c r="DCS921" s="806"/>
      <c r="DCT921" s="806"/>
      <c r="DCU921" s="806"/>
      <c r="DCV921" s="806"/>
      <c r="DCW921" s="806"/>
      <c r="DCX921" s="806"/>
      <c r="DCY921" s="806"/>
      <c r="DCZ921" s="806"/>
      <c r="DDA921" s="806"/>
      <c r="DDB921" s="806"/>
      <c r="DDC921" s="806"/>
      <c r="DDD921" s="806"/>
      <c r="DDE921" s="806"/>
      <c r="DDF921" s="806"/>
      <c r="DDG921" s="806"/>
      <c r="DDH921" s="806"/>
      <c r="DDI921" s="806"/>
      <c r="DDJ921" s="806"/>
      <c r="DDK921" s="806"/>
      <c r="DDL921" s="806"/>
      <c r="DDM921" s="806"/>
      <c r="DDN921" s="806"/>
      <c r="DDO921" s="806"/>
      <c r="DDP921" s="806"/>
      <c r="DDQ921" s="806"/>
      <c r="DDR921" s="806"/>
      <c r="DDS921" s="806"/>
      <c r="DDT921" s="806"/>
      <c r="DDU921" s="806"/>
      <c r="DDV921" s="806"/>
      <c r="DDW921" s="806"/>
      <c r="DDX921" s="806"/>
      <c r="DDY921" s="806"/>
      <c r="DDZ921" s="806"/>
      <c r="DEA921" s="806"/>
      <c r="DEB921" s="806"/>
      <c r="DEC921" s="806"/>
      <c r="DED921" s="806"/>
      <c r="DEE921" s="806"/>
      <c r="DEF921" s="806"/>
      <c r="DEG921" s="806"/>
      <c r="DEH921" s="806"/>
      <c r="DEI921" s="806"/>
      <c r="DEJ921" s="806"/>
      <c r="DEK921" s="806"/>
      <c r="DEL921" s="806"/>
      <c r="DEM921" s="806"/>
      <c r="DEN921" s="806"/>
      <c r="DEO921" s="806"/>
      <c r="DEP921" s="806"/>
      <c r="DEQ921" s="806"/>
      <c r="DER921" s="806"/>
      <c r="DES921" s="806"/>
      <c r="DET921" s="806"/>
      <c r="DEU921" s="806"/>
      <c r="DEV921" s="806"/>
      <c r="DEW921" s="806"/>
      <c r="DEX921" s="806"/>
      <c r="DEY921" s="806"/>
      <c r="DEZ921" s="806"/>
      <c r="DFA921" s="806"/>
      <c r="DFB921" s="806"/>
      <c r="DFC921" s="806"/>
      <c r="DFD921" s="806"/>
      <c r="DFE921" s="806"/>
      <c r="DFF921" s="806"/>
      <c r="DFG921" s="806"/>
      <c r="DFH921" s="806"/>
      <c r="DFI921" s="806"/>
      <c r="DFJ921" s="806"/>
      <c r="DFK921" s="806"/>
      <c r="DFL921" s="806"/>
      <c r="DFM921" s="806"/>
      <c r="DFN921" s="806"/>
      <c r="DFO921" s="806"/>
      <c r="DFP921" s="806"/>
      <c r="DFQ921" s="806"/>
      <c r="DFR921" s="806"/>
      <c r="DFS921" s="806"/>
      <c r="DFT921" s="806"/>
      <c r="DFU921" s="806"/>
      <c r="DFV921" s="806"/>
      <c r="DFW921" s="806"/>
      <c r="DFX921" s="806"/>
      <c r="DFY921" s="806"/>
      <c r="DFZ921" s="806"/>
      <c r="DGA921" s="806"/>
      <c r="DGB921" s="806"/>
      <c r="DGC921" s="806"/>
      <c r="DGD921" s="806"/>
      <c r="DGE921" s="806"/>
      <c r="DGF921" s="806"/>
      <c r="DGG921" s="806"/>
      <c r="DGH921" s="806"/>
      <c r="DGI921" s="806"/>
      <c r="DGJ921" s="806"/>
      <c r="DGK921" s="806"/>
      <c r="DGL921" s="806"/>
      <c r="DGM921" s="806"/>
      <c r="DGN921" s="806"/>
      <c r="DGO921" s="806"/>
      <c r="DGP921" s="806"/>
      <c r="DGQ921" s="806"/>
      <c r="DGR921" s="806"/>
      <c r="DGS921" s="806"/>
      <c r="DGT921" s="806"/>
      <c r="DGU921" s="806"/>
      <c r="DGV921" s="806"/>
      <c r="DGW921" s="806"/>
      <c r="DGX921" s="806"/>
      <c r="DGY921" s="806"/>
      <c r="DGZ921" s="806"/>
      <c r="DHA921" s="806"/>
      <c r="DHB921" s="806"/>
      <c r="DHC921" s="806"/>
      <c r="DHD921" s="806"/>
      <c r="DHE921" s="806"/>
      <c r="DHF921" s="806"/>
      <c r="DHG921" s="806"/>
      <c r="DHH921" s="806"/>
      <c r="DHI921" s="806"/>
      <c r="DHJ921" s="806"/>
      <c r="DHK921" s="806"/>
      <c r="DHL921" s="806"/>
      <c r="DHM921" s="806"/>
      <c r="DHN921" s="806"/>
      <c r="DHO921" s="806"/>
      <c r="DHP921" s="806"/>
      <c r="DHQ921" s="806"/>
      <c r="DHR921" s="806"/>
      <c r="DHS921" s="806"/>
      <c r="DHT921" s="806"/>
      <c r="DHU921" s="806"/>
      <c r="DHV921" s="806"/>
      <c r="DHW921" s="806"/>
      <c r="DHX921" s="806"/>
      <c r="DHY921" s="806"/>
      <c r="DHZ921" s="806"/>
      <c r="DIA921" s="806"/>
      <c r="DIB921" s="806"/>
      <c r="DIC921" s="806"/>
      <c r="DID921" s="806"/>
      <c r="DIE921" s="806"/>
      <c r="DIF921" s="806"/>
      <c r="DIG921" s="806"/>
      <c r="DIH921" s="806"/>
      <c r="DII921" s="806"/>
      <c r="DIJ921" s="806"/>
      <c r="DIK921" s="806"/>
      <c r="DIL921" s="806"/>
      <c r="DIM921" s="806"/>
      <c r="DIN921" s="806"/>
      <c r="DIO921" s="806"/>
      <c r="DIP921" s="806"/>
      <c r="DIQ921" s="806"/>
      <c r="DIR921" s="806"/>
      <c r="DIS921" s="806"/>
      <c r="DIT921" s="806"/>
      <c r="DIU921" s="806"/>
      <c r="DIV921" s="806"/>
      <c r="DIW921" s="806"/>
      <c r="DIX921" s="806"/>
      <c r="DIY921" s="806"/>
      <c r="DIZ921" s="806"/>
      <c r="DJA921" s="806"/>
      <c r="DJB921" s="806"/>
      <c r="DJC921" s="806"/>
      <c r="DJD921" s="806"/>
      <c r="DJE921" s="806"/>
      <c r="DJF921" s="806"/>
      <c r="DJG921" s="806"/>
      <c r="DJH921" s="806"/>
      <c r="DJI921" s="806"/>
      <c r="DJJ921" s="806"/>
      <c r="DJK921" s="806"/>
      <c r="DJL921" s="806"/>
      <c r="DJM921" s="806"/>
      <c r="DJN921" s="806"/>
      <c r="DJO921" s="806"/>
      <c r="DJP921" s="806"/>
      <c r="DJQ921" s="806"/>
      <c r="DJR921" s="806"/>
      <c r="DJS921" s="806"/>
      <c r="DJT921" s="806"/>
      <c r="DJU921" s="806"/>
      <c r="DJV921" s="806"/>
      <c r="DJW921" s="806"/>
      <c r="DJX921" s="806"/>
      <c r="DJY921" s="806"/>
      <c r="DJZ921" s="806"/>
      <c r="DKA921" s="806"/>
      <c r="DKB921" s="806"/>
      <c r="DKC921" s="806"/>
      <c r="DKD921" s="806"/>
      <c r="DKE921" s="806"/>
      <c r="DKF921" s="806"/>
      <c r="DKG921" s="806"/>
      <c r="DKH921" s="806"/>
      <c r="DKI921" s="806"/>
      <c r="DKJ921" s="806"/>
      <c r="DKK921" s="806"/>
      <c r="DKL921" s="806"/>
      <c r="DKM921" s="806"/>
      <c r="DKN921" s="806"/>
      <c r="DKO921" s="806"/>
      <c r="DKP921" s="806"/>
      <c r="DKQ921" s="806"/>
      <c r="DKR921" s="806"/>
      <c r="DKS921" s="806"/>
      <c r="DKT921" s="806"/>
      <c r="DKU921" s="806"/>
      <c r="DKV921" s="806"/>
      <c r="DKW921" s="806"/>
      <c r="DKX921" s="806"/>
      <c r="DKY921" s="806"/>
      <c r="DKZ921" s="806"/>
      <c r="DLA921" s="806"/>
      <c r="DLB921" s="806"/>
      <c r="DLC921" s="806"/>
      <c r="DLD921" s="806"/>
      <c r="DLE921" s="806"/>
      <c r="DLF921" s="806"/>
      <c r="DLG921" s="806"/>
      <c r="DLH921" s="806"/>
      <c r="DLI921" s="806"/>
      <c r="DLJ921" s="806"/>
      <c r="DLK921" s="806"/>
      <c r="DLL921" s="806"/>
      <c r="DLM921" s="806"/>
      <c r="DLN921" s="806"/>
      <c r="DLO921" s="806"/>
      <c r="DLP921" s="806"/>
      <c r="DLQ921" s="806"/>
      <c r="DLR921" s="806"/>
      <c r="DLS921" s="806"/>
      <c r="DLT921" s="806"/>
      <c r="DLU921" s="806"/>
      <c r="DLV921" s="806"/>
      <c r="DLW921" s="806"/>
      <c r="DLX921" s="806"/>
      <c r="DLY921" s="806"/>
      <c r="DLZ921" s="806"/>
      <c r="DMA921" s="806"/>
      <c r="DMB921" s="806"/>
      <c r="DMC921" s="806"/>
      <c r="DMD921" s="806"/>
      <c r="DME921" s="806"/>
      <c r="DMF921" s="806"/>
      <c r="DMG921" s="806"/>
      <c r="DMH921" s="806"/>
      <c r="DMI921" s="806"/>
      <c r="DMJ921" s="806"/>
      <c r="DMK921" s="806"/>
      <c r="DML921" s="806"/>
      <c r="DMM921" s="806"/>
      <c r="DMN921" s="806"/>
      <c r="DMO921" s="806"/>
      <c r="DMP921" s="806"/>
      <c r="DMQ921" s="806"/>
      <c r="DMR921" s="806"/>
      <c r="DMS921" s="806"/>
      <c r="DMT921" s="806"/>
      <c r="DMU921" s="806"/>
      <c r="DMV921" s="806"/>
      <c r="DMW921" s="806"/>
      <c r="DMX921" s="806"/>
      <c r="DMY921" s="806"/>
      <c r="DMZ921" s="806"/>
      <c r="DNA921" s="806"/>
      <c r="DNB921" s="806"/>
      <c r="DNC921" s="806"/>
      <c r="DND921" s="806"/>
      <c r="DNE921" s="806"/>
      <c r="DNF921" s="806"/>
      <c r="DNG921" s="806"/>
      <c r="DNH921" s="806"/>
      <c r="DNI921" s="806"/>
      <c r="DNJ921" s="806"/>
      <c r="DNK921" s="806"/>
      <c r="DNL921" s="806"/>
      <c r="DNM921" s="806"/>
      <c r="DNN921" s="806"/>
      <c r="DNO921" s="806"/>
      <c r="DNP921" s="806"/>
      <c r="DNQ921" s="806"/>
      <c r="DNR921" s="806"/>
      <c r="DNS921" s="806"/>
      <c r="DNT921" s="806"/>
      <c r="DNU921" s="806"/>
      <c r="DNV921" s="806"/>
      <c r="DNW921" s="806"/>
      <c r="DNX921" s="806"/>
      <c r="DNY921" s="806"/>
      <c r="DNZ921" s="806"/>
      <c r="DOA921" s="806"/>
      <c r="DOB921" s="806"/>
      <c r="DOC921" s="806"/>
      <c r="DOD921" s="806"/>
      <c r="DOE921" s="806"/>
      <c r="DOF921" s="806"/>
      <c r="DOG921" s="806"/>
      <c r="DOH921" s="806"/>
      <c r="DOI921" s="806"/>
      <c r="DOJ921" s="806"/>
      <c r="DOK921" s="806"/>
      <c r="DOL921" s="806"/>
      <c r="DOM921" s="806"/>
      <c r="DON921" s="806"/>
      <c r="DOO921" s="806"/>
      <c r="DOP921" s="806"/>
      <c r="DOQ921" s="806"/>
      <c r="DOR921" s="806"/>
      <c r="DOS921" s="806"/>
      <c r="DOT921" s="806"/>
      <c r="DOU921" s="806"/>
      <c r="DOV921" s="806"/>
      <c r="DOW921" s="806"/>
      <c r="DOX921" s="806"/>
      <c r="DOY921" s="806"/>
      <c r="DOZ921" s="806"/>
      <c r="DPA921" s="806"/>
      <c r="DPB921" s="806"/>
      <c r="DPC921" s="806"/>
      <c r="DPD921" s="806"/>
      <c r="DPE921" s="806"/>
      <c r="DPF921" s="806"/>
      <c r="DPG921" s="806"/>
      <c r="DPH921" s="806"/>
      <c r="DPI921" s="806"/>
      <c r="DPJ921" s="806"/>
      <c r="DPK921" s="806"/>
      <c r="DPL921" s="806"/>
      <c r="DPM921" s="806"/>
      <c r="DPN921" s="806"/>
      <c r="DPO921" s="806"/>
      <c r="DPP921" s="806"/>
      <c r="DPQ921" s="806"/>
      <c r="DPR921" s="806"/>
      <c r="DPS921" s="806"/>
      <c r="DPT921" s="806"/>
      <c r="DPU921" s="806"/>
      <c r="DPV921" s="806"/>
      <c r="DPW921" s="806"/>
      <c r="DPX921" s="806"/>
      <c r="DPY921" s="806"/>
      <c r="DPZ921" s="806"/>
      <c r="DQA921" s="806"/>
      <c r="DQB921" s="806"/>
      <c r="DQC921" s="806"/>
      <c r="DQD921" s="806"/>
      <c r="DQE921" s="806"/>
      <c r="DQF921" s="806"/>
      <c r="DQG921" s="806"/>
      <c r="DQH921" s="806"/>
      <c r="DQI921" s="806"/>
      <c r="DQJ921" s="806"/>
      <c r="DQK921" s="806"/>
      <c r="DQL921" s="806"/>
      <c r="DQM921" s="806"/>
      <c r="DQN921" s="806"/>
      <c r="DQO921" s="806"/>
      <c r="DQP921" s="806"/>
      <c r="DQQ921" s="806"/>
      <c r="DQR921" s="806"/>
      <c r="DQS921" s="806"/>
      <c r="DQT921" s="806"/>
      <c r="DQU921" s="806"/>
      <c r="DQV921" s="806"/>
      <c r="DQW921" s="806"/>
      <c r="DQX921" s="806"/>
      <c r="DQY921" s="806"/>
      <c r="DQZ921" s="806"/>
      <c r="DRA921" s="806"/>
      <c r="DRB921" s="806"/>
      <c r="DRC921" s="806"/>
      <c r="DRD921" s="806"/>
      <c r="DRE921" s="806"/>
      <c r="DRF921" s="806"/>
      <c r="DRG921" s="806"/>
      <c r="DRH921" s="806"/>
      <c r="DRI921" s="806"/>
      <c r="DRJ921" s="806"/>
      <c r="DRK921" s="806"/>
      <c r="DRL921" s="806"/>
      <c r="DRM921" s="806"/>
      <c r="DRN921" s="806"/>
      <c r="DRO921" s="806"/>
      <c r="DRP921" s="806"/>
      <c r="DRQ921" s="806"/>
      <c r="DRR921" s="806"/>
      <c r="DRS921" s="806"/>
      <c r="DRT921" s="806"/>
      <c r="DRU921" s="806"/>
      <c r="DRV921" s="806"/>
      <c r="DRW921" s="806"/>
      <c r="DRX921" s="806"/>
      <c r="DRY921" s="806"/>
      <c r="DRZ921" s="806"/>
      <c r="DSA921" s="806"/>
      <c r="DSB921" s="806"/>
      <c r="DSC921" s="806"/>
      <c r="DSD921" s="806"/>
      <c r="DSE921" s="806"/>
      <c r="DSF921" s="806"/>
      <c r="DSG921" s="806"/>
      <c r="DSH921" s="806"/>
      <c r="DSI921" s="806"/>
      <c r="DSJ921" s="806"/>
      <c r="DSK921" s="806"/>
      <c r="DSL921" s="806"/>
      <c r="DSM921" s="806"/>
      <c r="DSN921" s="806"/>
      <c r="DSO921" s="806"/>
      <c r="DSP921" s="806"/>
      <c r="DSQ921" s="806"/>
      <c r="DSR921" s="806"/>
      <c r="DSS921" s="806"/>
      <c r="DST921" s="806"/>
      <c r="DSU921" s="806"/>
      <c r="DSV921" s="806"/>
      <c r="DSW921" s="806"/>
      <c r="DSX921" s="806"/>
      <c r="DSY921" s="806"/>
      <c r="DSZ921" s="806"/>
      <c r="DTA921" s="806"/>
      <c r="DTB921" s="806"/>
      <c r="DTC921" s="806"/>
      <c r="DTD921" s="806"/>
      <c r="DTE921" s="806"/>
      <c r="DTF921" s="806"/>
      <c r="DTG921" s="806"/>
      <c r="DTH921" s="806"/>
      <c r="DTI921" s="806"/>
      <c r="DTJ921" s="806"/>
      <c r="DTK921" s="806"/>
      <c r="DTL921" s="806"/>
      <c r="DTM921" s="806"/>
      <c r="DTN921" s="806"/>
      <c r="DTO921" s="806"/>
      <c r="DTP921" s="806"/>
      <c r="DTQ921" s="806"/>
      <c r="DTR921" s="806"/>
      <c r="DTS921" s="806"/>
      <c r="DTT921" s="806"/>
      <c r="DTU921" s="806"/>
      <c r="DTV921" s="806"/>
      <c r="DTW921" s="806"/>
      <c r="DTX921" s="806"/>
      <c r="DTY921" s="806"/>
      <c r="DTZ921" s="806"/>
      <c r="DUA921" s="806"/>
      <c r="DUB921" s="806"/>
      <c r="DUC921" s="806"/>
      <c r="DUD921" s="806"/>
      <c r="DUE921" s="806"/>
      <c r="DUF921" s="806"/>
      <c r="DUG921" s="806"/>
      <c r="DUH921" s="806"/>
      <c r="DUI921" s="806"/>
      <c r="DUJ921" s="806"/>
      <c r="DUK921" s="806"/>
      <c r="DUL921" s="806"/>
      <c r="DUM921" s="806"/>
      <c r="DUN921" s="806"/>
      <c r="DUO921" s="806"/>
      <c r="DUP921" s="806"/>
      <c r="DUQ921" s="806"/>
      <c r="DUR921" s="806"/>
      <c r="DUS921" s="806"/>
      <c r="DUT921" s="806"/>
      <c r="DUU921" s="806"/>
      <c r="DUV921" s="806"/>
      <c r="DUW921" s="806"/>
      <c r="DUX921" s="806"/>
      <c r="DUY921" s="806"/>
      <c r="DUZ921" s="806"/>
      <c r="DVA921" s="806"/>
      <c r="DVB921" s="806"/>
      <c r="DVC921" s="806"/>
      <c r="DVD921" s="806"/>
      <c r="DVE921" s="806"/>
      <c r="DVF921" s="806"/>
      <c r="DVG921" s="806"/>
      <c r="DVH921" s="806"/>
      <c r="DVI921" s="806"/>
      <c r="DVJ921" s="806"/>
      <c r="DVK921" s="806"/>
      <c r="DVL921" s="806"/>
      <c r="DVM921" s="806"/>
      <c r="DVN921" s="806"/>
      <c r="DVO921" s="806"/>
      <c r="DVP921" s="806"/>
      <c r="DVQ921" s="806"/>
      <c r="DVR921" s="806"/>
      <c r="DVS921" s="806"/>
      <c r="DVT921" s="806"/>
      <c r="DVU921" s="806"/>
      <c r="DVV921" s="806"/>
      <c r="DVW921" s="806"/>
      <c r="DVX921" s="806"/>
      <c r="DVY921" s="806"/>
      <c r="DVZ921" s="806"/>
      <c r="DWA921" s="806"/>
      <c r="DWB921" s="806"/>
      <c r="DWC921" s="806"/>
      <c r="DWD921" s="806"/>
      <c r="DWE921" s="806"/>
      <c r="DWF921" s="806"/>
      <c r="DWG921" s="806"/>
      <c r="DWH921" s="806"/>
      <c r="DWI921" s="806"/>
      <c r="DWJ921" s="806"/>
      <c r="DWK921" s="806"/>
      <c r="DWL921" s="806"/>
      <c r="DWM921" s="806"/>
      <c r="DWN921" s="806"/>
      <c r="DWO921" s="806"/>
      <c r="DWP921" s="806"/>
      <c r="DWQ921" s="806"/>
      <c r="DWR921" s="806"/>
      <c r="DWS921" s="806"/>
      <c r="DWT921" s="806"/>
      <c r="DWU921" s="806"/>
      <c r="DWV921" s="806"/>
      <c r="DWW921" s="806"/>
      <c r="DWX921" s="806"/>
      <c r="DWY921" s="806"/>
      <c r="DWZ921" s="806"/>
      <c r="DXA921" s="806"/>
      <c r="DXB921" s="806"/>
      <c r="DXC921" s="806"/>
      <c r="DXD921" s="806"/>
      <c r="DXE921" s="806"/>
      <c r="DXF921" s="806"/>
      <c r="DXG921" s="806"/>
      <c r="DXH921" s="806"/>
      <c r="DXI921" s="806"/>
      <c r="DXJ921" s="806"/>
      <c r="DXK921" s="806"/>
      <c r="DXL921" s="806"/>
      <c r="DXM921" s="806"/>
      <c r="DXN921" s="806"/>
      <c r="DXO921" s="806"/>
      <c r="DXP921" s="806"/>
      <c r="DXQ921" s="806"/>
      <c r="DXR921" s="806"/>
      <c r="DXS921" s="806"/>
      <c r="DXT921" s="806"/>
      <c r="DXU921" s="806"/>
      <c r="DXV921" s="806"/>
      <c r="DXW921" s="806"/>
      <c r="DXX921" s="806"/>
      <c r="DXY921" s="806"/>
      <c r="DXZ921" s="806"/>
      <c r="DYA921" s="806"/>
      <c r="DYB921" s="806"/>
      <c r="DYC921" s="806"/>
      <c r="DYD921" s="806"/>
      <c r="DYE921" s="806"/>
      <c r="DYF921" s="806"/>
      <c r="DYG921" s="806"/>
      <c r="DYH921" s="806"/>
      <c r="DYI921" s="806"/>
      <c r="DYJ921" s="806"/>
      <c r="DYK921" s="806"/>
      <c r="DYL921" s="806"/>
      <c r="DYM921" s="806"/>
      <c r="DYN921" s="806"/>
      <c r="DYO921" s="806"/>
      <c r="DYP921" s="806"/>
      <c r="DYQ921" s="806"/>
      <c r="DYR921" s="806"/>
      <c r="DYS921" s="806"/>
      <c r="DYT921" s="806"/>
      <c r="DYU921" s="806"/>
      <c r="DYV921" s="806"/>
      <c r="DYW921" s="806"/>
      <c r="DYX921" s="806"/>
      <c r="DYY921" s="806"/>
      <c r="DYZ921" s="806"/>
      <c r="DZA921" s="806"/>
      <c r="DZB921" s="806"/>
      <c r="DZC921" s="806"/>
      <c r="DZD921" s="806"/>
      <c r="DZE921" s="806"/>
      <c r="DZF921" s="806"/>
      <c r="DZG921" s="806"/>
      <c r="DZH921" s="806"/>
      <c r="DZI921" s="806"/>
      <c r="DZJ921" s="806"/>
      <c r="DZK921" s="806"/>
      <c r="DZL921" s="806"/>
      <c r="DZM921" s="806"/>
      <c r="DZN921" s="806"/>
      <c r="DZO921" s="806"/>
      <c r="DZP921" s="806"/>
      <c r="DZQ921" s="806"/>
      <c r="DZR921" s="806"/>
      <c r="DZS921" s="806"/>
      <c r="DZT921" s="806"/>
      <c r="DZU921" s="806"/>
      <c r="DZV921" s="806"/>
      <c r="DZW921" s="806"/>
      <c r="DZX921" s="806"/>
      <c r="DZY921" s="806"/>
      <c r="DZZ921" s="806"/>
      <c r="EAA921" s="806"/>
      <c r="EAB921" s="806"/>
      <c r="EAC921" s="806"/>
      <c r="EAD921" s="806"/>
      <c r="EAE921" s="806"/>
      <c r="EAF921" s="806"/>
      <c r="EAG921" s="806"/>
      <c r="EAH921" s="806"/>
      <c r="EAI921" s="806"/>
      <c r="EAJ921" s="806"/>
      <c r="EAK921" s="806"/>
      <c r="EAL921" s="806"/>
      <c r="EAM921" s="806"/>
      <c r="EAN921" s="806"/>
      <c r="EAO921" s="806"/>
      <c r="EAP921" s="806"/>
      <c r="EAQ921" s="806"/>
      <c r="EAR921" s="806"/>
      <c r="EAS921" s="806"/>
      <c r="EAT921" s="806"/>
      <c r="EAU921" s="806"/>
      <c r="EAV921" s="806"/>
      <c r="EAW921" s="806"/>
      <c r="EAX921" s="806"/>
      <c r="EAY921" s="806"/>
      <c r="EAZ921" s="806"/>
      <c r="EBA921" s="806"/>
      <c r="EBB921" s="806"/>
      <c r="EBC921" s="806"/>
      <c r="EBD921" s="806"/>
      <c r="EBE921" s="806"/>
      <c r="EBF921" s="806"/>
      <c r="EBG921" s="806"/>
      <c r="EBH921" s="806"/>
      <c r="EBI921" s="806"/>
      <c r="EBJ921" s="806"/>
      <c r="EBK921" s="806"/>
      <c r="EBL921" s="806"/>
      <c r="EBM921" s="806"/>
      <c r="EBN921" s="806"/>
      <c r="EBO921" s="806"/>
      <c r="EBP921" s="806"/>
      <c r="EBQ921" s="806"/>
      <c r="EBR921" s="806"/>
      <c r="EBS921" s="806"/>
      <c r="EBT921" s="806"/>
      <c r="EBU921" s="806"/>
      <c r="EBV921" s="806"/>
      <c r="EBW921" s="806"/>
      <c r="EBX921" s="806"/>
      <c r="EBY921" s="806"/>
      <c r="EBZ921" s="806"/>
      <c r="ECA921" s="806"/>
      <c r="ECB921" s="806"/>
      <c r="ECC921" s="806"/>
      <c r="ECD921" s="806"/>
      <c r="ECE921" s="806"/>
      <c r="ECF921" s="806"/>
      <c r="ECG921" s="806"/>
      <c r="ECH921" s="806"/>
      <c r="ECI921" s="806"/>
      <c r="ECJ921" s="806"/>
      <c r="ECK921" s="806"/>
      <c r="ECL921" s="806"/>
      <c r="ECM921" s="806"/>
      <c r="ECN921" s="806"/>
      <c r="ECO921" s="806"/>
      <c r="ECP921" s="806"/>
      <c r="ECQ921" s="806"/>
      <c r="ECR921" s="806"/>
      <c r="ECS921" s="806"/>
      <c r="ECT921" s="806"/>
      <c r="ECU921" s="806"/>
      <c r="ECV921" s="806"/>
      <c r="ECW921" s="806"/>
      <c r="ECX921" s="806"/>
      <c r="ECY921" s="806"/>
      <c r="ECZ921" s="806"/>
      <c r="EDA921" s="806"/>
      <c r="EDB921" s="806"/>
      <c r="EDC921" s="806"/>
      <c r="EDD921" s="806"/>
      <c r="EDE921" s="806"/>
      <c r="EDF921" s="806"/>
      <c r="EDG921" s="806"/>
      <c r="EDH921" s="806"/>
      <c r="EDI921" s="806"/>
      <c r="EDJ921" s="806"/>
      <c r="EDK921" s="806"/>
      <c r="EDL921" s="806"/>
      <c r="EDM921" s="806"/>
      <c r="EDN921" s="806"/>
      <c r="EDO921" s="806"/>
      <c r="EDP921" s="806"/>
      <c r="EDQ921" s="806"/>
      <c r="EDR921" s="806"/>
      <c r="EDS921" s="806"/>
      <c r="EDT921" s="806"/>
      <c r="EDU921" s="806"/>
      <c r="EDV921" s="806"/>
      <c r="EDW921" s="806"/>
      <c r="EDX921" s="806"/>
      <c r="EDY921" s="806"/>
      <c r="EDZ921" s="806"/>
      <c r="EEA921" s="806"/>
      <c r="EEB921" s="806"/>
      <c r="EEC921" s="806"/>
      <c r="EED921" s="806"/>
      <c r="EEE921" s="806"/>
      <c r="EEF921" s="806"/>
      <c r="EEG921" s="806"/>
      <c r="EEH921" s="806"/>
      <c r="EEI921" s="806"/>
      <c r="EEJ921" s="806"/>
      <c r="EEK921" s="806"/>
      <c r="EEL921" s="806"/>
      <c r="EEM921" s="806"/>
      <c r="EEN921" s="806"/>
      <c r="EEO921" s="806"/>
      <c r="EEP921" s="806"/>
      <c r="EEQ921" s="806"/>
      <c r="EER921" s="806"/>
      <c r="EES921" s="806"/>
      <c r="EET921" s="806"/>
      <c r="EEU921" s="806"/>
      <c r="EEV921" s="806"/>
      <c r="EEW921" s="806"/>
      <c r="EEX921" s="806"/>
      <c r="EEY921" s="806"/>
      <c r="EEZ921" s="806"/>
      <c r="EFA921" s="806"/>
      <c r="EFB921" s="806"/>
      <c r="EFC921" s="806"/>
      <c r="EFD921" s="806"/>
      <c r="EFE921" s="806"/>
      <c r="EFF921" s="806"/>
      <c r="EFG921" s="806"/>
      <c r="EFH921" s="806"/>
      <c r="EFI921" s="806"/>
      <c r="EFJ921" s="806"/>
      <c r="EFK921" s="806"/>
      <c r="EFL921" s="806"/>
      <c r="EFM921" s="806"/>
      <c r="EFN921" s="806"/>
      <c r="EFO921" s="806"/>
      <c r="EFP921" s="806"/>
      <c r="EFQ921" s="806"/>
      <c r="EFR921" s="806"/>
      <c r="EFS921" s="806"/>
      <c r="EFT921" s="806"/>
      <c r="EFU921" s="806"/>
      <c r="EFV921" s="806"/>
      <c r="EFW921" s="806"/>
      <c r="EFX921" s="806"/>
      <c r="EFY921" s="806"/>
      <c r="EFZ921" s="806"/>
      <c r="EGA921" s="806"/>
      <c r="EGB921" s="806"/>
      <c r="EGC921" s="806"/>
      <c r="EGD921" s="806"/>
      <c r="EGE921" s="806"/>
      <c r="EGF921" s="806"/>
      <c r="EGG921" s="806"/>
      <c r="EGH921" s="806"/>
      <c r="EGI921" s="806"/>
      <c r="EGJ921" s="806"/>
      <c r="EGK921" s="806"/>
      <c r="EGL921" s="806"/>
      <c r="EGM921" s="806"/>
      <c r="EGN921" s="806"/>
      <c r="EGO921" s="806"/>
      <c r="EGP921" s="806"/>
      <c r="EGQ921" s="806"/>
      <c r="EGR921" s="806"/>
      <c r="EGS921" s="806"/>
      <c r="EGT921" s="806"/>
      <c r="EGU921" s="806"/>
      <c r="EGV921" s="806"/>
      <c r="EGW921" s="806"/>
      <c r="EGX921" s="806"/>
      <c r="EGY921" s="806"/>
      <c r="EGZ921" s="806"/>
      <c r="EHA921" s="806"/>
      <c r="EHB921" s="806"/>
      <c r="EHC921" s="806"/>
      <c r="EHD921" s="806"/>
      <c r="EHE921" s="806"/>
      <c r="EHF921" s="806"/>
      <c r="EHG921" s="806"/>
      <c r="EHH921" s="806"/>
      <c r="EHI921" s="806"/>
      <c r="EHJ921" s="806"/>
      <c r="EHK921" s="806"/>
      <c r="EHL921" s="806"/>
      <c r="EHM921" s="806"/>
      <c r="EHN921" s="806"/>
      <c r="EHO921" s="806"/>
      <c r="EHP921" s="806"/>
      <c r="EHQ921" s="806"/>
      <c r="EHR921" s="806"/>
      <c r="EHS921" s="806"/>
      <c r="EHT921" s="806"/>
      <c r="EHU921" s="806"/>
      <c r="EHV921" s="806"/>
      <c r="EHW921" s="806"/>
      <c r="EHX921" s="806"/>
      <c r="EHY921" s="806"/>
      <c r="EHZ921" s="806"/>
      <c r="EIA921" s="806"/>
      <c r="EIB921" s="806"/>
      <c r="EIC921" s="806"/>
      <c r="EID921" s="806"/>
      <c r="EIE921" s="806"/>
      <c r="EIF921" s="806"/>
      <c r="EIG921" s="806"/>
      <c r="EIH921" s="806"/>
      <c r="EII921" s="806"/>
      <c r="EIJ921" s="806"/>
      <c r="EIK921" s="806"/>
      <c r="EIL921" s="806"/>
      <c r="EIM921" s="806"/>
      <c r="EIN921" s="806"/>
      <c r="EIO921" s="806"/>
      <c r="EIP921" s="806"/>
      <c r="EIQ921" s="806"/>
      <c r="EIR921" s="806"/>
      <c r="EIS921" s="806"/>
      <c r="EIT921" s="806"/>
      <c r="EIU921" s="806"/>
      <c r="EIV921" s="806"/>
      <c r="EIW921" s="806"/>
      <c r="EIX921" s="806"/>
      <c r="EIY921" s="806"/>
      <c r="EIZ921" s="806"/>
      <c r="EJA921" s="806"/>
      <c r="EJB921" s="806"/>
      <c r="EJC921" s="806"/>
      <c r="EJD921" s="806"/>
      <c r="EJE921" s="806"/>
      <c r="EJF921" s="806"/>
      <c r="EJG921" s="806"/>
      <c r="EJH921" s="806"/>
      <c r="EJI921" s="806"/>
      <c r="EJJ921" s="806"/>
      <c r="EJK921" s="806"/>
      <c r="EJL921" s="806"/>
      <c r="EJM921" s="806"/>
      <c r="EJN921" s="806"/>
      <c r="EJO921" s="806"/>
      <c r="EJP921" s="806"/>
      <c r="EJQ921" s="806"/>
      <c r="EJR921" s="806"/>
      <c r="EJS921" s="806"/>
      <c r="EJT921" s="806"/>
      <c r="EJU921" s="806"/>
      <c r="EJV921" s="806"/>
      <c r="EJW921" s="806"/>
      <c r="EJX921" s="806"/>
      <c r="EJY921" s="806"/>
      <c r="EJZ921" s="806"/>
      <c r="EKA921" s="806"/>
      <c r="EKB921" s="806"/>
      <c r="EKC921" s="806"/>
      <c r="EKD921" s="806"/>
      <c r="EKE921" s="806"/>
      <c r="EKF921" s="806"/>
      <c r="EKG921" s="806"/>
      <c r="EKH921" s="806"/>
      <c r="EKI921" s="806"/>
      <c r="EKJ921" s="806"/>
      <c r="EKK921" s="806"/>
      <c r="EKL921" s="806"/>
      <c r="EKM921" s="806"/>
      <c r="EKN921" s="806"/>
      <c r="EKO921" s="806"/>
      <c r="EKP921" s="806"/>
      <c r="EKQ921" s="806"/>
      <c r="EKR921" s="806"/>
      <c r="EKS921" s="806"/>
      <c r="EKT921" s="806"/>
      <c r="EKU921" s="806"/>
      <c r="EKV921" s="806"/>
      <c r="EKW921" s="806"/>
      <c r="EKX921" s="806"/>
      <c r="EKY921" s="806"/>
      <c r="EKZ921" s="806"/>
      <c r="ELA921" s="806"/>
      <c r="ELB921" s="806"/>
      <c r="ELC921" s="806"/>
      <c r="ELD921" s="806"/>
      <c r="ELE921" s="806"/>
      <c r="ELF921" s="806"/>
      <c r="ELG921" s="806"/>
      <c r="ELH921" s="806"/>
      <c r="ELI921" s="806"/>
      <c r="ELJ921" s="806"/>
      <c r="ELK921" s="806"/>
      <c r="ELL921" s="806"/>
      <c r="ELM921" s="806"/>
      <c r="ELN921" s="806"/>
      <c r="ELO921" s="806"/>
      <c r="ELP921" s="806"/>
      <c r="ELQ921" s="806"/>
      <c r="ELR921" s="806"/>
      <c r="ELS921" s="806"/>
      <c r="ELT921" s="806"/>
      <c r="ELU921" s="806"/>
      <c r="ELV921" s="806"/>
      <c r="ELW921" s="806"/>
      <c r="ELX921" s="806"/>
      <c r="ELY921" s="806"/>
      <c r="ELZ921" s="806"/>
      <c r="EMA921" s="806"/>
      <c r="EMB921" s="806"/>
      <c r="EMC921" s="806"/>
      <c r="EMD921" s="806"/>
      <c r="EME921" s="806"/>
      <c r="EMF921" s="806"/>
      <c r="EMG921" s="806"/>
      <c r="EMH921" s="806"/>
      <c r="EMI921" s="806"/>
      <c r="EMJ921" s="806"/>
      <c r="EMK921" s="806"/>
      <c r="EML921" s="806"/>
      <c r="EMM921" s="806"/>
      <c r="EMN921" s="806"/>
      <c r="EMO921" s="806"/>
      <c r="EMP921" s="806"/>
      <c r="EMQ921" s="806"/>
      <c r="EMR921" s="806"/>
      <c r="EMS921" s="806"/>
      <c r="EMT921" s="806"/>
      <c r="EMU921" s="806"/>
      <c r="EMV921" s="806"/>
      <c r="EMW921" s="806"/>
      <c r="EMX921" s="806"/>
      <c r="EMY921" s="806"/>
      <c r="EMZ921" s="806"/>
      <c r="ENA921" s="806"/>
      <c r="ENB921" s="806"/>
      <c r="ENC921" s="806"/>
      <c r="END921" s="806"/>
      <c r="ENE921" s="806"/>
      <c r="ENF921" s="806"/>
      <c r="ENG921" s="806"/>
      <c r="ENH921" s="806"/>
      <c r="ENI921" s="806"/>
      <c r="ENJ921" s="806"/>
      <c r="ENK921" s="806"/>
      <c r="ENL921" s="806"/>
      <c r="ENM921" s="806"/>
      <c r="ENN921" s="806"/>
      <c r="ENO921" s="806"/>
      <c r="ENP921" s="806"/>
      <c r="ENQ921" s="806"/>
      <c r="ENR921" s="806"/>
      <c r="ENS921" s="806"/>
      <c r="ENT921" s="806"/>
      <c r="ENU921" s="806"/>
      <c r="ENV921" s="806"/>
      <c r="ENW921" s="806"/>
      <c r="ENX921" s="806"/>
      <c r="ENY921" s="806"/>
      <c r="ENZ921" s="806"/>
      <c r="EOA921" s="806"/>
      <c r="EOB921" s="806"/>
      <c r="EOC921" s="806"/>
      <c r="EOD921" s="806"/>
      <c r="EOE921" s="806"/>
      <c r="EOF921" s="806"/>
      <c r="EOG921" s="806"/>
      <c r="EOH921" s="806"/>
      <c r="EOI921" s="806"/>
      <c r="EOJ921" s="806"/>
      <c r="EOK921" s="806"/>
      <c r="EOL921" s="806"/>
      <c r="EOM921" s="806"/>
      <c r="EON921" s="806"/>
      <c r="EOO921" s="806"/>
      <c r="EOP921" s="806"/>
      <c r="EOQ921" s="806"/>
      <c r="EOR921" s="806"/>
      <c r="EOS921" s="806"/>
      <c r="EOT921" s="806"/>
      <c r="EOU921" s="806"/>
      <c r="EOV921" s="806"/>
      <c r="EOW921" s="806"/>
      <c r="EOX921" s="806"/>
      <c r="EOY921" s="806"/>
      <c r="EOZ921" s="806"/>
      <c r="EPA921" s="806"/>
      <c r="EPB921" s="806"/>
      <c r="EPC921" s="806"/>
      <c r="EPD921" s="806"/>
      <c r="EPE921" s="806"/>
      <c r="EPF921" s="806"/>
      <c r="EPG921" s="806"/>
      <c r="EPH921" s="806"/>
      <c r="EPI921" s="806"/>
      <c r="EPJ921" s="806"/>
      <c r="EPK921" s="806"/>
      <c r="EPL921" s="806"/>
      <c r="EPM921" s="806"/>
      <c r="EPN921" s="806"/>
      <c r="EPO921" s="806"/>
      <c r="EPP921" s="806"/>
      <c r="EPQ921" s="806"/>
      <c r="EPR921" s="806"/>
      <c r="EPS921" s="806"/>
      <c r="EPT921" s="806"/>
      <c r="EPU921" s="806"/>
      <c r="EPV921" s="806"/>
      <c r="EPW921" s="806"/>
      <c r="EPX921" s="806"/>
      <c r="EPY921" s="806"/>
      <c r="EPZ921" s="806"/>
      <c r="EQA921" s="806"/>
      <c r="EQB921" s="806"/>
      <c r="EQC921" s="806"/>
      <c r="EQD921" s="806"/>
      <c r="EQE921" s="806"/>
      <c r="EQF921" s="806"/>
      <c r="EQG921" s="806"/>
      <c r="EQH921" s="806"/>
      <c r="EQI921" s="806"/>
      <c r="EQJ921" s="806"/>
      <c r="EQK921" s="806"/>
      <c r="EQL921" s="806"/>
      <c r="EQM921" s="806"/>
      <c r="EQN921" s="806"/>
      <c r="EQO921" s="806"/>
      <c r="EQP921" s="806"/>
      <c r="EQQ921" s="806"/>
      <c r="EQR921" s="806"/>
      <c r="EQS921" s="806"/>
      <c r="EQT921" s="806"/>
      <c r="EQU921" s="806"/>
      <c r="EQV921" s="806"/>
      <c r="EQW921" s="806"/>
      <c r="EQX921" s="806"/>
      <c r="EQY921" s="806"/>
      <c r="EQZ921" s="806"/>
      <c r="ERA921" s="806"/>
      <c r="ERB921" s="806"/>
      <c r="ERC921" s="806"/>
      <c r="ERD921" s="806"/>
      <c r="ERE921" s="806"/>
      <c r="ERF921" s="806"/>
      <c r="ERG921" s="806"/>
      <c r="ERH921" s="806"/>
      <c r="ERI921" s="806"/>
      <c r="ERJ921" s="806"/>
      <c r="ERK921" s="806"/>
      <c r="ERL921" s="806"/>
      <c r="ERM921" s="806"/>
      <c r="ERN921" s="806"/>
      <c r="ERO921" s="806"/>
      <c r="ERP921" s="806"/>
      <c r="ERQ921" s="806"/>
      <c r="ERR921" s="806"/>
      <c r="ERS921" s="806"/>
      <c r="ERT921" s="806"/>
      <c r="ERU921" s="806"/>
      <c r="ERV921" s="806"/>
      <c r="ERW921" s="806"/>
      <c r="ERX921" s="806"/>
      <c r="ERY921" s="806"/>
      <c r="ERZ921" s="806"/>
      <c r="ESA921" s="806"/>
      <c r="ESB921" s="806"/>
      <c r="ESC921" s="806"/>
      <c r="ESD921" s="806"/>
      <c r="ESE921" s="806"/>
      <c r="ESF921" s="806"/>
      <c r="ESG921" s="806"/>
      <c r="ESH921" s="806"/>
      <c r="ESI921" s="806"/>
      <c r="ESJ921" s="806"/>
      <c r="ESK921" s="806"/>
      <c r="ESL921" s="806"/>
      <c r="ESM921" s="806"/>
      <c r="ESN921" s="806"/>
      <c r="ESO921" s="806"/>
      <c r="ESP921" s="806"/>
      <c r="ESQ921" s="806"/>
      <c r="ESR921" s="806"/>
      <c r="ESS921" s="806"/>
      <c r="EST921" s="806"/>
      <c r="ESU921" s="806"/>
      <c r="ESV921" s="806"/>
      <c r="ESW921" s="806"/>
      <c r="ESX921" s="806"/>
      <c r="ESY921" s="806"/>
      <c r="ESZ921" s="806"/>
      <c r="ETA921" s="806"/>
      <c r="ETB921" s="806"/>
      <c r="ETC921" s="806"/>
      <c r="ETD921" s="806"/>
      <c r="ETE921" s="806"/>
      <c r="ETF921" s="806"/>
      <c r="ETG921" s="806"/>
      <c r="ETH921" s="806"/>
      <c r="ETI921" s="806"/>
      <c r="ETJ921" s="806"/>
      <c r="ETK921" s="806"/>
      <c r="ETL921" s="806"/>
      <c r="ETM921" s="806"/>
      <c r="ETN921" s="806"/>
      <c r="ETO921" s="806"/>
      <c r="ETP921" s="806"/>
      <c r="ETQ921" s="806"/>
      <c r="ETR921" s="806"/>
      <c r="ETS921" s="806"/>
      <c r="ETT921" s="806"/>
      <c r="ETU921" s="806"/>
      <c r="ETV921" s="806"/>
      <c r="ETW921" s="806"/>
      <c r="ETX921" s="806"/>
      <c r="ETY921" s="806"/>
      <c r="ETZ921" s="806"/>
      <c r="EUA921" s="806"/>
      <c r="EUB921" s="806"/>
      <c r="EUC921" s="806"/>
      <c r="EUD921" s="806"/>
      <c r="EUE921" s="806"/>
      <c r="EUF921" s="806"/>
      <c r="EUG921" s="806"/>
      <c r="EUH921" s="806"/>
      <c r="EUI921" s="806"/>
      <c r="EUJ921" s="806"/>
      <c r="EUK921" s="806"/>
      <c r="EUL921" s="806"/>
      <c r="EUM921" s="806"/>
      <c r="EUN921" s="806"/>
      <c r="EUO921" s="806"/>
      <c r="EUP921" s="806"/>
      <c r="EUQ921" s="806"/>
      <c r="EUR921" s="806"/>
      <c r="EUS921" s="806"/>
      <c r="EUT921" s="806"/>
      <c r="EUU921" s="806"/>
      <c r="EUV921" s="806"/>
      <c r="EUW921" s="806"/>
      <c r="EUX921" s="806"/>
      <c r="EUY921" s="806"/>
      <c r="EUZ921" s="806"/>
      <c r="EVA921" s="806"/>
      <c r="EVB921" s="806"/>
      <c r="EVC921" s="806"/>
      <c r="EVD921" s="806"/>
      <c r="EVE921" s="806"/>
      <c r="EVF921" s="806"/>
      <c r="EVG921" s="806"/>
      <c r="EVH921" s="806"/>
      <c r="EVI921" s="806"/>
      <c r="EVJ921" s="806"/>
      <c r="EVK921" s="806"/>
      <c r="EVL921" s="806"/>
      <c r="EVM921" s="806"/>
      <c r="EVN921" s="806"/>
      <c r="EVO921" s="806"/>
      <c r="EVP921" s="806"/>
      <c r="EVQ921" s="806"/>
      <c r="EVR921" s="806"/>
      <c r="EVS921" s="806"/>
      <c r="EVT921" s="806"/>
      <c r="EVU921" s="806"/>
      <c r="EVV921" s="806"/>
      <c r="EVW921" s="806"/>
      <c r="EVX921" s="806"/>
      <c r="EVY921" s="806"/>
      <c r="EVZ921" s="806"/>
      <c r="EWA921" s="806"/>
      <c r="EWB921" s="806"/>
      <c r="EWC921" s="806"/>
      <c r="EWD921" s="806"/>
      <c r="EWE921" s="806"/>
      <c r="EWF921" s="806"/>
      <c r="EWG921" s="806"/>
      <c r="EWH921" s="806"/>
      <c r="EWI921" s="806"/>
      <c r="EWJ921" s="806"/>
      <c r="EWK921" s="806"/>
      <c r="EWL921" s="806"/>
      <c r="EWM921" s="806"/>
      <c r="EWN921" s="806"/>
      <c r="EWO921" s="806"/>
      <c r="EWP921" s="806"/>
      <c r="EWQ921" s="806"/>
      <c r="EWR921" s="806"/>
      <c r="EWS921" s="806"/>
      <c r="EWT921" s="806"/>
      <c r="EWU921" s="806"/>
      <c r="EWV921" s="806"/>
      <c r="EWW921" s="806"/>
      <c r="EWX921" s="806"/>
      <c r="EWY921" s="806"/>
      <c r="EWZ921" s="806"/>
      <c r="EXA921" s="806"/>
      <c r="EXB921" s="806"/>
      <c r="EXC921" s="806"/>
      <c r="EXD921" s="806"/>
      <c r="EXE921" s="806"/>
      <c r="EXF921" s="806"/>
      <c r="EXG921" s="806"/>
      <c r="EXH921" s="806"/>
      <c r="EXI921" s="806"/>
      <c r="EXJ921" s="806"/>
      <c r="EXK921" s="806"/>
      <c r="EXL921" s="806"/>
      <c r="EXM921" s="806"/>
      <c r="EXN921" s="806"/>
      <c r="EXO921" s="806"/>
      <c r="EXP921" s="806"/>
      <c r="EXQ921" s="806"/>
      <c r="EXR921" s="806"/>
      <c r="EXS921" s="806"/>
      <c r="EXT921" s="806"/>
      <c r="EXU921" s="806"/>
      <c r="EXV921" s="806"/>
      <c r="EXW921" s="806"/>
      <c r="EXX921" s="806"/>
      <c r="EXY921" s="806"/>
      <c r="EXZ921" s="806"/>
      <c r="EYA921" s="806"/>
      <c r="EYB921" s="806"/>
      <c r="EYC921" s="806"/>
      <c r="EYD921" s="806"/>
      <c r="EYE921" s="806"/>
      <c r="EYF921" s="806"/>
      <c r="EYG921" s="806"/>
      <c r="EYH921" s="806"/>
      <c r="EYI921" s="806"/>
      <c r="EYJ921" s="806"/>
      <c r="EYK921" s="806"/>
      <c r="EYL921" s="806"/>
      <c r="EYM921" s="806"/>
      <c r="EYN921" s="806"/>
      <c r="EYO921" s="806"/>
      <c r="EYP921" s="806"/>
      <c r="EYQ921" s="806"/>
      <c r="EYR921" s="806"/>
      <c r="EYS921" s="806"/>
      <c r="EYT921" s="806"/>
      <c r="EYU921" s="806"/>
      <c r="EYV921" s="806"/>
      <c r="EYW921" s="806"/>
      <c r="EYX921" s="806"/>
      <c r="EYY921" s="806"/>
      <c r="EYZ921" s="806"/>
      <c r="EZA921" s="806"/>
      <c r="EZB921" s="806"/>
      <c r="EZC921" s="806"/>
      <c r="EZD921" s="806"/>
      <c r="EZE921" s="806"/>
      <c r="EZF921" s="806"/>
      <c r="EZG921" s="806"/>
      <c r="EZH921" s="806"/>
      <c r="EZI921" s="806"/>
      <c r="EZJ921" s="806"/>
      <c r="EZK921" s="806"/>
      <c r="EZL921" s="806"/>
      <c r="EZM921" s="806"/>
      <c r="EZN921" s="806"/>
      <c r="EZO921" s="806"/>
      <c r="EZP921" s="806"/>
      <c r="EZQ921" s="806"/>
      <c r="EZR921" s="806"/>
      <c r="EZS921" s="806"/>
      <c r="EZT921" s="806"/>
      <c r="EZU921" s="806"/>
      <c r="EZV921" s="806"/>
      <c r="EZW921" s="806"/>
      <c r="EZX921" s="806"/>
      <c r="EZY921" s="806"/>
      <c r="EZZ921" s="806"/>
      <c r="FAA921" s="806"/>
      <c r="FAB921" s="806"/>
      <c r="FAC921" s="806"/>
      <c r="FAD921" s="806"/>
      <c r="FAE921" s="806"/>
      <c r="FAF921" s="806"/>
      <c r="FAG921" s="806"/>
      <c r="FAH921" s="806"/>
      <c r="FAI921" s="806"/>
      <c r="FAJ921" s="806"/>
      <c r="FAK921" s="806"/>
      <c r="FAL921" s="806"/>
      <c r="FAM921" s="806"/>
      <c r="FAN921" s="806"/>
      <c r="FAO921" s="806"/>
      <c r="FAP921" s="806"/>
      <c r="FAQ921" s="806"/>
      <c r="FAR921" s="806"/>
      <c r="FAS921" s="806"/>
      <c r="FAT921" s="806"/>
      <c r="FAU921" s="806"/>
      <c r="FAV921" s="806"/>
      <c r="FAW921" s="806"/>
      <c r="FAX921" s="806"/>
      <c r="FAY921" s="806"/>
      <c r="FAZ921" s="806"/>
      <c r="FBA921" s="806"/>
      <c r="FBB921" s="806"/>
      <c r="FBC921" s="806"/>
      <c r="FBD921" s="806"/>
      <c r="FBE921" s="806"/>
      <c r="FBF921" s="806"/>
      <c r="FBG921" s="806"/>
      <c r="FBH921" s="806"/>
      <c r="FBI921" s="806"/>
      <c r="FBJ921" s="806"/>
      <c r="FBK921" s="806"/>
      <c r="FBL921" s="806"/>
      <c r="FBM921" s="806"/>
      <c r="FBN921" s="806"/>
      <c r="FBO921" s="806"/>
      <c r="FBP921" s="806"/>
      <c r="FBQ921" s="806"/>
      <c r="FBR921" s="806"/>
      <c r="FBS921" s="806"/>
      <c r="FBT921" s="806"/>
      <c r="FBU921" s="806"/>
      <c r="FBV921" s="806"/>
      <c r="FBW921" s="806"/>
      <c r="FBX921" s="806"/>
      <c r="FBY921" s="806"/>
      <c r="FBZ921" s="806"/>
      <c r="FCA921" s="806"/>
      <c r="FCB921" s="806"/>
      <c r="FCC921" s="806"/>
      <c r="FCD921" s="806"/>
      <c r="FCE921" s="806"/>
      <c r="FCF921" s="806"/>
      <c r="FCG921" s="806"/>
      <c r="FCH921" s="806"/>
      <c r="FCI921" s="806"/>
      <c r="FCJ921" s="806"/>
      <c r="FCK921" s="806"/>
      <c r="FCL921" s="806"/>
      <c r="FCM921" s="806"/>
      <c r="FCN921" s="806"/>
      <c r="FCO921" s="806"/>
      <c r="FCP921" s="806"/>
      <c r="FCQ921" s="806"/>
      <c r="FCR921" s="806"/>
      <c r="FCS921" s="806"/>
      <c r="FCT921" s="806"/>
      <c r="FCU921" s="806"/>
      <c r="FCV921" s="806"/>
      <c r="FCW921" s="806"/>
      <c r="FCX921" s="806"/>
      <c r="FCY921" s="806"/>
      <c r="FCZ921" s="806"/>
      <c r="FDA921" s="806"/>
      <c r="FDB921" s="806"/>
      <c r="FDC921" s="806"/>
      <c r="FDD921" s="806"/>
      <c r="FDE921" s="806"/>
      <c r="FDF921" s="806"/>
      <c r="FDG921" s="806"/>
      <c r="FDH921" s="806"/>
      <c r="FDI921" s="806"/>
      <c r="FDJ921" s="806"/>
      <c r="FDK921" s="806"/>
      <c r="FDL921" s="806"/>
      <c r="FDM921" s="806"/>
      <c r="FDN921" s="806"/>
      <c r="FDO921" s="806"/>
      <c r="FDP921" s="806"/>
      <c r="FDQ921" s="806"/>
      <c r="FDR921" s="806"/>
      <c r="FDS921" s="806"/>
      <c r="FDT921" s="806"/>
      <c r="FDU921" s="806"/>
      <c r="FDV921" s="806"/>
      <c r="FDW921" s="806"/>
      <c r="FDX921" s="806"/>
      <c r="FDY921" s="806"/>
      <c r="FDZ921" s="806"/>
      <c r="FEA921" s="806"/>
      <c r="FEB921" s="806"/>
      <c r="FEC921" s="806"/>
      <c r="FED921" s="806"/>
      <c r="FEE921" s="806"/>
      <c r="FEF921" s="806"/>
      <c r="FEG921" s="806"/>
      <c r="FEH921" s="806"/>
      <c r="FEI921" s="806"/>
      <c r="FEJ921" s="806"/>
      <c r="FEK921" s="806"/>
      <c r="FEL921" s="806"/>
      <c r="FEM921" s="806"/>
      <c r="FEN921" s="806"/>
      <c r="FEO921" s="806"/>
      <c r="FEP921" s="806"/>
      <c r="FEQ921" s="806"/>
      <c r="FER921" s="806"/>
      <c r="FES921" s="806"/>
      <c r="FET921" s="806"/>
      <c r="FEU921" s="806"/>
      <c r="FEV921" s="806"/>
      <c r="FEW921" s="806"/>
      <c r="FEX921" s="806"/>
      <c r="FEY921" s="806"/>
      <c r="FEZ921" s="806"/>
      <c r="FFA921" s="806"/>
      <c r="FFB921" s="806"/>
      <c r="FFC921" s="806"/>
      <c r="FFD921" s="806"/>
      <c r="FFE921" s="806"/>
      <c r="FFF921" s="806"/>
      <c r="FFG921" s="806"/>
      <c r="FFH921" s="806"/>
      <c r="FFI921" s="806"/>
      <c r="FFJ921" s="806"/>
      <c r="FFK921" s="806"/>
      <c r="FFL921" s="806"/>
      <c r="FFM921" s="806"/>
      <c r="FFN921" s="806"/>
      <c r="FFO921" s="806"/>
      <c r="FFP921" s="806"/>
      <c r="FFQ921" s="806"/>
      <c r="FFR921" s="806"/>
      <c r="FFS921" s="806"/>
      <c r="FFT921" s="806"/>
      <c r="FFU921" s="806"/>
      <c r="FFV921" s="806"/>
      <c r="FFW921" s="806"/>
      <c r="FFX921" s="806"/>
      <c r="FFY921" s="806"/>
      <c r="FFZ921" s="806"/>
      <c r="FGA921" s="806"/>
      <c r="FGB921" s="806"/>
      <c r="FGC921" s="806"/>
      <c r="FGD921" s="806"/>
      <c r="FGE921" s="806"/>
      <c r="FGF921" s="806"/>
      <c r="FGG921" s="806"/>
      <c r="FGH921" s="806"/>
      <c r="FGI921" s="806"/>
      <c r="FGJ921" s="806"/>
      <c r="FGK921" s="806"/>
      <c r="FGL921" s="806"/>
      <c r="FGM921" s="806"/>
      <c r="FGN921" s="806"/>
      <c r="FGO921" s="806"/>
      <c r="FGP921" s="806"/>
      <c r="FGQ921" s="806"/>
      <c r="FGR921" s="806"/>
      <c r="FGS921" s="806"/>
      <c r="FGT921" s="806"/>
      <c r="FGU921" s="806"/>
      <c r="FGV921" s="806"/>
      <c r="FGW921" s="806"/>
      <c r="FGX921" s="806"/>
      <c r="FGY921" s="806"/>
      <c r="FGZ921" s="806"/>
      <c r="FHA921" s="806"/>
      <c r="FHB921" s="806"/>
      <c r="FHC921" s="806"/>
      <c r="FHD921" s="806"/>
      <c r="FHE921" s="806"/>
      <c r="FHF921" s="806"/>
      <c r="FHG921" s="806"/>
      <c r="FHH921" s="806"/>
      <c r="FHI921" s="806"/>
      <c r="FHJ921" s="806"/>
      <c r="FHK921" s="806"/>
      <c r="FHL921" s="806"/>
      <c r="FHM921" s="806"/>
      <c r="FHN921" s="806"/>
      <c r="FHO921" s="806"/>
      <c r="FHP921" s="806"/>
      <c r="FHQ921" s="806"/>
      <c r="FHR921" s="806"/>
      <c r="FHS921" s="806"/>
      <c r="FHT921" s="806"/>
      <c r="FHU921" s="806"/>
      <c r="FHV921" s="806"/>
      <c r="FHW921" s="806"/>
      <c r="FHX921" s="806"/>
      <c r="FHY921" s="806"/>
      <c r="FHZ921" s="806"/>
      <c r="FIA921" s="806"/>
      <c r="FIB921" s="806"/>
      <c r="FIC921" s="806"/>
      <c r="FID921" s="806"/>
      <c r="FIE921" s="806"/>
      <c r="FIF921" s="806"/>
      <c r="FIG921" s="806"/>
      <c r="FIH921" s="806"/>
      <c r="FII921" s="806"/>
      <c r="FIJ921" s="806"/>
      <c r="FIK921" s="806"/>
      <c r="FIL921" s="806"/>
      <c r="FIM921" s="806"/>
      <c r="FIN921" s="806"/>
      <c r="FIO921" s="806"/>
      <c r="FIP921" s="806"/>
      <c r="FIQ921" s="806"/>
      <c r="FIR921" s="806"/>
      <c r="FIS921" s="806"/>
      <c r="FIT921" s="806"/>
      <c r="FIU921" s="806"/>
      <c r="FIV921" s="806"/>
      <c r="FIW921" s="806"/>
      <c r="FIX921" s="806"/>
      <c r="FIY921" s="806"/>
      <c r="FIZ921" s="806"/>
      <c r="FJA921" s="806"/>
      <c r="FJB921" s="806"/>
      <c r="FJC921" s="806"/>
      <c r="FJD921" s="806"/>
      <c r="FJE921" s="806"/>
      <c r="FJF921" s="806"/>
      <c r="FJG921" s="806"/>
      <c r="FJH921" s="806"/>
      <c r="FJI921" s="806"/>
      <c r="FJJ921" s="806"/>
      <c r="FJK921" s="806"/>
      <c r="FJL921" s="806"/>
      <c r="FJM921" s="806"/>
      <c r="FJN921" s="806"/>
      <c r="FJO921" s="806"/>
      <c r="FJP921" s="806"/>
      <c r="FJQ921" s="806"/>
      <c r="FJR921" s="806"/>
      <c r="FJS921" s="806"/>
      <c r="FJT921" s="806"/>
      <c r="FJU921" s="806"/>
      <c r="FJV921" s="806"/>
      <c r="FJW921" s="806"/>
      <c r="FJX921" s="806"/>
      <c r="FJY921" s="806"/>
      <c r="FJZ921" s="806"/>
      <c r="FKA921" s="806"/>
      <c r="FKB921" s="806"/>
      <c r="FKC921" s="806"/>
      <c r="FKD921" s="806"/>
      <c r="FKE921" s="806"/>
      <c r="FKF921" s="806"/>
      <c r="FKG921" s="806"/>
      <c r="FKH921" s="806"/>
      <c r="FKI921" s="806"/>
      <c r="FKJ921" s="806"/>
      <c r="FKK921" s="806"/>
      <c r="FKL921" s="806"/>
      <c r="FKM921" s="806"/>
      <c r="FKN921" s="806"/>
      <c r="FKO921" s="806"/>
      <c r="FKP921" s="806"/>
      <c r="FKQ921" s="806"/>
      <c r="FKR921" s="806"/>
      <c r="FKS921" s="806"/>
      <c r="FKT921" s="806"/>
      <c r="FKU921" s="806"/>
      <c r="FKV921" s="806"/>
      <c r="FKW921" s="806"/>
      <c r="FKX921" s="806"/>
      <c r="FKY921" s="806"/>
      <c r="FKZ921" s="806"/>
      <c r="FLA921" s="806"/>
      <c r="FLB921" s="806"/>
      <c r="FLC921" s="806"/>
      <c r="FLD921" s="806"/>
      <c r="FLE921" s="806"/>
      <c r="FLF921" s="806"/>
      <c r="FLG921" s="806"/>
      <c r="FLH921" s="806"/>
      <c r="FLI921" s="806"/>
      <c r="FLJ921" s="806"/>
      <c r="FLK921" s="806"/>
      <c r="FLL921" s="806"/>
      <c r="FLM921" s="806"/>
      <c r="FLN921" s="806"/>
      <c r="FLO921" s="806"/>
      <c r="FLP921" s="806"/>
      <c r="FLQ921" s="806"/>
      <c r="FLR921" s="806"/>
      <c r="FLS921" s="806"/>
      <c r="FLT921" s="806"/>
      <c r="FLU921" s="806"/>
      <c r="FLV921" s="806"/>
      <c r="FLW921" s="806"/>
      <c r="FLX921" s="806"/>
      <c r="FLY921" s="806"/>
      <c r="FLZ921" s="806"/>
      <c r="FMA921" s="806"/>
      <c r="FMB921" s="806"/>
      <c r="FMC921" s="806"/>
      <c r="FMD921" s="806"/>
      <c r="FME921" s="806"/>
      <c r="FMF921" s="806"/>
      <c r="FMG921" s="806"/>
      <c r="FMH921" s="806"/>
      <c r="FMI921" s="806"/>
      <c r="FMJ921" s="806"/>
      <c r="FMK921" s="806"/>
      <c r="FML921" s="806"/>
      <c r="FMM921" s="806"/>
      <c r="FMN921" s="806"/>
      <c r="FMO921" s="806"/>
      <c r="FMP921" s="806"/>
      <c r="FMQ921" s="806"/>
      <c r="FMR921" s="806"/>
      <c r="FMS921" s="806"/>
      <c r="FMT921" s="806"/>
      <c r="FMU921" s="806"/>
      <c r="FMV921" s="806"/>
      <c r="FMW921" s="806"/>
      <c r="FMX921" s="806"/>
      <c r="FMY921" s="806"/>
      <c r="FMZ921" s="806"/>
      <c r="FNA921" s="806"/>
      <c r="FNB921" s="806"/>
      <c r="FNC921" s="806"/>
      <c r="FND921" s="806"/>
      <c r="FNE921" s="806"/>
      <c r="FNF921" s="806"/>
      <c r="FNG921" s="806"/>
      <c r="FNH921" s="806"/>
      <c r="FNI921" s="806"/>
      <c r="FNJ921" s="806"/>
      <c r="FNK921" s="806"/>
      <c r="FNL921" s="806"/>
      <c r="FNM921" s="806"/>
      <c r="FNN921" s="806"/>
      <c r="FNO921" s="806"/>
      <c r="FNP921" s="806"/>
      <c r="FNQ921" s="806"/>
      <c r="FNR921" s="806"/>
      <c r="FNS921" s="806"/>
      <c r="FNT921" s="806"/>
      <c r="FNU921" s="806"/>
      <c r="FNV921" s="806"/>
      <c r="FNW921" s="806"/>
      <c r="FNX921" s="806"/>
      <c r="FNY921" s="806"/>
      <c r="FNZ921" s="806"/>
      <c r="FOA921" s="806"/>
      <c r="FOB921" s="806"/>
      <c r="FOC921" s="806"/>
      <c r="FOD921" s="806"/>
      <c r="FOE921" s="806"/>
      <c r="FOF921" s="806"/>
      <c r="FOG921" s="806"/>
      <c r="FOH921" s="806"/>
      <c r="FOI921" s="806"/>
      <c r="FOJ921" s="806"/>
      <c r="FOK921" s="806"/>
      <c r="FOL921" s="806"/>
      <c r="FOM921" s="806"/>
      <c r="FON921" s="806"/>
      <c r="FOO921" s="806"/>
      <c r="FOP921" s="806"/>
      <c r="FOQ921" s="806"/>
      <c r="FOR921" s="806"/>
      <c r="FOS921" s="806"/>
      <c r="FOT921" s="806"/>
      <c r="FOU921" s="806"/>
      <c r="FOV921" s="806"/>
      <c r="FOW921" s="806"/>
      <c r="FOX921" s="806"/>
      <c r="FOY921" s="806"/>
      <c r="FOZ921" s="806"/>
      <c r="FPA921" s="806"/>
      <c r="FPB921" s="806"/>
      <c r="FPC921" s="806"/>
      <c r="FPD921" s="806"/>
      <c r="FPE921" s="806"/>
      <c r="FPF921" s="806"/>
      <c r="FPG921" s="806"/>
      <c r="FPH921" s="806"/>
      <c r="FPI921" s="806"/>
      <c r="FPJ921" s="806"/>
      <c r="FPK921" s="806"/>
      <c r="FPL921" s="806"/>
      <c r="FPM921" s="806"/>
      <c r="FPN921" s="806"/>
      <c r="FPO921" s="806"/>
      <c r="FPP921" s="806"/>
      <c r="FPQ921" s="806"/>
      <c r="FPR921" s="806"/>
      <c r="FPS921" s="806"/>
      <c r="FPT921" s="806"/>
      <c r="FPU921" s="806"/>
      <c r="FPV921" s="806"/>
      <c r="FPW921" s="806"/>
      <c r="FPX921" s="806"/>
      <c r="FPY921" s="806"/>
      <c r="FPZ921" s="806"/>
      <c r="FQA921" s="806"/>
      <c r="FQB921" s="806"/>
      <c r="FQC921" s="806"/>
      <c r="FQD921" s="806"/>
      <c r="FQE921" s="806"/>
      <c r="FQF921" s="806"/>
      <c r="FQG921" s="806"/>
      <c r="FQH921" s="806"/>
      <c r="FQI921" s="806"/>
      <c r="FQJ921" s="806"/>
      <c r="FQK921" s="806"/>
      <c r="FQL921" s="806"/>
      <c r="FQM921" s="806"/>
      <c r="FQN921" s="806"/>
      <c r="FQO921" s="806"/>
      <c r="FQP921" s="806"/>
      <c r="FQQ921" s="806"/>
      <c r="FQR921" s="806"/>
      <c r="FQS921" s="806"/>
      <c r="FQT921" s="806"/>
      <c r="FQU921" s="806"/>
      <c r="FQV921" s="806"/>
      <c r="FQW921" s="806"/>
      <c r="FQX921" s="806"/>
      <c r="FQY921" s="806"/>
      <c r="FQZ921" s="806"/>
      <c r="FRA921" s="806"/>
      <c r="FRB921" s="806"/>
      <c r="FRC921" s="806"/>
      <c r="FRD921" s="806"/>
      <c r="FRE921" s="806"/>
      <c r="FRF921" s="806"/>
      <c r="FRG921" s="806"/>
      <c r="FRH921" s="806"/>
      <c r="FRI921" s="806"/>
      <c r="FRJ921" s="806"/>
      <c r="FRK921" s="806"/>
      <c r="FRL921" s="806"/>
      <c r="FRM921" s="806"/>
      <c r="FRN921" s="806"/>
      <c r="FRO921" s="806"/>
      <c r="FRP921" s="806"/>
      <c r="FRQ921" s="806"/>
      <c r="FRR921" s="806"/>
      <c r="FRS921" s="806"/>
      <c r="FRT921" s="806"/>
      <c r="FRU921" s="806"/>
      <c r="FRV921" s="806"/>
      <c r="FRW921" s="806"/>
      <c r="FRX921" s="806"/>
      <c r="FRY921" s="806"/>
      <c r="FRZ921" s="806"/>
      <c r="FSA921" s="806"/>
      <c r="FSB921" s="806"/>
      <c r="FSC921" s="806"/>
      <c r="FSD921" s="806"/>
      <c r="FSE921" s="806"/>
      <c r="FSF921" s="806"/>
      <c r="FSG921" s="806"/>
      <c r="FSH921" s="806"/>
      <c r="FSI921" s="806"/>
      <c r="FSJ921" s="806"/>
      <c r="FSK921" s="806"/>
      <c r="FSL921" s="806"/>
      <c r="FSM921" s="806"/>
      <c r="FSN921" s="806"/>
      <c r="FSO921" s="806"/>
      <c r="FSP921" s="806"/>
      <c r="FSQ921" s="806"/>
      <c r="FSR921" s="806"/>
      <c r="FSS921" s="806"/>
      <c r="FST921" s="806"/>
      <c r="FSU921" s="806"/>
      <c r="FSV921" s="806"/>
      <c r="FSW921" s="806"/>
      <c r="FSX921" s="806"/>
      <c r="FSY921" s="806"/>
      <c r="FSZ921" s="806"/>
      <c r="FTA921" s="806"/>
      <c r="FTB921" s="806"/>
      <c r="FTC921" s="806"/>
      <c r="FTD921" s="806"/>
      <c r="FTE921" s="806"/>
      <c r="FTF921" s="806"/>
      <c r="FTG921" s="806"/>
      <c r="FTH921" s="806"/>
      <c r="FTI921" s="806"/>
      <c r="FTJ921" s="806"/>
      <c r="FTK921" s="806"/>
      <c r="FTL921" s="806"/>
      <c r="FTM921" s="806"/>
      <c r="FTN921" s="806"/>
      <c r="FTO921" s="806"/>
      <c r="FTP921" s="806"/>
      <c r="FTQ921" s="806"/>
      <c r="FTR921" s="806"/>
      <c r="FTS921" s="806"/>
      <c r="FTT921" s="806"/>
      <c r="FTU921" s="806"/>
      <c r="FTV921" s="806"/>
      <c r="FTW921" s="806"/>
      <c r="FTX921" s="806"/>
      <c r="FTY921" s="806"/>
      <c r="FTZ921" s="806"/>
      <c r="FUA921" s="806"/>
      <c r="FUB921" s="806"/>
      <c r="FUC921" s="806"/>
      <c r="FUD921" s="806"/>
      <c r="FUE921" s="806"/>
      <c r="FUF921" s="806"/>
      <c r="FUG921" s="806"/>
      <c r="FUH921" s="806"/>
      <c r="FUI921" s="806"/>
      <c r="FUJ921" s="806"/>
      <c r="FUK921" s="806"/>
      <c r="FUL921" s="806"/>
      <c r="FUM921" s="806"/>
      <c r="FUN921" s="806"/>
      <c r="FUO921" s="806"/>
      <c r="FUP921" s="806"/>
      <c r="FUQ921" s="806"/>
      <c r="FUR921" s="806"/>
      <c r="FUS921" s="806"/>
      <c r="FUT921" s="806"/>
      <c r="FUU921" s="806"/>
      <c r="FUV921" s="806"/>
      <c r="FUW921" s="806"/>
      <c r="FUX921" s="806"/>
      <c r="FUY921" s="806"/>
      <c r="FUZ921" s="806"/>
      <c r="FVA921" s="806"/>
      <c r="FVB921" s="806"/>
      <c r="FVC921" s="806"/>
      <c r="FVD921" s="806"/>
      <c r="FVE921" s="806"/>
      <c r="FVF921" s="806"/>
      <c r="FVG921" s="806"/>
      <c r="FVH921" s="806"/>
      <c r="FVI921" s="806"/>
      <c r="FVJ921" s="806"/>
      <c r="FVK921" s="806"/>
      <c r="FVL921" s="806"/>
      <c r="FVM921" s="806"/>
      <c r="FVN921" s="806"/>
      <c r="FVO921" s="806"/>
      <c r="FVP921" s="806"/>
      <c r="FVQ921" s="806"/>
      <c r="FVR921" s="806"/>
      <c r="FVS921" s="806"/>
      <c r="FVT921" s="806"/>
      <c r="FVU921" s="806"/>
      <c r="FVV921" s="806"/>
      <c r="FVW921" s="806"/>
      <c r="FVX921" s="806"/>
      <c r="FVY921" s="806"/>
      <c r="FVZ921" s="806"/>
      <c r="FWA921" s="806"/>
      <c r="FWB921" s="806"/>
      <c r="FWC921" s="806"/>
      <c r="FWD921" s="806"/>
      <c r="FWE921" s="806"/>
      <c r="FWF921" s="806"/>
      <c r="FWG921" s="806"/>
      <c r="FWH921" s="806"/>
      <c r="FWI921" s="806"/>
      <c r="FWJ921" s="806"/>
      <c r="FWK921" s="806"/>
      <c r="FWL921" s="806"/>
      <c r="FWM921" s="806"/>
      <c r="FWN921" s="806"/>
      <c r="FWO921" s="806"/>
      <c r="FWP921" s="806"/>
      <c r="FWQ921" s="806"/>
      <c r="FWR921" s="806"/>
      <c r="FWS921" s="806"/>
      <c r="FWT921" s="806"/>
      <c r="FWU921" s="806"/>
      <c r="FWV921" s="806"/>
      <c r="FWW921" s="806"/>
      <c r="FWX921" s="806"/>
      <c r="FWY921" s="806"/>
      <c r="FWZ921" s="806"/>
      <c r="FXA921" s="806"/>
      <c r="FXB921" s="806"/>
      <c r="FXC921" s="806"/>
      <c r="FXD921" s="806"/>
      <c r="FXE921" s="806"/>
      <c r="FXF921" s="806"/>
      <c r="FXG921" s="806"/>
      <c r="FXH921" s="806"/>
      <c r="FXI921" s="806"/>
      <c r="FXJ921" s="806"/>
      <c r="FXK921" s="806"/>
      <c r="FXL921" s="806"/>
      <c r="FXM921" s="806"/>
      <c r="FXN921" s="806"/>
      <c r="FXO921" s="806"/>
      <c r="FXP921" s="806"/>
      <c r="FXQ921" s="806"/>
      <c r="FXR921" s="806"/>
      <c r="FXS921" s="806"/>
      <c r="FXT921" s="806"/>
      <c r="FXU921" s="806"/>
      <c r="FXV921" s="806"/>
      <c r="FXW921" s="806"/>
      <c r="FXX921" s="806"/>
      <c r="FXY921" s="806"/>
      <c r="FXZ921" s="806"/>
      <c r="FYA921" s="806"/>
      <c r="FYB921" s="806"/>
      <c r="FYC921" s="806"/>
      <c r="FYD921" s="806"/>
      <c r="FYE921" s="806"/>
      <c r="FYF921" s="806"/>
      <c r="FYG921" s="806"/>
      <c r="FYH921" s="806"/>
      <c r="FYI921" s="806"/>
      <c r="FYJ921" s="806"/>
      <c r="FYK921" s="806"/>
      <c r="FYL921" s="806"/>
      <c r="FYM921" s="806"/>
      <c r="FYN921" s="806"/>
      <c r="FYO921" s="806"/>
      <c r="FYP921" s="806"/>
      <c r="FYQ921" s="806"/>
      <c r="FYR921" s="806"/>
      <c r="FYS921" s="806"/>
      <c r="FYT921" s="806"/>
      <c r="FYU921" s="806"/>
      <c r="FYV921" s="806"/>
      <c r="FYW921" s="806"/>
      <c r="FYX921" s="806"/>
      <c r="FYY921" s="806"/>
      <c r="FYZ921" s="806"/>
      <c r="FZA921" s="806"/>
      <c r="FZB921" s="806"/>
      <c r="FZC921" s="806"/>
      <c r="FZD921" s="806"/>
      <c r="FZE921" s="806"/>
      <c r="FZF921" s="806"/>
      <c r="FZG921" s="806"/>
      <c r="FZH921" s="806"/>
      <c r="FZI921" s="806"/>
      <c r="FZJ921" s="806"/>
      <c r="FZK921" s="806"/>
      <c r="FZL921" s="806"/>
      <c r="FZM921" s="806"/>
      <c r="FZN921" s="806"/>
      <c r="FZO921" s="806"/>
      <c r="FZP921" s="806"/>
      <c r="FZQ921" s="806"/>
      <c r="FZR921" s="806"/>
      <c r="FZS921" s="806"/>
      <c r="FZT921" s="806"/>
      <c r="FZU921" s="806"/>
      <c r="FZV921" s="806"/>
      <c r="FZW921" s="806"/>
      <c r="FZX921" s="806"/>
      <c r="FZY921" s="806"/>
      <c r="FZZ921" s="806"/>
      <c r="GAA921" s="806"/>
      <c r="GAB921" s="806"/>
      <c r="GAC921" s="806"/>
      <c r="GAD921" s="806"/>
      <c r="GAE921" s="806"/>
      <c r="GAF921" s="806"/>
      <c r="GAG921" s="806"/>
      <c r="GAH921" s="806"/>
      <c r="GAI921" s="806"/>
      <c r="GAJ921" s="806"/>
      <c r="GAK921" s="806"/>
      <c r="GAL921" s="806"/>
      <c r="GAM921" s="806"/>
      <c r="GAN921" s="806"/>
      <c r="GAO921" s="806"/>
      <c r="GAP921" s="806"/>
      <c r="GAQ921" s="806"/>
      <c r="GAR921" s="806"/>
      <c r="GAS921" s="806"/>
      <c r="GAT921" s="806"/>
      <c r="GAU921" s="806"/>
      <c r="GAV921" s="806"/>
      <c r="GAW921" s="806"/>
      <c r="GAX921" s="806"/>
      <c r="GAY921" s="806"/>
      <c r="GAZ921" s="806"/>
      <c r="GBA921" s="806"/>
      <c r="GBB921" s="806"/>
      <c r="GBC921" s="806"/>
      <c r="GBD921" s="806"/>
      <c r="GBE921" s="806"/>
      <c r="GBF921" s="806"/>
      <c r="GBG921" s="806"/>
      <c r="GBH921" s="806"/>
      <c r="GBI921" s="806"/>
      <c r="GBJ921" s="806"/>
      <c r="GBK921" s="806"/>
      <c r="GBL921" s="806"/>
      <c r="GBM921" s="806"/>
      <c r="GBN921" s="806"/>
      <c r="GBO921" s="806"/>
      <c r="GBP921" s="806"/>
      <c r="GBQ921" s="806"/>
      <c r="GBR921" s="806"/>
      <c r="GBS921" s="806"/>
      <c r="GBT921" s="806"/>
      <c r="GBU921" s="806"/>
      <c r="GBV921" s="806"/>
      <c r="GBW921" s="806"/>
      <c r="GBX921" s="806"/>
      <c r="GBY921" s="806"/>
      <c r="GBZ921" s="806"/>
      <c r="GCA921" s="806"/>
      <c r="GCB921" s="806"/>
      <c r="GCC921" s="806"/>
      <c r="GCD921" s="806"/>
      <c r="GCE921" s="806"/>
      <c r="GCF921" s="806"/>
      <c r="GCG921" s="806"/>
      <c r="GCH921" s="806"/>
      <c r="GCI921" s="806"/>
      <c r="GCJ921" s="806"/>
      <c r="GCK921" s="806"/>
      <c r="GCL921" s="806"/>
      <c r="GCM921" s="806"/>
      <c r="GCN921" s="806"/>
      <c r="GCO921" s="806"/>
      <c r="GCP921" s="806"/>
      <c r="GCQ921" s="806"/>
      <c r="GCR921" s="806"/>
      <c r="GCS921" s="806"/>
      <c r="GCT921" s="806"/>
      <c r="GCU921" s="806"/>
      <c r="GCV921" s="806"/>
      <c r="GCW921" s="806"/>
      <c r="GCX921" s="806"/>
      <c r="GCY921" s="806"/>
      <c r="GCZ921" s="806"/>
      <c r="GDA921" s="806"/>
      <c r="GDB921" s="806"/>
      <c r="GDC921" s="806"/>
      <c r="GDD921" s="806"/>
      <c r="GDE921" s="806"/>
      <c r="GDF921" s="806"/>
      <c r="GDG921" s="806"/>
      <c r="GDH921" s="806"/>
      <c r="GDI921" s="806"/>
      <c r="GDJ921" s="806"/>
      <c r="GDK921" s="806"/>
      <c r="GDL921" s="806"/>
      <c r="GDM921" s="806"/>
      <c r="GDN921" s="806"/>
      <c r="GDO921" s="806"/>
      <c r="GDP921" s="806"/>
      <c r="GDQ921" s="806"/>
      <c r="GDR921" s="806"/>
      <c r="GDS921" s="806"/>
      <c r="GDT921" s="806"/>
      <c r="GDU921" s="806"/>
      <c r="GDV921" s="806"/>
      <c r="GDW921" s="806"/>
      <c r="GDX921" s="806"/>
      <c r="GDY921" s="806"/>
      <c r="GDZ921" s="806"/>
      <c r="GEA921" s="806"/>
      <c r="GEB921" s="806"/>
      <c r="GEC921" s="806"/>
      <c r="GED921" s="806"/>
      <c r="GEE921" s="806"/>
      <c r="GEF921" s="806"/>
      <c r="GEG921" s="806"/>
      <c r="GEH921" s="806"/>
      <c r="GEI921" s="806"/>
      <c r="GEJ921" s="806"/>
      <c r="GEK921" s="806"/>
      <c r="GEL921" s="806"/>
      <c r="GEM921" s="806"/>
      <c r="GEN921" s="806"/>
      <c r="GEO921" s="806"/>
      <c r="GEP921" s="806"/>
      <c r="GEQ921" s="806"/>
      <c r="GER921" s="806"/>
      <c r="GES921" s="806"/>
      <c r="GET921" s="806"/>
      <c r="GEU921" s="806"/>
      <c r="GEV921" s="806"/>
      <c r="GEW921" s="806"/>
      <c r="GEX921" s="806"/>
      <c r="GEY921" s="806"/>
      <c r="GEZ921" s="806"/>
      <c r="GFA921" s="806"/>
      <c r="GFB921" s="806"/>
      <c r="GFC921" s="806"/>
      <c r="GFD921" s="806"/>
      <c r="GFE921" s="806"/>
      <c r="GFF921" s="806"/>
      <c r="GFG921" s="806"/>
      <c r="GFH921" s="806"/>
      <c r="GFI921" s="806"/>
      <c r="GFJ921" s="806"/>
      <c r="GFK921" s="806"/>
      <c r="GFL921" s="806"/>
      <c r="GFM921" s="806"/>
      <c r="GFN921" s="806"/>
      <c r="GFO921" s="806"/>
      <c r="GFP921" s="806"/>
      <c r="GFQ921" s="806"/>
      <c r="GFR921" s="806"/>
      <c r="GFS921" s="806"/>
      <c r="GFT921" s="806"/>
      <c r="GFU921" s="806"/>
      <c r="GFV921" s="806"/>
      <c r="GFW921" s="806"/>
      <c r="GFX921" s="806"/>
      <c r="GFY921" s="806"/>
      <c r="GFZ921" s="806"/>
      <c r="GGA921" s="806"/>
      <c r="GGB921" s="806"/>
      <c r="GGC921" s="806"/>
      <c r="GGD921" s="806"/>
      <c r="GGE921" s="806"/>
      <c r="GGF921" s="806"/>
      <c r="GGG921" s="806"/>
      <c r="GGH921" s="806"/>
      <c r="GGI921" s="806"/>
      <c r="GGJ921" s="806"/>
      <c r="GGK921" s="806"/>
      <c r="GGL921" s="806"/>
      <c r="GGM921" s="806"/>
      <c r="GGN921" s="806"/>
      <c r="GGO921" s="806"/>
      <c r="GGP921" s="806"/>
      <c r="GGQ921" s="806"/>
      <c r="GGR921" s="806"/>
      <c r="GGS921" s="806"/>
      <c r="GGT921" s="806"/>
      <c r="GGU921" s="806"/>
      <c r="GGV921" s="806"/>
      <c r="GGW921" s="806"/>
      <c r="GGX921" s="806"/>
      <c r="GGY921" s="806"/>
      <c r="GGZ921" s="806"/>
      <c r="GHA921" s="806"/>
      <c r="GHB921" s="806"/>
      <c r="GHC921" s="806"/>
      <c r="GHD921" s="806"/>
      <c r="GHE921" s="806"/>
      <c r="GHF921" s="806"/>
      <c r="GHG921" s="806"/>
      <c r="GHH921" s="806"/>
      <c r="GHI921" s="806"/>
      <c r="GHJ921" s="806"/>
      <c r="GHK921" s="806"/>
      <c r="GHL921" s="806"/>
      <c r="GHM921" s="806"/>
      <c r="GHN921" s="806"/>
      <c r="GHO921" s="806"/>
      <c r="GHP921" s="806"/>
      <c r="GHQ921" s="806"/>
      <c r="GHR921" s="806"/>
      <c r="GHS921" s="806"/>
      <c r="GHT921" s="806"/>
      <c r="GHU921" s="806"/>
      <c r="GHV921" s="806"/>
      <c r="GHW921" s="806"/>
      <c r="GHX921" s="806"/>
      <c r="GHY921" s="806"/>
      <c r="GHZ921" s="806"/>
      <c r="GIA921" s="806"/>
      <c r="GIB921" s="806"/>
      <c r="GIC921" s="806"/>
      <c r="GID921" s="806"/>
      <c r="GIE921" s="806"/>
      <c r="GIF921" s="806"/>
      <c r="GIG921" s="806"/>
      <c r="GIH921" s="806"/>
      <c r="GII921" s="806"/>
      <c r="GIJ921" s="806"/>
      <c r="GIK921" s="806"/>
      <c r="GIL921" s="806"/>
      <c r="GIM921" s="806"/>
      <c r="GIN921" s="806"/>
      <c r="GIO921" s="806"/>
      <c r="GIP921" s="806"/>
      <c r="GIQ921" s="806"/>
      <c r="GIR921" s="806"/>
      <c r="GIS921" s="806"/>
      <c r="GIT921" s="806"/>
      <c r="GIU921" s="806"/>
      <c r="GIV921" s="806"/>
      <c r="GIW921" s="806"/>
      <c r="GIX921" s="806"/>
      <c r="GIY921" s="806"/>
      <c r="GIZ921" s="806"/>
      <c r="GJA921" s="806"/>
      <c r="GJB921" s="806"/>
      <c r="GJC921" s="806"/>
      <c r="GJD921" s="806"/>
      <c r="GJE921" s="806"/>
      <c r="GJF921" s="806"/>
      <c r="GJG921" s="806"/>
      <c r="GJH921" s="806"/>
      <c r="GJI921" s="806"/>
      <c r="GJJ921" s="806"/>
      <c r="GJK921" s="806"/>
      <c r="GJL921" s="806"/>
      <c r="GJM921" s="806"/>
      <c r="GJN921" s="806"/>
      <c r="GJO921" s="806"/>
      <c r="GJP921" s="806"/>
      <c r="GJQ921" s="806"/>
      <c r="GJR921" s="806"/>
      <c r="GJS921" s="806"/>
      <c r="GJT921" s="806"/>
      <c r="GJU921" s="806"/>
      <c r="GJV921" s="806"/>
      <c r="GJW921" s="806"/>
      <c r="GJX921" s="806"/>
      <c r="GJY921" s="806"/>
      <c r="GJZ921" s="806"/>
      <c r="GKA921" s="806"/>
      <c r="GKB921" s="806"/>
      <c r="GKC921" s="806"/>
      <c r="GKD921" s="806"/>
      <c r="GKE921" s="806"/>
      <c r="GKF921" s="806"/>
      <c r="GKG921" s="806"/>
      <c r="GKH921" s="806"/>
      <c r="GKI921" s="806"/>
      <c r="GKJ921" s="806"/>
      <c r="GKK921" s="806"/>
      <c r="GKL921" s="806"/>
      <c r="GKM921" s="806"/>
      <c r="GKN921" s="806"/>
      <c r="GKO921" s="806"/>
      <c r="GKP921" s="806"/>
      <c r="GKQ921" s="806"/>
      <c r="GKR921" s="806"/>
      <c r="GKS921" s="806"/>
      <c r="GKT921" s="806"/>
      <c r="GKU921" s="806"/>
      <c r="GKV921" s="806"/>
      <c r="GKW921" s="806"/>
      <c r="GKX921" s="806"/>
      <c r="GKY921" s="806"/>
      <c r="GKZ921" s="806"/>
      <c r="GLA921" s="806"/>
      <c r="GLB921" s="806"/>
      <c r="GLC921" s="806"/>
      <c r="GLD921" s="806"/>
      <c r="GLE921" s="806"/>
      <c r="GLF921" s="806"/>
      <c r="GLG921" s="806"/>
      <c r="GLH921" s="806"/>
      <c r="GLI921" s="806"/>
      <c r="GLJ921" s="806"/>
      <c r="GLK921" s="806"/>
      <c r="GLL921" s="806"/>
      <c r="GLM921" s="806"/>
      <c r="GLN921" s="806"/>
      <c r="GLO921" s="806"/>
      <c r="GLP921" s="806"/>
      <c r="GLQ921" s="806"/>
      <c r="GLR921" s="806"/>
      <c r="GLS921" s="806"/>
      <c r="GLT921" s="806"/>
      <c r="GLU921" s="806"/>
      <c r="GLV921" s="806"/>
      <c r="GLW921" s="806"/>
      <c r="GLX921" s="806"/>
      <c r="GLY921" s="806"/>
      <c r="GLZ921" s="806"/>
      <c r="GMA921" s="806"/>
      <c r="GMB921" s="806"/>
      <c r="GMC921" s="806"/>
      <c r="GMD921" s="806"/>
      <c r="GME921" s="806"/>
      <c r="GMF921" s="806"/>
      <c r="GMG921" s="806"/>
      <c r="GMH921" s="806"/>
      <c r="GMI921" s="806"/>
      <c r="GMJ921" s="806"/>
      <c r="GMK921" s="806"/>
      <c r="GML921" s="806"/>
      <c r="GMM921" s="806"/>
      <c r="GMN921" s="806"/>
      <c r="GMO921" s="806"/>
      <c r="GMP921" s="806"/>
      <c r="GMQ921" s="806"/>
      <c r="GMR921" s="806"/>
      <c r="GMS921" s="806"/>
      <c r="GMT921" s="806"/>
      <c r="GMU921" s="806"/>
      <c r="GMV921" s="806"/>
      <c r="GMW921" s="806"/>
      <c r="GMX921" s="806"/>
      <c r="GMY921" s="806"/>
      <c r="GMZ921" s="806"/>
      <c r="GNA921" s="806"/>
      <c r="GNB921" s="806"/>
      <c r="GNC921" s="806"/>
      <c r="GND921" s="806"/>
      <c r="GNE921" s="806"/>
      <c r="GNF921" s="806"/>
      <c r="GNG921" s="806"/>
      <c r="GNH921" s="806"/>
      <c r="GNI921" s="806"/>
      <c r="GNJ921" s="806"/>
      <c r="GNK921" s="806"/>
      <c r="GNL921" s="806"/>
      <c r="GNM921" s="806"/>
      <c r="GNN921" s="806"/>
      <c r="GNO921" s="806"/>
      <c r="GNP921" s="806"/>
      <c r="GNQ921" s="806"/>
      <c r="GNR921" s="806"/>
      <c r="GNS921" s="806"/>
      <c r="GNT921" s="806"/>
      <c r="GNU921" s="806"/>
      <c r="GNV921" s="806"/>
      <c r="GNW921" s="806"/>
      <c r="GNX921" s="806"/>
      <c r="GNY921" s="806"/>
      <c r="GNZ921" s="806"/>
      <c r="GOA921" s="806"/>
      <c r="GOB921" s="806"/>
      <c r="GOC921" s="806"/>
      <c r="GOD921" s="806"/>
      <c r="GOE921" s="806"/>
      <c r="GOF921" s="806"/>
      <c r="GOG921" s="806"/>
      <c r="GOH921" s="806"/>
      <c r="GOI921" s="806"/>
      <c r="GOJ921" s="806"/>
      <c r="GOK921" s="806"/>
      <c r="GOL921" s="806"/>
      <c r="GOM921" s="806"/>
      <c r="GON921" s="806"/>
      <c r="GOO921" s="806"/>
      <c r="GOP921" s="806"/>
      <c r="GOQ921" s="806"/>
      <c r="GOR921" s="806"/>
      <c r="GOS921" s="806"/>
      <c r="GOT921" s="806"/>
      <c r="GOU921" s="806"/>
      <c r="GOV921" s="806"/>
      <c r="GOW921" s="806"/>
      <c r="GOX921" s="806"/>
      <c r="GOY921" s="806"/>
      <c r="GOZ921" s="806"/>
      <c r="GPA921" s="806"/>
      <c r="GPB921" s="806"/>
      <c r="GPC921" s="806"/>
      <c r="GPD921" s="806"/>
      <c r="GPE921" s="806"/>
      <c r="GPF921" s="806"/>
      <c r="GPG921" s="806"/>
      <c r="GPH921" s="806"/>
      <c r="GPI921" s="806"/>
      <c r="GPJ921" s="806"/>
      <c r="GPK921" s="806"/>
      <c r="GPL921" s="806"/>
      <c r="GPM921" s="806"/>
      <c r="GPN921" s="806"/>
      <c r="GPO921" s="806"/>
      <c r="GPP921" s="806"/>
      <c r="GPQ921" s="806"/>
      <c r="GPR921" s="806"/>
      <c r="GPS921" s="806"/>
      <c r="GPT921" s="806"/>
      <c r="GPU921" s="806"/>
      <c r="GPV921" s="806"/>
      <c r="GPW921" s="806"/>
      <c r="GPX921" s="806"/>
      <c r="GPY921" s="806"/>
      <c r="GPZ921" s="806"/>
      <c r="GQA921" s="806"/>
      <c r="GQB921" s="806"/>
      <c r="GQC921" s="806"/>
      <c r="GQD921" s="806"/>
      <c r="GQE921" s="806"/>
      <c r="GQF921" s="806"/>
      <c r="GQG921" s="806"/>
      <c r="GQH921" s="806"/>
      <c r="GQI921" s="806"/>
      <c r="GQJ921" s="806"/>
      <c r="GQK921" s="806"/>
      <c r="GQL921" s="806"/>
      <c r="GQM921" s="806"/>
      <c r="GQN921" s="806"/>
      <c r="GQO921" s="806"/>
      <c r="GQP921" s="806"/>
      <c r="GQQ921" s="806"/>
      <c r="GQR921" s="806"/>
      <c r="GQS921" s="806"/>
      <c r="GQT921" s="806"/>
      <c r="GQU921" s="806"/>
      <c r="GQV921" s="806"/>
      <c r="GQW921" s="806"/>
      <c r="GQX921" s="806"/>
      <c r="GQY921" s="806"/>
      <c r="GQZ921" s="806"/>
      <c r="GRA921" s="806"/>
      <c r="GRB921" s="806"/>
      <c r="GRC921" s="806"/>
      <c r="GRD921" s="806"/>
      <c r="GRE921" s="806"/>
      <c r="GRF921" s="806"/>
      <c r="GRG921" s="806"/>
      <c r="GRH921" s="806"/>
      <c r="GRI921" s="806"/>
      <c r="GRJ921" s="806"/>
      <c r="GRK921" s="806"/>
      <c r="GRL921" s="806"/>
      <c r="GRM921" s="806"/>
      <c r="GRN921" s="806"/>
      <c r="GRO921" s="806"/>
      <c r="GRP921" s="806"/>
      <c r="GRQ921" s="806"/>
      <c r="GRR921" s="806"/>
      <c r="GRS921" s="806"/>
      <c r="GRT921" s="806"/>
      <c r="GRU921" s="806"/>
      <c r="GRV921" s="806"/>
      <c r="GRW921" s="806"/>
      <c r="GRX921" s="806"/>
      <c r="GRY921" s="806"/>
      <c r="GRZ921" s="806"/>
      <c r="GSA921" s="806"/>
      <c r="GSB921" s="806"/>
      <c r="GSC921" s="806"/>
      <c r="GSD921" s="806"/>
      <c r="GSE921" s="806"/>
      <c r="GSF921" s="806"/>
      <c r="GSG921" s="806"/>
      <c r="GSH921" s="806"/>
      <c r="GSI921" s="806"/>
      <c r="GSJ921" s="806"/>
      <c r="GSK921" s="806"/>
      <c r="GSL921" s="806"/>
      <c r="GSM921" s="806"/>
      <c r="GSN921" s="806"/>
      <c r="GSO921" s="806"/>
      <c r="GSP921" s="806"/>
      <c r="GSQ921" s="806"/>
      <c r="GSR921" s="806"/>
      <c r="GSS921" s="806"/>
      <c r="GST921" s="806"/>
      <c r="GSU921" s="806"/>
      <c r="GSV921" s="806"/>
      <c r="GSW921" s="806"/>
      <c r="GSX921" s="806"/>
      <c r="GSY921" s="806"/>
      <c r="GSZ921" s="806"/>
      <c r="GTA921" s="806"/>
      <c r="GTB921" s="806"/>
      <c r="GTC921" s="806"/>
      <c r="GTD921" s="806"/>
      <c r="GTE921" s="806"/>
      <c r="GTF921" s="806"/>
      <c r="GTG921" s="806"/>
      <c r="GTH921" s="806"/>
      <c r="GTI921" s="806"/>
      <c r="GTJ921" s="806"/>
      <c r="GTK921" s="806"/>
      <c r="GTL921" s="806"/>
      <c r="GTM921" s="806"/>
      <c r="GTN921" s="806"/>
      <c r="GTO921" s="806"/>
      <c r="GTP921" s="806"/>
      <c r="GTQ921" s="806"/>
      <c r="GTR921" s="806"/>
      <c r="GTS921" s="806"/>
      <c r="GTT921" s="806"/>
      <c r="GTU921" s="806"/>
      <c r="GTV921" s="806"/>
      <c r="GTW921" s="806"/>
      <c r="GTX921" s="806"/>
      <c r="GTY921" s="806"/>
      <c r="GTZ921" s="806"/>
      <c r="GUA921" s="806"/>
      <c r="GUB921" s="806"/>
      <c r="GUC921" s="806"/>
      <c r="GUD921" s="806"/>
      <c r="GUE921" s="806"/>
      <c r="GUF921" s="806"/>
      <c r="GUG921" s="806"/>
      <c r="GUH921" s="806"/>
      <c r="GUI921" s="806"/>
      <c r="GUJ921" s="806"/>
      <c r="GUK921" s="806"/>
      <c r="GUL921" s="806"/>
      <c r="GUM921" s="806"/>
      <c r="GUN921" s="806"/>
      <c r="GUO921" s="806"/>
      <c r="GUP921" s="806"/>
      <c r="GUQ921" s="806"/>
      <c r="GUR921" s="806"/>
      <c r="GUS921" s="806"/>
      <c r="GUT921" s="806"/>
      <c r="GUU921" s="806"/>
      <c r="GUV921" s="806"/>
      <c r="GUW921" s="806"/>
      <c r="GUX921" s="806"/>
      <c r="GUY921" s="806"/>
      <c r="GUZ921" s="806"/>
      <c r="GVA921" s="806"/>
      <c r="GVB921" s="806"/>
      <c r="GVC921" s="806"/>
      <c r="GVD921" s="806"/>
      <c r="GVE921" s="806"/>
      <c r="GVF921" s="806"/>
      <c r="GVG921" s="806"/>
      <c r="GVH921" s="806"/>
      <c r="GVI921" s="806"/>
      <c r="GVJ921" s="806"/>
      <c r="GVK921" s="806"/>
      <c r="GVL921" s="806"/>
      <c r="GVM921" s="806"/>
      <c r="GVN921" s="806"/>
      <c r="GVO921" s="806"/>
      <c r="GVP921" s="806"/>
      <c r="GVQ921" s="806"/>
      <c r="GVR921" s="806"/>
      <c r="GVS921" s="806"/>
      <c r="GVT921" s="806"/>
      <c r="GVU921" s="806"/>
      <c r="GVV921" s="806"/>
      <c r="GVW921" s="806"/>
      <c r="GVX921" s="806"/>
      <c r="GVY921" s="806"/>
      <c r="GVZ921" s="806"/>
      <c r="GWA921" s="806"/>
      <c r="GWB921" s="806"/>
      <c r="GWC921" s="806"/>
      <c r="GWD921" s="806"/>
      <c r="GWE921" s="806"/>
      <c r="GWF921" s="806"/>
      <c r="GWG921" s="806"/>
      <c r="GWH921" s="806"/>
      <c r="GWI921" s="806"/>
      <c r="GWJ921" s="806"/>
      <c r="GWK921" s="806"/>
      <c r="GWL921" s="806"/>
      <c r="GWM921" s="806"/>
      <c r="GWN921" s="806"/>
      <c r="GWO921" s="806"/>
      <c r="GWP921" s="806"/>
      <c r="GWQ921" s="806"/>
      <c r="GWR921" s="806"/>
      <c r="GWS921" s="806"/>
      <c r="GWT921" s="806"/>
      <c r="GWU921" s="806"/>
      <c r="GWV921" s="806"/>
      <c r="GWW921" s="806"/>
      <c r="GWX921" s="806"/>
      <c r="GWY921" s="806"/>
      <c r="GWZ921" s="806"/>
      <c r="GXA921" s="806"/>
      <c r="GXB921" s="806"/>
      <c r="GXC921" s="806"/>
      <c r="GXD921" s="806"/>
      <c r="GXE921" s="806"/>
      <c r="GXF921" s="806"/>
      <c r="GXG921" s="806"/>
      <c r="GXH921" s="806"/>
      <c r="GXI921" s="806"/>
      <c r="GXJ921" s="806"/>
      <c r="GXK921" s="806"/>
      <c r="GXL921" s="806"/>
      <c r="GXM921" s="806"/>
      <c r="GXN921" s="806"/>
      <c r="GXO921" s="806"/>
      <c r="GXP921" s="806"/>
      <c r="GXQ921" s="806"/>
      <c r="GXR921" s="806"/>
      <c r="GXS921" s="806"/>
      <c r="GXT921" s="806"/>
      <c r="GXU921" s="806"/>
      <c r="GXV921" s="806"/>
      <c r="GXW921" s="806"/>
      <c r="GXX921" s="806"/>
      <c r="GXY921" s="806"/>
      <c r="GXZ921" s="806"/>
      <c r="GYA921" s="806"/>
      <c r="GYB921" s="806"/>
      <c r="GYC921" s="806"/>
      <c r="GYD921" s="806"/>
      <c r="GYE921" s="806"/>
      <c r="GYF921" s="806"/>
      <c r="GYG921" s="806"/>
      <c r="GYH921" s="806"/>
      <c r="GYI921" s="806"/>
      <c r="GYJ921" s="806"/>
      <c r="GYK921" s="806"/>
      <c r="GYL921" s="806"/>
      <c r="GYM921" s="806"/>
      <c r="GYN921" s="806"/>
      <c r="GYO921" s="806"/>
      <c r="GYP921" s="806"/>
      <c r="GYQ921" s="806"/>
      <c r="GYR921" s="806"/>
      <c r="GYS921" s="806"/>
      <c r="GYT921" s="806"/>
      <c r="GYU921" s="806"/>
      <c r="GYV921" s="806"/>
      <c r="GYW921" s="806"/>
      <c r="GYX921" s="806"/>
      <c r="GYY921" s="806"/>
      <c r="GYZ921" s="806"/>
      <c r="GZA921" s="806"/>
      <c r="GZB921" s="806"/>
      <c r="GZC921" s="806"/>
      <c r="GZD921" s="806"/>
      <c r="GZE921" s="806"/>
      <c r="GZF921" s="806"/>
      <c r="GZG921" s="806"/>
      <c r="GZH921" s="806"/>
      <c r="GZI921" s="806"/>
      <c r="GZJ921" s="806"/>
      <c r="GZK921" s="806"/>
      <c r="GZL921" s="806"/>
      <c r="GZM921" s="806"/>
      <c r="GZN921" s="806"/>
      <c r="GZO921" s="806"/>
      <c r="GZP921" s="806"/>
      <c r="GZQ921" s="806"/>
      <c r="GZR921" s="806"/>
      <c r="GZS921" s="806"/>
      <c r="GZT921" s="806"/>
      <c r="GZU921" s="806"/>
      <c r="GZV921" s="806"/>
      <c r="GZW921" s="806"/>
      <c r="GZX921" s="806"/>
      <c r="GZY921" s="806"/>
      <c r="GZZ921" s="806"/>
      <c r="HAA921" s="806"/>
      <c r="HAB921" s="806"/>
      <c r="HAC921" s="806"/>
      <c r="HAD921" s="806"/>
      <c r="HAE921" s="806"/>
      <c r="HAF921" s="806"/>
      <c r="HAG921" s="806"/>
      <c r="HAH921" s="806"/>
      <c r="HAI921" s="806"/>
      <c r="HAJ921" s="806"/>
      <c r="HAK921" s="806"/>
      <c r="HAL921" s="806"/>
      <c r="HAM921" s="806"/>
      <c r="HAN921" s="806"/>
      <c r="HAO921" s="806"/>
      <c r="HAP921" s="806"/>
      <c r="HAQ921" s="806"/>
      <c r="HAR921" s="806"/>
      <c r="HAS921" s="806"/>
      <c r="HAT921" s="806"/>
      <c r="HAU921" s="806"/>
      <c r="HAV921" s="806"/>
      <c r="HAW921" s="806"/>
      <c r="HAX921" s="806"/>
      <c r="HAY921" s="806"/>
      <c r="HAZ921" s="806"/>
      <c r="HBA921" s="806"/>
      <c r="HBB921" s="806"/>
      <c r="HBC921" s="806"/>
      <c r="HBD921" s="806"/>
      <c r="HBE921" s="806"/>
      <c r="HBF921" s="806"/>
      <c r="HBG921" s="806"/>
      <c r="HBH921" s="806"/>
      <c r="HBI921" s="806"/>
      <c r="HBJ921" s="806"/>
      <c r="HBK921" s="806"/>
      <c r="HBL921" s="806"/>
      <c r="HBM921" s="806"/>
      <c r="HBN921" s="806"/>
      <c r="HBO921" s="806"/>
      <c r="HBP921" s="806"/>
      <c r="HBQ921" s="806"/>
      <c r="HBR921" s="806"/>
      <c r="HBS921" s="806"/>
      <c r="HBT921" s="806"/>
      <c r="HBU921" s="806"/>
      <c r="HBV921" s="806"/>
      <c r="HBW921" s="806"/>
      <c r="HBX921" s="806"/>
      <c r="HBY921" s="806"/>
      <c r="HBZ921" s="806"/>
      <c r="HCA921" s="806"/>
      <c r="HCB921" s="806"/>
      <c r="HCC921" s="806"/>
      <c r="HCD921" s="806"/>
      <c r="HCE921" s="806"/>
      <c r="HCF921" s="806"/>
      <c r="HCG921" s="806"/>
      <c r="HCH921" s="806"/>
      <c r="HCI921" s="806"/>
      <c r="HCJ921" s="806"/>
      <c r="HCK921" s="806"/>
      <c r="HCL921" s="806"/>
      <c r="HCM921" s="806"/>
      <c r="HCN921" s="806"/>
      <c r="HCO921" s="806"/>
      <c r="HCP921" s="806"/>
      <c r="HCQ921" s="806"/>
      <c r="HCR921" s="806"/>
      <c r="HCS921" s="806"/>
      <c r="HCT921" s="806"/>
      <c r="HCU921" s="806"/>
      <c r="HCV921" s="806"/>
      <c r="HCW921" s="806"/>
      <c r="HCX921" s="806"/>
      <c r="HCY921" s="806"/>
      <c r="HCZ921" s="806"/>
      <c r="HDA921" s="806"/>
      <c r="HDB921" s="806"/>
      <c r="HDC921" s="806"/>
      <c r="HDD921" s="806"/>
      <c r="HDE921" s="806"/>
      <c r="HDF921" s="806"/>
      <c r="HDG921" s="806"/>
      <c r="HDH921" s="806"/>
      <c r="HDI921" s="806"/>
      <c r="HDJ921" s="806"/>
      <c r="HDK921" s="806"/>
      <c r="HDL921" s="806"/>
      <c r="HDM921" s="806"/>
      <c r="HDN921" s="806"/>
      <c r="HDO921" s="806"/>
      <c r="HDP921" s="806"/>
      <c r="HDQ921" s="806"/>
      <c r="HDR921" s="806"/>
      <c r="HDS921" s="806"/>
      <c r="HDT921" s="806"/>
      <c r="HDU921" s="806"/>
      <c r="HDV921" s="806"/>
      <c r="HDW921" s="806"/>
      <c r="HDX921" s="806"/>
      <c r="HDY921" s="806"/>
      <c r="HDZ921" s="806"/>
      <c r="HEA921" s="806"/>
      <c r="HEB921" s="806"/>
      <c r="HEC921" s="806"/>
      <c r="HED921" s="806"/>
      <c r="HEE921" s="806"/>
      <c r="HEF921" s="806"/>
      <c r="HEG921" s="806"/>
      <c r="HEH921" s="806"/>
      <c r="HEI921" s="806"/>
      <c r="HEJ921" s="806"/>
      <c r="HEK921" s="806"/>
      <c r="HEL921" s="806"/>
      <c r="HEM921" s="806"/>
      <c r="HEN921" s="806"/>
      <c r="HEO921" s="806"/>
      <c r="HEP921" s="806"/>
      <c r="HEQ921" s="806"/>
      <c r="HER921" s="806"/>
      <c r="HES921" s="806"/>
      <c r="HET921" s="806"/>
      <c r="HEU921" s="806"/>
      <c r="HEV921" s="806"/>
      <c r="HEW921" s="806"/>
      <c r="HEX921" s="806"/>
      <c r="HEY921" s="806"/>
      <c r="HEZ921" s="806"/>
      <c r="HFA921" s="806"/>
      <c r="HFB921" s="806"/>
      <c r="HFC921" s="806"/>
      <c r="HFD921" s="806"/>
      <c r="HFE921" s="806"/>
      <c r="HFF921" s="806"/>
      <c r="HFG921" s="806"/>
      <c r="HFH921" s="806"/>
      <c r="HFI921" s="806"/>
      <c r="HFJ921" s="806"/>
      <c r="HFK921" s="806"/>
      <c r="HFL921" s="806"/>
      <c r="HFM921" s="806"/>
      <c r="HFN921" s="806"/>
      <c r="HFO921" s="806"/>
      <c r="HFP921" s="806"/>
      <c r="HFQ921" s="806"/>
      <c r="HFR921" s="806"/>
      <c r="HFS921" s="806"/>
      <c r="HFT921" s="806"/>
      <c r="HFU921" s="806"/>
      <c r="HFV921" s="806"/>
      <c r="HFW921" s="806"/>
      <c r="HFX921" s="806"/>
      <c r="HFY921" s="806"/>
      <c r="HFZ921" s="806"/>
      <c r="HGA921" s="806"/>
      <c r="HGB921" s="806"/>
      <c r="HGC921" s="806"/>
      <c r="HGD921" s="806"/>
      <c r="HGE921" s="806"/>
      <c r="HGF921" s="806"/>
      <c r="HGG921" s="806"/>
      <c r="HGH921" s="806"/>
      <c r="HGI921" s="806"/>
      <c r="HGJ921" s="806"/>
      <c r="HGK921" s="806"/>
      <c r="HGL921" s="806"/>
      <c r="HGM921" s="806"/>
      <c r="HGN921" s="806"/>
      <c r="HGO921" s="806"/>
      <c r="HGP921" s="806"/>
      <c r="HGQ921" s="806"/>
      <c r="HGR921" s="806"/>
      <c r="HGS921" s="806"/>
      <c r="HGT921" s="806"/>
      <c r="HGU921" s="806"/>
      <c r="HGV921" s="806"/>
      <c r="HGW921" s="806"/>
      <c r="HGX921" s="806"/>
      <c r="HGY921" s="806"/>
      <c r="HGZ921" s="806"/>
      <c r="HHA921" s="806"/>
      <c r="HHB921" s="806"/>
      <c r="HHC921" s="806"/>
      <c r="HHD921" s="806"/>
      <c r="HHE921" s="806"/>
      <c r="HHF921" s="806"/>
      <c r="HHG921" s="806"/>
      <c r="HHH921" s="806"/>
      <c r="HHI921" s="806"/>
      <c r="HHJ921" s="806"/>
      <c r="HHK921" s="806"/>
      <c r="HHL921" s="806"/>
      <c r="HHM921" s="806"/>
      <c r="HHN921" s="806"/>
      <c r="HHO921" s="806"/>
      <c r="HHP921" s="806"/>
      <c r="HHQ921" s="806"/>
      <c r="HHR921" s="806"/>
      <c r="HHS921" s="806"/>
      <c r="HHT921" s="806"/>
      <c r="HHU921" s="806"/>
      <c r="HHV921" s="806"/>
      <c r="HHW921" s="806"/>
      <c r="HHX921" s="806"/>
      <c r="HHY921" s="806"/>
      <c r="HHZ921" s="806"/>
      <c r="HIA921" s="806"/>
      <c r="HIB921" s="806"/>
      <c r="HIC921" s="806"/>
      <c r="HID921" s="806"/>
      <c r="HIE921" s="806"/>
      <c r="HIF921" s="806"/>
      <c r="HIG921" s="806"/>
      <c r="HIH921" s="806"/>
      <c r="HII921" s="806"/>
      <c r="HIJ921" s="806"/>
      <c r="HIK921" s="806"/>
      <c r="HIL921" s="806"/>
      <c r="HIM921" s="806"/>
      <c r="HIN921" s="806"/>
      <c r="HIO921" s="806"/>
      <c r="HIP921" s="806"/>
      <c r="HIQ921" s="806"/>
      <c r="HIR921" s="806"/>
      <c r="HIS921" s="806"/>
      <c r="HIT921" s="806"/>
      <c r="HIU921" s="806"/>
      <c r="HIV921" s="806"/>
      <c r="HIW921" s="806"/>
      <c r="HIX921" s="806"/>
      <c r="HIY921" s="806"/>
      <c r="HIZ921" s="806"/>
      <c r="HJA921" s="806"/>
      <c r="HJB921" s="806"/>
      <c r="HJC921" s="806"/>
      <c r="HJD921" s="806"/>
      <c r="HJE921" s="806"/>
      <c r="HJF921" s="806"/>
      <c r="HJG921" s="806"/>
      <c r="HJH921" s="806"/>
      <c r="HJI921" s="806"/>
      <c r="HJJ921" s="806"/>
      <c r="HJK921" s="806"/>
      <c r="HJL921" s="806"/>
      <c r="HJM921" s="806"/>
      <c r="HJN921" s="806"/>
      <c r="HJO921" s="806"/>
      <c r="HJP921" s="806"/>
      <c r="HJQ921" s="806"/>
      <c r="HJR921" s="806"/>
      <c r="HJS921" s="806"/>
      <c r="HJT921" s="806"/>
      <c r="HJU921" s="806"/>
      <c r="HJV921" s="806"/>
      <c r="HJW921" s="806"/>
      <c r="HJX921" s="806"/>
      <c r="HJY921" s="806"/>
      <c r="HJZ921" s="806"/>
      <c r="HKA921" s="806"/>
      <c r="HKB921" s="806"/>
      <c r="HKC921" s="806"/>
      <c r="HKD921" s="806"/>
      <c r="HKE921" s="806"/>
      <c r="HKF921" s="806"/>
      <c r="HKG921" s="806"/>
      <c r="HKH921" s="806"/>
      <c r="HKI921" s="806"/>
      <c r="HKJ921" s="806"/>
      <c r="HKK921" s="806"/>
      <c r="HKL921" s="806"/>
      <c r="HKM921" s="806"/>
      <c r="HKN921" s="806"/>
      <c r="HKO921" s="806"/>
      <c r="HKP921" s="806"/>
      <c r="HKQ921" s="806"/>
      <c r="HKR921" s="806"/>
      <c r="HKS921" s="806"/>
      <c r="HKT921" s="806"/>
      <c r="HKU921" s="806"/>
      <c r="HKV921" s="806"/>
      <c r="HKW921" s="806"/>
      <c r="HKX921" s="806"/>
      <c r="HKY921" s="806"/>
      <c r="HKZ921" s="806"/>
      <c r="HLA921" s="806"/>
      <c r="HLB921" s="806"/>
      <c r="HLC921" s="806"/>
      <c r="HLD921" s="806"/>
      <c r="HLE921" s="806"/>
      <c r="HLF921" s="806"/>
      <c r="HLG921" s="806"/>
      <c r="HLH921" s="806"/>
      <c r="HLI921" s="806"/>
      <c r="HLJ921" s="806"/>
      <c r="HLK921" s="806"/>
      <c r="HLL921" s="806"/>
      <c r="HLM921" s="806"/>
      <c r="HLN921" s="806"/>
      <c r="HLO921" s="806"/>
      <c r="HLP921" s="806"/>
      <c r="HLQ921" s="806"/>
      <c r="HLR921" s="806"/>
      <c r="HLS921" s="806"/>
      <c r="HLT921" s="806"/>
      <c r="HLU921" s="806"/>
      <c r="HLV921" s="806"/>
      <c r="HLW921" s="806"/>
      <c r="HLX921" s="806"/>
      <c r="HLY921" s="806"/>
      <c r="HLZ921" s="806"/>
      <c r="HMA921" s="806"/>
      <c r="HMB921" s="806"/>
      <c r="HMC921" s="806"/>
      <c r="HMD921" s="806"/>
      <c r="HME921" s="806"/>
      <c r="HMF921" s="806"/>
      <c r="HMG921" s="806"/>
      <c r="HMH921" s="806"/>
      <c r="HMI921" s="806"/>
      <c r="HMJ921" s="806"/>
      <c r="HMK921" s="806"/>
      <c r="HML921" s="806"/>
      <c r="HMM921" s="806"/>
      <c r="HMN921" s="806"/>
      <c r="HMO921" s="806"/>
      <c r="HMP921" s="806"/>
      <c r="HMQ921" s="806"/>
      <c r="HMR921" s="806"/>
      <c r="HMS921" s="806"/>
      <c r="HMT921" s="806"/>
      <c r="HMU921" s="806"/>
      <c r="HMV921" s="806"/>
      <c r="HMW921" s="806"/>
      <c r="HMX921" s="806"/>
      <c r="HMY921" s="806"/>
      <c r="HMZ921" s="806"/>
      <c r="HNA921" s="806"/>
      <c r="HNB921" s="806"/>
      <c r="HNC921" s="806"/>
      <c r="HND921" s="806"/>
      <c r="HNE921" s="806"/>
      <c r="HNF921" s="806"/>
      <c r="HNG921" s="806"/>
      <c r="HNH921" s="806"/>
      <c r="HNI921" s="806"/>
      <c r="HNJ921" s="806"/>
      <c r="HNK921" s="806"/>
      <c r="HNL921" s="806"/>
      <c r="HNM921" s="806"/>
      <c r="HNN921" s="806"/>
      <c r="HNO921" s="806"/>
      <c r="HNP921" s="806"/>
      <c r="HNQ921" s="806"/>
      <c r="HNR921" s="806"/>
      <c r="HNS921" s="806"/>
      <c r="HNT921" s="806"/>
      <c r="HNU921" s="806"/>
      <c r="HNV921" s="806"/>
      <c r="HNW921" s="806"/>
      <c r="HNX921" s="806"/>
      <c r="HNY921" s="806"/>
      <c r="HNZ921" s="806"/>
      <c r="HOA921" s="806"/>
      <c r="HOB921" s="806"/>
      <c r="HOC921" s="806"/>
      <c r="HOD921" s="806"/>
      <c r="HOE921" s="806"/>
      <c r="HOF921" s="806"/>
      <c r="HOG921" s="806"/>
      <c r="HOH921" s="806"/>
      <c r="HOI921" s="806"/>
      <c r="HOJ921" s="806"/>
      <c r="HOK921" s="806"/>
      <c r="HOL921" s="806"/>
      <c r="HOM921" s="806"/>
      <c r="HON921" s="806"/>
      <c r="HOO921" s="806"/>
      <c r="HOP921" s="806"/>
      <c r="HOQ921" s="806"/>
      <c r="HOR921" s="806"/>
      <c r="HOS921" s="806"/>
      <c r="HOT921" s="806"/>
      <c r="HOU921" s="806"/>
      <c r="HOV921" s="806"/>
      <c r="HOW921" s="806"/>
      <c r="HOX921" s="806"/>
      <c r="HOY921" s="806"/>
      <c r="HOZ921" s="806"/>
      <c r="HPA921" s="806"/>
      <c r="HPB921" s="806"/>
      <c r="HPC921" s="806"/>
      <c r="HPD921" s="806"/>
      <c r="HPE921" s="806"/>
      <c r="HPF921" s="806"/>
      <c r="HPG921" s="806"/>
      <c r="HPH921" s="806"/>
      <c r="HPI921" s="806"/>
      <c r="HPJ921" s="806"/>
      <c r="HPK921" s="806"/>
      <c r="HPL921" s="806"/>
      <c r="HPM921" s="806"/>
      <c r="HPN921" s="806"/>
      <c r="HPO921" s="806"/>
      <c r="HPP921" s="806"/>
      <c r="HPQ921" s="806"/>
      <c r="HPR921" s="806"/>
      <c r="HPS921" s="806"/>
      <c r="HPT921" s="806"/>
      <c r="HPU921" s="806"/>
      <c r="HPV921" s="806"/>
      <c r="HPW921" s="806"/>
      <c r="HPX921" s="806"/>
      <c r="HPY921" s="806"/>
      <c r="HPZ921" s="806"/>
      <c r="HQA921" s="806"/>
      <c r="HQB921" s="806"/>
      <c r="HQC921" s="806"/>
      <c r="HQD921" s="806"/>
      <c r="HQE921" s="806"/>
      <c r="HQF921" s="806"/>
      <c r="HQG921" s="806"/>
      <c r="HQH921" s="806"/>
      <c r="HQI921" s="806"/>
      <c r="HQJ921" s="806"/>
      <c r="HQK921" s="806"/>
      <c r="HQL921" s="806"/>
      <c r="HQM921" s="806"/>
      <c r="HQN921" s="806"/>
      <c r="HQO921" s="806"/>
      <c r="HQP921" s="806"/>
      <c r="HQQ921" s="806"/>
      <c r="HQR921" s="806"/>
      <c r="HQS921" s="806"/>
      <c r="HQT921" s="806"/>
      <c r="HQU921" s="806"/>
      <c r="HQV921" s="806"/>
      <c r="HQW921" s="806"/>
      <c r="HQX921" s="806"/>
      <c r="HQY921" s="806"/>
      <c r="HQZ921" s="806"/>
      <c r="HRA921" s="806"/>
      <c r="HRB921" s="806"/>
      <c r="HRC921" s="806"/>
      <c r="HRD921" s="806"/>
      <c r="HRE921" s="806"/>
      <c r="HRF921" s="806"/>
      <c r="HRG921" s="806"/>
      <c r="HRH921" s="806"/>
      <c r="HRI921" s="806"/>
      <c r="HRJ921" s="806"/>
      <c r="HRK921" s="806"/>
      <c r="HRL921" s="806"/>
      <c r="HRM921" s="806"/>
      <c r="HRN921" s="806"/>
      <c r="HRO921" s="806"/>
      <c r="HRP921" s="806"/>
      <c r="HRQ921" s="806"/>
      <c r="HRR921" s="806"/>
      <c r="HRS921" s="806"/>
      <c r="HRT921" s="806"/>
      <c r="HRU921" s="806"/>
      <c r="HRV921" s="806"/>
      <c r="HRW921" s="806"/>
      <c r="HRX921" s="806"/>
      <c r="HRY921" s="806"/>
      <c r="HRZ921" s="806"/>
      <c r="HSA921" s="806"/>
      <c r="HSB921" s="806"/>
      <c r="HSC921" s="806"/>
      <c r="HSD921" s="806"/>
      <c r="HSE921" s="806"/>
      <c r="HSF921" s="806"/>
      <c r="HSG921" s="806"/>
      <c r="HSH921" s="806"/>
      <c r="HSI921" s="806"/>
      <c r="HSJ921" s="806"/>
      <c r="HSK921" s="806"/>
      <c r="HSL921" s="806"/>
      <c r="HSM921" s="806"/>
      <c r="HSN921" s="806"/>
      <c r="HSO921" s="806"/>
      <c r="HSP921" s="806"/>
      <c r="HSQ921" s="806"/>
      <c r="HSR921" s="806"/>
      <c r="HSS921" s="806"/>
      <c r="HST921" s="806"/>
      <c r="HSU921" s="806"/>
      <c r="HSV921" s="806"/>
      <c r="HSW921" s="806"/>
      <c r="HSX921" s="806"/>
      <c r="HSY921" s="806"/>
      <c r="HSZ921" s="806"/>
      <c r="HTA921" s="806"/>
      <c r="HTB921" s="806"/>
      <c r="HTC921" s="806"/>
      <c r="HTD921" s="806"/>
      <c r="HTE921" s="806"/>
      <c r="HTF921" s="806"/>
      <c r="HTG921" s="806"/>
      <c r="HTH921" s="806"/>
      <c r="HTI921" s="806"/>
      <c r="HTJ921" s="806"/>
      <c r="HTK921" s="806"/>
      <c r="HTL921" s="806"/>
      <c r="HTM921" s="806"/>
      <c r="HTN921" s="806"/>
      <c r="HTO921" s="806"/>
      <c r="HTP921" s="806"/>
      <c r="HTQ921" s="806"/>
      <c r="HTR921" s="806"/>
      <c r="HTS921" s="806"/>
      <c r="HTT921" s="806"/>
      <c r="HTU921" s="806"/>
      <c r="HTV921" s="806"/>
      <c r="HTW921" s="806"/>
      <c r="HTX921" s="806"/>
      <c r="HTY921" s="806"/>
      <c r="HTZ921" s="806"/>
      <c r="HUA921" s="806"/>
      <c r="HUB921" s="806"/>
      <c r="HUC921" s="806"/>
      <c r="HUD921" s="806"/>
      <c r="HUE921" s="806"/>
      <c r="HUF921" s="806"/>
      <c r="HUG921" s="806"/>
      <c r="HUH921" s="806"/>
      <c r="HUI921" s="806"/>
      <c r="HUJ921" s="806"/>
      <c r="HUK921" s="806"/>
      <c r="HUL921" s="806"/>
      <c r="HUM921" s="806"/>
      <c r="HUN921" s="806"/>
      <c r="HUO921" s="806"/>
      <c r="HUP921" s="806"/>
      <c r="HUQ921" s="806"/>
      <c r="HUR921" s="806"/>
      <c r="HUS921" s="806"/>
      <c r="HUT921" s="806"/>
      <c r="HUU921" s="806"/>
      <c r="HUV921" s="806"/>
      <c r="HUW921" s="806"/>
      <c r="HUX921" s="806"/>
      <c r="HUY921" s="806"/>
      <c r="HUZ921" s="806"/>
      <c r="HVA921" s="806"/>
      <c r="HVB921" s="806"/>
      <c r="HVC921" s="806"/>
      <c r="HVD921" s="806"/>
      <c r="HVE921" s="806"/>
      <c r="HVF921" s="806"/>
      <c r="HVG921" s="806"/>
      <c r="HVH921" s="806"/>
      <c r="HVI921" s="806"/>
      <c r="HVJ921" s="806"/>
      <c r="HVK921" s="806"/>
      <c r="HVL921" s="806"/>
      <c r="HVM921" s="806"/>
      <c r="HVN921" s="806"/>
      <c r="HVO921" s="806"/>
      <c r="HVP921" s="806"/>
      <c r="HVQ921" s="806"/>
      <c r="HVR921" s="806"/>
      <c r="HVS921" s="806"/>
      <c r="HVT921" s="806"/>
      <c r="HVU921" s="806"/>
      <c r="HVV921" s="806"/>
      <c r="HVW921" s="806"/>
      <c r="HVX921" s="806"/>
      <c r="HVY921" s="806"/>
      <c r="HVZ921" s="806"/>
      <c r="HWA921" s="806"/>
      <c r="HWB921" s="806"/>
      <c r="HWC921" s="806"/>
      <c r="HWD921" s="806"/>
      <c r="HWE921" s="806"/>
      <c r="HWF921" s="806"/>
      <c r="HWG921" s="806"/>
      <c r="HWH921" s="806"/>
      <c r="HWI921" s="806"/>
      <c r="HWJ921" s="806"/>
      <c r="HWK921" s="806"/>
      <c r="HWL921" s="806"/>
      <c r="HWM921" s="806"/>
      <c r="HWN921" s="806"/>
      <c r="HWO921" s="806"/>
      <c r="HWP921" s="806"/>
      <c r="HWQ921" s="806"/>
      <c r="HWR921" s="806"/>
      <c r="HWS921" s="806"/>
      <c r="HWT921" s="806"/>
      <c r="HWU921" s="806"/>
      <c r="HWV921" s="806"/>
      <c r="HWW921" s="806"/>
      <c r="HWX921" s="806"/>
      <c r="HWY921" s="806"/>
      <c r="HWZ921" s="806"/>
      <c r="HXA921" s="806"/>
      <c r="HXB921" s="806"/>
      <c r="HXC921" s="806"/>
      <c r="HXD921" s="806"/>
      <c r="HXE921" s="806"/>
      <c r="HXF921" s="806"/>
      <c r="HXG921" s="806"/>
      <c r="HXH921" s="806"/>
      <c r="HXI921" s="806"/>
      <c r="HXJ921" s="806"/>
      <c r="HXK921" s="806"/>
      <c r="HXL921" s="806"/>
      <c r="HXM921" s="806"/>
      <c r="HXN921" s="806"/>
      <c r="HXO921" s="806"/>
      <c r="HXP921" s="806"/>
      <c r="HXQ921" s="806"/>
      <c r="HXR921" s="806"/>
      <c r="HXS921" s="806"/>
      <c r="HXT921" s="806"/>
      <c r="HXU921" s="806"/>
      <c r="HXV921" s="806"/>
      <c r="HXW921" s="806"/>
      <c r="HXX921" s="806"/>
      <c r="HXY921" s="806"/>
      <c r="HXZ921" s="806"/>
      <c r="HYA921" s="806"/>
      <c r="HYB921" s="806"/>
      <c r="HYC921" s="806"/>
      <c r="HYD921" s="806"/>
      <c r="HYE921" s="806"/>
      <c r="HYF921" s="806"/>
      <c r="HYG921" s="806"/>
      <c r="HYH921" s="806"/>
      <c r="HYI921" s="806"/>
      <c r="HYJ921" s="806"/>
      <c r="HYK921" s="806"/>
      <c r="HYL921" s="806"/>
      <c r="HYM921" s="806"/>
      <c r="HYN921" s="806"/>
      <c r="HYO921" s="806"/>
      <c r="HYP921" s="806"/>
      <c r="HYQ921" s="806"/>
      <c r="HYR921" s="806"/>
      <c r="HYS921" s="806"/>
      <c r="HYT921" s="806"/>
      <c r="HYU921" s="806"/>
      <c r="HYV921" s="806"/>
      <c r="HYW921" s="806"/>
      <c r="HYX921" s="806"/>
      <c r="HYY921" s="806"/>
      <c r="HYZ921" s="806"/>
      <c r="HZA921" s="806"/>
      <c r="HZB921" s="806"/>
      <c r="HZC921" s="806"/>
      <c r="HZD921" s="806"/>
      <c r="HZE921" s="806"/>
      <c r="HZF921" s="806"/>
      <c r="HZG921" s="806"/>
      <c r="HZH921" s="806"/>
      <c r="HZI921" s="806"/>
      <c r="HZJ921" s="806"/>
      <c r="HZK921" s="806"/>
      <c r="HZL921" s="806"/>
      <c r="HZM921" s="806"/>
      <c r="HZN921" s="806"/>
      <c r="HZO921" s="806"/>
      <c r="HZP921" s="806"/>
      <c r="HZQ921" s="806"/>
      <c r="HZR921" s="806"/>
      <c r="HZS921" s="806"/>
      <c r="HZT921" s="806"/>
      <c r="HZU921" s="806"/>
      <c r="HZV921" s="806"/>
      <c r="HZW921" s="806"/>
      <c r="HZX921" s="806"/>
      <c r="HZY921" s="806"/>
      <c r="HZZ921" s="806"/>
      <c r="IAA921" s="806"/>
      <c r="IAB921" s="806"/>
      <c r="IAC921" s="806"/>
      <c r="IAD921" s="806"/>
      <c r="IAE921" s="806"/>
      <c r="IAF921" s="806"/>
      <c r="IAG921" s="806"/>
      <c r="IAH921" s="806"/>
      <c r="IAI921" s="806"/>
      <c r="IAJ921" s="806"/>
      <c r="IAK921" s="806"/>
      <c r="IAL921" s="806"/>
      <c r="IAM921" s="806"/>
      <c r="IAN921" s="806"/>
      <c r="IAO921" s="806"/>
      <c r="IAP921" s="806"/>
      <c r="IAQ921" s="806"/>
      <c r="IAR921" s="806"/>
      <c r="IAS921" s="806"/>
      <c r="IAT921" s="806"/>
      <c r="IAU921" s="806"/>
      <c r="IAV921" s="806"/>
      <c r="IAW921" s="806"/>
      <c r="IAX921" s="806"/>
      <c r="IAY921" s="806"/>
      <c r="IAZ921" s="806"/>
      <c r="IBA921" s="806"/>
      <c r="IBB921" s="806"/>
      <c r="IBC921" s="806"/>
      <c r="IBD921" s="806"/>
      <c r="IBE921" s="806"/>
      <c r="IBF921" s="806"/>
      <c r="IBG921" s="806"/>
      <c r="IBH921" s="806"/>
      <c r="IBI921" s="806"/>
      <c r="IBJ921" s="806"/>
      <c r="IBK921" s="806"/>
      <c r="IBL921" s="806"/>
      <c r="IBM921" s="806"/>
      <c r="IBN921" s="806"/>
      <c r="IBO921" s="806"/>
      <c r="IBP921" s="806"/>
      <c r="IBQ921" s="806"/>
      <c r="IBR921" s="806"/>
      <c r="IBS921" s="806"/>
      <c r="IBT921" s="806"/>
      <c r="IBU921" s="806"/>
      <c r="IBV921" s="806"/>
      <c r="IBW921" s="806"/>
      <c r="IBX921" s="806"/>
      <c r="IBY921" s="806"/>
      <c r="IBZ921" s="806"/>
      <c r="ICA921" s="806"/>
      <c r="ICB921" s="806"/>
      <c r="ICC921" s="806"/>
      <c r="ICD921" s="806"/>
      <c r="ICE921" s="806"/>
      <c r="ICF921" s="806"/>
      <c r="ICG921" s="806"/>
      <c r="ICH921" s="806"/>
      <c r="ICI921" s="806"/>
      <c r="ICJ921" s="806"/>
      <c r="ICK921" s="806"/>
      <c r="ICL921" s="806"/>
      <c r="ICM921" s="806"/>
      <c r="ICN921" s="806"/>
      <c r="ICO921" s="806"/>
      <c r="ICP921" s="806"/>
      <c r="ICQ921" s="806"/>
      <c r="ICR921" s="806"/>
      <c r="ICS921" s="806"/>
      <c r="ICT921" s="806"/>
      <c r="ICU921" s="806"/>
      <c r="ICV921" s="806"/>
      <c r="ICW921" s="806"/>
      <c r="ICX921" s="806"/>
      <c r="ICY921" s="806"/>
      <c r="ICZ921" s="806"/>
      <c r="IDA921" s="806"/>
      <c r="IDB921" s="806"/>
      <c r="IDC921" s="806"/>
      <c r="IDD921" s="806"/>
      <c r="IDE921" s="806"/>
      <c r="IDF921" s="806"/>
      <c r="IDG921" s="806"/>
      <c r="IDH921" s="806"/>
      <c r="IDI921" s="806"/>
      <c r="IDJ921" s="806"/>
      <c r="IDK921" s="806"/>
      <c r="IDL921" s="806"/>
      <c r="IDM921" s="806"/>
      <c r="IDN921" s="806"/>
      <c r="IDO921" s="806"/>
      <c r="IDP921" s="806"/>
      <c r="IDQ921" s="806"/>
      <c r="IDR921" s="806"/>
      <c r="IDS921" s="806"/>
      <c r="IDT921" s="806"/>
      <c r="IDU921" s="806"/>
      <c r="IDV921" s="806"/>
      <c r="IDW921" s="806"/>
      <c r="IDX921" s="806"/>
      <c r="IDY921" s="806"/>
      <c r="IDZ921" s="806"/>
      <c r="IEA921" s="806"/>
      <c r="IEB921" s="806"/>
      <c r="IEC921" s="806"/>
      <c r="IED921" s="806"/>
      <c r="IEE921" s="806"/>
      <c r="IEF921" s="806"/>
      <c r="IEG921" s="806"/>
      <c r="IEH921" s="806"/>
      <c r="IEI921" s="806"/>
      <c r="IEJ921" s="806"/>
      <c r="IEK921" s="806"/>
      <c r="IEL921" s="806"/>
      <c r="IEM921" s="806"/>
      <c r="IEN921" s="806"/>
      <c r="IEO921" s="806"/>
      <c r="IEP921" s="806"/>
      <c r="IEQ921" s="806"/>
      <c r="IER921" s="806"/>
      <c r="IES921" s="806"/>
      <c r="IET921" s="806"/>
      <c r="IEU921" s="806"/>
      <c r="IEV921" s="806"/>
      <c r="IEW921" s="806"/>
      <c r="IEX921" s="806"/>
      <c r="IEY921" s="806"/>
      <c r="IEZ921" s="806"/>
      <c r="IFA921" s="806"/>
      <c r="IFB921" s="806"/>
      <c r="IFC921" s="806"/>
      <c r="IFD921" s="806"/>
      <c r="IFE921" s="806"/>
      <c r="IFF921" s="806"/>
      <c r="IFG921" s="806"/>
      <c r="IFH921" s="806"/>
      <c r="IFI921" s="806"/>
      <c r="IFJ921" s="806"/>
      <c r="IFK921" s="806"/>
      <c r="IFL921" s="806"/>
      <c r="IFM921" s="806"/>
      <c r="IFN921" s="806"/>
      <c r="IFO921" s="806"/>
      <c r="IFP921" s="806"/>
      <c r="IFQ921" s="806"/>
      <c r="IFR921" s="806"/>
      <c r="IFS921" s="806"/>
      <c r="IFT921" s="806"/>
      <c r="IFU921" s="806"/>
      <c r="IFV921" s="806"/>
      <c r="IFW921" s="806"/>
      <c r="IFX921" s="806"/>
      <c r="IFY921" s="806"/>
      <c r="IFZ921" s="806"/>
      <c r="IGA921" s="806"/>
      <c r="IGB921" s="806"/>
      <c r="IGC921" s="806"/>
      <c r="IGD921" s="806"/>
      <c r="IGE921" s="806"/>
      <c r="IGF921" s="806"/>
      <c r="IGG921" s="806"/>
      <c r="IGH921" s="806"/>
      <c r="IGI921" s="806"/>
      <c r="IGJ921" s="806"/>
      <c r="IGK921" s="806"/>
      <c r="IGL921" s="806"/>
      <c r="IGM921" s="806"/>
      <c r="IGN921" s="806"/>
      <c r="IGO921" s="806"/>
      <c r="IGP921" s="806"/>
      <c r="IGQ921" s="806"/>
      <c r="IGR921" s="806"/>
      <c r="IGS921" s="806"/>
      <c r="IGT921" s="806"/>
      <c r="IGU921" s="806"/>
      <c r="IGV921" s="806"/>
      <c r="IGW921" s="806"/>
      <c r="IGX921" s="806"/>
      <c r="IGY921" s="806"/>
      <c r="IGZ921" s="806"/>
      <c r="IHA921" s="806"/>
      <c r="IHB921" s="806"/>
      <c r="IHC921" s="806"/>
      <c r="IHD921" s="806"/>
      <c r="IHE921" s="806"/>
      <c r="IHF921" s="806"/>
      <c r="IHG921" s="806"/>
      <c r="IHH921" s="806"/>
      <c r="IHI921" s="806"/>
      <c r="IHJ921" s="806"/>
      <c r="IHK921" s="806"/>
      <c r="IHL921" s="806"/>
      <c r="IHM921" s="806"/>
      <c r="IHN921" s="806"/>
      <c r="IHO921" s="806"/>
      <c r="IHP921" s="806"/>
      <c r="IHQ921" s="806"/>
      <c r="IHR921" s="806"/>
      <c r="IHS921" s="806"/>
      <c r="IHT921" s="806"/>
      <c r="IHU921" s="806"/>
      <c r="IHV921" s="806"/>
      <c r="IHW921" s="806"/>
      <c r="IHX921" s="806"/>
      <c r="IHY921" s="806"/>
      <c r="IHZ921" s="806"/>
      <c r="IIA921" s="806"/>
      <c r="IIB921" s="806"/>
      <c r="IIC921" s="806"/>
      <c r="IID921" s="806"/>
      <c r="IIE921" s="806"/>
      <c r="IIF921" s="806"/>
      <c r="IIG921" s="806"/>
      <c r="IIH921" s="806"/>
      <c r="III921" s="806"/>
      <c r="IIJ921" s="806"/>
      <c r="IIK921" s="806"/>
      <c r="IIL921" s="806"/>
      <c r="IIM921" s="806"/>
      <c r="IIN921" s="806"/>
      <c r="IIO921" s="806"/>
      <c r="IIP921" s="806"/>
      <c r="IIQ921" s="806"/>
      <c r="IIR921" s="806"/>
      <c r="IIS921" s="806"/>
      <c r="IIT921" s="806"/>
      <c r="IIU921" s="806"/>
      <c r="IIV921" s="806"/>
      <c r="IIW921" s="806"/>
      <c r="IIX921" s="806"/>
      <c r="IIY921" s="806"/>
      <c r="IIZ921" s="806"/>
      <c r="IJA921" s="806"/>
      <c r="IJB921" s="806"/>
      <c r="IJC921" s="806"/>
      <c r="IJD921" s="806"/>
      <c r="IJE921" s="806"/>
      <c r="IJF921" s="806"/>
      <c r="IJG921" s="806"/>
      <c r="IJH921" s="806"/>
      <c r="IJI921" s="806"/>
      <c r="IJJ921" s="806"/>
      <c r="IJK921" s="806"/>
      <c r="IJL921" s="806"/>
      <c r="IJM921" s="806"/>
      <c r="IJN921" s="806"/>
      <c r="IJO921" s="806"/>
      <c r="IJP921" s="806"/>
      <c r="IJQ921" s="806"/>
      <c r="IJR921" s="806"/>
      <c r="IJS921" s="806"/>
      <c r="IJT921" s="806"/>
      <c r="IJU921" s="806"/>
      <c r="IJV921" s="806"/>
      <c r="IJW921" s="806"/>
      <c r="IJX921" s="806"/>
      <c r="IJY921" s="806"/>
      <c r="IJZ921" s="806"/>
      <c r="IKA921" s="806"/>
      <c r="IKB921" s="806"/>
      <c r="IKC921" s="806"/>
      <c r="IKD921" s="806"/>
      <c r="IKE921" s="806"/>
      <c r="IKF921" s="806"/>
      <c r="IKG921" s="806"/>
      <c r="IKH921" s="806"/>
      <c r="IKI921" s="806"/>
      <c r="IKJ921" s="806"/>
      <c r="IKK921" s="806"/>
      <c r="IKL921" s="806"/>
      <c r="IKM921" s="806"/>
      <c r="IKN921" s="806"/>
      <c r="IKO921" s="806"/>
      <c r="IKP921" s="806"/>
      <c r="IKQ921" s="806"/>
      <c r="IKR921" s="806"/>
      <c r="IKS921" s="806"/>
      <c r="IKT921" s="806"/>
      <c r="IKU921" s="806"/>
      <c r="IKV921" s="806"/>
      <c r="IKW921" s="806"/>
      <c r="IKX921" s="806"/>
      <c r="IKY921" s="806"/>
      <c r="IKZ921" s="806"/>
      <c r="ILA921" s="806"/>
      <c r="ILB921" s="806"/>
      <c r="ILC921" s="806"/>
      <c r="ILD921" s="806"/>
      <c r="ILE921" s="806"/>
      <c r="ILF921" s="806"/>
      <c r="ILG921" s="806"/>
      <c r="ILH921" s="806"/>
      <c r="ILI921" s="806"/>
      <c r="ILJ921" s="806"/>
      <c r="ILK921" s="806"/>
      <c r="ILL921" s="806"/>
      <c r="ILM921" s="806"/>
      <c r="ILN921" s="806"/>
      <c r="ILO921" s="806"/>
      <c r="ILP921" s="806"/>
      <c r="ILQ921" s="806"/>
      <c r="ILR921" s="806"/>
      <c r="ILS921" s="806"/>
      <c r="ILT921" s="806"/>
      <c r="ILU921" s="806"/>
      <c r="ILV921" s="806"/>
      <c r="ILW921" s="806"/>
      <c r="ILX921" s="806"/>
      <c r="ILY921" s="806"/>
      <c r="ILZ921" s="806"/>
      <c r="IMA921" s="806"/>
      <c r="IMB921" s="806"/>
      <c r="IMC921" s="806"/>
      <c r="IMD921" s="806"/>
      <c r="IME921" s="806"/>
      <c r="IMF921" s="806"/>
      <c r="IMG921" s="806"/>
      <c r="IMH921" s="806"/>
      <c r="IMI921" s="806"/>
      <c r="IMJ921" s="806"/>
      <c r="IMK921" s="806"/>
      <c r="IML921" s="806"/>
      <c r="IMM921" s="806"/>
      <c r="IMN921" s="806"/>
      <c r="IMO921" s="806"/>
      <c r="IMP921" s="806"/>
      <c r="IMQ921" s="806"/>
      <c r="IMR921" s="806"/>
      <c r="IMS921" s="806"/>
      <c r="IMT921" s="806"/>
      <c r="IMU921" s="806"/>
      <c r="IMV921" s="806"/>
      <c r="IMW921" s="806"/>
      <c r="IMX921" s="806"/>
      <c r="IMY921" s="806"/>
      <c r="IMZ921" s="806"/>
      <c r="INA921" s="806"/>
      <c r="INB921" s="806"/>
      <c r="INC921" s="806"/>
      <c r="IND921" s="806"/>
      <c r="INE921" s="806"/>
      <c r="INF921" s="806"/>
      <c r="ING921" s="806"/>
      <c r="INH921" s="806"/>
      <c r="INI921" s="806"/>
      <c r="INJ921" s="806"/>
      <c r="INK921" s="806"/>
      <c r="INL921" s="806"/>
      <c r="INM921" s="806"/>
      <c r="INN921" s="806"/>
      <c r="INO921" s="806"/>
      <c r="INP921" s="806"/>
      <c r="INQ921" s="806"/>
      <c r="INR921" s="806"/>
      <c r="INS921" s="806"/>
      <c r="INT921" s="806"/>
      <c r="INU921" s="806"/>
      <c r="INV921" s="806"/>
      <c r="INW921" s="806"/>
      <c r="INX921" s="806"/>
      <c r="INY921" s="806"/>
      <c r="INZ921" s="806"/>
      <c r="IOA921" s="806"/>
      <c r="IOB921" s="806"/>
      <c r="IOC921" s="806"/>
      <c r="IOD921" s="806"/>
      <c r="IOE921" s="806"/>
      <c r="IOF921" s="806"/>
      <c r="IOG921" s="806"/>
      <c r="IOH921" s="806"/>
      <c r="IOI921" s="806"/>
      <c r="IOJ921" s="806"/>
      <c r="IOK921" s="806"/>
      <c r="IOL921" s="806"/>
      <c r="IOM921" s="806"/>
      <c r="ION921" s="806"/>
      <c r="IOO921" s="806"/>
      <c r="IOP921" s="806"/>
      <c r="IOQ921" s="806"/>
      <c r="IOR921" s="806"/>
      <c r="IOS921" s="806"/>
      <c r="IOT921" s="806"/>
      <c r="IOU921" s="806"/>
      <c r="IOV921" s="806"/>
      <c r="IOW921" s="806"/>
      <c r="IOX921" s="806"/>
      <c r="IOY921" s="806"/>
      <c r="IOZ921" s="806"/>
      <c r="IPA921" s="806"/>
      <c r="IPB921" s="806"/>
      <c r="IPC921" s="806"/>
      <c r="IPD921" s="806"/>
      <c r="IPE921" s="806"/>
      <c r="IPF921" s="806"/>
      <c r="IPG921" s="806"/>
      <c r="IPH921" s="806"/>
      <c r="IPI921" s="806"/>
      <c r="IPJ921" s="806"/>
      <c r="IPK921" s="806"/>
      <c r="IPL921" s="806"/>
      <c r="IPM921" s="806"/>
      <c r="IPN921" s="806"/>
      <c r="IPO921" s="806"/>
      <c r="IPP921" s="806"/>
      <c r="IPQ921" s="806"/>
      <c r="IPR921" s="806"/>
      <c r="IPS921" s="806"/>
      <c r="IPT921" s="806"/>
      <c r="IPU921" s="806"/>
      <c r="IPV921" s="806"/>
      <c r="IPW921" s="806"/>
      <c r="IPX921" s="806"/>
      <c r="IPY921" s="806"/>
      <c r="IPZ921" s="806"/>
      <c r="IQA921" s="806"/>
      <c r="IQB921" s="806"/>
      <c r="IQC921" s="806"/>
      <c r="IQD921" s="806"/>
      <c r="IQE921" s="806"/>
      <c r="IQF921" s="806"/>
      <c r="IQG921" s="806"/>
      <c r="IQH921" s="806"/>
      <c r="IQI921" s="806"/>
      <c r="IQJ921" s="806"/>
      <c r="IQK921" s="806"/>
      <c r="IQL921" s="806"/>
      <c r="IQM921" s="806"/>
      <c r="IQN921" s="806"/>
      <c r="IQO921" s="806"/>
      <c r="IQP921" s="806"/>
      <c r="IQQ921" s="806"/>
      <c r="IQR921" s="806"/>
      <c r="IQS921" s="806"/>
      <c r="IQT921" s="806"/>
      <c r="IQU921" s="806"/>
      <c r="IQV921" s="806"/>
      <c r="IQW921" s="806"/>
      <c r="IQX921" s="806"/>
      <c r="IQY921" s="806"/>
      <c r="IQZ921" s="806"/>
      <c r="IRA921" s="806"/>
      <c r="IRB921" s="806"/>
      <c r="IRC921" s="806"/>
      <c r="IRD921" s="806"/>
      <c r="IRE921" s="806"/>
      <c r="IRF921" s="806"/>
      <c r="IRG921" s="806"/>
      <c r="IRH921" s="806"/>
      <c r="IRI921" s="806"/>
      <c r="IRJ921" s="806"/>
      <c r="IRK921" s="806"/>
      <c r="IRL921" s="806"/>
      <c r="IRM921" s="806"/>
      <c r="IRN921" s="806"/>
      <c r="IRO921" s="806"/>
      <c r="IRP921" s="806"/>
      <c r="IRQ921" s="806"/>
      <c r="IRR921" s="806"/>
      <c r="IRS921" s="806"/>
      <c r="IRT921" s="806"/>
      <c r="IRU921" s="806"/>
      <c r="IRV921" s="806"/>
      <c r="IRW921" s="806"/>
      <c r="IRX921" s="806"/>
      <c r="IRY921" s="806"/>
      <c r="IRZ921" s="806"/>
      <c r="ISA921" s="806"/>
      <c r="ISB921" s="806"/>
      <c r="ISC921" s="806"/>
      <c r="ISD921" s="806"/>
      <c r="ISE921" s="806"/>
      <c r="ISF921" s="806"/>
      <c r="ISG921" s="806"/>
      <c r="ISH921" s="806"/>
      <c r="ISI921" s="806"/>
      <c r="ISJ921" s="806"/>
      <c r="ISK921" s="806"/>
      <c r="ISL921" s="806"/>
      <c r="ISM921" s="806"/>
      <c r="ISN921" s="806"/>
      <c r="ISO921" s="806"/>
      <c r="ISP921" s="806"/>
      <c r="ISQ921" s="806"/>
      <c r="ISR921" s="806"/>
      <c r="ISS921" s="806"/>
      <c r="IST921" s="806"/>
      <c r="ISU921" s="806"/>
      <c r="ISV921" s="806"/>
      <c r="ISW921" s="806"/>
      <c r="ISX921" s="806"/>
      <c r="ISY921" s="806"/>
      <c r="ISZ921" s="806"/>
      <c r="ITA921" s="806"/>
      <c r="ITB921" s="806"/>
      <c r="ITC921" s="806"/>
      <c r="ITD921" s="806"/>
      <c r="ITE921" s="806"/>
      <c r="ITF921" s="806"/>
      <c r="ITG921" s="806"/>
      <c r="ITH921" s="806"/>
      <c r="ITI921" s="806"/>
      <c r="ITJ921" s="806"/>
      <c r="ITK921" s="806"/>
      <c r="ITL921" s="806"/>
      <c r="ITM921" s="806"/>
      <c r="ITN921" s="806"/>
      <c r="ITO921" s="806"/>
      <c r="ITP921" s="806"/>
      <c r="ITQ921" s="806"/>
      <c r="ITR921" s="806"/>
      <c r="ITS921" s="806"/>
      <c r="ITT921" s="806"/>
      <c r="ITU921" s="806"/>
      <c r="ITV921" s="806"/>
      <c r="ITW921" s="806"/>
      <c r="ITX921" s="806"/>
      <c r="ITY921" s="806"/>
      <c r="ITZ921" s="806"/>
      <c r="IUA921" s="806"/>
      <c r="IUB921" s="806"/>
      <c r="IUC921" s="806"/>
      <c r="IUD921" s="806"/>
      <c r="IUE921" s="806"/>
      <c r="IUF921" s="806"/>
      <c r="IUG921" s="806"/>
      <c r="IUH921" s="806"/>
      <c r="IUI921" s="806"/>
      <c r="IUJ921" s="806"/>
      <c r="IUK921" s="806"/>
      <c r="IUL921" s="806"/>
      <c r="IUM921" s="806"/>
      <c r="IUN921" s="806"/>
      <c r="IUO921" s="806"/>
      <c r="IUP921" s="806"/>
      <c r="IUQ921" s="806"/>
      <c r="IUR921" s="806"/>
      <c r="IUS921" s="806"/>
      <c r="IUT921" s="806"/>
      <c r="IUU921" s="806"/>
      <c r="IUV921" s="806"/>
      <c r="IUW921" s="806"/>
      <c r="IUX921" s="806"/>
      <c r="IUY921" s="806"/>
      <c r="IUZ921" s="806"/>
      <c r="IVA921" s="806"/>
      <c r="IVB921" s="806"/>
      <c r="IVC921" s="806"/>
      <c r="IVD921" s="806"/>
      <c r="IVE921" s="806"/>
      <c r="IVF921" s="806"/>
      <c r="IVG921" s="806"/>
      <c r="IVH921" s="806"/>
      <c r="IVI921" s="806"/>
      <c r="IVJ921" s="806"/>
      <c r="IVK921" s="806"/>
      <c r="IVL921" s="806"/>
      <c r="IVM921" s="806"/>
      <c r="IVN921" s="806"/>
      <c r="IVO921" s="806"/>
      <c r="IVP921" s="806"/>
      <c r="IVQ921" s="806"/>
      <c r="IVR921" s="806"/>
      <c r="IVS921" s="806"/>
      <c r="IVT921" s="806"/>
      <c r="IVU921" s="806"/>
      <c r="IVV921" s="806"/>
      <c r="IVW921" s="806"/>
      <c r="IVX921" s="806"/>
      <c r="IVY921" s="806"/>
      <c r="IVZ921" s="806"/>
      <c r="IWA921" s="806"/>
      <c r="IWB921" s="806"/>
      <c r="IWC921" s="806"/>
      <c r="IWD921" s="806"/>
      <c r="IWE921" s="806"/>
      <c r="IWF921" s="806"/>
      <c r="IWG921" s="806"/>
      <c r="IWH921" s="806"/>
      <c r="IWI921" s="806"/>
      <c r="IWJ921" s="806"/>
      <c r="IWK921" s="806"/>
      <c r="IWL921" s="806"/>
      <c r="IWM921" s="806"/>
      <c r="IWN921" s="806"/>
      <c r="IWO921" s="806"/>
      <c r="IWP921" s="806"/>
      <c r="IWQ921" s="806"/>
      <c r="IWR921" s="806"/>
      <c r="IWS921" s="806"/>
      <c r="IWT921" s="806"/>
      <c r="IWU921" s="806"/>
      <c r="IWV921" s="806"/>
      <c r="IWW921" s="806"/>
      <c r="IWX921" s="806"/>
      <c r="IWY921" s="806"/>
      <c r="IWZ921" s="806"/>
      <c r="IXA921" s="806"/>
      <c r="IXB921" s="806"/>
      <c r="IXC921" s="806"/>
      <c r="IXD921" s="806"/>
      <c r="IXE921" s="806"/>
      <c r="IXF921" s="806"/>
      <c r="IXG921" s="806"/>
      <c r="IXH921" s="806"/>
      <c r="IXI921" s="806"/>
      <c r="IXJ921" s="806"/>
      <c r="IXK921" s="806"/>
      <c r="IXL921" s="806"/>
      <c r="IXM921" s="806"/>
      <c r="IXN921" s="806"/>
      <c r="IXO921" s="806"/>
      <c r="IXP921" s="806"/>
      <c r="IXQ921" s="806"/>
      <c r="IXR921" s="806"/>
      <c r="IXS921" s="806"/>
      <c r="IXT921" s="806"/>
      <c r="IXU921" s="806"/>
      <c r="IXV921" s="806"/>
      <c r="IXW921" s="806"/>
      <c r="IXX921" s="806"/>
      <c r="IXY921" s="806"/>
      <c r="IXZ921" s="806"/>
      <c r="IYA921" s="806"/>
      <c r="IYB921" s="806"/>
      <c r="IYC921" s="806"/>
      <c r="IYD921" s="806"/>
      <c r="IYE921" s="806"/>
      <c r="IYF921" s="806"/>
      <c r="IYG921" s="806"/>
      <c r="IYH921" s="806"/>
      <c r="IYI921" s="806"/>
      <c r="IYJ921" s="806"/>
      <c r="IYK921" s="806"/>
      <c r="IYL921" s="806"/>
      <c r="IYM921" s="806"/>
      <c r="IYN921" s="806"/>
      <c r="IYO921" s="806"/>
      <c r="IYP921" s="806"/>
      <c r="IYQ921" s="806"/>
      <c r="IYR921" s="806"/>
      <c r="IYS921" s="806"/>
      <c r="IYT921" s="806"/>
      <c r="IYU921" s="806"/>
      <c r="IYV921" s="806"/>
      <c r="IYW921" s="806"/>
      <c r="IYX921" s="806"/>
      <c r="IYY921" s="806"/>
      <c r="IYZ921" s="806"/>
      <c r="IZA921" s="806"/>
      <c r="IZB921" s="806"/>
      <c r="IZC921" s="806"/>
      <c r="IZD921" s="806"/>
      <c r="IZE921" s="806"/>
      <c r="IZF921" s="806"/>
      <c r="IZG921" s="806"/>
      <c r="IZH921" s="806"/>
      <c r="IZI921" s="806"/>
      <c r="IZJ921" s="806"/>
      <c r="IZK921" s="806"/>
      <c r="IZL921" s="806"/>
      <c r="IZM921" s="806"/>
      <c r="IZN921" s="806"/>
      <c r="IZO921" s="806"/>
      <c r="IZP921" s="806"/>
      <c r="IZQ921" s="806"/>
      <c r="IZR921" s="806"/>
      <c r="IZS921" s="806"/>
      <c r="IZT921" s="806"/>
      <c r="IZU921" s="806"/>
      <c r="IZV921" s="806"/>
      <c r="IZW921" s="806"/>
      <c r="IZX921" s="806"/>
      <c r="IZY921" s="806"/>
      <c r="IZZ921" s="806"/>
      <c r="JAA921" s="806"/>
      <c r="JAB921" s="806"/>
      <c r="JAC921" s="806"/>
      <c r="JAD921" s="806"/>
      <c r="JAE921" s="806"/>
      <c r="JAF921" s="806"/>
      <c r="JAG921" s="806"/>
      <c r="JAH921" s="806"/>
      <c r="JAI921" s="806"/>
      <c r="JAJ921" s="806"/>
      <c r="JAK921" s="806"/>
      <c r="JAL921" s="806"/>
      <c r="JAM921" s="806"/>
      <c r="JAN921" s="806"/>
      <c r="JAO921" s="806"/>
      <c r="JAP921" s="806"/>
      <c r="JAQ921" s="806"/>
      <c r="JAR921" s="806"/>
      <c r="JAS921" s="806"/>
      <c r="JAT921" s="806"/>
      <c r="JAU921" s="806"/>
      <c r="JAV921" s="806"/>
      <c r="JAW921" s="806"/>
      <c r="JAX921" s="806"/>
      <c r="JAY921" s="806"/>
      <c r="JAZ921" s="806"/>
      <c r="JBA921" s="806"/>
      <c r="JBB921" s="806"/>
      <c r="JBC921" s="806"/>
      <c r="JBD921" s="806"/>
      <c r="JBE921" s="806"/>
      <c r="JBF921" s="806"/>
      <c r="JBG921" s="806"/>
      <c r="JBH921" s="806"/>
      <c r="JBI921" s="806"/>
      <c r="JBJ921" s="806"/>
      <c r="JBK921" s="806"/>
      <c r="JBL921" s="806"/>
      <c r="JBM921" s="806"/>
      <c r="JBN921" s="806"/>
      <c r="JBO921" s="806"/>
      <c r="JBP921" s="806"/>
      <c r="JBQ921" s="806"/>
      <c r="JBR921" s="806"/>
      <c r="JBS921" s="806"/>
      <c r="JBT921" s="806"/>
      <c r="JBU921" s="806"/>
      <c r="JBV921" s="806"/>
      <c r="JBW921" s="806"/>
      <c r="JBX921" s="806"/>
      <c r="JBY921" s="806"/>
      <c r="JBZ921" s="806"/>
      <c r="JCA921" s="806"/>
      <c r="JCB921" s="806"/>
      <c r="JCC921" s="806"/>
      <c r="JCD921" s="806"/>
      <c r="JCE921" s="806"/>
      <c r="JCF921" s="806"/>
      <c r="JCG921" s="806"/>
      <c r="JCH921" s="806"/>
      <c r="JCI921" s="806"/>
      <c r="JCJ921" s="806"/>
      <c r="JCK921" s="806"/>
      <c r="JCL921" s="806"/>
      <c r="JCM921" s="806"/>
      <c r="JCN921" s="806"/>
      <c r="JCO921" s="806"/>
      <c r="JCP921" s="806"/>
      <c r="JCQ921" s="806"/>
      <c r="JCR921" s="806"/>
      <c r="JCS921" s="806"/>
      <c r="JCT921" s="806"/>
      <c r="JCU921" s="806"/>
      <c r="JCV921" s="806"/>
      <c r="JCW921" s="806"/>
      <c r="JCX921" s="806"/>
      <c r="JCY921" s="806"/>
      <c r="JCZ921" s="806"/>
      <c r="JDA921" s="806"/>
      <c r="JDB921" s="806"/>
      <c r="JDC921" s="806"/>
      <c r="JDD921" s="806"/>
      <c r="JDE921" s="806"/>
      <c r="JDF921" s="806"/>
      <c r="JDG921" s="806"/>
      <c r="JDH921" s="806"/>
      <c r="JDI921" s="806"/>
      <c r="JDJ921" s="806"/>
      <c r="JDK921" s="806"/>
      <c r="JDL921" s="806"/>
      <c r="JDM921" s="806"/>
      <c r="JDN921" s="806"/>
      <c r="JDO921" s="806"/>
      <c r="JDP921" s="806"/>
      <c r="JDQ921" s="806"/>
      <c r="JDR921" s="806"/>
      <c r="JDS921" s="806"/>
      <c r="JDT921" s="806"/>
      <c r="JDU921" s="806"/>
      <c r="JDV921" s="806"/>
      <c r="JDW921" s="806"/>
      <c r="JDX921" s="806"/>
      <c r="JDY921" s="806"/>
      <c r="JDZ921" s="806"/>
      <c r="JEA921" s="806"/>
      <c r="JEB921" s="806"/>
      <c r="JEC921" s="806"/>
      <c r="JED921" s="806"/>
      <c r="JEE921" s="806"/>
      <c r="JEF921" s="806"/>
      <c r="JEG921" s="806"/>
      <c r="JEH921" s="806"/>
      <c r="JEI921" s="806"/>
      <c r="JEJ921" s="806"/>
      <c r="JEK921" s="806"/>
      <c r="JEL921" s="806"/>
      <c r="JEM921" s="806"/>
      <c r="JEN921" s="806"/>
      <c r="JEO921" s="806"/>
      <c r="JEP921" s="806"/>
      <c r="JEQ921" s="806"/>
      <c r="JER921" s="806"/>
      <c r="JES921" s="806"/>
      <c r="JET921" s="806"/>
      <c r="JEU921" s="806"/>
      <c r="JEV921" s="806"/>
      <c r="JEW921" s="806"/>
      <c r="JEX921" s="806"/>
      <c r="JEY921" s="806"/>
      <c r="JEZ921" s="806"/>
      <c r="JFA921" s="806"/>
      <c r="JFB921" s="806"/>
      <c r="JFC921" s="806"/>
      <c r="JFD921" s="806"/>
      <c r="JFE921" s="806"/>
      <c r="JFF921" s="806"/>
      <c r="JFG921" s="806"/>
      <c r="JFH921" s="806"/>
      <c r="JFI921" s="806"/>
      <c r="JFJ921" s="806"/>
      <c r="JFK921" s="806"/>
      <c r="JFL921" s="806"/>
      <c r="JFM921" s="806"/>
      <c r="JFN921" s="806"/>
      <c r="JFO921" s="806"/>
      <c r="JFP921" s="806"/>
      <c r="JFQ921" s="806"/>
      <c r="JFR921" s="806"/>
      <c r="JFS921" s="806"/>
      <c r="JFT921" s="806"/>
      <c r="JFU921" s="806"/>
      <c r="JFV921" s="806"/>
      <c r="JFW921" s="806"/>
      <c r="JFX921" s="806"/>
      <c r="JFY921" s="806"/>
      <c r="JFZ921" s="806"/>
      <c r="JGA921" s="806"/>
      <c r="JGB921" s="806"/>
      <c r="JGC921" s="806"/>
      <c r="JGD921" s="806"/>
      <c r="JGE921" s="806"/>
      <c r="JGF921" s="806"/>
      <c r="JGG921" s="806"/>
      <c r="JGH921" s="806"/>
      <c r="JGI921" s="806"/>
      <c r="JGJ921" s="806"/>
      <c r="JGK921" s="806"/>
      <c r="JGL921" s="806"/>
      <c r="JGM921" s="806"/>
      <c r="JGN921" s="806"/>
      <c r="JGO921" s="806"/>
      <c r="JGP921" s="806"/>
      <c r="JGQ921" s="806"/>
      <c r="JGR921" s="806"/>
      <c r="JGS921" s="806"/>
      <c r="JGT921" s="806"/>
      <c r="JGU921" s="806"/>
      <c r="JGV921" s="806"/>
      <c r="JGW921" s="806"/>
      <c r="JGX921" s="806"/>
      <c r="JGY921" s="806"/>
      <c r="JGZ921" s="806"/>
      <c r="JHA921" s="806"/>
      <c r="JHB921" s="806"/>
      <c r="JHC921" s="806"/>
      <c r="JHD921" s="806"/>
      <c r="JHE921" s="806"/>
      <c r="JHF921" s="806"/>
      <c r="JHG921" s="806"/>
      <c r="JHH921" s="806"/>
      <c r="JHI921" s="806"/>
      <c r="JHJ921" s="806"/>
      <c r="JHK921" s="806"/>
      <c r="JHL921" s="806"/>
      <c r="JHM921" s="806"/>
      <c r="JHN921" s="806"/>
      <c r="JHO921" s="806"/>
      <c r="JHP921" s="806"/>
      <c r="JHQ921" s="806"/>
      <c r="JHR921" s="806"/>
      <c r="JHS921" s="806"/>
      <c r="JHT921" s="806"/>
      <c r="JHU921" s="806"/>
      <c r="JHV921" s="806"/>
      <c r="JHW921" s="806"/>
      <c r="JHX921" s="806"/>
      <c r="JHY921" s="806"/>
      <c r="JHZ921" s="806"/>
      <c r="JIA921" s="806"/>
      <c r="JIB921" s="806"/>
      <c r="JIC921" s="806"/>
      <c r="JID921" s="806"/>
      <c r="JIE921" s="806"/>
      <c r="JIF921" s="806"/>
      <c r="JIG921" s="806"/>
      <c r="JIH921" s="806"/>
      <c r="JII921" s="806"/>
      <c r="JIJ921" s="806"/>
      <c r="JIK921" s="806"/>
      <c r="JIL921" s="806"/>
      <c r="JIM921" s="806"/>
      <c r="JIN921" s="806"/>
      <c r="JIO921" s="806"/>
      <c r="JIP921" s="806"/>
      <c r="JIQ921" s="806"/>
      <c r="JIR921" s="806"/>
      <c r="JIS921" s="806"/>
      <c r="JIT921" s="806"/>
      <c r="JIU921" s="806"/>
      <c r="JIV921" s="806"/>
      <c r="JIW921" s="806"/>
      <c r="JIX921" s="806"/>
      <c r="JIY921" s="806"/>
      <c r="JIZ921" s="806"/>
      <c r="JJA921" s="806"/>
      <c r="JJB921" s="806"/>
      <c r="JJC921" s="806"/>
      <c r="JJD921" s="806"/>
      <c r="JJE921" s="806"/>
      <c r="JJF921" s="806"/>
      <c r="JJG921" s="806"/>
      <c r="JJH921" s="806"/>
      <c r="JJI921" s="806"/>
      <c r="JJJ921" s="806"/>
      <c r="JJK921" s="806"/>
      <c r="JJL921" s="806"/>
      <c r="JJM921" s="806"/>
      <c r="JJN921" s="806"/>
      <c r="JJO921" s="806"/>
      <c r="JJP921" s="806"/>
      <c r="JJQ921" s="806"/>
      <c r="JJR921" s="806"/>
      <c r="JJS921" s="806"/>
      <c r="JJT921" s="806"/>
      <c r="JJU921" s="806"/>
      <c r="JJV921" s="806"/>
      <c r="JJW921" s="806"/>
      <c r="JJX921" s="806"/>
      <c r="JJY921" s="806"/>
      <c r="JJZ921" s="806"/>
      <c r="JKA921" s="806"/>
      <c r="JKB921" s="806"/>
      <c r="JKC921" s="806"/>
      <c r="JKD921" s="806"/>
      <c r="JKE921" s="806"/>
      <c r="JKF921" s="806"/>
      <c r="JKG921" s="806"/>
      <c r="JKH921" s="806"/>
      <c r="JKI921" s="806"/>
      <c r="JKJ921" s="806"/>
      <c r="JKK921" s="806"/>
      <c r="JKL921" s="806"/>
      <c r="JKM921" s="806"/>
      <c r="JKN921" s="806"/>
      <c r="JKO921" s="806"/>
      <c r="JKP921" s="806"/>
      <c r="JKQ921" s="806"/>
      <c r="JKR921" s="806"/>
      <c r="JKS921" s="806"/>
      <c r="JKT921" s="806"/>
      <c r="JKU921" s="806"/>
      <c r="JKV921" s="806"/>
      <c r="JKW921" s="806"/>
      <c r="JKX921" s="806"/>
      <c r="JKY921" s="806"/>
      <c r="JKZ921" s="806"/>
      <c r="JLA921" s="806"/>
      <c r="JLB921" s="806"/>
      <c r="JLC921" s="806"/>
      <c r="JLD921" s="806"/>
      <c r="JLE921" s="806"/>
      <c r="JLF921" s="806"/>
      <c r="JLG921" s="806"/>
      <c r="JLH921" s="806"/>
      <c r="JLI921" s="806"/>
      <c r="JLJ921" s="806"/>
      <c r="JLK921" s="806"/>
      <c r="JLL921" s="806"/>
      <c r="JLM921" s="806"/>
      <c r="JLN921" s="806"/>
      <c r="JLO921" s="806"/>
      <c r="JLP921" s="806"/>
      <c r="JLQ921" s="806"/>
      <c r="JLR921" s="806"/>
      <c r="JLS921" s="806"/>
      <c r="JLT921" s="806"/>
      <c r="JLU921" s="806"/>
      <c r="JLV921" s="806"/>
      <c r="JLW921" s="806"/>
      <c r="JLX921" s="806"/>
      <c r="JLY921" s="806"/>
      <c r="JLZ921" s="806"/>
      <c r="JMA921" s="806"/>
      <c r="JMB921" s="806"/>
      <c r="JMC921" s="806"/>
      <c r="JMD921" s="806"/>
      <c r="JME921" s="806"/>
      <c r="JMF921" s="806"/>
      <c r="JMG921" s="806"/>
      <c r="JMH921" s="806"/>
      <c r="JMI921" s="806"/>
      <c r="JMJ921" s="806"/>
      <c r="JMK921" s="806"/>
      <c r="JML921" s="806"/>
      <c r="JMM921" s="806"/>
      <c r="JMN921" s="806"/>
      <c r="JMO921" s="806"/>
      <c r="JMP921" s="806"/>
      <c r="JMQ921" s="806"/>
      <c r="JMR921" s="806"/>
      <c r="JMS921" s="806"/>
      <c r="JMT921" s="806"/>
      <c r="JMU921" s="806"/>
      <c r="JMV921" s="806"/>
      <c r="JMW921" s="806"/>
      <c r="JMX921" s="806"/>
      <c r="JMY921" s="806"/>
      <c r="JMZ921" s="806"/>
      <c r="JNA921" s="806"/>
      <c r="JNB921" s="806"/>
      <c r="JNC921" s="806"/>
      <c r="JND921" s="806"/>
      <c r="JNE921" s="806"/>
      <c r="JNF921" s="806"/>
      <c r="JNG921" s="806"/>
      <c r="JNH921" s="806"/>
      <c r="JNI921" s="806"/>
      <c r="JNJ921" s="806"/>
      <c r="JNK921" s="806"/>
      <c r="JNL921" s="806"/>
      <c r="JNM921" s="806"/>
      <c r="JNN921" s="806"/>
      <c r="JNO921" s="806"/>
      <c r="JNP921" s="806"/>
      <c r="JNQ921" s="806"/>
      <c r="JNR921" s="806"/>
      <c r="JNS921" s="806"/>
      <c r="JNT921" s="806"/>
      <c r="JNU921" s="806"/>
      <c r="JNV921" s="806"/>
      <c r="JNW921" s="806"/>
      <c r="JNX921" s="806"/>
      <c r="JNY921" s="806"/>
      <c r="JNZ921" s="806"/>
      <c r="JOA921" s="806"/>
      <c r="JOB921" s="806"/>
      <c r="JOC921" s="806"/>
      <c r="JOD921" s="806"/>
      <c r="JOE921" s="806"/>
      <c r="JOF921" s="806"/>
      <c r="JOG921" s="806"/>
      <c r="JOH921" s="806"/>
      <c r="JOI921" s="806"/>
      <c r="JOJ921" s="806"/>
      <c r="JOK921" s="806"/>
      <c r="JOL921" s="806"/>
      <c r="JOM921" s="806"/>
      <c r="JON921" s="806"/>
      <c r="JOO921" s="806"/>
      <c r="JOP921" s="806"/>
      <c r="JOQ921" s="806"/>
      <c r="JOR921" s="806"/>
      <c r="JOS921" s="806"/>
      <c r="JOT921" s="806"/>
      <c r="JOU921" s="806"/>
      <c r="JOV921" s="806"/>
      <c r="JOW921" s="806"/>
      <c r="JOX921" s="806"/>
      <c r="JOY921" s="806"/>
      <c r="JOZ921" s="806"/>
      <c r="JPA921" s="806"/>
      <c r="JPB921" s="806"/>
      <c r="JPC921" s="806"/>
      <c r="JPD921" s="806"/>
      <c r="JPE921" s="806"/>
      <c r="JPF921" s="806"/>
      <c r="JPG921" s="806"/>
      <c r="JPH921" s="806"/>
      <c r="JPI921" s="806"/>
      <c r="JPJ921" s="806"/>
      <c r="JPK921" s="806"/>
      <c r="JPL921" s="806"/>
      <c r="JPM921" s="806"/>
      <c r="JPN921" s="806"/>
      <c r="JPO921" s="806"/>
      <c r="JPP921" s="806"/>
      <c r="JPQ921" s="806"/>
      <c r="JPR921" s="806"/>
      <c r="JPS921" s="806"/>
      <c r="JPT921" s="806"/>
      <c r="JPU921" s="806"/>
      <c r="JPV921" s="806"/>
      <c r="JPW921" s="806"/>
      <c r="JPX921" s="806"/>
      <c r="JPY921" s="806"/>
      <c r="JPZ921" s="806"/>
      <c r="JQA921" s="806"/>
      <c r="JQB921" s="806"/>
      <c r="JQC921" s="806"/>
      <c r="JQD921" s="806"/>
      <c r="JQE921" s="806"/>
      <c r="JQF921" s="806"/>
      <c r="JQG921" s="806"/>
      <c r="JQH921" s="806"/>
      <c r="JQI921" s="806"/>
      <c r="JQJ921" s="806"/>
      <c r="JQK921" s="806"/>
      <c r="JQL921" s="806"/>
      <c r="JQM921" s="806"/>
      <c r="JQN921" s="806"/>
      <c r="JQO921" s="806"/>
      <c r="JQP921" s="806"/>
      <c r="JQQ921" s="806"/>
      <c r="JQR921" s="806"/>
      <c r="JQS921" s="806"/>
      <c r="JQT921" s="806"/>
      <c r="JQU921" s="806"/>
      <c r="JQV921" s="806"/>
      <c r="JQW921" s="806"/>
      <c r="JQX921" s="806"/>
      <c r="JQY921" s="806"/>
      <c r="JQZ921" s="806"/>
      <c r="JRA921" s="806"/>
      <c r="JRB921" s="806"/>
      <c r="JRC921" s="806"/>
      <c r="JRD921" s="806"/>
      <c r="JRE921" s="806"/>
      <c r="JRF921" s="806"/>
      <c r="JRG921" s="806"/>
      <c r="JRH921" s="806"/>
      <c r="JRI921" s="806"/>
      <c r="JRJ921" s="806"/>
      <c r="JRK921" s="806"/>
      <c r="JRL921" s="806"/>
      <c r="JRM921" s="806"/>
      <c r="JRN921" s="806"/>
      <c r="JRO921" s="806"/>
      <c r="JRP921" s="806"/>
      <c r="JRQ921" s="806"/>
      <c r="JRR921" s="806"/>
      <c r="JRS921" s="806"/>
      <c r="JRT921" s="806"/>
      <c r="JRU921" s="806"/>
      <c r="JRV921" s="806"/>
      <c r="JRW921" s="806"/>
      <c r="JRX921" s="806"/>
      <c r="JRY921" s="806"/>
      <c r="JRZ921" s="806"/>
      <c r="JSA921" s="806"/>
      <c r="JSB921" s="806"/>
      <c r="JSC921" s="806"/>
      <c r="JSD921" s="806"/>
      <c r="JSE921" s="806"/>
      <c r="JSF921" s="806"/>
      <c r="JSG921" s="806"/>
      <c r="JSH921" s="806"/>
      <c r="JSI921" s="806"/>
      <c r="JSJ921" s="806"/>
      <c r="JSK921" s="806"/>
      <c r="JSL921" s="806"/>
      <c r="JSM921" s="806"/>
      <c r="JSN921" s="806"/>
      <c r="JSO921" s="806"/>
      <c r="JSP921" s="806"/>
      <c r="JSQ921" s="806"/>
      <c r="JSR921" s="806"/>
      <c r="JSS921" s="806"/>
      <c r="JST921" s="806"/>
      <c r="JSU921" s="806"/>
      <c r="JSV921" s="806"/>
      <c r="JSW921" s="806"/>
      <c r="JSX921" s="806"/>
      <c r="JSY921" s="806"/>
      <c r="JSZ921" s="806"/>
      <c r="JTA921" s="806"/>
      <c r="JTB921" s="806"/>
      <c r="JTC921" s="806"/>
      <c r="JTD921" s="806"/>
      <c r="JTE921" s="806"/>
      <c r="JTF921" s="806"/>
      <c r="JTG921" s="806"/>
      <c r="JTH921" s="806"/>
      <c r="JTI921" s="806"/>
      <c r="JTJ921" s="806"/>
      <c r="JTK921" s="806"/>
      <c r="JTL921" s="806"/>
      <c r="JTM921" s="806"/>
      <c r="JTN921" s="806"/>
      <c r="JTO921" s="806"/>
      <c r="JTP921" s="806"/>
      <c r="JTQ921" s="806"/>
      <c r="JTR921" s="806"/>
      <c r="JTS921" s="806"/>
      <c r="JTT921" s="806"/>
      <c r="JTU921" s="806"/>
      <c r="JTV921" s="806"/>
      <c r="JTW921" s="806"/>
      <c r="JTX921" s="806"/>
      <c r="JTY921" s="806"/>
      <c r="JTZ921" s="806"/>
      <c r="JUA921" s="806"/>
      <c r="JUB921" s="806"/>
      <c r="JUC921" s="806"/>
      <c r="JUD921" s="806"/>
      <c r="JUE921" s="806"/>
      <c r="JUF921" s="806"/>
      <c r="JUG921" s="806"/>
      <c r="JUH921" s="806"/>
      <c r="JUI921" s="806"/>
      <c r="JUJ921" s="806"/>
      <c r="JUK921" s="806"/>
      <c r="JUL921" s="806"/>
      <c r="JUM921" s="806"/>
      <c r="JUN921" s="806"/>
      <c r="JUO921" s="806"/>
      <c r="JUP921" s="806"/>
      <c r="JUQ921" s="806"/>
      <c r="JUR921" s="806"/>
      <c r="JUS921" s="806"/>
      <c r="JUT921" s="806"/>
      <c r="JUU921" s="806"/>
      <c r="JUV921" s="806"/>
      <c r="JUW921" s="806"/>
      <c r="JUX921" s="806"/>
      <c r="JUY921" s="806"/>
      <c r="JUZ921" s="806"/>
      <c r="JVA921" s="806"/>
      <c r="JVB921" s="806"/>
      <c r="JVC921" s="806"/>
      <c r="JVD921" s="806"/>
      <c r="JVE921" s="806"/>
      <c r="JVF921" s="806"/>
      <c r="JVG921" s="806"/>
      <c r="JVH921" s="806"/>
      <c r="JVI921" s="806"/>
      <c r="JVJ921" s="806"/>
      <c r="JVK921" s="806"/>
      <c r="JVL921" s="806"/>
      <c r="JVM921" s="806"/>
      <c r="JVN921" s="806"/>
      <c r="JVO921" s="806"/>
      <c r="JVP921" s="806"/>
      <c r="JVQ921" s="806"/>
      <c r="JVR921" s="806"/>
      <c r="JVS921" s="806"/>
      <c r="JVT921" s="806"/>
      <c r="JVU921" s="806"/>
      <c r="JVV921" s="806"/>
      <c r="JVW921" s="806"/>
      <c r="JVX921" s="806"/>
      <c r="JVY921" s="806"/>
      <c r="JVZ921" s="806"/>
      <c r="JWA921" s="806"/>
      <c r="JWB921" s="806"/>
      <c r="JWC921" s="806"/>
      <c r="JWD921" s="806"/>
      <c r="JWE921" s="806"/>
      <c r="JWF921" s="806"/>
      <c r="JWG921" s="806"/>
      <c r="JWH921" s="806"/>
      <c r="JWI921" s="806"/>
      <c r="JWJ921" s="806"/>
      <c r="JWK921" s="806"/>
      <c r="JWL921" s="806"/>
      <c r="JWM921" s="806"/>
      <c r="JWN921" s="806"/>
      <c r="JWO921" s="806"/>
      <c r="JWP921" s="806"/>
      <c r="JWQ921" s="806"/>
      <c r="JWR921" s="806"/>
      <c r="JWS921" s="806"/>
      <c r="JWT921" s="806"/>
      <c r="JWU921" s="806"/>
      <c r="JWV921" s="806"/>
      <c r="JWW921" s="806"/>
      <c r="JWX921" s="806"/>
      <c r="JWY921" s="806"/>
      <c r="JWZ921" s="806"/>
      <c r="JXA921" s="806"/>
      <c r="JXB921" s="806"/>
      <c r="JXC921" s="806"/>
      <c r="JXD921" s="806"/>
      <c r="JXE921" s="806"/>
      <c r="JXF921" s="806"/>
      <c r="JXG921" s="806"/>
      <c r="JXH921" s="806"/>
      <c r="JXI921" s="806"/>
      <c r="JXJ921" s="806"/>
      <c r="JXK921" s="806"/>
      <c r="JXL921" s="806"/>
      <c r="JXM921" s="806"/>
      <c r="JXN921" s="806"/>
      <c r="JXO921" s="806"/>
      <c r="JXP921" s="806"/>
      <c r="JXQ921" s="806"/>
      <c r="JXR921" s="806"/>
      <c r="JXS921" s="806"/>
      <c r="JXT921" s="806"/>
      <c r="JXU921" s="806"/>
      <c r="JXV921" s="806"/>
      <c r="JXW921" s="806"/>
      <c r="JXX921" s="806"/>
      <c r="JXY921" s="806"/>
      <c r="JXZ921" s="806"/>
      <c r="JYA921" s="806"/>
      <c r="JYB921" s="806"/>
      <c r="JYC921" s="806"/>
      <c r="JYD921" s="806"/>
      <c r="JYE921" s="806"/>
      <c r="JYF921" s="806"/>
      <c r="JYG921" s="806"/>
      <c r="JYH921" s="806"/>
      <c r="JYI921" s="806"/>
      <c r="JYJ921" s="806"/>
      <c r="JYK921" s="806"/>
      <c r="JYL921" s="806"/>
      <c r="JYM921" s="806"/>
      <c r="JYN921" s="806"/>
      <c r="JYO921" s="806"/>
      <c r="JYP921" s="806"/>
      <c r="JYQ921" s="806"/>
      <c r="JYR921" s="806"/>
      <c r="JYS921" s="806"/>
      <c r="JYT921" s="806"/>
      <c r="JYU921" s="806"/>
      <c r="JYV921" s="806"/>
      <c r="JYW921" s="806"/>
      <c r="JYX921" s="806"/>
      <c r="JYY921" s="806"/>
      <c r="JYZ921" s="806"/>
      <c r="JZA921" s="806"/>
      <c r="JZB921" s="806"/>
      <c r="JZC921" s="806"/>
      <c r="JZD921" s="806"/>
      <c r="JZE921" s="806"/>
      <c r="JZF921" s="806"/>
      <c r="JZG921" s="806"/>
      <c r="JZH921" s="806"/>
      <c r="JZI921" s="806"/>
      <c r="JZJ921" s="806"/>
      <c r="JZK921" s="806"/>
      <c r="JZL921" s="806"/>
      <c r="JZM921" s="806"/>
      <c r="JZN921" s="806"/>
      <c r="JZO921" s="806"/>
      <c r="JZP921" s="806"/>
      <c r="JZQ921" s="806"/>
      <c r="JZR921" s="806"/>
      <c r="JZS921" s="806"/>
      <c r="JZT921" s="806"/>
      <c r="JZU921" s="806"/>
      <c r="JZV921" s="806"/>
      <c r="JZW921" s="806"/>
      <c r="JZX921" s="806"/>
      <c r="JZY921" s="806"/>
      <c r="JZZ921" s="806"/>
      <c r="KAA921" s="806"/>
      <c r="KAB921" s="806"/>
      <c r="KAC921" s="806"/>
      <c r="KAD921" s="806"/>
      <c r="KAE921" s="806"/>
      <c r="KAF921" s="806"/>
      <c r="KAG921" s="806"/>
      <c r="KAH921" s="806"/>
      <c r="KAI921" s="806"/>
      <c r="KAJ921" s="806"/>
      <c r="KAK921" s="806"/>
      <c r="KAL921" s="806"/>
      <c r="KAM921" s="806"/>
      <c r="KAN921" s="806"/>
      <c r="KAO921" s="806"/>
      <c r="KAP921" s="806"/>
      <c r="KAQ921" s="806"/>
      <c r="KAR921" s="806"/>
      <c r="KAS921" s="806"/>
      <c r="KAT921" s="806"/>
      <c r="KAU921" s="806"/>
      <c r="KAV921" s="806"/>
      <c r="KAW921" s="806"/>
      <c r="KAX921" s="806"/>
      <c r="KAY921" s="806"/>
      <c r="KAZ921" s="806"/>
      <c r="KBA921" s="806"/>
      <c r="KBB921" s="806"/>
      <c r="KBC921" s="806"/>
      <c r="KBD921" s="806"/>
      <c r="KBE921" s="806"/>
      <c r="KBF921" s="806"/>
      <c r="KBG921" s="806"/>
      <c r="KBH921" s="806"/>
      <c r="KBI921" s="806"/>
      <c r="KBJ921" s="806"/>
      <c r="KBK921" s="806"/>
      <c r="KBL921" s="806"/>
      <c r="KBM921" s="806"/>
      <c r="KBN921" s="806"/>
      <c r="KBO921" s="806"/>
      <c r="KBP921" s="806"/>
      <c r="KBQ921" s="806"/>
      <c r="KBR921" s="806"/>
      <c r="KBS921" s="806"/>
      <c r="KBT921" s="806"/>
      <c r="KBU921" s="806"/>
      <c r="KBV921" s="806"/>
      <c r="KBW921" s="806"/>
      <c r="KBX921" s="806"/>
      <c r="KBY921" s="806"/>
      <c r="KBZ921" s="806"/>
      <c r="KCA921" s="806"/>
      <c r="KCB921" s="806"/>
      <c r="KCC921" s="806"/>
      <c r="KCD921" s="806"/>
      <c r="KCE921" s="806"/>
      <c r="KCF921" s="806"/>
      <c r="KCG921" s="806"/>
      <c r="KCH921" s="806"/>
      <c r="KCI921" s="806"/>
      <c r="KCJ921" s="806"/>
      <c r="KCK921" s="806"/>
      <c r="KCL921" s="806"/>
      <c r="KCM921" s="806"/>
      <c r="KCN921" s="806"/>
      <c r="KCO921" s="806"/>
      <c r="KCP921" s="806"/>
      <c r="KCQ921" s="806"/>
      <c r="KCR921" s="806"/>
      <c r="KCS921" s="806"/>
      <c r="KCT921" s="806"/>
      <c r="KCU921" s="806"/>
      <c r="KCV921" s="806"/>
      <c r="KCW921" s="806"/>
      <c r="KCX921" s="806"/>
      <c r="KCY921" s="806"/>
      <c r="KCZ921" s="806"/>
      <c r="KDA921" s="806"/>
      <c r="KDB921" s="806"/>
      <c r="KDC921" s="806"/>
      <c r="KDD921" s="806"/>
      <c r="KDE921" s="806"/>
      <c r="KDF921" s="806"/>
      <c r="KDG921" s="806"/>
      <c r="KDH921" s="806"/>
      <c r="KDI921" s="806"/>
      <c r="KDJ921" s="806"/>
      <c r="KDK921" s="806"/>
      <c r="KDL921" s="806"/>
      <c r="KDM921" s="806"/>
      <c r="KDN921" s="806"/>
      <c r="KDO921" s="806"/>
      <c r="KDP921" s="806"/>
      <c r="KDQ921" s="806"/>
      <c r="KDR921" s="806"/>
      <c r="KDS921" s="806"/>
      <c r="KDT921" s="806"/>
      <c r="KDU921" s="806"/>
      <c r="KDV921" s="806"/>
      <c r="KDW921" s="806"/>
      <c r="KDX921" s="806"/>
      <c r="KDY921" s="806"/>
      <c r="KDZ921" s="806"/>
      <c r="KEA921" s="806"/>
      <c r="KEB921" s="806"/>
      <c r="KEC921" s="806"/>
      <c r="KED921" s="806"/>
      <c r="KEE921" s="806"/>
      <c r="KEF921" s="806"/>
      <c r="KEG921" s="806"/>
      <c r="KEH921" s="806"/>
      <c r="KEI921" s="806"/>
      <c r="KEJ921" s="806"/>
      <c r="KEK921" s="806"/>
      <c r="KEL921" s="806"/>
      <c r="KEM921" s="806"/>
      <c r="KEN921" s="806"/>
      <c r="KEO921" s="806"/>
      <c r="KEP921" s="806"/>
      <c r="KEQ921" s="806"/>
      <c r="KER921" s="806"/>
      <c r="KES921" s="806"/>
      <c r="KET921" s="806"/>
      <c r="KEU921" s="806"/>
      <c r="KEV921" s="806"/>
      <c r="KEW921" s="806"/>
      <c r="KEX921" s="806"/>
      <c r="KEY921" s="806"/>
      <c r="KEZ921" s="806"/>
      <c r="KFA921" s="806"/>
      <c r="KFB921" s="806"/>
      <c r="KFC921" s="806"/>
      <c r="KFD921" s="806"/>
      <c r="KFE921" s="806"/>
      <c r="KFF921" s="806"/>
      <c r="KFG921" s="806"/>
      <c r="KFH921" s="806"/>
      <c r="KFI921" s="806"/>
      <c r="KFJ921" s="806"/>
      <c r="KFK921" s="806"/>
      <c r="KFL921" s="806"/>
      <c r="KFM921" s="806"/>
      <c r="KFN921" s="806"/>
      <c r="KFO921" s="806"/>
      <c r="KFP921" s="806"/>
      <c r="KFQ921" s="806"/>
      <c r="KFR921" s="806"/>
      <c r="KFS921" s="806"/>
      <c r="KFT921" s="806"/>
      <c r="KFU921" s="806"/>
      <c r="KFV921" s="806"/>
      <c r="KFW921" s="806"/>
      <c r="KFX921" s="806"/>
      <c r="KFY921" s="806"/>
      <c r="KFZ921" s="806"/>
      <c r="KGA921" s="806"/>
      <c r="KGB921" s="806"/>
      <c r="KGC921" s="806"/>
      <c r="KGD921" s="806"/>
      <c r="KGE921" s="806"/>
      <c r="KGF921" s="806"/>
      <c r="KGG921" s="806"/>
      <c r="KGH921" s="806"/>
      <c r="KGI921" s="806"/>
      <c r="KGJ921" s="806"/>
      <c r="KGK921" s="806"/>
      <c r="KGL921" s="806"/>
      <c r="KGM921" s="806"/>
      <c r="KGN921" s="806"/>
      <c r="KGO921" s="806"/>
      <c r="KGP921" s="806"/>
      <c r="KGQ921" s="806"/>
      <c r="KGR921" s="806"/>
      <c r="KGS921" s="806"/>
      <c r="KGT921" s="806"/>
      <c r="KGU921" s="806"/>
      <c r="KGV921" s="806"/>
      <c r="KGW921" s="806"/>
      <c r="KGX921" s="806"/>
      <c r="KGY921" s="806"/>
      <c r="KGZ921" s="806"/>
      <c r="KHA921" s="806"/>
      <c r="KHB921" s="806"/>
      <c r="KHC921" s="806"/>
      <c r="KHD921" s="806"/>
      <c r="KHE921" s="806"/>
      <c r="KHF921" s="806"/>
      <c r="KHG921" s="806"/>
      <c r="KHH921" s="806"/>
      <c r="KHI921" s="806"/>
      <c r="KHJ921" s="806"/>
      <c r="KHK921" s="806"/>
      <c r="KHL921" s="806"/>
      <c r="KHM921" s="806"/>
      <c r="KHN921" s="806"/>
      <c r="KHO921" s="806"/>
      <c r="KHP921" s="806"/>
      <c r="KHQ921" s="806"/>
      <c r="KHR921" s="806"/>
      <c r="KHS921" s="806"/>
      <c r="KHT921" s="806"/>
      <c r="KHU921" s="806"/>
      <c r="KHV921" s="806"/>
      <c r="KHW921" s="806"/>
      <c r="KHX921" s="806"/>
      <c r="KHY921" s="806"/>
      <c r="KHZ921" s="806"/>
      <c r="KIA921" s="806"/>
      <c r="KIB921" s="806"/>
      <c r="KIC921" s="806"/>
      <c r="KID921" s="806"/>
      <c r="KIE921" s="806"/>
      <c r="KIF921" s="806"/>
      <c r="KIG921" s="806"/>
      <c r="KIH921" s="806"/>
      <c r="KII921" s="806"/>
      <c r="KIJ921" s="806"/>
      <c r="KIK921" s="806"/>
      <c r="KIL921" s="806"/>
      <c r="KIM921" s="806"/>
      <c r="KIN921" s="806"/>
      <c r="KIO921" s="806"/>
      <c r="KIP921" s="806"/>
      <c r="KIQ921" s="806"/>
      <c r="KIR921" s="806"/>
      <c r="KIS921" s="806"/>
      <c r="KIT921" s="806"/>
      <c r="KIU921" s="806"/>
      <c r="KIV921" s="806"/>
      <c r="KIW921" s="806"/>
      <c r="KIX921" s="806"/>
      <c r="KIY921" s="806"/>
      <c r="KIZ921" s="806"/>
      <c r="KJA921" s="806"/>
      <c r="KJB921" s="806"/>
      <c r="KJC921" s="806"/>
      <c r="KJD921" s="806"/>
      <c r="KJE921" s="806"/>
      <c r="KJF921" s="806"/>
      <c r="KJG921" s="806"/>
      <c r="KJH921" s="806"/>
      <c r="KJI921" s="806"/>
      <c r="KJJ921" s="806"/>
      <c r="KJK921" s="806"/>
      <c r="KJL921" s="806"/>
      <c r="KJM921" s="806"/>
      <c r="KJN921" s="806"/>
      <c r="KJO921" s="806"/>
      <c r="KJP921" s="806"/>
      <c r="KJQ921" s="806"/>
      <c r="KJR921" s="806"/>
      <c r="KJS921" s="806"/>
      <c r="KJT921" s="806"/>
      <c r="KJU921" s="806"/>
      <c r="KJV921" s="806"/>
      <c r="KJW921" s="806"/>
      <c r="KJX921" s="806"/>
      <c r="KJY921" s="806"/>
      <c r="KJZ921" s="806"/>
      <c r="KKA921" s="806"/>
      <c r="KKB921" s="806"/>
      <c r="KKC921" s="806"/>
      <c r="KKD921" s="806"/>
      <c r="KKE921" s="806"/>
      <c r="KKF921" s="806"/>
      <c r="KKG921" s="806"/>
      <c r="KKH921" s="806"/>
      <c r="KKI921" s="806"/>
      <c r="KKJ921" s="806"/>
      <c r="KKK921" s="806"/>
      <c r="KKL921" s="806"/>
      <c r="KKM921" s="806"/>
      <c r="KKN921" s="806"/>
      <c r="KKO921" s="806"/>
      <c r="KKP921" s="806"/>
      <c r="KKQ921" s="806"/>
      <c r="KKR921" s="806"/>
      <c r="KKS921" s="806"/>
      <c r="KKT921" s="806"/>
      <c r="KKU921" s="806"/>
      <c r="KKV921" s="806"/>
      <c r="KKW921" s="806"/>
      <c r="KKX921" s="806"/>
      <c r="KKY921" s="806"/>
      <c r="KKZ921" s="806"/>
      <c r="KLA921" s="806"/>
      <c r="KLB921" s="806"/>
      <c r="KLC921" s="806"/>
      <c r="KLD921" s="806"/>
      <c r="KLE921" s="806"/>
      <c r="KLF921" s="806"/>
      <c r="KLG921" s="806"/>
      <c r="KLH921" s="806"/>
      <c r="KLI921" s="806"/>
      <c r="KLJ921" s="806"/>
      <c r="KLK921" s="806"/>
      <c r="KLL921" s="806"/>
      <c r="KLM921" s="806"/>
      <c r="KLN921" s="806"/>
      <c r="KLO921" s="806"/>
      <c r="KLP921" s="806"/>
      <c r="KLQ921" s="806"/>
      <c r="KLR921" s="806"/>
      <c r="KLS921" s="806"/>
      <c r="KLT921" s="806"/>
      <c r="KLU921" s="806"/>
      <c r="KLV921" s="806"/>
      <c r="KLW921" s="806"/>
      <c r="KLX921" s="806"/>
      <c r="KLY921" s="806"/>
      <c r="KLZ921" s="806"/>
      <c r="KMA921" s="806"/>
      <c r="KMB921" s="806"/>
      <c r="KMC921" s="806"/>
      <c r="KMD921" s="806"/>
      <c r="KME921" s="806"/>
      <c r="KMF921" s="806"/>
      <c r="KMG921" s="806"/>
      <c r="KMH921" s="806"/>
      <c r="KMI921" s="806"/>
      <c r="KMJ921" s="806"/>
      <c r="KMK921" s="806"/>
      <c r="KML921" s="806"/>
      <c r="KMM921" s="806"/>
      <c r="KMN921" s="806"/>
      <c r="KMO921" s="806"/>
      <c r="KMP921" s="806"/>
      <c r="KMQ921" s="806"/>
      <c r="KMR921" s="806"/>
      <c r="KMS921" s="806"/>
      <c r="KMT921" s="806"/>
      <c r="KMU921" s="806"/>
      <c r="KMV921" s="806"/>
      <c r="KMW921" s="806"/>
      <c r="KMX921" s="806"/>
      <c r="KMY921" s="806"/>
      <c r="KMZ921" s="806"/>
      <c r="KNA921" s="806"/>
      <c r="KNB921" s="806"/>
      <c r="KNC921" s="806"/>
      <c r="KND921" s="806"/>
      <c r="KNE921" s="806"/>
      <c r="KNF921" s="806"/>
      <c r="KNG921" s="806"/>
      <c r="KNH921" s="806"/>
      <c r="KNI921" s="806"/>
      <c r="KNJ921" s="806"/>
      <c r="KNK921" s="806"/>
      <c r="KNL921" s="806"/>
      <c r="KNM921" s="806"/>
      <c r="KNN921" s="806"/>
      <c r="KNO921" s="806"/>
      <c r="KNP921" s="806"/>
      <c r="KNQ921" s="806"/>
      <c r="KNR921" s="806"/>
      <c r="KNS921" s="806"/>
      <c r="KNT921" s="806"/>
      <c r="KNU921" s="806"/>
      <c r="KNV921" s="806"/>
      <c r="KNW921" s="806"/>
      <c r="KNX921" s="806"/>
      <c r="KNY921" s="806"/>
      <c r="KNZ921" s="806"/>
      <c r="KOA921" s="806"/>
      <c r="KOB921" s="806"/>
      <c r="KOC921" s="806"/>
      <c r="KOD921" s="806"/>
      <c r="KOE921" s="806"/>
      <c r="KOF921" s="806"/>
      <c r="KOG921" s="806"/>
      <c r="KOH921" s="806"/>
      <c r="KOI921" s="806"/>
      <c r="KOJ921" s="806"/>
      <c r="KOK921" s="806"/>
      <c r="KOL921" s="806"/>
      <c r="KOM921" s="806"/>
      <c r="KON921" s="806"/>
      <c r="KOO921" s="806"/>
      <c r="KOP921" s="806"/>
      <c r="KOQ921" s="806"/>
      <c r="KOR921" s="806"/>
      <c r="KOS921" s="806"/>
      <c r="KOT921" s="806"/>
      <c r="KOU921" s="806"/>
      <c r="KOV921" s="806"/>
      <c r="KOW921" s="806"/>
      <c r="KOX921" s="806"/>
      <c r="KOY921" s="806"/>
      <c r="KOZ921" s="806"/>
      <c r="KPA921" s="806"/>
      <c r="KPB921" s="806"/>
      <c r="KPC921" s="806"/>
      <c r="KPD921" s="806"/>
      <c r="KPE921" s="806"/>
      <c r="KPF921" s="806"/>
      <c r="KPG921" s="806"/>
      <c r="KPH921" s="806"/>
      <c r="KPI921" s="806"/>
      <c r="KPJ921" s="806"/>
      <c r="KPK921" s="806"/>
      <c r="KPL921" s="806"/>
      <c r="KPM921" s="806"/>
      <c r="KPN921" s="806"/>
      <c r="KPO921" s="806"/>
      <c r="KPP921" s="806"/>
      <c r="KPQ921" s="806"/>
      <c r="KPR921" s="806"/>
      <c r="KPS921" s="806"/>
      <c r="KPT921" s="806"/>
      <c r="KPU921" s="806"/>
      <c r="KPV921" s="806"/>
      <c r="KPW921" s="806"/>
      <c r="KPX921" s="806"/>
      <c r="KPY921" s="806"/>
      <c r="KPZ921" s="806"/>
      <c r="KQA921" s="806"/>
      <c r="KQB921" s="806"/>
      <c r="KQC921" s="806"/>
      <c r="KQD921" s="806"/>
      <c r="KQE921" s="806"/>
      <c r="KQF921" s="806"/>
      <c r="KQG921" s="806"/>
      <c r="KQH921" s="806"/>
      <c r="KQI921" s="806"/>
      <c r="KQJ921" s="806"/>
      <c r="KQK921" s="806"/>
      <c r="KQL921" s="806"/>
      <c r="KQM921" s="806"/>
      <c r="KQN921" s="806"/>
      <c r="KQO921" s="806"/>
      <c r="KQP921" s="806"/>
      <c r="KQQ921" s="806"/>
      <c r="KQR921" s="806"/>
      <c r="KQS921" s="806"/>
      <c r="KQT921" s="806"/>
      <c r="KQU921" s="806"/>
      <c r="KQV921" s="806"/>
      <c r="KQW921" s="806"/>
      <c r="KQX921" s="806"/>
      <c r="KQY921" s="806"/>
      <c r="KQZ921" s="806"/>
      <c r="KRA921" s="806"/>
      <c r="KRB921" s="806"/>
      <c r="KRC921" s="806"/>
      <c r="KRD921" s="806"/>
      <c r="KRE921" s="806"/>
      <c r="KRF921" s="806"/>
      <c r="KRG921" s="806"/>
      <c r="KRH921" s="806"/>
      <c r="KRI921" s="806"/>
      <c r="KRJ921" s="806"/>
      <c r="KRK921" s="806"/>
      <c r="KRL921" s="806"/>
      <c r="KRM921" s="806"/>
      <c r="KRN921" s="806"/>
      <c r="KRO921" s="806"/>
      <c r="KRP921" s="806"/>
      <c r="KRQ921" s="806"/>
      <c r="KRR921" s="806"/>
      <c r="KRS921" s="806"/>
      <c r="KRT921" s="806"/>
      <c r="KRU921" s="806"/>
      <c r="KRV921" s="806"/>
      <c r="KRW921" s="806"/>
      <c r="KRX921" s="806"/>
      <c r="KRY921" s="806"/>
      <c r="KRZ921" s="806"/>
      <c r="KSA921" s="806"/>
      <c r="KSB921" s="806"/>
      <c r="KSC921" s="806"/>
      <c r="KSD921" s="806"/>
      <c r="KSE921" s="806"/>
      <c r="KSF921" s="806"/>
      <c r="KSG921" s="806"/>
      <c r="KSH921" s="806"/>
      <c r="KSI921" s="806"/>
      <c r="KSJ921" s="806"/>
      <c r="KSK921" s="806"/>
      <c r="KSL921" s="806"/>
      <c r="KSM921" s="806"/>
      <c r="KSN921" s="806"/>
      <c r="KSO921" s="806"/>
      <c r="KSP921" s="806"/>
      <c r="KSQ921" s="806"/>
      <c r="KSR921" s="806"/>
      <c r="KSS921" s="806"/>
      <c r="KST921" s="806"/>
      <c r="KSU921" s="806"/>
      <c r="KSV921" s="806"/>
      <c r="KSW921" s="806"/>
      <c r="KSX921" s="806"/>
      <c r="KSY921" s="806"/>
      <c r="KSZ921" s="806"/>
      <c r="KTA921" s="806"/>
      <c r="KTB921" s="806"/>
      <c r="KTC921" s="806"/>
      <c r="KTD921" s="806"/>
      <c r="KTE921" s="806"/>
      <c r="KTF921" s="806"/>
      <c r="KTG921" s="806"/>
      <c r="KTH921" s="806"/>
      <c r="KTI921" s="806"/>
      <c r="KTJ921" s="806"/>
      <c r="KTK921" s="806"/>
      <c r="KTL921" s="806"/>
      <c r="KTM921" s="806"/>
      <c r="KTN921" s="806"/>
      <c r="KTO921" s="806"/>
      <c r="KTP921" s="806"/>
      <c r="KTQ921" s="806"/>
      <c r="KTR921" s="806"/>
      <c r="KTS921" s="806"/>
      <c r="KTT921" s="806"/>
      <c r="KTU921" s="806"/>
      <c r="KTV921" s="806"/>
      <c r="KTW921" s="806"/>
      <c r="KTX921" s="806"/>
      <c r="KTY921" s="806"/>
      <c r="KTZ921" s="806"/>
      <c r="KUA921" s="806"/>
      <c r="KUB921" s="806"/>
      <c r="KUC921" s="806"/>
      <c r="KUD921" s="806"/>
      <c r="KUE921" s="806"/>
      <c r="KUF921" s="806"/>
      <c r="KUG921" s="806"/>
      <c r="KUH921" s="806"/>
      <c r="KUI921" s="806"/>
      <c r="KUJ921" s="806"/>
      <c r="KUK921" s="806"/>
      <c r="KUL921" s="806"/>
      <c r="KUM921" s="806"/>
      <c r="KUN921" s="806"/>
      <c r="KUO921" s="806"/>
      <c r="KUP921" s="806"/>
      <c r="KUQ921" s="806"/>
      <c r="KUR921" s="806"/>
      <c r="KUS921" s="806"/>
      <c r="KUT921" s="806"/>
      <c r="KUU921" s="806"/>
      <c r="KUV921" s="806"/>
      <c r="KUW921" s="806"/>
      <c r="KUX921" s="806"/>
      <c r="KUY921" s="806"/>
      <c r="KUZ921" s="806"/>
      <c r="KVA921" s="806"/>
      <c r="KVB921" s="806"/>
      <c r="KVC921" s="806"/>
      <c r="KVD921" s="806"/>
      <c r="KVE921" s="806"/>
      <c r="KVF921" s="806"/>
      <c r="KVG921" s="806"/>
      <c r="KVH921" s="806"/>
      <c r="KVI921" s="806"/>
      <c r="KVJ921" s="806"/>
      <c r="KVK921" s="806"/>
      <c r="KVL921" s="806"/>
      <c r="KVM921" s="806"/>
      <c r="KVN921" s="806"/>
      <c r="KVO921" s="806"/>
      <c r="KVP921" s="806"/>
      <c r="KVQ921" s="806"/>
      <c r="KVR921" s="806"/>
      <c r="KVS921" s="806"/>
      <c r="KVT921" s="806"/>
      <c r="KVU921" s="806"/>
      <c r="KVV921" s="806"/>
      <c r="KVW921" s="806"/>
      <c r="KVX921" s="806"/>
      <c r="KVY921" s="806"/>
      <c r="KVZ921" s="806"/>
      <c r="KWA921" s="806"/>
      <c r="KWB921" s="806"/>
      <c r="KWC921" s="806"/>
      <c r="KWD921" s="806"/>
      <c r="KWE921" s="806"/>
      <c r="KWF921" s="806"/>
      <c r="KWG921" s="806"/>
      <c r="KWH921" s="806"/>
      <c r="KWI921" s="806"/>
      <c r="KWJ921" s="806"/>
      <c r="KWK921" s="806"/>
      <c r="KWL921" s="806"/>
      <c r="KWM921" s="806"/>
      <c r="KWN921" s="806"/>
      <c r="KWO921" s="806"/>
      <c r="KWP921" s="806"/>
      <c r="KWQ921" s="806"/>
      <c r="KWR921" s="806"/>
      <c r="KWS921" s="806"/>
      <c r="KWT921" s="806"/>
      <c r="KWU921" s="806"/>
      <c r="KWV921" s="806"/>
      <c r="KWW921" s="806"/>
      <c r="KWX921" s="806"/>
      <c r="KWY921" s="806"/>
      <c r="KWZ921" s="806"/>
      <c r="KXA921" s="806"/>
      <c r="KXB921" s="806"/>
      <c r="KXC921" s="806"/>
      <c r="KXD921" s="806"/>
      <c r="KXE921" s="806"/>
      <c r="KXF921" s="806"/>
      <c r="KXG921" s="806"/>
      <c r="KXH921" s="806"/>
      <c r="KXI921" s="806"/>
      <c r="KXJ921" s="806"/>
      <c r="KXK921" s="806"/>
      <c r="KXL921" s="806"/>
      <c r="KXM921" s="806"/>
      <c r="KXN921" s="806"/>
      <c r="KXO921" s="806"/>
      <c r="KXP921" s="806"/>
      <c r="KXQ921" s="806"/>
      <c r="KXR921" s="806"/>
      <c r="KXS921" s="806"/>
      <c r="KXT921" s="806"/>
      <c r="KXU921" s="806"/>
      <c r="KXV921" s="806"/>
      <c r="KXW921" s="806"/>
      <c r="KXX921" s="806"/>
      <c r="KXY921" s="806"/>
      <c r="KXZ921" s="806"/>
      <c r="KYA921" s="806"/>
      <c r="KYB921" s="806"/>
      <c r="KYC921" s="806"/>
      <c r="KYD921" s="806"/>
      <c r="KYE921" s="806"/>
      <c r="KYF921" s="806"/>
      <c r="KYG921" s="806"/>
      <c r="KYH921" s="806"/>
      <c r="KYI921" s="806"/>
      <c r="KYJ921" s="806"/>
      <c r="KYK921" s="806"/>
      <c r="KYL921" s="806"/>
      <c r="KYM921" s="806"/>
      <c r="KYN921" s="806"/>
      <c r="KYO921" s="806"/>
      <c r="KYP921" s="806"/>
      <c r="KYQ921" s="806"/>
      <c r="KYR921" s="806"/>
      <c r="KYS921" s="806"/>
      <c r="KYT921" s="806"/>
      <c r="KYU921" s="806"/>
      <c r="KYV921" s="806"/>
      <c r="KYW921" s="806"/>
      <c r="KYX921" s="806"/>
      <c r="KYY921" s="806"/>
      <c r="KYZ921" s="806"/>
      <c r="KZA921" s="806"/>
      <c r="KZB921" s="806"/>
      <c r="KZC921" s="806"/>
      <c r="KZD921" s="806"/>
      <c r="KZE921" s="806"/>
      <c r="KZF921" s="806"/>
      <c r="KZG921" s="806"/>
      <c r="KZH921" s="806"/>
      <c r="KZI921" s="806"/>
      <c r="KZJ921" s="806"/>
      <c r="KZK921" s="806"/>
      <c r="KZL921" s="806"/>
      <c r="KZM921" s="806"/>
      <c r="KZN921" s="806"/>
      <c r="KZO921" s="806"/>
      <c r="KZP921" s="806"/>
      <c r="KZQ921" s="806"/>
      <c r="KZR921" s="806"/>
      <c r="KZS921" s="806"/>
      <c r="KZT921" s="806"/>
      <c r="KZU921" s="806"/>
      <c r="KZV921" s="806"/>
      <c r="KZW921" s="806"/>
      <c r="KZX921" s="806"/>
      <c r="KZY921" s="806"/>
      <c r="KZZ921" s="806"/>
      <c r="LAA921" s="806"/>
      <c r="LAB921" s="806"/>
      <c r="LAC921" s="806"/>
      <c r="LAD921" s="806"/>
      <c r="LAE921" s="806"/>
      <c r="LAF921" s="806"/>
      <c r="LAG921" s="806"/>
      <c r="LAH921" s="806"/>
      <c r="LAI921" s="806"/>
      <c r="LAJ921" s="806"/>
      <c r="LAK921" s="806"/>
      <c r="LAL921" s="806"/>
      <c r="LAM921" s="806"/>
      <c r="LAN921" s="806"/>
      <c r="LAO921" s="806"/>
      <c r="LAP921" s="806"/>
      <c r="LAQ921" s="806"/>
      <c r="LAR921" s="806"/>
      <c r="LAS921" s="806"/>
      <c r="LAT921" s="806"/>
      <c r="LAU921" s="806"/>
      <c r="LAV921" s="806"/>
      <c r="LAW921" s="806"/>
      <c r="LAX921" s="806"/>
      <c r="LAY921" s="806"/>
      <c r="LAZ921" s="806"/>
      <c r="LBA921" s="806"/>
      <c r="LBB921" s="806"/>
      <c r="LBC921" s="806"/>
      <c r="LBD921" s="806"/>
      <c r="LBE921" s="806"/>
      <c r="LBF921" s="806"/>
      <c r="LBG921" s="806"/>
      <c r="LBH921" s="806"/>
      <c r="LBI921" s="806"/>
      <c r="LBJ921" s="806"/>
      <c r="LBK921" s="806"/>
      <c r="LBL921" s="806"/>
      <c r="LBM921" s="806"/>
      <c r="LBN921" s="806"/>
      <c r="LBO921" s="806"/>
      <c r="LBP921" s="806"/>
      <c r="LBQ921" s="806"/>
      <c r="LBR921" s="806"/>
      <c r="LBS921" s="806"/>
      <c r="LBT921" s="806"/>
      <c r="LBU921" s="806"/>
      <c r="LBV921" s="806"/>
      <c r="LBW921" s="806"/>
      <c r="LBX921" s="806"/>
      <c r="LBY921" s="806"/>
      <c r="LBZ921" s="806"/>
      <c r="LCA921" s="806"/>
      <c r="LCB921" s="806"/>
      <c r="LCC921" s="806"/>
      <c r="LCD921" s="806"/>
      <c r="LCE921" s="806"/>
      <c r="LCF921" s="806"/>
      <c r="LCG921" s="806"/>
      <c r="LCH921" s="806"/>
      <c r="LCI921" s="806"/>
      <c r="LCJ921" s="806"/>
      <c r="LCK921" s="806"/>
      <c r="LCL921" s="806"/>
      <c r="LCM921" s="806"/>
      <c r="LCN921" s="806"/>
      <c r="LCO921" s="806"/>
      <c r="LCP921" s="806"/>
      <c r="LCQ921" s="806"/>
      <c r="LCR921" s="806"/>
      <c r="LCS921" s="806"/>
      <c r="LCT921" s="806"/>
      <c r="LCU921" s="806"/>
      <c r="LCV921" s="806"/>
      <c r="LCW921" s="806"/>
      <c r="LCX921" s="806"/>
      <c r="LCY921" s="806"/>
      <c r="LCZ921" s="806"/>
      <c r="LDA921" s="806"/>
      <c r="LDB921" s="806"/>
      <c r="LDC921" s="806"/>
      <c r="LDD921" s="806"/>
      <c r="LDE921" s="806"/>
      <c r="LDF921" s="806"/>
      <c r="LDG921" s="806"/>
      <c r="LDH921" s="806"/>
      <c r="LDI921" s="806"/>
      <c r="LDJ921" s="806"/>
      <c r="LDK921" s="806"/>
      <c r="LDL921" s="806"/>
      <c r="LDM921" s="806"/>
      <c r="LDN921" s="806"/>
      <c r="LDO921" s="806"/>
      <c r="LDP921" s="806"/>
      <c r="LDQ921" s="806"/>
      <c r="LDR921" s="806"/>
      <c r="LDS921" s="806"/>
      <c r="LDT921" s="806"/>
      <c r="LDU921" s="806"/>
      <c r="LDV921" s="806"/>
      <c r="LDW921" s="806"/>
      <c r="LDX921" s="806"/>
      <c r="LDY921" s="806"/>
      <c r="LDZ921" s="806"/>
      <c r="LEA921" s="806"/>
      <c r="LEB921" s="806"/>
      <c r="LEC921" s="806"/>
      <c r="LED921" s="806"/>
      <c r="LEE921" s="806"/>
      <c r="LEF921" s="806"/>
      <c r="LEG921" s="806"/>
      <c r="LEH921" s="806"/>
      <c r="LEI921" s="806"/>
      <c r="LEJ921" s="806"/>
      <c r="LEK921" s="806"/>
      <c r="LEL921" s="806"/>
      <c r="LEM921" s="806"/>
      <c r="LEN921" s="806"/>
      <c r="LEO921" s="806"/>
      <c r="LEP921" s="806"/>
      <c r="LEQ921" s="806"/>
      <c r="LER921" s="806"/>
      <c r="LES921" s="806"/>
      <c r="LET921" s="806"/>
      <c r="LEU921" s="806"/>
      <c r="LEV921" s="806"/>
      <c r="LEW921" s="806"/>
      <c r="LEX921" s="806"/>
      <c r="LEY921" s="806"/>
      <c r="LEZ921" s="806"/>
      <c r="LFA921" s="806"/>
      <c r="LFB921" s="806"/>
      <c r="LFC921" s="806"/>
      <c r="LFD921" s="806"/>
      <c r="LFE921" s="806"/>
      <c r="LFF921" s="806"/>
      <c r="LFG921" s="806"/>
      <c r="LFH921" s="806"/>
      <c r="LFI921" s="806"/>
      <c r="LFJ921" s="806"/>
      <c r="LFK921" s="806"/>
      <c r="LFL921" s="806"/>
      <c r="LFM921" s="806"/>
      <c r="LFN921" s="806"/>
      <c r="LFO921" s="806"/>
      <c r="LFP921" s="806"/>
      <c r="LFQ921" s="806"/>
      <c r="LFR921" s="806"/>
      <c r="LFS921" s="806"/>
      <c r="LFT921" s="806"/>
      <c r="LFU921" s="806"/>
      <c r="LFV921" s="806"/>
      <c r="LFW921" s="806"/>
      <c r="LFX921" s="806"/>
      <c r="LFY921" s="806"/>
      <c r="LFZ921" s="806"/>
      <c r="LGA921" s="806"/>
      <c r="LGB921" s="806"/>
      <c r="LGC921" s="806"/>
      <c r="LGD921" s="806"/>
      <c r="LGE921" s="806"/>
      <c r="LGF921" s="806"/>
      <c r="LGG921" s="806"/>
      <c r="LGH921" s="806"/>
      <c r="LGI921" s="806"/>
      <c r="LGJ921" s="806"/>
      <c r="LGK921" s="806"/>
      <c r="LGL921" s="806"/>
      <c r="LGM921" s="806"/>
      <c r="LGN921" s="806"/>
      <c r="LGO921" s="806"/>
      <c r="LGP921" s="806"/>
      <c r="LGQ921" s="806"/>
      <c r="LGR921" s="806"/>
      <c r="LGS921" s="806"/>
      <c r="LGT921" s="806"/>
      <c r="LGU921" s="806"/>
      <c r="LGV921" s="806"/>
      <c r="LGW921" s="806"/>
      <c r="LGX921" s="806"/>
      <c r="LGY921" s="806"/>
      <c r="LGZ921" s="806"/>
      <c r="LHA921" s="806"/>
      <c r="LHB921" s="806"/>
      <c r="LHC921" s="806"/>
      <c r="LHD921" s="806"/>
      <c r="LHE921" s="806"/>
      <c r="LHF921" s="806"/>
      <c r="LHG921" s="806"/>
      <c r="LHH921" s="806"/>
      <c r="LHI921" s="806"/>
      <c r="LHJ921" s="806"/>
      <c r="LHK921" s="806"/>
      <c r="LHL921" s="806"/>
      <c r="LHM921" s="806"/>
      <c r="LHN921" s="806"/>
      <c r="LHO921" s="806"/>
      <c r="LHP921" s="806"/>
      <c r="LHQ921" s="806"/>
      <c r="LHR921" s="806"/>
      <c r="LHS921" s="806"/>
      <c r="LHT921" s="806"/>
      <c r="LHU921" s="806"/>
      <c r="LHV921" s="806"/>
      <c r="LHW921" s="806"/>
      <c r="LHX921" s="806"/>
      <c r="LHY921" s="806"/>
      <c r="LHZ921" s="806"/>
      <c r="LIA921" s="806"/>
      <c r="LIB921" s="806"/>
      <c r="LIC921" s="806"/>
      <c r="LID921" s="806"/>
      <c r="LIE921" s="806"/>
      <c r="LIF921" s="806"/>
      <c r="LIG921" s="806"/>
      <c r="LIH921" s="806"/>
      <c r="LII921" s="806"/>
      <c r="LIJ921" s="806"/>
      <c r="LIK921" s="806"/>
      <c r="LIL921" s="806"/>
      <c r="LIM921" s="806"/>
      <c r="LIN921" s="806"/>
      <c r="LIO921" s="806"/>
      <c r="LIP921" s="806"/>
      <c r="LIQ921" s="806"/>
      <c r="LIR921" s="806"/>
      <c r="LIS921" s="806"/>
      <c r="LIT921" s="806"/>
      <c r="LIU921" s="806"/>
      <c r="LIV921" s="806"/>
      <c r="LIW921" s="806"/>
      <c r="LIX921" s="806"/>
      <c r="LIY921" s="806"/>
      <c r="LIZ921" s="806"/>
      <c r="LJA921" s="806"/>
      <c r="LJB921" s="806"/>
      <c r="LJC921" s="806"/>
      <c r="LJD921" s="806"/>
      <c r="LJE921" s="806"/>
      <c r="LJF921" s="806"/>
      <c r="LJG921" s="806"/>
      <c r="LJH921" s="806"/>
      <c r="LJI921" s="806"/>
      <c r="LJJ921" s="806"/>
      <c r="LJK921" s="806"/>
      <c r="LJL921" s="806"/>
      <c r="LJM921" s="806"/>
      <c r="LJN921" s="806"/>
      <c r="LJO921" s="806"/>
      <c r="LJP921" s="806"/>
      <c r="LJQ921" s="806"/>
      <c r="LJR921" s="806"/>
      <c r="LJS921" s="806"/>
      <c r="LJT921" s="806"/>
      <c r="LJU921" s="806"/>
      <c r="LJV921" s="806"/>
      <c r="LJW921" s="806"/>
      <c r="LJX921" s="806"/>
      <c r="LJY921" s="806"/>
      <c r="LJZ921" s="806"/>
      <c r="LKA921" s="806"/>
      <c r="LKB921" s="806"/>
      <c r="LKC921" s="806"/>
      <c r="LKD921" s="806"/>
      <c r="LKE921" s="806"/>
      <c r="LKF921" s="806"/>
      <c r="LKG921" s="806"/>
      <c r="LKH921" s="806"/>
      <c r="LKI921" s="806"/>
      <c r="LKJ921" s="806"/>
      <c r="LKK921" s="806"/>
      <c r="LKL921" s="806"/>
      <c r="LKM921" s="806"/>
      <c r="LKN921" s="806"/>
      <c r="LKO921" s="806"/>
      <c r="LKP921" s="806"/>
      <c r="LKQ921" s="806"/>
      <c r="LKR921" s="806"/>
      <c r="LKS921" s="806"/>
      <c r="LKT921" s="806"/>
      <c r="LKU921" s="806"/>
      <c r="LKV921" s="806"/>
      <c r="LKW921" s="806"/>
      <c r="LKX921" s="806"/>
      <c r="LKY921" s="806"/>
      <c r="LKZ921" s="806"/>
      <c r="LLA921" s="806"/>
      <c r="LLB921" s="806"/>
      <c r="LLC921" s="806"/>
      <c r="LLD921" s="806"/>
      <c r="LLE921" s="806"/>
      <c r="LLF921" s="806"/>
      <c r="LLG921" s="806"/>
      <c r="LLH921" s="806"/>
      <c r="LLI921" s="806"/>
      <c r="LLJ921" s="806"/>
      <c r="LLK921" s="806"/>
      <c r="LLL921" s="806"/>
      <c r="LLM921" s="806"/>
      <c r="LLN921" s="806"/>
      <c r="LLO921" s="806"/>
      <c r="LLP921" s="806"/>
      <c r="LLQ921" s="806"/>
      <c r="LLR921" s="806"/>
      <c r="LLS921" s="806"/>
      <c r="LLT921" s="806"/>
      <c r="LLU921" s="806"/>
      <c r="LLV921" s="806"/>
      <c r="LLW921" s="806"/>
      <c r="LLX921" s="806"/>
      <c r="LLY921" s="806"/>
      <c r="LLZ921" s="806"/>
      <c r="LMA921" s="806"/>
      <c r="LMB921" s="806"/>
      <c r="LMC921" s="806"/>
      <c r="LMD921" s="806"/>
      <c r="LME921" s="806"/>
      <c r="LMF921" s="806"/>
      <c r="LMG921" s="806"/>
      <c r="LMH921" s="806"/>
      <c r="LMI921" s="806"/>
      <c r="LMJ921" s="806"/>
      <c r="LMK921" s="806"/>
      <c r="LML921" s="806"/>
      <c r="LMM921" s="806"/>
      <c r="LMN921" s="806"/>
      <c r="LMO921" s="806"/>
      <c r="LMP921" s="806"/>
      <c r="LMQ921" s="806"/>
      <c r="LMR921" s="806"/>
      <c r="LMS921" s="806"/>
      <c r="LMT921" s="806"/>
      <c r="LMU921" s="806"/>
      <c r="LMV921" s="806"/>
      <c r="LMW921" s="806"/>
      <c r="LMX921" s="806"/>
      <c r="LMY921" s="806"/>
      <c r="LMZ921" s="806"/>
      <c r="LNA921" s="806"/>
      <c r="LNB921" s="806"/>
      <c r="LNC921" s="806"/>
      <c r="LND921" s="806"/>
      <c r="LNE921" s="806"/>
      <c r="LNF921" s="806"/>
      <c r="LNG921" s="806"/>
      <c r="LNH921" s="806"/>
      <c r="LNI921" s="806"/>
      <c r="LNJ921" s="806"/>
      <c r="LNK921" s="806"/>
      <c r="LNL921" s="806"/>
      <c r="LNM921" s="806"/>
      <c r="LNN921" s="806"/>
      <c r="LNO921" s="806"/>
      <c r="LNP921" s="806"/>
      <c r="LNQ921" s="806"/>
      <c r="LNR921" s="806"/>
      <c r="LNS921" s="806"/>
      <c r="LNT921" s="806"/>
      <c r="LNU921" s="806"/>
      <c r="LNV921" s="806"/>
      <c r="LNW921" s="806"/>
      <c r="LNX921" s="806"/>
      <c r="LNY921" s="806"/>
      <c r="LNZ921" s="806"/>
      <c r="LOA921" s="806"/>
      <c r="LOB921" s="806"/>
      <c r="LOC921" s="806"/>
      <c r="LOD921" s="806"/>
      <c r="LOE921" s="806"/>
      <c r="LOF921" s="806"/>
      <c r="LOG921" s="806"/>
      <c r="LOH921" s="806"/>
      <c r="LOI921" s="806"/>
      <c r="LOJ921" s="806"/>
      <c r="LOK921" s="806"/>
      <c r="LOL921" s="806"/>
      <c r="LOM921" s="806"/>
      <c r="LON921" s="806"/>
      <c r="LOO921" s="806"/>
      <c r="LOP921" s="806"/>
      <c r="LOQ921" s="806"/>
      <c r="LOR921" s="806"/>
      <c r="LOS921" s="806"/>
      <c r="LOT921" s="806"/>
      <c r="LOU921" s="806"/>
      <c r="LOV921" s="806"/>
      <c r="LOW921" s="806"/>
      <c r="LOX921" s="806"/>
      <c r="LOY921" s="806"/>
      <c r="LOZ921" s="806"/>
      <c r="LPA921" s="806"/>
      <c r="LPB921" s="806"/>
      <c r="LPC921" s="806"/>
      <c r="LPD921" s="806"/>
      <c r="LPE921" s="806"/>
      <c r="LPF921" s="806"/>
      <c r="LPG921" s="806"/>
      <c r="LPH921" s="806"/>
      <c r="LPI921" s="806"/>
      <c r="LPJ921" s="806"/>
      <c r="LPK921" s="806"/>
      <c r="LPL921" s="806"/>
      <c r="LPM921" s="806"/>
      <c r="LPN921" s="806"/>
      <c r="LPO921" s="806"/>
      <c r="LPP921" s="806"/>
      <c r="LPQ921" s="806"/>
      <c r="LPR921" s="806"/>
      <c r="LPS921" s="806"/>
      <c r="LPT921" s="806"/>
      <c r="LPU921" s="806"/>
      <c r="LPV921" s="806"/>
      <c r="LPW921" s="806"/>
      <c r="LPX921" s="806"/>
      <c r="LPY921" s="806"/>
      <c r="LPZ921" s="806"/>
      <c r="LQA921" s="806"/>
      <c r="LQB921" s="806"/>
      <c r="LQC921" s="806"/>
      <c r="LQD921" s="806"/>
      <c r="LQE921" s="806"/>
      <c r="LQF921" s="806"/>
      <c r="LQG921" s="806"/>
      <c r="LQH921" s="806"/>
      <c r="LQI921" s="806"/>
      <c r="LQJ921" s="806"/>
      <c r="LQK921" s="806"/>
      <c r="LQL921" s="806"/>
      <c r="LQM921" s="806"/>
      <c r="LQN921" s="806"/>
      <c r="LQO921" s="806"/>
      <c r="LQP921" s="806"/>
      <c r="LQQ921" s="806"/>
      <c r="LQR921" s="806"/>
      <c r="LQS921" s="806"/>
      <c r="LQT921" s="806"/>
      <c r="LQU921" s="806"/>
      <c r="LQV921" s="806"/>
      <c r="LQW921" s="806"/>
      <c r="LQX921" s="806"/>
      <c r="LQY921" s="806"/>
      <c r="LQZ921" s="806"/>
      <c r="LRA921" s="806"/>
      <c r="LRB921" s="806"/>
      <c r="LRC921" s="806"/>
      <c r="LRD921" s="806"/>
      <c r="LRE921" s="806"/>
      <c r="LRF921" s="806"/>
      <c r="LRG921" s="806"/>
      <c r="LRH921" s="806"/>
      <c r="LRI921" s="806"/>
      <c r="LRJ921" s="806"/>
      <c r="LRK921" s="806"/>
      <c r="LRL921" s="806"/>
      <c r="LRM921" s="806"/>
      <c r="LRN921" s="806"/>
      <c r="LRO921" s="806"/>
      <c r="LRP921" s="806"/>
      <c r="LRQ921" s="806"/>
      <c r="LRR921" s="806"/>
      <c r="LRS921" s="806"/>
      <c r="LRT921" s="806"/>
      <c r="LRU921" s="806"/>
      <c r="LRV921" s="806"/>
      <c r="LRW921" s="806"/>
      <c r="LRX921" s="806"/>
      <c r="LRY921" s="806"/>
      <c r="LRZ921" s="806"/>
      <c r="LSA921" s="806"/>
      <c r="LSB921" s="806"/>
      <c r="LSC921" s="806"/>
      <c r="LSD921" s="806"/>
      <c r="LSE921" s="806"/>
      <c r="LSF921" s="806"/>
      <c r="LSG921" s="806"/>
      <c r="LSH921" s="806"/>
      <c r="LSI921" s="806"/>
      <c r="LSJ921" s="806"/>
      <c r="LSK921" s="806"/>
      <c r="LSL921" s="806"/>
      <c r="LSM921" s="806"/>
      <c r="LSN921" s="806"/>
      <c r="LSO921" s="806"/>
      <c r="LSP921" s="806"/>
      <c r="LSQ921" s="806"/>
      <c r="LSR921" s="806"/>
      <c r="LSS921" s="806"/>
      <c r="LST921" s="806"/>
      <c r="LSU921" s="806"/>
      <c r="LSV921" s="806"/>
      <c r="LSW921" s="806"/>
      <c r="LSX921" s="806"/>
      <c r="LSY921" s="806"/>
      <c r="LSZ921" s="806"/>
      <c r="LTA921" s="806"/>
      <c r="LTB921" s="806"/>
      <c r="LTC921" s="806"/>
      <c r="LTD921" s="806"/>
      <c r="LTE921" s="806"/>
      <c r="LTF921" s="806"/>
      <c r="LTG921" s="806"/>
      <c r="LTH921" s="806"/>
      <c r="LTI921" s="806"/>
      <c r="LTJ921" s="806"/>
      <c r="LTK921" s="806"/>
      <c r="LTL921" s="806"/>
      <c r="LTM921" s="806"/>
      <c r="LTN921" s="806"/>
      <c r="LTO921" s="806"/>
      <c r="LTP921" s="806"/>
      <c r="LTQ921" s="806"/>
      <c r="LTR921" s="806"/>
      <c r="LTS921" s="806"/>
      <c r="LTT921" s="806"/>
      <c r="LTU921" s="806"/>
      <c r="LTV921" s="806"/>
      <c r="LTW921" s="806"/>
      <c r="LTX921" s="806"/>
      <c r="LTY921" s="806"/>
      <c r="LTZ921" s="806"/>
      <c r="LUA921" s="806"/>
      <c r="LUB921" s="806"/>
      <c r="LUC921" s="806"/>
      <c r="LUD921" s="806"/>
      <c r="LUE921" s="806"/>
      <c r="LUF921" s="806"/>
      <c r="LUG921" s="806"/>
      <c r="LUH921" s="806"/>
      <c r="LUI921" s="806"/>
      <c r="LUJ921" s="806"/>
      <c r="LUK921" s="806"/>
      <c r="LUL921" s="806"/>
      <c r="LUM921" s="806"/>
      <c r="LUN921" s="806"/>
      <c r="LUO921" s="806"/>
      <c r="LUP921" s="806"/>
      <c r="LUQ921" s="806"/>
      <c r="LUR921" s="806"/>
      <c r="LUS921" s="806"/>
      <c r="LUT921" s="806"/>
      <c r="LUU921" s="806"/>
      <c r="LUV921" s="806"/>
      <c r="LUW921" s="806"/>
      <c r="LUX921" s="806"/>
      <c r="LUY921" s="806"/>
      <c r="LUZ921" s="806"/>
      <c r="LVA921" s="806"/>
      <c r="LVB921" s="806"/>
      <c r="LVC921" s="806"/>
      <c r="LVD921" s="806"/>
      <c r="LVE921" s="806"/>
      <c r="LVF921" s="806"/>
      <c r="LVG921" s="806"/>
      <c r="LVH921" s="806"/>
      <c r="LVI921" s="806"/>
      <c r="LVJ921" s="806"/>
      <c r="LVK921" s="806"/>
      <c r="LVL921" s="806"/>
      <c r="LVM921" s="806"/>
      <c r="LVN921" s="806"/>
      <c r="LVO921" s="806"/>
      <c r="LVP921" s="806"/>
      <c r="LVQ921" s="806"/>
      <c r="LVR921" s="806"/>
      <c r="LVS921" s="806"/>
      <c r="LVT921" s="806"/>
      <c r="LVU921" s="806"/>
      <c r="LVV921" s="806"/>
      <c r="LVW921" s="806"/>
      <c r="LVX921" s="806"/>
      <c r="LVY921" s="806"/>
      <c r="LVZ921" s="806"/>
      <c r="LWA921" s="806"/>
      <c r="LWB921" s="806"/>
      <c r="LWC921" s="806"/>
      <c r="LWD921" s="806"/>
      <c r="LWE921" s="806"/>
      <c r="LWF921" s="806"/>
      <c r="LWG921" s="806"/>
      <c r="LWH921" s="806"/>
      <c r="LWI921" s="806"/>
      <c r="LWJ921" s="806"/>
      <c r="LWK921" s="806"/>
      <c r="LWL921" s="806"/>
      <c r="LWM921" s="806"/>
      <c r="LWN921" s="806"/>
      <c r="LWO921" s="806"/>
      <c r="LWP921" s="806"/>
      <c r="LWQ921" s="806"/>
      <c r="LWR921" s="806"/>
      <c r="LWS921" s="806"/>
      <c r="LWT921" s="806"/>
      <c r="LWU921" s="806"/>
      <c r="LWV921" s="806"/>
      <c r="LWW921" s="806"/>
      <c r="LWX921" s="806"/>
      <c r="LWY921" s="806"/>
      <c r="LWZ921" s="806"/>
      <c r="LXA921" s="806"/>
      <c r="LXB921" s="806"/>
      <c r="LXC921" s="806"/>
      <c r="LXD921" s="806"/>
      <c r="LXE921" s="806"/>
      <c r="LXF921" s="806"/>
      <c r="LXG921" s="806"/>
      <c r="LXH921" s="806"/>
      <c r="LXI921" s="806"/>
      <c r="LXJ921" s="806"/>
      <c r="LXK921" s="806"/>
      <c r="LXL921" s="806"/>
      <c r="LXM921" s="806"/>
      <c r="LXN921" s="806"/>
      <c r="LXO921" s="806"/>
      <c r="LXP921" s="806"/>
      <c r="LXQ921" s="806"/>
      <c r="LXR921" s="806"/>
      <c r="LXS921" s="806"/>
      <c r="LXT921" s="806"/>
      <c r="LXU921" s="806"/>
      <c r="LXV921" s="806"/>
      <c r="LXW921" s="806"/>
      <c r="LXX921" s="806"/>
      <c r="LXY921" s="806"/>
      <c r="LXZ921" s="806"/>
      <c r="LYA921" s="806"/>
      <c r="LYB921" s="806"/>
      <c r="LYC921" s="806"/>
      <c r="LYD921" s="806"/>
      <c r="LYE921" s="806"/>
      <c r="LYF921" s="806"/>
      <c r="LYG921" s="806"/>
      <c r="LYH921" s="806"/>
      <c r="LYI921" s="806"/>
      <c r="LYJ921" s="806"/>
      <c r="LYK921" s="806"/>
      <c r="LYL921" s="806"/>
      <c r="LYM921" s="806"/>
      <c r="LYN921" s="806"/>
      <c r="LYO921" s="806"/>
      <c r="LYP921" s="806"/>
      <c r="LYQ921" s="806"/>
      <c r="LYR921" s="806"/>
      <c r="LYS921" s="806"/>
      <c r="LYT921" s="806"/>
      <c r="LYU921" s="806"/>
      <c r="LYV921" s="806"/>
      <c r="LYW921" s="806"/>
      <c r="LYX921" s="806"/>
      <c r="LYY921" s="806"/>
      <c r="LYZ921" s="806"/>
      <c r="LZA921" s="806"/>
      <c r="LZB921" s="806"/>
      <c r="LZC921" s="806"/>
      <c r="LZD921" s="806"/>
      <c r="LZE921" s="806"/>
      <c r="LZF921" s="806"/>
      <c r="LZG921" s="806"/>
      <c r="LZH921" s="806"/>
      <c r="LZI921" s="806"/>
      <c r="LZJ921" s="806"/>
      <c r="LZK921" s="806"/>
      <c r="LZL921" s="806"/>
      <c r="LZM921" s="806"/>
      <c r="LZN921" s="806"/>
      <c r="LZO921" s="806"/>
      <c r="LZP921" s="806"/>
      <c r="LZQ921" s="806"/>
      <c r="LZR921" s="806"/>
      <c r="LZS921" s="806"/>
      <c r="LZT921" s="806"/>
      <c r="LZU921" s="806"/>
      <c r="LZV921" s="806"/>
      <c r="LZW921" s="806"/>
      <c r="LZX921" s="806"/>
      <c r="LZY921" s="806"/>
      <c r="LZZ921" s="806"/>
      <c r="MAA921" s="806"/>
      <c r="MAB921" s="806"/>
      <c r="MAC921" s="806"/>
      <c r="MAD921" s="806"/>
      <c r="MAE921" s="806"/>
      <c r="MAF921" s="806"/>
      <c r="MAG921" s="806"/>
      <c r="MAH921" s="806"/>
      <c r="MAI921" s="806"/>
      <c r="MAJ921" s="806"/>
      <c r="MAK921" s="806"/>
      <c r="MAL921" s="806"/>
      <c r="MAM921" s="806"/>
      <c r="MAN921" s="806"/>
      <c r="MAO921" s="806"/>
      <c r="MAP921" s="806"/>
      <c r="MAQ921" s="806"/>
      <c r="MAR921" s="806"/>
      <c r="MAS921" s="806"/>
      <c r="MAT921" s="806"/>
      <c r="MAU921" s="806"/>
      <c r="MAV921" s="806"/>
      <c r="MAW921" s="806"/>
      <c r="MAX921" s="806"/>
      <c r="MAY921" s="806"/>
      <c r="MAZ921" s="806"/>
      <c r="MBA921" s="806"/>
      <c r="MBB921" s="806"/>
      <c r="MBC921" s="806"/>
      <c r="MBD921" s="806"/>
      <c r="MBE921" s="806"/>
      <c r="MBF921" s="806"/>
      <c r="MBG921" s="806"/>
      <c r="MBH921" s="806"/>
      <c r="MBI921" s="806"/>
      <c r="MBJ921" s="806"/>
      <c r="MBK921" s="806"/>
      <c r="MBL921" s="806"/>
      <c r="MBM921" s="806"/>
      <c r="MBN921" s="806"/>
      <c r="MBO921" s="806"/>
      <c r="MBP921" s="806"/>
      <c r="MBQ921" s="806"/>
      <c r="MBR921" s="806"/>
      <c r="MBS921" s="806"/>
      <c r="MBT921" s="806"/>
      <c r="MBU921" s="806"/>
      <c r="MBV921" s="806"/>
      <c r="MBW921" s="806"/>
      <c r="MBX921" s="806"/>
      <c r="MBY921" s="806"/>
      <c r="MBZ921" s="806"/>
      <c r="MCA921" s="806"/>
      <c r="MCB921" s="806"/>
      <c r="MCC921" s="806"/>
      <c r="MCD921" s="806"/>
      <c r="MCE921" s="806"/>
      <c r="MCF921" s="806"/>
      <c r="MCG921" s="806"/>
      <c r="MCH921" s="806"/>
      <c r="MCI921" s="806"/>
      <c r="MCJ921" s="806"/>
      <c r="MCK921" s="806"/>
      <c r="MCL921" s="806"/>
      <c r="MCM921" s="806"/>
      <c r="MCN921" s="806"/>
      <c r="MCO921" s="806"/>
      <c r="MCP921" s="806"/>
      <c r="MCQ921" s="806"/>
      <c r="MCR921" s="806"/>
      <c r="MCS921" s="806"/>
      <c r="MCT921" s="806"/>
      <c r="MCU921" s="806"/>
      <c r="MCV921" s="806"/>
      <c r="MCW921" s="806"/>
      <c r="MCX921" s="806"/>
      <c r="MCY921" s="806"/>
      <c r="MCZ921" s="806"/>
      <c r="MDA921" s="806"/>
      <c r="MDB921" s="806"/>
      <c r="MDC921" s="806"/>
      <c r="MDD921" s="806"/>
      <c r="MDE921" s="806"/>
      <c r="MDF921" s="806"/>
      <c r="MDG921" s="806"/>
      <c r="MDH921" s="806"/>
      <c r="MDI921" s="806"/>
      <c r="MDJ921" s="806"/>
      <c r="MDK921" s="806"/>
      <c r="MDL921" s="806"/>
      <c r="MDM921" s="806"/>
      <c r="MDN921" s="806"/>
      <c r="MDO921" s="806"/>
      <c r="MDP921" s="806"/>
      <c r="MDQ921" s="806"/>
      <c r="MDR921" s="806"/>
      <c r="MDS921" s="806"/>
      <c r="MDT921" s="806"/>
      <c r="MDU921" s="806"/>
      <c r="MDV921" s="806"/>
      <c r="MDW921" s="806"/>
      <c r="MDX921" s="806"/>
      <c r="MDY921" s="806"/>
      <c r="MDZ921" s="806"/>
      <c r="MEA921" s="806"/>
      <c r="MEB921" s="806"/>
      <c r="MEC921" s="806"/>
      <c r="MED921" s="806"/>
      <c r="MEE921" s="806"/>
      <c r="MEF921" s="806"/>
      <c r="MEG921" s="806"/>
      <c r="MEH921" s="806"/>
      <c r="MEI921" s="806"/>
      <c r="MEJ921" s="806"/>
      <c r="MEK921" s="806"/>
      <c r="MEL921" s="806"/>
      <c r="MEM921" s="806"/>
      <c r="MEN921" s="806"/>
      <c r="MEO921" s="806"/>
      <c r="MEP921" s="806"/>
      <c r="MEQ921" s="806"/>
      <c r="MER921" s="806"/>
      <c r="MES921" s="806"/>
      <c r="MET921" s="806"/>
      <c r="MEU921" s="806"/>
      <c r="MEV921" s="806"/>
      <c r="MEW921" s="806"/>
      <c r="MEX921" s="806"/>
      <c r="MEY921" s="806"/>
      <c r="MEZ921" s="806"/>
      <c r="MFA921" s="806"/>
      <c r="MFB921" s="806"/>
      <c r="MFC921" s="806"/>
      <c r="MFD921" s="806"/>
      <c r="MFE921" s="806"/>
      <c r="MFF921" s="806"/>
      <c r="MFG921" s="806"/>
      <c r="MFH921" s="806"/>
      <c r="MFI921" s="806"/>
      <c r="MFJ921" s="806"/>
      <c r="MFK921" s="806"/>
      <c r="MFL921" s="806"/>
      <c r="MFM921" s="806"/>
      <c r="MFN921" s="806"/>
      <c r="MFO921" s="806"/>
      <c r="MFP921" s="806"/>
      <c r="MFQ921" s="806"/>
      <c r="MFR921" s="806"/>
      <c r="MFS921" s="806"/>
      <c r="MFT921" s="806"/>
      <c r="MFU921" s="806"/>
      <c r="MFV921" s="806"/>
      <c r="MFW921" s="806"/>
      <c r="MFX921" s="806"/>
      <c r="MFY921" s="806"/>
      <c r="MFZ921" s="806"/>
      <c r="MGA921" s="806"/>
      <c r="MGB921" s="806"/>
      <c r="MGC921" s="806"/>
      <c r="MGD921" s="806"/>
      <c r="MGE921" s="806"/>
      <c r="MGF921" s="806"/>
      <c r="MGG921" s="806"/>
      <c r="MGH921" s="806"/>
      <c r="MGI921" s="806"/>
      <c r="MGJ921" s="806"/>
      <c r="MGK921" s="806"/>
      <c r="MGL921" s="806"/>
      <c r="MGM921" s="806"/>
      <c r="MGN921" s="806"/>
      <c r="MGO921" s="806"/>
      <c r="MGP921" s="806"/>
      <c r="MGQ921" s="806"/>
      <c r="MGR921" s="806"/>
      <c r="MGS921" s="806"/>
      <c r="MGT921" s="806"/>
      <c r="MGU921" s="806"/>
      <c r="MGV921" s="806"/>
      <c r="MGW921" s="806"/>
      <c r="MGX921" s="806"/>
      <c r="MGY921" s="806"/>
      <c r="MGZ921" s="806"/>
      <c r="MHA921" s="806"/>
      <c r="MHB921" s="806"/>
      <c r="MHC921" s="806"/>
      <c r="MHD921" s="806"/>
      <c r="MHE921" s="806"/>
      <c r="MHF921" s="806"/>
      <c r="MHG921" s="806"/>
      <c r="MHH921" s="806"/>
      <c r="MHI921" s="806"/>
      <c r="MHJ921" s="806"/>
      <c r="MHK921" s="806"/>
      <c r="MHL921" s="806"/>
      <c r="MHM921" s="806"/>
      <c r="MHN921" s="806"/>
      <c r="MHO921" s="806"/>
      <c r="MHP921" s="806"/>
      <c r="MHQ921" s="806"/>
      <c r="MHR921" s="806"/>
      <c r="MHS921" s="806"/>
      <c r="MHT921" s="806"/>
      <c r="MHU921" s="806"/>
      <c r="MHV921" s="806"/>
      <c r="MHW921" s="806"/>
      <c r="MHX921" s="806"/>
      <c r="MHY921" s="806"/>
      <c r="MHZ921" s="806"/>
      <c r="MIA921" s="806"/>
      <c r="MIB921" s="806"/>
      <c r="MIC921" s="806"/>
      <c r="MID921" s="806"/>
      <c r="MIE921" s="806"/>
      <c r="MIF921" s="806"/>
      <c r="MIG921" s="806"/>
      <c r="MIH921" s="806"/>
      <c r="MII921" s="806"/>
      <c r="MIJ921" s="806"/>
      <c r="MIK921" s="806"/>
      <c r="MIL921" s="806"/>
      <c r="MIM921" s="806"/>
      <c r="MIN921" s="806"/>
      <c r="MIO921" s="806"/>
      <c r="MIP921" s="806"/>
      <c r="MIQ921" s="806"/>
      <c r="MIR921" s="806"/>
      <c r="MIS921" s="806"/>
      <c r="MIT921" s="806"/>
      <c r="MIU921" s="806"/>
      <c r="MIV921" s="806"/>
      <c r="MIW921" s="806"/>
      <c r="MIX921" s="806"/>
      <c r="MIY921" s="806"/>
      <c r="MIZ921" s="806"/>
      <c r="MJA921" s="806"/>
      <c r="MJB921" s="806"/>
      <c r="MJC921" s="806"/>
      <c r="MJD921" s="806"/>
      <c r="MJE921" s="806"/>
      <c r="MJF921" s="806"/>
      <c r="MJG921" s="806"/>
      <c r="MJH921" s="806"/>
      <c r="MJI921" s="806"/>
      <c r="MJJ921" s="806"/>
      <c r="MJK921" s="806"/>
      <c r="MJL921" s="806"/>
      <c r="MJM921" s="806"/>
      <c r="MJN921" s="806"/>
      <c r="MJO921" s="806"/>
      <c r="MJP921" s="806"/>
      <c r="MJQ921" s="806"/>
      <c r="MJR921" s="806"/>
      <c r="MJS921" s="806"/>
      <c r="MJT921" s="806"/>
      <c r="MJU921" s="806"/>
      <c r="MJV921" s="806"/>
      <c r="MJW921" s="806"/>
      <c r="MJX921" s="806"/>
      <c r="MJY921" s="806"/>
      <c r="MJZ921" s="806"/>
      <c r="MKA921" s="806"/>
      <c r="MKB921" s="806"/>
      <c r="MKC921" s="806"/>
      <c r="MKD921" s="806"/>
      <c r="MKE921" s="806"/>
      <c r="MKF921" s="806"/>
      <c r="MKG921" s="806"/>
      <c r="MKH921" s="806"/>
      <c r="MKI921" s="806"/>
      <c r="MKJ921" s="806"/>
      <c r="MKK921" s="806"/>
      <c r="MKL921" s="806"/>
      <c r="MKM921" s="806"/>
      <c r="MKN921" s="806"/>
      <c r="MKO921" s="806"/>
      <c r="MKP921" s="806"/>
      <c r="MKQ921" s="806"/>
      <c r="MKR921" s="806"/>
      <c r="MKS921" s="806"/>
      <c r="MKT921" s="806"/>
      <c r="MKU921" s="806"/>
      <c r="MKV921" s="806"/>
      <c r="MKW921" s="806"/>
      <c r="MKX921" s="806"/>
      <c r="MKY921" s="806"/>
      <c r="MKZ921" s="806"/>
      <c r="MLA921" s="806"/>
      <c r="MLB921" s="806"/>
      <c r="MLC921" s="806"/>
      <c r="MLD921" s="806"/>
      <c r="MLE921" s="806"/>
      <c r="MLF921" s="806"/>
      <c r="MLG921" s="806"/>
      <c r="MLH921" s="806"/>
      <c r="MLI921" s="806"/>
      <c r="MLJ921" s="806"/>
      <c r="MLK921" s="806"/>
      <c r="MLL921" s="806"/>
      <c r="MLM921" s="806"/>
      <c r="MLN921" s="806"/>
      <c r="MLO921" s="806"/>
      <c r="MLP921" s="806"/>
      <c r="MLQ921" s="806"/>
      <c r="MLR921" s="806"/>
      <c r="MLS921" s="806"/>
      <c r="MLT921" s="806"/>
      <c r="MLU921" s="806"/>
      <c r="MLV921" s="806"/>
      <c r="MLW921" s="806"/>
      <c r="MLX921" s="806"/>
      <c r="MLY921" s="806"/>
      <c r="MLZ921" s="806"/>
      <c r="MMA921" s="806"/>
      <c r="MMB921" s="806"/>
      <c r="MMC921" s="806"/>
      <c r="MMD921" s="806"/>
      <c r="MME921" s="806"/>
      <c r="MMF921" s="806"/>
      <c r="MMG921" s="806"/>
      <c r="MMH921" s="806"/>
      <c r="MMI921" s="806"/>
      <c r="MMJ921" s="806"/>
      <c r="MMK921" s="806"/>
      <c r="MML921" s="806"/>
      <c r="MMM921" s="806"/>
      <c r="MMN921" s="806"/>
      <c r="MMO921" s="806"/>
      <c r="MMP921" s="806"/>
      <c r="MMQ921" s="806"/>
      <c r="MMR921" s="806"/>
      <c r="MMS921" s="806"/>
      <c r="MMT921" s="806"/>
      <c r="MMU921" s="806"/>
      <c r="MMV921" s="806"/>
      <c r="MMW921" s="806"/>
      <c r="MMX921" s="806"/>
      <c r="MMY921" s="806"/>
      <c r="MMZ921" s="806"/>
      <c r="MNA921" s="806"/>
      <c r="MNB921" s="806"/>
      <c r="MNC921" s="806"/>
      <c r="MND921" s="806"/>
      <c r="MNE921" s="806"/>
      <c r="MNF921" s="806"/>
      <c r="MNG921" s="806"/>
      <c r="MNH921" s="806"/>
      <c r="MNI921" s="806"/>
      <c r="MNJ921" s="806"/>
      <c r="MNK921" s="806"/>
      <c r="MNL921" s="806"/>
      <c r="MNM921" s="806"/>
      <c r="MNN921" s="806"/>
      <c r="MNO921" s="806"/>
      <c r="MNP921" s="806"/>
      <c r="MNQ921" s="806"/>
      <c r="MNR921" s="806"/>
      <c r="MNS921" s="806"/>
      <c r="MNT921" s="806"/>
      <c r="MNU921" s="806"/>
      <c r="MNV921" s="806"/>
      <c r="MNW921" s="806"/>
      <c r="MNX921" s="806"/>
      <c r="MNY921" s="806"/>
      <c r="MNZ921" s="806"/>
      <c r="MOA921" s="806"/>
      <c r="MOB921" s="806"/>
      <c r="MOC921" s="806"/>
      <c r="MOD921" s="806"/>
      <c r="MOE921" s="806"/>
      <c r="MOF921" s="806"/>
      <c r="MOG921" s="806"/>
      <c r="MOH921" s="806"/>
      <c r="MOI921" s="806"/>
      <c r="MOJ921" s="806"/>
      <c r="MOK921" s="806"/>
      <c r="MOL921" s="806"/>
      <c r="MOM921" s="806"/>
      <c r="MON921" s="806"/>
      <c r="MOO921" s="806"/>
      <c r="MOP921" s="806"/>
      <c r="MOQ921" s="806"/>
      <c r="MOR921" s="806"/>
      <c r="MOS921" s="806"/>
      <c r="MOT921" s="806"/>
      <c r="MOU921" s="806"/>
      <c r="MOV921" s="806"/>
      <c r="MOW921" s="806"/>
      <c r="MOX921" s="806"/>
      <c r="MOY921" s="806"/>
      <c r="MOZ921" s="806"/>
      <c r="MPA921" s="806"/>
      <c r="MPB921" s="806"/>
      <c r="MPC921" s="806"/>
      <c r="MPD921" s="806"/>
      <c r="MPE921" s="806"/>
      <c r="MPF921" s="806"/>
      <c r="MPG921" s="806"/>
      <c r="MPH921" s="806"/>
      <c r="MPI921" s="806"/>
      <c r="MPJ921" s="806"/>
      <c r="MPK921" s="806"/>
      <c r="MPL921" s="806"/>
      <c r="MPM921" s="806"/>
      <c r="MPN921" s="806"/>
      <c r="MPO921" s="806"/>
      <c r="MPP921" s="806"/>
      <c r="MPQ921" s="806"/>
      <c r="MPR921" s="806"/>
      <c r="MPS921" s="806"/>
      <c r="MPT921" s="806"/>
      <c r="MPU921" s="806"/>
      <c r="MPV921" s="806"/>
      <c r="MPW921" s="806"/>
      <c r="MPX921" s="806"/>
      <c r="MPY921" s="806"/>
      <c r="MPZ921" s="806"/>
      <c r="MQA921" s="806"/>
      <c r="MQB921" s="806"/>
      <c r="MQC921" s="806"/>
      <c r="MQD921" s="806"/>
      <c r="MQE921" s="806"/>
      <c r="MQF921" s="806"/>
      <c r="MQG921" s="806"/>
      <c r="MQH921" s="806"/>
      <c r="MQI921" s="806"/>
      <c r="MQJ921" s="806"/>
      <c r="MQK921" s="806"/>
      <c r="MQL921" s="806"/>
      <c r="MQM921" s="806"/>
      <c r="MQN921" s="806"/>
      <c r="MQO921" s="806"/>
      <c r="MQP921" s="806"/>
      <c r="MQQ921" s="806"/>
      <c r="MQR921" s="806"/>
      <c r="MQS921" s="806"/>
      <c r="MQT921" s="806"/>
      <c r="MQU921" s="806"/>
      <c r="MQV921" s="806"/>
      <c r="MQW921" s="806"/>
      <c r="MQX921" s="806"/>
      <c r="MQY921" s="806"/>
      <c r="MQZ921" s="806"/>
      <c r="MRA921" s="806"/>
      <c r="MRB921" s="806"/>
      <c r="MRC921" s="806"/>
      <c r="MRD921" s="806"/>
      <c r="MRE921" s="806"/>
      <c r="MRF921" s="806"/>
      <c r="MRG921" s="806"/>
      <c r="MRH921" s="806"/>
      <c r="MRI921" s="806"/>
      <c r="MRJ921" s="806"/>
      <c r="MRK921" s="806"/>
      <c r="MRL921" s="806"/>
      <c r="MRM921" s="806"/>
      <c r="MRN921" s="806"/>
      <c r="MRO921" s="806"/>
      <c r="MRP921" s="806"/>
      <c r="MRQ921" s="806"/>
      <c r="MRR921" s="806"/>
      <c r="MRS921" s="806"/>
      <c r="MRT921" s="806"/>
      <c r="MRU921" s="806"/>
      <c r="MRV921" s="806"/>
      <c r="MRW921" s="806"/>
      <c r="MRX921" s="806"/>
      <c r="MRY921" s="806"/>
      <c r="MRZ921" s="806"/>
      <c r="MSA921" s="806"/>
      <c r="MSB921" s="806"/>
      <c r="MSC921" s="806"/>
      <c r="MSD921" s="806"/>
      <c r="MSE921" s="806"/>
      <c r="MSF921" s="806"/>
      <c r="MSG921" s="806"/>
      <c r="MSH921" s="806"/>
      <c r="MSI921" s="806"/>
      <c r="MSJ921" s="806"/>
      <c r="MSK921" s="806"/>
      <c r="MSL921" s="806"/>
      <c r="MSM921" s="806"/>
      <c r="MSN921" s="806"/>
      <c r="MSO921" s="806"/>
      <c r="MSP921" s="806"/>
      <c r="MSQ921" s="806"/>
      <c r="MSR921" s="806"/>
      <c r="MSS921" s="806"/>
      <c r="MST921" s="806"/>
      <c r="MSU921" s="806"/>
      <c r="MSV921" s="806"/>
      <c r="MSW921" s="806"/>
      <c r="MSX921" s="806"/>
      <c r="MSY921" s="806"/>
      <c r="MSZ921" s="806"/>
      <c r="MTA921" s="806"/>
      <c r="MTB921" s="806"/>
      <c r="MTC921" s="806"/>
      <c r="MTD921" s="806"/>
      <c r="MTE921" s="806"/>
      <c r="MTF921" s="806"/>
      <c r="MTG921" s="806"/>
      <c r="MTH921" s="806"/>
      <c r="MTI921" s="806"/>
      <c r="MTJ921" s="806"/>
      <c r="MTK921" s="806"/>
      <c r="MTL921" s="806"/>
      <c r="MTM921" s="806"/>
      <c r="MTN921" s="806"/>
      <c r="MTO921" s="806"/>
      <c r="MTP921" s="806"/>
      <c r="MTQ921" s="806"/>
      <c r="MTR921" s="806"/>
      <c r="MTS921" s="806"/>
      <c r="MTT921" s="806"/>
      <c r="MTU921" s="806"/>
      <c r="MTV921" s="806"/>
      <c r="MTW921" s="806"/>
      <c r="MTX921" s="806"/>
      <c r="MTY921" s="806"/>
      <c r="MTZ921" s="806"/>
      <c r="MUA921" s="806"/>
      <c r="MUB921" s="806"/>
      <c r="MUC921" s="806"/>
      <c r="MUD921" s="806"/>
      <c r="MUE921" s="806"/>
      <c r="MUF921" s="806"/>
      <c r="MUG921" s="806"/>
      <c r="MUH921" s="806"/>
      <c r="MUI921" s="806"/>
      <c r="MUJ921" s="806"/>
      <c r="MUK921" s="806"/>
      <c r="MUL921" s="806"/>
      <c r="MUM921" s="806"/>
      <c r="MUN921" s="806"/>
      <c r="MUO921" s="806"/>
      <c r="MUP921" s="806"/>
      <c r="MUQ921" s="806"/>
      <c r="MUR921" s="806"/>
      <c r="MUS921" s="806"/>
      <c r="MUT921" s="806"/>
      <c r="MUU921" s="806"/>
      <c r="MUV921" s="806"/>
      <c r="MUW921" s="806"/>
      <c r="MUX921" s="806"/>
      <c r="MUY921" s="806"/>
      <c r="MUZ921" s="806"/>
      <c r="MVA921" s="806"/>
      <c r="MVB921" s="806"/>
      <c r="MVC921" s="806"/>
      <c r="MVD921" s="806"/>
      <c r="MVE921" s="806"/>
      <c r="MVF921" s="806"/>
      <c r="MVG921" s="806"/>
      <c r="MVH921" s="806"/>
      <c r="MVI921" s="806"/>
      <c r="MVJ921" s="806"/>
      <c r="MVK921" s="806"/>
      <c r="MVL921" s="806"/>
      <c r="MVM921" s="806"/>
      <c r="MVN921" s="806"/>
      <c r="MVO921" s="806"/>
      <c r="MVP921" s="806"/>
      <c r="MVQ921" s="806"/>
      <c r="MVR921" s="806"/>
      <c r="MVS921" s="806"/>
      <c r="MVT921" s="806"/>
      <c r="MVU921" s="806"/>
      <c r="MVV921" s="806"/>
      <c r="MVW921" s="806"/>
      <c r="MVX921" s="806"/>
      <c r="MVY921" s="806"/>
      <c r="MVZ921" s="806"/>
      <c r="MWA921" s="806"/>
      <c r="MWB921" s="806"/>
      <c r="MWC921" s="806"/>
      <c r="MWD921" s="806"/>
      <c r="MWE921" s="806"/>
      <c r="MWF921" s="806"/>
      <c r="MWG921" s="806"/>
      <c r="MWH921" s="806"/>
      <c r="MWI921" s="806"/>
      <c r="MWJ921" s="806"/>
      <c r="MWK921" s="806"/>
      <c r="MWL921" s="806"/>
      <c r="MWM921" s="806"/>
      <c r="MWN921" s="806"/>
      <c r="MWO921" s="806"/>
      <c r="MWP921" s="806"/>
      <c r="MWQ921" s="806"/>
      <c r="MWR921" s="806"/>
      <c r="MWS921" s="806"/>
      <c r="MWT921" s="806"/>
      <c r="MWU921" s="806"/>
      <c r="MWV921" s="806"/>
      <c r="MWW921" s="806"/>
      <c r="MWX921" s="806"/>
      <c r="MWY921" s="806"/>
      <c r="MWZ921" s="806"/>
      <c r="MXA921" s="806"/>
      <c r="MXB921" s="806"/>
      <c r="MXC921" s="806"/>
      <c r="MXD921" s="806"/>
      <c r="MXE921" s="806"/>
      <c r="MXF921" s="806"/>
      <c r="MXG921" s="806"/>
      <c r="MXH921" s="806"/>
      <c r="MXI921" s="806"/>
      <c r="MXJ921" s="806"/>
      <c r="MXK921" s="806"/>
      <c r="MXL921" s="806"/>
      <c r="MXM921" s="806"/>
      <c r="MXN921" s="806"/>
      <c r="MXO921" s="806"/>
      <c r="MXP921" s="806"/>
      <c r="MXQ921" s="806"/>
      <c r="MXR921" s="806"/>
      <c r="MXS921" s="806"/>
      <c r="MXT921" s="806"/>
      <c r="MXU921" s="806"/>
      <c r="MXV921" s="806"/>
      <c r="MXW921" s="806"/>
      <c r="MXX921" s="806"/>
      <c r="MXY921" s="806"/>
      <c r="MXZ921" s="806"/>
      <c r="MYA921" s="806"/>
      <c r="MYB921" s="806"/>
      <c r="MYC921" s="806"/>
      <c r="MYD921" s="806"/>
      <c r="MYE921" s="806"/>
      <c r="MYF921" s="806"/>
      <c r="MYG921" s="806"/>
      <c r="MYH921" s="806"/>
      <c r="MYI921" s="806"/>
      <c r="MYJ921" s="806"/>
      <c r="MYK921" s="806"/>
      <c r="MYL921" s="806"/>
      <c r="MYM921" s="806"/>
      <c r="MYN921" s="806"/>
      <c r="MYO921" s="806"/>
      <c r="MYP921" s="806"/>
      <c r="MYQ921" s="806"/>
      <c r="MYR921" s="806"/>
      <c r="MYS921" s="806"/>
      <c r="MYT921" s="806"/>
      <c r="MYU921" s="806"/>
      <c r="MYV921" s="806"/>
      <c r="MYW921" s="806"/>
      <c r="MYX921" s="806"/>
      <c r="MYY921" s="806"/>
      <c r="MYZ921" s="806"/>
      <c r="MZA921" s="806"/>
      <c r="MZB921" s="806"/>
      <c r="MZC921" s="806"/>
      <c r="MZD921" s="806"/>
      <c r="MZE921" s="806"/>
      <c r="MZF921" s="806"/>
      <c r="MZG921" s="806"/>
      <c r="MZH921" s="806"/>
      <c r="MZI921" s="806"/>
      <c r="MZJ921" s="806"/>
      <c r="MZK921" s="806"/>
      <c r="MZL921" s="806"/>
      <c r="MZM921" s="806"/>
      <c r="MZN921" s="806"/>
      <c r="MZO921" s="806"/>
      <c r="MZP921" s="806"/>
      <c r="MZQ921" s="806"/>
      <c r="MZR921" s="806"/>
      <c r="MZS921" s="806"/>
      <c r="MZT921" s="806"/>
      <c r="MZU921" s="806"/>
      <c r="MZV921" s="806"/>
      <c r="MZW921" s="806"/>
      <c r="MZX921" s="806"/>
      <c r="MZY921" s="806"/>
      <c r="MZZ921" s="806"/>
      <c r="NAA921" s="806"/>
      <c r="NAB921" s="806"/>
      <c r="NAC921" s="806"/>
      <c r="NAD921" s="806"/>
      <c r="NAE921" s="806"/>
      <c r="NAF921" s="806"/>
      <c r="NAG921" s="806"/>
      <c r="NAH921" s="806"/>
      <c r="NAI921" s="806"/>
      <c r="NAJ921" s="806"/>
      <c r="NAK921" s="806"/>
      <c r="NAL921" s="806"/>
      <c r="NAM921" s="806"/>
      <c r="NAN921" s="806"/>
      <c r="NAO921" s="806"/>
      <c r="NAP921" s="806"/>
      <c r="NAQ921" s="806"/>
      <c r="NAR921" s="806"/>
      <c r="NAS921" s="806"/>
      <c r="NAT921" s="806"/>
      <c r="NAU921" s="806"/>
      <c r="NAV921" s="806"/>
      <c r="NAW921" s="806"/>
      <c r="NAX921" s="806"/>
      <c r="NAY921" s="806"/>
      <c r="NAZ921" s="806"/>
      <c r="NBA921" s="806"/>
      <c r="NBB921" s="806"/>
      <c r="NBC921" s="806"/>
      <c r="NBD921" s="806"/>
      <c r="NBE921" s="806"/>
      <c r="NBF921" s="806"/>
      <c r="NBG921" s="806"/>
      <c r="NBH921" s="806"/>
      <c r="NBI921" s="806"/>
      <c r="NBJ921" s="806"/>
      <c r="NBK921" s="806"/>
      <c r="NBL921" s="806"/>
      <c r="NBM921" s="806"/>
      <c r="NBN921" s="806"/>
      <c r="NBO921" s="806"/>
      <c r="NBP921" s="806"/>
      <c r="NBQ921" s="806"/>
      <c r="NBR921" s="806"/>
      <c r="NBS921" s="806"/>
      <c r="NBT921" s="806"/>
      <c r="NBU921" s="806"/>
      <c r="NBV921" s="806"/>
      <c r="NBW921" s="806"/>
      <c r="NBX921" s="806"/>
      <c r="NBY921" s="806"/>
      <c r="NBZ921" s="806"/>
      <c r="NCA921" s="806"/>
      <c r="NCB921" s="806"/>
      <c r="NCC921" s="806"/>
      <c r="NCD921" s="806"/>
      <c r="NCE921" s="806"/>
      <c r="NCF921" s="806"/>
      <c r="NCG921" s="806"/>
      <c r="NCH921" s="806"/>
      <c r="NCI921" s="806"/>
      <c r="NCJ921" s="806"/>
      <c r="NCK921" s="806"/>
      <c r="NCL921" s="806"/>
      <c r="NCM921" s="806"/>
      <c r="NCN921" s="806"/>
      <c r="NCO921" s="806"/>
      <c r="NCP921" s="806"/>
      <c r="NCQ921" s="806"/>
      <c r="NCR921" s="806"/>
      <c r="NCS921" s="806"/>
      <c r="NCT921" s="806"/>
      <c r="NCU921" s="806"/>
      <c r="NCV921" s="806"/>
      <c r="NCW921" s="806"/>
      <c r="NCX921" s="806"/>
      <c r="NCY921" s="806"/>
      <c r="NCZ921" s="806"/>
      <c r="NDA921" s="806"/>
      <c r="NDB921" s="806"/>
      <c r="NDC921" s="806"/>
      <c r="NDD921" s="806"/>
      <c r="NDE921" s="806"/>
      <c r="NDF921" s="806"/>
      <c r="NDG921" s="806"/>
      <c r="NDH921" s="806"/>
      <c r="NDI921" s="806"/>
      <c r="NDJ921" s="806"/>
      <c r="NDK921" s="806"/>
      <c r="NDL921" s="806"/>
      <c r="NDM921" s="806"/>
      <c r="NDN921" s="806"/>
      <c r="NDO921" s="806"/>
      <c r="NDP921" s="806"/>
      <c r="NDQ921" s="806"/>
      <c r="NDR921" s="806"/>
      <c r="NDS921" s="806"/>
      <c r="NDT921" s="806"/>
      <c r="NDU921" s="806"/>
      <c r="NDV921" s="806"/>
      <c r="NDW921" s="806"/>
      <c r="NDX921" s="806"/>
      <c r="NDY921" s="806"/>
      <c r="NDZ921" s="806"/>
      <c r="NEA921" s="806"/>
      <c r="NEB921" s="806"/>
      <c r="NEC921" s="806"/>
      <c r="NED921" s="806"/>
      <c r="NEE921" s="806"/>
      <c r="NEF921" s="806"/>
      <c r="NEG921" s="806"/>
      <c r="NEH921" s="806"/>
      <c r="NEI921" s="806"/>
      <c r="NEJ921" s="806"/>
      <c r="NEK921" s="806"/>
      <c r="NEL921" s="806"/>
      <c r="NEM921" s="806"/>
      <c r="NEN921" s="806"/>
      <c r="NEO921" s="806"/>
      <c r="NEP921" s="806"/>
      <c r="NEQ921" s="806"/>
      <c r="NER921" s="806"/>
      <c r="NES921" s="806"/>
      <c r="NET921" s="806"/>
      <c r="NEU921" s="806"/>
      <c r="NEV921" s="806"/>
      <c r="NEW921" s="806"/>
      <c r="NEX921" s="806"/>
      <c r="NEY921" s="806"/>
      <c r="NEZ921" s="806"/>
      <c r="NFA921" s="806"/>
      <c r="NFB921" s="806"/>
      <c r="NFC921" s="806"/>
      <c r="NFD921" s="806"/>
      <c r="NFE921" s="806"/>
      <c r="NFF921" s="806"/>
      <c r="NFG921" s="806"/>
      <c r="NFH921" s="806"/>
      <c r="NFI921" s="806"/>
      <c r="NFJ921" s="806"/>
      <c r="NFK921" s="806"/>
      <c r="NFL921" s="806"/>
      <c r="NFM921" s="806"/>
      <c r="NFN921" s="806"/>
      <c r="NFO921" s="806"/>
      <c r="NFP921" s="806"/>
      <c r="NFQ921" s="806"/>
      <c r="NFR921" s="806"/>
      <c r="NFS921" s="806"/>
      <c r="NFT921" s="806"/>
      <c r="NFU921" s="806"/>
      <c r="NFV921" s="806"/>
      <c r="NFW921" s="806"/>
      <c r="NFX921" s="806"/>
      <c r="NFY921" s="806"/>
      <c r="NFZ921" s="806"/>
      <c r="NGA921" s="806"/>
      <c r="NGB921" s="806"/>
      <c r="NGC921" s="806"/>
      <c r="NGD921" s="806"/>
      <c r="NGE921" s="806"/>
      <c r="NGF921" s="806"/>
      <c r="NGG921" s="806"/>
      <c r="NGH921" s="806"/>
      <c r="NGI921" s="806"/>
      <c r="NGJ921" s="806"/>
      <c r="NGK921" s="806"/>
      <c r="NGL921" s="806"/>
      <c r="NGM921" s="806"/>
      <c r="NGN921" s="806"/>
      <c r="NGO921" s="806"/>
      <c r="NGP921" s="806"/>
      <c r="NGQ921" s="806"/>
      <c r="NGR921" s="806"/>
      <c r="NGS921" s="806"/>
      <c r="NGT921" s="806"/>
      <c r="NGU921" s="806"/>
      <c r="NGV921" s="806"/>
      <c r="NGW921" s="806"/>
      <c r="NGX921" s="806"/>
      <c r="NGY921" s="806"/>
      <c r="NGZ921" s="806"/>
      <c r="NHA921" s="806"/>
      <c r="NHB921" s="806"/>
      <c r="NHC921" s="806"/>
      <c r="NHD921" s="806"/>
      <c r="NHE921" s="806"/>
      <c r="NHF921" s="806"/>
      <c r="NHG921" s="806"/>
      <c r="NHH921" s="806"/>
      <c r="NHI921" s="806"/>
      <c r="NHJ921" s="806"/>
      <c r="NHK921" s="806"/>
      <c r="NHL921" s="806"/>
      <c r="NHM921" s="806"/>
      <c r="NHN921" s="806"/>
      <c r="NHO921" s="806"/>
      <c r="NHP921" s="806"/>
      <c r="NHQ921" s="806"/>
      <c r="NHR921" s="806"/>
      <c r="NHS921" s="806"/>
      <c r="NHT921" s="806"/>
      <c r="NHU921" s="806"/>
      <c r="NHV921" s="806"/>
      <c r="NHW921" s="806"/>
      <c r="NHX921" s="806"/>
      <c r="NHY921" s="806"/>
      <c r="NHZ921" s="806"/>
      <c r="NIA921" s="806"/>
      <c r="NIB921" s="806"/>
      <c r="NIC921" s="806"/>
      <c r="NID921" s="806"/>
      <c r="NIE921" s="806"/>
      <c r="NIF921" s="806"/>
      <c r="NIG921" s="806"/>
      <c r="NIH921" s="806"/>
      <c r="NII921" s="806"/>
      <c r="NIJ921" s="806"/>
      <c r="NIK921" s="806"/>
      <c r="NIL921" s="806"/>
      <c r="NIM921" s="806"/>
      <c r="NIN921" s="806"/>
      <c r="NIO921" s="806"/>
      <c r="NIP921" s="806"/>
      <c r="NIQ921" s="806"/>
      <c r="NIR921" s="806"/>
      <c r="NIS921" s="806"/>
      <c r="NIT921" s="806"/>
      <c r="NIU921" s="806"/>
      <c r="NIV921" s="806"/>
      <c r="NIW921" s="806"/>
      <c r="NIX921" s="806"/>
      <c r="NIY921" s="806"/>
      <c r="NIZ921" s="806"/>
      <c r="NJA921" s="806"/>
      <c r="NJB921" s="806"/>
      <c r="NJC921" s="806"/>
      <c r="NJD921" s="806"/>
      <c r="NJE921" s="806"/>
      <c r="NJF921" s="806"/>
      <c r="NJG921" s="806"/>
      <c r="NJH921" s="806"/>
      <c r="NJI921" s="806"/>
      <c r="NJJ921" s="806"/>
      <c r="NJK921" s="806"/>
      <c r="NJL921" s="806"/>
      <c r="NJM921" s="806"/>
      <c r="NJN921" s="806"/>
      <c r="NJO921" s="806"/>
      <c r="NJP921" s="806"/>
      <c r="NJQ921" s="806"/>
      <c r="NJR921" s="806"/>
      <c r="NJS921" s="806"/>
      <c r="NJT921" s="806"/>
      <c r="NJU921" s="806"/>
      <c r="NJV921" s="806"/>
      <c r="NJW921" s="806"/>
      <c r="NJX921" s="806"/>
      <c r="NJY921" s="806"/>
      <c r="NJZ921" s="806"/>
      <c r="NKA921" s="806"/>
      <c r="NKB921" s="806"/>
      <c r="NKC921" s="806"/>
      <c r="NKD921" s="806"/>
      <c r="NKE921" s="806"/>
      <c r="NKF921" s="806"/>
      <c r="NKG921" s="806"/>
      <c r="NKH921" s="806"/>
      <c r="NKI921" s="806"/>
      <c r="NKJ921" s="806"/>
      <c r="NKK921" s="806"/>
      <c r="NKL921" s="806"/>
      <c r="NKM921" s="806"/>
      <c r="NKN921" s="806"/>
      <c r="NKO921" s="806"/>
      <c r="NKP921" s="806"/>
      <c r="NKQ921" s="806"/>
      <c r="NKR921" s="806"/>
      <c r="NKS921" s="806"/>
      <c r="NKT921" s="806"/>
      <c r="NKU921" s="806"/>
      <c r="NKV921" s="806"/>
      <c r="NKW921" s="806"/>
      <c r="NKX921" s="806"/>
      <c r="NKY921" s="806"/>
      <c r="NKZ921" s="806"/>
      <c r="NLA921" s="806"/>
      <c r="NLB921" s="806"/>
      <c r="NLC921" s="806"/>
      <c r="NLD921" s="806"/>
      <c r="NLE921" s="806"/>
      <c r="NLF921" s="806"/>
      <c r="NLG921" s="806"/>
      <c r="NLH921" s="806"/>
      <c r="NLI921" s="806"/>
      <c r="NLJ921" s="806"/>
      <c r="NLK921" s="806"/>
      <c r="NLL921" s="806"/>
      <c r="NLM921" s="806"/>
      <c r="NLN921" s="806"/>
      <c r="NLO921" s="806"/>
      <c r="NLP921" s="806"/>
      <c r="NLQ921" s="806"/>
      <c r="NLR921" s="806"/>
      <c r="NLS921" s="806"/>
      <c r="NLT921" s="806"/>
      <c r="NLU921" s="806"/>
      <c r="NLV921" s="806"/>
      <c r="NLW921" s="806"/>
      <c r="NLX921" s="806"/>
      <c r="NLY921" s="806"/>
      <c r="NLZ921" s="806"/>
      <c r="NMA921" s="806"/>
      <c r="NMB921" s="806"/>
      <c r="NMC921" s="806"/>
      <c r="NMD921" s="806"/>
      <c r="NME921" s="806"/>
      <c r="NMF921" s="806"/>
      <c r="NMG921" s="806"/>
      <c r="NMH921" s="806"/>
      <c r="NMI921" s="806"/>
      <c r="NMJ921" s="806"/>
      <c r="NMK921" s="806"/>
      <c r="NML921" s="806"/>
      <c r="NMM921" s="806"/>
      <c r="NMN921" s="806"/>
      <c r="NMO921" s="806"/>
      <c r="NMP921" s="806"/>
      <c r="NMQ921" s="806"/>
      <c r="NMR921" s="806"/>
      <c r="NMS921" s="806"/>
      <c r="NMT921" s="806"/>
      <c r="NMU921" s="806"/>
      <c r="NMV921" s="806"/>
      <c r="NMW921" s="806"/>
      <c r="NMX921" s="806"/>
      <c r="NMY921" s="806"/>
      <c r="NMZ921" s="806"/>
      <c r="NNA921" s="806"/>
      <c r="NNB921" s="806"/>
      <c r="NNC921" s="806"/>
      <c r="NND921" s="806"/>
      <c r="NNE921" s="806"/>
      <c r="NNF921" s="806"/>
      <c r="NNG921" s="806"/>
      <c r="NNH921" s="806"/>
      <c r="NNI921" s="806"/>
      <c r="NNJ921" s="806"/>
      <c r="NNK921" s="806"/>
      <c r="NNL921" s="806"/>
      <c r="NNM921" s="806"/>
      <c r="NNN921" s="806"/>
      <c r="NNO921" s="806"/>
      <c r="NNP921" s="806"/>
      <c r="NNQ921" s="806"/>
      <c r="NNR921" s="806"/>
      <c r="NNS921" s="806"/>
      <c r="NNT921" s="806"/>
      <c r="NNU921" s="806"/>
      <c r="NNV921" s="806"/>
      <c r="NNW921" s="806"/>
      <c r="NNX921" s="806"/>
      <c r="NNY921" s="806"/>
      <c r="NNZ921" s="806"/>
      <c r="NOA921" s="806"/>
      <c r="NOB921" s="806"/>
      <c r="NOC921" s="806"/>
      <c r="NOD921" s="806"/>
      <c r="NOE921" s="806"/>
      <c r="NOF921" s="806"/>
      <c r="NOG921" s="806"/>
      <c r="NOH921" s="806"/>
      <c r="NOI921" s="806"/>
      <c r="NOJ921" s="806"/>
      <c r="NOK921" s="806"/>
      <c r="NOL921" s="806"/>
      <c r="NOM921" s="806"/>
      <c r="NON921" s="806"/>
      <c r="NOO921" s="806"/>
      <c r="NOP921" s="806"/>
      <c r="NOQ921" s="806"/>
      <c r="NOR921" s="806"/>
      <c r="NOS921" s="806"/>
      <c r="NOT921" s="806"/>
      <c r="NOU921" s="806"/>
      <c r="NOV921" s="806"/>
      <c r="NOW921" s="806"/>
      <c r="NOX921" s="806"/>
      <c r="NOY921" s="806"/>
      <c r="NOZ921" s="806"/>
      <c r="NPA921" s="806"/>
      <c r="NPB921" s="806"/>
      <c r="NPC921" s="806"/>
      <c r="NPD921" s="806"/>
      <c r="NPE921" s="806"/>
      <c r="NPF921" s="806"/>
      <c r="NPG921" s="806"/>
      <c r="NPH921" s="806"/>
      <c r="NPI921" s="806"/>
      <c r="NPJ921" s="806"/>
      <c r="NPK921" s="806"/>
      <c r="NPL921" s="806"/>
      <c r="NPM921" s="806"/>
      <c r="NPN921" s="806"/>
      <c r="NPO921" s="806"/>
      <c r="NPP921" s="806"/>
      <c r="NPQ921" s="806"/>
      <c r="NPR921" s="806"/>
      <c r="NPS921" s="806"/>
      <c r="NPT921" s="806"/>
      <c r="NPU921" s="806"/>
      <c r="NPV921" s="806"/>
      <c r="NPW921" s="806"/>
      <c r="NPX921" s="806"/>
      <c r="NPY921" s="806"/>
      <c r="NPZ921" s="806"/>
      <c r="NQA921" s="806"/>
      <c r="NQB921" s="806"/>
      <c r="NQC921" s="806"/>
      <c r="NQD921" s="806"/>
      <c r="NQE921" s="806"/>
      <c r="NQF921" s="806"/>
      <c r="NQG921" s="806"/>
      <c r="NQH921" s="806"/>
      <c r="NQI921" s="806"/>
      <c r="NQJ921" s="806"/>
      <c r="NQK921" s="806"/>
      <c r="NQL921" s="806"/>
      <c r="NQM921" s="806"/>
      <c r="NQN921" s="806"/>
      <c r="NQO921" s="806"/>
      <c r="NQP921" s="806"/>
      <c r="NQQ921" s="806"/>
      <c r="NQR921" s="806"/>
      <c r="NQS921" s="806"/>
      <c r="NQT921" s="806"/>
      <c r="NQU921" s="806"/>
      <c r="NQV921" s="806"/>
      <c r="NQW921" s="806"/>
      <c r="NQX921" s="806"/>
      <c r="NQY921" s="806"/>
      <c r="NQZ921" s="806"/>
      <c r="NRA921" s="806"/>
      <c r="NRB921" s="806"/>
      <c r="NRC921" s="806"/>
      <c r="NRD921" s="806"/>
      <c r="NRE921" s="806"/>
      <c r="NRF921" s="806"/>
      <c r="NRG921" s="806"/>
      <c r="NRH921" s="806"/>
      <c r="NRI921" s="806"/>
      <c r="NRJ921" s="806"/>
      <c r="NRK921" s="806"/>
      <c r="NRL921" s="806"/>
      <c r="NRM921" s="806"/>
      <c r="NRN921" s="806"/>
      <c r="NRO921" s="806"/>
      <c r="NRP921" s="806"/>
      <c r="NRQ921" s="806"/>
      <c r="NRR921" s="806"/>
      <c r="NRS921" s="806"/>
      <c r="NRT921" s="806"/>
      <c r="NRU921" s="806"/>
      <c r="NRV921" s="806"/>
      <c r="NRW921" s="806"/>
      <c r="NRX921" s="806"/>
      <c r="NRY921" s="806"/>
      <c r="NRZ921" s="806"/>
      <c r="NSA921" s="806"/>
      <c r="NSB921" s="806"/>
      <c r="NSC921" s="806"/>
      <c r="NSD921" s="806"/>
      <c r="NSE921" s="806"/>
      <c r="NSF921" s="806"/>
      <c r="NSG921" s="806"/>
      <c r="NSH921" s="806"/>
      <c r="NSI921" s="806"/>
      <c r="NSJ921" s="806"/>
      <c r="NSK921" s="806"/>
      <c r="NSL921" s="806"/>
      <c r="NSM921" s="806"/>
      <c r="NSN921" s="806"/>
      <c r="NSO921" s="806"/>
      <c r="NSP921" s="806"/>
      <c r="NSQ921" s="806"/>
      <c r="NSR921" s="806"/>
      <c r="NSS921" s="806"/>
      <c r="NST921" s="806"/>
      <c r="NSU921" s="806"/>
      <c r="NSV921" s="806"/>
      <c r="NSW921" s="806"/>
      <c r="NSX921" s="806"/>
      <c r="NSY921" s="806"/>
      <c r="NSZ921" s="806"/>
      <c r="NTA921" s="806"/>
      <c r="NTB921" s="806"/>
      <c r="NTC921" s="806"/>
      <c r="NTD921" s="806"/>
      <c r="NTE921" s="806"/>
      <c r="NTF921" s="806"/>
      <c r="NTG921" s="806"/>
      <c r="NTH921" s="806"/>
      <c r="NTI921" s="806"/>
      <c r="NTJ921" s="806"/>
      <c r="NTK921" s="806"/>
      <c r="NTL921" s="806"/>
      <c r="NTM921" s="806"/>
      <c r="NTN921" s="806"/>
      <c r="NTO921" s="806"/>
      <c r="NTP921" s="806"/>
      <c r="NTQ921" s="806"/>
      <c r="NTR921" s="806"/>
      <c r="NTS921" s="806"/>
      <c r="NTT921" s="806"/>
      <c r="NTU921" s="806"/>
      <c r="NTV921" s="806"/>
      <c r="NTW921" s="806"/>
      <c r="NTX921" s="806"/>
      <c r="NTY921" s="806"/>
      <c r="NTZ921" s="806"/>
      <c r="NUA921" s="806"/>
      <c r="NUB921" s="806"/>
      <c r="NUC921" s="806"/>
      <c r="NUD921" s="806"/>
      <c r="NUE921" s="806"/>
      <c r="NUF921" s="806"/>
      <c r="NUG921" s="806"/>
      <c r="NUH921" s="806"/>
      <c r="NUI921" s="806"/>
      <c r="NUJ921" s="806"/>
      <c r="NUK921" s="806"/>
      <c r="NUL921" s="806"/>
      <c r="NUM921" s="806"/>
      <c r="NUN921" s="806"/>
      <c r="NUO921" s="806"/>
      <c r="NUP921" s="806"/>
      <c r="NUQ921" s="806"/>
      <c r="NUR921" s="806"/>
      <c r="NUS921" s="806"/>
      <c r="NUT921" s="806"/>
      <c r="NUU921" s="806"/>
      <c r="NUV921" s="806"/>
      <c r="NUW921" s="806"/>
      <c r="NUX921" s="806"/>
      <c r="NUY921" s="806"/>
      <c r="NUZ921" s="806"/>
      <c r="NVA921" s="806"/>
      <c r="NVB921" s="806"/>
      <c r="NVC921" s="806"/>
      <c r="NVD921" s="806"/>
      <c r="NVE921" s="806"/>
      <c r="NVF921" s="806"/>
      <c r="NVG921" s="806"/>
      <c r="NVH921" s="806"/>
      <c r="NVI921" s="806"/>
      <c r="NVJ921" s="806"/>
      <c r="NVK921" s="806"/>
      <c r="NVL921" s="806"/>
      <c r="NVM921" s="806"/>
      <c r="NVN921" s="806"/>
      <c r="NVO921" s="806"/>
      <c r="NVP921" s="806"/>
      <c r="NVQ921" s="806"/>
      <c r="NVR921" s="806"/>
      <c r="NVS921" s="806"/>
      <c r="NVT921" s="806"/>
      <c r="NVU921" s="806"/>
      <c r="NVV921" s="806"/>
      <c r="NVW921" s="806"/>
      <c r="NVX921" s="806"/>
      <c r="NVY921" s="806"/>
      <c r="NVZ921" s="806"/>
      <c r="NWA921" s="806"/>
      <c r="NWB921" s="806"/>
      <c r="NWC921" s="806"/>
      <c r="NWD921" s="806"/>
      <c r="NWE921" s="806"/>
      <c r="NWF921" s="806"/>
      <c r="NWG921" s="806"/>
      <c r="NWH921" s="806"/>
      <c r="NWI921" s="806"/>
      <c r="NWJ921" s="806"/>
      <c r="NWK921" s="806"/>
      <c r="NWL921" s="806"/>
      <c r="NWM921" s="806"/>
      <c r="NWN921" s="806"/>
      <c r="NWO921" s="806"/>
      <c r="NWP921" s="806"/>
      <c r="NWQ921" s="806"/>
      <c r="NWR921" s="806"/>
      <c r="NWS921" s="806"/>
      <c r="NWT921" s="806"/>
      <c r="NWU921" s="806"/>
      <c r="NWV921" s="806"/>
      <c r="NWW921" s="806"/>
      <c r="NWX921" s="806"/>
      <c r="NWY921" s="806"/>
      <c r="NWZ921" s="806"/>
      <c r="NXA921" s="806"/>
      <c r="NXB921" s="806"/>
      <c r="NXC921" s="806"/>
      <c r="NXD921" s="806"/>
      <c r="NXE921" s="806"/>
      <c r="NXF921" s="806"/>
      <c r="NXG921" s="806"/>
      <c r="NXH921" s="806"/>
      <c r="NXI921" s="806"/>
      <c r="NXJ921" s="806"/>
      <c r="NXK921" s="806"/>
      <c r="NXL921" s="806"/>
      <c r="NXM921" s="806"/>
      <c r="NXN921" s="806"/>
      <c r="NXO921" s="806"/>
      <c r="NXP921" s="806"/>
      <c r="NXQ921" s="806"/>
      <c r="NXR921" s="806"/>
      <c r="NXS921" s="806"/>
      <c r="NXT921" s="806"/>
      <c r="NXU921" s="806"/>
      <c r="NXV921" s="806"/>
      <c r="NXW921" s="806"/>
      <c r="NXX921" s="806"/>
      <c r="NXY921" s="806"/>
      <c r="NXZ921" s="806"/>
      <c r="NYA921" s="806"/>
      <c r="NYB921" s="806"/>
      <c r="NYC921" s="806"/>
      <c r="NYD921" s="806"/>
      <c r="NYE921" s="806"/>
      <c r="NYF921" s="806"/>
      <c r="NYG921" s="806"/>
      <c r="NYH921" s="806"/>
      <c r="NYI921" s="806"/>
      <c r="NYJ921" s="806"/>
      <c r="NYK921" s="806"/>
      <c r="NYL921" s="806"/>
      <c r="NYM921" s="806"/>
      <c r="NYN921" s="806"/>
      <c r="NYO921" s="806"/>
      <c r="NYP921" s="806"/>
      <c r="NYQ921" s="806"/>
      <c r="NYR921" s="806"/>
      <c r="NYS921" s="806"/>
      <c r="NYT921" s="806"/>
      <c r="NYU921" s="806"/>
      <c r="NYV921" s="806"/>
      <c r="NYW921" s="806"/>
      <c r="NYX921" s="806"/>
      <c r="NYY921" s="806"/>
      <c r="NYZ921" s="806"/>
      <c r="NZA921" s="806"/>
      <c r="NZB921" s="806"/>
      <c r="NZC921" s="806"/>
      <c r="NZD921" s="806"/>
      <c r="NZE921" s="806"/>
      <c r="NZF921" s="806"/>
      <c r="NZG921" s="806"/>
      <c r="NZH921" s="806"/>
      <c r="NZI921" s="806"/>
      <c r="NZJ921" s="806"/>
      <c r="NZK921" s="806"/>
      <c r="NZL921" s="806"/>
      <c r="NZM921" s="806"/>
      <c r="NZN921" s="806"/>
      <c r="NZO921" s="806"/>
      <c r="NZP921" s="806"/>
      <c r="NZQ921" s="806"/>
      <c r="NZR921" s="806"/>
      <c r="NZS921" s="806"/>
      <c r="NZT921" s="806"/>
      <c r="NZU921" s="806"/>
      <c r="NZV921" s="806"/>
      <c r="NZW921" s="806"/>
      <c r="NZX921" s="806"/>
      <c r="NZY921" s="806"/>
      <c r="NZZ921" s="806"/>
      <c r="OAA921" s="806"/>
      <c r="OAB921" s="806"/>
      <c r="OAC921" s="806"/>
      <c r="OAD921" s="806"/>
      <c r="OAE921" s="806"/>
      <c r="OAF921" s="806"/>
      <c r="OAG921" s="806"/>
      <c r="OAH921" s="806"/>
      <c r="OAI921" s="806"/>
      <c r="OAJ921" s="806"/>
      <c r="OAK921" s="806"/>
      <c r="OAL921" s="806"/>
      <c r="OAM921" s="806"/>
      <c r="OAN921" s="806"/>
      <c r="OAO921" s="806"/>
      <c r="OAP921" s="806"/>
      <c r="OAQ921" s="806"/>
      <c r="OAR921" s="806"/>
      <c r="OAS921" s="806"/>
      <c r="OAT921" s="806"/>
      <c r="OAU921" s="806"/>
      <c r="OAV921" s="806"/>
      <c r="OAW921" s="806"/>
      <c r="OAX921" s="806"/>
      <c r="OAY921" s="806"/>
      <c r="OAZ921" s="806"/>
      <c r="OBA921" s="806"/>
      <c r="OBB921" s="806"/>
      <c r="OBC921" s="806"/>
      <c r="OBD921" s="806"/>
      <c r="OBE921" s="806"/>
      <c r="OBF921" s="806"/>
      <c r="OBG921" s="806"/>
      <c r="OBH921" s="806"/>
      <c r="OBI921" s="806"/>
      <c r="OBJ921" s="806"/>
      <c r="OBK921" s="806"/>
      <c r="OBL921" s="806"/>
      <c r="OBM921" s="806"/>
      <c r="OBN921" s="806"/>
      <c r="OBO921" s="806"/>
      <c r="OBP921" s="806"/>
      <c r="OBQ921" s="806"/>
      <c r="OBR921" s="806"/>
      <c r="OBS921" s="806"/>
      <c r="OBT921" s="806"/>
      <c r="OBU921" s="806"/>
      <c r="OBV921" s="806"/>
      <c r="OBW921" s="806"/>
      <c r="OBX921" s="806"/>
      <c r="OBY921" s="806"/>
      <c r="OBZ921" s="806"/>
      <c r="OCA921" s="806"/>
      <c r="OCB921" s="806"/>
      <c r="OCC921" s="806"/>
      <c r="OCD921" s="806"/>
      <c r="OCE921" s="806"/>
      <c r="OCF921" s="806"/>
      <c r="OCG921" s="806"/>
      <c r="OCH921" s="806"/>
      <c r="OCI921" s="806"/>
      <c r="OCJ921" s="806"/>
      <c r="OCK921" s="806"/>
      <c r="OCL921" s="806"/>
      <c r="OCM921" s="806"/>
      <c r="OCN921" s="806"/>
      <c r="OCO921" s="806"/>
      <c r="OCP921" s="806"/>
      <c r="OCQ921" s="806"/>
      <c r="OCR921" s="806"/>
      <c r="OCS921" s="806"/>
      <c r="OCT921" s="806"/>
      <c r="OCU921" s="806"/>
      <c r="OCV921" s="806"/>
      <c r="OCW921" s="806"/>
      <c r="OCX921" s="806"/>
      <c r="OCY921" s="806"/>
      <c r="OCZ921" s="806"/>
      <c r="ODA921" s="806"/>
      <c r="ODB921" s="806"/>
      <c r="ODC921" s="806"/>
      <c r="ODD921" s="806"/>
      <c r="ODE921" s="806"/>
      <c r="ODF921" s="806"/>
      <c r="ODG921" s="806"/>
      <c r="ODH921" s="806"/>
      <c r="ODI921" s="806"/>
      <c r="ODJ921" s="806"/>
      <c r="ODK921" s="806"/>
      <c r="ODL921" s="806"/>
      <c r="ODM921" s="806"/>
      <c r="ODN921" s="806"/>
      <c r="ODO921" s="806"/>
      <c r="ODP921" s="806"/>
      <c r="ODQ921" s="806"/>
      <c r="ODR921" s="806"/>
      <c r="ODS921" s="806"/>
      <c r="ODT921" s="806"/>
      <c r="ODU921" s="806"/>
      <c r="ODV921" s="806"/>
      <c r="ODW921" s="806"/>
      <c r="ODX921" s="806"/>
      <c r="ODY921" s="806"/>
      <c r="ODZ921" s="806"/>
      <c r="OEA921" s="806"/>
      <c r="OEB921" s="806"/>
      <c r="OEC921" s="806"/>
      <c r="OED921" s="806"/>
      <c r="OEE921" s="806"/>
      <c r="OEF921" s="806"/>
      <c r="OEG921" s="806"/>
      <c r="OEH921" s="806"/>
      <c r="OEI921" s="806"/>
      <c r="OEJ921" s="806"/>
      <c r="OEK921" s="806"/>
      <c r="OEL921" s="806"/>
      <c r="OEM921" s="806"/>
      <c r="OEN921" s="806"/>
      <c r="OEO921" s="806"/>
      <c r="OEP921" s="806"/>
      <c r="OEQ921" s="806"/>
      <c r="OER921" s="806"/>
      <c r="OES921" s="806"/>
      <c r="OET921" s="806"/>
      <c r="OEU921" s="806"/>
      <c r="OEV921" s="806"/>
      <c r="OEW921" s="806"/>
      <c r="OEX921" s="806"/>
      <c r="OEY921" s="806"/>
      <c r="OEZ921" s="806"/>
      <c r="OFA921" s="806"/>
      <c r="OFB921" s="806"/>
      <c r="OFC921" s="806"/>
      <c r="OFD921" s="806"/>
      <c r="OFE921" s="806"/>
      <c r="OFF921" s="806"/>
      <c r="OFG921" s="806"/>
      <c r="OFH921" s="806"/>
      <c r="OFI921" s="806"/>
      <c r="OFJ921" s="806"/>
      <c r="OFK921" s="806"/>
      <c r="OFL921" s="806"/>
      <c r="OFM921" s="806"/>
      <c r="OFN921" s="806"/>
      <c r="OFO921" s="806"/>
      <c r="OFP921" s="806"/>
      <c r="OFQ921" s="806"/>
      <c r="OFR921" s="806"/>
      <c r="OFS921" s="806"/>
      <c r="OFT921" s="806"/>
      <c r="OFU921" s="806"/>
      <c r="OFV921" s="806"/>
      <c r="OFW921" s="806"/>
      <c r="OFX921" s="806"/>
      <c r="OFY921" s="806"/>
      <c r="OFZ921" s="806"/>
      <c r="OGA921" s="806"/>
      <c r="OGB921" s="806"/>
      <c r="OGC921" s="806"/>
      <c r="OGD921" s="806"/>
      <c r="OGE921" s="806"/>
      <c r="OGF921" s="806"/>
      <c r="OGG921" s="806"/>
      <c r="OGH921" s="806"/>
      <c r="OGI921" s="806"/>
      <c r="OGJ921" s="806"/>
      <c r="OGK921" s="806"/>
      <c r="OGL921" s="806"/>
      <c r="OGM921" s="806"/>
      <c r="OGN921" s="806"/>
      <c r="OGO921" s="806"/>
      <c r="OGP921" s="806"/>
      <c r="OGQ921" s="806"/>
      <c r="OGR921" s="806"/>
      <c r="OGS921" s="806"/>
      <c r="OGT921" s="806"/>
      <c r="OGU921" s="806"/>
      <c r="OGV921" s="806"/>
      <c r="OGW921" s="806"/>
      <c r="OGX921" s="806"/>
      <c r="OGY921" s="806"/>
      <c r="OGZ921" s="806"/>
      <c r="OHA921" s="806"/>
      <c r="OHB921" s="806"/>
      <c r="OHC921" s="806"/>
      <c r="OHD921" s="806"/>
      <c r="OHE921" s="806"/>
      <c r="OHF921" s="806"/>
      <c r="OHG921" s="806"/>
      <c r="OHH921" s="806"/>
      <c r="OHI921" s="806"/>
      <c r="OHJ921" s="806"/>
      <c r="OHK921" s="806"/>
      <c r="OHL921" s="806"/>
      <c r="OHM921" s="806"/>
      <c r="OHN921" s="806"/>
      <c r="OHO921" s="806"/>
      <c r="OHP921" s="806"/>
      <c r="OHQ921" s="806"/>
      <c r="OHR921" s="806"/>
      <c r="OHS921" s="806"/>
      <c r="OHT921" s="806"/>
      <c r="OHU921" s="806"/>
      <c r="OHV921" s="806"/>
      <c r="OHW921" s="806"/>
      <c r="OHX921" s="806"/>
      <c r="OHY921" s="806"/>
      <c r="OHZ921" s="806"/>
      <c r="OIA921" s="806"/>
      <c r="OIB921" s="806"/>
      <c r="OIC921" s="806"/>
      <c r="OID921" s="806"/>
      <c r="OIE921" s="806"/>
      <c r="OIF921" s="806"/>
      <c r="OIG921" s="806"/>
      <c r="OIH921" s="806"/>
      <c r="OII921" s="806"/>
      <c r="OIJ921" s="806"/>
      <c r="OIK921" s="806"/>
      <c r="OIL921" s="806"/>
      <c r="OIM921" s="806"/>
      <c r="OIN921" s="806"/>
      <c r="OIO921" s="806"/>
      <c r="OIP921" s="806"/>
      <c r="OIQ921" s="806"/>
      <c r="OIR921" s="806"/>
      <c r="OIS921" s="806"/>
      <c r="OIT921" s="806"/>
      <c r="OIU921" s="806"/>
      <c r="OIV921" s="806"/>
      <c r="OIW921" s="806"/>
      <c r="OIX921" s="806"/>
      <c r="OIY921" s="806"/>
      <c r="OIZ921" s="806"/>
      <c r="OJA921" s="806"/>
      <c r="OJB921" s="806"/>
      <c r="OJC921" s="806"/>
      <c r="OJD921" s="806"/>
      <c r="OJE921" s="806"/>
      <c r="OJF921" s="806"/>
      <c r="OJG921" s="806"/>
      <c r="OJH921" s="806"/>
      <c r="OJI921" s="806"/>
      <c r="OJJ921" s="806"/>
      <c r="OJK921" s="806"/>
      <c r="OJL921" s="806"/>
      <c r="OJM921" s="806"/>
      <c r="OJN921" s="806"/>
      <c r="OJO921" s="806"/>
      <c r="OJP921" s="806"/>
      <c r="OJQ921" s="806"/>
      <c r="OJR921" s="806"/>
      <c r="OJS921" s="806"/>
      <c r="OJT921" s="806"/>
      <c r="OJU921" s="806"/>
      <c r="OJV921" s="806"/>
      <c r="OJW921" s="806"/>
      <c r="OJX921" s="806"/>
      <c r="OJY921" s="806"/>
      <c r="OJZ921" s="806"/>
      <c r="OKA921" s="806"/>
      <c r="OKB921" s="806"/>
      <c r="OKC921" s="806"/>
      <c r="OKD921" s="806"/>
      <c r="OKE921" s="806"/>
      <c r="OKF921" s="806"/>
      <c r="OKG921" s="806"/>
      <c r="OKH921" s="806"/>
      <c r="OKI921" s="806"/>
      <c r="OKJ921" s="806"/>
      <c r="OKK921" s="806"/>
      <c r="OKL921" s="806"/>
      <c r="OKM921" s="806"/>
      <c r="OKN921" s="806"/>
      <c r="OKO921" s="806"/>
      <c r="OKP921" s="806"/>
      <c r="OKQ921" s="806"/>
      <c r="OKR921" s="806"/>
      <c r="OKS921" s="806"/>
      <c r="OKT921" s="806"/>
      <c r="OKU921" s="806"/>
      <c r="OKV921" s="806"/>
      <c r="OKW921" s="806"/>
      <c r="OKX921" s="806"/>
      <c r="OKY921" s="806"/>
      <c r="OKZ921" s="806"/>
      <c r="OLA921" s="806"/>
      <c r="OLB921" s="806"/>
      <c r="OLC921" s="806"/>
      <c r="OLD921" s="806"/>
      <c r="OLE921" s="806"/>
      <c r="OLF921" s="806"/>
      <c r="OLG921" s="806"/>
      <c r="OLH921" s="806"/>
      <c r="OLI921" s="806"/>
      <c r="OLJ921" s="806"/>
      <c r="OLK921" s="806"/>
      <c r="OLL921" s="806"/>
      <c r="OLM921" s="806"/>
      <c r="OLN921" s="806"/>
      <c r="OLO921" s="806"/>
      <c r="OLP921" s="806"/>
      <c r="OLQ921" s="806"/>
      <c r="OLR921" s="806"/>
      <c r="OLS921" s="806"/>
      <c r="OLT921" s="806"/>
      <c r="OLU921" s="806"/>
      <c r="OLV921" s="806"/>
      <c r="OLW921" s="806"/>
      <c r="OLX921" s="806"/>
      <c r="OLY921" s="806"/>
      <c r="OLZ921" s="806"/>
      <c r="OMA921" s="806"/>
      <c r="OMB921" s="806"/>
      <c r="OMC921" s="806"/>
      <c r="OMD921" s="806"/>
      <c r="OME921" s="806"/>
      <c r="OMF921" s="806"/>
      <c r="OMG921" s="806"/>
      <c r="OMH921" s="806"/>
      <c r="OMI921" s="806"/>
      <c r="OMJ921" s="806"/>
      <c r="OMK921" s="806"/>
      <c r="OML921" s="806"/>
      <c r="OMM921" s="806"/>
      <c r="OMN921" s="806"/>
      <c r="OMO921" s="806"/>
      <c r="OMP921" s="806"/>
      <c r="OMQ921" s="806"/>
      <c r="OMR921" s="806"/>
      <c r="OMS921" s="806"/>
      <c r="OMT921" s="806"/>
      <c r="OMU921" s="806"/>
      <c r="OMV921" s="806"/>
      <c r="OMW921" s="806"/>
      <c r="OMX921" s="806"/>
      <c r="OMY921" s="806"/>
      <c r="OMZ921" s="806"/>
      <c r="ONA921" s="806"/>
      <c r="ONB921" s="806"/>
      <c r="ONC921" s="806"/>
      <c r="OND921" s="806"/>
      <c r="ONE921" s="806"/>
      <c r="ONF921" s="806"/>
      <c r="ONG921" s="806"/>
      <c r="ONH921" s="806"/>
      <c r="ONI921" s="806"/>
      <c r="ONJ921" s="806"/>
      <c r="ONK921" s="806"/>
      <c r="ONL921" s="806"/>
      <c r="ONM921" s="806"/>
      <c r="ONN921" s="806"/>
      <c r="ONO921" s="806"/>
      <c r="ONP921" s="806"/>
      <c r="ONQ921" s="806"/>
      <c r="ONR921" s="806"/>
      <c r="ONS921" s="806"/>
      <c r="ONT921" s="806"/>
      <c r="ONU921" s="806"/>
      <c r="ONV921" s="806"/>
      <c r="ONW921" s="806"/>
      <c r="ONX921" s="806"/>
      <c r="ONY921" s="806"/>
      <c r="ONZ921" s="806"/>
      <c r="OOA921" s="806"/>
      <c r="OOB921" s="806"/>
      <c r="OOC921" s="806"/>
      <c r="OOD921" s="806"/>
      <c r="OOE921" s="806"/>
      <c r="OOF921" s="806"/>
      <c r="OOG921" s="806"/>
      <c r="OOH921" s="806"/>
      <c r="OOI921" s="806"/>
      <c r="OOJ921" s="806"/>
      <c r="OOK921" s="806"/>
      <c r="OOL921" s="806"/>
      <c r="OOM921" s="806"/>
      <c r="OON921" s="806"/>
      <c r="OOO921" s="806"/>
      <c r="OOP921" s="806"/>
      <c r="OOQ921" s="806"/>
      <c r="OOR921" s="806"/>
      <c r="OOS921" s="806"/>
      <c r="OOT921" s="806"/>
      <c r="OOU921" s="806"/>
      <c r="OOV921" s="806"/>
      <c r="OOW921" s="806"/>
      <c r="OOX921" s="806"/>
      <c r="OOY921" s="806"/>
      <c r="OOZ921" s="806"/>
      <c r="OPA921" s="806"/>
      <c r="OPB921" s="806"/>
      <c r="OPC921" s="806"/>
      <c r="OPD921" s="806"/>
      <c r="OPE921" s="806"/>
      <c r="OPF921" s="806"/>
      <c r="OPG921" s="806"/>
      <c r="OPH921" s="806"/>
      <c r="OPI921" s="806"/>
      <c r="OPJ921" s="806"/>
      <c r="OPK921" s="806"/>
      <c r="OPL921" s="806"/>
      <c r="OPM921" s="806"/>
      <c r="OPN921" s="806"/>
      <c r="OPO921" s="806"/>
      <c r="OPP921" s="806"/>
      <c r="OPQ921" s="806"/>
      <c r="OPR921" s="806"/>
      <c r="OPS921" s="806"/>
      <c r="OPT921" s="806"/>
      <c r="OPU921" s="806"/>
      <c r="OPV921" s="806"/>
      <c r="OPW921" s="806"/>
      <c r="OPX921" s="806"/>
      <c r="OPY921" s="806"/>
      <c r="OPZ921" s="806"/>
      <c r="OQA921" s="806"/>
      <c r="OQB921" s="806"/>
      <c r="OQC921" s="806"/>
      <c r="OQD921" s="806"/>
      <c r="OQE921" s="806"/>
      <c r="OQF921" s="806"/>
      <c r="OQG921" s="806"/>
      <c r="OQH921" s="806"/>
      <c r="OQI921" s="806"/>
      <c r="OQJ921" s="806"/>
      <c r="OQK921" s="806"/>
      <c r="OQL921" s="806"/>
      <c r="OQM921" s="806"/>
      <c r="OQN921" s="806"/>
      <c r="OQO921" s="806"/>
      <c r="OQP921" s="806"/>
      <c r="OQQ921" s="806"/>
      <c r="OQR921" s="806"/>
      <c r="OQS921" s="806"/>
      <c r="OQT921" s="806"/>
      <c r="OQU921" s="806"/>
      <c r="OQV921" s="806"/>
      <c r="OQW921" s="806"/>
      <c r="OQX921" s="806"/>
      <c r="OQY921" s="806"/>
      <c r="OQZ921" s="806"/>
      <c r="ORA921" s="806"/>
      <c r="ORB921" s="806"/>
      <c r="ORC921" s="806"/>
      <c r="ORD921" s="806"/>
      <c r="ORE921" s="806"/>
      <c r="ORF921" s="806"/>
      <c r="ORG921" s="806"/>
      <c r="ORH921" s="806"/>
      <c r="ORI921" s="806"/>
      <c r="ORJ921" s="806"/>
      <c r="ORK921" s="806"/>
      <c r="ORL921" s="806"/>
      <c r="ORM921" s="806"/>
      <c r="ORN921" s="806"/>
      <c r="ORO921" s="806"/>
      <c r="ORP921" s="806"/>
      <c r="ORQ921" s="806"/>
      <c r="ORR921" s="806"/>
      <c r="ORS921" s="806"/>
      <c r="ORT921" s="806"/>
      <c r="ORU921" s="806"/>
      <c r="ORV921" s="806"/>
      <c r="ORW921" s="806"/>
      <c r="ORX921" s="806"/>
      <c r="ORY921" s="806"/>
      <c r="ORZ921" s="806"/>
      <c r="OSA921" s="806"/>
      <c r="OSB921" s="806"/>
      <c r="OSC921" s="806"/>
      <c r="OSD921" s="806"/>
      <c r="OSE921" s="806"/>
      <c r="OSF921" s="806"/>
      <c r="OSG921" s="806"/>
      <c r="OSH921" s="806"/>
      <c r="OSI921" s="806"/>
      <c r="OSJ921" s="806"/>
      <c r="OSK921" s="806"/>
      <c r="OSL921" s="806"/>
      <c r="OSM921" s="806"/>
      <c r="OSN921" s="806"/>
      <c r="OSO921" s="806"/>
      <c r="OSP921" s="806"/>
      <c r="OSQ921" s="806"/>
      <c r="OSR921" s="806"/>
      <c r="OSS921" s="806"/>
      <c r="OST921" s="806"/>
      <c r="OSU921" s="806"/>
      <c r="OSV921" s="806"/>
      <c r="OSW921" s="806"/>
      <c r="OSX921" s="806"/>
      <c r="OSY921" s="806"/>
      <c r="OSZ921" s="806"/>
      <c r="OTA921" s="806"/>
      <c r="OTB921" s="806"/>
      <c r="OTC921" s="806"/>
      <c r="OTD921" s="806"/>
      <c r="OTE921" s="806"/>
      <c r="OTF921" s="806"/>
      <c r="OTG921" s="806"/>
      <c r="OTH921" s="806"/>
      <c r="OTI921" s="806"/>
      <c r="OTJ921" s="806"/>
      <c r="OTK921" s="806"/>
      <c r="OTL921" s="806"/>
      <c r="OTM921" s="806"/>
      <c r="OTN921" s="806"/>
      <c r="OTO921" s="806"/>
      <c r="OTP921" s="806"/>
      <c r="OTQ921" s="806"/>
      <c r="OTR921" s="806"/>
      <c r="OTS921" s="806"/>
      <c r="OTT921" s="806"/>
      <c r="OTU921" s="806"/>
      <c r="OTV921" s="806"/>
      <c r="OTW921" s="806"/>
      <c r="OTX921" s="806"/>
      <c r="OTY921" s="806"/>
      <c r="OTZ921" s="806"/>
      <c r="OUA921" s="806"/>
      <c r="OUB921" s="806"/>
      <c r="OUC921" s="806"/>
      <c r="OUD921" s="806"/>
      <c r="OUE921" s="806"/>
      <c r="OUF921" s="806"/>
      <c r="OUG921" s="806"/>
      <c r="OUH921" s="806"/>
      <c r="OUI921" s="806"/>
      <c r="OUJ921" s="806"/>
      <c r="OUK921" s="806"/>
      <c r="OUL921" s="806"/>
      <c r="OUM921" s="806"/>
      <c r="OUN921" s="806"/>
      <c r="OUO921" s="806"/>
      <c r="OUP921" s="806"/>
      <c r="OUQ921" s="806"/>
      <c r="OUR921" s="806"/>
      <c r="OUS921" s="806"/>
      <c r="OUT921" s="806"/>
      <c r="OUU921" s="806"/>
      <c r="OUV921" s="806"/>
      <c r="OUW921" s="806"/>
      <c r="OUX921" s="806"/>
      <c r="OUY921" s="806"/>
      <c r="OUZ921" s="806"/>
      <c r="OVA921" s="806"/>
      <c r="OVB921" s="806"/>
      <c r="OVC921" s="806"/>
      <c r="OVD921" s="806"/>
      <c r="OVE921" s="806"/>
      <c r="OVF921" s="806"/>
      <c r="OVG921" s="806"/>
      <c r="OVH921" s="806"/>
      <c r="OVI921" s="806"/>
      <c r="OVJ921" s="806"/>
      <c r="OVK921" s="806"/>
      <c r="OVL921" s="806"/>
      <c r="OVM921" s="806"/>
      <c r="OVN921" s="806"/>
      <c r="OVO921" s="806"/>
      <c r="OVP921" s="806"/>
      <c r="OVQ921" s="806"/>
      <c r="OVR921" s="806"/>
      <c r="OVS921" s="806"/>
      <c r="OVT921" s="806"/>
      <c r="OVU921" s="806"/>
      <c r="OVV921" s="806"/>
      <c r="OVW921" s="806"/>
      <c r="OVX921" s="806"/>
      <c r="OVY921" s="806"/>
      <c r="OVZ921" s="806"/>
      <c r="OWA921" s="806"/>
      <c r="OWB921" s="806"/>
      <c r="OWC921" s="806"/>
      <c r="OWD921" s="806"/>
      <c r="OWE921" s="806"/>
      <c r="OWF921" s="806"/>
      <c r="OWG921" s="806"/>
      <c r="OWH921" s="806"/>
      <c r="OWI921" s="806"/>
      <c r="OWJ921" s="806"/>
      <c r="OWK921" s="806"/>
      <c r="OWL921" s="806"/>
      <c r="OWM921" s="806"/>
      <c r="OWN921" s="806"/>
      <c r="OWO921" s="806"/>
      <c r="OWP921" s="806"/>
      <c r="OWQ921" s="806"/>
      <c r="OWR921" s="806"/>
      <c r="OWS921" s="806"/>
      <c r="OWT921" s="806"/>
      <c r="OWU921" s="806"/>
      <c r="OWV921" s="806"/>
      <c r="OWW921" s="806"/>
      <c r="OWX921" s="806"/>
      <c r="OWY921" s="806"/>
      <c r="OWZ921" s="806"/>
      <c r="OXA921" s="806"/>
      <c r="OXB921" s="806"/>
      <c r="OXC921" s="806"/>
      <c r="OXD921" s="806"/>
      <c r="OXE921" s="806"/>
      <c r="OXF921" s="806"/>
      <c r="OXG921" s="806"/>
      <c r="OXH921" s="806"/>
      <c r="OXI921" s="806"/>
      <c r="OXJ921" s="806"/>
      <c r="OXK921" s="806"/>
      <c r="OXL921" s="806"/>
      <c r="OXM921" s="806"/>
      <c r="OXN921" s="806"/>
      <c r="OXO921" s="806"/>
      <c r="OXP921" s="806"/>
      <c r="OXQ921" s="806"/>
      <c r="OXR921" s="806"/>
      <c r="OXS921" s="806"/>
      <c r="OXT921" s="806"/>
      <c r="OXU921" s="806"/>
      <c r="OXV921" s="806"/>
      <c r="OXW921" s="806"/>
      <c r="OXX921" s="806"/>
      <c r="OXY921" s="806"/>
      <c r="OXZ921" s="806"/>
      <c r="OYA921" s="806"/>
      <c r="OYB921" s="806"/>
      <c r="OYC921" s="806"/>
      <c r="OYD921" s="806"/>
      <c r="OYE921" s="806"/>
      <c r="OYF921" s="806"/>
      <c r="OYG921" s="806"/>
      <c r="OYH921" s="806"/>
      <c r="OYI921" s="806"/>
      <c r="OYJ921" s="806"/>
      <c r="OYK921" s="806"/>
      <c r="OYL921" s="806"/>
      <c r="OYM921" s="806"/>
      <c r="OYN921" s="806"/>
      <c r="OYO921" s="806"/>
      <c r="OYP921" s="806"/>
      <c r="OYQ921" s="806"/>
      <c r="OYR921" s="806"/>
      <c r="OYS921" s="806"/>
      <c r="OYT921" s="806"/>
      <c r="OYU921" s="806"/>
      <c r="OYV921" s="806"/>
      <c r="OYW921" s="806"/>
      <c r="OYX921" s="806"/>
      <c r="OYY921" s="806"/>
      <c r="OYZ921" s="806"/>
      <c r="OZA921" s="806"/>
      <c r="OZB921" s="806"/>
      <c r="OZC921" s="806"/>
      <c r="OZD921" s="806"/>
      <c r="OZE921" s="806"/>
      <c r="OZF921" s="806"/>
      <c r="OZG921" s="806"/>
      <c r="OZH921" s="806"/>
      <c r="OZI921" s="806"/>
      <c r="OZJ921" s="806"/>
      <c r="OZK921" s="806"/>
      <c r="OZL921" s="806"/>
      <c r="OZM921" s="806"/>
      <c r="OZN921" s="806"/>
      <c r="OZO921" s="806"/>
      <c r="OZP921" s="806"/>
      <c r="OZQ921" s="806"/>
      <c r="OZR921" s="806"/>
      <c r="OZS921" s="806"/>
      <c r="OZT921" s="806"/>
      <c r="OZU921" s="806"/>
      <c r="OZV921" s="806"/>
      <c r="OZW921" s="806"/>
      <c r="OZX921" s="806"/>
      <c r="OZY921" s="806"/>
      <c r="OZZ921" s="806"/>
      <c r="PAA921" s="806"/>
      <c r="PAB921" s="806"/>
      <c r="PAC921" s="806"/>
      <c r="PAD921" s="806"/>
      <c r="PAE921" s="806"/>
      <c r="PAF921" s="806"/>
      <c r="PAG921" s="806"/>
      <c r="PAH921" s="806"/>
      <c r="PAI921" s="806"/>
      <c r="PAJ921" s="806"/>
      <c r="PAK921" s="806"/>
      <c r="PAL921" s="806"/>
      <c r="PAM921" s="806"/>
      <c r="PAN921" s="806"/>
      <c r="PAO921" s="806"/>
      <c r="PAP921" s="806"/>
      <c r="PAQ921" s="806"/>
      <c r="PAR921" s="806"/>
      <c r="PAS921" s="806"/>
      <c r="PAT921" s="806"/>
      <c r="PAU921" s="806"/>
      <c r="PAV921" s="806"/>
      <c r="PAW921" s="806"/>
      <c r="PAX921" s="806"/>
      <c r="PAY921" s="806"/>
      <c r="PAZ921" s="806"/>
      <c r="PBA921" s="806"/>
      <c r="PBB921" s="806"/>
      <c r="PBC921" s="806"/>
      <c r="PBD921" s="806"/>
      <c r="PBE921" s="806"/>
      <c r="PBF921" s="806"/>
      <c r="PBG921" s="806"/>
      <c r="PBH921" s="806"/>
      <c r="PBI921" s="806"/>
      <c r="PBJ921" s="806"/>
      <c r="PBK921" s="806"/>
      <c r="PBL921" s="806"/>
      <c r="PBM921" s="806"/>
      <c r="PBN921" s="806"/>
      <c r="PBO921" s="806"/>
      <c r="PBP921" s="806"/>
      <c r="PBQ921" s="806"/>
      <c r="PBR921" s="806"/>
      <c r="PBS921" s="806"/>
      <c r="PBT921" s="806"/>
      <c r="PBU921" s="806"/>
      <c r="PBV921" s="806"/>
      <c r="PBW921" s="806"/>
      <c r="PBX921" s="806"/>
      <c r="PBY921" s="806"/>
      <c r="PBZ921" s="806"/>
      <c r="PCA921" s="806"/>
      <c r="PCB921" s="806"/>
      <c r="PCC921" s="806"/>
      <c r="PCD921" s="806"/>
      <c r="PCE921" s="806"/>
      <c r="PCF921" s="806"/>
      <c r="PCG921" s="806"/>
      <c r="PCH921" s="806"/>
      <c r="PCI921" s="806"/>
      <c r="PCJ921" s="806"/>
      <c r="PCK921" s="806"/>
      <c r="PCL921" s="806"/>
      <c r="PCM921" s="806"/>
      <c r="PCN921" s="806"/>
      <c r="PCO921" s="806"/>
      <c r="PCP921" s="806"/>
      <c r="PCQ921" s="806"/>
      <c r="PCR921" s="806"/>
      <c r="PCS921" s="806"/>
      <c r="PCT921" s="806"/>
      <c r="PCU921" s="806"/>
      <c r="PCV921" s="806"/>
      <c r="PCW921" s="806"/>
      <c r="PCX921" s="806"/>
      <c r="PCY921" s="806"/>
      <c r="PCZ921" s="806"/>
      <c r="PDA921" s="806"/>
      <c r="PDB921" s="806"/>
      <c r="PDC921" s="806"/>
      <c r="PDD921" s="806"/>
      <c r="PDE921" s="806"/>
      <c r="PDF921" s="806"/>
      <c r="PDG921" s="806"/>
      <c r="PDH921" s="806"/>
      <c r="PDI921" s="806"/>
      <c r="PDJ921" s="806"/>
      <c r="PDK921" s="806"/>
      <c r="PDL921" s="806"/>
      <c r="PDM921" s="806"/>
      <c r="PDN921" s="806"/>
      <c r="PDO921" s="806"/>
      <c r="PDP921" s="806"/>
      <c r="PDQ921" s="806"/>
      <c r="PDR921" s="806"/>
      <c r="PDS921" s="806"/>
      <c r="PDT921" s="806"/>
      <c r="PDU921" s="806"/>
      <c r="PDV921" s="806"/>
      <c r="PDW921" s="806"/>
      <c r="PDX921" s="806"/>
      <c r="PDY921" s="806"/>
      <c r="PDZ921" s="806"/>
      <c r="PEA921" s="806"/>
      <c r="PEB921" s="806"/>
      <c r="PEC921" s="806"/>
      <c r="PED921" s="806"/>
      <c r="PEE921" s="806"/>
      <c r="PEF921" s="806"/>
      <c r="PEG921" s="806"/>
      <c r="PEH921" s="806"/>
      <c r="PEI921" s="806"/>
      <c r="PEJ921" s="806"/>
      <c r="PEK921" s="806"/>
      <c r="PEL921" s="806"/>
      <c r="PEM921" s="806"/>
      <c r="PEN921" s="806"/>
      <c r="PEO921" s="806"/>
      <c r="PEP921" s="806"/>
      <c r="PEQ921" s="806"/>
      <c r="PER921" s="806"/>
      <c r="PES921" s="806"/>
      <c r="PET921" s="806"/>
      <c r="PEU921" s="806"/>
      <c r="PEV921" s="806"/>
      <c r="PEW921" s="806"/>
      <c r="PEX921" s="806"/>
      <c r="PEY921" s="806"/>
      <c r="PEZ921" s="806"/>
      <c r="PFA921" s="806"/>
      <c r="PFB921" s="806"/>
      <c r="PFC921" s="806"/>
      <c r="PFD921" s="806"/>
      <c r="PFE921" s="806"/>
      <c r="PFF921" s="806"/>
      <c r="PFG921" s="806"/>
      <c r="PFH921" s="806"/>
      <c r="PFI921" s="806"/>
      <c r="PFJ921" s="806"/>
      <c r="PFK921" s="806"/>
      <c r="PFL921" s="806"/>
      <c r="PFM921" s="806"/>
      <c r="PFN921" s="806"/>
      <c r="PFO921" s="806"/>
      <c r="PFP921" s="806"/>
      <c r="PFQ921" s="806"/>
      <c r="PFR921" s="806"/>
      <c r="PFS921" s="806"/>
      <c r="PFT921" s="806"/>
      <c r="PFU921" s="806"/>
      <c r="PFV921" s="806"/>
      <c r="PFW921" s="806"/>
      <c r="PFX921" s="806"/>
      <c r="PFY921" s="806"/>
      <c r="PFZ921" s="806"/>
      <c r="PGA921" s="806"/>
      <c r="PGB921" s="806"/>
      <c r="PGC921" s="806"/>
      <c r="PGD921" s="806"/>
      <c r="PGE921" s="806"/>
      <c r="PGF921" s="806"/>
      <c r="PGG921" s="806"/>
      <c r="PGH921" s="806"/>
      <c r="PGI921" s="806"/>
      <c r="PGJ921" s="806"/>
      <c r="PGK921" s="806"/>
      <c r="PGL921" s="806"/>
      <c r="PGM921" s="806"/>
      <c r="PGN921" s="806"/>
      <c r="PGO921" s="806"/>
      <c r="PGP921" s="806"/>
      <c r="PGQ921" s="806"/>
      <c r="PGR921" s="806"/>
      <c r="PGS921" s="806"/>
      <c r="PGT921" s="806"/>
      <c r="PGU921" s="806"/>
      <c r="PGV921" s="806"/>
      <c r="PGW921" s="806"/>
      <c r="PGX921" s="806"/>
      <c r="PGY921" s="806"/>
      <c r="PGZ921" s="806"/>
      <c r="PHA921" s="806"/>
      <c r="PHB921" s="806"/>
      <c r="PHC921" s="806"/>
      <c r="PHD921" s="806"/>
      <c r="PHE921" s="806"/>
      <c r="PHF921" s="806"/>
      <c r="PHG921" s="806"/>
      <c r="PHH921" s="806"/>
      <c r="PHI921" s="806"/>
      <c r="PHJ921" s="806"/>
      <c r="PHK921" s="806"/>
      <c r="PHL921" s="806"/>
      <c r="PHM921" s="806"/>
      <c r="PHN921" s="806"/>
      <c r="PHO921" s="806"/>
      <c r="PHP921" s="806"/>
      <c r="PHQ921" s="806"/>
      <c r="PHR921" s="806"/>
      <c r="PHS921" s="806"/>
      <c r="PHT921" s="806"/>
      <c r="PHU921" s="806"/>
      <c r="PHV921" s="806"/>
      <c r="PHW921" s="806"/>
      <c r="PHX921" s="806"/>
      <c r="PHY921" s="806"/>
      <c r="PHZ921" s="806"/>
      <c r="PIA921" s="806"/>
      <c r="PIB921" s="806"/>
      <c r="PIC921" s="806"/>
      <c r="PID921" s="806"/>
      <c r="PIE921" s="806"/>
      <c r="PIF921" s="806"/>
      <c r="PIG921" s="806"/>
      <c r="PIH921" s="806"/>
      <c r="PII921" s="806"/>
      <c r="PIJ921" s="806"/>
      <c r="PIK921" s="806"/>
      <c r="PIL921" s="806"/>
      <c r="PIM921" s="806"/>
      <c r="PIN921" s="806"/>
      <c r="PIO921" s="806"/>
      <c r="PIP921" s="806"/>
      <c r="PIQ921" s="806"/>
      <c r="PIR921" s="806"/>
      <c r="PIS921" s="806"/>
      <c r="PIT921" s="806"/>
      <c r="PIU921" s="806"/>
      <c r="PIV921" s="806"/>
      <c r="PIW921" s="806"/>
      <c r="PIX921" s="806"/>
      <c r="PIY921" s="806"/>
      <c r="PIZ921" s="806"/>
      <c r="PJA921" s="806"/>
      <c r="PJB921" s="806"/>
      <c r="PJC921" s="806"/>
      <c r="PJD921" s="806"/>
      <c r="PJE921" s="806"/>
      <c r="PJF921" s="806"/>
      <c r="PJG921" s="806"/>
      <c r="PJH921" s="806"/>
      <c r="PJI921" s="806"/>
      <c r="PJJ921" s="806"/>
      <c r="PJK921" s="806"/>
      <c r="PJL921" s="806"/>
      <c r="PJM921" s="806"/>
      <c r="PJN921" s="806"/>
      <c r="PJO921" s="806"/>
      <c r="PJP921" s="806"/>
      <c r="PJQ921" s="806"/>
      <c r="PJR921" s="806"/>
      <c r="PJS921" s="806"/>
      <c r="PJT921" s="806"/>
      <c r="PJU921" s="806"/>
      <c r="PJV921" s="806"/>
      <c r="PJW921" s="806"/>
      <c r="PJX921" s="806"/>
      <c r="PJY921" s="806"/>
      <c r="PJZ921" s="806"/>
      <c r="PKA921" s="806"/>
      <c r="PKB921" s="806"/>
      <c r="PKC921" s="806"/>
      <c r="PKD921" s="806"/>
      <c r="PKE921" s="806"/>
      <c r="PKF921" s="806"/>
      <c r="PKG921" s="806"/>
      <c r="PKH921" s="806"/>
      <c r="PKI921" s="806"/>
      <c r="PKJ921" s="806"/>
      <c r="PKK921" s="806"/>
      <c r="PKL921" s="806"/>
      <c r="PKM921" s="806"/>
      <c r="PKN921" s="806"/>
      <c r="PKO921" s="806"/>
      <c r="PKP921" s="806"/>
      <c r="PKQ921" s="806"/>
      <c r="PKR921" s="806"/>
      <c r="PKS921" s="806"/>
      <c r="PKT921" s="806"/>
      <c r="PKU921" s="806"/>
      <c r="PKV921" s="806"/>
      <c r="PKW921" s="806"/>
      <c r="PKX921" s="806"/>
      <c r="PKY921" s="806"/>
      <c r="PKZ921" s="806"/>
      <c r="PLA921" s="806"/>
      <c r="PLB921" s="806"/>
      <c r="PLC921" s="806"/>
      <c r="PLD921" s="806"/>
      <c r="PLE921" s="806"/>
      <c r="PLF921" s="806"/>
      <c r="PLG921" s="806"/>
      <c r="PLH921" s="806"/>
      <c r="PLI921" s="806"/>
      <c r="PLJ921" s="806"/>
      <c r="PLK921" s="806"/>
      <c r="PLL921" s="806"/>
      <c r="PLM921" s="806"/>
      <c r="PLN921" s="806"/>
      <c r="PLO921" s="806"/>
      <c r="PLP921" s="806"/>
      <c r="PLQ921" s="806"/>
      <c r="PLR921" s="806"/>
      <c r="PLS921" s="806"/>
      <c r="PLT921" s="806"/>
      <c r="PLU921" s="806"/>
      <c r="PLV921" s="806"/>
      <c r="PLW921" s="806"/>
      <c r="PLX921" s="806"/>
      <c r="PLY921" s="806"/>
      <c r="PLZ921" s="806"/>
      <c r="PMA921" s="806"/>
      <c r="PMB921" s="806"/>
      <c r="PMC921" s="806"/>
      <c r="PMD921" s="806"/>
      <c r="PME921" s="806"/>
      <c r="PMF921" s="806"/>
      <c r="PMG921" s="806"/>
      <c r="PMH921" s="806"/>
      <c r="PMI921" s="806"/>
      <c r="PMJ921" s="806"/>
      <c r="PMK921" s="806"/>
      <c r="PML921" s="806"/>
      <c r="PMM921" s="806"/>
      <c r="PMN921" s="806"/>
      <c r="PMO921" s="806"/>
      <c r="PMP921" s="806"/>
      <c r="PMQ921" s="806"/>
      <c r="PMR921" s="806"/>
      <c r="PMS921" s="806"/>
      <c r="PMT921" s="806"/>
      <c r="PMU921" s="806"/>
      <c r="PMV921" s="806"/>
      <c r="PMW921" s="806"/>
      <c r="PMX921" s="806"/>
      <c r="PMY921" s="806"/>
      <c r="PMZ921" s="806"/>
      <c r="PNA921" s="806"/>
      <c r="PNB921" s="806"/>
      <c r="PNC921" s="806"/>
      <c r="PND921" s="806"/>
      <c r="PNE921" s="806"/>
      <c r="PNF921" s="806"/>
      <c r="PNG921" s="806"/>
      <c r="PNH921" s="806"/>
      <c r="PNI921" s="806"/>
      <c r="PNJ921" s="806"/>
      <c r="PNK921" s="806"/>
      <c r="PNL921" s="806"/>
      <c r="PNM921" s="806"/>
      <c r="PNN921" s="806"/>
      <c r="PNO921" s="806"/>
      <c r="PNP921" s="806"/>
      <c r="PNQ921" s="806"/>
      <c r="PNR921" s="806"/>
      <c r="PNS921" s="806"/>
      <c r="PNT921" s="806"/>
      <c r="PNU921" s="806"/>
      <c r="PNV921" s="806"/>
      <c r="PNW921" s="806"/>
      <c r="PNX921" s="806"/>
      <c r="PNY921" s="806"/>
      <c r="PNZ921" s="806"/>
      <c r="POA921" s="806"/>
      <c r="POB921" s="806"/>
      <c r="POC921" s="806"/>
      <c r="POD921" s="806"/>
      <c r="POE921" s="806"/>
      <c r="POF921" s="806"/>
      <c r="POG921" s="806"/>
      <c r="POH921" s="806"/>
      <c r="POI921" s="806"/>
      <c r="POJ921" s="806"/>
      <c r="POK921" s="806"/>
      <c r="POL921" s="806"/>
      <c r="POM921" s="806"/>
      <c r="PON921" s="806"/>
      <c r="POO921" s="806"/>
      <c r="POP921" s="806"/>
      <c r="POQ921" s="806"/>
      <c r="POR921" s="806"/>
      <c r="POS921" s="806"/>
      <c r="POT921" s="806"/>
      <c r="POU921" s="806"/>
      <c r="POV921" s="806"/>
      <c r="POW921" s="806"/>
      <c r="POX921" s="806"/>
      <c r="POY921" s="806"/>
      <c r="POZ921" s="806"/>
      <c r="PPA921" s="806"/>
      <c r="PPB921" s="806"/>
      <c r="PPC921" s="806"/>
      <c r="PPD921" s="806"/>
      <c r="PPE921" s="806"/>
      <c r="PPF921" s="806"/>
      <c r="PPG921" s="806"/>
      <c r="PPH921" s="806"/>
      <c r="PPI921" s="806"/>
      <c r="PPJ921" s="806"/>
      <c r="PPK921" s="806"/>
      <c r="PPL921" s="806"/>
      <c r="PPM921" s="806"/>
      <c r="PPN921" s="806"/>
      <c r="PPO921" s="806"/>
      <c r="PPP921" s="806"/>
      <c r="PPQ921" s="806"/>
      <c r="PPR921" s="806"/>
      <c r="PPS921" s="806"/>
      <c r="PPT921" s="806"/>
      <c r="PPU921" s="806"/>
      <c r="PPV921" s="806"/>
      <c r="PPW921" s="806"/>
      <c r="PPX921" s="806"/>
      <c r="PPY921" s="806"/>
      <c r="PPZ921" s="806"/>
      <c r="PQA921" s="806"/>
      <c r="PQB921" s="806"/>
      <c r="PQC921" s="806"/>
      <c r="PQD921" s="806"/>
      <c r="PQE921" s="806"/>
      <c r="PQF921" s="806"/>
      <c r="PQG921" s="806"/>
      <c r="PQH921" s="806"/>
      <c r="PQI921" s="806"/>
      <c r="PQJ921" s="806"/>
      <c r="PQK921" s="806"/>
      <c r="PQL921" s="806"/>
      <c r="PQM921" s="806"/>
      <c r="PQN921" s="806"/>
      <c r="PQO921" s="806"/>
      <c r="PQP921" s="806"/>
      <c r="PQQ921" s="806"/>
      <c r="PQR921" s="806"/>
      <c r="PQS921" s="806"/>
      <c r="PQT921" s="806"/>
      <c r="PQU921" s="806"/>
      <c r="PQV921" s="806"/>
      <c r="PQW921" s="806"/>
      <c r="PQX921" s="806"/>
      <c r="PQY921" s="806"/>
      <c r="PQZ921" s="806"/>
      <c r="PRA921" s="806"/>
      <c r="PRB921" s="806"/>
      <c r="PRC921" s="806"/>
      <c r="PRD921" s="806"/>
      <c r="PRE921" s="806"/>
      <c r="PRF921" s="806"/>
      <c r="PRG921" s="806"/>
      <c r="PRH921" s="806"/>
      <c r="PRI921" s="806"/>
      <c r="PRJ921" s="806"/>
      <c r="PRK921" s="806"/>
      <c r="PRL921" s="806"/>
      <c r="PRM921" s="806"/>
      <c r="PRN921" s="806"/>
      <c r="PRO921" s="806"/>
      <c r="PRP921" s="806"/>
      <c r="PRQ921" s="806"/>
      <c r="PRR921" s="806"/>
      <c r="PRS921" s="806"/>
      <c r="PRT921" s="806"/>
      <c r="PRU921" s="806"/>
      <c r="PRV921" s="806"/>
      <c r="PRW921" s="806"/>
      <c r="PRX921" s="806"/>
      <c r="PRY921" s="806"/>
      <c r="PRZ921" s="806"/>
      <c r="PSA921" s="806"/>
      <c r="PSB921" s="806"/>
      <c r="PSC921" s="806"/>
      <c r="PSD921" s="806"/>
      <c r="PSE921" s="806"/>
      <c r="PSF921" s="806"/>
      <c r="PSG921" s="806"/>
      <c r="PSH921" s="806"/>
      <c r="PSI921" s="806"/>
      <c r="PSJ921" s="806"/>
      <c r="PSK921" s="806"/>
      <c r="PSL921" s="806"/>
      <c r="PSM921" s="806"/>
      <c r="PSN921" s="806"/>
      <c r="PSO921" s="806"/>
      <c r="PSP921" s="806"/>
      <c r="PSQ921" s="806"/>
      <c r="PSR921" s="806"/>
      <c r="PSS921" s="806"/>
      <c r="PST921" s="806"/>
      <c r="PSU921" s="806"/>
      <c r="PSV921" s="806"/>
      <c r="PSW921" s="806"/>
      <c r="PSX921" s="806"/>
      <c r="PSY921" s="806"/>
      <c r="PSZ921" s="806"/>
      <c r="PTA921" s="806"/>
      <c r="PTB921" s="806"/>
      <c r="PTC921" s="806"/>
      <c r="PTD921" s="806"/>
      <c r="PTE921" s="806"/>
      <c r="PTF921" s="806"/>
      <c r="PTG921" s="806"/>
      <c r="PTH921" s="806"/>
      <c r="PTI921" s="806"/>
      <c r="PTJ921" s="806"/>
      <c r="PTK921" s="806"/>
      <c r="PTL921" s="806"/>
      <c r="PTM921" s="806"/>
      <c r="PTN921" s="806"/>
      <c r="PTO921" s="806"/>
      <c r="PTP921" s="806"/>
      <c r="PTQ921" s="806"/>
      <c r="PTR921" s="806"/>
      <c r="PTS921" s="806"/>
      <c r="PTT921" s="806"/>
      <c r="PTU921" s="806"/>
      <c r="PTV921" s="806"/>
      <c r="PTW921" s="806"/>
      <c r="PTX921" s="806"/>
      <c r="PTY921" s="806"/>
      <c r="PTZ921" s="806"/>
      <c r="PUA921" s="806"/>
      <c r="PUB921" s="806"/>
      <c r="PUC921" s="806"/>
      <c r="PUD921" s="806"/>
      <c r="PUE921" s="806"/>
      <c r="PUF921" s="806"/>
      <c r="PUG921" s="806"/>
      <c r="PUH921" s="806"/>
      <c r="PUI921" s="806"/>
      <c r="PUJ921" s="806"/>
      <c r="PUK921" s="806"/>
      <c r="PUL921" s="806"/>
      <c r="PUM921" s="806"/>
      <c r="PUN921" s="806"/>
      <c r="PUO921" s="806"/>
      <c r="PUP921" s="806"/>
      <c r="PUQ921" s="806"/>
      <c r="PUR921" s="806"/>
      <c r="PUS921" s="806"/>
      <c r="PUT921" s="806"/>
      <c r="PUU921" s="806"/>
      <c r="PUV921" s="806"/>
      <c r="PUW921" s="806"/>
      <c r="PUX921" s="806"/>
      <c r="PUY921" s="806"/>
      <c r="PUZ921" s="806"/>
      <c r="PVA921" s="806"/>
      <c r="PVB921" s="806"/>
      <c r="PVC921" s="806"/>
      <c r="PVD921" s="806"/>
      <c r="PVE921" s="806"/>
      <c r="PVF921" s="806"/>
      <c r="PVG921" s="806"/>
      <c r="PVH921" s="806"/>
      <c r="PVI921" s="806"/>
      <c r="PVJ921" s="806"/>
      <c r="PVK921" s="806"/>
      <c r="PVL921" s="806"/>
      <c r="PVM921" s="806"/>
      <c r="PVN921" s="806"/>
      <c r="PVO921" s="806"/>
      <c r="PVP921" s="806"/>
      <c r="PVQ921" s="806"/>
      <c r="PVR921" s="806"/>
      <c r="PVS921" s="806"/>
      <c r="PVT921" s="806"/>
      <c r="PVU921" s="806"/>
      <c r="PVV921" s="806"/>
      <c r="PVW921" s="806"/>
      <c r="PVX921" s="806"/>
      <c r="PVY921" s="806"/>
      <c r="PVZ921" s="806"/>
      <c r="PWA921" s="806"/>
      <c r="PWB921" s="806"/>
      <c r="PWC921" s="806"/>
      <c r="PWD921" s="806"/>
      <c r="PWE921" s="806"/>
      <c r="PWF921" s="806"/>
      <c r="PWG921" s="806"/>
      <c r="PWH921" s="806"/>
      <c r="PWI921" s="806"/>
      <c r="PWJ921" s="806"/>
      <c r="PWK921" s="806"/>
      <c r="PWL921" s="806"/>
      <c r="PWM921" s="806"/>
      <c r="PWN921" s="806"/>
      <c r="PWO921" s="806"/>
      <c r="PWP921" s="806"/>
      <c r="PWQ921" s="806"/>
      <c r="PWR921" s="806"/>
      <c r="PWS921" s="806"/>
      <c r="PWT921" s="806"/>
      <c r="PWU921" s="806"/>
      <c r="PWV921" s="806"/>
      <c r="PWW921" s="806"/>
      <c r="PWX921" s="806"/>
      <c r="PWY921" s="806"/>
      <c r="PWZ921" s="806"/>
      <c r="PXA921" s="806"/>
      <c r="PXB921" s="806"/>
      <c r="PXC921" s="806"/>
      <c r="PXD921" s="806"/>
      <c r="PXE921" s="806"/>
      <c r="PXF921" s="806"/>
      <c r="PXG921" s="806"/>
      <c r="PXH921" s="806"/>
      <c r="PXI921" s="806"/>
      <c r="PXJ921" s="806"/>
      <c r="PXK921" s="806"/>
      <c r="PXL921" s="806"/>
      <c r="PXM921" s="806"/>
      <c r="PXN921" s="806"/>
      <c r="PXO921" s="806"/>
      <c r="PXP921" s="806"/>
      <c r="PXQ921" s="806"/>
      <c r="PXR921" s="806"/>
      <c r="PXS921" s="806"/>
      <c r="PXT921" s="806"/>
      <c r="PXU921" s="806"/>
      <c r="PXV921" s="806"/>
      <c r="PXW921" s="806"/>
      <c r="PXX921" s="806"/>
      <c r="PXY921" s="806"/>
      <c r="PXZ921" s="806"/>
      <c r="PYA921" s="806"/>
      <c r="PYB921" s="806"/>
      <c r="PYC921" s="806"/>
      <c r="PYD921" s="806"/>
      <c r="PYE921" s="806"/>
      <c r="PYF921" s="806"/>
      <c r="PYG921" s="806"/>
      <c r="PYH921" s="806"/>
      <c r="PYI921" s="806"/>
      <c r="PYJ921" s="806"/>
      <c r="PYK921" s="806"/>
      <c r="PYL921" s="806"/>
      <c r="PYM921" s="806"/>
      <c r="PYN921" s="806"/>
      <c r="PYO921" s="806"/>
      <c r="PYP921" s="806"/>
      <c r="PYQ921" s="806"/>
      <c r="PYR921" s="806"/>
      <c r="PYS921" s="806"/>
      <c r="PYT921" s="806"/>
      <c r="PYU921" s="806"/>
      <c r="PYV921" s="806"/>
      <c r="PYW921" s="806"/>
      <c r="PYX921" s="806"/>
      <c r="PYY921" s="806"/>
      <c r="PYZ921" s="806"/>
      <c r="PZA921" s="806"/>
      <c r="PZB921" s="806"/>
      <c r="PZC921" s="806"/>
      <c r="PZD921" s="806"/>
      <c r="PZE921" s="806"/>
      <c r="PZF921" s="806"/>
      <c r="PZG921" s="806"/>
      <c r="PZH921" s="806"/>
      <c r="PZI921" s="806"/>
      <c r="PZJ921" s="806"/>
      <c r="PZK921" s="806"/>
      <c r="PZL921" s="806"/>
      <c r="PZM921" s="806"/>
      <c r="PZN921" s="806"/>
      <c r="PZO921" s="806"/>
      <c r="PZP921" s="806"/>
      <c r="PZQ921" s="806"/>
      <c r="PZR921" s="806"/>
      <c r="PZS921" s="806"/>
      <c r="PZT921" s="806"/>
      <c r="PZU921" s="806"/>
      <c r="PZV921" s="806"/>
      <c r="PZW921" s="806"/>
      <c r="PZX921" s="806"/>
      <c r="PZY921" s="806"/>
      <c r="PZZ921" s="806"/>
      <c r="QAA921" s="806"/>
      <c r="QAB921" s="806"/>
      <c r="QAC921" s="806"/>
      <c r="QAD921" s="806"/>
      <c r="QAE921" s="806"/>
      <c r="QAF921" s="806"/>
      <c r="QAG921" s="806"/>
      <c r="QAH921" s="806"/>
      <c r="QAI921" s="806"/>
      <c r="QAJ921" s="806"/>
      <c r="QAK921" s="806"/>
      <c r="QAL921" s="806"/>
      <c r="QAM921" s="806"/>
      <c r="QAN921" s="806"/>
      <c r="QAO921" s="806"/>
      <c r="QAP921" s="806"/>
      <c r="QAQ921" s="806"/>
      <c r="QAR921" s="806"/>
      <c r="QAS921" s="806"/>
      <c r="QAT921" s="806"/>
      <c r="QAU921" s="806"/>
      <c r="QAV921" s="806"/>
      <c r="QAW921" s="806"/>
      <c r="QAX921" s="806"/>
      <c r="QAY921" s="806"/>
      <c r="QAZ921" s="806"/>
      <c r="QBA921" s="806"/>
      <c r="QBB921" s="806"/>
      <c r="QBC921" s="806"/>
      <c r="QBD921" s="806"/>
      <c r="QBE921" s="806"/>
      <c r="QBF921" s="806"/>
      <c r="QBG921" s="806"/>
      <c r="QBH921" s="806"/>
      <c r="QBI921" s="806"/>
      <c r="QBJ921" s="806"/>
      <c r="QBK921" s="806"/>
      <c r="QBL921" s="806"/>
      <c r="QBM921" s="806"/>
      <c r="QBN921" s="806"/>
      <c r="QBO921" s="806"/>
      <c r="QBP921" s="806"/>
      <c r="QBQ921" s="806"/>
      <c r="QBR921" s="806"/>
      <c r="QBS921" s="806"/>
      <c r="QBT921" s="806"/>
      <c r="QBU921" s="806"/>
      <c r="QBV921" s="806"/>
      <c r="QBW921" s="806"/>
      <c r="QBX921" s="806"/>
      <c r="QBY921" s="806"/>
      <c r="QBZ921" s="806"/>
      <c r="QCA921" s="806"/>
      <c r="QCB921" s="806"/>
      <c r="QCC921" s="806"/>
      <c r="QCD921" s="806"/>
      <c r="QCE921" s="806"/>
      <c r="QCF921" s="806"/>
      <c r="QCG921" s="806"/>
      <c r="QCH921" s="806"/>
      <c r="QCI921" s="806"/>
      <c r="QCJ921" s="806"/>
      <c r="QCK921" s="806"/>
      <c r="QCL921" s="806"/>
      <c r="QCM921" s="806"/>
      <c r="QCN921" s="806"/>
      <c r="QCO921" s="806"/>
      <c r="QCP921" s="806"/>
      <c r="QCQ921" s="806"/>
      <c r="QCR921" s="806"/>
      <c r="QCS921" s="806"/>
      <c r="QCT921" s="806"/>
      <c r="QCU921" s="806"/>
      <c r="QCV921" s="806"/>
      <c r="QCW921" s="806"/>
      <c r="QCX921" s="806"/>
      <c r="QCY921" s="806"/>
      <c r="QCZ921" s="806"/>
      <c r="QDA921" s="806"/>
      <c r="QDB921" s="806"/>
      <c r="QDC921" s="806"/>
      <c r="QDD921" s="806"/>
      <c r="QDE921" s="806"/>
      <c r="QDF921" s="806"/>
      <c r="QDG921" s="806"/>
      <c r="QDH921" s="806"/>
      <c r="QDI921" s="806"/>
      <c r="QDJ921" s="806"/>
      <c r="QDK921" s="806"/>
      <c r="QDL921" s="806"/>
      <c r="QDM921" s="806"/>
      <c r="QDN921" s="806"/>
      <c r="QDO921" s="806"/>
      <c r="QDP921" s="806"/>
      <c r="QDQ921" s="806"/>
      <c r="QDR921" s="806"/>
      <c r="QDS921" s="806"/>
      <c r="QDT921" s="806"/>
      <c r="QDU921" s="806"/>
      <c r="QDV921" s="806"/>
      <c r="QDW921" s="806"/>
      <c r="QDX921" s="806"/>
      <c r="QDY921" s="806"/>
      <c r="QDZ921" s="806"/>
      <c r="QEA921" s="806"/>
      <c r="QEB921" s="806"/>
      <c r="QEC921" s="806"/>
      <c r="QED921" s="806"/>
      <c r="QEE921" s="806"/>
      <c r="QEF921" s="806"/>
      <c r="QEG921" s="806"/>
      <c r="QEH921" s="806"/>
      <c r="QEI921" s="806"/>
      <c r="QEJ921" s="806"/>
      <c r="QEK921" s="806"/>
      <c r="QEL921" s="806"/>
      <c r="QEM921" s="806"/>
      <c r="QEN921" s="806"/>
      <c r="QEO921" s="806"/>
      <c r="QEP921" s="806"/>
      <c r="QEQ921" s="806"/>
      <c r="QER921" s="806"/>
      <c r="QES921" s="806"/>
      <c r="QET921" s="806"/>
      <c r="QEU921" s="806"/>
      <c r="QEV921" s="806"/>
      <c r="QEW921" s="806"/>
      <c r="QEX921" s="806"/>
      <c r="QEY921" s="806"/>
      <c r="QEZ921" s="806"/>
      <c r="QFA921" s="806"/>
      <c r="QFB921" s="806"/>
      <c r="QFC921" s="806"/>
      <c r="QFD921" s="806"/>
      <c r="QFE921" s="806"/>
      <c r="QFF921" s="806"/>
      <c r="QFG921" s="806"/>
      <c r="QFH921" s="806"/>
      <c r="QFI921" s="806"/>
      <c r="QFJ921" s="806"/>
      <c r="QFK921" s="806"/>
      <c r="QFL921" s="806"/>
      <c r="QFM921" s="806"/>
      <c r="QFN921" s="806"/>
      <c r="QFO921" s="806"/>
      <c r="QFP921" s="806"/>
      <c r="QFQ921" s="806"/>
      <c r="QFR921" s="806"/>
      <c r="QFS921" s="806"/>
      <c r="QFT921" s="806"/>
      <c r="QFU921" s="806"/>
      <c r="QFV921" s="806"/>
      <c r="QFW921" s="806"/>
      <c r="QFX921" s="806"/>
      <c r="QFY921" s="806"/>
      <c r="QFZ921" s="806"/>
      <c r="QGA921" s="806"/>
      <c r="QGB921" s="806"/>
      <c r="QGC921" s="806"/>
      <c r="QGD921" s="806"/>
      <c r="QGE921" s="806"/>
      <c r="QGF921" s="806"/>
      <c r="QGG921" s="806"/>
      <c r="QGH921" s="806"/>
      <c r="QGI921" s="806"/>
      <c r="QGJ921" s="806"/>
      <c r="QGK921" s="806"/>
      <c r="QGL921" s="806"/>
      <c r="QGM921" s="806"/>
      <c r="QGN921" s="806"/>
      <c r="QGO921" s="806"/>
      <c r="QGP921" s="806"/>
      <c r="QGQ921" s="806"/>
      <c r="QGR921" s="806"/>
      <c r="QGS921" s="806"/>
      <c r="QGT921" s="806"/>
      <c r="QGU921" s="806"/>
      <c r="QGV921" s="806"/>
      <c r="QGW921" s="806"/>
      <c r="QGX921" s="806"/>
      <c r="QGY921" s="806"/>
      <c r="QGZ921" s="806"/>
      <c r="QHA921" s="806"/>
      <c r="QHB921" s="806"/>
      <c r="QHC921" s="806"/>
      <c r="QHD921" s="806"/>
      <c r="QHE921" s="806"/>
      <c r="QHF921" s="806"/>
      <c r="QHG921" s="806"/>
      <c r="QHH921" s="806"/>
      <c r="QHI921" s="806"/>
      <c r="QHJ921" s="806"/>
      <c r="QHK921" s="806"/>
      <c r="QHL921" s="806"/>
      <c r="QHM921" s="806"/>
      <c r="QHN921" s="806"/>
      <c r="QHO921" s="806"/>
      <c r="QHP921" s="806"/>
      <c r="QHQ921" s="806"/>
      <c r="QHR921" s="806"/>
      <c r="QHS921" s="806"/>
      <c r="QHT921" s="806"/>
      <c r="QHU921" s="806"/>
      <c r="QHV921" s="806"/>
      <c r="QHW921" s="806"/>
      <c r="QHX921" s="806"/>
      <c r="QHY921" s="806"/>
      <c r="QHZ921" s="806"/>
      <c r="QIA921" s="806"/>
      <c r="QIB921" s="806"/>
      <c r="QIC921" s="806"/>
      <c r="QID921" s="806"/>
      <c r="QIE921" s="806"/>
      <c r="QIF921" s="806"/>
      <c r="QIG921" s="806"/>
      <c r="QIH921" s="806"/>
      <c r="QII921" s="806"/>
      <c r="QIJ921" s="806"/>
      <c r="QIK921" s="806"/>
      <c r="QIL921" s="806"/>
      <c r="QIM921" s="806"/>
      <c r="QIN921" s="806"/>
      <c r="QIO921" s="806"/>
      <c r="QIP921" s="806"/>
      <c r="QIQ921" s="806"/>
      <c r="QIR921" s="806"/>
      <c r="QIS921" s="806"/>
      <c r="QIT921" s="806"/>
      <c r="QIU921" s="806"/>
      <c r="QIV921" s="806"/>
      <c r="QIW921" s="806"/>
      <c r="QIX921" s="806"/>
      <c r="QIY921" s="806"/>
      <c r="QIZ921" s="806"/>
      <c r="QJA921" s="806"/>
      <c r="QJB921" s="806"/>
      <c r="QJC921" s="806"/>
      <c r="QJD921" s="806"/>
      <c r="QJE921" s="806"/>
      <c r="QJF921" s="806"/>
      <c r="QJG921" s="806"/>
      <c r="QJH921" s="806"/>
      <c r="QJI921" s="806"/>
      <c r="QJJ921" s="806"/>
      <c r="QJK921" s="806"/>
      <c r="QJL921" s="806"/>
      <c r="QJM921" s="806"/>
      <c r="QJN921" s="806"/>
      <c r="QJO921" s="806"/>
      <c r="QJP921" s="806"/>
      <c r="QJQ921" s="806"/>
      <c r="QJR921" s="806"/>
      <c r="QJS921" s="806"/>
      <c r="QJT921" s="806"/>
      <c r="QJU921" s="806"/>
      <c r="QJV921" s="806"/>
      <c r="QJW921" s="806"/>
      <c r="QJX921" s="806"/>
      <c r="QJY921" s="806"/>
      <c r="QJZ921" s="806"/>
      <c r="QKA921" s="806"/>
      <c r="QKB921" s="806"/>
      <c r="QKC921" s="806"/>
      <c r="QKD921" s="806"/>
      <c r="QKE921" s="806"/>
      <c r="QKF921" s="806"/>
      <c r="QKG921" s="806"/>
      <c r="QKH921" s="806"/>
      <c r="QKI921" s="806"/>
      <c r="QKJ921" s="806"/>
      <c r="QKK921" s="806"/>
      <c r="QKL921" s="806"/>
      <c r="QKM921" s="806"/>
      <c r="QKN921" s="806"/>
      <c r="QKO921" s="806"/>
      <c r="QKP921" s="806"/>
      <c r="QKQ921" s="806"/>
      <c r="QKR921" s="806"/>
      <c r="QKS921" s="806"/>
      <c r="QKT921" s="806"/>
      <c r="QKU921" s="806"/>
      <c r="QKV921" s="806"/>
      <c r="QKW921" s="806"/>
      <c r="QKX921" s="806"/>
      <c r="QKY921" s="806"/>
      <c r="QKZ921" s="806"/>
      <c r="QLA921" s="806"/>
      <c r="QLB921" s="806"/>
      <c r="QLC921" s="806"/>
      <c r="QLD921" s="806"/>
      <c r="QLE921" s="806"/>
      <c r="QLF921" s="806"/>
      <c r="QLG921" s="806"/>
      <c r="QLH921" s="806"/>
      <c r="QLI921" s="806"/>
      <c r="QLJ921" s="806"/>
      <c r="QLK921" s="806"/>
      <c r="QLL921" s="806"/>
      <c r="QLM921" s="806"/>
      <c r="QLN921" s="806"/>
      <c r="QLO921" s="806"/>
      <c r="QLP921" s="806"/>
      <c r="QLQ921" s="806"/>
      <c r="QLR921" s="806"/>
      <c r="QLS921" s="806"/>
      <c r="QLT921" s="806"/>
      <c r="QLU921" s="806"/>
      <c r="QLV921" s="806"/>
      <c r="QLW921" s="806"/>
      <c r="QLX921" s="806"/>
      <c r="QLY921" s="806"/>
      <c r="QLZ921" s="806"/>
      <c r="QMA921" s="806"/>
      <c r="QMB921" s="806"/>
      <c r="QMC921" s="806"/>
      <c r="QMD921" s="806"/>
      <c r="QME921" s="806"/>
      <c r="QMF921" s="806"/>
      <c r="QMG921" s="806"/>
      <c r="QMH921" s="806"/>
      <c r="QMI921" s="806"/>
      <c r="QMJ921" s="806"/>
      <c r="QMK921" s="806"/>
      <c r="QML921" s="806"/>
      <c r="QMM921" s="806"/>
      <c r="QMN921" s="806"/>
      <c r="QMO921" s="806"/>
      <c r="QMP921" s="806"/>
      <c r="QMQ921" s="806"/>
      <c r="QMR921" s="806"/>
      <c r="QMS921" s="806"/>
      <c r="QMT921" s="806"/>
      <c r="QMU921" s="806"/>
      <c r="QMV921" s="806"/>
      <c r="QMW921" s="806"/>
      <c r="QMX921" s="806"/>
      <c r="QMY921" s="806"/>
      <c r="QMZ921" s="806"/>
      <c r="QNA921" s="806"/>
      <c r="QNB921" s="806"/>
      <c r="QNC921" s="806"/>
      <c r="QND921" s="806"/>
      <c r="QNE921" s="806"/>
      <c r="QNF921" s="806"/>
      <c r="QNG921" s="806"/>
      <c r="QNH921" s="806"/>
      <c r="QNI921" s="806"/>
      <c r="QNJ921" s="806"/>
      <c r="QNK921" s="806"/>
      <c r="QNL921" s="806"/>
      <c r="QNM921" s="806"/>
      <c r="QNN921" s="806"/>
      <c r="QNO921" s="806"/>
      <c r="QNP921" s="806"/>
      <c r="QNQ921" s="806"/>
      <c r="QNR921" s="806"/>
      <c r="QNS921" s="806"/>
      <c r="QNT921" s="806"/>
      <c r="QNU921" s="806"/>
      <c r="QNV921" s="806"/>
      <c r="QNW921" s="806"/>
      <c r="QNX921" s="806"/>
      <c r="QNY921" s="806"/>
      <c r="QNZ921" s="806"/>
      <c r="QOA921" s="806"/>
      <c r="QOB921" s="806"/>
      <c r="QOC921" s="806"/>
      <c r="QOD921" s="806"/>
      <c r="QOE921" s="806"/>
      <c r="QOF921" s="806"/>
      <c r="QOG921" s="806"/>
      <c r="QOH921" s="806"/>
      <c r="QOI921" s="806"/>
      <c r="QOJ921" s="806"/>
      <c r="QOK921" s="806"/>
      <c r="QOL921" s="806"/>
      <c r="QOM921" s="806"/>
      <c r="QON921" s="806"/>
      <c r="QOO921" s="806"/>
      <c r="QOP921" s="806"/>
      <c r="QOQ921" s="806"/>
      <c r="QOR921" s="806"/>
      <c r="QOS921" s="806"/>
      <c r="QOT921" s="806"/>
      <c r="QOU921" s="806"/>
      <c r="QOV921" s="806"/>
      <c r="QOW921" s="806"/>
      <c r="QOX921" s="806"/>
      <c r="QOY921" s="806"/>
      <c r="QOZ921" s="806"/>
      <c r="QPA921" s="806"/>
      <c r="QPB921" s="806"/>
      <c r="QPC921" s="806"/>
      <c r="QPD921" s="806"/>
      <c r="QPE921" s="806"/>
      <c r="QPF921" s="806"/>
      <c r="QPG921" s="806"/>
      <c r="QPH921" s="806"/>
      <c r="QPI921" s="806"/>
      <c r="QPJ921" s="806"/>
      <c r="QPK921" s="806"/>
      <c r="QPL921" s="806"/>
      <c r="QPM921" s="806"/>
      <c r="QPN921" s="806"/>
      <c r="QPO921" s="806"/>
      <c r="QPP921" s="806"/>
      <c r="QPQ921" s="806"/>
      <c r="QPR921" s="806"/>
      <c r="QPS921" s="806"/>
      <c r="QPT921" s="806"/>
      <c r="QPU921" s="806"/>
      <c r="QPV921" s="806"/>
      <c r="QPW921" s="806"/>
      <c r="QPX921" s="806"/>
      <c r="QPY921" s="806"/>
      <c r="QPZ921" s="806"/>
      <c r="QQA921" s="806"/>
      <c r="QQB921" s="806"/>
      <c r="QQC921" s="806"/>
      <c r="QQD921" s="806"/>
      <c r="QQE921" s="806"/>
      <c r="QQF921" s="806"/>
      <c r="QQG921" s="806"/>
      <c r="QQH921" s="806"/>
      <c r="QQI921" s="806"/>
      <c r="QQJ921" s="806"/>
      <c r="QQK921" s="806"/>
      <c r="QQL921" s="806"/>
      <c r="QQM921" s="806"/>
      <c r="QQN921" s="806"/>
      <c r="QQO921" s="806"/>
      <c r="QQP921" s="806"/>
      <c r="QQQ921" s="806"/>
      <c r="QQR921" s="806"/>
      <c r="QQS921" s="806"/>
      <c r="QQT921" s="806"/>
      <c r="QQU921" s="806"/>
      <c r="QQV921" s="806"/>
      <c r="QQW921" s="806"/>
      <c r="QQX921" s="806"/>
      <c r="QQY921" s="806"/>
      <c r="QQZ921" s="806"/>
      <c r="QRA921" s="806"/>
      <c r="QRB921" s="806"/>
      <c r="QRC921" s="806"/>
      <c r="QRD921" s="806"/>
      <c r="QRE921" s="806"/>
      <c r="QRF921" s="806"/>
      <c r="QRG921" s="806"/>
      <c r="QRH921" s="806"/>
      <c r="QRI921" s="806"/>
      <c r="QRJ921" s="806"/>
      <c r="QRK921" s="806"/>
      <c r="QRL921" s="806"/>
      <c r="QRM921" s="806"/>
      <c r="QRN921" s="806"/>
      <c r="QRO921" s="806"/>
      <c r="QRP921" s="806"/>
      <c r="QRQ921" s="806"/>
      <c r="QRR921" s="806"/>
      <c r="QRS921" s="806"/>
      <c r="QRT921" s="806"/>
      <c r="QRU921" s="806"/>
      <c r="QRV921" s="806"/>
      <c r="QRW921" s="806"/>
      <c r="QRX921" s="806"/>
      <c r="QRY921" s="806"/>
      <c r="QRZ921" s="806"/>
      <c r="QSA921" s="806"/>
      <c r="QSB921" s="806"/>
      <c r="QSC921" s="806"/>
      <c r="QSD921" s="806"/>
      <c r="QSE921" s="806"/>
      <c r="QSF921" s="806"/>
      <c r="QSG921" s="806"/>
      <c r="QSH921" s="806"/>
      <c r="QSI921" s="806"/>
      <c r="QSJ921" s="806"/>
      <c r="QSK921" s="806"/>
      <c r="QSL921" s="806"/>
      <c r="QSM921" s="806"/>
      <c r="QSN921" s="806"/>
      <c r="QSO921" s="806"/>
      <c r="QSP921" s="806"/>
      <c r="QSQ921" s="806"/>
      <c r="QSR921" s="806"/>
      <c r="QSS921" s="806"/>
      <c r="QST921" s="806"/>
      <c r="QSU921" s="806"/>
      <c r="QSV921" s="806"/>
      <c r="QSW921" s="806"/>
      <c r="QSX921" s="806"/>
      <c r="QSY921" s="806"/>
      <c r="QSZ921" s="806"/>
      <c r="QTA921" s="806"/>
      <c r="QTB921" s="806"/>
      <c r="QTC921" s="806"/>
      <c r="QTD921" s="806"/>
      <c r="QTE921" s="806"/>
      <c r="QTF921" s="806"/>
      <c r="QTG921" s="806"/>
      <c r="QTH921" s="806"/>
      <c r="QTI921" s="806"/>
      <c r="QTJ921" s="806"/>
      <c r="QTK921" s="806"/>
      <c r="QTL921" s="806"/>
      <c r="QTM921" s="806"/>
      <c r="QTN921" s="806"/>
      <c r="QTO921" s="806"/>
      <c r="QTP921" s="806"/>
      <c r="QTQ921" s="806"/>
      <c r="QTR921" s="806"/>
      <c r="QTS921" s="806"/>
      <c r="QTT921" s="806"/>
      <c r="QTU921" s="806"/>
      <c r="QTV921" s="806"/>
      <c r="QTW921" s="806"/>
      <c r="QTX921" s="806"/>
      <c r="QTY921" s="806"/>
      <c r="QTZ921" s="806"/>
      <c r="QUA921" s="806"/>
      <c r="QUB921" s="806"/>
      <c r="QUC921" s="806"/>
      <c r="QUD921" s="806"/>
      <c r="QUE921" s="806"/>
      <c r="QUF921" s="806"/>
      <c r="QUG921" s="806"/>
      <c r="QUH921" s="806"/>
      <c r="QUI921" s="806"/>
      <c r="QUJ921" s="806"/>
      <c r="QUK921" s="806"/>
      <c r="QUL921" s="806"/>
      <c r="QUM921" s="806"/>
      <c r="QUN921" s="806"/>
      <c r="QUO921" s="806"/>
      <c r="QUP921" s="806"/>
      <c r="QUQ921" s="806"/>
      <c r="QUR921" s="806"/>
      <c r="QUS921" s="806"/>
      <c r="QUT921" s="806"/>
      <c r="QUU921" s="806"/>
      <c r="QUV921" s="806"/>
      <c r="QUW921" s="806"/>
      <c r="QUX921" s="806"/>
      <c r="QUY921" s="806"/>
      <c r="QUZ921" s="806"/>
      <c r="QVA921" s="806"/>
      <c r="QVB921" s="806"/>
      <c r="QVC921" s="806"/>
      <c r="QVD921" s="806"/>
      <c r="QVE921" s="806"/>
      <c r="QVF921" s="806"/>
      <c r="QVG921" s="806"/>
      <c r="QVH921" s="806"/>
      <c r="QVI921" s="806"/>
      <c r="QVJ921" s="806"/>
      <c r="QVK921" s="806"/>
      <c r="QVL921" s="806"/>
      <c r="QVM921" s="806"/>
      <c r="QVN921" s="806"/>
      <c r="QVO921" s="806"/>
      <c r="QVP921" s="806"/>
      <c r="QVQ921" s="806"/>
      <c r="QVR921" s="806"/>
      <c r="QVS921" s="806"/>
      <c r="QVT921" s="806"/>
      <c r="QVU921" s="806"/>
      <c r="QVV921" s="806"/>
      <c r="QVW921" s="806"/>
      <c r="QVX921" s="806"/>
      <c r="QVY921" s="806"/>
      <c r="QVZ921" s="806"/>
      <c r="QWA921" s="806"/>
      <c r="QWB921" s="806"/>
      <c r="QWC921" s="806"/>
      <c r="QWD921" s="806"/>
      <c r="QWE921" s="806"/>
      <c r="QWF921" s="806"/>
      <c r="QWG921" s="806"/>
      <c r="QWH921" s="806"/>
      <c r="QWI921" s="806"/>
      <c r="QWJ921" s="806"/>
      <c r="QWK921" s="806"/>
      <c r="QWL921" s="806"/>
      <c r="QWM921" s="806"/>
      <c r="QWN921" s="806"/>
      <c r="QWO921" s="806"/>
      <c r="QWP921" s="806"/>
      <c r="QWQ921" s="806"/>
      <c r="QWR921" s="806"/>
      <c r="QWS921" s="806"/>
      <c r="QWT921" s="806"/>
      <c r="QWU921" s="806"/>
      <c r="QWV921" s="806"/>
      <c r="QWW921" s="806"/>
      <c r="QWX921" s="806"/>
      <c r="QWY921" s="806"/>
      <c r="QWZ921" s="806"/>
      <c r="QXA921" s="806"/>
      <c r="QXB921" s="806"/>
      <c r="QXC921" s="806"/>
      <c r="QXD921" s="806"/>
      <c r="QXE921" s="806"/>
      <c r="QXF921" s="806"/>
      <c r="QXG921" s="806"/>
      <c r="QXH921" s="806"/>
      <c r="QXI921" s="806"/>
      <c r="QXJ921" s="806"/>
      <c r="QXK921" s="806"/>
      <c r="QXL921" s="806"/>
      <c r="QXM921" s="806"/>
      <c r="QXN921" s="806"/>
      <c r="QXO921" s="806"/>
      <c r="QXP921" s="806"/>
      <c r="QXQ921" s="806"/>
      <c r="QXR921" s="806"/>
      <c r="QXS921" s="806"/>
      <c r="QXT921" s="806"/>
      <c r="QXU921" s="806"/>
      <c r="QXV921" s="806"/>
      <c r="QXW921" s="806"/>
      <c r="QXX921" s="806"/>
      <c r="QXY921" s="806"/>
      <c r="QXZ921" s="806"/>
      <c r="QYA921" s="806"/>
      <c r="QYB921" s="806"/>
      <c r="QYC921" s="806"/>
      <c r="QYD921" s="806"/>
      <c r="QYE921" s="806"/>
      <c r="QYF921" s="806"/>
      <c r="QYG921" s="806"/>
      <c r="QYH921" s="806"/>
      <c r="QYI921" s="806"/>
      <c r="QYJ921" s="806"/>
      <c r="QYK921" s="806"/>
      <c r="QYL921" s="806"/>
      <c r="QYM921" s="806"/>
      <c r="QYN921" s="806"/>
      <c r="QYO921" s="806"/>
      <c r="QYP921" s="806"/>
      <c r="QYQ921" s="806"/>
      <c r="QYR921" s="806"/>
      <c r="QYS921" s="806"/>
      <c r="QYT921" s="806"/>
      <c r="QYU921" s="806"/>
      <c r="QYV921" s="806"/>
      <c r="QYW921" s="806"/>
      <c r="QYX921" s="806"/>
      <c r="QYY921" s="806"/>
      <c r="QYZ921" s="806"/>
      <c r="QZA921" s="806"/>
      <c r="QZB921" s="806"/>
      <c r="QZC921" s="806"/>
      <c r="QZD921" s="806"/>
      <c r="QZE921" s="806"/>
      <c r="QZF921" s="806"/>
      <c r="QZG921" s="806"/>
      <c r="QZH921" s="806"/>
      <c r="QZI921" s="806"/>
      <c r="QZJ921" s="806"/>
      <c r="QZK921" s="806"/>
      <c r="QZL921" s="806"/>
      <c r="QZM921" s="806"/>
      <c r="QZN921" s="806"/>
      <c r="QZO921" s="806"/>
      <c r="QZP921" s="806"/>
      <c r="QZQ921" s="806"/>
      <c r="QZR921" s="806"/>
      <c r="QZS921" s="806"/>
      <c r="QZT921" s="806"/>
      <c r="QZU921" s="806"/>
      <c r="QZV921" s="806"/>
      <c r="QZW921" s="806"/>
      <c r="QZX921" s="806"/>
      <c r="QZY921" s="806"/>
      <c r="QZZ921" s="806"/>
      <c r="RAA921" s="806"/>
      <c r="RAB921" s="806"/>
      <c r="RAC921" s="806"/>
      <c r="RAD921" s="806"/>
      <c r="RAE921" s="806"/>
      <c r="RAF921" s="806"/>
      <c r="RAG921" s="806"/>
      <c r="RAH921" s="806"/>
      <c r="RAI921" s="806"/>
      <c r="RAJ921" s="806"/>
      <c r="RAK921" s="806"/>
      <c r="RAL921" s="806"/>
      <c r="RAM921" s="806"/>
      <c r="RAN921" s="806"/>
      <c r="RAO921" s="806"/>
      <c r="RAP921" s="806"/>
      <c r="RAQ921" s="806"/>
      <c r="RAR921" s="806"/>
      <c r="RAS921" s="806"/>
      <c r="RAT921" s="806"/>
      <c r="RAU921" s="806"/>
      <c r="RAV921" s="806"/>
      <c r="RAW921" s="806"/>
      <c r="RAX921" s="806"/>
      <c r="RAY921" s="806"/>
      <c r="RAZ921" s="806"/>
      <c r="RBA921" s="806"/>
      <c r="RBB921" s="806"/>
      <c r="RBC921" s="806"/>
      <c r="RBD921" s="806"/>
      <c r="RBE921" s="806"/>
      <c r="RBF921" s="806"/>
      <c r="RBG921" s="806"/>
      <c r="RBH921" s="806"/>
      <c r="RBI921" s="806"/>
      <c r="RBJ921" s="806"/>
      <c r="RBK921" s="806"/>
      <c r="RBL921" s="806"/>
      <c r="RBM921" s="806"/>
      <c r="RBN921" s="806"/>
      <c r="RBO921" s="806"/>
      <c r="RBP921" s="806"/>
      <c r="RBQ921" s="806"/>
      <c r="RBR921" s="806"/>
      <c r="RBS921" s="806"/>
      <c r="RBT921" s="806"/>
      <c r="RBU921" s="806"/>
      <c r="RBV921" s="806"/>
      <c r="RBW921" s="806"/>
      <c r="RBX921" s="806"/>
      <c r="RBY921" s="806"/>
      <c r="RBZ921" s="806"/>
      <c r="RCA921" s="806"/>
      <c r="RCB921" s="806"/>
      <c r="RCC921" s="806"/>
      <c r="RCD921" s="806"/>
      <c r="RCE921" s="806"/>
      <c r="RCF921" s="806"/>
      <c r="RCG921" s="806"/>
      <c r="RCH921" s="806"/>
      <c r="RCI921" s="806"/>
      <c r="RCJ921" s="806"/>
      <c r="RCK921" s="806"/>
      <c r="RCL921" s="806"/>
      <c r="RCM921" s="806"/>
      <c r="RCN921" s="806"/>
      <c r="RCO921" s="806"/>
      <c r="RCP921" s="806"/>
      <c r="RCQ921" s="806"/>
      <c r="RCR921" s="806"/>
      <c r="RCS921" s="806"/>
      <c r="RCT921" s="806"/>
      <c r="RCU921" s="806"/>
      <c r="RCV921" s="806"/>
      <c r="RCW921" s="806"/>
      <c r="RCX921" s="806"/>
      <c r="RCY921" s="806"/>
      <c r="RCZ921" s="806"/>
      <c r="RDA921" s="806"/>
      <c r="RDB921" s="806"/>
      <c r="RDC921" s="806"/>
      <c r="RDD921" s="806"/>
      <c r="RDE921" s="806"/>
      <c r="RDF921" s="806"/>
      <c r="RDG921" s="806"/>
      <c r="RDH921" s="806"/>
      <c r="RDI921" s="806"/>
      <c r="RDJ921" s="806"/>
      <c r="RDK921" s="806"/>
      <c r="RDL921" s="806"/>
      <c r="RDM921" s="806"/>
      <c r="RDN921" s="806"/>
      <c r="RDO921" s="806"/>
      <c r="RDP921" s="806"/>
      <c r="RDQ921" s="806"/>
      <c r="RDR921" s="806"/>
      <c r="RDS921" s="806"/>
      <c r="RDT921" s="806"/>
      <c r="RDU921" s="806"/>
      <c r="RDV921" s="806"/>
      <c r="RDW921" s="806"/>
      <c r="RDX921" s="806"/>
      <c r="RDY921" s="806"/>
      <c r="RDZ921" s="806"/>
      <c r="REA921" s="806"/>
      <c r="REB921" s="806"/>
      <c r="REC921" s="806"/>
      <c r="RED921" s="806"/>
      <c r="REE921" s="806"/>
      <c r="REF921" s="806"/>
      <c r="REG921" s="806"/>
      <c r="REH921" s="806"/>
      <c r="REI921" s="806"/>
      <c r="REJ921" s="806"/>
      <c r="REK921" s="806"/>
      <c r="REL921" s="806"/>
      <c r="REM921" s="806"/>
      <c r="REN921" s="806"/>
      <c r="REO921" s="806"/>
      <c r="REP921" s="806"/>
      <c r="REQ921" s="806"/>
      <c r="RER921" s="806"/>
      <c r="RES921" s="806"/>
      <c r="RET921" s="806"/>
      <c r="REU921" s="806"/>
      <c r="REV921" s="806"/>
      <c r="REW921" s="806"/>
      <c r="REX921" s="806"/>
      <c r="REY921" s="806"/>
      <c r="REZ921" s="806"/>
      <c r="RFA921" s="806"/>
      <c r="RFB921" s="806"/>
      <c r="RFC921" s="806"/>
      <c r="RFD921" s="806"/>
      <c r="RFE921" s="806"/>
      <c r="RFF921" s="806"/>
      <c r="RFG921" s="806"/>
      <c r="RFH921" s="806"/>
      <c r="RFI921" s="806"/>
      <c r="RFJ921" s="806"/>
      <c r="RFK921" s="806"/>
      <c r="RFL921" s="806"/>
      <c r="RFM921" s="806"/>
      <c r="RFN921" s="806"/>
      <c r="RFO921" s="806"/>
      <c r="RFP921" s="806"/>
      <c r="RFQ921" s="806"/>
      <c r="RFR921" s="806"/>
      <c r="RFS921" s="806"/>
      <c r="RFT921" s="806"/>
      <c r="RFU921" s="806"/>
      <c r="RFV921" s="806"/>
      <c r="RFW921" s="806"/>
      <c r="RFX921" s="806"/>
      <c r="RFY921" s="806"/>
      <c r="RFZ921" s="806"/>
      <c r="RGA921" s="806"/>
      <c r="RGB921" s="806"/>
      <c r="RGC921" s="806"/>
      <c r="RGD921" s="806"/>
      <c r="RGE921" s="806"/>
      <c r="RGF921" s="806"/>
      <c r="RGG921" s="806"/>
      <c r="RGH921" s="806"/>
      <c r="RGI921" s="806"/>
      <c r="RGJ921" s="806"/>
      <c r="RGK921" s="806"/>
      <c r="RGL921" s="806"/>
      <c r="RGM921" s="806"/>
      <c r="RGN921" s="806"/>
      <c r="RGO921" s="806"/>
      <c r="RGP921" s="806"/>
      <c r="RGQ921" s="806"/>
      <c r="RGR921" s="806"/>
      <c r="RGS921" s="806"/>
      <c r="RGT921" s="806"/>
      <c r="RGU921" s="806"/>
      <c r="RGV921" s="806"/>
      <c r="RGW921" s="806"/>
      <c r="RGX921" s="806"/>
      <c r="RGY921" s="806"/>
      <c r="RGZ921" s="806"/>
      <c r="RHA921" s="806"/>
      <c r="RHB921" s="806"/>
      <c r="RHC921" s="806"/>
      <c r="RHD921" s="806"/>
      <c r="RHE921" s="806"/>
      <c r="RHF921" s="806"/>
      <c r="RHG921" s="806"/>
      <c r="RHH921" s="806"/>
      <c r="RHI921" s="806"/>
      <c r="RHJ921" s="806"/>
      <c r="RHK921" s="806"/>
      <c r="RHL921" s="806"/>
      <c r="RHM921" s="806"/>
      <c r="RHN921" s="806"/>
      <c r="RHO921" s="806"/>
      <c r="RHP921" s="806"/>
      <c r="RHQ921" s="806"/>
      <c r="RHR921" s="806"/>
      <c r="RHS921" s="806"/>
      <c r="RHT921" s="806"/>
      <c r="RHU921" s="806"/>
      <c r="RHV921" s="806"/>
      <c r="RHW921" s="806"/>
      <c r="RHX921" s="806"/>
      <c r="RHY921" s="806"/>
      <c r="RHZ921" s="806"/>
      <c r="RIA921" s="806"/>
      <c r="RIB921" s="806"/>
      <c r="RIC921" s="806"/>
      <c r="RID921" s="806"/>
      <c r="RIE921" s="806"/>
      <c r="RIF921" s="806"/>
      <c r="RIG921" s="806"/>
      <c r="RIH921" s="806"/>
      <c r="RII921" s="806"/>
      <c r="RIJ921" s="806"/>
      <c r="RIK921" s="806"/>
      <c r="RIL921" s="806"/>
      <c r="RIM921" s="806"/>
      <c r="RIN921" s="806"/>
      <c r="RIO921" s="806"/>
      <c r="RIP921" s="806"/>
      <c r="RIQ921" s="806"/>
      <c r="RIR921" s="806"/>
      <c r="RIS921" s="806"/>
      <c r="RIT921" s="806"/>
      <c r="RIU921" s="806"/>
      <c r="RIV921" s="806"/>
      <c r="RIW921" s="806"/>
      <c r="RIX921" s="806"/>
      <c r="RIY921" s="806"/>
      <c r="RIZ921" s="806"/>
      <c r="RJA921" s="806"/>
      <c r="RJB921" s="806"/>
      <c r="RJC921" s="806"/>
      <c r="RJD921" s="806"/>
      <c r="RJE921" s="806"/>
      <c r="RJF921" s="806"/>
      <c r="RJG921" s="806"/>
      <c r="RJH921" s="806"/>
      <c r="RJI921" s="806"/>
      <c r="RJJ921" s="806"/>
      <c r="RJK921" s="806"/>
      <c r="RJL921" s="806"/>
      <c r="RJM921" s="806"/>
      <c r="RJN921" s="806"/>
      <c r="RJO921" s="806"/>
      <c r="RJP921" s="806"/>
      <c r="RJQ921" s="806"/>
      <c r="RJR921" s="806"/>
      <c r="RJS921" s="806"/>
      <c r="RJT921" s="806"/>
      <c r="RJU921" s="806"/>
      <c r="RJV921" s="806"/>
      <c r="RJW921" s="806"/>
      <c r="RJX921" s="806"/>
      <c r="RJY921" s="806"/>
      <c r="RJZ921" s="806"/>
      <c r="RKA921" s="806"/>
      <c r="RKB921" s="806"/>
      <c r="RKC921" s="806"/>
      <c r="RKD921" s="806"/>
      <c r="RKE921" s="806"/>
      <c r="RKF921" s="806"/>
      <c r="RKG921" s="806"/>
      <c r="RKH921" s="806"/>
      <c r="RKI921" s="806"/>
      <c r="RKJ921" s="806"/>
      <c r="RKK921" s="806"/>
      <c r="RKL921" s="806"/>
      <c r="RKM921" s="806"/>
      <c r="RKN921" s="806"/>
      <c r="RKO921" s="806"/>
      <c r="RKP921" s="806"/>
      <c r="RKQ921" s="806"/>
      <c r="RKR921" s="806"/>
      <c r="RKS921" s="806"/>
      <c r="RKT921" s="806"/>
      <c r="RKU921" s="806"/>
      <c r="RKV921" s="806"/>
      <c r="RKW921" s="806"/>
      <c r="RKX921" s="806"/>
      <c r="RKY921" s="806"/>
      <c r="RKZ921" s="806"/>
      <c r="RLA921" s="806"/>
      <c r="RLB921" s="806"/>
      <c r="RLC921" s="806"/>
      <c r="RLD921" s="806"/>
      <c r="RLE921" s="806"/>
      <c r="RLF921" s="806"/>
      <c r="RLG921" s="806"/>
      <c r="RLH921" s="806"/>
      <c r="RLI921" s="806"/>
      <c r="RLJ921" s="806"/>
      <c r="RLK921" s="806"/>
      <c r="RLL921" s="806"/>
      <c r="RLM921" s="806"/>
      <c r="RLN921" s="806"/>
      <c r="RLO921" s="806"/>
      <c r="RLP921" s="806"/>
      <c r="RLQ921" s="806"/>
      <c r="RLR921" s="806"/>
      <c r="RLS921" s="806"/>
      <c r="RLT921" s="806"/>
      <c r="RLU921" s="806"/>
      <c r="RLV921" s="806"/>
      <c r="RLW921" s="806"/>
      <c r="RLX921" s="806"/>
      <c r="RLY921" s="806"/>
      <c r="RLZ921" s="806"/>
      <c r="RMA921" s="806"/>
      <c r="RMB921" s="806"/>
      <c r="RMC921" s="806"/>
      <c r="RMD921" s="806"/>
      <c r="RME921" s="806"/>
      <c r="RMF921" s="806"/>
      <c r="RMG921" s="806"/>
      <c r="RMH921" s="806"/>
      <c r="RMI921" s="806"/>
      <c r="RMJ921" s="806"/>
      <c r="RMK921" s="806"/>
      <c r="RML921" s="806"/>
      <c r="RMM921" s="806"/>
      <c r="RMN921" s="806"/>
      <c r="RMO921" s="806"/>
      <c r="RMP921" s="806"/>
      <c r="RMQ921" s="806"/>
      <c r="RMR921" s="806"/>
      <c r="RMS921" s="806"/>
      <c r="RMT921" s="806"/>
      <c r="RMU921" s="806"/>
      <c r="RMV921" s="806"/>
      <c r="RMW921" s="806"/>
      <c r="RMX921" s="806"/>
      <c r="RMY921" s="806"/>
      <c r="RMZ921" s="806"/>
      <c r="RNA921" s="806"/>
      <c r="RNB921" s="806"/>
      <c r="RNC921" s="806"/>
      <c r="RND921" s="806"/>
      <c r="RNE921" s="806"/>
      <c r="RNF921" s="806"/>
      <c r="RNG921" s="806"/>
      <c r="RNH921" s="806"/>
      <c r="RNI921" s="806"/>
      <c r="RNJ921" s="806"/>
      <c r="RNK921" s="806"/>
      <c r="RNL921" s="806"/>
      <c r="RNM921" s="806"/>
      <c r="RNN921" s="806"/>
      <c r="RNO921" s="806"/>
      <c r="RNP921" s="806"/>
      <c r="RNQ921" s="806"/>
      <c r="RNR921" s="806"/>
      <c r="RNS921" s="806"/>
      <c r="RNT921" s="806"/>
      <c r="RNU921" s="806"/>
      <c r="RNV921" s="806"/>
      <c r="RNW921" s="806"/>
      <c r="RNX921" s="806"/>
      <c r="RNY921" s="806"/>
      <c r="RNZ921" s="806"/>
      <c r="ROA921" s="806"/>
      <c r="ROB921" s="806"/>
      <c r="ROC921" s="806"/>
      <c r="ROD921" s="806"/>
      <c r="ROE921" s="806"/>
      <c r="ROF921" s="806"/>
      <c r="ROG921" s="806"/>
      <c r="ROH921" s="806"/>
      <c r="ROI921" s="806"/>
      <c r="ROJ921" s="806"/>
      <c r="ROK921" s="806"/>
      <c r="ROL921" s="806"/>
      <c r="ROM921" s="806"/>
      <c r="RON921" s="806"/>
      <c r="ROO921" s="806"/>
      <c r="ROP921" s="806"/>
      <c r="ROQ921" s="806"/>
      <c r="ROR921" s="806"/>
      <c r="ROS921" s="806"/>
      <c r="ROT921" s="806"/>
      <c r="ROU921" s="806"/>
      <c r="ROV921" s="806"/>
      <c r="ROW921" s="806"/>
      <c r="ROX921" s="806"/>
      <c r="ROY921" s="806"/>
      <c r="ROZ921" s="806"/>
      <c r="RPA921" s="806"/>
      <c r="RPB921" s="806"/>
      <c r="RPC921" s="806"/>
      <c r="RPD921" s="806"/>
      <c r="RPE921" s="806"/>
      <c r="RPF921" s="806"/>
      <c r="RPG921" s="806"/>
      <c r="RPH921" s="806"/>
      <c r="RPI921" s="806"/>
      <c r="RPJ921" s="806"/>
      <c r="RPK921" s="806"/>
      <c r="RPL921" s="806"/>
      <c r="RPM921" s="806"/>
      <c r="RPN921" s="806"/>
      <c r="RPO921" s="806"/>
      <c r="RPP921" s="806"/>
      <c r="RPQ921" s="806"/>
      <c r="RPR921" s="806"/>
      <c r="RPS921" s="806"/>
      <c r="RPT921" s="806"/>
      <c r="RPU921" s="806"/>
      <c r="RPV921" s="806"/>
      <c r="RPW921" s="806"/>
      <c r="RPX921" s="806"/>
      <c r="RPY921" s="806"/>
      <c r="RPZ921" s="806"/>
      <c r="RQA921" s="806"/>
      <c r="RQB921" s="806"/>
      <c r="RQC921" s="806"/>
      <c r="RQD921" s="806"/>
      <c r="RQE921" s="806"/>
      <c r="RQF921" s="806"/>
      <c r="RQG921" s="806"/>
      <c r="RQH921" s="806"/>
      <c r="RQI921" s="806"/>
      <c r="RQJ921" s="806"/>
      <c r="RQK921" s="806"/>
      <c r="RQL921" s="806"/>
      <c r="RQM921" s="806"/>
      <c r="RQN921" s="806"/>
      <c r="RQO921" s="806"/>
      <c r="RQP921" s="806"/>
      <c r="RQQ921" s="806"/>
      <c r="RQR921" s="806"/>
      <c r="RQS921" s="806"/>
      <c r="RQT921" s="806"/>
      <c r="RQU921" s="806"/>
      <c r="RQV921" s="806"/>
      <c r="RQW921" s="806"/>
      <c r="RQX921" s="806"/>
      <c r="RQY921" s="806"/>
      <c r="RQZ921" s="806"/>
      <c r="RRA921" s="806"/>
      <c r="RRB921" s="806"/>
      <c r="RRC921" s="806"/>
      <c r="RRD921" s="806"/>
      <c r="RRE921" s="806"/>
      <c r="RRF921" s="806"/>
      <c r="RRG921" s="806"/>
      <c r="RRH921" s="806"/>
      <c r="RRI921" s="806"/>
      <c r="RRJ921" s="806"/>
      <c r="RRK921" s="806"/>
      <c r="RRL921" s="806"/>
      <c r="RRM921" s="806"/>
      <c r="RRN921" s="806"/>
      <c r="RRO921" s="806"/>
      <c r="RRP921" s="806"/>
      <c r="RRQ921" s="806"/>
      <c r="RRR921" s="806"/>
      <c r="RRS921" s="806"/>
      <c r="RRT921" s="806"/>
      <c r="RRU921" s="806"/>
      <c r="RRV921" s="806"/>
      <c r="RRW921" s="806"/>
      <c r="RRX921" s="806"/>
      <c r="RRY921" s="806"/>
      <c r="RRZ921" s="806"/>
      <c r="RSA921" s="806"/>
      <c r="RSB921" s="806"/>
      <c r="RSC921" s="806"/>
      <c r="RSD921" s="806"/>
      <c r="RSE921" s="806"/>
      <c r="RSF921" s="806"/>
      <c r="RSG921" s="806"/>
      <c r="RSH921" s="806"/>
      <c r="RSI921" s="806"/>
      <c r="RSJ921" s="806"/>
      <c r="RSK921" s="806"/>
      <c r="RSL921" s="806"/>
      <c r="RSM921" s="806"/>
      <c r="RSN921" s="806"/>
      <c r="RSO921" s="806"/>
      <c r="RSP921" s="806"/>
      <c r="RSQ921" s="806"/>
      <c r="RSR921" s="806"/>
      <c r="RSS921" s="806"/>
      <c r="RST921" s="806"/>
      <c r="RSU921" s="806"/>
      <c r="RSV921" s="806"/>
      <c r="RSW921" s="806"/>
      <c r="RSX921" s="806"/>
      <c r="RSY921" s="806"/>
      <c r="RSZ921" s="806"/>
      <c r="RTA921" s="806"/>
      <c r="RTB921" s="806"/>
      <c r="RTC921" s="806"/>
      <c r="RTD921" s="806"/>
      <c r="RTE921" s="806"/>
      <c r="RTF921" s="806"/>
      <c r="RTG921" s="806"/>
      <c r="RTH921" s="806"/>
      <c r="RTI921" s="806"/>
      <c r="RTJ921" s="806"/>
      <c r="RTK921" s="806"/>
      <c r="RTL921" s="806"/>
      <c r="RTM921" s="806"/>
      <c r="RTN921" s="806"/>
      <c r="RTO921" s="806"/>
      <c r="RTP921" s="806"/>
      <c r="RTQ921" s="806"/>
      <c r="RTR921" s="806"/>
      <c r="RTS921" s="806"/>
      <c r="RTT921" s="806"/>
      <c r="RTU921" s="806"/>
      <c r="RTV921" s="806"/>
      <c r="RTW921" s="806"/>
      <c r="RTX921" s="806"/>
      <c r="RTY921" s="806"/>
      <c r="RTZ921" s="806"/>
      <c r="RUA921" s="806"/>
      <c r="RUB921" s="806"/>
      <c r="RUC921" s="806"/>
      <c r="RUD921" s="806"/>
      <c r="RUE921" s="806"/>
      <c r="RUF921" s="806"/>
      <c r="RUG921" s="806"/>
      <c r="RUH921" s="806"/>
      <c r="RUI921" s="806"/>
      <c r="RUJ921" s="806"/>
      <c r="RUK921" s="806"/>
      <c r="RUL921" s="806"/>
      <c r="RUM921" s="806"/>
      <c r="RUN921" s="806"/>
      <c r="RUO921" s="806"/>
      <c r="RUP921" s="806"/>
      <c r="RUQ921" s="806"/>
      <c r="RUR921" s="806"/>
      <c r="RUS921" s="806"/>
      <c r="RUT921" s="806"/>
      <c r="RUU921" s="806"/>
      <c r="RUV921" s="806"/>
      <c r="RUW921" s="806"/>
      <c r="RUX921" s="806"/>
      <c r="RUY921" s="806"/>
      <c r="RUZ921" s="806"/>
      <c r="RVA921" s="806"/>
      <c r="RVB921" s="806"/>
      <c r="RVC921" s="806"/>
      <c r="RVD921" s="806"/>
      <c r="RVE921" s="806"/>
      <c r="RVF921" s="806"/>
      <c r="RVG921" s="806"/>
      <c r="RVH921" s="806"/>
      <c r="RVI921" s="806"/>
      <c r="RVJ921" s="806"/>
      <c r="RVK921" s="806"/>
      <c r="RVL921" s="806"/>
      <c r="RVM921" s="806"/>
      <c r="RVN921" s="806"/>
      <c r="RVO921" s="806"/>
      <c r="RVP921" s="806"/>
      <c r="RVQ921" s="806"/>
      <c r="RVR921" s="806"/>
      <c r="RVS921" s="806"/>
      <c r="RVT921" s="806"/>
      <c r="RVU921" s="806"/>
      <c r="RVV921" s="806"/>
      <c r="RVW921" s="806"/>
      <c r="RVX921" s="806"/>
      <c r="RVY921" s="806"/>
      <c r="RVZ921" s="806"/>
      <c r="RWA921" s="806"/>
      <c r="RWB921" s="806"/>
      <c r="RWC921" s="806"/>
      <c r="RWD921" s="806"/>
      <c r="RWE921" s="806"/>
      <c r="RWF921" s="806"/>
      <c r="RWG921" s="806"/>
      <c r="RWH921" s="806"/>
      <c r="RWI921" s="806"/>
      <c r="RWJ921" s="806"/>
      <c r="RWK921" s="806"/>
      <c r="RWL921" s="806"/>
      <c r="RWM921" s="806"/>
      <c r="RWN921" s="806"/>
      <c r="RWO921" s="806"/>
      <c r="RWP921" s="806"/>
      <c r="RWQ921" s="806"/>
      <c r="RWR921" s="806"/>
      <c r="RWS921" s="806"/>
      <c r="RWT921" s="806"/>
      <c r="RWU921" s="806"/>
      <c r="RWV921" s="806"/>
      <c r="RWW921" s="806"/>
      <c r="RWX921" s="806"/>
      <c r="RWY921" s="806"/>
      <c r="RWZ921" s="806"/>
      <c r="RXA921" s="806"/>
      <c r="RXB921" s="806"/>
      <c r="RXC921" s="806"/>
      <c r="RXD921" s="806"/>
      <c r="RXE921" s="806"/>
      <c r="RXF921" s="806"/>
      <c r="RXG921" s="806"/>
      <c r="RXH921" s="806"/>
      <c r="RXI921" s="806"/>
      <c r="RXJ921" s="806"/>
      <c r="RXK921" s="806"/>
      <c r="RXL921" s="806"/>
      <c r="RXM921" s="806"/>
      <c r="RXN921" s="806"/>
      <c r="RXO921" s="806"/>
      <c r="RXP921" s="806"/>
      <c r="RXQ921" s="806"/>
      <c r="RXR921" s="806"/>
      <c r="RXS921" s="806"/>
      <c r="RXT921" s="806"/>
      <c r="RXU921" s="806"/>
      <c r="RXV921" s="806"/>
      <c r="RXW921" s="806"/>
      <c r="RXX921" s="806"/>
      <c r="RXY921" s="806"/>
      <c r="RXZ921" s="806"/>
      <c r="RYA921" s="806"/>
      <c r="RYB921" s="806"/>
      <c r="RYC921" s="806"/>
      <c r="RYD921" s="806"/>
      <c r="RYE921" s="806"/>
      <c r="RYF921" s="806"/>
      <c r="RYG921" s="806"/>
      <c r="RYH921" s="806"/>
      <c r="RYI921" s="806"/>
      <c r="RYJ921" s="806"/>
      <c r="RYK921" s="806"/>
      <c r="RYL921" s="806"/>
      <c r="RYM921" s="806"/>
      <c r="RYN921" s="806"/>
      <c r="RYO921" s="806"/>
      <c r="RYP921" s="806"/>
      <c r="RYQ921" s="806"/>
      <c r="RYR921" s="806"/>
      <c r="RYS921" s="806"/>
      <c r="RYT921" s="806"/>
      <c r="RYU921" s="806"/>
      <c r="RYV921" s="806"/>
      <c r="RYW921" s="806"/>
      <c r="RYX921" s="806"/>
      <c r="RYY921" s="806"/>
      <c r="RYZ921" s="806"/>
      <c r="RZA921" s="806"/>
      <c r="RZB921" s="806"/>
      <c r="RZC921" s="806"/>
      <c r="RZD921" s="806"/>
      <c r="RZE921" s="806"/>
      <c r="RZF921" s="806"/>
      <c r="RZG921" s="806"/>
      <c r="RZH921" s="806"/>
      <c r="RZI921" s="806"/>
      <c r="RZJ921" s="806"/>
      <c r="RZK921" s="806"/>
      <c r="RZL921" s="806"/>
      <c r="RZM921" s="806"/>
      <c r="RZN921" s="806"/>
      <c r="RZO921" s="806"/>
      <c r="RZP921" s="806"/>
      <c r="RZQ921" s="806"/>
      <c r="RZR921" s="806"/>
      <c r="RZS921" s="806"/>
      <c r="RZT921" s="806"/>
      <c r="RZU921" s="806"/>
      <c r="RZV921" s="806"/>
      <c r="RZW921" s="806"/>
      <c r="RZX921" s="806"/>
      <c r="RZY921" s="806"/>
      <c r="RZZ921" s="806"/>
      <c r="SAA921" s="806"/>
      <c r="SAB921" s="806"/>
      <c r="SAC921" s="806"/>
      <c r="SAD921" s="806"/>
      <c r="SAE921" s="806"/>
      <c r="SAF921" s="806"/>
      <c r="SAG921" s="806"/>
      <c r="SAH921" s="806"/>
      <c r="SAI921" s="806"/>
      <c r="SAJ921" s="806"/>
      <c r="SAK921" s="806"/>
      <c r="SAL921" s="806"/>
      <c r="SAM921" s="806"/>
      <c r="SAN921" s="806"/>
      <c r="SAO921" s="806"/>
      <c r="SAP921" s="806"/>
      <c r="SAQ921" s="806"/>
      <c r="SAR921" s="806"/>
      <c r="SAS921" s="806"/>
      <c r="SAT921" s="806"/>
      <c r="SAU921" s="806"/>
      <c r="SAV921" s="806"/>
      <c r="SAW921" s="806"/>
      <c r="SAX921" s="806"/>
      <c r="SAY921" s="806"/>
      <c r="SAZ921" s="806"/>
      <c r="SBA921" s="806"/>
      <c r="SBB921" s="806"/>
      <c r="SBC921" s="806"/>
      <c r="SBD921" s="806"/>
      <c r="SBE921" s="806"/>
      <c r="SBF921" s="806"/>
      <c r="SBG921" s="806"/>
      <c r="SBH921" s="806"/>
      <c r="SBI921" s="806"/>
      <c r="SBJ921" s="806"/>
      <c r="SBK921" s="806"/>
      <c r="SBL921" s="806"/>
      <c r="SBM921" s="806"/>
      <c r="SBN921" s="806"/>
      <c r="SBO921" s="806"/>
      <c r="SBP921" s="806"/>
      <c r="SBQ921" s="806"/>
      <c r="SBR921" s="806"/>
      <c r="SBS921" s="806"/>
      <c r="SBT921" s="806"/>
      <c r="SBU921" s="806"/>
      <c r="SBV921" s="806"/>
      <c r="SBW921" s="806"/>
      <c r="SBX921" s="806"/>
      <c r="SBY921" s="806"/>
      <c r="SBZ921" s="806"/>
      <c r="SCA921" s="806"/>
      <c r="SCB921" s="806"/>
      <c r="SCC921" s="806"/>
      <c r="SCD921" s="806"/>
      <c r="SCE921" s="806"/>
      <c r="SCF921" s="806"/>
      <c r="SCG921" s="806"/>
      <c r="SCH921" s="806"/>
      <c r="SCI921" s="806"/>
      <c r="SCJ921" s="806"/>
      <c r="SCK921" s="806"/>
      <c r="SCL921" s="806"/>
      <c r="SCM921" s="806"/>
      <c r="SCN921" s="806"/>
      <c r="SCO921" s="806"/>
      <c r="SCP921" s="806"/>
      <c r="SCQ921" s="806"/>
      <c r="SCR921" s="806"/>
      <c r="SCS921" s="806"/>
      <c r="SCT921" s="806"/>
      <c r="SCU921" s="806"/>
      <c r="SCV921" s="806"/>
      <c r="SCW921" s="806"/>
      <c r="SCX921" s="806"/>
      <c r="SCY921" s="806"/>
      <c r="SCZ921" s="806"/>
      <c r="SDA921" s="806"/>
      <c r="SDB921" s="806"/>
      <c r="SDC921" s="806"/>
      <c r="SDD921" s="806"/>
      <c r="SDE921" s="806"/>
      <c r="SDF921" s="806"/>
      <c r="SDG921" s="806"/>
      <c r="SDH921" s="806"/>
      <c r="SDI921" s="806"/>
      <c r="SDJ921" s="806"/>
      <c r="SDK921" s="806"/>
      <c r="SDL921" s="806"/>
      <c r="SDM921" s="806"/>
      <c r="SDN921" s="806"/>
      <c r="SDO921" s="806"/>
      <c r="SDP921" s="806"/>
      <c r="SDQ921" s="806"/>
      <c r="SDR921" s="806"/>
      <c r="SDS921" s="806"/>
      <c r="SDT921" s="806"/>
      <c r="SDU921" s="806"/>
      <c r="SDV921" s="806"/>
      <c r="SDW921" s="806"/>
      <c r="SDX921" s="806"/>
      <c r="SDY921" s="806"/>
      <c r="SDZ921" s="806"/>
      <c r="SEA921" s="806"/>
      <c r="SEB921" s="806"/>
      <c r="SEC921" s="806"/>
      <c r="SED921" s="806"/>
      <c r="SEE921" s="806"/>
      <c r="SEF921" s="806"/>
      <c r="SEG921" s="806"/>
      <c r="SEH921" s="806"/>
      <c r="SEI921" s="806"/>
      <c r="SEJ921" s="806"/>
      <c r="SEK921" s="806"/>
      <c r="SEL921" s="806"/>
      <c r="SEM921" s="806"/>
      <c r="SEN921" s="806"/>
      <c r="SEO921" s="806"/>
      <c r="SEP921" s="806"/>
      <c r="SEQ921" s="806"/>
      <c r="SER921" s="806"/>
      <c r="SES921" s="806"/>
      <c r="SET921" s="806"/>
      <c r="SEU921" s="806"/>
      <c r="SEV921" s="806"/>
      <c r="SEW921" s="806"/>
      <c r="SEX921" s="806"/>
      <c r="SEY921" s="806"/>
      <c r="SEZ921" s="806"/>
      <c r="SFA921" s="806"/>
      <c r="SFB921" s="806"/>
      <c r="SFC921" s="806"/>
      <c r="SFD921" s="806"/>
      <c r="SFE921" s="806"/>
      <c r="SFF921" s="806"/>
      <c r="SFG921" s="806"/>
      <c r="SFH921" s="806"/>
      <c r="SFI921" s="806"/>
      <c r="SFJ921" s="806"/>
      <c r="SFK921" s="806"/>
      <c r="SFL921" s="806"/>
      <c r="SFM921" s="806"/>
      <c r="SFN921" s="806"/>
      <c r="SFO921" s="806"/>
      <c r="SFP921" s="806"/>
      <c r="SFQ921" s="806"/>
      <c r="SFR921" s="806"/>
      <c r="SFS921" s="806"/>
      <c r="SFT921" s="806"/>
      <c r="SFU921" s="806"/>
      <c r="SFV921" s="806"/>
      <c r="SFW921" s="806"/>
      <c r="SFX921" s="806"/>
      <c r="SFY921" s="806"/>
      <c r="SFZ921" s="806"/>
      <c r="SGA921" s="806"/>
      <c r="SGB921" s="806"/>
      <c r="SGC921" s="806"/>
      <c r="SGD921" s="806"/>
      <c r="SGE921" s="806"/>
      <c r="SGF921" s="806"/>
      <c r="SGG921" s="806"/>
      <c r="SGH921" s="806"/>
      <c r="SGI921" s="806"/>
      <c r="SGJ921" s="806"/>
      <c r="SGK921" s="806"/>
      <c r="SGL921" s="806"/>
      <c r="SGM921" s="806"/>
      <c r="SGN921" s="806"/>
      <c r="SGO921" s="806"/>
      <c r="SGP921" s="806"/>
      <c r="SGQ921" s="806"/>
      <c r="SGR921" s="806"/>
      <c r="SGS921" s="806"/>
      <c r="SGT921" s="806"/>
      <c r="SGU921" s="806"/>
      <c r="SGV921" s="806"/>
      <c r="SGW921" s="806"/>
      <c r="SGX921" s="806"/>
      <c r="SGY921" s="806"/>
      <c r="SGZ921" s="806"/>
      <c r="SHA921" s="806"/>
      <c r="SHB921" s="806"/>
      <c r="SHC921" s="806"/>
      <c r="SHD921" s="806"/>
      <c r="SHE921" s="806"/>
      <c r="SHF921" s="806"/>
      <c r="SHG921" s="806"/>
      <c r="SHH921" s="806"/>
      <c r="SHI921" s="806"/>
      <c r="SHJ921" s="806"/>
      <c r="SHK921" s="806"/>
      <c r="SHL921" s="806"/>
      <c r="SHM921" s="806"/>
      <c r="SHN921" s="806"/>
      <c r="SHO921" s="806"/>
      <c r="SHP921" s="806"/>
      <c r="SHQ921" s="806"/>
      <c r="SHR921" s="806"/>
      <c r="SHS921" s="806"/>
      <c r="SHT921" s="806"/>
      <c r="SHU921" s="806"/>
      <c r="SHV921" s="806"/>
      <c r="SHW921" s="806"/>
      <c r="SHX921" s="806"/>
      <c r="SHY921" s="806"/>
      <c r="SHZ921" s="806"/>
      <c r="SIA921" s="806"/>
      <c r="SIB921" s="806"/>
      <c r="SIC921" s="806"/>
      <c r="SID921" s="806"/>
      <c r="SIE921" s="806"/>
      <c r="SIF921" s="806"/>
      <c r="SIG921" s="806"/>
      <c r="SIH921" s="806"/>
      <c r="SII921" s="806"/>
      <c r="SIJ921" s="806"/>
      <c r="SIK921" s="806"/>
      <c r="SIL921" s="806"/>
      <c r="SIM921" s="806"/>
      <c r="SIN921" s="806"/>
      <c r="SIO921" s="806"/>
      <c r="SIP921" s="806"/>
      <c r="SIQ921" s="806"/>
      <c r="SIR921" s="806"/>
      <c r="SIS921" s="806"/>
      <c r="SIT921" s="806"/>
      <c r="SIU921" s="806"/>
      <c r="SIV921" s="806"/>
      <c r="SIW921" s="806"/>
      <c r="SIX921" s="806"/>
      <c r="SIY921" s="806"/>
      <c r="SIZ921" s="806"/>
      <c r="SJA921" s="806"/>
      <c r="SJB921" s="806"/>
      <c r="SJC921" s="806"/>
      <c r="SJD921" s="806"/>
      <c r="SJE921" s="806"/>
      <c r="SJF921" s="806"/>
      <c r="SJG921" s="806"/>
      <c r="SJH921" s="806"/>
      <c r="SJI921" s="806"/>
      <c r="SJJ921" s="806"/>
      <c r="SJK921" s="806"/>
      <c r="SJL921" s="806"/>
      <c r="SJM921" s="806"/>
      <c r="SJN921" s="806"/>
      <c r="SJO921" s="806"/>
      <c r="SJP921" s="806"/>
      <c r="SJQ921" s="806"/>
      <c r="SJR921" s="806"/>
      <c r="SJS921" s="806"/>
      <c r="SJT921" s="806"/>
      <c r="SJU921" s="806"/>
      <c r="SJV921" s="806"/>
      <c r="SJW921" s="806"/>
      <c r="SJX921" s="806"/>
      <c r="SJY921" s="806"/>
      <c r="SJZ921" s="806"/>
      <c r="SKA921" s="806"/>
      <c r="SKB921" s="806"/>
      <c r="SKC921" s="806"/>
      <c r="SKD921" s="806"/>
      <c r="SKE921" s="806"/>
      <c r="SKF921" s="806"/>
      <c r="SKG921" s="806"/>
      <c r="SKH921" s="806"/>
      <c r="SKI921" s="806"/>
      <c r="SKJ921" s="806"/>
      <c r="SKK921" s="806"/>
      <c r="SKL921" s="806"/>
      <c r="SKM921" s="806"/>
      <c r="SKN921" s="806"/>
      <c r="SKO921" s="806"/>
      <c r="SKP921" s="806"/>
      <c r="SKQ921" s="806"/>
      <c r="SKR921" s="806"/>
      <c r="SKS921" s="806"/>
      <c r="SKT921" s="806"/>
      <c r="SKU921" s="806"/>
      <c r="SKV921" s="806"/>
      <c r="SKW921" s="806"/>
      <c r="SKX921" s="806"/>
      <c r="SKY921" s="806"/>
      <c r="SKZ921" s="806"/>
      <c r="SLA921" s="806"/>
      <c r="SLB921" s="806"/>
      <c r="SLC921" s="806"/>
      <c r="SLD921" s="806"/>
      <c r="SLE921" s="806"/>
      <c r="SLF921" s="806"/>
      <c r="SLG921" s="806"/>
      <c r="SLH921" s="806"/>
      <c r="SLI921" s="806"/>
      <c r="SLJ921" s="806"/>
      <c r="SLK921" s="806"/>
      <c r="SLL921" s="806"/>
      <c r="SLM921" s="806"/>
      <c r="SLN921" s="806"/>
      <c r="SLO921" s="806"/>
      <c r="SLP921" s="806"/>
      <c r="SLQ921" s="806"/>
      <c r="SLR921" s="806"/>
      <c r="SLS921" s="806"/>
      <c r="SLT921" s="806"/>
      <c r="SLU921" s="806"/>
      <c r="SLV921" s="806"/>
      <c r="SLW921" s="806"/>
      <c r="SLX921" s="806"/>
      <c r="SLY921" s="806"/>
      <c r="SLZ921" s="806"/>
      <c r="SMA921" s="806"/>
      <c r="SMB921" s="806"/>
      <c r="SMC921" s="806"/>
      <c r="SMD921" s="806"/>
      <c r="SME921" s="806"/>
      <c r="SMF921" s="806"/>
      <c r="SMG921" s="806"/>
      <c r="SMH921" s="806"/>
      <c r="SMI921" s="806"/>
      <c r="SMJ921" s="806"/>
      <c r="SMK921" s="806"/>
      <c r="SML921" s="806"/>
      <c r="SMM921" s="806"/>
      <c r="SMN921" s="806"/>
      <c r="SMO921" s="806"/>
      <c r="SMP921" s="806"/>
      <c r="SMQ921" s="806"/>
      <c r="SMR921" s="806"/>
      <c r="SMS921" s="806"/>
      <c r="SMT921" s="806"/>
      <c r="SMU921" s="806"/>
      <c r="SMV921" s="806"/>
      <c r="SMW921" s="806"/>
      <c r="SMX921" s="806"/>
      <c r="SMY921" s="806"/>
      <c r="SMZ921" s="806"/>
      <c r="SNA921" s="806"/>
      <c r="SNB921" s="806"/>
      <c r="SNC921" s="806"/>
      <c r="SND921" s="806"/>
      <c r="SNE921" s="806"/>
      <c r="SNF921" s="806"/>
      <c r="SNG921" s="806"/>
      <c r="SNH921" s="806"/>
      <c r="SNI921" s="806"/>
      <c r="SNJ921" s="806"/>
      <c r="SNK921" s="806"/>
      <c r="SNL921" s="806"/>
      <c r="SNM921" s="806"/>
      <c r="SNN921" s="806"/>
      <c r="SNO921" s="806"/>
      <c r="SNP921" s="806"/>
      <c r="SNQ921" s="806"/>
      <c r="SNR921" s="806"/>
      <c r="SNS921" s="806"/>
      <c r="SNT921" s="806"/>
      <c r="SNU921" s="806"/>
      <c r="SNV921" s="806"/>
      <c r="SNW921" s="806"/>
      <c r="SNX921" s="806"/>
      <c r="SNY921" s="806"/>
      <c r="SNZ921" s="806"/>
      <c r="SOA921" s="806"/>
      <c r="SOB921" s="806"/>
      <c r="SOC921" s="806"/>
      <c r="SOD921" s="806"/>
      <c r="SOE921" s="806"/>
      <c r="SOF921" s="806"/>
      <c r="SOG921" s="806"/>
      <c r="SOH921" s="806"/>
      <c r="SOI921" s="806"/>
      <c r="SOJ921" s="806"/>
      <c r="SOK921" s="806"/>
      <c r="SOL921" s="806"/>
      <c r="SOM921" s="806"/>
      <c r="SON921" s="806"/>
      <c r="SOO921" s="806"/>
      <c r="SOP921" s="806"/>
      <c r="SOQ921" s="806"/>
      <c r="SOR921" s="806"/>
      <c r="SOS921" s="806"/>
      <c r="SOT921" s="806"/>
      <c r="SOU921" s="806"/>
      <c r="SOV921" s="806"/>
      <c r="SOW921" s="806"/>
      <c r="SOX921" s="806"/>
      <c r="SOY921" s="806"/>
      <c r="SOZ921" s="806"/>
      <c r="SPA921" s="806"/>
      <c r="SPB921" s="806"/>
      <c r="SPC921" s="806"/>
      <c r="SPD921" s="806"/>
      <c r="SPE921" s="806"/>
      <c r="SPF921" s="806"/>
      <c r="SPG921" s="806"/>
      <c r="SPH921" s="806"/>
      <c r="SPI921" s="806"/>
      <c r="SPJ921" s="806"/>
      <c r="SPK921" s="806"/>
      <c r="SPL921" s="806"/>
      <c r="SPM921" s="806"/>
      <c r="SPN921" s="806"/>
      <c r="SPO921" s="806"/>
      <c r="SPP921" s="806"/>
      <c r="SPQ921" s="806"/>
      <c r="SPR921" s="806"/>
      <c r="SPS921" s="806"/>
      <c r="SPT921" s="806"/>
      <c r="SPU921" s="806"/>
      <c r="SPV921" s="806"/>
      <c r="SPW921" s="806"/>
      <c r="SPX921" s="806"/>
      <c r="SPY921" s="806"/>
      <c r="SPZ921" s="806"/>
      <c r="SQA921" s="806"/>
      <c r="SQB921" s="806"/>
      <c r="SQC921" s="806"/>
      <c r="SQD921" s="806"/>
      <c r="SQE921" s="806"/>
      <c r="SQF921" s="806"/>
      <c r="SQG921" s="806"/>
      <c r="SQH921" s="806"/>
      <c r="SQI921" s="806"/>
      <c r="SQJ921" s="806"/>
      <c r="SQK921" s="806"/>
      <c r="SQL921" s="806"/>
      <c r="SQM921" s="806"/>
      <c r="SQN921" s="806"/>
      <c r="SQO921" s="806"/>
      <c r="SQP921" s="806"/>
      <c r="SQQ921" s="806"/>
      <c r="SQR921" s="806"/>
      <c r="SQS921" s="806"/>
      <c r="SQT921" s="806"/>
      <c r="SQU921" s="806"/>
      <c r="SQV921" s="806"/>
      <c r="SQW921" s="806"/>
      <c r="SQX921" s="806"/>
      <c r="SQY921" s="806"/>
      <c r="SQZ921" s="806"/>
      <c r="SRA921" s="806"/>
      <c r="SRB921" s="806"/>
      <c r="SRC921" s="806"/>
      <c r="SRD921" s="806"/>
      <c r="SRE921" s="806"/>
      <c r="SRF921" s="806"/>
      <c r="SRG921" s="806"/>
      <c r="SRH921" s="806"/>
      <c r="SRI921" s="806"/>
      <c r="SRJ921" s="806"/>
      <c r="SRK921" s="806"/>
      <c r="SRL921" s="806"/>
      <c r="SRM921" s="806"/>
      <c r="SRN921" s="806"/>
      <c r="SRO921" s="806"/>
      <c r="SRP921" s="806"/>
      <c r="SRQ921" s="806"/>
      <c r="SRR921" s="806"/>
      <c r="SRS921" s="806"/>
      <c r="SRT921" s="806"/>
      <c r="SRU921" s="806"/>
      <c r="SRV921" s="806"/>
      <c r="SRW921" s="806"/>
      <c r="SRX921" s="806"/>
      <c r="SRY921" s="806"/>
      <c r="SRZ921" s="806"/>
      <c r="SSA921" s="806"/>
      <c r="SSB921" s="806"/>
      <c r="SSC921" s="806"/>
      <c r="SSD921" s="806"/>
      <c r="SSE921" s="806"/>
      <c r="SSF921" s="806"/>
      <c r="SSG921" s="806"/>
      <c r="SSH921" s="806"/>
      <c r="SSI921" s="806"/>
      <c r="SSJ921" s="806"/>
      <c r="SSK921" s="806"/>
      <c r="SSL921" s="806"/>
      <c r="SSM921" s="806"/>
      <c r="SSN921" s="806"/>
      <c r="SSO921" s="806"/>
      <c r="SSP921" s="806"/>
      <c r="SSQ921" s="806"/>
      <c r="SSR921" s="806"/>
      <c r="SSS921" s="806"/>
      <c r="SST921" s="806"/>
      <c r="SSU921" s="806"/>
      <c r="SSV921" s="806"/>
      <c r="SSW921" s="806"/>
      <c r="SSX921" s="806"/>
      <c r="SSY921" s="806"/>
      <c r="SSZ921" s="806"/>
      <c r="STA921" s="806"/>
      <c r="STB921" s="806"/>
      <c r="STC921" s="806"/>
      <c r="STD921" s="806"/>
      <c r="STE921" s="806"/>
      <c r="STF921" s="806"/>
      <c r="STG921" s="806"/>
      <c r="STH921" s="806"/>
      <c r="STI921" s="806"/>
      <c r="STJ921" s="806"/>
      <c r="STK921" s="806"/>
      <c r="STL921" s="806"/>
      <c r="STM921" s="806"/>
      <c r="STN921" s="806"/>
      <c r="STO921" s="806"/>
      <c r="STP921" s="806"/>
      <c r="STQ921" s="806"/>
      <c r="STR921" s="806"/>
      <c r="STS921" s="806"/>
      <c r="STT921" s="806"/>
      <c r="STU921" s="806"/>
      <c r="STV921" s="806"/>
      <c r="STW921" s="806"/>
      <c r="STX921" s="806"/>
      <c r="STY921" s="806"/>
      <c r="STZ921" s="806"/>
      <c r="SUA921" s="806"/>
      <c r="SUB921" s="806"/>
      <c r="SUC921" s="806"/>
      <c r="SUD921" s="806"/>
      <c r="SUE921" s="806"/>
      <c r="SUF921" s="806"/>
      <c r="SUG921" s="806"/>
      <c r="SUH921" s="806"/>
      <c r="SUI921" s="806"/>
      <c r="SUJ921" s="806"/>
      <c r="SUK921" s="806"/>
      <c r="SUL921" s="806"/>
      <c r="SUM921" s="806"/>
      <c r="SUN921" s="806"/>
      <c r="SUO921" s="806"/>
      <c r="SUP921" s="806"/>
      <c r="SUQ921" s="806"/>
      <c r="SUR921" s="806"/>
      <c r="SUS921" s="806"/>
      <c r="SUT921" s="806"/>
      <c r="SUU921" s="806"/>
      <c r="SUV921" s="806"/>
      <c r="SUW921" s="806"/>
      <c r="SUX921" s="806"/>
      <c r="SUY921" s="806"/>
      <c r="SUZ921" s="806"/>
      <c r="SVA921" s="806"/>
      <c r="SVB921" s="806"/>
      <c r="SVC921" s="806"/>
      <c r="SVD921" s="806"/>
      <c r="SVE921" s="806"/>
      <c r="SVF921" s="806"/>
      <c r="SVG921" s="806"/>
      <c r="SVH921" s="806"/>
      <c r="SVI921" s="806"/>
      <c r="SVJ921" s="806"/>
      <c r="SVK921" s="806"/>
      <c r="SVL921" s="806"/>
      <c r="SVM921" s="806"/>
      <c r="SVN921" s="806"/>
      <c r="SVO921" s="806"/>
      <c r="SVP921" s="806"/>
      <c r="SVQ921" s="806"/>
      <c r="SVR921" s="806"/>
      <c r="SVS921" s="806"/>
      <c r="SVT921" s="806"/>
      <c r="SVU921" s="806"/>
      <c r="SVV921" s="806"/>
      <c r="SVW921" s="806"/>
      <c r="SVX921" s="806"/>
      <c r="SVY921" s="806"/>
      <c r="SVZ921" s="806"/>
      <c r="SWA921" s="806"/>
      <c r="SWB921" s="806"/>
      <c r="SWC921" s="806"/>
      <c r="SWD921" s="806"/>
      <c r="SWE921" s="806"/>
      <c r="SWF921" s="806"/>
      <c r="SWG921" s="806"/>
      <c r="SWH921" s="806"/>
      <c r="SWI921" s="806"/>
      <c r="SWJ921" s="806"/>
      <c r="SWK921" s="806"/>
      <c r="SWL921" s="806"/>
      <c r="SWM921" s="806"/>
      <c r="SWN921" s="806"/>
      <c r="SWO921" s="806"/>
      <c r="SWP921" s="806"/>
      <c r="SWQ921" s="806"/>
      <c r="SWR921" s="806"/>
      <c r="SWS921" s="806"/>
      <c r="SWT921" s="806"/>
      <c r="SWU921" s="806"/>
      <c r="SWV921" s="806"/>
      <c r="SWW921" s="806"/>
      <c r="SWX921" s="806"/>
      <c r="SWY921" s="806"/>
      <c r="SWZ921" s="806"/>
      <c r="SXA921" s="806"/>
      <c r="SXB921" s="806"/>
      <c r="SXC921" s="806"/>
      <c r="SXD921" s="806"/>
      <c r="SXE921" s="806"/>
      <c r="SXF921" s="806"/>
      <c r="SXG921" s="806"/>
      <c r="SXH921" s="806"/>
      <c r="SXI921" s="806"/>
      <c r="SXJ921" s="806"/>
      <c r="SXK921" s="806"/>
      <c r="SXL921" s="806"/>
      <c r="SXM921" s="806"/>
      <c r="SXN921" s="806"/>
      <c r="SXO921" s="806"/>
      <c r="SXP921" s="806"/>
      <c r="SXQ921" s="806"/>
      <c r="SXR921" s="806"/>
      <c r="SXS921" s="806"/>
      <c r="SXT921" s="806"/>
      <c r="SXU921" s="806"/>
      <c r="SXV921" s="806"/>
      <c r="SXW921" s="806"/>
      <c r="SXX921" s="806"/>
      <c r="SXY921" s="806"/>
      <c r="SXZ921" s="806"/>
      <c r="SYA921" s="806"/>
      <c r="SYB921" s="806"/>
      <c r="SYC921" s="806"/>
      <c r="SYD921" s="806"/>
      <c r="SYE921" s="806"/>
      <c r="SYF921" s="806"/>
      <c r="SYG921" s="806"/>
      <c r="SYH921" s="806"/>
      <c r="SYI921" s="806"/>
      <c r="SYJ921" s="806"/>
      <c r="SYK921" s="806"/>
      <c r="SYL921" s="806"/>
      <c r="SYM921" s="806"/>
      <c r="SYN921" s="806"/>
      <c r="SYO921" s="806"/>
      <c r="SYP921" s="806"/>
      <c r="SYQ921" s="806"/>
      <c r="SYR921" s="806"/>
      <c r="SYS921" s="806"/>
      <c r="SYT921" s="806"/>
      <c r="SYU921" s="806"/>
      <c r="SYV921" s="806"/>
      <c r="SYW921" s="806"/>
      <c r="SYX921" s="806"/>
      <c r="SYY921" s="806"/>
      <c r="SYZ921" s="806"/>
      <c r="SZA921" s="806"/>
      <c r="SZB921" s="806"/>
      <c r="SZC921" s="806"/>
      <c r="SZD921" s="806"/>
      <c r="SZE921" s="806"/>
      <c r="SZF921" s="806"/>
      <c r="SZG921" s="806"/>
      <c r="SZH921" s="806"/>
      <c r="SZI921" s="806"/>
      <c r="SZJ921" s="806"/>
      <c r="SZK921" s="806"/>
      <c r="SZL921" s="806"/>
      <c r="SZM921" s="806"/>
      <c r="SZN921" s="806"/>
      <c r="SZO921" s="806"/>
      <c r="SZP921" s="806"/>
      <c r="SZQ921" s="806"/>
      <c r="SZR921" s="806"/>
      <c r="SZS921" s="806"/>
      <c r="SZT921" s="806"/>
      <c r="SZU921" s="806"/>
      <c r="SZV921" s="806"/>
      <c r="SZW921" s="806"/>
      <c r="SZX921" s="806"/>
      <c r="SZY921" s="806"/>
      <c r="SZZ921" s="806"/>
      <c r="TAA921" s="806"/>
      <c r="TAB921" s="806"/>
      <c r="TAC921" s="806"/>
      <c r="TAD921" s="806"/>
      <c r="TAE921" s="806"/>
      <c r="TAF921" s="806"/>
      <c r="TAG921" s="806"/>
      <c r="TAH921" s="806"/>
      <c r="TAI921" s="806"/>
      <c r="TAJ921" s="806"/>
      <c r="TAK921" s="806"/>
      <c r="TAL921" s="806"/>
      <c r="TAM921" s="806"/>
      <c r="TAN921" s="806"/>
      <c r="TAO921" s="806"/>
      <c r="TAP921" s="806"/>
      <c r="TAQ921" s="806"/>
      <c r="TAR921" s="806"/>
      <c r="TAS921" s="806"/>
      <c r="TAT921" s="806"/>
      <c r="TAU921" s="806"/>
      <c r="TAV921" s="806"/>
      <c r="TAW921" s="806"/>
      <c r="TAX921" s="806"/>
      <c r="TAY921" s="806"/>
      <c r="TAZ921" s="806"/>
      <c r="TBA921" s="806"/>
      <c r="TBB921" s="806"/>
      <c r="TBC921" s="806"/>
      <c r="TBD921" s="806"/>
      <c r="TBE921" s="806"/>
      <c r="TBF921" s="806"/>
      <c r="TBG921" s="806"/>
      <c r="TBH921" s="806"/>
      <c r="TBI921" s="806"/>
      <c r="TBJ921" s="806"/>
      <c r="TBK921" s="806"/>
      <c r="TBL921" s="806"/>
      <c r="TBM921" s="806"/>
      <c r="TBN921" s="806"/>
      <c r="TBO921" s="806"/>
      <c r="TBP921" s="806"/>
      <c r="TBQ921" s="806"/>
      <c r="TBR921" s="806"/>
      <c r="TBS921" s="806"/>
      <c r="TBT921" s="806"/>
      <c r="TBU921" s="806"/>
      <c r="TBV921" s="806"/>
      <c r="TBW921" s="806"/>
      <c r="TBX921" s="806"/>
      <c r="TBY921" s="806"/>
      <c r="TBZ921" s="806"/>
      <c r="TCA921" s="806"/>
      <c r="TCB921" s="806"/>
      <c r="TCC921" s="806"/>
      <c r="TCD921" s="806"/>
      <c r="TCE921" s="806"/>
      <c r="TCF921" s="806"/>
      <c r="TCG921" s="806"/>
      <c r="TCH921" s="806"/>
      <c r="TCI921" s="806"/>
      <c r="TCJ921" s="806"/>
      <c r="TCK921" s="806"/>
      <c r="TCL921" s="806"/>
      <c r="TCM921" s="806"/>
      <c r="TCN921" s="806"/>
      <c r="TCO921" s="806"/>
      <c r="TCP921" s="806"/>
      <c r="TCQ921" s="806"/>
      <c r="TCR921" s="806"/>
      <c r="TCS921" s="806"/>
      <c r="TCT921" s="806"/>
      <c r="TCU921" s="806"/>
      <c r="TCV921" s="806"/>
      <c r="TCW921" s="806"/>
      <c r="TCX921" s="806"/>
      <c r="TCY921" s="806"/>
      <c r="TCZ921" s="806"/>
      <c r="TDA921" s="806"/>
      <c r="TDB921" s="806"/>
      <c r="TDC921" s="806"/>
      <c r="TDD921" s="806"/>
      <c r="TDE921" s="806"/>
      <c r="TDF921" s="806"/>
      <c r="TDG921" s="806"/>
      <c r="TDH921" s="806"/>
      <c r="TDI921" s="806"/>
      <c r="TDJ921" s="806"/>
      <c r="TDK921" s="806"/>
      <c r="TDL921" s="806"/>
      <c r="TDM921" s="806"/>
      <c r="TDN921" s="806"/>
      <c r="TDO921" s="806"/>
      <c r="TDP921" s="806"/>
      <c r="TDQ921" s="806"/>
      <c r="TDR921" s="806"/>
      <c r="TDS921" s="806"/>
      <c r="TDT921" s="806"/>
      <c r="TDU921" s="806"/>
      <c r="TDV921" s="806"/>
      <c r="TDW921" s="806"/>
      <c r="TDX921" s="806"/>
      <c r="TDY921" s="806"/>
      <c r="TDZ921" s="806"/>
      <c r="TEA921" s="806"/>
      <c r="TEB921" s="806"/>
      <c r="TEC921" s="806"/>
      <c r="TED921" s="806"/>
      <c r="TEE921" s="806"/>
      <c r="TEF921" s="806"/>
      <c r="TEG921" s="806"/>
      <c r="TEH921" s="806"/>
      <c r="TEI921" s="806"/>
      <c r="TEJ921" s="806"/>
      <c r="TEK921" s="806"/>
      <c r="TEL921" s="806"/>
      <c r="TEM921" s="806"/>
      <c r="TEN921" s="806"/>
      <c r="TEO921" s="806"/>
      <c r="TEP921" s="806"/>
      <c r="TEQ921" s="806"/>
      <c r="TER921" s="806"/>
      <c r="TES921" s="806"/>
      <c r="TET921" s="806"/>
      <c r="TEU921" s="806"/>
      <c r="TEV921" s="806"/>
      <c r="TEW921" s="806"/>
      <c r="TEX921" s="806"/>
      <c r="TEY921" s="806"/>
      <c r="TEZ921" s="806"/>
      <c r="TFA921" s="806"/>
      <c r="TFB921" s="806"/>
      <c r="TFC921" s="806"/>
      <c r="TFD921" s="806"/>
      <c r="TFE921" s="806"/>
      <c r="TFF921" s="806"/>
      <c r="TFG921" s="806"/>
      <c r="TFH921" s="806"/>
      <c r="TFI921" s="806"/>
      <c r="TFJ921" s="806"/>
      <c r="TFK921" s="806"/>
      <c r="TFL921" s="806"/>
      <c r="TFM921" s="806"/>
      <c r="TFN921" s="806"/>
      <c r="TFO921" s="806"/>
      <c r="TFP921" s="806"/>
      <c r="TFQ921" s="806"/>
      <c r="TFR921" s="806"/>
      <c r="TFS921" s="806"/>
      <c r="TFT921" s="806"/>
      <c r="TFU921" s="806"/>
      <c r="TFV921" s="806"/>
      <c r="TFW921" s="806"/>
      <c r="TFX921" s="806"/>
      <c r="TFY921" s="806"/>
      <c r="TFZ921" s="806"/>
      <c r="TGA921" s="806"/>
      <c r="TGB921" s="806"/>
      <c r="TGC921" s="806"/>
      <c r="TGD921" s="806"/>
      <c r="TGE921" s="806"/>
      <c r="TGF921" s="806"/>
      <c r="TGG921" s="806"/>
      <c r="TGH921" s="806"/>
      <c r="TGI921" s="806"/>
      <c r="TGJ921" s="806"/>
      <c r="TGK921" s="806"/>
      <c r="TGL921" s="806"/>
      <c r="TGM921" s="806"/>
      <c r="TGN921" s="806"/>
      <c r="TGO921" s="806"/>
      <c r="TGP921" s="806"/>
      <c r="TGQ921" s="806"/>
      <c r="TGR921" s="806"/>
      <c r="TGS921" s="806"/>
      <c r="TGT921" s="806"/>
      <c r="TGU921" s="806"/>
      <c r="TGV921" s="806"/>
      <c r="TGW921" s="806"/>
      <c r="TGX921" s="806"/>
      <c r="TGY921" s="806"/>
      <c r="TGZ921" s="806"/>
      <c r="THA921" s="806"/>
      <c r="THB921" s="806"/>
      <c r="THC921" s="806"/>
      <c r="THD921" s="806"/>
      <c r="THE921" s="806"/>
      <c r="THF921" s="806"/>
      <c r="THG921" s="806"/>
      <c r="THH921" s="806"/>
      <c r="THI921" s="806"/>
      <c r="THJ921" s="806"/>
      <c r="THK921" s="806"/>
      <c r="THL921" s="806"/>
      <c r="THM921" s="806"/>
      <c r="THN921" s="806"/>
      <c r="THO921" s="806"/>
      <c r="THP921" s="806"/>
      <c r="THQ921" s="806"/>
      <c r="THR921" s="806"/>
      <c r="THS921" s="806"/>
      <c r="THT921" s="806"/>
      <c r="THU921" s="806"/>
      <c r="THV921" s="806"/>
      <c r="THW921" s="806"/>
      <c r="THX921" s="806"/>
      <c r="THY921" s="806"/>
      <c r="THZ921" s="806"/>
      <c r="TIA921" s="806"/>
      <c r="TIB921" s="806"/>
      <c r="TIC921" s="806"/>
      <c r="TID921" s="806"/>
      <c r="TIE921" s="806"/>
      <c r="TIF921" s="806"/>
      <c r="TIG921" s="806"/>
      <c r="TIH921" s="806"/>
      <c r="TII921" s="806"/>
      <c r="TIJ921" s="806"/>
      <c r="TIK921" s="806"/>
      <c r="TIL921" s="806"/>
      <c r="TIM921" s="806"/>
      <c r="TIN921" s="806"/>
      <c r="TIO921" s="806"/>
      <c r="TIP921" s="806"/>
      <c r="TIQ921" s="806"/>
      <c r="TIR921" s="806"/>
      <c r="TIS921" s="806"/>
      <c r="TIT921" s="806"/>
      <c r="TIU921" s="806"/>
      <c r="TIV921" s="806"/>
      <c r="TIW921" s="806"/>
      <c r="TIX921" s="806"/>
      <c r="TIY921" s="806"/>
      <c r="TIZ921" s="806"/>
      <c r="TJA921" s="806"/>
      <c r="TJB921" s="806"/>
      <c r="TJC921" s="806"/>
      <c r="TJD921" s="806"/>
      <c r="TJE921" s="806"/>
      <c r="TJF921" s="806"/>
      <c r="TJG921" s="806"/>
      <c r="TJH921" s="806"/>
      <c r="TJI921" s="806"/>
      <c r="TJJ921" s="806"/>
      <c r="TJK921" s="806"/>
      <c r="TJL921" s="806"/>
      <c r="TJM921" s="806"/>
      <c r="TJN921" s="806"/>
      <c r="TJO921" s="806"/>
      <c r="TJP921" s="806"/>
      <c r="TJQ921" s="806"/>
      <c r="TJR921" s="806"/>
      <c r="TJS921" s="806"/>
      <c r="TJT921" s="806"/>
      <c r="TJU921" s="806"/>
      <c r="TJV921" s="806"/>
      <c r="TJW921" s="806"/>
      <c r="TJX921" s="806"/>
      <c r="TJY921" s="806"/>
      <c r="TJZ921" s="806"/>
      <c r="TKA921" s="806"/>
      <c r="TKB921" s="806"/>
      <c r="TKC921" s="806"/>
      <c r="TKD921" s="806"/>
      <c r="TKE921" s="806"/>
      <c r="TKF921" s="806"/>
      <c r="TKG921" s="806"/>
      <c r="TKH921" s="806"/>
      <c r="TKI921" s="806"/>
      <c r="TKJ921" s="806"/>
      <c r="TKK921" s="806"/>
      <c r="TKL921" s="806"/>
      <c r="TKM921" s="806"/>
      <c r="TKN921" s="806"/>
      <c r="TKO921" s="806"/>
      <c r="TKP921" s="806"/>
      <c r="TKQ921" s="806"/>
      <c r="TKR921" s="806"/>
      <c r="TKS921" s="806"/>
      <c r="TKT921" s="806"/>
      <c r="TKU921" s="806"/>
      <c r="TKV921" s="806"/>
      <c r="TKW921" s="806"/>
      <c r="TKX921" s="806"/>
      <c r="TKY921" s="806"/>
      <c r="TKZ921" s="806"/>
      <c r="TLA921" s="806"/>
      <c r="TLB921" s="806"/>
      <c r="TLC921" s="806"/>
      <c r="TLD921" s="806"/>
      <c r="TLE921" s="806"/>
      <c r="TLF921" s="806"/>
      <c r="TLG921" s="806"/>
      <c r="TLH921" s="806"/>
      <c r="TLI921" s="806"/>
      <c r="TLJ921" s="806"/>
      <c r="TLK921" s="806"/>
      <c r="TLL921" s="806"/>
      <c r="TLM921" s="806"/>
      <c r="TLN921" s="806"/>
      <c r="TLO921" s="806"/>
      <c r="TLP921" s="806"/>
      <c r="TLQ921" s="806"/>
      <c r="TLR921" s="806"/>
      <c r="TLS921" s="806"/>
      <c r="TLT921" s="806"/>
      <c r="TLU921" s="806"/>
      <c r="TLV921" s="806"/>
      <c r="TLW921" s="806"/>
      <c r="TLX921" s="806"/>
      <c r="TLY921" s="806"/>
      <c r="TLZ921" s="806"/>
      <c r="TMA921" s="806"/>
      <c r="TMB921" s="806"/>
      <c r="TMC921" s="806"/>
      <c r="TMD921" s="806"/>
      <c r="TME921" s="806"/>
      <c r="TMF921" s="806"/>
      <c r="TMG921" s="806"/>
      <c r="TMH921" s="806"/>
      <c r="TMI921" s="806"/>
      <c r="TMJ921" s="806"/>
      <c r="TMK921" s="806"/>
      <c r="TML921" s="806"/>
      <c r="TMM921" s="806"/>
      <c r="TMN921" s="806"/>
      <c r="TMO921" s="806"/>
      <c r="TMP921" s="806"/>
      <c r="TMQ921" s="806"/>
      <c r="TMR921" s="806"/>
      <c r="TMS921" s="806"/>
      <c r="TMT921" s="806"/>
      <c r="TMU921" s="806"/>
      <c r="TMV921" s="806"/>
      <c r="TMW921" s="806"/>
      <c r="TMX921" s="806"/>
      <c r="TMY921" s="806"/>
      <c r="TMZ921" s="806"/>
      <c r="TNA921" s="806"/>
      <c r="TNB921" s="806"/>
      <c r="TNC921" s="806"/>
      <c r="TND921" s="806"/>
      <c r="TNE921" s="806"/>
      <c r="TNF921" s="806"/>
      <c r="TNG921" s="806"/>
      <c r="TNH921" s="806"/>
      <c r="TNI921" s="806"/>
      <c r="TNJ921" s="806"/>
      <c r="TNK921" s="806"/>
      <c r="TNL921" s="806"/>
      <c r="TNM921" s="806"/>
      <c r="TNN921" s="806"/>
      <c r="TNO921" s="806"/>
      <c r="TNP921" s="806"/>
      <c r="TNQ921" s="806"/>
      <c r="TNR921" s="806"/>
      <c r="TNS921" s="806"/>
      <c r="TNT921" s="806"/>
      <c r="TNU921" s="806"/>
      <c r="TNV921" s="806"/>
      <c r="TNW921" s="806"/>
      <c r="TNX921" s="806"/>
      <c r="TNY921" s="806"/>
      <c r="TNZ921" s="806"/>
      <c r="TOA921" s="806"/>
      <c r="TOB921" s="806"/>
      <c r="TOC921" s="806"/>
      <c r="TOD921" s="806"/>
      <c r="TOE921" s="806"/>
      <c r="TOF921" s="806"/>
      <c r="TOG921" s="806"/>
      <c r="TOH921" s="806"/>
      <c r="TOI921" s="806"/>
      <c r="TOJ921" s="806"/>
      <c r="TOK921" s="806"/>
      <c r="TOL921" s="806"/>
      <c r="TOM921" s="806"/>
      <c r="TON921" s="806"/>
      <c r="TOO921" s="806"/>
      <c r="TOP921" s="806"/>
      <c r="TOQ921" s="806"/>
      <c r="TOR921" s="806"/>
      <c r="TOS921" s="806"/>
      <c r="TOT921" s="806"/>
      <c r="TOU921" s="806"/>
      <c r="TOV921" s="806"/>
      <c r="TOW921" s="806"/>
      <c r="TOX921" s="806"/>
      <c r="TOY921" s="806"/>
      <c r="TOZ921" s="806"/>
      <c r="TPA921" s="806"/>
      <c r="TPB921" s="806"/>
      <c r="TPC921" s="806"/>
      <c r="TPD921" s="806"/>
      <c r="TPE921" s="806"/>
      <c r="TPF921" s="806"/>
      <c r="TPG921" s="806"/>
      <c r="TPH921" s="806"/>
      <c r="TPI921" s="806"/>
      <c r="TPJ921" s="806"/>
      <c r="TPK921" s="806"/>
      <c r="TPL921" s="806"/>
      <c r="TPM921" s="806"/>
      <c r="TPN921" s="806"/>
      <c r="TPO921" s="806"/>
      <c r="TPP921" s="806"/>
      <c r="TPQ921" s="806"/>
      <c r="TPR921" s="806"/>
      <c r="TPS921" s="806"/>
      <c r="TPT921" s="806"/>
      <c r="TPU921" s="806"/>
      <c r="TPV921" s="806"/>
      <c r="TPW921" s="806"/>
      <c r="TPX921" s="806"/>
      <c r="TPY921" s="806"/>
      <c r="TPZ921" s="806"/>
      <c r="TQA921" s="806"/>
      <c r="TQB921" s="806"/>
      <c r="TQC921" s="806"/>
      <c r="TQD921" s="806"/>
      <c r="TQE921" s="806"/>
      <c r="TQF921" s="806"/>
      <c r="TQG921" s="806"/>
      <c r="TQH921" s="806"/>
      <c r="TQI921" s="806"/>
      <c r="TQJ921" s="806"/>
      <c r="TQK921" s="806"/>
      <c r="TQL921" s="806"/>
      <c r="TQM921" s="806"/>
      <c r="TQN921" s="806"/>
      <c r="TQO921" s="806"/>
      <c r="TQP921" s="806"/>
      <c r="TQQ921" s="806"/>
      <c r="TQR921" s="806"/>
      <c r="TQS921" s="806"/>
      <c r="TQT921" s="806"/>
      <c r="TQU921" s="806"/>
      <c r="TQV921" s="806"/>
      <c r="TQW921" s="806"/>
      <c r="TQX921" s="806"/>
      <c r="TQY921" s="806"/>
      <c r="TQZ921" s="806"/>
      <c r="TRA921" s="806"/>
      <c r="TRB921" s="806"/>
      <c r="TRC921" s="806"/>
      <c r="TRD921" s="806"/>
      <c r="TRE921" s="806"/>
      <c r="TRF921" s="806"/>
      <c r="TRG921" s="806"/>
      <c r="TRH921" s="806"/>
      <c r="TRI921" s="806"/>
      <c r="TRJ921" s="806"/>
      <c r="TRK921" s="806"/>
      <c r="TRL921" s="806"/>
      <c r="TRM921" s="806"/>
      <c r="TRN921" s="806"/>
      <c r="TRO921" s="806"/>
      <c r="TRP921" s="806"/>
      <c r="TRQ921" s="806"/>
      <c r="TRR921" s="806"/>
      <c r="TRS921" s="806"/>
      <c r="TRT921" s="806"/>
      <c r="TRU921" s="806"/>
      <c r="TRV921" s="806"/>
      <c r="TRW921" s="806"/>
      <c r="TRX921" s="806"/>
      <c r="TRY921" s="806"/>
      <c r="TRZ921" s="806"/>
      <c r="TSA921" s="806"/>
      <c r="TSB921" s="806"/>
      <c r="TSC921" s="806"/>
      <c r="TSD921" s="806"/>
      <c r="TSE921" s="806"/>
      <c r="TSF921" s="806"/>
      <c r="TSG921" s="806"/>
      <c r="TSH921" s="806"/>
      <c r="TSI921" s="806"/>
      <c r="TSJ921" s="806"/>
      <c r="TSK921" s="806"/>
      <c r="TSL921" s="806"/>
      <c r="TSM921" s="806"/>
      <c r="TSN921" s="806"/>
      <c r="TSO921" s="806"/>
      <c r="TSP921" s="806"/>
      <c r="TSQ921" s="806"/>
      <c r="TSR921" s="806"/>
      <c r="TSS921" s="806"/>
      <c r="TST921" s="806"/>
      <c r="TSU921" s="806"/>
      <c r="TSV921" s="806"/>
      <c r="TSW921" s="806"/>
      <c r="TSX921" s="806"/>
      <c r="TSY921" s="806"/>
      <c r="TSZ921" s="806"/>
      <c r="TTA921" s="806"/>
      <c r="TTB921" s="806"/>
      <c r="TTC921" s="806"/>
      <c r="TTD921" s="806"/>
      <c r="TTE921" s="806"/>
      <c r="TTF921" s="806"/>
      <c r="TTG921" s="806"/>
      <c r="TTH921" s="806"/>
      <c r="TTI921" s="806"/>
      <c r="TTJ921" s="806"/>
      <c r="TTK921" s="806"/>
      <c r="TTL921" s="806"/>
      <c r="TTM921" s="806"/>
      <c r="TTN921" s="806"/>
      <c r="TTO921" s="806"/>
      <c r="TTP921" s="806"/>
      <c r="TTQ921" s="806"/>
      <c r="TTR921" s="806"/>
      <c r="TTS921" s="806"/>
      <c r="TTT921" s="806"/>
      <c r="TTU921" s="806"/>
      <c r="TTV921" s="806"/>
      <c r="TTW921" s="806"/>
      <c r="TTX921" s="806"/>
      <c r="TTY921" s="806"/>
      <c r="TTZ921" s="806"/>
      <c r="TUA921" s="806"/>
      <c r="TUB921" s="806"/>
      <c r="TUC921" s="806"/>
      <c r="TUD921" s="806"/>
      <c r="TUE921" s="806"/>
      <c r="TUF921" s="806"/>
      <c r="TUG921" s="806"/>
      <c r="TUH921" s="806"/>
      <c r="TUI921" s="806"/>
      <c r="TUJ921" s="806"/>
      <c r="TUK921" s="806"/>
      <c r="TUL921" s="806"/>
      <c r="TUM921" s="806"/>
      <c r="TUN921" s="806"/>
      <c r="TUO921" s="806"/>
      <c r="TUP921" s="806"/>
      <c r="TUQ921" s="806"/>
      <c r="TUR921" s="806"/>
      <c r="TUS921" s="806"/>
      <c r="TUT921" s="806"/>
      <c r="TUU921" s="806"/>
      <c r="TUV921" s="806"/>
      <c r="TUW921" s="806"/>
      <c r="TUX921" s="806"/>
      <c r="TUY921" s="806"/>
      <c r="TUZ921" s="806"/>
      <c r="TVA921" s="806"/>
      <c r="TVB921" s="806"/>
      <c r="TVC921" s="806"/>
      <c r="TVD921" s="806"/>
      <c r="TVE921" s="806"/>
      <c r="TVF921" s="806"/>
      <c r="TVG921" s="806"/>
      <c r="TVH921" s="806"/>
      <c r="TVI921" s="806"/>
      <c r="TVJ921" s="806"/>
      <c r="TVK921" s="806"/>
      <c r="TVL921" s="806"/>
      <c r="TVM921" s="806"/>
      <c r="TVN921" s="806"/>
      <c r="TVO921" s="806"/>
      <c r="TVP921" s="806"/>
      <c r="TVQ921" s="806"/>
      <c r="TVR921" s="806"/>
      <c r="TVS921" s="806"/>
      <c r="TVT921" s="806"/>
      <c r="TVU921" s="806"/>
      <c r="TVV921" s="806"/>
      <c r="TVW921" s="806"/>
      <c r="TVX921" s="806"/>
      <c r="TVY921" s="806"/>
      <c r="TVZ921" s="806"/>
      <c r="TWA921" s="806"/>
      <c r="TWB921" s="806"/>
      <c r="TWC921" s="806"/>
      <c r="TWD921" s="806"/>
      <c r="TWE921" s="806"/>
      <c r="TWF921" s="806"/>
      <c r="TWG921" s="806"/>
      <c r="TWH921" s="806"/>
      <c r="TWI921" s="806"/>
      <c r="TWJ921" s="806"/>
      <c r="TWK921" s="806"/>
      <c r="TWL921" s="806"/>
      <c r="TWM921" s="806"/>
      <c r="TWN921" s="806"/>
      <c r="TWO921" s="806"/>
      <c r="TWP921" s="806"/>
      <c r="TWQ921" s="806"/>
      <c r="TWR921" s="806"/>
      <c r="TWS921" s="806"/>
      <c r="TWT921" s="806"/>
      <c r="TWU921" s="806"/>
      <c r="TWV921" s="806"/>
      <c r="TWW921" s="806"/>
      <c r="TWX921" s="806"/>
      <c r="TWY921" s="806"/>
      <c r="TWZ921" s="806"/>
      <c r="TXA921" s="806"/>
      <c r="TXB921" s="806"/>
      <c r="TXC921" s="806"/>
      <c r="TXD921" s="806"/>
      <c r="TXE921" s="806"/>
      <c r="TXF921" s="806"/>
      <c r="TXG921" s="806"/>
      <c r="TXH921" s="806"/>
      <c r="TXI921" s="806"/>
      <c r="TXJ921" s="806"/>
      <c r="TXK921" s="806"/>
      <c r="TXL921" s="806"/>
      <c r="TXM921" s="806"/>
      <c r="TXN921" s="806"/>
      <c r="TXO921" s="806"/>
      <c r="TXP921" s="806"/>
      <c r="TXQ921" s="806"/>
      <c r="TXR921" s="806"/>
      <c r="TXS921" s="806"/>
      <c r="TXT921" s="806"/>
      <c r="TXU921" s="806"/>
      <c r="TXV921" s="806"/>
      <c r="TXW921" s="806"/>
      <c r="TXX921" s="806"/>
      <c r="TXY921" s="806"/>
      <c r="TXZ921" s="806"/>
      <c r="TYA921" s="806"/>
      <c r="TYB921" s="806"/>
      <c r="TYC921" s="806"/>
      <c r="TYD921" s="806"/>
      <c r="TYE921" s="806"/>
      <c r="TYF921" s="806"/>
      <c r="TYG921" s="806"/>
      <c r="TYH921" s="806"/>
      <c r="TYI921" s="806"/>
      <c r="TYJ921" s="806"/>
      <c r="TYK921" s="806"/>
      <c r="TYL921" s="806"/>
      <c r="TYM921" s="806"/>
      <c r="TYN921" s="806"/>
      <c r="TYO921" s="806"/>
      <c r="TYP921" s="806"/>
      <c r="TYQ921" s="806"/>
      <c r="TYR921" s="806"/>
      <c r="TYS921" s="806"/>
      <c r="TYT921" s="806"/>
      <c r="TYU921" s="806"/>
      <c r="TYV921" s="806"/>
      <c r="TYW921" s="806"/>
      <c r="TYX921" s="806"/>
      <c r="TYY921" s="806"/>
      <c r="TYZ921" s="806"/>
      <c r="TZA921" s="806"/>
      <c r="TZB921" s="806"/>
      <c r="TZC921" s="806"/>
      <c r="TZD921" s="806"/>
      <c r="TZE921" s="806"/>
      <c r="TZF921" s="806"/>
      <c r="TZG921" s="806"/>
      <c r="TZH921" s="806"/>
      <c r="TZI921" s="806"/>
      <c r="TZJ921" s="806"/>
      <c r="TZK921" s="806"/>
      <c r="TZL921" s="806"/>
      <c r="TZM921" s="806"/>
      <c r="TZN921" s="806"/>
      <c r="TZO921" s="806"/>
      <c r="TZP921" s="806"/>
      <c r="TZQ921" s="806"/>
      <c r="TZR921" s="806"/>
      <c r="TZS921" s="806"/>
      <c r="TZT921" s="806"/>
      <c r="TZU921" s="806"/>
      <c r="TZV921" s="806"/>
      <c r="TZW921" s="806"/>
      <c r="TZX921" s="806"/>
      <c r="TZY921" s="806"/>
      <c r="TZZ921" s="806"/>
      <c r="UAA921" s="806"/>
      <c r="UAB921" s="806"/>
      <c r="UAC921" s="806"/>
      <c r="UAD921" s="806"/>
      <c r="UAE921" s="806"/>
      <c r="UAF921" s="806"/>
      <c r="UAG921" s="806"/>
      <c r="UAH921" s="806"/>
      <c r="UAI921" s="806"/>
      <c r="UAJ921" s="806"/>
      <c r="UAK921" s="806"/>
      <c r="UAL921" s="806"/>
      <c r="UAM921" s="806"/>
      <c r="UAN921" s="806"/>
      <c r="UAO921" s="806"/>
      <c r="UAP921" s="806"/>
      <c r="UAQ921" s="806"/>
      <c r="UAR921" s="806"/>
      <c r="UAS921" s="806"/>
      <c r="UAT921" s="806"/>
      <c r="UAU921" s="806"/>
      <c r="UAV921" s="806"/>
      <c r="UAW921" s="806"/>
      <c r="UAX921" s="806"/>
      <c r="UAY921" s="806"/>
      <c r="UAZ921" s="806"/>
      <c r="UBA921" s="806"/>
      <c r="UBB921" s="806"/>
      <c r="UBC921" s="806"/>
      <c r="UBD921" s="806"/>
      <c r="UBE921" s="806"/>
      <c r="UBF921" s="806"/>
      <c r="UBG921" s="806"/>
      <c r="UBH921" s="806"/>
      <c r="UBI921" s="806"/>
      <c r="UBJ921" s="806"/>
      <c r="UBK921" s="806"/>
      <c r="UBL921" s="806"/>
      <c r="UBM921" s="806"/>
      <c r="UBN921" s="806"/>
      <c r="UBO921" s="806"/>
      <c r="UBP921" s="806"/>
      <c r="UBQ921" s="806"/>
      <c r="UBR921" s="806"/>
      <c r="UBS921" s="806"/>
      <c r="UBT921" s="806"/>
      <c r="UBU921" s="806"/>
      <c r="UBV921" s="806"/>
      <c r="UBW921" s="806"/>
      <c r="UBX921" s="806"/>
      <c r="UBY921" s="806"/>
      <c r="UBZ921" s="806"/>
      <c r="UCA921" s="806"/>
      <c r="UCB921" s="806"/>
      <c r="UCC921" s="806"/>
      <c r="UCD921" s="806"/>
      <c r="UCE921" s="806"/>
      <c r="UCF921" s="806"/>
      <c r="UCG921" s="806"/>
      <c r="UCH921" s="806"/>
      <c r="UCI921" s="806"/>
      <c r="UCJ921" s="806"/>
      <c r="UCK921" s="806"/>
      <c r="UCL921" s="806"/>
      <c r="UCM921" s="806"/>
      <c r="UCN921" s="806"/>
      <c r="UCO921" s="806"/>
      <c r="UCP921" s="806"/>
      <c r="UCQ921" s="806"/>
      <c r="UCR921" s="806"/>
      <c r="UCS921" s="806"/>
      <c r="UCT921" s="806"/>
      <c r="UCU921" s="806"/>
      <c r="UCV921" s="806"/>
      <c r="UCW921" s="806"/>
      <c r="UCX921" s="806"/>
      <c r="UCY921" s="806"/>
      <c r="UCZ921" s="806"/>
      <c r="UDA921" s="806"/>
      <c r="UDB921" s="806"/>
      <c r="UDC921" s="806"/>
      <c r="UDD921" s="806"/>
      <c r="UDE921" s="806"/>
      <c r="UDF921" s="806"/>
      <c r="UDG921" s="806"/>
      <c r="UDH921" s="806"/>
      <c r="UDI921" s="806"/>
      <c r="UDJ921" s="806"/>
      <c r="UDK921" s="806"/>
      <c r="UDL921" s="806"/>
      <c r="UDM921" s="806"/>
      <c r="UDN921" s="806"/>
      <c r="UDO921" s="806"/>
      <c r="UDP921" s="806"/>
      <c r="UDQ921" s="806"/>
      <c r="UDR921" s="806"/>
      <c r="UDS921" s="806"/>
      <c r="UDT921" s="806"/>
      <c r="UDU921" s="806"/>
      <c r="UDV921" s="806"/>
      <c r="UDW921" s="806"/>
      <c r="UDX921" s="806"/>
      <c r="UDY921" s="806"/>
      <c r="UDZ921" s="806"/>
      <c r="UEA921" s="806"/>
      <c r="UEB921" s="806"/>
      <c r="UEC921" s="806"/>
      <c r="UED921" s="806"/>
      <c r="UEE921" s="806"/>
      <c r="UEF921" s="806"/>
      <c r="UEG921" s="806"/>
      <c r="UEH921" s="806"/>
      <c r="UEI921" s="806"/>
      <c r="UEJ921" s="806"/>
      <c r="UEK921" s="806"/>
      <c r="UEL921" s="806"/>
      <c r="UEM921" s="806"/>
      <c r="UEN921" s="806"/>
      <c r="UEO921" s="806"/>
      <c r="UEP921" s="806"/>
      <c r="UEQ921" s="806"/>
      <c r="UER921" s="806"/>
      <c r="UES921" s="806"/>
      <c r="UET921" s="806"/>
      <c r="UEU921" s="806"/>
      <c r="UEV921" s="806"/>
      <c r="UEW921" s="806"/>
      <c r="UEX921" s="806"/>
      <c r="UEY921" s="806"/>
      <c r="UEZ921" s="806"/>
      <c r="UFA921" s="806"/>
      <c r="UFB921" s="806"/>
      <c r="UFC921" s="806"/>
      <c r="UFD921" s="806"/>
      <c r="UFE921" s="806"/>
      <c r="UFF921" s="806"/>
      <c r="UFG921" s="806"/>
      <c r="UFH921" s="806"/>
      <c r="UFI921" s="806"/>
      <c r="UFJ921" s="806"/>
      <c r="UFK921" s="806"/>
      <c r="UFL921" s="806"/>
      <c r="UFM921" s="806"/>
      <c r="UFN921" s="806"/>
      <c r="UFO921" s="806"/>
      <c r="UFP921" s="806"/>
      <c r="UFQ921" s="806"/>
      <c r="UFR921" s="806"/>
      <c r="UFS921" s="806"/>
      <c r="UFT921" s="806"/>
      <c r="UFU921" s="806"/>
      <c r="UFV921" s="806"/>
      <c r="UFW921" s="806"/>
      <c r="UFX921" s="806"/>
      <c r="UFY921" s="806"/>
      <c r="UFZ921" s="806"/>
      <c r="UGA921" s="806"/>
      <c r="UGB921" s="806"/>
      <c r="UGC921" s="806"/>
      <c r="UGD921" s="806"/>
      <c r="UGE921" s="806"/>
      <c r="UGF921" s="806"/>
      <c r="UGG921" s="806"/>
      <c r="UGH921" s="806"/>
      <c r="UGI921" s="806"/>
      <c r="UGJ921" s="806"/>
      <c r="UGK921" s="806"/>
      <c r="UGL921" s="806"/>
      <c r="UGM921" s="806"/>
      <c r="UGN921" s="806"/>
      <c r="UGO921" s="806"/>
      <c r="UGP921" s="806"/>
      <c r="UGQ921" s="806"/>
      <c r="UGR921" s="806"/>
      <c r="UGS921" s="806"/>
      <c r="UGT921" s="806"/>
      <c r="UGU921" s="806"/>
      <c r="UGV921" s="806"/>
      <c r="UGW921" s="806"/>
      <c r="UGX921" s="806"/>
      <c r="UGY921" s="806"/>
      <c r="UGZ921" s="806"/>
      <c r="UHA921" s="806"/>
      <c r="UHB921" s="806"/>
      <c r="UHC921" s="806"/>
      <c r="UHD921" s="806"/>
      <c r="UHE921" s="806"/>
      <c r="UHF921" s="806"/>
      <c r="UHG921" s="806"/>
      <c r="UHH921" s="806"/>
      <c r="UHI921" s="806"/>
      <c r="UHJ921" s="806"/>
      <c r="UHK921" s="806"/>
      <c r="UHL921" s="806"/>
      <c r="UHM921" s="806"/>
      <c r="UHN921" s="806"/>
      <c r="UHO921" s="806"/>
      <c r="UHP921" s="806"/>
      <c r="UHQ921" s="806"/>
      <c r="UHR921" s="806"/>
      <c r="UHS921" s="806"/>
      <c r="UHT921" s="806"/>
      <c r="UHU921" s="806"/>
      <c r="UHV921" s="806"/>
      <c r="UHW921" s="806"/>
      <c r="UHX921" s="806"/>
      <c r="UHY921" s="806"/>
      <c r="UHZ921" s="806"/>
      <c r="UIA921" s="806"/>
      <c r="UIB921" s="806"/>
      <c r="UIC921" s="806"/>
      <c r="UID921" s="806"/>
      <c r="UIE921" s="806"/>
      <c r="UIF921" s="806"/>
      <c r="UIG921" s="806"/>
      <c r="UIH921" s="806"/>
      <c r="UII921" s="806"/>
      <c r="UIJ921" s="806"/>
      <c r="UIK921" s="806"/>
      <c r="UIL921" s="806"/>
      <c r="UIM921" s="806"/>
      <c r="UIN921" s="806"/>
      <c r="UIO921" s="806"/>
      <c r="UIP921" s="806"/>
      <c r="UIQ921" s="806"/>
      <c r="UIR921" s="806"/>
      <c r="UIS921" s="806"/>
      <c r="UIT921" s="806"/>
      <c r="UIU921" s="806"/>
      <c r="UIV921" s="806"/>
      <c r="UIW921" s="806"/>
      <c r="UIX921" s="806"/>
      <c r="UIY921" s="806"/>
      <c r="UIZ921" s="806"/>
      <c r="UJA921" s="806"/>
      <c r="UJB921" s="806"/>
      <c r="UJC921" s="806"/>
      <c r="UJD921" s="806"/>
      <c r="UJE921" s="806"/>
      <c r="UJF921" s="806"/>
      <c r="UJG921" s="806"/>
      <c r="UJH921" s="806"/>
      <c r="UJI921" s="806"/>
      <c r="UJJ921" s="806"/>
      <c r="UJK921" s="806"/>
      <c r="UJL921" s="806"/>
      <c r="UJM921" s="806"/>
      <c r="UJN921" s="806"/>
      <c r="UJO921" s="806"/>
      <c r="UJP921" s="806"/>
      <c r="UJQ921" s="806"/>
      <c r="UJR921" s="806"/>
      <c r="UJS921" s="806"/>
      <c r="UJT921" s="806"/>
      <c r="UJU921" s="806"/>
      <c r="UJV921" s="806"/>
      <c r="UJW921" s="806"/>
      <c r="UJX921" s="806"/>
      <c r="UJY921" s="806"/>
      <c r="UJZ921" s="806"/>
      <c r="UKA921" s="806"/>
      <c r="UKB921" s="806"/>
      <c r="UKC921" s="806"/>
      <c r="UKD921" s="806"/>
      <c r="UKE921" s="806"/>
      <c r="UKF921" s="806"/>
      <c r="UKG921" s="806"/>
      <c r="UKH921" s="806"/>
      <c r="UKI921" s="806"/>
      <c r="UKJ921" s="806"/>
      <c r="UKK921" s="806"/>
      <c r="UKL921" s="806"/>
      <c r="UKM921" s="806"/>
      <c r="UKN921" s="806"/>
      <c r="UKO921" s="806"/>
      <c r="UKP921" s="806"/>
      <c r="UKQ921" s="806"/>
      <c r="UKR921" s="806"/>
      <c r="UKS921" s="806"/>
      <c r="UKT921" s="806"/>
      <c r="UKU921" s="806"/>
      <c r="UKV921" s="806"/>
      <c r="UKW921" s="806"/>
      <c r="UKX921" s="806"/>
      <c r="UKY921" s="806"/>
      <c r="UKZ921" s="806"/>
      <c r="ULA921" s="806"/>
      <c r="ULB921" s="806"/>
      <c r="ULC921" s="806"/>
      <c r="ULD921" s="806"/>
      <c r="ULE921" s="806"/>
      <c r="ULF921" s="806"/>
      <c r="ULG921" s="806"/>
      <c r="ULH921" s="806"/>
      <c r="ULI921" s="806"/>
      <c r="ULJ921" s="806"/>
      <c r="ULK921" s="806"/>
      <c r="ULL921" s="806"/>
      <c r="ULM921" s="806"/>
      <c r="ULN921" s="806"/>
      <c r="ULO921" s="806"/>
      <c r="ULP921" s="806"/>
      <c r="ULQ921" s="806"/>
      <c r="ULR921" s="806"/>
      <c r="ULS921" s="806"/>
      <c r="ULT921" s="806"/>
      <c r="ULU921" s="806"/>
      <c r="ULV921" s="806"/>
      <c r="ULW921" s="806"/>
      <c r="ULX921" s="806"/>
      <c r="ULY921" s="806"/>
      <c r="ULZ921" s="806"/>
      <c r="UMA921" s="806"/>
      <c r="UMB921" s="806"/>
      <c r="UMC921" s="806"/>
      <c r="UMD921" s="806"/>
      <c r="UME921" s="806"/>
      <c r="UMF921" s="806"/>
      <c r="UMG921" s="806"/>
      <c r="UMH921" s="806"/>
      <c r="UMI921" s="806"/>
      <c r="UMJ921" s="806"/>
      <c r="UMK921" s="806"/>
      <c r="UML921" s="806"/>
      <c r="UMM921" s="806"/>
      <c r="UMN921" s="806"/>
      <c r="UMO921" s="806"/>
      <c r="UMP921" s="806"/>
      <c r="UMQ921" s="806"/>
      <c r="UMR921" s="806"/>
      <c r="UMS921" s="806"/>
      <c r="UMT921" s="806"/>
      <c r="UMU921" s="806"/>
      <c r="UMV921" s="806"/>
      <c r="UMW921" s="806"/>
      <c r="UMX921" s="806"/>
      <c r="UMY921" s="806"/>
      <c r="UMZ921" s="806"/>
      <c r="UNA921" s="806"/>
      <c r="UNB921" s="806"/>
      <c r="UNC921" s="806"/>
      <c r="UND921" s="806"/>
      <c r="UNE921" s="806"/>
      <c r="UNF921" s="806"/>
      <c r="UNG921" s="806"/>
      <c r="UNH921" s="806"/>
      <c r="UNI921" s="806"/>
      <c r="UNJ921" s="806"/>
      <c r="UNK921" s="806"/>
      <c r="UNL921" s="806"/>
      <c r="UNM921" s="806"/>
      <c r="UNN921" s="806"/>
      <c r="UNO921" s="806"/>
      <c r="UNP921" s="806"/>
      <c r="UNQ921" s="806"/>
      <c r="UNR921" s="806"/>
      <c r="UNS921" s="806"/>
      <c r="UNT921" s="806"/>
      <c r="UNU921" s="806"/>
      <c r="UNV921" s="806"/>
      <c r="UNW921" s="806"/>
      <c r="UNX921" s="806"/>
      <c r="UNY921" s="806"/>
      <c r="UNZ921" s="806"/>
      <c r="UOA921" s="806"/>
      <c r="UOB921" s="806"/>
      <c r="UOC921" s="806"/>
      <c r="UOD921" s="806"/>
      <c r="UOE921" s="806"/>
      <c r="UOF921" s="806"/>
      <c r="UOG921" s="806"/>
      <c r="UOH921" s="806"/>
      <c r="UOI921" s="806"/>
      <c r="UOJ921" s="806"/>
      <c r="UOK921" s="806"/>
      <c r="UOL921" s="806"/>
      <c r="UOM921" s="806"/>
      <c r="UON921" s="806"/>
      <c r="UOO921" s="806"/>
      <c r="UOP921" s="806"/>
      <c r="UOQ921" s="806"/>
      <c r="UOR921" s="806"/>
      <c r="UOS921" s="806"/>
      <c r="UOT921" s="806"/>
      <c r="UOU921" s="806"/>
      <c r="UOV921" s="806"/>
      <c r="UOW921" s="806"/>
      <c r="UOX921" s="806"/>
      <c r="UOY921" s="806"/>
      <c r="UOZ921" s="806"/>
      <c r="UPA921" s="806"/>
      <c r="UPB921" s="806"/>
      <c r="UPC921" s="806"/>
      <c r="UPD921" s="806"/>
      <c r="UPE921" s="806"/>
      <c r="UPF921" s="806"/>
      <c r="UPG921" s="806"/>
      <c r="UPH921" s="806"/>
      <c r="UPI921" s="806"/>
      <c r="UPJ921" s="806"/>
      <c r="UPK921" s="806"/>
      <c r="UPL921" s="806"/>
      <c r="UPM921" s="806"/>
      <c r="UPN921" s="806"/>
      <c r="UPO921" s="806"/>
      <c r="UPP921" s="806"/>
      <c r="UPQ921" s="806"/>
      <c r="UPR921" s="806"/>
      <c r="UPS921" s="806"/>
      <c r="UPT921" s="806"/>
      <c r="UPU921" s="806"/>
      <c r="UPV921" s="806"/>
      <c r="UPW921" s="806"/>
      <c r="UPX921" s="806"/>
      <c r="UPY921" s="806"/>
      <c r="UPZ921" s="806"/>
      <c r="UQA921" s="806"/>
      <c r="UQB921" s="806"/>
      <c r="UQC921" s="806"/>
      <c r="UQD921" s="806"/>
      <c r="UQE921" s="806"/>
      <c r="UQF921" s="806"/>
      <c r="UQG921" s="806"/>
      <c r="UQH921" s="806"/>
      <c r="UQI921" s="806"/>
      <c r="UQJ921" s="806"/>
      <c r="UQK921" s="806"/>
      <c r="UQL921" s="806"/>
      <c r="UQM921" s="806"/>
      <c r="UQN921" s="806"/>
      <c r="UQO921" s="806"/>
      <c r="UQP921" s="806"/>
      <c r="UQQ921" s="806"/>
      <c r="UQR921" s="806"/>
      <c r="UQS921" s="806"/>
      <c r="UQT921" s="806"/>
      <c r="UQU921" s="806"/>
      <c r="UQV921" s="806"/>
      <c r="UQW921" s="806"/>
      <c r="UQX921" s="806"/>
      <c r="UQY921" s="806"/>
      <c r="UQZ921" s="806"/>
      <c r="URA921" s="806"/>
      <c r="URB921" s="806"/>
      <c r="URC921" s="806"/>
      <c r="URD921" s="806"/>
      <c r="URE921" s="806"/>
      <c r="URF921" s="806"/>
      <c r="URG921" s="806"/>
      <c r="URH921" s="806"/>
      <c r="URI921" s="806"/>
      <c r="URJ921" s="806"/>
      <c r="URK921" s="806"/>
      <c r="URL921" s="806"/>
      <c r="URM921" s="806"/>
      <c r="URN921" s="806"/>
      <c r="URO921" s="806"/>
      <c r="URP921" s="806"/>
      <c r="URQ921" s="806"/>
      <c r="URR921" s="806"/>
      <c r="URS921" s="806"/>
      <c r="URT921" s="806"/>
      <c r="URU921" s="806"/>
      <c r="URV921" s="806"/>
      <c r="URW921" s="806"/>
      <c r="URX921" s="806"/>
      <c r="URY921" s="806"/>
      <c r="URZ921" s="806"/>
      <c r="USA921" s="806"/>
      <c r="USB921" s="806"/>
      <c r="USC921" s="806"/>
      <c r="USD921" s="806"/>
      <c r="USE921" s="806"/>
      <c r="USF921" s="806"/>
      <c r="USG921" s="806"/>
      <c r="USH921" s="806"/>
      <c r="USI921" s="806"/>
      <c r="USJ921" s="806"/>
      <c r="USK921" s="806"/>
      <c r="USL921" s="806"/>
      <c r="USM921" s="806"/>
      <c r="USN921" s="806"/>
      <c r="USO921" s="806"/>
      <c r="USP921" s="806"/>
      <c r="USQ921" s="806"/>
      <c r="USR921" s="806"/>
      <c r="USS921" s="806"/>
      <c r="UST921" s="806"/>
      <c r="USU921" s="806"/>
      <c r="USV921" s="806"/>
      <c r="USW921" s="806"/>
      <c r="USX921" s="806"/>
      <c r="USY921" s="806"/>
      <c r="USZ921" s="806"/>
      <c r="UTA921" s="806"/>
      <c r="UTB921" s="806"/>
      <c r="UTC921" s="806"/>
      <c r="UTD921" s="806"/>
      <c r="UTE921" s="806"/>
      <c r="UTF921" s="806"/>
      <c r="UTG921" s="806"/>
      <c r="UTH921" s="806"/>
      <c r="UTI921" s="806"/>
      <c r="UTJ921" s="806"/>
      <c r="UTK921" s="806"/>
      <c r="UTL921" s="806"/>
      <c r="UTM921" s="806"/>
      <c r="UTN921" s="806"/>
      <c r="UTO921" s="806"/>
      <c r="UTP921" s="806"/>
      <c r="UTQ921" s="806"/>
      <c r="UTR921" s="806"/>
      <c r="UTS921" s="806"/>
      <c r="UTT921" s="806"/>
      <c r="UTU921" s="806"/>
      <c r="UTV921" s="806"/>
      <c r="UTW921" s="806"/>
      <c r="UTX921" s="806"/>
      <c r="UTY921" s="806"/>
      <c r="UTZ921" s="806"/>
      <c r="UUA921" s="806"/>
      <c r="UUB921" s="806"/>
      <c r="UUC921" s="806"/>
      <c r="UUD921" s="806"/>
      <c r="UUE921" s="806"/>
      <c r="UUF921" s="806"/>
      <c r="UUG921" s="806"/>
      <c r="UUH921" s="806"/>
      <c r="UUI921" s="806"/>
      <c r="UUJ921" s="806"/>
      <c r="UUK921" s="806"/>
      <c r="UUL921" s="806"/>
      <c r="UUM921" s="806"/>
      <c r="UUN921" s="806"/>
      <c r="UUO921" s="806"/>
      <c r="UUP921" s="806"/>
      <c r="UUQ921" s="806"/>
      <c r="UUR921" s="806"/>
      <c r="UUS921" s="806"/>
      <c r="UUT921" s="806"/>
      <c r="UUU921" s="806"/>
      <c r="UUV921" s="806"/>
      <c r="UUW921" s="806"/>
      <c r="UUX921" s="806"/>
      <c r="UUY921" s="806"/>
      <c r="UUZ921" s="806"/>
      <c r="UVA921" s="806"/>
      <c r="UVB921" s="806"/>
      <c r="UVC921" s="806"/>
      <c r="UVD921" s="806"/>
      <c r="UVE921" s="806"/>
      <c r="UVF921" s="806"/>
      <c r="UVG921" s="806"/>
      <c r="UVH921" s="806"/>
      <c r="UVI921" s="806"/>
      <c r="UVJ921" s="806"/>
      <c r="UVK921" s="806"/>
      <c r="UVL921" s="806"/>
      <c r="UVM921" s="806"/>
      <c r="UVN921" s="806"/>
      <c r="UVO921" s="806"/>
      <c r="UVP921" s="806"/>
      <c r="UVQ921" s="806"/>
      <c r="UVR921" s="806"/>
      <c r="UVS921" s="806"/>
      <c r="UVT921" s="806"/>
      <c r="UVU921" s="806"/>
      <c r="UVV921" s="806"/>
      <c r="UVW921" s="806"/>
      <c r="UVX921" s="806"/>
      <c r="UVY921" s="806"/>
      <c r="UVZ921" s="806"/>
      <c r="UWA921" s="806"/>
      <c r="UWB921" s="806"/>
      <c r="UWC921" s="806"/>
      <c r="UWD921" s="806"/>
      <c r="UWE921" s="806"/>
      <c r="UWF921" s="806"/>
      <c r="UWG921" s="806"/>
      <c r="UWH921" s="806"/>
      <c r="UWI921" s="806"/>
      <c r="UWJ921" s="806"/>
      <c r="UWK921" s="806"/>
      <c r="UWL921" s="806"/>
      <c r="UWM921" s="806"/>
      <c r="UWN921" s="806"/>
      <c r="UWO921" s="806"/>
      <c r="UWP921" s="806"/>
      <c r="UWQ921" s="806"/>
      <c r="UWR921" s="806"/>
      <c r="UWS921" s="806"/>
      <c r="UWT921" s="806"/>
      <c r="UWU921" s="806"/>
      <c r="UWV921" s="806"/>
      <c r="UWW921" s="806"/>
      <c r="UWX921" s="806"/>
      <c r="UWY921" s="806"/>
      <c r="UWZ921" s="806"/>
      <c r="UXA921" s="806"/>
      <c r="UXB921" s="806"/>
      <c r="UXC921" s="806"/>
      <c r="UXD921" s="806"/>
      <c r="UXE921" s="806"/>
      <c r="UXF921" s="806"/>
      <c r="UXG921" s="806"/>
      <c r="UXH921" s="806"/>
      <c r="UXI921" s="806"/>
      <c r="UXJ921" s="806"/>
      <c r="UXK921" s="806"/>
      <c r="UXL921" s="806"/>
      <c r="UXM921" s="806"/>
      <c r="UXN921" s="806"/>
      <c r="UXO921" s="806"/>
      <c r="UXP921" s="806"/>
      <c r="UXQ921" s="806"/>
      <c r="UXR921" s="806"/>
      <c r="UXS921" s="806"/>
      <c r="UXT921" s="806"/>
      <c r="UXU921" s="806"/>
      <c r="UXV921" s="806"/>
      <c r="UXW921" s="806"/>
      <c r="UXX921" s="806"/>
      <c r="UXY921" s="806"/>
      <c r="UXZ921" s="806"/>
      <c r="UYA921" s="806"/>
      <c r="UYB921" s="806"/>
      <c r="UYC921" s="806"/>
      <c r="UYD921" s="806"/>
      <c r="UYE921" s="806"/>
      <c r="UYF921" s="806"/>
      <c r="UYG921" s="806"/>
      <c r="UYH921" s="806"/>
      <c r="UYI921" s="806"/>
      <c r="UYJ921" s="806"/>
      <c r="UYK921" s="806"/>
      <c r="UYL921" s="806"/>
      <c r="UYM921" s="806"/>
      <c r="UYN921" s="806"/>
      <c r="UYO921" s="806"/>
      <c r="UYP921" s="806"/>
      <c r="UYQ921" s="806"/>
      <c r="UYR921" s="806"/>
      <c r="UYS921" s="806"/>
      <c r="UYT921" s="806"/>
      <c r="UYU921" s="806"/>
      <c r="UYV921" s="806"/>
      <c r="UYW921" s="806"/>
      <c r="UYX921" s="806"/>
      <c r="UYY921" s="806"/>
      <c r="UYZ921" s="806"/>
      <c r="UZA921" s="806"/>
      <c r="UZB921" s="806"/>
      <c r="UZC921" s="806"/>
      <c r="UZD921" s="806"/>
      <c r="UZE921" s="806"/>
      <c r="UZF921" s="806"/>
      <c r="UZG921" s="806"/>
      <c r="UZH921" s="806"/>
      <c r="UZI921" s="806"/>
      <c r="UZJ921" s="806"/>
      <c r="UZK921" s="806"/>
      <c r="UZL921" s="806"/>
      <c r="UZM921" s="806"/>
      <c r="UZN921" s="806"/>
      <c r="UZO921" s="806"/>
      <c r="UZP921" s="806"/>
      <c r="UZQ921" s="806"/>
      <c r="UZR921" s="806"/>
      <c r="UZS921" s="806"/>
      <c r="UZT921" s="806"/>
      <c r="UZU921" s="806"/>
      <c r="UZV921" s="806"/>
      <c r="UZW921" s="806"/>
      <c r="UZX921" s="806"/>
      <c r="UZY921" s="806"/>
      <c r="UZZ921" s="806"/>
      <c r="VAA921" s="806"/>
      <c r="VAB921" s="806"/>
      <c r="VAC921" s="806"/>
      <c r="VAD921" s="806"/>
      <c r="VAE921" s="806"/>
      <c r="VAF921" s="806"/>
      <c r="VAG921" s="806"/>
      <c r="VAH921" s="806"/>
      <c r="VAI921" s="806"/>
      <c r="VAJ921" s="806"/>
      <c r="VAK921" s="806"/>
      <c r="VAL921" s="806"/>
      <c r="VAM921" s="806"/>
      <c r="VAN921" s="806"/>
      <c r="VAO921" s="806"/>
      <c r="VAP921" s="806"/>
      <c r="VAQ921" s="806"/>
      <c r="VAR921" s="806"/>
      <c r="VAS921" s="806"/>
      <c r="VAT921" s="806"/>
      <c r="VAU921" s="806"/>
      <c r="VAV921" s="806"/>
      <c r="VAW921" s="806"/>
      <c r="VAX921" s="806"/>
      <c r="VAY921" s="806"/>
      <c r="VAZ921" s="806"/>
      <c r="VBA921" s="806"/>
      <c r="VBB921" s="806"/>
      <c r="VBC921" s="806"/>
      <c r="VBD921" s="806"/>
      <c r="VBE921" s="806"/>
      <c r="VBF921" s="806"/>
      <c r="VBG921" s="806"/>
      <c r="VBH921" s="806"/>
      <c r="VBI921" s="806"/>
      <c r="VBJ921" s="806"/>
      <c r="VBK921" s="806"/>
      <c r="VBL921" s="806"/>
      <c r="VBM921" s="806"/>
      <c r="VBN921" s="806"/>
      <c r="VBO921" s="806"/>
      <c r="VBP921" s="806"/>
      <c r="VBQ921" s="806"/>
      <c r="VBR921" s="806"/>
      <c r="VBS921" s="806"/>
      <c r="VBT921" s="806"/>
      <c r="VBU921" s="806"/>
      <c r="VBV921" s="806"/>
      <c r="VBW921" s="806"/>
      <c r="VBX921" s="806"/>
      <c r="VBY921" s="806"/>
      <c r="VBZ921" s="806"/>
      <c r="VCA921" s="806"/>
      <c r="VCB921" s="806"/>
      <c r="VCC921" s="806"/>
      <c r="VCD921" s="806"/>
      <c r="VCE921" s="806"/>
      <c r="VCF921" s="806"/>
      <c r="VCG921" s="806"/>
      <c r="VCH921" s="806"/>
      <c r="VCI921" s="806"/>
      <c r="VCJ921" s="806"/>
      <c r="VCK921" s="806"/>
      <c r="VCL921" s="806"/>
      <c r="VCM921" s="806"/>
      <c r="VCN921" s="806"/>
      <c r="VCO921" s="806"/>
      <c r="VCP921" s="806"/>
      <c r="VCQ921" s="806"/>
      <c r="VCR921" s="806"/>
      <c r="VCS921" s="806"/>
      <c r="VCT921" s="806"/>
      <c r="VCU921" s="806"/>
      <c r="VCV921" s="806"/>
      <c r="VCW921" s="806"/>
      <c r="VCX921" s="806"/>
      <c r="VCY921" s="806"/>
      <c r="VCZ921" s="806"/>
      <c r="VDA921" s="806"/>
      <c r="VDB921" s="806"/>
      <c r="VDC921" s="806"/>
      <c r="VDD921" s="806"/>
      <c r="VDE921" s="806"/>
      <c r="VDF921" s="806"/>
      <c r="VDG921" s="806"/>
      <c r="VDH921" s="806"/>
      <c r="VDI921" s="806"/>
      <c r="VDJ921" s="806"/>
      <c r="VDK921" s="806"/>
      <c r="VDL921" s="806"/>
      <c r="VDM921" s="806"/>
      <c r="VDN921" s="806"/>
      <c r="VDO921" s="806"/>
      <c r="VDP921" s="806"/>
      <c r="VDQ921" s="806"/>
      <c r="VDR921" s="806"/>
      <c r="VDS921" s="806"/>
      <c r="VDT921" s="806"/>
      <c r="VDU921" s="806"/>
      <c r="VDV921" s="806"/>
      <c r="VDW921" s="806"/>
      <c r="VDX921" s="806"/>
      <c r="VDY921" s="806"/>
      <c r="VDZ921" s="806"/>
      <c r="VEA921" s="806"/>
      <c r="VEB921" s="806"/>
      <c r="VEC921" s="806"/>
      <c r="VED921" s="806"/>
      <c r="VEE921" s="806"/>
      <c r="VEF921" s="806"/>
      <c r="VEG921" s="806"/>
      <c r="VEH921" s="806"/>
      <c r="VEI921" s="806"/>
      <c r="VEJ921" s="806"/>
      <c r="VEK921" s="806"/>
      <c r="VEL921" s="806"/>
      <c r="VEM921" s="806"/>
      <c r="VEN921" s="806"/>
      <c r="VEO921" s="806"/>
      <c r="VEP921" s="806"/>
      <c r="VEQ921" s="806"/>
      <c r="VER921" s="806"/>
      <c r="VES921" s="806"/>
      <c r="VET921" s="806"/>
      <c r="VEU921" s="806"/>
      <c r="VEV921" s="806"/>
      <c r="VEW921" s="806"/>
      <c r="VEX921" s="806"/>
      <c r="VEY921" s="806"/>
      <c r="VEZ921" s="806"/>
      <c r="VFA921" s="806"/>
      <c r="VFB921" s="806"/>
      <c r="VFC921" s="806"/>
      <c r="VFD921" s="806"/>
      <c r="VFE921" s="806"/>
      <c r="VFF921" s="806"/>
      <c r="VFG921" s="806"/>
      <c r="VFH921" s="806"/>
      <c r="VFI921" s="806"/>
      <c r="VFJ921" s="806"/>
      <c r="VFK921" s="806"/>
      <c r="VFL921" s="806"/>
      <c r="VFM921" s="806"/>
      <c r="VFN921" s="806"/>
      <c r="VFO921" s="806"/>
      <c r="VFP921" s="806"/>
      <c r="VFQ921" s="806"/>
      <c r="VFR921" s="806"/>
      <c r="VFS921" s="806"/>
      <c r="VFT921" s="806"/>
      <c r="VFU921" s="806"/>
      <c r="VFV921" s="806"/>
      <c r="VFW921" s="806"/>
      <c r="VFX921" s="806"/>
      <c r="VFY921" s="806"/>
      <c r="VFZ921" s="806"/>
      <c r="VGA921" s="806"/>
      <c r="VGB921" s="806"/>
      <c r="VGC921" s="806"/>
      <c r="VGD921" s="806"/>
      <c r="VGE921" s="806"/>
      <c r="VGF921" s="806"/>
      <c r="VGG921" s="806"/>
      <c r="VGH921" s="806"/>
      <c r="VGI921" s="806"/>
      <c r="VGJ921" s="806"/>
      <c r="VGK921" s="806"/>
      <c r="VGL921" s="806"/>
      <c r="VGM921" s="806"/>
      <c r="VGN921" s="806"/>
      <c r="VGO921" s="806"/>
      <c r="VGP921" s="806"/>
      <c r="VGQ921" s="806"/>
      <c r="VGR921" s="806"/>
      <c r="VGS921" s="806"/>
      <c r="VGT921" s="806"/>
      <c r="VGU921" s="806"/>
      <c r="VGV921" s="806"/>
      <c r="VGW921" s="806"/>
      <c r="VGX921" s="806"/>
      <c r="VGY921" s="806"/>
      <c r="VGZ921" s="806"/>
      <c r="VHA921" s="806"/>
      <c r="VHB921" s="806"/>
      <c r="VHC921" s="806"/>
      <c r="VHD921" s="806"/>
      <c r="VHE921" s="806"/>
      <c r="VHF921" s="806"/>
      <c r="VHG921" s="806"/>
      <c r="VHH921" s="806"/>
      <c r="VHI921" s="806"/>
      <c r="VHJ921" s="806"/>
      <c r="VHK921" s="806"/>
      <c r="VHL921" s="806"/>
      <c r="VHM921" s="806"/>
      <c r="VHN921" s="806"/>
      <c r="VHO921" s="806"/>
      <c r="VHP921" s="806"/>
      <c r="VHQ921" s="806"/>
      <c r="VHR921" s="806"/>
      <c r="VHS921" s="806"/>
      <c r="VHT921" s="806"/>
      <c r="VHU921" s="806"/>
      <c r="VHV921" s="806"/>
      <c r="VHW921" s="806"/>
      <c r="VHX921" s="806"/>
      <c r="VHY921" s="806"/>
      <c r="VHZ921" s="806"/>
      <c r="VIA921" s="806"/>
      <c r="VIB921" s="806"/>
      <c r="VIC921" s="806"/>
      <c r="VID921" s="806"/>
      <c r="VIE921" s="806"/>
      <c r="VIF921" s="806"/>
      <c r="VIG921" s="806"/>
      <c r="VIH921" s="806"/>
      <c r="VII921" s="806"/>
      <c r="VIJ921" s="806"/>
      <c r="VIK921" s="806"/>
      <c r="VIL921" s="806"/>
      <c r="VIM921" s="806"/>
      <c r="VIN921" s="806"/>
      <c r="VIO921" s="806"/>
      <c r="VIP921" s="806"/>
      <c r="VIQ921" s="806"/>
      <c r="VIR921" s="806"/>
      <c r="VIS921" s="806"/>
      <c r="VIT921" s="806"/>
      <c r="VIU921" s="806"/>
      <c r="VIV921" s="806"/>
      <c r="VIW921" s="806"/>
      <c r="VIX921" s="806"/>
      <c r="VIY921" s="806"/>
      <c r="VIZ921" s="806"/>
      <c r="VJA921" s="806"/>
      <c r="VJB921" s="806"/>
      <c r="VJC921" s="806"/>
      <c r="VJD921" s="806"/>
      <c r="VJE921" s="806"/>
      <c r="VJF921" s="806"/>
      <c r="VJG921" s="806"/>
      <c r="VJH921" s="806"/>
      <c r="VJI921" s="806"/>
      <c r="VJJ921" s="806"/>
      <c r="VJK921" s="806"/>
      <c r="VJL921" s="806"/>
      <c r="VJM921" s="806"/>
      <c r="VJN921" s="806"/>
      <c r="VJO921" s="806"/>
      <c r="VJP921" s="806"/>
      <c r="VJQ921" s="806"/>
      <c r="VJR921" s="806"/>
      <c r="VJS921" s="806"/>
      <c r="VJT921" s="806"/>
      <c r="VJU921" s="806"/>
      <c r="VJV921" s="806"/>
      <c r="VJW921" s="806"/>
      <c r="VJX921" s="806"/>
      <c r="VJY921" s="806"/>
      <c r="VJZ921" s="806"/>
      <c r="VKA921" s="806"/>
      <c r="VKB921" s="806"/>
      <c r="VKC921" s="806"/>
      <c r="VKD921" s="806"/>
      <c r="VKE921" s="806"/>
      <c r="VKF921" s="806"/>
      <c r="VKG921" s="806"/>
      <c r="VKH921" s="806"/>
      <c r="VKI921" s="806"/>
      <c r="VKJ921" s="806"/>
      <c r="VKK921" s="806"/>
      <c r="VKL921" s="806"/>
      <c r="VKM921" s="806"/>
      <c r="VKN921" s="806"/>
      <c r="VKO921" s="806"/>
      <c r="VKP921" s="806"/>
      <c r="VKQ921" s="806"/>
      <c r="VKR921" s="806"/>
      <c r="VKS921" s="806"/>
      <c r="VKT921" s="806"/>
      <c r="VKU921" s="806"/>
      <c r="VKV921" s="806"/>
      <c r="VKW921" s="806"/>
      <c r="VKX921" s="806"/>
      <c r="VKY921" s="806"/>
      <c r="VKZ921" s="806"/>
      <c r="VLA921" s="806"/>
      <c r="VLB921" s="806"/>
      <c r="VLC921" s="806"/>
      <c r="VLD921" s="806"/>
      <c r="VLE921" s="806"/>
      <c r="VLF921" s="806"/>
      <c r="VLG921" s="806"/>
      <c r="VLH921" s="806"/>
      <c r="VLI921" s="806"/>
      <c r="VLJ921" s="806"/>
      <c r="VLK921" s="806"/>
      <c r="VLL921" s="806"/>
      <c r="VLM921" s="806"/>
      <c r="VLN921" s="806"/>
      <c r="VLO921" s="806"/>
      <c r="VLP921" s="806"/>
      <c r="VLQ921" s="806"/>
      <c r="VLR921" s="806"/>
      <c r="VLS921" s="806"/>
      <c r="VLT921" s="806"/>
      <c r="VLU921" s="806"/>
      <c r="VLV921" s="806"/>
      <c r="VLW921" s="806"/>
      <c r="VLX921" s="806"/>
      <c r="VLY921" s="806"/>
      <c r="VLZ921" s="806"/>
      <c r="VMA921" s="806"/>
      <c r="VMB921" s="806"/>
      <c r="VMC921" s="806"/>
      <c r="VMD921" s="806"/>
      <c r="VME921" s="806"/>
      <c r="VMF921" s="806"/>
      <c r="VMG921" s="806"/>
      <c r="VMH921" s="806"/>
      <c r="VMI921" s="806"/>
      <c r="VMJ921" s="806"/>
      <c r="VMK921" s="806"/>
      <c r="VML921" s="806"/>
      <c r="VMM921" s="806"/>
      <c r="VMN921" s="806"/>
      <c r="VMO921" s="806"/>
      <c r="VMP921" s="806"/>
      <c r="VMQ921" s="806"/>
      <c r="VMR921" s="806"/>
      <c r="VMS921" s="806"/>
      <c r="VMT921" s="806"/>
      <c r="VMU921" s="806"/>
      <c r="VMV921" s="806"/>
      <c r="VMW921" s="806"/>
      <c r="VMX921" s="806"/>
      <c r="VMY921" s="806"/>
      <c r="VMZ921" s="806"/>
      <c r="VNA921" s="806"/>
      <c r="VNB921" s="806"/>
      <c r="VNC921" s="806"/>
      <c r="VND921" s="806"/>
      <c r="VNE921" s="806"/>
      <c r="VNF921" s="806"/>
      <c r="VNG921" s="806"/>
      <c r="VNH921" s="806"/>
      <c r="VNI921" s="806"/>
      <c r="VNJ921" s="806"/>
      <c r="VNK921" s="806"/>
      <c r="VNL921" s="806"/>
      <c r="VNM921" s="806"/>
      <c r="VNN921" s="806"/>
      <c r="VNO921" s="806"/>
      <c r="VNP921" s="806"/>
      <c r="VNQ921" s="806"/>
      <c r="VNR921" s="806"/>
      <c r="VNS921" s="806"/>
      <c r="VNT921" s="806"/>
      <c r="VNU921" s="806"/>
      <c r="VNV921" s="806"/>
      <c r="VNW921" s="806"/>
      <c r="VNX921" s="806"/>
      <c r="VNY921" s="806"/>
      <c r="VNZ921" s="806"/>
      <c r="VOA921" s="806"/>
      <c r="VOB921" s="806"/>
      <c r="VOC921" s="806"/>
      <c r="VOD921" s="806"/>
      <c r="VOE921" s="806"/>
      <c r="VOF921" s="806"/>
      <c r="VOG921" s="806"/>
      <c r="VOH921" s="806"/>
      <c r="VOI921" s="806"/>
      <c r="VOJ921" s="806"/>
      <c r="VOK921" s="806"/>
      <c r="VOL921" s="806"/>
      <c r="VOM921" s="806"/>
      <c r="VON921" s="806"/>
      <c r="VOO921" s="806"/>
      <c r="VOP921" s="806"/>
      <c r="VOQ921" s="806"/>
      <c r="VOR921" s="806"/>
      <c r="VOS921" s="806"/>
      <c r="VOT921" s="806"/>
      <c r="VOU921" s="806"/>
      <c r="VOV921" s="806"/>
      <c r="VOW921" s="806"/>
      <c r="VOX921" s="806"/>
      <c r="VOY921" s="806"/>
      <c r="VOZ921" s="806"/>
      <c r="VPA921" s="806"/>
      <c r="VPB921" s="806"/>
      <c r="VPC921" s="806"/>
      <c r="VPD921" s="806"/>
      <c r="VPE921" s="806"/>
      <c r="VPF921" s="806"/>
      <c r="VPG921" s="806"/>
      <c r="VPH921" s="806"/>
      <c r="VPI921" s="806"/>
      <c r="VPJ921" s="806"/>
      <c r="VPK921" s="806"/>
      <c r="VPL921" s="806"/>
      <c r="VPM921" s="806"/>
      <c r="VPN921" s="806"/>
      <c r="VPO921" s="806"/>
      <c r="VPP921" s="806"/>
      <c r="VPQ921" s="806"/>
      <c r="VPR921" s="806"/>
      <c r="VPS921" s="806"/>
      <c r="VPT921" s="806"/>
      <c r="VPU921" s="806"/>
      <c r="VPV921" s="806"/>
      <c r="VPW921" s="806"/>
      <c r="VPX921" s="806"/>
      <c r="VPY921" s="806"/>
      <c r="VPZ921" s="806"/>
      <c r="VQA921" s="806"/>
      <c r="VQB921" s="806"/>
      <c r="VQC921" s="806"/>
      <c r="VQD921" s="806"/>
      <c r="VQE921" s="806"/>
      <c r="VQF921" s="806"/>
      <c r="VQG921" s="806"/>
      <c r="VQH921" s="806"/>
      <c r="VQI921" s="806"/>
      <c r="VQJ921" s="806"/>
      <c r="VQK921" s="806"/>
      <c r="VQL921" s="806"/>
      <c r="VQM921" s="806"/>
      <c r="VQN921" s="806"/>
      <c r="VQO921" s="806"/>
      <c r="VQP921" s="806"/>
      <c r="VQQ921" s="806"/>
      <c r="VQR921" s="806"/>
      <c r="VQS921" s="806"/>
      <c r="VQT921" s="806"/>
      <c r="VQU921" s="806"/>
      <c r="VQV921" s="806"/>
      <c r="VQW921" s="806"/>
      <c r="VQX921" s="806"/>
      <c r="VQY921" s="806"/>
      <c r="VQZ921" s="806"/>
      <c r="VRA921" s="806"/>
      <c r="VRB921" s="806"/>
      <c r="VRC921" s="806"/>
      <c r="VRD921" s="806"/>
      <c r="VRE921" s="806"/>
      <c r="VRF921" s="806"/>
      <c r="VRG921" s="806"/>
      <c r="VRH921" s="806"/>
      <c r="VRI921" s="806"/>
      <c r="VRJ921" s="806"/>
      <c r="VRK921" s="806"/>
      <c r="VRL921" s="806"/>
      <c r="VRM921" s="806"/>
      <c r="VRN921" s="806"/>
      <c r="VRO921" s="806"/>
      <c r="VRP921" s="806"/>
      <c r="VRQ921" s="806"/>
      <c r="VRR921" s="806"/>
      <c r="VRS921" s="806"/>
      <c r="VRT921" s="806"/>
      <c r="VRU921" s="806"/>
      <c r="VRV921" s="806"/>
      <c r="VRW921" s="806"/>
      <c r="VRX921" s="806"/>
      <c r="VRY921" s="806"/>
      <c r="VRZ921" s="806"/>
      <c r="VSA921" s="806"/>
      <c r="VSB921" s="806"/>
      <c r="VSC921" s="806"/>
      <c r="VSD921" s="806"/>
      <c r="VSE921" s="806"/>
      <c r="VSF921" s="806"/>
      <c r="VSG921" s="806"/>
      <c r="VSH921" s="806"/>
      <c r="VSI921" s="806"/>
      <c r="VSJ921" s="806"/>
      <c r="VSK921" s="806"/>
      <c r="VSL921" s="806"/>
      <c r="VSM921" s="806"/>
      <c r="VSN921" s="806"/>
      <c r="VSO921" s="806"/>
      <c r="VSP921" s="806"/>
      <c r="VSQ921" s="806"/>
      <c r="VSR921" s="806"/>
      <c r="VSS921" s="806"/>
      <c r="VST921" s="806"/>
      <c r="VSU921" s="806"/>
      <c r="VSV921" s="806"/>
      <c r="VSW921" s="806"/>
      <c r="VSX921" s="806"/>
      <c r="VSY921" s="806"/>
      <c r="VSZ921" s="806"/>
      <c r="VTA921" s="806"/>
      <c r="VTB921" s="806"/>
      <c r="VTC921" s="806"/>
      <c r="VTD921" s="806"/>
      <c r="VTE921" s="806"/>
      <c r="VTF921" s="806"/>
      <c r="VTG921" s="806"/>
      <c r="VTH921" s="806"/>
      <c r="VTI921" s="806"/>
      <c r="VTJ921" s="806"/>
      <c r="VTK921" s="806"/>
      <c r="VTL921" s="806"/>
      <c r="VTM921" s="806"/>
      <c r="VTN921" s="806"/>
      <c r="VTO921" s="806"/>
      <c r="VTP921" s="806"/>
      <c r="VTQ921" s="806"/>
      <c r="VTR921" s="806"/>
      <c r="VTS921" s="806"/>
      <c r="VTT921" s="806"/>
      <c r="VTU921" s="806"/>
      <c r="VTV921" s="806"/>
      <c r="VTW921" s="806"/>
      <c r="VTX921" s="806"/>
      <c r="VTY921" s="806"/>
      <c r="VTZ921" s="806"/>
      <c r="VUA921" s="806"/>
      <c r="VUB921" s="806"/>
      <c r="VUC921" s="806"/>
      <c r="VUD921" s="806"/>
      <c r="VUE921" s="806"/>
      <c r="VUF921" s="806"/>
      <c r="VUG921" s="806"/>
      <c r="VUH921" s="806"/>
      <c r="VUI921" s="806"/>
      <c r="VUJ921" s="806"/>
      <c r="VUK921" s="806"/>
      <c r="VUL921" s="806"/>
      <c r="VUM921" s="806"/>
      <c r="VUN921" s="806"/>
      <c r="VUO921" s="806"/>
      <c r="VUP921" s="806"/>
      <c r="VUQ921" s="806"/>
      <c r="VUR921" s="806"/>
      <c r="VUS921" s="806"/>
      <c r="VUT921" s="806"/>
      <c r="VUU921" s="806"/>
      <c r="VUV921" s="806"/>
      <c r="VUW921" s="806"/>
      <c r="VUX921" s="806"/>
      <c r="VUY921" s="806"/>
      <c r="VUZ921" s="806"/>
      <c r="VVA921" s="806"/>
      <c r="VVB921" s="806"/>
      <c r="VVC921" s="806"/>
      <c r="VVD921" s="806"/>
      <c r="VVE921" s="806"/>
      <c r="VVF921" s="806"/>
      <c r="VVG921" s="806"/>
      <c r="VVH921" s="806"/>
      <c r="VVI921" s="806"/>
      <c r="VVJ921" s="806"/>
      <c r="VVK921" s="806"/>
      <c r="VVL921" s="806"/>
      <c r="VVM921" s="806"/>
      <c r="VVN921" s="806"/>
      <c r="VVO921" s="806"/>
      <c r="VVP921" s="806"/>
      <c r="VVQ921" s="806"/>
      <c r="VVR921" s="806"/>
      <c r="VVS921" s="806"/>
      <c r="VVT921" s="806"/>
      <c r="VVU921" s="806"/>
      <c r="VVV921" s="806"/>
      <c r="VVW921" s="806"/>
      <c r="VVX921" s="806"/>
      <c r="VVY921" s="806"/>
      <c r="VVZ921" s="806"/>
      <c r="VWA921" s="806"/>
      <c r="VWB921" s="806"/>
      <c r="VWC921" s="806"/>
      <c r="VWD921" s="806"/>
      <c r="VWE921" s="806"/>
      <c r="VWF921" s="806"/>
      <c r="VWG921" s="806"/>
      <c r="VWH921" s="806"/>
      <c r="VWI921" s="806"/>
      <c r="VWJ921" s="806"/>
      <c r="VWK921" s="806"/>
      <c r="VWL921" s="806"/>
      <c r="VWM921" s="806"/>
      <c r="VWN921" s="806"/>
      <c r="VWO921" s="806"/>
      <c r="VWP921" s="806"/>
      <c r="VWQ921" s="806"/>
      <c r="VWR921" s="806"/>
      <c r="VWS921" s="806"/>
      <c r="VWT921" s="806"/>
      <c r="VWU921" s="806"/>
      <c r="VWV921" s="806"/>
      <c r="VWW921" s="806"/>
      <c r="VWX921" s="806"/>
      <c r="VWY921" s="806"/>
      <c r="VWZ921" s="806"/>
      <c r="VXA921" s="806"/>
      <c r="VXB921" s="806"/>
      <c r="VXC921" s="806"/>
      <c r="VXD921" s="806"/>
      <c r="VXE921" s="806"/>
      <c r="VXF921" s="806"/>
      <c r="VXG921" s="806"/>
      <c r="VXH921" s="806"/>
      <c r="VXI921" s="806"/>
      <c r="VXJ921" s="806"/>
      <c r="VXK921" s="806"/>
      <c r="VXL921" s="806"/>
      <c r="VXM921" s="806"/>
      <c r="VXN921" s="806"/>
      <c r="VXO921" s="806"/>
      <c r="VXP921" s="806"/>
      <c r="VXQ921" s="806"/>
      <c r="VXR921" s="806"/>
      <c r="VXS921" s="806"/>
      <c r="VXT921" s="806"/>
      <c r="VXU921" s="806"/>
      <c r="VXV921" s="806"/>
      <c r="VXW921" s="806"/>
      <c r="VXX921" s="806"/>
      <c r="VXY921" s="806"/>
      <c r="VXZ921" s="806"/>
      <c r="VYA921" s="806"/>
      <c r="VYB921" s="806"/>
      <c r="VYC921" s="806"/>
      <c r="VYD921" s="806"/>
      <c r="VYE921" s="806"/>
      <c r="VYF921" s="806"/>
      <c r="VYG921" s="806"/>
      <c r="VYH921" s="806"/>
      <c r="VYI921" s="806"/>
      <c r="VYJ921" s="806"/>
      <c r="VYK921" s="806"/>
      <c r="VYL921" s="806"/>
      <c r="VYM921" s="806"/>
      <c r="VYN921" s="806"/>
      <c r="VYO921" s="806"/>
      <c r="VYP921" s="806"/>
      <c r="VYQ921" s="806"/>
      <c r="VYR921" s="806"/>
      <c r="VYS921" s="806"/>
      <c r="VYT921" s="806"/>
      <c r="VYU921" s="806"/>
      <c r="VYV921" s="806"/>
      <c r="VYW921" s="806"/>
      <c r="VYX921" s="806"/>
      <c r="VYY921" s="806"/>
      <c r="VYZ921" s="806"/>
      <c r="VZA921" s="806"/>
      <c r="VZB921" s="806"/>
      <c r="VZC921" s="806"/>
      <c r="VZD921" s="806"/>
      <c r="VZE921" s="806"/>
      <c r="VZF921" s="806"/>
      <c r="VZG921" s="806"/>
      <c r="VZH921" s="806"/>
      <c r="VZI921" s="806"/>
      <c r="VZJ921" s="806"/>
      <c r="VZK921" s="806"/>
      <c r="VZL921" s="806"/>
      <c r="VZM921" s="806"/>
      <c r="VZN921" s="806"/>
      <c r="VZO921" s="806"/>
      <c r="VZP921" s="806"/>
      <c r="VZQ921" s="806"/>
      <c r="VZR921" s="806"/>
      <c r="VZS921" s="806"/>
      <c r="VZT921" s="806"/>
      <c r="VZU921" s="806"/>
      <c r="VZV921" s="806"/>
      <c r="VZW921" s="806"/>
      <c r="VZX921" s="806"/>
      <c r="VZY921" s="806"/>
      <c r="VZZ921" s="806"/>
      <c r="WAA921" s="806"/>
      <c r="WAB921" s="806"/>
      <c r="WAC921" s="806"/>
      <c r="WAD921" s="806"/>
      <c r="WAE921" s="806"/>
      <c r="WAF921" s="806"/>
      <c r="WAG921" s="806"/>
      <c r="WAH921" s="806"/>
      <c r="WAI921" s="806"/>
      <c r="WAJ921" s="806"/>
      <c r="WAK921" s="806"/>
      <c r="WAL921" s="806"/>
      <c r="WAM921" s="806"/>
      <c r="WAN921" s="806"/>
      <c r="WAO921" s="806"/>
      <c r="WAP921" s="806"/>
      <c r="WAQ921" s="806"/>
      <c r="WAR921" s="806"/>
      <c r="WAS921" s="806"/>
      <c r="WAT921" s="806"/>
      <c r="WAU921" s="806"/>
      <c r="WAV921" s="806"/>
      <c r="WAW921" s="806"/>
      <c r="WAX921" s="806"/>
      <c r="WAY921" s="806"/>
      <c r="WAZ921" s="806"/>
      <c r="WBA921" s="806"/>
      <c r="WBB921" s="806"/>
      <c r="WBC921" s="806"/>
      <c r="WBD921" s="806"/>
      <c r="WBE921" s="806"/>
      <c r="WBF921" s="806"/>
      <c r="WBG921" s="806"/>
      <c r="WBH921" s="806"/>
      <c r="WBI921" s="806"/>
      <c r="WBJ921" s="806"/>
      <c r="WBK921" s="806"/>
      <c r="WBL921" s="806"/>
      <c r="WBM921" s="806"/>
      <c r="WBN921" s="806"/>
      <c r="WBO921" s="806"/>
      <c r="WBP921" s="806"/>
      <c r="WBQ921" s="806"/>
      <c r="WBR921" s="806"/>
      <c r="WBS921" s="806"/>
      <c r="WBT921" s="806"/>
      <c r="WBU921" s="806"/>
      <c r="WBV921" s="806"/>
      <c r="WBW921" s="806"/>
      <c r="WBX921" s="806"/>
      <c r="WBY921" s="806"/>
      <c r="WBZ921" s="806"/>
      <c r="WCA921" s="806"/>
      <c r="WCB921" s="806"/>
      <c r="WCC921" s="806"/>
      <c r="WCD921" s="806"/>
      <c r="WCE921" s="806"/>
      <c r="WCF921" s="806"/>
      <c r="WCG921" s="806"/>
      <c r="WCH921" s="806"/>
      <c r="WCI921" s="806"/>
      <c r="WCJ921" s="806"/>
      <c r="WCK921" s="806"/>
      <c r="WCL921" s="806"/>
      <c r="WCM921" s="806"/>
      <c r="WCN921" s="806"/>
      <c r="WCO921" s="806"/>
      <c r="WCP921" s="806"/>
      <c r="WCQ921" s="806"/>
      <c r="WCR921" s="806"/>
      <c r="WCS921" s="806"/>
      <c r="WCT921" s="806"/>
      <c r="WCU921" s="806"/>
      <c r="WCV921" s="806"/>
      <c r="WCW921" s="806"/>
      <c r="WCX921" s="806"/>
      <c r="WCY921" s="806"/>
      <c r="WCZ921" s="806"/>
      <c r="WDA921" s="806"/>
      <c r="WDB921" s="806"/>
      <c r="WDC921" s="806"/>
      <c r="WDD921" s="806"/>
      <c r="WDE921" s="806"/>
      <c r="WDF921" s="806"/>
      <c r="WDG921" s="806"/>
      <c r="WDH921" s="806"/>
      <c r="WDI921" s="806"/>
      <c r="WDJ921" s="806"/>
      <c r="WDK921" s="806"/>
      <c r="WDL921" s="806"/>
      <c r="WDM921" s="806"/>
      <c r="WDN921" s="806"/>
      <c r="WDO921" s="806"/>
      <c r="WDP921" s="806"/>
      <c r="WDQ921" s="806"/>
      <c r="WDR921" s="806"/>
      <c r="WDS921" s="806"/>
      <c r="WDT921" s="806"/>
      <c r="WDU921" s="806"/>
      <c r="WDV921" s="806"/>
      <c r="WDW921" s="806"/>
      <c r="WDX921" s="806"/>
      <c r="WDY921" s="806"/>
      <c r="WDZ921" s="806"/>
      <c r="WEA921" s="806"/>
      <c r="WEB921" s="806"/>
      <c r="WEC921" s="806"/>
      <c r="WED921" s="806"/>
      <c r="WEE921" s="806"/>
      <c r="WEF921" s="806"/>
      <c r="WEG921" s="806"/>
      <c r="WEH921" s="806"/>
      <c r="WEI921" s="806"/>
      <c r="WEJ921" s="806"/>
      <c r="WEK921" s="806"/>
      <c r="WEL921" s="806"/>
      <c r="WEM921" s="806"/>
      <c r="WEN921" s="806"/>
      <c r="WEO921" s="806"/>
      <c r="WEP921" s="806"/>
      <c r="WEQ921" s="806"/>
      <c r="WER921" s="806"/>
      <c r="WES921" s="806"/>
      <c r="WET921" s="806"/>
      <c r="WEU921" s="806"/>
      <c r="WEV921" s="806"/>
      <c r="WEW921" s="806"/>
      <c r="WEX921" s="806"/>
      <c r="WEY921" s="806"/>
      <c r="WEZ921" s="806"/>
      <c r="WFA921" s="806"/>
      <c r="WFB921" s="806"/>
      <c r="WFC921" s="806"/>
      <c r="WFD921" s="806"/>
      <c r="WFE921" s="806"/>
      <c r="WFF921" s="806"/>
      <c r="WFG921" s="806"/>
      <c r="WFH921" s="806"/>
      <c r="WFI921" s="806"/>
      <c r="WFJ921" s="806"/>
      <c r="WFK921" s="806"/>
      <c r="WFL921" s="806"/>
      <c r="WFM921" s="806"/>
      <c r="WFN921" s="806"/>
      <c r="WFO921" s="806"/>
      <c r="WFP921" s="806"/>
      <c r="WFQ921" s="806"/>
      <c r="WFR921" s="806"/>
      <c r="WFS921" s="806"/>
      <c r="WFT921" s="806"/>
      <c r="WFU921" s="806"/>
      <c r="WFV921" s="806"/>
      <c r="WFW921" s="806"/>
      <c r="WFX921" s="806"/>
      <c r="WFY921" s="806"/>
      <c r="WFZ921" s="806"/>
      <c r="WGA921" s="806"/>
      <c r="WGB921" s="806"/>
      <c r="WGC921" s="806"/>
      <c r="WGD921" s="806"/>
      <c r="WGE921" s="806"/>
      <c r="WGF921" s="806"/>
      <c r="WGG921" s="806"/>
      <c r="WGH921" s="806"/>
      <c r="WGI921" s="806"/>
      <c r="WGJ921" s="806"/>
      <c r="WGK921" s="806"/>
      <c r="WGL921" s="806"/>
      <c r="WGM921" s="806"/>
      <c r="WGN921" s="806"/>
      <c r="WGO921" s="806"/>
      <c r="WGP921" s="806"/>
      <c r="WGQ921" s="806"/>
      <c r="WGR921" s="806"/>
      <c r="WGS921" s="806"/>
      <c r="WGT921" s="806"/>
      <c r="WGU921" s="806"/>
      <c r="WGV921" s="806"/>
      <c r="WGW921" s="806"/>
      <c r="WGX921" s="806"/>
      <c r="WGY921" s="806"/>
      <c r="WGZ921" s="806"/>
      <c r="WHA921" s="806"/>
      <c r="WHB921" s="806"/>
      <c r="WHC921" s="806"/>
      <c r="WHD921" s="806"/>
      <c r="WHE921" s="806"/>
      <c r="WHF921" s="806"/>
      <c r="WHG921" s="806"/>
      <c r="WHH921" s="806"/>
      <c r="WHI921" s="806"/>
      <c r="WHJ921" s="806"/>
      <c r="WHK921" s="806"/>
      <c r="WHL921" s="806"/>
      <c r="WHM921" s="806"/>
      <c r="WHN921" s="806"/>
      <c r="WHO921" s="806"/>
      <c r="WHP921" s="806"/>
      <c r="WHQ921" s="806"/>
      <c r="WHR921" s="806"/>
      <c r="WHS921" s="806"/>
      <c r="WHT921" s="806"/>
      <c r="WHU921" s="806"/>
      <c r="WHV921" s="806"/>
      <c r="WHW921" s="806"/>
      <c r="WHX921" s="806"/>
      <c r="WHY921" s="806"/>
      <c r="WHZ921" s="806"/>
      <c r="WIA921" s="806"/>
      <c r="WIB921" s="806"/>
      <c r="WIC921" s="806"/>
      <c r="WID921" s="806"/>
      <c r="WIE921" s="806"/>
      <c r="WIF921" s="806"/>
      <c r="WIG921" s="806"/>
      <c r="WIH921" s="806"/>
      <c r="WII921" s="806"/>
      <c r="WIJ921" s="806"/>
      <c r="WIK921" s="806"/>
      <c r="WIL921" s="806"/>
      <c r="WIM921" s="806"/>
      <c r="WIN921" s="806"/>
      <c r="WIO921" s="806"/>
      <c r="WIP921" s="806"/>
      <c r="WIQ921" s="806"/>
      <c r="WIR921" s="806"/>
      <c r="WIS921" s="806"/>
      <c r="WIT921" s="806"/>
      <c r="WIU921" s="806"/>
      <c r="WIV921" s="806"/>
      <c r="WIW921" s="806"/>
      <c r="WIX921" s="806"/>
      <c r="WIY921" s="806"/>
      <c r="WIZ921" s="806"/>
      <c r="WJA921" s="806"/>
      <c r="WJB921" s="806"/>
      <c r="WJC921" s="806"/>
      <c r="WJD921" s="806"/>
      <c r="WJE921" s="806"/>
      <c r="WJF921" s="806"/>
      <c r="WJG921" s="806"/>
      <c r="WJH921" s="806"/>
      <c r="WJI921" s="806"/>
      <c r="WJJ921" s="806"/>
      <c r="WJK921" s="806"/>
      <c r="WJL921" s="806"/>
      <c r="WJM921" s="806"/>
      <c r="WJN921" s="806"/>
      <c r="WJO921" s="806"/>
      <c r="WJP921" s="806"/>
      <c r="WJQ921" s="806"/>
      <c r="WJR921" s="806"/>
      <c r="WJS921" s="806"/>
      <c r="WJT921" s="806"/>
      <c r="WJU921" s="806"/>
      <c r="WJV921" s="806"/>
      <c r="WJW921" s="806"/>
      <c r="WJX921" s="806"/>
      <c r="WJY921" s="806"/>
      <c r="WJZ921" s="806"/>
      <c r="WKA921" s="806"/>
      <c r="WKB921" s="806"/>
      <c r="WKC921" s="806"/>
      <c r="WKD921" s="806"/>
      <c r="WKE921" s="806"/>
      <c r="WKF921" s="806"/>
      <c r="WKG921" s="806"/>
      <c r="WKH921" s="806"/>
      <c r="WKI921" s="806"/>
      <c r="WKJ921" s="806"/>
      <c r="WKK921" s="806"/>
      <c r="WKL921" s="806"/>
      <c r="WKM921" s="806"/>
      <c r="WKN921" s="806"/>
      <c r="WKO921" s="806"/>
      <c r="WKP921" s="806"/>
      <c r="WKQ921" s="806"/>
      <c r="WKR921" s="806"/>
      <c r="WKS921" s="806"/>
      <c r="WKT921" s="806"/>
      <c r="WKU921" s="806"/>
      <c r="WKV921" s="806"/>
      <c r="WKW921" s="806"/>
      <c r="WKX921" s="806"/>
      <c r="WKY921" s="806"/>
      <c r="WKZ921" s="806"/>
      <c r="WLA921" s="806"/>
      <c r="WLB921" s="806"/>
      <c r="WLC921" s="806"/>
      <c r="WLD921" s="806"/>
      <c r="WLE921" s="806"/>
      <c r="WLF921" s="806"/>
      <c r="WLG921" s="806"/>
      <c r="WLH921" s="806"/>
      <c r="WLI921" s="806"/>
      <c r="WLJ921" s="806"/>
      <c r="WLK921" s="806"/>
      <c r="WLL921" s="806"/>
      <c r="WLM921" s="806"/>
      <c r="WLN921" s="806"/>
      <c r="WLO921" s="806"/>
      <c r="WLP921" s="806"/>
      <c r="WLQ921" s="806"/>
      <c r="WLR921" s="806"/>
      <c r="WLS921" s="806"/>
      <c r="WLT921" s="806"/>
      <c r="WLU921" s="806"/>
      <c r="WLV921" s="806"/>
      <c r="WLW921" s="806"/>
      <c r="WLX921" s="806"/>
      <c r="WLY921" s="806"/>
      <c r="WLZ921" s="806"/>
      <c r="WMA921" s="806"/>
      <c r="WMB921" s="806"/>
      <c r="WMC921" s="806"/>
      <c r="WMD921" s="806"/>
      <c r="WME921" s="806"/>
      <c r="WMF921" s="806"/>
      <c r="WMG921" s="806"/>
      <c r="WMH921" s="806"/>
      <c r="WMI921" s="806"/>
      <c r="WMJ921" s="806"/>
      <c r="WMK921" s="806"/>
      <c r="WML921" s="806"/>
      <c r="WMM921" s="806"/>
      <c r="WMN921" s="806"/>
      <c r="WMO921" s="806"/>
      <c r="WMP921" s="806"/>
      <c r="WMQ921" s="806"/>
      <c r="WMR921" s="806"/>
      <c r="WMS921" s="806"/>
      <c r="WMT921" s="806"/>
      <c r="WMU921" s="806"/>
      <c r="WMV921" s="806"/>
      <c r="WMW921" s="806"/>
      <c r="WMX921" s="806"/>
      <c r="WMY921" s="806"/>
      <c r="WMZ921" s="806"/>
      <c r="WNA921" s="806"/>
      <c r="WNB921" s="806"/>
      <c r="WNC921" s="806"/>
      <c r="WND921" s="806"/>
      <c r="WNE921" s="806"/>
      <c r="WNF921" s="806"/>
      <c r="WNG921" s="806"/>
      <c r="WNH921" s="806"/>
      <c r="WNI921" s="806"/>
      <c r="WNJ921" s="806"/>
      <c r="WNK921" s="806"/>
      <c r="WNL921" s="806"/>
      <c r="WNM921" s="806"/>
      <c r="WNN921" s="806"/>
      <c r="WNO921" s="806"/>
      <c r="WNP921" s="806"/>
      <c r="WNQ921" s="806"/>
      <c r="WNR921" s="806"/>
      <c r="WNS921" s="806"/>
      <c r="WNT921" s="806"/>
      <c r="WNU921" s="806"/>
      <c r="WNV921" s="806"/>
      <c r="WNW921" s="806"/>
      <c r="WNX921" s="806"/>
      <c r="WNY921" s="806"/>
      <c r="WNZ921" s="806"/>
      <c r="WOA921" s="806"/>
      <c r="WOB921" s="806"/>
      <c r="WOC921" s="806"/>
      <c r="WOD921" s="806"/>
      <c r="WOE921" s="806"/>
      <c r="WOF921" s="806"/>
      <c r="WOG921" s="806"/>
      <c r="WOH921" s="806"/>
      <c r="WOI921" s="806"/>
      <c r="WOJ921" s="806"/>
      <c r="WOK921" s="806"/>
      <c r="WOL921" s="806"/>
      <c r="WOM921" s="806"/>
      <c r="WON921" s="806"/>
      <c r="WOO921" s="806"/>
      <c r="WOP921" s="806"/>
      <c r="WOQ921" s="806"/>
      <c r="WOR921" s="806"/>
      <c r="WOS921" s="806"/>
      <c r="WOT921" s="806"/>
      <c r="WOU921" s="806"/>
      <c r="WOV921" s="806"/>
      <c r="WOW921" s="806"/>
      <c r="WOX921" s="806"/>
      <c r="WOY921" s="806"/>
      <c r="WOZ921" s="806"/>
      <c r="WPA921" s="806"/>
      <c r="WPB921" s="806"/>
      <c r="WPC921" s="806"/>
      <c r="WPD921" s="806"/>
      <c r="WPE921" s="806"/>
      <c r="WPF921" s="806"/>
      <c r="WPG921" s="806"/>
      <c r="WPH921" s="806"/>
      <c r="WPI921" s="806"/>
      <c r="WPJ921" s="806"/>
      <c r="WPK921" s="806"/>
      <c r="WPL921" s="806"/>
      <c r="WPM921" s="806"/>
      <c r="WPN921" s="806"/>
      <c r="WPO921" s="806"/>
      <c r="WPP921" s="806"/>
      <c r="WPQ921" s="806"/>
      <c r="WPR921" s="806"/>
      <c r="WPS921" s="806"/>
      <c r="WPT921" s="806"/>
      <c r="WPU921" s="806"/>
      <c r="WPV921" s="806"/>
      <c r="WPW921" s="806"/>
      <c r="WPX921" s="806"/>
      <c r="WPY921" s="806"/>
      <c r="WPZ921" s="806"/>
      <c r="WQA921" s="806"/>
      <c r="WQB921" s="806"/>
      <c r="WQC921" s="806"/>
      <c r="WQD921" s="806"/>
      <c r="WQE921" s="806"/>
      <c r="WQF921" s="806"/>
      <c r="WQG921" s="806"/>
      <c r="WQH921" s="806"/>
      <c r="WQI921" s="806"/>
      <c r="WQJ921" s="806"/>
      <c r="WQK921" s="806"/>
      <c r="WQL921" s="806"/>
      <c r="WQM921" s="806"/>
      <c r="WQN921" s="806"/>
      <c r="WQO921" s="806"/>
      <c r="WQP921" s="806"/>
      <c r="WQQ921" s="806"/>
      <c r="WQR921" s="806"/>
      <c r="WQS921" s="806"/>
      <c r="WQT921" s="806"/>
      <c r="WQU921" s="806"/>
      <c r="WQV921" s="806"/>
      <c r="WQW921" s="806"/>
      <c r="WQX921" s="806"/>
      <c r="WQY921" s="806"/>
      <c r="WQZ921" s="806"/>
      <c r="WRA921" s="806"/>
      <c r="WRB921" s="806"/>
      <c r="WRC921" s="806"/>
      <c r="WRD921" s="806"/>
      <c r="WRE921" s="806"/>
      <c r="WRF921" s="806"/>
      <c r="WRG921" s="806"/>
      <c r="WRH921" s="806"/>
      <c r="WRI921" s="806"/>
      <c r="WRJ921" s="806"/>
      <c r="WRK921" s="806"/>
      <c r="WRL921" s="806"/>
      <c r="WRM921" s="806"/>
      <c r="WRN921" s="806"/>
      <c r="WRO921" s="806"/>
      <c r="WRP921" s="806"/>
      <c r="WRQ921" s="806"/>
      <c r="WRR921" s="806"/>
      <c r="WRS921" s="806"/>
      <c r="WRT921" s="806"/>
      <c r="WRU921" s="806"/>
      <c r="WRV921" s="806"/>
      <c r="WRW921" s="806"/>
      <c r="WRX921" s="806"/>
      <c r="WRY921" s="806"/>
      <c r="WRZ921" s="806"/>
      <c r="WSA921" s="806"/>
      <c r="WSB921" s="806"/>
      <c r="WSC921" s="806"/>
      <c r="WSD921" s="806"/>
      <c r="WSE921" s="806"/>
      <c r="WSF921" s="806"/>
      <c r="WSG921" s="806"/>
      <c r="WSH921" s="806"/>
      <c r="WSI921" s="806"/>
      <c r="WSJ921" s="806"/>
      <c r="WSK921" s="806"/>
      <c r="WSL921" s="806"/>
      <c r="WSM921" s="806"/>
      <c r="WSN921" s="806"/>
      <c r="WSO921" s="806"/>
      <c r="WSP921" s="806"/>
      <c r="WSQ921" s="806"/>
      <c r="WSR921" s="806"/>
      <c r="WSS921" s="806"/>
      <c r="WST921" s="806"/>
      <c r="WSU921" s="806"/>
      <c r="WSV921" s="806"/>
      <c r="WSW921" s="806"/>
      <c r="WSX921" s="806"/>
      <c r="WSY921" s="806"/>
      <c r="WSZ921" s="806"/>
      <c r="WTA921" s="806"/>
      <c r="WTB921" s="806"/>
      <c r="WTC921" s="806"/>
      <c r="WTD921" s="806"/>
      <c r="WTE921" s="806"/>
      <c r="WTF921" s="806"/>
      <c r="WTG921" s="806"/>
      <c r="WTH921" s="806"/>
      <c r="WTI921" s="806"/>
      <c r="WTJ921" s="806"/>
      <c r="WTK921" s="806"/>
      <c r="WTL921" s="806"/>
      <c r="WTM921" s="806"/>
      <c r="WTN921" s="806"/>
      <c r="WTO921" s="806"/>
      <c r="WTP921" s="806"/>
      <c r="WTQ921" s="806"/>
      <c r="WTR921" s="806"/>
      <c r="WTS921" s="806"/>
      <c r="WTT921" s="806"/>
      <c r="WTU921" s="806"/>
      <c r="WTV921" s="806"/>
      <c r="WTW921" s="806"/>
      <c r="WTX921" s="806"/>
      <c r="WTY921" s="806"/>
      <c r="WTZ921" s="806"/>
      <c r="WUA921" s="806"/>
      <c r="WUB921" s="806"/>
      <c r="WUC921" s="806"/>
      <c r="WUD921" s="806"/>
      <c r="WUE921" s="806"/>
      <c r="WUF921" s="806"/>
      <c r="WUG921" s="806"/>
      <c r="WUH921" s="806"/>
      <c r="WUI921" s="806"/>
      <c r="WUJ921" s="806"/>
      <c r="WUK921" s="806"/>
      <c r="WUL921" s="806"/>
      <c r="WUM921" s="806"/>
      <c r="WUN921" s="806"/>
      <c r="WUO921" s="806"/>
      <c r="WUP921" s="806"/>
      <c r="WUQ921" s="806"/>
      <c r="WUR921" s="806"/>
      <c r="WUS921" s="806"/>
      <c r="WUT921" s="806"/>
      <c r="WUU921" s="806"/>
      <c r="WUV921" s="806"/>
      <c r="WUW921" s="806"/>
      <c r="WUX921" s="806"/>
      <c r="WUY921" s="806"/>
      <c r="WUZ921" s="806"/>
      <c r="WVA921" s="806"/>
      <c r="WVB921" s="806"/>
      <c r="WVC921" s="806"/>
      <c r="WVD921" s="806"/>
      <c r="WVE921" s="806"/>
      <c r="WVF921" s="806"/>
      <c r="WVG921" s="806"/>
      <c r="WVH921" s="806"/>
      <c r="WVI921" s="806"/>
      <c r="WVJ921" s="806"/>
      <c r="WVK921" s="806"/>
      <c r="WVL921" s="806"/>
      <c r="WVM921" s="806"/>
      <c r="WVN921" s="806"/>
      <c r="WVO921" s="806"/>
      <c r="WVP921" s="806"/>
      <c r="WVQ921" s="806"/>
      <c r="WVR921" s="806"/>
      <c r="WVS921" s="806"/>
      <c r="WVT921" s="806"/>
      <c r="WVU921" s="806"/>
      <c r="WVV921" s="806"/>
      <c r="WVW921" s="806"/>
      <c r="WVX921" s="806"/>
      <c r="WVY921" s="806"/>
      <c r="WVZ921" s="806"/>
      <c r="WWA921" s="806"/>
      <c r="WWB921" s="806"/>
      <c r="WWC921" s="806"/>
      <c r="WWD921" s="806"/>
      <c r="WWE921" s="806"/>
      <c r="WWF921" s="806"/>
      <c r="WWG921" s="806"/>
      <c r="WWH921" s="806"/>
      <c r="WWI921" s="806"/>
      <c r="WWJ921" s="806"/>
      <c r="WWK921" s="806"/>
      <c r="WWL921" s="806"/>
      <c r="WWM921" s="806"/>
      <c r="WWN921" s="806"/>
      <c r="WWO921" s="806"/>
      <c r="WWP921" s="806"/>
      <c r="WWQ921" s="806"/>
      <c r="WWR921" s="806"/>
      <c r="WWS921" s="806"/>
      <c r="WWT921" s="806"/>
      <c r="WWU921" s="806"/>
      <c r="WWV921" s="806"/>
      <c r="WWW921" s="806"/>
      <c r="WWX921" s="806"/>
      <c r="WWY921" s="806"/>
      <c r="WWZ921" s="806"/>
      <c r="WXA921" s="806"/>
      <c r="WXB921" s="806"/>
      <c r="WXC921" s="806"/>
      <c r="WXD921" s="806"/>
      <c r="WXE921" s="806"/>
      <c r="WXF921" s="806"/>
      <c r="WXG921" s="806"/>
      <c r="WXH921" s="806"/>
      <c r="WXI921" s="806"/>
      <c r="WXJ921" s="806"/>
      <c r="WXK921" s="806"/>
      <c r="WXL921" s="806"/>
      <c r="WXM921" s="806"/>
      <c r="WXN921" s="806"/>
      <c r="WXO921" s="806"/>
      <c r="WXP921" s="806"/>
      <c r="WXQ921" s="806"/>
      <c r="WXR921" s="806"/>
      <c r="WXS921" s="806"/>
      <c r="WXT921" s="806"/>
      <c r="WXU921" s="806"/>
      <c r="WXV921" s="806"/>
      <c r="WXW921" s="806"/>
      <c r="WXX921" s="806"/>
      <c r="WXY921" s="806"/>
      <c r="WXZ921" s="806"/>
      <c r="WYA921" s="806"/>
      <c r="WYB921" s="806"/>
      <c r="WYC921" s="806"/>
      <c r="WYD921" s="806"/>
      <c r="WYE921" s="806"/>
      <c r="WYF921" s="806"/>
      <c r="WYG921" s="806"/>
      <c r="WYH921" s="806"/>
      <c r="WYI921" s="806"/>
      <c r="WYJ921" s="806"/>
      <c r="WYK921" s="806"/>
      <c r="WYL921" s="806"/>
      <c r="WYM921" s="806"/>
      <c r="WYN921" s="806"/>
      <c r="WYO921" s="806"/>
      <c r="WYP921" s="806"/>
      <c r="WYQ921" s="806"/>
      <c r="WYR921" s="806"/>
      <c r="WYS921" s="806"/>
      <c r="WYT921" s="806"/>
      <c r="WYU921" s="806"/>
      <c r="WYV921" s="806"/>
      <c r="WYW921" s="806"/>
      <c r="WYX921" s="806"/>
      <c r="WYY921" s="806"/>
      <c r="WYZ921" s="806"/>
      <c r="WZA921" s="806"/>
      <c r="WZB921" s="806"/>
      <c r="WZC921" s="806"/>
      <c r="WZD921" s="806"/>
      <c r="WZE921" s="806"/>
      <c r="WZF921" s="806"/>
      <c r="WZG921" s="806"/>
      <c r="WZH921" s="806"/>
      <c r="WZI921" s="806"/>
      <c r="WZJ921" s="806"/>
      <c r="WZK921" s="806"/>
      <c r="WZL921" s="806"/>
      <c r="WZM921" s="806"/>
      <c r="WZN921" s="806"/>
      <c r="WZO921" s="806"/>
      <c r="WZP921" s="806"/>
      <c r="WZQ921" s="806"/>
      <c r="WZR921" s="806"/>
      <c r="WZS921" s="806"/>
      <c r="WZT921" s="806"/>
      <c r="WZU921" s="806"/>
      <c r="WZV921" s="806"/>
      <c r="WZW921" s="806"/>
      <c r="WZX921" s="806"/>
      <c r="WZY921" s="806"/>
      <c r="WZZ921" s="806"/>
      <c r="XAA921" s="806"/>
      <c r="XAB921" s="806"/>
      <c r="XAC921" s="806"/>
      <c r="XAD921" s="806"/>
      <c r="XAE921" s="806"/>
      <c r="XAF921" s="806"/>
      <c r="XAG921" s="806"/>
      <c r="XAH921" s="806"/>
      <c r="XAI921" s="806"/>
      <c r="XAJ921" s="806"/>
      <c r="XAK921" s="806"/>
      <c r="XAL921" s="806"/>
      <c r="XAM921" s="806"/>
      <c r="XAN921" s="806"/>
      <c r="XAO921" s="806"/>
      <c r="XAP921" s="806"/>
      <c r="XAQ921" s="806"/>
      <c r="XAR921" s="806"/>
      <c r="XAS921" s="806"/>
      <c r="XAT921" s="806"/>
      <c r="XAU921" s="806"/>
      <c r="XAV921" s="806"/>
      <c r="XAW921" s="806"/>
      <c r="XAX921" s="806"/>
      <c r="XAY921" s="806"/>
      <c r="XAZ921" s="806"/>
      <c r="XBA921" s="806"/>
      <c r="XBB921" s="806"/>
      <c r="XBC921" s="806"/>
      <c r="XBD921" s="806"/>
      <c r="XBE921" s="806"/>
      <c r="XBF921" s="806"/>
      <c r="XBG921" s="806"/>
      <c r="XBH921" s="806"/>
      <c r="XBI921" s="806"/>
      <c r="XBJ921" s="806"/>
      <c r="XBK921" s="806"/>
      <c r="XBL921" s="806"/>
      <c r="XBM921" s="806"/>
      <c r="XBN921" s="806"/>
      <c r="XBO921" s="806"/>
      <c r="XBP921" s="806"/>
      <c r="XBQ921" s="806"/>
      <c r="XBR921" s="806"/>
      <c r="XBS921" s="806"/>
      <c r="XBT921" s="806"/>
      <c r="XBU921" s="806"/>
      <c r="XBV921" s="806"/>
      <c r="XBW921" s="806"/>
      <c r="XBX921" s="806"/>
      <c r="XBY921" s="806"/>
      <c r="XBZ921" s="806"/>
      <c r="XCA921" s="806"/>
      <c r="XCB921" s="806"/>
      <c r="XCC921" s="806"/>
      <c r="XCD921" s="806"/>
      <c r="XCE921" s="806"/>
      <c r="XCF921" s="806"/>
      <c r="XCG921" s="806"/>
      <c r="XCH921" s="806"/>
      <c r="XCI921" s="806"/>
      <c r="XCJ921" s="806"/>
      <c r="XCK921" s="806"/>
      <c r="XCL921" s="806"/>
      <c r="XCM921" s="806"/>
      <c r="XCN921" s="806"/>
      <c r="XCO921" s="806"/>
      <c r="XCP921" s="806"/>
    </row>
    <row r="922" spans="1:16318" s="803" customFormat="1" ht="39.75" customHeight="1" x14ac:dyDescent="0.25">
      <c r="A922" s="1228"/>
      <c r="B922" s="1228"/>
      <c r="C922" s="1228"/>
      <c r="D922" s="1228"/>
      <c r="E922" s="1211"/>
      <c r="F922" s="1396"/>
      <c r="G922" s="811" t="s">
        <v>850</v>
      </c>
      <c r="H922" s="395" t="s">
        <v>492</v>
      </c>
      <c r="I922" s="395" t="s">
        <v>25</v>
      </c>
      <c r="J922" s="396">
        <v>10</v>
      </c>
      <c r="K922" s="685">
        <v>3000</v>
      </c>
      <c r="L922" s="628">
        <v>5</v>
      </c>
      <c r="M922" s="941" t="s">
        <v>493</v>
      </c>
      <c r="N922" s="598"/>
      <c r="O922" s="598"/>
      <c r="P922" s="598"/>
      <c r="Q922" s="598"/>
      <c r="R922" s="598"/>
      <c r="S922" s="598"/>
      <c r="T922" s="598"/>
      <c r="U922" s="598"/>
      <c r="V922" s="598"/>
      <c r="W922" s="598"/>
      <c r="X922" s="598"/>
      <c r="Y922" s="598"/>
      <c r="Z922" s="598"/>
      <c r="AA922" s="598"/>
      <c r="AB922" s="598"/>
      <c r="AC922" s="598"/>
      <c r="AD922" s="598"/>
      <c r="AE922" s="598"/>
      <c r="AF922" s="598"/>
      <c r="AG922" s="598"/>
      <c r="AH922" s="598"/>
      <c r="AI922" s="598"/>
      <c r="AJ922" s="598"/>
      <c r="AK922" s="598"/>
      <c r="AL922" s="598"/>
      <c r="AM922" s="598"/>
      <c r="AN922" s="598"/>
      <c r="AO922" s="598"/>
      <c r="AP922" s="598"/>
      <c r="AQ922" s="598"/>
      <c r="AR922" s="598"/>
      <c r="AS922" s="598"/>
      <c r="AT922" s="598"/>
      <c r="AU922" s="598"/>
      <c r="AV922" s="598"/>
      <c r="AW922" s="598"/>
      <c r="AX922" s="598"/>
      <c r="AY922" s="598"/>
      <c r="AZ922" s="598"/>
      <c r="BA922" s="598"/>
      <c r="BB922" s="598"/>
      <c r="BC922" s="598"/>
      <c r="BD922" s="598"/>
      <c r="BE922" s="598"/>
      <c r="BF922" s="598"/>
      <c r="BG922" s="598"/>
      <c r="BH922" s="598"/>
      <c r="BI922" s="598"/>
      <c r="BJ922" s="598"/>
      <c r="BK922" s="598"/>
      <c r="BL922" s="598"/>
      <c r="BM922" s="598"/>
      <c r="BN922" s="598"/>
      <c r="BO922" s="598"/>
      <c r="BP922" s="598"/>
      <c r="BQ922" s="598"/>
      <c r="BR922" s="598"/>
      <c r="BS922" s="598"/>
      <c r="BT922" s="598"/>
      <c r="BU922" s="598"/>
      <c r="BV922" s="805"/>
      <c r="BW922" s="806"/>
      <c r="BX922" s="806"/>
      <c r="BY922" s="806"/>
      <c r="BZ922" s="806"/>
      <c r="CA922" s="806"/>
      <c r="CB922" s="806"/>
      <c r="CC922" s="806"/>
      <c r="CD922" s="806"/>
      <c r="CE922" s="806"/>
      <c r="CF922" s="806"/>
      <c r="CG922" s="806"/>
      <c r="CH922" s="806"/>
      <c r="CI922" s="806"/>
      <c r="CJ922" s="806"/>
      <c r="CK922" s="806"/>
      <c r="CL922" s="806"/>
      <c r="CM922" s="806"/>
      <c r="CN922" s="806"/>
      <c r="CO922" s="806"/>
      <c r="CP922" s="806"/>
      <c r="CQ922" s="806"/>
      <c r="CR922" s="806"/>
      <c r="CS922" s="806"/>
      <c r="CT922" s="806"/>
      <c r="CU922" s="806"/>
      <c r="CV922" s="806"/>
      <c r="CW922" s="806"/>
      <c r="CX922" s="806"/>
      <c r="CY922" s="806"/>
      <c r="CZ922" s="806"/>
      <c r="DA922" s="806"/>
      <c r="DB922" s="806"/>
      <c r="DC922" s="806"/>
      <c r="DD922" s="806"/>
      <c r="DE922" s="806"/>
      <c r="DF922" s="806"/>
      <c r="DG922" s="806"/>
      <c r="DH922" s="806"/>
      <c r="DI922" s="806"/>
      <c r="DJ922" s="806"/>
      <c r="DK922" s="806"/>
      <c r="DL922" s="806"/>
      <c r="DM922" s="806"/>
      <c r="DN922" s="806"/>
      <c r="DO922" s="806"/>
      <c r="DP922" s="806"/>
      <c r="DQ922" s="806"/>
      <c r="DR922" s="806"/>
      <c r="DS922" s="806"/>
      <c r="DT922" s="806"/>
      <c r="DU922" s="806"/>
      <c r="DV922" s="806"/>
      <c r="DW922" s="806"/>
      <c r="DX922" s="806"/>
      <c r="DY922" s="806"/>
      <c r="DZ922" s="806"/>
      <c r="EA922" s="806"/>
      <c r="EB922" s="806"/>
      <c r="EC922" s="806"/>
      <c r="ED922" s="806"/>
      <c r="EE922" s="806"/>
      <c r="EF922" s="806"/>
      <c r="EG922" s="806"/>
      <c r="EH922" s="806"/>
      <c r="EI922" s="806"/>
      <c r="EJ922" s="806"/>
      <c r="EK922" s="806"/>
      <c r="EL922" s="806"/>
      <c r="EM922" s="806"/>
      <c r="EN922" s="806"/>
      <c r="EO922" s="806"/>
      <c r="EP922" s="806"/>
      <c r="EQ922" s="806"/>
      <c r="ER922" s="806"/>
      <c r="ES922" s="806"/>
      <c r="ET922" s="806"/>
      <c r="EU922" s="806"/>
      <c r="EV922" s="806"/>
      <c r="EW922" s="806"/>
      <c r="EX922" s="806"/>
      <c r="EY922" s="806"/>
      <c r="EZ922" s="806"/>
      <c r="FA922" s="806"/>
      <c r="FB922" s="806"/>
      <c r="FC922" s="806"/>
      <c r="FD922" s="806"/>
      <c r="FE922" s="806"/>
      <c r="FF922" s="806"/>
      <c r="FG922" s="806"/>
      <c r="FH922" s="806"/>
      <c r="FI922" s="806"/>
      <c r="FJ922" s="806"/>
      <c r="FK922" s="806"/>
      <c r="FL922" s="806"/>
      <c r="FM922" s="806"/>
      <c r="FN922" s="806"/>
      <c r="FO922" s="806"/>
      <c r="FP922" s="806"/>
      <c r="FQ922" s="806"/>
      <c r="FR922" s="806"/>
      <c r="FS922" s="806"/>
      <c r="FT922" s="806"/>
      <c r="FU922" s="806"/>
      <c r="FV922" s="806"/>
      <c r="FW922" s="806"/>
      <c r="FX922" s="806"/>
      <c r="FY922" s="806"/>
      <c r="FZ922" s="806"/>
      <c r="GA922" s="806"/>
      <c r="GB922" s="806"/>
      <c r="GC922" s="806"/>
      <c r="GD922" s="806"/>
      <c r="GE922" s="806"/>
      <c r="GF922" s="806"/>
      <c r="GG922" s="806"/>
      <c r="GH922" s="806"/>
      <c r="GI922" s="806"/>
      <c r="GJ922" s="806"/>
      <c r="GK922" s="806"/>
      <c r="GL922" s="806"/>
      <c r="GM922" s="806"/>
      <c r="GN922" s="806"/>
      <c r="GO922" s="806"/>
      <c r="GP922" s="806"/>
      <c r="GQ922" s="806"/>
      <c r="GR922" s="806"/>
      <c r="GS922" s="806"/>
      <c r="GT922" s="806"/>
      <c r="GU922" s="806"/>
      <c r="GV922" s="806"/>
      <c r="GW922" s="806"/>
      <c r="GX922" s="806"/>
      <c r="GY922" s="806"/>
      <c r="GZ922" s="806"/>
      <c r="HA922" s="806"/>
      <c r="HB922" s="806"/>
      <c r="HC922" s="806"/>
      <c r="HD922" s="806"/>
      <c r="HE922" s="806"/>
      <c r="HF922" s="806"/>
      <c r="HG922" s="806"/>
      <c r="HH922" s="806"/>
      <c r="HI922" s="806"/>
      <c r="HJ922" s="806"/>
      <c r="HK922" s="806"/>
      <c r="HL922" s="806"/>
      <c r="HM922" s="806"/>
      <c r="HN922" s="806"/>
      <c r="HO922" s="806"/>
      <c r="HP922" s="806"/>
      <c r="HQ922" s="806"/>
      <c r="HR922" s="806"/>
      <c r="HS922" s="806"/>
      <c r="HT922" s="806"/>
      <c r="HU922" s="806"/>
      <c r="HV922" s="806"/>
      <c r="HW922" s="806"/>
      <c r="HX922" s="806"/>
      <c r="HY922" s="806"/>
      <c r="HZ922" s="806"/>
      <c r="IA922" s="806"/>
      <c r="IB922" s="806"/>
      <c r="IC922" s="806"/>
      <c r="ID922" s="806"/>
      <c r="IE922" s="806"/>
      <c r="IF922" s="806"/>
      <c r="IG922" s="806"/>
      <c r="IH922" s="806"/>
      <c r="II922" s="806"/>
      <c r="IJ922" s="806"/>
      <c r="IK922" s="806"/>
      <c r="IL922" s="806"/>
      <c r="IM922" s="806"/>
      <c r="IN922" s="806"/>
      <c r="IO922" s="806"/>
      <c r="IP922" s="806"/>
      <c r="IQ922" s="806"/>
      <c r="IR922" s="806"/>
      <c r="IS922" s="806"/>
      <c r="IT922" s="806"/>
      <c r="IU922" s="806"/>
      <c r="IV922" s="806"/>
      <c r="IW922" s="806"/>
      <c r="IX922" s="806"/>
      <c r="IY922" s="806"/>
      <c r="IZ922" s="806"/>
      <c r="JA922" s="806"/>
      <c r="JB922" s="806"/>
      <c r="JC922" s="806"/>
      <c r="JD922" s="806"/>
      <c r="JE922" s="806"/>
      <c r="JF922" s="806"/>
      <c r="JG922" s="806"/>
      <c r="JH922" s="806"/>
      <c r="JI922" s="806"/>
      <c r="JJ922" s="806"/>
      <c r="JK922" s="806"/>
      <c r="JL922" s="806"/>
      <c r="JM922" s="806"/>
      <c r="JN922" s="806"/>
      <c r="JO922" s="806"/>
      <c r="JP922" s="806"/>
      <c r="JQ922" s="806"/>
      <c r="JR922" s="806"/>
      <c r="JS922" s="806"/>
      <c r="JT922" s="806"/>
      <c r="JU922" s="806"/>
      <c r="JV922" s="806"/>
      <c r="JW922" s="806"/>
      <c r="JX922" s="806"/>
      <c r="JY922" s="806"/>
      <c r="JZ922" s="806"/>
      <c r="KA922" s="806"/>
      <c r="KB922" s="806"/>
      <c r="KC922" s="806"/>
      <c r="KD922" s="806"/>
      <c r="KE922" s="806"/>
      <c r="KF922" s="806"/>
      <c r="KG922" s="806"/>
      <c r="KH922" s="806"/>
      <c r="KI922" s="806"/>
      <c r="KJ922" s="806"/>
      <c r="KK922" s="806"/>
      <c r="KL922" s="806"/>
      <c r="KM922" s="806"/>
      <c r="KN922" s="806"/>
      <c r="KO922" s="806"/>
      <c r="KP922" s="806"/>
      <c r="KQ922" s="806"/>
      <c r="KR922" s="806"/>
      <c r="KS922" s="806"/>
      <c r="KT922" s="806"/>
      <c r="KU922" s="806"/>
      <c r="KV922" s="806"/>
      <c r="KW922" s="806"/>
      <c r="KX922" s="806"/>
      <c r="KY922" s="806"/>
      <c r="KZ922" s="806"/>
      <c r="LA922" s="806"/>
      <c r="LB922" s="806"/>
      <c r="LC922" s="806"/>
      <c r="LD922" s="806"/>
      <c r="LE922" s="806"/>
      <c r="LF922" s="806"/>
      <c r="LG922" s="806"/>
      <c r="LH922" s="806"/>
      <c r="LI922" s="806"/>
      <c r="LJ922" s="806"/>
      <c r="LK922" s="806"/>
      <c r="LL922" s="806"/>
      <c r="LM922" s="806"/>
      <c r="LN922" s="806"/>
      <c r="LO922" s="806"/>
      <c r="LP922" s="806"/>
      <c r="LQ922" s="806"/>
      <c r="LR922" s="806"/>
      <c r="LS922" s="806"/>
      <c r="LT922" s="806"/>
      <c r="LU922" s="806"/>
      <c r="LV922" s="806"/>
      <c r="LW922" s="806"/>
      <c r="LX922" s="806"/>
      <c r="LY922" s="806"/>
      <c r="LZ922" s="806"/>
      <c r="MA922" s="806"/>
      <c r="MB922" s="806"/>
      <c r="MC922" s="806"/>
      <c r="MD922" s="806"/>
      <c r="ME922" s="806"/>
      <c r="MF922" s="806"/>
      <c r="MG922" s="806"/>
      <c r="MH922" s="806"/>
      <c r="MI922" s="806"/>
      <c r="MJ922" s="806"/>
      <c r="MK922" s="806"/>
      <c r="ML922" s="806"/>
      <c r="MM922" s="806"/>
      <c r="MN922" s="806"/>
      <c r="MO922" s="806"/>
      <c r="MP922" s="806"/>
      <c r="MQ922" s="806"/>
      <c r="MR922" s="806"/>
      <c r="MS922" s="806"/>
      <c r="MT922" s="806"/>
      <c r="MU922" s="806"/>
      <c r="MV922" s="806"/>
      <c r="MW922" s="806"/>
      <c r="MX922" s="806"/>
      <c r="MY922" s="806"/>
      <c r="MZ922" s="806"/>
      <c r="NA922" s="806"/>
      <c r="NB922" s="806"/>
      <c r="NC922" s="806"/>
      <c r="ND922" s="806"/>
      <c r="NE922" s="806"/>
      <c r="NF922" s="806"/>
      <c r="NG922" s="806"/>
      <c r="NH922" s="806"/>
      <c r="NI922" s="806"/>
      <c r="NJ922" s="806"/>
      <c r="NK922" s="806"/>
      <c r="NL922" s="806"/>
      <c r="NM922" s="806"/>
      <c r="NN922" s="806"/>
      <c r="NO922" s="806"/>
      <c r="NP922" s="806"/>
      <c r="NQ922" s="806"/>
      <c r="NR922" s="806"/>
      <c r="NS922" s="806"/>
      <c r="NT922" s="806"/>
      <c r="NU922" s="806"/>
      <c r="NV922" s="806"/>
      <c r="NW922" s="806"/>
      <c r="NX922" s="806"/>
      <c r="NY922" s="806"/>
      <c r="NZ922" s="806"/>
      <c r="OA922" s="806"/>
      <c r="OB922" s="806"/>
      <c r="OC922" s="806"/>
      <c r="OD922" s="806"/>
      <c r="OE922" s="806"/>
      <c r="OF922" s="806"/>
      <c r="OG922" s="806"/>
      <c r="OH922" s="806"/>
      <c r="OI922" s="806"/>
      <c r="OJ922" s="806"/>
      <c r="OK922" s="806"/>
      <c r="OL922" s="806"/>
      <c r="OM922" s="806"/>
      <c r="ON922" s="806"/>
      <c r="OO922" s="806"/>
      <c r="OP922" s="806"/>
      <c r="OQ922" s="806"/>
      <c r="OR922" s="806"/>
      <c r="OS922" s="806"/>
      <c r="OT922" s="806"/>
      <c r="OU922" s="806"/>
      <c r="OV922" s="806"/>
      <c r="OW922" s="806"/>
      <c r="OX922" s="806"/>
      <c r="OY922" s="806"/>
      <c r="OZ922" s="806"/>
      <c r="PA922" s="806"/>
      <c r="PB922" s="806"/>
      <c r="PC922" s="806"/>
      <c r="PD922" s="806"/>
      <c r="PE922" s="806"/>
      <c r="PF922" s="806"/>
      <c r="PG922" s="806"/>
      <c r="PH922" s="806"/>
      <c r="PI922" s="806"/>
      <c r="PJ922" s="806"/>
      <c r="PK922" s="806"/>
      <c r="PL922" s="806"/>
      <c r="PM922" s="806"/>
      <c r="PN922" s="806"/>
      <c r="PO922" s="806"/>
      <c r="PP922" s="806"/>
      <c r="PQ922" s="806"/>
      <c r="PR922" s="806"/>
      <c r="PS922" s="806"/>
      <c r="PT922" s="806"/>
      <c r="PU922" s="806"/>
      <c r="PV922" s="806"/>
      <c r="PW922" s="806"/>
      <c r="PX922" s="806"/>
      <c r="PY922" s="806"/>
      <c r="PZ922" s="806"/>
      <c r="QA922" s="806"/>
      <c r="QB922" s="806"/>
      <c r="QC922" s="806"/>
      <c r="QD922" s="806"/>
      <c r="QE922" s="806"/>
      <c r="QF922" s="806"/>
      <c r="QG922" s="806"/>
      <c r="QH922" s="806"/>
      <c r="QI922" s="806"/>
      <c r="QJ922" s="806"/>
      <c r="QK922" s="806"/>
      <c r="QL922" s="806"/>
      <c r="QM922" s="806"/>
      <c r="QN922" s="806"/>
      <c r="QO922" s="806"/>
      <c r="QP922" s="806"/>
      <c r="QQ922" s="806"/>
      <c r="QR922" s="806"/>
      <c r="QS922" s="806"/>
      <c r="QT922" s="806"/>
      <c r="QU922" s="806"/>
      <c r="QV922" s="806"/>
      <c r="QW922" s="806"/>
      <c r="QX922" s="806"/>
      <c r="QY922" s="806"/>
      <c r="QZ922" s="806"/>
      <c r="RA922" s="806"/>
      <c r="RB922" s="806"/>
      <c r="RC922" s="806"/>
      <c r="RD922" s="806"/>
      <c r="RE922" s="806"/>
      <c r="RF922" s="806"/>
      <c r="RG922" s="806"/>
      <c r="RH922" s="806"/>
      <c r="RI922" s="806"/>
      <c r="RJ922" s="806"/>
      <c r="RK922" s="806"/>
      <c r="RL922" s="806"/>
      <c r="RM922" s="806"/>
      <c r="RN922" s="806"/>
      <c r="RO922" s="806"/>
      <c r="RP922" s="806"/>
      <c r="RQ922" s="806"/>
      <c r="RR922" s="806"/>
      <c r="RS922" s="806"/>
      <c r="RT922" s="806"/>
      <c r="RU922" s="806"/>
      <c r="RV922" s="806"/>
      <c r="RW922" s="806"/>
      <c r="RX922" s="806"/>
      <c r="RY922" s="806"/>
      <c r="RZ922" s="806"/>
      <c r="SA922" s="806"/>
      <c r="SB922" s="806"/>
      <c r="SC922" s="806"/>
      <c r="SD922" s="806"/>
      <c r="SE922" s="806"/>
      <c r="SF922" s="806"/>
      <c r="SG922" s="806"/>
      <c r="SH922" s="806"/>
      <c r="SI922" s="806"/>
      <c r="SJ922" s="806"/>
      <c r="SK922" s="806"/>
      <c r="SL922" s="806"/>
      <c r="SM922" s="806"/>
      <c r="SN922" s="806"/>
      <c r="SO922" s="806"/>
      <c r="SP922" s="806"/>
      <c r="SQ922" s="806"/>
      <c r="SR922" s="806"/>
      <c r="SS922" s="806"/>
      <c r="ST922" s="806"/>
      <c r="SU922" s="806"/>
      <c r="SV922" s="806"/>
      <c r="SW922" s="806"/>
      <c r="SX922" s="806"/>
      <c r="SY922" s="806"/>
      <c r="SZ922" s="806"/>
      <c r="TA922" s="806"/>
      <c r="TB922" s="806"/>
      <c r="TC922" s="806"/>
      <c r="TD922" s="806"/>
      <c r="TE922" s="806"/>
      <c r="TF922" s="806"/>
      <c r="TG922" s="806"/>
      <c r="TH922" s="806"/>
      <c r="TI922" s="806"/>
      <c r="TJ922" s="806"/>
      <c r="TK922" s="806"/>
      <c r="TL922" s="806"/>
      <c r="TM922" s="806"/>
      <c r="TN922" s="806"/>
      <c r="TO922" s="806"/>
      <c r="TP922" s="806"/>
      <c r="TQ922" s="806"/>
      <c r="TR922" s="806"/>
      <c r="TS922" s="806"/>
      <c r="TT922" s="806"/>
      <c r="TU922" s="806"/>
      <c r="TV922" s="806"/>
      <c r="TW922" s="806"/>
      <c r="TX922" s="806"/>
      <c r="TY922" s="806"/>
      <c r="TZ922" s="806"/>
      <c r="UA922" s="806"/>
      <c r="UB922" s="806"/>
      <c r="UC922" s="806"/>
      <c r="UD922" s="806"/>
      <c r="UE922" s="806"/>
      <c r="UF922" s="806"/>
      <c r="UG922" s="806"/>
      <c r="UH922" s="806"/>
      <c r="UI922" s="806"/>
      <c r="UJ922" s="806"/>
      <c r="UK922" s="806"/>
      <c r="UL922" s="806"/>
      <c r="UM922" s="806"/>
      <c r="UN922" s="806"/>
      <c r="UO922" s="806"/>
      <c r="UP922" s="806"/>
      <c r="UQ922" s="806"/>
      <c r="UR922" s="806"/>
      <c r="US922" s="806"/>
      <c r="UT922" s="806"/>
      <c r="UU922" s="806"/>
      <c r="UV922" s="806"/>
      <c r="UW922" s="806"/>
      <c r="UX922" s="806"/>
      <c r="UY922" s="806"/>
      <c r="UZ922" s="806"/>
      <c r="VA922" s="806"/>
      <c r="VB922" s="806"/>
      <c r="VC922" s="806"/>
      <c r="VD922" s="806"/>
      <c r="VE922" s="806"/>
      <c r="VF922" s="806"/>
      <c r="VG922" s="806"/>
      <c r="VH922" s="806"/>
      <c r="VI922" s="806"/>
      <c r="VJ922" s="806"/>
      <c r="VK922" s="806"/>
      <c r="VL922" s="806"/>
      <c r="VM922" s="806"/>
      <c r="VN922" s="806"/>
      <c r="VO922" s="806"/>
      <c r="VP922" s="806"/>
      <c r="VQ922" s="806"/>
      <c r="VR922" s="806"/>
      <c r="VS922" s="806"/>
      <c r="VT922" s="806"/>
      <c r="VU922" s="806"/>
      <c r="VV922" s="806"/>
      <c r="VW922" s="806"/>
      <c r="VX922" s="806"/>
      <c r="VY922" s="806"/>
      <c r="VZ922" s="806"/>
      <c r="WA922" s="806"/>
      <c r="WB922" s="806"/>
      <c r="WC922" s="806"/>
      <c r="WD922" s="806"/>
      <c r="WE922" s="806"/>
      <c r="WF922" s="806"/>
      <c r="WG922" s="806"/>
      <c r="WH922" s="806"/>
      <c r="WI922" s="806"/>
      <c r="WJ922" s="806"/>
      <c r="WK922" s="806"/>
      <c r="WL922" s="806"/>
      <c r="WM922" s="806"/>
      <c r="WN922" s="806"/>
      <c r="WO922" s="806"/>
      <c r="WP922" s="806"/>
      <c r="WQ922" s="806"/>
      <c r="WR922" s="806"/>
      <c r="WS922" s="806"/>
      <c r="WT922" s="806"/>
      <c r="WU922" s="806"/>
      <c r="WV922" s="806"/>
      <c r="WW922" s="806"/>
      <c r="WX922" s="806"/>
      <c r="WY922" s="806"/>
      <c r="WZ922" s="806"/>
      <c r="XA922" s="806"/>
      <c r="XB922" s="806"/>
      <c r="XC922" s="806"/>
      <c r="XD922" s="806"/>
      <c r="XE922" s="806"/>
      <c r="XF922" s="806"/>
      <c r="XG922" s="806"/>
      <c r="XH922" s="806"/>
      <c r="XI922" s="806"/>
      <c r="XJ922" s="806"/>
      <c r="XK922" s="806"/>
      <c r="XL922" s="806"/>
      <c r="XM922" s="806"/>
      <c r="XN922" s="806"/>
      <c r="XO922" s="806"/>
      <c r="XP922" s="806"/>
      <c r="XQ922" s="806"/>
      <c r="XR922" s="806"/>
      <c r="XS922" s="806"/>
      <c r="XT922" s="806"/>
      <c r="XU922" s="806"/>
      <c r="XV922" s="806"/>
      <c r="XW922" s="806"/>
      <c r="XX922" s="806"/>
      <c r="XY922" s="806"/>
      <c r="XZ922" s="806"/>
      <c r="YA922" s="806"/>
      <c r="YB922" s="806"/>
      <c r="YC922" s="806"/>
      <c r="YD922" s="806"/>
      <c r="YE922" s="806"/>
      <c r="YF922" s="806"/>
      <c r="YG922" s="806"/>
      <c r="YH922" s="806"/>
      <c r="YI922" s="806"/>
      <c r="YJ922" s="806"/>
      <c r="YK922" s="806"/>
      <c r="YL922" s="806"/>
      <c r="YM922" s="806"/>
      <c r="YN922" s="806"/>
      <c r="YO922" s="806"/>
      <c r="YP922" s="806"/>
      <c r="YQ922" s="806"/>
      <c r="YR922" s="806"/>
      <c r="YS922" s="806"/>
      <c r="YT922" s="806"/>
      <c r="YU922" s="806"/>
      <c r="YV922" s="806"/>
      <c r="YW922" s="806"/>
      <c r="YX922" s="806"/>
      <c r="YY922" s="806"/>
      <c r="YZ922" s="806"/>
      <c r="ZA922" s="806"/>
      <c r="ZB922" s="806"/>
      <c r="ZC922" s="806"/>
      <c r="ZD922" s="806"/>
      <c r="ZE922" s="806"/>
      <c r="ZF922" s="806"/>
      <c r="ZG922" s="806"/>
      <c r="ZH922" s="806"/>
      <c r="ZI922" s="806"/>
      <c r="ZJ922" s="806"/>
      <c r="ZK922" s="806"/>
      <c r="ZL922" s="806"/>
      <c r="ZM922" s="806"/>
      <c r="ZN922" s="806"/>
      <c r="ZO922" s="806"/>
      <c r="ZP922" s="806"/>
      <c r="ZQ922" s="806"/>
      <c r="ZR922" s="806"/>
      <c r="ZS922" s="806"/>
      <c r="ZT922" s="806"/>
      <c r="ZU922" s="806"/>
      <c r="ZV922" s="806"/>
      <c r="ZW922" s="806"/>
      <c r="ZX922" s="806"/>
      <c r="ZY922" s="806"/>
      <c r="ZZ922" s="806"/>
      <c r="AAA922" s="806"/>
      <c r="AAB922" s="806"/>
      <c r="AAC922" s="806"/>
      <c r="AAD922" s="806"/>
      <c r="AAE922" s="806"/>
      <c r="AAF922" s="806"/>
      <c r="AAG922" s="806"/>
      <c r="AAH922" s="806"/>
      <c r="AAI922" s="806"/>
      <c r="AAJ922" s="806"/>
      <c r="AAK922" s="806"/>
      <c r="AAL922" s="806"/>
      <c r="AAM922" s="806"/>
      <c r="AAN922" s="806"/>
      <c r="AAO922" s="806"/>
      <c r="AAP922" s="806"/>
      <c r="AAQ922" s="806"/>
      <c r="AAR922" s="806"/>
      <c r="AAS922" s="806"/>
      <c r="AAT922" s="806"/>
      <c r="AAU922" s="806"/>
      <c r="AAV922" s="806"/>
      <c r="AAW922" s="806"/>
      <c r="AAX922" s="806"/>
      <c r="AAY922" s="806"/>
      <c r="AAZ922" s="806"/>
      <c r="ABA922" s="806"/>
      <c r="ABB922" s="806"/>
      <c r="ABC922" s="806"/>
      <c r="ABD922" s="806"/>
      <c r="ABE922" s="806"/>
      <c r="ABF922" s="806"/>
      <c r="ABG922" s="806"/>
      <c r="ABH922" s="806"/>
      <c r="ABI922" s="806"/>
      <c r="ABJ922" s="806"/>
      <c r="ABK922" s="806"/>
      <c r="ABL922" s="806"/>
      <c r="ABM922" s="806"/>
      <c r="ABN922" s="806"/>
      <c r="ABO922" s="806"/>
      <c r="ABP922" s="806"/>
      <c r="ABQ922" s="806"/>
      <c r="ABR922" s="806"/>
      <c r="ABS922" s="806"/>
      <c r="ABT922" s="806"/>
      <c r="ABU922" s="806"/>
      <c r="ABV922" s="806"/>
      <c r="ABW922" s="806"/>
      <c r="ABX922" s="806"/>
      <c r="ABY922" s="806"/>
      <c r="ABZ922" s="806"/>
      <c r="ACA922" s="806"/>
      <c r="ACB922" s="806"/>
      <c r="ACC922" s="806"/>
      <c r="ACD922" s="806"/>
      <c r="ACE922" s="806"/>
      <c r="ACF922" s="806"/>
      <c r="ACG922" s="806"/>
      <c r="ACH922" s="806"/>
      <c r="ACI922" s="806"/>
      <c r="ACJ922" s="806"/>
      <c r="ACK922" s="806"/>
      <c r="ACL922" s="806"/>
      <c r="ACM922" s="806"/>
      <c r="ACN922" s="806"/>
      <c r="ACO922" s="806"/>
      <c r="ACP922" s="806"/>
      <c r="ACQ922" s="806"/>
      <c r="ACR922" s="806"/>
      <c r="ACS922" s="806"/>
      <c r="ACT922" s="806"/>
      <c r="ACU922" s="806"/>
      <c r="ACV922" s="806"/>
      <c r="ACW922" s="806"/>
      <c r="ACX922" s="806"/>
      <c r="ACY922" s="806"/>
      <c r="ACZ922" s="806"/>
      <c r="ADA922" s="806"/>
      <c r="ADB922" s="806"/>
      <c r="ADC922" s="806"/>
      <c r="ADD922" s="806"/>
      <c r="ADE922" s="806"/>
      <c r="ADF922" s="806"/>
      <c r="ADG922" s="806"/>
      <c r="ADH922" s="806"/>
      <c r="ADI922" s="806"/>
      <c r="ADJ922" s="806"/>
      <c r="ADK922" s="806"/>
      <c r="ADL922" s="806"/>
      <c r="ADM922" s="806"/>
      <c r="ADN922" s="806"/>
      <c r="ADO922" s="806"/>
      <c r="ADP922" s="806"/>
      <c r="ADQ922" s="806"/>
      <c r="ADR922" s="806"/>
      <c r="ADS922" s="806"/>
      <c r="ADT922" s="806"/>
      <c r="ADU922" s="806"/>
      <c r="ADV922" s="806"/>
      <c r="ADW922" s="806"/>
      <c r="ADX922" s="806"/>
      <c r="ADY922" s="806"/>
      <c r="ADZ922" s="806"/>
      <c r="AEA922" s="806"/>
      <c r="AEB922" s="806"/>
      <c r="AEC922" s="806"/>
      <c r="AED922" s="806"/>
      <c r="AEE922" s="806"/>
      <c r="AEF922" s="806"/>
      <c r="AEG922" s="806"/>
      <c r="AEH922" s="806"/>
      <c r="AEI922" s="806"/>
      <c r="AEJ922" s="806"/>
      <c r="AEK922" s="806"/>
      <c r="AEL922" s="806"/>
      <c r="AEM922" s="806"/>
      <c r="AEN922" s="806"/>
      <c r="AEO922" s="806"/>
      <c r="AEP922" s="806"/>
      <c r="AEQ922" s="806"/>
      <c r="AER922" s="806"/>
      <c r="AES922" s="806"/>
      <c r="AET922" s="806"/>
      <c r="AEU922" s="806"/>
      <c r="AEV922" s="806"/>
      <c r="AEW922" s="806"/>
      <c r="AEX922" s="806"/>
      <c r="AEY922" s="806"/>
      <c r="AEZ922" s="806"/>
      <c r="AFA922" s="806"/>
      <c r="AFB922" s="806"/>
      <c r="AFC922" s="806"/>
      <c r="AFD922" s="806"/>
      <c r="AFE922" s="806"/>
      <c r="AFF922" s="806"/>
      <c r="AFG922" s="806"/>
      <c r="AFH922" s="806"/>
      <c r="AFI922" s="806"/>
      <c r="AFJ922" s="806"/>
      <c r="AFK922" s="806"/>
      <c r="AFL922" s="806"/>
      <c r="AFM922" s="806"/>
      <c r="AFN922" s="806"/>
      <c r="AFO922" s="806"/>
      <c r="AFP922" s="806"/>
      <c r="AFQ922" s="806"/>
      <c r="AFR922" s="806"/>
      <c r="AFS922" s="806"/>
      <c r="AFT922" s="806"/>
      <c r="AFU922" s="806"/>
      <c r="AFV922" s="806"/>
      <c r="AFW922" s="806"/>
      <c r="AFX922" s="806"/>
      <c r="AFY922" s="806"/>
      <c r="AFZ922" s="806"/>
      <c r="AGA922" s="806"/>
      <c r="AGB922" s="806"/>
      <c r="AGC922" s="806"/>
      <c r="AGD922" s="806"/>
      <c r="AGE922" s="806"/>
      <c r="AGF922" s="806"/>
      <c r="AGG922" s="806"/>
      <c r="AGH922" s="806"/>
      <c r="AGI922" s="806"/>
      <c r="AGJ922" s="806"/>
      <c r="AGK922" s="806"/>
      <c r="AGL922" s="806"/>
      <c r="AGM922" s="806"/>
      <c r="AGN922" s="806"/>
      <c r="AGO922" s="806"/>
      <c r="AGP922" s="806"/>
      <c r="AGQ922" s="806"/>
      <c r="AGR922" s="806"/>
      <c r="AGS922" s="806"/>
      <c r="AGT922" s="806"/>
      <c r="AGU922" s="806"/>
      <c r="AGV922" s="806"/>
      <c r="AGW922" s="806"/>
      <c r="AGX922" s="806"/>
      <c r="AGY922" s="806"/>
      <c r="AGZ922" s="806"/>
      <c r="AHA922" s="806"/>
      <c r="AHB922" s="806"/>
      <c r="AHC922" s="806"/>
      <c r="AHD922" s="806"/>
      <c r="AHE922" s="806"/>
      <c r="AHF922" s="806"/>
      <c r="AHG922" s="806"/>
      <c r="AHH922" s="806"/>
      <c r="AHI922" s="806"/>
      <c r="AHJ922" s="806"/>
      <c r="AHK922" s="806"/>
      <c r="AHL922" s="806"/>
      <c r="AHM922" s="806"/>
      <c r="AHN922" s="806"/>
      <c r="AHO922" s="806"/>
      <c r="AHP922" s="806"/>
      <c r="AHQ922" s="806"/>
      <c r="AHR922" s="806"/>
      <c r="AHS922" s="806"/>
      <c r="AHT922" s="806"/>
      <c r="AHU922" s="806"/>
      <c r="AHV922" s="806"/>
      <c r="AHW922" s="806"/>
      <c r="AHX922" s="806"/>
      <c r="AHY922" s="806"/>
      <c r="AHZ922" s="806"/>
      <c r="AIA922" s="806"/>
      <c r="AIB922" s="806"/>
      <c r="AIC922" s="806"/>
      <c r="AID922" s="806"/>
      <c r="AIE922" s="806"/>
      <c r="AIF922" s="806"/>
      <c r="AIG922" s="806"/>
      <c r="AIH922" s="806"/>
      <c r="AII922" s="806"/>
      <c r="AIJ922" s="806"/>
      <c r="AIK922" s="806"/>
      <c r="AIL922" s="806"/>
      <c r="AIM922" s="806"/>
      <c r="AIN922" s="806"/>
      <c r="AIO922" s="806"/>
      <c r="AIP922" s="806"/>
      <c r="AIQ922" s="806"/>
      <c r="AIR922" s="806"/>
      <c r="AIS922" s="806"/>
      <c r="AIT922" s="806"/>
      <c r="AIU922" s="806"/>
      <c r="AIV922" s="806"/>
      <c r="AIW922" s="806"/>
      <c r="AIX922" s="806"/>
      <c r="AIY922" s="806"/>
      <c r="AIZ922" s="806"/>
      <c r="AJA922" s="806"/>
      <c r="AJB922" s="806"/>
      <c r="AJC922" s="806"/>
      <c r="AJD922" s="806"/>
      <c r="AJE922" s="806"/>
      <c r="AJF922" s="806"/>
      <c r="AJG922" s="806"/>
      <c r="AJH922" s="806"/>
      <c r="AJI922" s="806"/>
      <c r="AJJ922" s="806"/>
      <c r="AJK922" s="806"/>
      <c r="AJL922" s="806"/>
      <c r="AJM922" s="806"/>
      <c r="AJN922" s="806"/>
      <c r="AJO922" s="806"/>
      <c r="AJP922" s="806"/>
      <c r="AJQ922" s="806"/>
      <c r="AJR922" s="806"/>
      <c r="AJS922" s="806"/>
      <c r="AJT922" s="806"/>
      <c r="AJU922" s="806"/>
      <c r="AJV922" s="806"/>
      <c r="AJW922" s="806"/>
      <c r="AJX922" s="806"/>
      <c r="AJY922" s="806"/>
      <c r="AJZ922" s="806"/>
      <c r="AKA922" s="806"/>
      <c r="AKB922" s="806"/>
      <c r="AKC922" s="806"/>
      <c r="AKD922" s="806"/>
      <c r="AKE922" s="806"/>
      <c r="AKF922" s="806"/>
      <c r="AKG922" s="806"/>
      <c r="AKH922" s="806"/>
      <c r="AKI922" s="806"/>
      <c r="AKJ922" s="806"/>
      <c r="AKK922" s="806"/>
      <c r="AKL922" s="806"/>
      <c r="AKM922" s="806"/>
      <c r="AKN922" s="806"/>
      <c r="AKO922" s="806"/>
      <c r="AKP922" s="806"/>
      <c r="AKQ922" s="806"/>
      <c r="AKR922" s="806"/>
      <c r="AKS922" s="806"/>
      <c r="AKT922" s="806"/>
      <c r="AKU922" s="806"/>
      <c r="AKV922" s="806"/>
      <c r="AKW922" s="806"/>
      <c r="AKX922" s="806"/>
      <c r="AKY922" s="806"/>
      <c r="AKZ922" s="806"/>
      <c r="ALA922" s="806"/>
      <c r="ALB922" s="806"/>
      <c r="ALC922" s="806"/>
      <c r="ALD922" s="806"/>
      <c r="ALE922" s="806"/>
      <c r="ALF922" s="806"/>
      <c r="ALG922" s="806"/>
      <c r="ALH922" s="806"/>
      <c r="ALI922" s="806"/>
      <c r="ALJ922" s="806"/>
      <c r="ALK922" s="806"/>
      <c r="ALL922" s="806"/>
      <c r="ALM922" s="806"/>
      <c r="ALN922" s="806"/>
      <c r="ALO922" s="806"/>
      <c r="ALP922" s="806"/>
      <c r="ALQ922" s="806"/>
      <c r="ALR922" s="806"/>
      <c r="ALS922" s="806"/>
      <c r="ALT922" s="806"/>
      <c r="ALU922" s="806"/>
      <c r="ALV922" s="806"/>
      <c r="ALW922" s="806"/>
      <c r="ALX922" s="806"/>
      <c r="ALY922" s="806"/>
      <c r="ALZ922" s="806"/>
      <c r="AMA922" s="806"/>
      <c r="AMB922" s="806"/>
      <c r="AMC922" s="806"/>
      <c r="AMD922" s="806"/>
      <c r="AME922" s="806"/>
      <c r="AMF922" s="806"/>
      <c r="AMG922" s="806"/>
      <c r="AMH922" s="806"/>
      <c r="AMI922" s="806"/>
      <c r="AMJ922" s="806"/>
      <c r="AMK922" s="806"/>
      <c r="AML922" s="806"/>
      <c r="AMM922" s="806"/>
      <c r="AMN922" s="806"/>
      <c r="AMO922" s="806"/>
      <c r="AMP922" s="806"/>
      <c r="AMQ922" s="806"/>
      <c r="AMR922" s="806"/>
      <c r="AMS922" s="806"/>
      <c r="AMT922" s="806"/>
      <c r="AMU922" s="806"/>
      <c r="AMV922" s="806"/>
      <c r="AMW922" s="806"/>
      <c r="AMX922" s="806"/>
      <c r="AMY922" s="806"/>
      <c r="AMZ922" s="806"/>
      <c r="ANA922" s="806"/>
      <c r="ANB922" s="806"/>
      <c r="ANC922" s="806"/>
      <c r="AND922" s="806"/>
      <c r="ANE922" s="806"/>
      <c r="ANF922" s="806"/>
      <c r="ANG922" s="806"/>
      <c r="ANH922" s="806"/>
      <c r="ANI922" s="806"/>
      <c r="ANJ922" s="806"/>
      <c r="ANK922" s="806"/>
      <c r="ANL922" s="806"/>
      <c r="ANM922" s="806"/>
      <c r="ANN922" s="806"/>
      <c r="ANO922" s="806"/>
      <c r="ANP922" s="806"/>
      <c r="ANQ922" s="806"/>
      <c r="ANR922" s="806"/>
      <c r="ANS922" s="806"/>
      <c r="ANT922" s="806"/>
      <c r="ANU922" s="806"/>
      <c r="ANV922" s="806"/>
      <c r="ANW922" s="806"/>
      <c r="ANX922" s="806"/>
      <c r="ANY922" s="806"/>
      <c r="ANZ922" s="806"/>
      <c r="AOA922" s="806"/>
      <c r="AOB922" s="806"/>
      <c r="AOC922" s="806"/>
      <c r="AOD922" s="806"/>
      <c r="AOE922" s="806"/>
      <c r="AOF922" s="806"/>
      <c r="AOG922" s="806"/>
      <c r="AOH922" s="806"/>
      <c r="AOI922" s="806"/>
      <c r="AOJ922" s="806"/>
      <c r="AOK922" s="806"/>
      <c r="AOL922" s="806"/>
      <c r="AOM922" s="806"/>
      <c r="AON922" s="806"/>
      <c r="AOO922" s="806"/>
      <c r="AOP922" s="806"/>
      <c r="AOQ922" s="806"/>
      <c r="AOR922" s="806"/>
      <c r="AOS922" s="806"/>
      <c r="AOT922" s="806"/>
      <c r="AOU922" s="806"/>
      <c r="AOV922" s="806"/>
      <c r="AOW922" s="806"/>
      <c r="AOX922" s="806"/>
      <c r="AOY922" s="806"/>
      <c r="AOZ922" s="806"/>
      <c r="APA922" s="806"/>
      <c r="APB922" s="806"/>
      <c r="APC922" s="806"/>
      <c r="APD922" s="806"/>
      <c r="APE922" s="806"/>
      <c r="APF922" s="806"/>
      <c r="APG922" s="806"/>
      <c r="APH922" s="806"/>
      <c r="API922" s="806"/>
      <c r="APJ922" s="806"/>
      <c r="APK922" s="806"/>
      <c r="APL922" s="806"/>
      <c r="APM922" s="806"/>
      <c r="APN922" s="806"/>
      <c r="APO922" s="806"/>
      <c r="APP922" s="806"/>
      <c r="APQ922" s="806"/>
      <c r="APR922" s="806"/>
      <c r="APS922" s="806"/>
      <c r="APT922" s="806"/>
      <c r="APU922" s="806"/>
      <c r="APV922" s="806"/>
      <c r="APW922" s="806"/>
      <c r="APX922" s="806"/>
      <c r="APY922" s="806"/>
      <c r="APZ922" s="806"/>
      <c r="AQA922" s="806"/>
      <c r="AQB922" s="806"/>
      <c r="AQC922" s="806"/>
      <c r="AQD922" s="806"/>
      <c r="AQE922" s="806"/>
      <c r="AQF922" s="806"/>
      <c r="AQG922" s="806"/>
      <c r="AQH922" s="806"/>
      <c r="AQI922" s="806"/>
      <c r="AQJ922" s="806"/>
      <c r="AQK922" s="806"/>
      <c r="AQL922" s="806"/>
      <c r="AQM922" s="806"/>
      <c r="AQN922" s="806"/>
      <c r="AQO922" s="806"/>
      <c r="AQP922" s="806"/>
      <c r="AQQ922" s="806"/>
      <c r="AQR922" s="806"/>
      <c r="AQS922" s="806"/>
      <c r="AQT922" s="806"/>
      <c r="AQU922" s="806"/>
      <c r="AQV922" s="806"/>
      <c r="AQW922" s="806"/>
      <c r="AQX922" s="806"/>
      <c r="AQY922" s="806"/>
      <c r="AQZ922" s="806"/>
      <c r="ARA922" s="806"/>
      <c r="ARB922" s="806"/>
      <c r="ARC922" s="806"/>
      <c r="ARD922" s="806"/>
      <c r="ARE922" s="806"/>
      <c r="ARF922" s="806"/>
      <c r="ARG922" s="806"/>
      <c r="ARH922" s="806"/>
      <c r="ARI922" s="806"/>
      <c r="ARJ922" s="806"/>
      <c r="ARK922" s="806"/>
      <c r="ARL922" s="806"/>
      <c r="ARM922" s="806"/>
      <c r="ARN922" s="806"/>
      <c r="ARO922" s="806"/>
      <c r="ARP922" s="806"/>
      <c r="ARQ922" s="806"/>
      <c r="ARR922" s="806"/>
      <c r="ARS922" s="806"/>
      <c r="ART922" s="806"/>
      <c r="ARU922" s="806"/>
      <c r="ARV922" s="806"/>
      <c r="ARW922" s="806"/>
      <c r="ARX922" s="806"/>
      <c r="ARY922" s="806"/>
      <c r="ARZ922" s="806"/>
      <c r="ASA922" s="806"/>
      <c r="ASB922" s="806"/>
      <c r="ASC922" s="806"/>
      <c r="ASD922" s="806"/>
      <c r="ASE922" s="806"/>
      <c r="ASF922" s="806"/>
      <c r="ASG922" s="806"/>
      <c r="ASH922" s="806"/>
      <c r="ASI922" s="806"/>
      <c r="ASJ922" s="806"/>
      <c r="ASK922" s="806"/>
      <c r="ASL922" s="806"/>
      <c r="ASM922" s="806"/>
      <c r="ASN922" s="806"/>
      <c r="ASO922" s="806"/>
      <c r="ASP922" s="806"/>
      <c r="ASQ922" s="806"/>
      <c r="ASR922" s="806"/>
      <c r="ASS922" s="806"/>
      <c r="AST922" s="806"/>
      <c r="ASU922" s="806"/>
      <c r="ASV922" s="806"/>
      <c r="ASW922" s="806"/>
      <c r="ASX922" s="806"/>
      <c r="ASY922" s="806"/>
      <c r="ASZ922" s="806"/>
      <c r="ATA922" s="806"/>
      <c r="ATB922" s="806"/>
      <c r="ATC922" s="806"/>
      <c r="ATD922" s="806"/>
      <c r="ATE922" s="806"/>
      <c r="ATF922" s="806"/>
      <c r="ATG922" s="806"/>
      <c r="ATH922" s="806"/>
      <c r="ATI922" s="806"/>
      <c r="ATJ922" s="806"/>
      <c r="ATK922" s="806"/>
      <c r="ATL922" s="806"/>
      <c r="ATM922" s="806"/>
      <c r="ATN922" s="806"/>
      <c r="ATO922" s="806"/>
      <c r="ATP922" s="806"/>
      <c r="ATQ922" s="806"/>
      <c r="ATR922" s="806"/>
      <c r="ATS922" s="806"/>
      <c r="ATT922" s="806"/>
      <c r="ATU922" s="806"/>
      <c r="ATV922" s="806"/>
      <c r="ATW922" s="806"/>
      <c r="ATX922" s="806"/>
      <c r="ATY922" s="806"/>
      <c r="ATZ922" s="806"/>
      <c r="AUA922" s="806"/>
      <c r="AUB922" s="806"/>
      <c r="AUC922" s="806"/>
      <c r="AUD922" s="806"/>
      <c r="AUE922" s="806"/>
      <c r="AUF922" s="806"/>
      <c r="AUG922" s="806"/>
      <c r="AUH922" s="806"/>
      <c r="AUI922" s="806"/>
      <c r="AUJ922" s="806"/>
      <c r="AUK922" s="806"/>
      <c r="AUL922" s="806"/>
      <c r="AUM922" s="806"/>
      <c r="AUN922" s="806"/>
      <c r="AUO922" s="806"/>
      <c r="AUP922" s="806"/>
      <c r="AUQ922" s="806"/>
      <c r="AUR922" s="806"/>
      <c r="AUS922" s="806"/>
      <c r="AUT922" s="806"/>
      <c r="AUU922" s="806"/>
      <c r="AUV922" s="806"/>
      <c r="AUW922" s="806"/>
      <c r="AUX922" s="806"/>
      <c r="AUY922" s="806"/>
      <c r="AUZ922" s="806"/>
      <c r="AVA922" s="806"/>
      <c r="AVB922" s="806"/>
      <c r="AVC922" s="806"/>
      <c r="AVD922" s="806"/>
      <c r="AVE922" s="806"/>
      <c r="AVF922" s="806"/>
      <c r="AVG922" s="806"/>
      <c r="AVH922" s="806"/>
      <c r="AVI922" s="806"/>
      <c r="AVJ922" s="806"/>
      <c r="AVK922" s="806"/>
      <c r="AVL922" s="806"/>
      <c r="AVM922" s="806"/>
      <c r="AVN922" s="806"/>
      <c r="AVO922" s="806"/>
      <c r="AVP922" s="806"/>
      <c r="AVQ922" s="806"/>
      <c r="AVR922" s="806"/>
      <c r="AVS922" s="806"/>
      <c r="AVT922" s="806"/>
      <c r="AVU922" s="806"/>
      <c r="AVV922" s="806"/>
      <c r="AVW922" s="806"/>
      <c r="AVX922" s="806"/>
      <c r="AVY922" s="806"/>
      <c r="AVZ922" s="806"/>
      <c r="AWA922" s="806"/>
      <c r="AWB922" s="806"/>
      <c r="AWC922" s="806"/>
      <c r="AWD922" s="806"/>
      <c r="AWE922" s="806"/>
      <c r="AWF922" s="806"/>
      <c r="AWG922" s="806"/>
      <c r="AWH922" s="806"/>
      <c r="AWI922" s="806"/>
      <c r="AWJ922" s="806"/>
      <c r="AWK922" s="806"/>
      <c r="AWL922" s="806"/>
      <c r="AWM922" s="806"/>
      <c r="AWN922" s="806"/>
      <c r="AWO922" s="806"/>
      <c r="AWP922" s="806"/>
      <c r="AWQ922" s="806"/>
      <c r="AWR922" s="806"/>
      <c r="AWS922" s="806"/>
      <c r="AWT922" s="806"/>
      <c r="AWU922" s="806"/>
      <c r="AWV922" s="806"/>
      <c r="AWW922" s="806"/>
      <c r="AWX922" s="806"/>
      <c r="AWY922" s="806"/>
      <c r="AWZ922" s="806"/>
      <c r="AXA922" s="806"/>
      <c r="AXB922" s="806"/>
      <c r="AXC922" s="806"/>
      <c r="AXD922" s="806"/>
      <c r="AXE922" s="806"/>
      <c r="AXF922" s="806"/>
      <c r="AXG922" s="806"/>
      <c r="AXH922" s="806"/>
      <c r="AXI922" s="806"/>
      <c r="AXJ922" s="806"/>
      <c r="AXK922" s="806"/>
      <c r="AXL922" s="806"/>
      <c r="AXM922" s="806"/>
      <c r="AXN922" s="806"/>
      <c r="AXO922" s="806"/>
      <c r="AXP922" s="806"/>
      <c r="AXQ922" s="806"/>
      <c r="AXR922" s="806"/>
      <c r="AXS922" s="806"/>
      <c r="AXT922" s="806"/>
      <c r="AXU922" s="806"/>
      <c r="AXV922" s="806"/>
      <c r="AXW922" s="806"/>
      <c r="AXX922" s="806"/>
      <c r="AXY922" s="806"/>
      <c r="AXZ922" s="806"/>
      <c r="AYA922" s="806"/>
      <c r="AYB922" s="806"/>
      <c r="AYC922" s="806"/>
      <c r="AYD922" s="806"/>
      <c r="AYE922" s="806"/>
      <c r="AYF922" s="806"/>
      <c r="AYG922" s="806"/>
      <c r="AYH922" s="806"/>
      <c r="AYI922" s="806"/>
      <c r="AYJ922" s="806"/>
      <c r="AYK922" s="806"/>
      <c r="AYL922" s="806"/>
      <c r="AYM922" s="806"/>
      <c r="AYN922" s="806"/>
      <c r="AYO922" s="806"/>
      <c r="AYP922" s="806"/>
      <c r="AYQ922" s="806"/>
      <c r="AYR922" s="806"/>
      <c r="AYS922" s="806"/>
      <c r="AYT922" s="806"/>
      <c r="AYU922" s="806"/>
      <c r="AYV922" s="806"/>
      <c r="AYW922" s="806"/>
      <c r="AYX922" s="806"/>
      <c r="AYY922" s="806"/>
      <c r="AYZ922" s="806"/>
      <c r="AZA922" s="806"/>
      <c r="AZB922" s="806"/>
      <c r="AZC922" s="806"/>
      <c r="AZD922" s="806"/>
      <c r="AZE922" s="806"/>
      <c r="AZF922" s="806"/>
      <c r="AZG922" s="806"/>
      <c r="AZH922" s="806"/>
      <c r="AZI922" s="806"/>
      <c r="AZJ922" s="806"/>
      <c r="AZK922" s="806"/>
      <c r="AZL922" s="806"/>
      <c r="AZM922" s="806"/>
      <c r="AZN922" s="806"/>
      <c r="AZO922" s="806"/>
      <c r="AZP922" s="806"/>
      <c r="AZQ922" s="806"/>
      <c r="AZR922" s="806"/>
      <c r="AZS922" s="806"/>
      <c r="AZT922" s="806"/>
      <c r="AZU922" s="806"/>
      <c r="AZV922" s="806"/>
      <c r="AZW922" s="806"/>
      <c r="AZX922" s="806"/>
      <c r="AZY922" s="806"/>
      <c r="AZZ922" s="806"/>
      <c r="BAA922" s="806"/>
      <c r="BAB922" s="806"/>
      <c r="BAC922" s="806"/>
      <c r="BAD922" s="806"/>
      <c r="BAE922" s="806"/>
      <c r="BAF922" s="806"/>
      <c r="BAG922" s="806"/>
      <c r="BAH922" s="806"/>
      <c r="BAI922" s="806"/>
      <c r="BAJ922" s="806"/>
      <c r="BAK922" s="806"/>
      <c r="BAL922" s="806"/>
      <c r="BAM922" s="806"/>
      <c r="BAN922" s="806"/>
      <c r="BAO922" s="806"/>
      <c r="BAP922" s="806"/>
      <c r="BAQ922" s="806"/>
      <c r="BAR922" s="806"/>
      <c r="BAS922" s="806"/>
      <c r="BAT922" s="806"/>
      <c r="BAU922" s="806"/>
      <c r="BAV922" s="806"/>
      <c r="BAW922" s="806"/>
      <c r="BAX922" s="806"/>
      <c r="BAY922" s="806"/>
      <c r="BAZ922" s="806"/>
      <c r="BBA922" s="806"/>
      <c r="BBB922" s="806"/>
      <c r="BBC922" s="806"/>
      <c r="BBD922" s="806"/>
      <c r="BBE922" s="806"/>
      <c r="BBF922" s="806"/>
      <c r="BBG922" s="806"/>
      <c r="BBH922" s="806"/>
      <c r="BBI922" s="806"/>
      <c r="BBJ922" s="806"/>
      <c r="BBK922" s="806"/>
      <c r="BBL922" s="806"/>
      <c r="BBM922" s="806"/>
      <c r="BBN922" s="806"/>
      <c r="BBO922" s="806"/>
      <c r="BBP922" s="806"/>
      <c r="BBQ922" s="806"/>
      <c r="BBR922" s="806"/>
      <c r="BBS922" s="806"/>
      <c r="BBT922" s="806"/>
      <c r="BBU922" s="806"/>
      <c r="BBV922" s="806"/>
      <c r="BBW922" s="806"/>
      <c r="BBX922" s="806"/>
      <c r="BBY922" s="806"/>
      <c r="BBZ922" s="806"/>
      <c r="BCA922" s="806"/>
      <c r="BCB922" s="806"/>
      <c r="BCC922" s="806"/>
      <c r="BCD922" s="806"/>
      <c r="BCE922" s="806"/>
      <c r="BCF922" s="806"/>
      <c r="BCG922" s="806"/>
      <c r="BCH922" s="806"/>
      <c r="BCI922" s="806"/>
      <c r="BCJ922" s="806"/>
      <c r="BCK922" s="806"/>
      <c r="BCL922" s="806"/>
      <c r="BCM922" s="806"/>
      <c r="BCN922" s="806"/>
      <c r="BCO922" s="806"/>
      <c r="BCP922" s="806"/>
      <c r="BCQ922" s="806"/>
      <c r="BCR922" s="806"/>
      <c r="BCS922" s="806"/>
      <c r="BCT922" s="806"/>
      <c r="BCU922" s="806"/>
      <c r="BCV922" s="806"/>
      <c r="BCW922" s="806"/>
      <c r="BCX922" s="806"/>
      <c r="BCY922" s="806"/>
      <c r="BCZ922" s="806"/>
      <c r="BDA922" s="806"/>
      <c r="BDB922" s="806"/>
      <c r="BDC922" s="806"/>
      <c r="BDD922" s="806"/>
      <c r="BDE922" s="806"/>
      <c r="BDF922" s="806"/>
      <c r="BDG922" s="806"/>
      <c r="BDH922" s="806"/>
      <c r="BDI922" s="806"/>
      <c r="BDJ922" s="806"/>
      <c r="BDK922" s="806"/>
      <c r="BDL922" s="806"/>
      <c r="BDM922" s="806"/>
      <c r="BDN922" s="806"/>
      <c r="BDO922" s="806"/>
      <c r="BDP922" s="806"/>
      <c r="BDQ922" s="806"/>
      <c r="BDR922" s="806"/>
      <c r="BDS922" s="806"/>
      <c r="BDT922" s="806"/>
      <c r="BDU922" s="806"/>
      <c r="BDV922" s="806"/>
      <c r="BDW922" s="806"/>
      <c r="BDX922" s="806"/>
      <c r="BDY922" s="806"/>
      <c r="BDZ922" s="806"/>
      <c r="BEA922" s="806"/>
      <c r="BEB922" s="806"/>
      <c r="BEC922" s="806"/>
      <c r="BED922" s="806"/>
      <c r="BEE922" s="806"/>
      <c r="BEF922" s="806"/>
      <c r="BEG922" s="806"/>
      <c r="BEH922" s="806"/>
      <c r="BEI922" s="806"/>
      <c r="BEJ922" s="806"/>
      <c r="BEK922" s="806"/>
      <c r="BEL922" s="806"/>
      <c r="BEM922" s="806"/>
      <c r="BEN922" s="806"/>
      <c r="BEO922" s="806"/>
      <c r="BEP922" s="806"/>
      <c r="BEQ922" s="806"/>
      <c r="BER922" s="806"/>
      <c r="BES922" s="806"/>
      <c r="BET922" s="806"/>
      <c r="BEU922" s="806"/>
      <c r="BEV922" s="806"/>
      <c r="BEW922" s="806"/>
      <c r="BEX922" s="806"/>
      <c r="BEY922" s="806"/>
      <c r="BEZ922" s="806"/>
      <c r="BFA922" s="806"/>
      <c r="BFB922" s="806"/>
      <c r="BFC922" s="806"/>
      <c r="BFD922" s="806"/>
      <c r="BFE922" s="806"/>
      <c r="BFF922" s="806"/>
      <c r="BFG922" s="806"/>
      <c r="BFH922" s="806"/>
      <c r="BFI922" s="806"/>
      <c r="BFJ922" s="806"/>
      <c r="BFK922" s="806"/>
      <c r="BFL922" s="806"/>
      <c r="BFM922" s="806"/>
      <c r="BFN922" s="806"/>
      <c r="BFO922" s="806"/>
      <c r="BFP922" s="806"/>
      <c r="BFQ922" s="806"/>
      <c r="BFR922" s="806"/>
      <c r="BFS922" s="806"/>
      <c r="BFT922" s="806"/>
      <c r="BFU922" s="806"/>
      <c r="BFV922" s="806"/>
      <c r="BFW922" s="806"/>
      <c r="BFX922" s="806"/>
      <c r="BFY922" s="806"/>
      <c r="BFZ922" s="806"/>
      <c r="BGA922" s="806"/>
      <c r="BGB922" s="806"/>
      <c r="BGC922" s="806"/>
      <c r="BGD922" s="806"/>
      <c r="BGE922" s="806"/>
      <c r="BGF922" s="806"/>
      <c r="BGG922" s="806"/>
      <c r="BGH922" s="806"/>
      <c r="BGI922" s="806"/>
      <c r="BGJ922" s="806"/>
      <c r="BGK922" s="806"/>
      <c r="BGL922" s="806"/>
      <c r="BGM922" s="806"/>
      <c r="BGN922" s="806"/>
      <c r="BGO922" s="806"/>
      <c r="BGP922" s="806"/>
      <c r="BGQ922" s="806"/>
      <c r="BGR922" s="806"/>
      <c r="BGS922" s="806"/>
      <c r="BGT922" s="806"/>
      <c r="BGU922" s="806"/>
      <c r="BGV922" s="806"/>
      <c r="BGW922" s="806"/>
      <c r="BGX922" s="806"/>
      <c r="BGY922" s="806"/>
      <c r="BGZ922" s="806"/>
      <c r="BHA922" s="806"/>
      <c r="BHB922" s="806"/>
      <c r="BHC922" s="806"/>
      <c r="BHD922" s="806"/>
      <c r="BHE922" s="806"/>
      <c r="BHF922" s="806"/>
      <c r="BHG922" s="806"/>
      <c r="BHH922" s="806"/>
      <c r="BHI922" s="806"/>
      <c r="BHJ922" s="806"/>
      <c r="BHK922" s="806"/>
      <c r="BHL922" s="806"/>
      <c r="BHM922" s="806"/>
      <c r="BHN922" s="806"/>
      <c r="BHO922" s="806"/>
      <c r="BHP922" s="806"/>
      <c r="BHQ922" s="806"/>
      <c r="BHR922" s="806"/>
      <c r="BHS922" s="806"/>
      <c r="BHT922" s="806"/>
      <c r="BHU922" s="806"/>
      <c r="BHV922" s="806"/>
      <c r="BHW922" s="806"/>
      <c r="BHX922" s="806"/>
      <c r="BHY922" s="806"/>
      <c r="BHZ922" s="806"/>
      <c r="BIA922" s="806"/>
      <c r="BIB922" s="806"/>
      <c r="BIC922" s="806"/>
      <c r="BID922" s="806"/>
      <c r="BIE922" s="806"/>
      <c r="BIF922" s="806"/>
      <c r="BIG922" s="806"/>
      <c r="BIH922" s="806"/>
      <c r="BII922" s="806"/>
      <c r="BIJ922" s="806"/>
      <c r="BIK922" s="806"/>
      <c r="BIL922" s="806"/>
      <c r="BIM922" s="806"/>
      <c r="BIN922" s="806"/>
      <c r="BIO922" s="806"/>
      <c r="BIP922" s="806"/>
      <c r="BIQ922" s="806"/>
      <c r="BIR922" s="806"/>
      <c r="BIS922" s="806"/>
      <c r="BIT922" s="806"/>
      <c r="BIU922" s="806"/>
      <c r="BIV922" s="806"/>
      <c r="BIW922" s="806"/>
      <c r="BIX922" s="806"/>
      <c r="BIY922" s="806"/>
      <c r="BIZ922" s="806"/>
      <c r="BJA922" s="806"/>
      <c r="BJB922" s="806"/>
      <c r="BJC922" s="806"/>
      <c r="BJD922" s="806"/>
      <c r="BJE922" s="806"/>
      <c r="BJF922" s="806"/>
      <c r="BJG922" s="806"/>
      <c r="BJH922" s="806"/>
      <c r="BJI922" s="806"/>
      <c r="BJJ922" s="806"/>
      <c r="BJK922" s="806"/>
      <c r="BJL922" s="806"/>
      <c r="BJM922" s="806"/>
      <c r="BJN922" s="806"/>
      <c r="BJO922" s="806"/>
      <c r="BJP922" s="806"/>
      <c r="BJQ922" s="806"/>
      <c r="BJR922" s="806"/>
      <c r="BJS922" s="806"/>
      <c r="BJT922" s="806"/>
      <c r="BJU922" s="806"/>
      <c r="BJV922" s="806"/>
      <c r="BJW922" s="806"/>
      <c r="BJX922" s="806"/>
      <c r="BJY922" s="806"/>
      <c r="BJZ922" s="806"/>
      <c r="BKA922" s="806"/>
      <c r="BKB922" s="806"/>
      <c r="BKC922" s="806"/>
      <c r="BKD922" s="806"/>
      <c r="BKE922" s="806"/>
      <c r="BKF922" s="806"/>
      <c r="BKG922" s="806"/>
      <c r="BKH922" s="806"/>
      <c r="BKI922" s="806"/>
      <c r="BKJ922" s="806"/>
      <c r="BKK922" s="806"/>
      <c r="BKL922" s="806"/>
      <c r="BKM922" s="806"/>
      <c r="BKN922" s="806"/>
      <c r="BKO922" s="806"/>
      <c r="BKP922" s="806"/>
      <c r="BKQ922" s="806"/>
      <c r="BKR922" s="806"/>
      <c r="BKS922" s="806"/>
      <c r="BKT922" s="806"/>
      <c r="BKU922" s="806"/>
      <c r="BKV922" s="806"/>
      <c r="BKW922" s="806"/>
      <c r="BKX922" s="806"/>
      <c r="BKY922" s="806"/>
      <c r="BKZ922" s="806"/>
      <c r="BLA922" s="806"/>
      <c r="BLB922" s="806"/>
      <c r="BLC922" s="806"/>
      <c r="BLD922" s="806"/>
      <c r="BLE922" s="806"/>
      <c r="BLF922" s="806"/>
      <c r="BLG922" s="806"/>
      <c r="BLH922" s="806"/>
      <c r="BLI922" s="806"/>
      <c r="BLJ922" s="806"/>
      <c r="BLK922" s="806"/>
      <c r="BLL922" s="806"/>
      <c r="BLM922" s="806"/>
      <c r="BLN922" s="806"/>
      <c r="BLO922" s="806"/>
      <c r="BLP922" s="806"/>
      <c r="BLQ922" s="806"/>
      <c r="BLR922" s="806"/>
      <c r="BLS922" s="806"/>
      <c r="BLT922" s="806"/>
      <c r="BLU922" s="806"/>
      <c r="BLV922" s="806"/>
      <c r="BLW922" s="806"/>
      <c r="BLX922" s="806"/>
      <c r="BLY922" s="806"/>
      <c r="BLZ922" s="806"/>
      <c r="BMA922" s="806"/>
      <c r="BMB922" s="806"/>
      <c r="BMC922" s="806"/>
      <c r="BMD922" s="806"/>
      <c r="BME922" s="806"/>
      <c r="BMF922" s="806"/>
      <c r="BMG922" s="806"/>
      <c r="BMH922" s="806"/>
      <c r="BMI922" s="806"/>
      <c r="BMJ922" s="806"/>
      <c r="BMK922" s="806"/>
      <c r="BML922" s="806"/>
      <c r="BMM922" s="806"/>
      <c r="BMN922" s="806"/>
      <c r="BMO922" s="806"/>
      <c r="BMP922" s="806"/>
      <c r="BMQ922" s="806"/>
      <c r="BMR922" s="806"/>
      <c r="BMS922" s="806"/>
      <c r="BMT922" s="806"/>
      <c r="BMU922" s="806"/>
      <c r="BMV922" s="806"/>
      <c r="BMW922" s="806"/>
      <c r="BMX922" s="806"/>
      <c r="BMY922" s="806"/>
      <c r="BMZ922" s="806"/>
      <c r="BNA922" s="806"/>
      <c r="BNB922" s="806"/>
      <c r="BNC922" s="806"/>
      <c r="BND922" s="806"/>
      <c r="BNE922" s="806"/>
      <c r="BNF922" s="806"/>
      <c r="BNG922" s="806"/>
      <c r="BNH922" s="806"/>
      <c r="BNI922" s="806"/>
      <c r="BNJ922" s="806"/>
      <c r="BNK922" s="806"/>
      <c r="BNL922" s="806"/>
      <c r="BNM922" s="806"/>
      <c r="BNN922" s="806"/>
      <c r="BNO922" s="806"/>
      <c r="BNP922" s="806"/>
      <c r="BNQ922" s="806"/>
      <c r="BNR922" s="806"/>
      <c r="BNS922" s="806"/>
      <c r="BNT922" s="806"/>
      <c r="BNU922" s="806"/>
      <c r="BNV922" s="806"/>
      <c r="BNW922" s="806"/>
      <c r="BNX922" s="806"/>
      <c r="BNY922" s="806"/>
      <c r="BNZ922" s="806"/>
      <c r="BOA922" s="806"/>
      <c r="BOB922" s="806"/>
      <c r="BOC922" s="806"/>
      <c r="BOD922" s="806"/>
      <c r="BOE922" s="806"/>
      <c r="BOF922" s="806"/>
      <c r="BOG922" s="806"/>
      <c r="BOH922" s="806"/>
      <c r="BOI922" s="806"/>
      <c r="BOJ922" s="806"/>
      <c r="BOK922" s="806"/>
      <c r="BOL922" s="806"/>
      <c r="BOM922" s="806"/>
      <c r="BON922" s="806"/>
      <c r="BOO922" s="806"/>
      <c r="BOP922" s="806"/>
      <c r="BOQ922" s="806"/>
      <c r="BOR922" s="806"/>
      <c r="BOS922" s="806"/>
      <c r="BOT922" s="806"/>
      <c r="BOU922" s="806"/>
      <c r="BOV922" s="806"/>
      <c r="BOW922" s="806"/>
      <c r="BOX922" s="806"/>
      <c r="BOY922" s="806"/>
      <c r="BOZ922" s="806"/>
      <c r="BPA922" s="806"/>
      <c r="BPB922" s="806"/>
      <c r="BPC922" s="806"/>
      <c r="BPD922" s="806"/>
      <c r="BPE922" s="806"/>
      <c r="BPF922" s="806"/>
      <c r="BPG922" s="806"/>
      <c r="BPH922" s="806"/>
      <c r="BPI922" s="806"/>
      <c r="BPJ922" s="806"/>
      <c r="BPK922" s="806"/>
      <c r="BPL922" s="806"/>
      <c r="BPM922" s="806"/>
      <c r="BPN922" s="806"/>
      <c r="BPO922" s="806"/>
      <c r="BPP922" s="806"/>
      <c r="BPQ922" s="806"/>
      <c r="BPR922" s="806"/>
      <c r="BPS922" s="806"/>
      <c r="BPT922" s="806"/>
      <c r="BPU922" s="806"/>
      <c r="BPV922" s="806"/>
      <c r="BPW922" s="806"/>
      <c r="BPX922" s="806"/>
      <c r="BPY922" s="806"/>
      <c r="BPZ922" s="806"/>
      <c r="BQA922" s="806"/>
      <c r="BQB922" s="806"/>
      <c r="BQC922" s="806"/>
      <c r="BQD922" s="806"/>
      <c r="BQE922" s="806"/>
      <c r="BQF922" s="806"/>
      <c r="BQG922" s="806"/>
      <c r="BQH922" s="806"/>
      <c r="BQI922" s="806"/>
      <c r="BQJ922" s="806"/>
      <c r="BQK922" s="806"/>
      <c r="BQL922" s="806"/>
      <c r="BQM922" s="806"/>
      <c r="BQN922" s="806"/>
      <c r="BQO922" s="806"/>
      <c r="BQP922" s="806"/>
      <c r="BQQ922" s="806"/>
      <c r="BQR922" s="806"/>
      <c r="BQS922" s="806"/>
      <c r="BQT922" s="806"/>
      <c r="BQU922" s="806"/>
      <c r="BQV922" s="806"/>
      <c r="BQW922" s="806"/>
      <c r="BQX922" s="806"/>
      <c r="BQY922" s="806"/>
      <c r="BQZ922" s="806"/>
      <c r="BRA922" s="806"/>
      <c r="BRB922" s="806"/>
      <c r="BRC922" s="806"/>
      <c r="BRD922" s="806"/>
      <c r="BRE922" s="806"/>
      <c r="BRF922" s="806"/>
      <c r="BRG922" s="806"/>
      <c r="BRH922" s="806"/>
      <c r="BRI922" s="806"/>
      <c r="BRJ922" s="806"/>
      <c r="BRK922" s="806"/>
      <c r="BRL922" s="806"/>
      <c r="BRM922" s="806"/>
      <c r="BRN922" s="806"/>
      <c r="BRO922" s="806"/>
      <c r="BRP922" s="806"/>
      <c r="BRQ922" s="806"/>
      <c r="BRR922" s="806"/>
      <c r="BRS922" s="806"/>
      <c r="BRT922" s="806"/>
      <c r="BRU922" s="806"/>
      <c r="BRV922" s="806"/>
      <c r="BRW922" s="806"/>
      <c r="BRX922" s="806"/>
      <c r="BRY922" s="806"/>
      <c r="BRZ922" s="806"/>
      <c r="BSA922" s="806"/>
      <c r="BSB922" s="806"/>
      <c r="BSC922" s="806"/>
      <c r="BSD922" s="806"/>
      <c r="BSE922" s="806"/>
      <c r="BSF922" s="806"/>
      <c r="BSG922" s="806"/>
      <c r="BSH922" s="806"/>
      <c r="BSI922" s="806"/>
      <c r="BSJ922" s="806"/>
      <c r="BSK922" s="806"/>
      <c r="BSL922" s="806"/>
      <c r="BSM922" s="806"/>
      <c r="BSN922" s="806"/>
      <c r="BSO922" s="806"/>
      <c r="BSP922" s="806"/>
      <c r="BSQ922" s="806"/>
      <c r="BSR922" s="806"/>
      <c r="BSS922" s="806"/>
      <c r="BST922" s="806"/>
      <c r="BSU922" s="806"/>
      <c r="BSV922" s="806"/>
      <c r="BSW922" s="806"/>
      <c r="BSX922" s="806"/>
      <c r="BSY922" s="806"/>
      <c r="BSZ922" s="806"/>
      <c r="BTA922" s="806"/>
      <c r="BTB922" s="806"/>
      <c r="BTC922" s="806"/>
      <c r="BTD922" s="806"/>
      <c r="BTE922" s="806"/>
      <c r="BTF922" s="806"/>
      <c r="BTG922" s="806"/>
      <c r="BTH922" s="806"/>
      <c r="BTI922" s="806"/>
      <c r="BTJ922" s="806"/>
      <c r="BTK922" s="806"/>
      <c r="BTL922" s="806"/>
      <c r="BTM922" s="806"/>
      <c r="BTN922" s="806"/>
      <c r="BTO922" s="806"/>
      <c r="BTP922" s="806"/>
      <c r="BTQ922" s="806"/>
      <c r="BTR922" s="806"/>
      <c r="BTS922" s="806"/>
      <c r="BTT922" s="806"/>
      <c r="BTU922" s="806"/>
      <c r="BTV922" s="806"/>
      <c r="BTW922" s="806"/>
      <c r="BTX922" s="806"/>
      <c r="BTY922" s="806"/>
      <c r="BTZ922" s="806"/>
      <c r="BUA922" s="806"/>
      <c r="BUB922" s="806"/>
      <c r="BUC922" s="806"/>
      <c r="BUD922" s="806"/>
      <c r="BUE922" s="806"/>
      <c r="BUF922" s="806"/>
      <c r="BUG922" s="806"/>
      <c r="BUH922" s="806"/>
      <c r="BUI922" s="806"/>
      <c r="BUJ922" s="806"/>
      <c r="BUK922" s="806"/>
      <c r="BUL922" s="806"/>
      <c r="BUM922" s="806"/>
      <c r="BUN922" s="806"/>
      <c r="BUO922" s="806"/>
      <c r="BUP922" s="806"/>
      <c r="BUQ922" s="806"/>
      <c r="BUR922" s="806"/>
      <c r="BUS922" s="806"/>
      <c r="BUT922" s="806"/>
      <c r="BUU922" s="806"/>
      <c r="BUV922" s="806"/>
      <c r="BUW922" s="806"/>
      <c r="BUX922" s="806"/>
      <c r="BUY922" s="806"/>
      <c r="BUZ922" s="806"/>
      <c r="BVA922" s="806"/>
      <c r="BVB922" s="806"/>
      <c r="BVC922" s="806"/>
      <c r="BVD922" s="806"/>
      <c r="BVE922" s="806"/>
      <c r="BVF922" s="806"/>
      <c r="BVG922" s="806"/>
      <c r="BVH922" s="806"/>
      <c r="BVI922" s="806"/>
      <c r="BVJ922" s="806"/>
      <c r="BVK922" s="806"/>
      <c r="BVL922" s="806"/>
      <c r="BVM922" s="806"/>
      <c r="BVN922" s="806"/>
      <c r="BVO922" s="806"/>
      <c r="BVP922" s="806"/>
      <c r="BVQ922" s="806"/>
      <c r="BVR922" s="806"/>
      <c r="BVS922" s="806"/>
      <c r="BVT922" s="806"/>
      <c r="BVU922" s="806"/>
      <c r="BVV922" s="806"/>
      <c r="BVW922" s="806"/>
      <c r="BVX922" s="806"/>
      <c r="BVY922" s="806"/>
      <c r="BVZ922" s="806"/>
      <c r="BWA922" s="806"/>
      <c r="BWB922" s="806"/>
      <c r="BWC922" s="806"/>
      <c r="BWD922" s="806"/>
      <c r="BWE922" s="806"/>
      <c r="BWF922" s="806"/>
      <c r="BWG922" s="806"/>
      <c r="BWH922" s="806"/>
      <c r="BWI922" s="806"/>
      <c r="BWJ922" s="806"/>
      <c r="BWK922" s="806"/>
      <c r="BWL922" s="806"/>
      <c r="BWM922" s="806"/>
      <c r="BWN922" s="806"/>
      <c r="BWO922" s="806"/>
      <c r="BWP922" s="806"/>
      <c r="BWQ922" s="806"/>
      <c r="BWR922" s="806"/>
      <c r="BWS922" s="806"/>
      <c r="BWT922" s="806"/>
      <c r="BWU922" s="806"/>
      <c r="BWV922" s="806"/>
      <c r="BWW922" s="806"/>
      <c r="BWX922" s="806"/>
      <c r="BWY922" s="806"/>
      <c r="BWZ922" s="806"/>
      <c r="BXA922" s="806"/>
      <c r="BXB922" s="806"/>
      <c r="BXC922" s="806"/>
      <c r="BXD922" s="806"/>
      <c r="BXE922" s="806"/>
      <c r="BXF922" s="806"/>
      <c r="BXG922" s="806"/>
      <c r="BXH922" s="806"/>
      <c r="BXI922" s="806"/>
      <c r="BXJ922" s="806"/>
      <c r="BXK922" s="806"/>
      <c r="BXL922" s="806"/>
      <c r="BXM922" s="806"/>
      <c r="BXN922" s="806"/>
      <c r="BXO922" s="806"/>
      <c r="BXP922" s="806"/>
      <c r="BXQ922" s="806"/>
      <c r="BXR922" s="806"/>
      <c r="BXS922" s="806"/>
      <c r="BXT922" s="806"/>
      <c r="BXU922" s="806"/>
      <c r="BXV922" s="806"/>
      <c r="BXW922" s="806"/>
      <c r="BXX922" s="806"/>
      <c r="BXY922" s="806"/>
      <c r="BXZ922" s="806"/>
      <c r="BYA922" s="806"/>
      <c r="BYB922" s="806"/>
      <c r="BYC922" s="806"/>
      <c r="BYD922" s="806"/>
      <c r="BYE922" s="806"/>
      <c r="BYF922" s="806"/>
      <c r="BYG922" s="806"/>
      <c r="BYH922" s="806"/>
      <c r="BYI922" s="806"/>
      <c r="BYJ922" s="806"/>
      <c r="BYK922" s="806"/>
      <c r="BYL922" s="806"/>
      <c r="BYM922" s="806"/>
      <c r="BYN922" s="806"/>
      <c r="BYO922" s="806"/>
      <c r="BYP922" s="806"/>
      <c r="BYQ922" s="806"/>
      <c r="BYR922" s="806"/>
      <c r="BYS922" s="806"/>
      <c r="BYT922" s="806"/>
      <c r="BYU922" s="806"/>
      <c r="BYV922" s="806"/>
      <c r="BYW922" s="806"/>
      <c r="BYX922" s="806"/>
      <c r="BYY922" s="806"/>
      <c r="BYZ922" s="806"/>
      <c r="BZA922" s="806"/>
      <c r="BZB922" s="806"/>
      <c r="BZC922" s="806"/>
      <c r="BZD922" s="806"/>
      <c r="BZE922" s="806"/>
      <c r="BZF922" s="806"/>
      <c r="BZG922" s="806"/>
      <c r="BZH922" s="806"/>
      <c r="BZI922" s="806"/>
      <c r="BZJ922" s="806"/>
      <c r="BZK922" s="806"/>
      <c r="BZL922" s="806"/>
      <c r="BZM922" s="806"/>
      <c r="BZN922" s="806"/>
      <c r="BZO922" s="806"/>
      <c r="BZP922" s="806"/>
      <c r="BZQ922" s="806"/>
      <c r="BZR922" s="806"/>
      <c r="BZS922" s="806"/>
      <c r="BZT922" s="806"/>
      <c r="BZU922" s="806"/>
      <c r="BZV922" s="806"/>
      <c r="BZW922" s="806"/>
      <c r="BZX922" s="806"/>
      <c r="BZY922" s="806"/>
      <c r="BZZ922" s="806"/>
      <c r="CAA922" s="806"/>
      <c r="CAB922" s="806"/>
      <c r="CAC922" s="806"/>
      <c r="CAD922" s="806"/>
      <c r="CAE922" s="806"/>
      <c r="CAF922" s="806"/>
      <c r="CAG922" s="806"/>
      <c r="CAH922" s="806"/>
      <c r="CAI922" s="806"/>
      <c r="CAJ922" s="806"/>
      <c r="CAK922" s="806"/>
      <c r="CAL922" s="806"/>
      <c r="CAM922" s="806"/>
      <c r="CAN922" s="806"/>
      <c r="CAO922" s="806"/>
      <c r="CAP922" s="806"/>
      <c r="CAQ922" s="806"/>
      <c r="CAR922" s="806"/>
      <c r="CAS922" s="806"/>
      <c r="CAT922" s="806"/>
      <c r="CAU922" s="806"/>
      <c r="CAV922" s="806"/>
      <c r="CAW922" s="806"/>
      <c r="CAX922" s="806"/>
      <c r="CAY922" s="806"/>
      <c r="CAZ922" s="806"/>
      <c r="CBA922" s="806"/>
      <c r="CBB922" s="806"/>
      <c r="CBC922" s="806"/>
      <c r="CBD922" s="806"/>
      <c r="CBE922" s="806"/>
      <c r="CBF922" s="806"/>
      <c r="CBG922" s="806"/>
      <c r="CBH922" s="806"/>
      <c r="CBI922" s="806"/>
      <c r="CBJ922" s="806"/>
      <c r="CBK922" s="806"/>
      <c r="CBL922" s="806"/>
      <c r="CBM922" s="806"/>
      <c r="CBN922" s="806"/>
      <c r="CBO922" s="806"/>
      <c r="CBP922" s="806"/>
      <c r="CBQ922" s="806"/>
      <c r="CBR922" s="806"/>
      <c r="CBS922" s="806"/>
      <c r="CBT922" s="806"/>
      <c r="CBU922" s="806"/>
      <c r="CBV922" s="806"/>
      <c r="CBW922" s="806"/>
      <c r="CBX922" s="806"/>
      <c r="CBY922" s="806"/>
      <c r="CBZ922" s="806"/>
      <c r="CCA922" s="806"/>
      <c r="CCB922" s="806"/>
      <c r="CCC922" s="806"/>
      <c r="CCD922" s="806"/>
      <c r="CCE922" s="806"/>
      <c r="CCF922" s="806"/>
      <c r="CCG922" s="806"/>
      <c r="CCH922" s="806"/>
      <c r="CCI922" s="806"/>
      <c r="CCJ922" s="806"/>
      <c r="CCK922" s="806"/>
      <c r="CCL922" s="806"/>
      <c r="CCM922" s="806"/>
      <c r="CCN922" s="806"/>
      <c r="CCO922" s="806"/>
      <c r="CCP922" s="806"/>
      <c r="CCQ922" s="806"/>
      <c r="CCR922" s="806"/>
      <c r="CCS922" s="806"/>
      <c r="CCT922" s="806"/>
      <c r="CCU922" s="806"/>
      <c r="CCV922" s="806"/>
      <c r="CCW922" s="806"/>
      <c r="CCX922" s="806"/>
      <c r="CCY922" s="806"/>
      <c r="CCZ922" s="806"/>
      <c r="CDA922" s="806"/>
      <c r="CDB922" s="806"/>
      <c r="CDC922" s="806"/>
      <c r="CDD922" s="806"/>
      <c r="CDE922" s="806"/>
      <c r="CDF922" s="806"/>
      <c r="CDG922" s="806"/>
      <c r="CDH922" s="806"/>
      <c r="CDI922" s="806"/>
      <c r="CDJ922" s="806"/>
      <c r="CDK922" s="806"/>
      <c r="CDL922" s="806"/>
      <c r="CDM922" s="806"/>
      <c r="CDN922" s="806"/>
      <c r="CDO922" s="806"/>
      <c r="CDP922" s="806"/>
      <c r="CDQ922" s="806"/>
      <c r="CDR922" s="806"/>
      <c r="CDS922" s="806"/>
      <c r="CDT922" s="806"/>
      <c r="CDU922" s="806"/>
      <c r="CDV922" s="806"/>
      <c r="CDW922" s="806"/>
      <c r="CDX922" s="806"/>
      <c r="CDY922" s="806"/>
      <c r="CDZ922" s="806"/>
      <c r="CEA922" s="806"/>
      <c r="CEB922" s="806"/>
      <c r="CEC922" s="806"/>
      <c r="CED922" s="806"/>
      <c r="CEE922" s="806"/>
      <c r="CEF922" s="806"/>
      <c r="CEG922" s="806"/>
      <c r="CEH922" s="806"/>
      <c r="CEI922" s="806"/>
      <c r="CEJ922" s="806"/>
      <c r="CEK922" s="806"/>
      <c r="CEL922" s="806"/>
      <c r="CEM922" s="806"/>
      <c r="CEN922" s="806"/>
      <c r="CEO922" s="806"/>
      <c r="CEP922" s="806"/>
      <c r="CEQ922" s="806"/>
      <c r="CER922" s="806"/>
      <c r="CES922" s="806"/>
      <c r="CET922" s="806"/>
      <c r="CEU922" s="806"/>
      <c r="CEV922" s="806"/>
      <c r="CEW922" s="806"/>
      <c r="CEX922" s="806"/>
      <c r="CEY922" s="806"/>
      <c r="CEZ922" s="806"/>
      <c r="CFA922" s="806"/>
      <c r="CFB922" s="806"/>
      <c r="CFC922" s="806"/>
      <c r="CFD922" s="806"/>
      <c r="CFE922" s="806"/>
      <c r="CFF922" s="806"/>
      <c r="CFG922" s="806"/>
      <c r="CFH922" s="806"/>
      <c r="CFI922" s="806"/>
      <c r="CFJ922" s="806"/>
      <c r="CFK922" s="806"/>
      <c r="CFL922" s="806"/>
      <c r="CFM922" s="806"/>
      <c r="CFN922" s="806"/>
      <c r="CFO922" s="806"/>
      <c r="CFP922" s="806"/>
      <c r="CFQ922" s="806"/>
      <c r="CFR922" s="806"/>
      <c r="CFS922" s="806"/>
      <c r="CFT922" s="806"/>
      <c r="CFU922" s="806"/>
      <c r="CFV922" s="806"/>
      <c r="CFW922" s="806"/>
      <c r="CFX922" s="806"/>
      <c r="CFY922" s="806"/>
      <c r="CFZ922" s="806"/>
      <c r="CGA922" s="806"/>
      <c r="CGB922" s="806"/>
      <c r="CGC922" s="806"/>
      <c r="CGD922" s="806"/>
      <c r="CGE922" s="806"/>
      <c r="CGF922" s="806"/>
      <c r="CGG922" s="806"/>
      <c r="CGH922" s="806"/>
      <c r="CGI922" s="806"/>
      <c r="CGJ922" s="806"/>
      <c r="CGK922" s="806"/>
      <c r="CGL922" s="806"/>
      <c r="CGM922" s="806"/>
      <c r="CGN922" s="806"/>
      <c r="CGO922" s="806"/>
      <c r="CGP922" s="806"/>
      <c r="CGQ922" s="806"/>
      <c r="CGR922" s="806"/>
      <c r="CGS922" s="806"/>
      <c r="CGT922" s="806"/>
      <c r="CGU922" s="806"/>
      <c r="CGV922" s="806"/>
      <c r="CGW922" s="806"/>
      <c r="CGX922" s="806"/>
      <c r="CGY922" s="806"/>
      <c r="CGZ922" s="806"/>
      <c r="CHA922" s="806"/>
      <c r="CHB922" s="806"/>
      <c r="CHC922" s="806"/>
      <c r="CHD922" s="806"/>
      <c r="CHE922" s="806"/>
      <c r="CHF922" s="806"/>
      <c r="CHG922" s="806"/>
      <c r="CHH922" s="806"/>
      <c r="CHI922" s="806"/>
      <c r="CHJ922" s="806"/>
      <c r="CHK922" s="806"/>
      <c r="CHL922" s="806"/>
      <c r="CHM922" s="806"/>
      <c r="CHN922" s="806"/>
      <c r="CHO922" s="806"/>
      <c r="CHP922" s="806"/>
      <c r="CHQ922" s="806"/>
      <c r="CHR922" s="806"/>
      <c r="CHS922" s="806"/>
      <c r="CHT922" s="806"/>
      <c r="CHU922" s="806"/>
      <c r="CHV922" s="806"/>
      <c r="CHW922" s="806"/>
      <c r="CHX922" s="806"/>
      <c r="CHY922" s="806"/>
      <c r="CHZ922" s="806"/>
      <c r="CIA922" s="806"/>
      <c r="CIB922" s="806"/>
      <c r="CIC922" s="806"/>
      <c r="CID922" s="806"/>
      <c r="CIE922" s="806"/>
      <c r="CIF922" s="806"/>
      <c r="CIG922" s="806"/>
      <c r="CIH922" s="806"/>
      <c r="CII922" s="806"/>
      <c r="CIJ922" s="806"/>
      <c r="CIK922" s="806"/>
      <c r="CIL922" s="806"/>
      <c r="CIM922" s="806"/>
      <c r="CIN922" s="806"/>
      <c r="CIO922" s="806"/>
      <c r="CIP922" s="806"/>
      <c r="CIQ922" s="806"/>
      <c r="CIR922" s="806"/>
      <c r="CIS922" s="806"/>
      <c r="CIT922" s="806"/>
      <c r="CIU922" s="806"/>
      <c r="CIV922" s="806"/>
      <c r="CIW922" s="806"/>
      <c r="CIX922" s="806"/>
      <c r="CIY922" s="806"/>
      <c r="CIZ922" s="806"/>
      <c r="CJA922" s="806"/>
      <c r="CJB922" s="806"/>
      <c r="CJC922" s="806"/>
      <c r="CJD922" s="806"/>
      <c r="CJE922" s="806"/>
      <c r="CJF922" s="806"/>
      <c r="CJG922" s="806"/>
      <c r="CJH922" s="806"/>
      <c r="CJI922" s="806"/>
      <c r="CJJ922" s="806"/>
      <c r="CJK922" s="806"/>
      <c r="CJL922" s="806"/>
      <c r="CJM922" s="806"/>
      <c r="CJN922" s="806"/>
      <c r="CJO922" s="806"/>
      <c r="CJP922" s="806"/>
      <c r="CJQ922" s="806"/>
      <c r="CJR922" s="806"/>
      <c r="CJS922" s="806"/>
      <c r="CJT922" s="806"/>
      <c r="CJU922" s="806"/>
      <c r="CJV922" s="806"/>
      <c r="CJW922" s="806"/>
      <c r="CJX922" s="806"/>
      <c r="CJY922" s="806"/>
      <c r="CJZ922" s="806"/>
      <c r="CKA922" s="806"/>
      <c r="CKB922" s="806"/>
      <c r="CKC922" s="806"/>
      <c r="CKD922" s="806"/>
      <c r="CKE922" s="806"/>
      <c r="CKF922" s="806"/>
      <c r="CKG922" s="806"/>
      <c r="CKH922" s="806"/>
      <c r="CKI922" s="806"/>
      <c r="CKJ922" s="806"/>
      <c r="CKK922" s="806"/>
      <c r="CKL922" s="806"/>
      <c r="CKM922" s="806"/>
      <c r="CKN922" s="806"/>
      <c r="CKO922" s="806"/>
      <c r="CKP922" s="806"/>
      <c r="CKQ922" s="806"/>
      <c r="CKR922" s="806"/>
      <c r="CKS922" s="806"/>
      <c r="CKT922" s="806"/>
      <c r="CKU922" s="806"/>
      <c r="CKV922" s="806"/>
      <c r="CKW922" s="806"/>
      <c r="CKX922" s="806"/>
      <c r="CKY922" s="806"/>
      <c r="CKZ922" s="806"/>
      <c r="CLA922" s="806"/>
      <c r="CLB922" s="806"/>
      <c r="CLC922" s="806"/>
      <c r="CLD922" s="806"/>
      <c r="CLE922" s="806"/>
      <c r="CLF922" s="806"/>
      <c r="CLG922" s="806"/>
      <c r="CLH922" s="806"/>
      <c r="CLI922" s="806"/>
      <c r="CLJ922" s="806"/>
      <c r="CLK922" s="806"/>
      <c r="CLL922" s="806"/>
      <c r="CLM922" s="806"/>
      <c r="CLN922" s="806"/>
      <c r="CLO922" s="806"/>
      <c r="CLP922" s="806"/>
      <c r="CLQ922" s="806"/>
      <c r="CLR922" s="806"/>
      <c r="CLS922" s="806"/>
      <c r="CLT922" s="806"/>
      <c r="CLU922" s="806"/>
      <c r="CLV922" s="806"/>
      <c r="CLW922" s="806"/>
      <c r="CLX922" s="806"/>
      <c r="CLY922" s="806"/>
      <c r="CLZ922" s="806"/>
      <c r="CMA922" s="806"/>
      <c r="CMB922" s="806"/>
      <c r="CMC922" s="806"/>
      <c r="CMD922" s="806"/>
      <c r="CME922" s="806"/>
      <c r="CMF922" s="806"/>
      <c r="CMG922" s="806"/>
      <c r="CMH922" s="806"/>
      <c r="CMI922" s="806"/>
      <c r="CMJ922" s="806"/>
      <c r="CMK922" s="806"/>
      <c r="CML922" s="806"/>
      <c r="CMM922" s="806"/>
      <c r="CMN922" s="806"/>
      <c r="CMO922" s="806"/>
      <c r="CMP922" s="806"/>
      <c r="CMQ922" s="806"/>
      <c r="CMR922" s="806"/>
      <c r="CMS922" s="806"/>
      <c r="CMT922" s="806"/>
      <c r="CMU922" s="806"/>
      <c r="CMV922" s="806"/>
      <c r="CMW922" s="806"/>
      <c r="CMX922" s="806"/>
      <c r="CMY922" s="806"/>
      <c r="CMZ922" s="806"/>
      <c r="CNA922" s="806"/>
      <c r="CNB922" s="806"/>
      <c r="CNC922" s="806"/>
      <c r="CND922" s="806"/>
      <c r="CNE922" s="806"/>
      <c r="CNF922" s="806"/>
      <c r="CNG922" s="806"/>
      <c r="CNH922" s="806"/>
      <c r="CNI922" s="806"/>
      <c r="CNJ922" s="806"/>
      <c r="CNK922" s="806"/>
      <c r="CNL922" s="806"/>
      <c r="CNM922" s="806"/>
      <c r="CNN922" s="806"/>
      <c r="CNO922" s="806"/>
      <c r="CNP922" s="806"/>
      <c r="CNQ922" s="806"/>
      <c r="CNR922" s="806"/>
      <c r="CNS922" s="806"/>
      <c r="CNT922" s="806"/>
      <c r="CNU922" s="806"/>
      <c r="CNV922" s="806"/>
      <c r="CNW922" s="806"/>
      <c r="CNX922" s="806"/>
      <c r="CNY922" s="806"/>
      <c r="CNZ922" s="806"/>
      <c r="COA922" s="806"/>
      <c r="COB922" s="806"/>
      <c r="COC922" s="806"/>
      <c r="COD922" s="806"/>
      <c r="COE922" s="806"/>
      <c r="COF922" s="806"/>
      <c r="COG922" s="806"/>
      <c r="COH922" s="806"/>
      <c r="COI922" s="806"/>
      <c r="COJ922" s="806"/>
      <c r="COK922" s="806"/>
      <c r="COL922" s="806"/>
      <c r="COM922" s="806"/>
      <c r="CON922" s="806"/>
      <c r="COO922" s="806"/>
      <c r="COP922" s="806"/>
      <c r="COQ922" s="806"/>
      <c r="COR922" s="806"/>
      <c r="COS922" s="806"/>
      <c r="COT922" s="806"/>
      <c r="COU922" s="806"/>
      <c r="COV922" s="806"/>
      <c r="COW922" s="806"/>
      <c r="COX922" s="806"/>
      <c r="COY922" s="806"/>
      <c r="COZ922" s="806"/>
      <c r="CPA922" s="806"/>
      <c r="CPB922" s="806"/>
      <c r="CPC922" s="806"/>
      <c r="CPD922" s="806"/>
      <c r="CPE922" s="806"/>
      <c r="CPF922" s="806"/>
      <c r="CPG922" s="806"/>
      <c r="CPH922" s="806"/>
      <c r="CPI922" s="806"/>
      <c r="CPJ922" s="806"/>
      <c r="CPK922" s="806"/>
      <c r="CPL922" s="806"/>
      <c r="CPM922" s="806"/>
      <c r="CPN922" s="806"/>
      <c r="CPO922" s="806"/>
      <c r="CPP922" s="806"/>
      <c r="CPQ922" s="806"/>
      <c r="CPR922" s="806"/>
      <c r="CPS922" s="806"/>
      <c r="CPT922" s="806"/>
      <c r="CPU922" s="806"/>
      <c r="CPV922" s="806"/>
      <c r="CPW922" s="806"/>
      <c r="CPX922" s="806"/>
      <c r="CPY922" s="806"/>
      <c r="CPZ922" s="806"/>
      <c r="CQA922" s="806"/>
      <c r="CQB922" s="806"/>
      <c r="CQC922" s="806"/>
      <c r="CQD922" s="806"/>
      <c r="CQE922" s="806"/>
      <c r="CQF922" s="806"/>
      <c r="CQG922" s="806"/>
      <c r="CQH922" s="806"/>
      <c r="CQI922" s="806"/>
      <c r="CQJ922" s="806"/>
      <c r="CQK922" s="806"/>
      <c r="CQL922" s="806"/>
      <c r="CQM922" s="806"/>
      <c r="CQN922" s="806"/>
      <c r="CQO922" s="806"/>
      <c r="CQP922" s="806"/>
      <c r="CQQ922" s="806"/>
      <c r="CQR922" s="806"/>
      <c r="CQS922" s="806"/>
      <c r="CQT922" s="806"/>
      <c r="CQU922" s="806"/>
      <c r="CQV922" s="806"/>
      <c r="CQW922" s="806"/>
      <c r="CQX922" s="806"/>
      <c r="CQY922" s="806"/>
      <c r="CQZ922" s="806"/>
      <c r="CRA922" s="806"/>
      <c r="CRB922" s="806"/>
      <c r="CRC922" s="806"/>
      <c r="CRD922" s="806"/>
      <c r="CRE922" s="806"/>
      <c r="CRF922" s="806"/>
      <c r="CRG922" s="806"/>
      <c r="CRH922" s="806"/>
      <c r="CRI922" s="806"/>
      <c r="CRJ922" s="806"/>
      <c r="CRK922" s="806"/>
      <c r="CRL922" s="806"/>
      <c r="CRM922" s="806"/>
      <c r="CRN922" s="806"/>
      <c r="CRO922" s="806"/>
      <c r="CRP922" s="806"/>
      <c r="CRQ922" s="806"/>
      <c r="CRR922" s="806"/>
      <c r="CRS922" s="806"/>
      <c r="CRT922" s="806"/>
      <c r="CRU922" s="806"/>
      <c r="CRV922" s="806"/>
      <c r="CRW922" s="806"/>
      <c r="CRX922" s="806"/>
      <c r="CRY922" s="806"/>
      <c r="CRZ922" s="806"/>
      <c r="CSA922" s="806"/>
      <c r="CSB922" s="806"/>
      <c r="CSC922" s="806"/>
      <c r="CSD922" s="806"/>
      <c r="CSE922" s="806"/>
      <c r="CSF922" s="806"/>
      <c r="CSG922" s="806"/>
      <c r="CSH922" s="806"/>
      <c r="CSI922" s="806"/>
      <c r="CSJ922" s="806"/>
      <c r="CSK922" s="806"/>
      <c r="CSL922" s="806"/>
      <c r="CSM922" s="806"/>
      <c r="CSN922" s="806"/>
      <c r="CSO922" s="806"/>
      <c r="CSP922" s="806"/>
      <c r="CSQ922" s="806"/>
      <c r="CSR922" s="806"/>
      <c r="CSS922" s="806"/>
      <c r="CST922" s="806"/>
      <c r="CSU922" s="806"/>
      <c r="CSV922" s="806"/>
      <c r="CSW922" s="806"/>
      <c r="CSX922" s="806"/>
      <c r="CSY922" s="806"/>
      <c r="CSZ922" s="806"/>
      <c r="CTA922" s="806"/>
      <c r="CTB922" s="806"/>
      <c r="CTC922" s="806"/>
      <c r="CTD922" s="806"/>
      <c r="CTE922" s="806"/>
      <c r="CTF922" s="806"/>
      <c r="CTG922" s="806"/>
      <c r="CTH922" s="806"/>
      <c r="CTI922" s="806"/>
      <c r="CTJ922" s="806"/>
      <c r="CTK922" s="806"/>
      <c r="CTL922" s="806"/>
      <c r="CTM922" s="806"/>
      <c r="CTN922" s="806"/>
      <c r="CTO922" s="806"/>
      <c r="CTP922" s="806"/>
      <c r="CTQ922" s="806"/>
      <c r="CTR922" s="806"/>
      <c r="CTS922" s="806"/>
      <c r="CTT922" s="806"/>
      <c r="CTU922" s="806"/>
      <c r="CTV922" s="806"/>
      <c r="CTW922" s="806"/>
      <c r="CTX922" s="806"/>
      <c r="CTY922" s="806"/>
      <c r="CTZ922" s="806"/>
      <c r="CUA922" s="806"/>
      <c r="CUB922" s="806"/>
      <c r="CUC922" s="806"/>
      <c r="CUD922" s="806"/>
      <c r="CUE922" s="806"/>
      <c r="CUF922" s="806"/>
      <c r="CUG922" s="806"/>
      <c r="CUH922" s="806"/>
      <c r="CUI922" s="806"/>
      <c r="CUJ922" s="806"/>
      <c r="CUK922" s="806"/>
      <c r="CUL922" s="806"/>
      <c r="CUM922" s="806"/>
      <c r="CUN922" s="806"/>
      <c r="CUO922" s="806"/>
      <c r="CUP922" s="806"/>
      <c r="CUQ922" s="806"/>
      <c r="CUR922" s="806"/>
      <c r="CUS922" s="806"/>
      <c r="CUT922" s="806"/>
      <c r="CUU922" s="806"/>
      <c r="CUV922" s="806"/>
      <c r="CUW922" s="806"/>
      <c r="CUX922" s="806"/>
      <c r="CUY922" s="806"/>
      <c r="CUZ922" s="806"/>
      <c r="CVA922" s="806"/>
      <c r="CVB922" s="806"/>
      <c r="CVC922" s="806"/>
      <c r="CVD922" s="806"/>
      <c r="CVE922" s="806"/>
      <c r="CVF922" s="806"/>
      <c r="CVG922" s="806"/>
      <c r="CVH922" s="806"/>
      <c r="CVI922" s="806"/>
      <c r="CVJ922" s="806"/>
      <c r="CVK922" s="806"/>
      <c r="CVL922" s="806"/>
      <c r="CVM922" s="806"/>
      <c r="CVN922" s="806"/>
      <c r="CVO922" s="806"/>
      <c r="CVP922" s="806"/>
      <c r="CVQ922" s="806"/>
      <c r="CVR922" s="806"/>
      <c r="CVS922" s="806"/>
      <c r="CVT922" s="806"/>
      <c r="CVU922" s="806"/>
      <c r="CVV922" s="806"/>
      <c r="CVW922" s="806"/>
      <c r="CVX922" s="806"/>
      <c r="CVY922" s="806"/>
      <c r="CVZ922" s="806"/>
      <c r="CWA922" s="806"/>
      <c r="CWB922" s="806"/>
      <c r="CWC922" s="806"/>
      <c r="CWD922" s="806"/>
      <c r="CWE922" s="806"/>
      <c r="CWF922" s="806"/>
      <c r="CWG922" s="806"/>
      <c r="CWH922" s="806"/>
      <c r="CWI922" s="806"/>
      <c r="CWJ922" s="806"/>
      <c r="CWK922" s="806"/>
      <c r="CWL922" s="806"/>
      <c r="CWM922" s="806"/>
      <c r="CWN922" s="806"/>
      <c r="CWO922" s="806"/>
      <c r="CWP922" s="806"/>
      <c r="CWQ922" s="806"/>
      <c r="CWR922" s="806"/>
      <c r="CWS922" s="806"/>
      <c r="CWT922" s="806"/>
      <c r="CWU922" s="806"/>
      <c r="CWV922" s="806"/>
      <c r="CWW922" s="806"/>
      <c r="CWX922" s="806"/>
      <c r="CWY922" s="806"/>
      <c r="CWZ922" s="806"/>
      <c r="CXA922" s="806"/>
      <c r="CXB922" s="806"/>
      <c r="CXC922" s="806"/>
      <c r="CXD922" s="806"/>
      <c r="CXE922" s="806"/>
      <c r="CXF922" s="806"/>
      <c r="CXG922" s="806"/>
      <c r="CXH922" s="806"/>
      <c r="CXI922" s="806"/>
      <c r="CXJ922" s="806"/>
      <c r="CXK922" s="806"/>
      <c r="CXL922" s="806"/>
      <c r="CXM922" s="806"/>
      <c r="CXN922" s="806"/>
      <c r="CXO922" s="806"/>
      <c r="CXP922" s="806"/>
      <c r="CXQ922" s="806"/>
      <c r="CXR922" s="806"/>
      <c r="CXS922" s="806"/>
      <c r="CXT922" s="806"/>
      <c r="CXU922" s="806"/>
      <c r="CXV922" s="806"/>
      <c r="CXW922" s="806"/>
      <c r="CXX922" s="806"/>
      <c r="CXY922" s="806"/>
      <c r="CXZ922" s="806"/>
      <c r="CYA922" s="806"/>
      <c r="CYB922" s="806"/>
      <c r="CYC922" s="806"/>
      <c r="CYD922" s="806"/>
      <c r="CYE922" s="806"/>
      <c r="CYF922" s="806"/>
      <c r="CYG922" s="806"/>
      <c r="CYH922" s="806"/>
      <c r="CYI922" s="806"/>
      <c r="CYJ922" s="806"/>
      <c r="CYK922" s="806"/>
      <c r="CYL922" s="806"/>
      <c r="CYM922" s="806"/>
      <c r="CYN922" s="806"/>
      <c r="CYO922" s="806"/>
      <c r="CYP922" s="806"/>
      <c r="CYQ922" s="806"/>
      <c r="CYR922" s="806"/>
      <c r="CYS922" s="806"/>
      <c r="CYT922" s="806"/>
      <c r="CYU922" s="806"/>
      <c r="CYV922" s="806"/>
      <c r="CYW922" s="806"/>
      <c r="CYX922" s="806"/>
      <c r="CYY922" s="806"/>
      <c r="CYZ922" s="806"/>
      <c r="CZA922" s="806"/>
      <c r="CZB922" s="806"/>
      <c r="CZC922" s="806"/>
      <c r="CZD922" s="806"/>
      <c r="CZE922" s="806"/>
      <c r="CZF922" s="806"/>
      <c r="CZG922" s="806"/>
      <c r="CZH922" s="806"/>
      <c r="CZI922" s="806"/>
      <c r="CZJ922" s="806"/>
      <c r="CZK922" s="806"/>
      <c r="CZL922" s="806"/>
      <c r="CZM922" s="806"/>
      <c r="CZN922" s="806"/>
      <c r="CZO922" s="806"/>
      <c r="CZP922" s="806"/>
      <c r="CZQ922" s="806"/>
      <c r="CZR922" s="806"/>
      <c r="CZS922" s="806"/>
      <c r="CZT922" s="806"/>
      <c r="CZU922" s="806"/>
      <c r="CZV922" s="806"/>
      <c r="CZW922" s="806"/>
      <c r="CZX922" s="806"/>
      <c r="CZY922" s="806"/>
      <c r="CZZ922" s="806"/>
      <c r="DAA922" s="806"/>
      <c r="DAB922" s="806"/>
      <c r="DAC922" s="806"/>
      <c r="DAD922" s="806"/>
      <c r="DAE922" s="806"/>
      <c r="DAF922" s="806"/>
      <c r="DAG922" s="806"/>
      <c r="DAH922" s="806"/>
      <c r="DAI922" s="806"/>
      <c r="DAJ922" s="806"/>
      <c r="DAK922" s="806"/>
      <c r="DAL922" s="806"/>
      <c r="DAM922" s="806"/>
      <c r="DAN922" s="806"/>
      <c r="DAO922" s="806"/>
      <c r="DAP922" s="806"/>
      <c r="DAQ922" s="806"/>
      <c r="DAR922" s="806"/>
      <c r="DAS922" s="806"/>
      <c r="DAT922" s="806"/>
      <c r="DAU922" s="806"/>
      <c r="DAV922" s="806"/>
      <c r="DAW922" s="806"/>
      <c r="DAX922" s="806"/>
      <c r="DAY922" s="806"/>
      <c r="DAZ922" s="806"/>
      <c r="DBA922" s="806"/>
      <c r="DBB922" s="806"/>
      <c r="DBC922" s="806"/>
      <c r="DBD922" s="806"/>
      <c r="DBE922" s="806"/>
      <c r="DBF922" s="806"/>
      <c r="DBG922" s="806"/>
      <c r="DBH922" s="806"/>
      <c r="DBI922" s="806"/>
      <c r="DBJ922" s="806"/>
      <c r="DBK922" s="806"/>
      <c r="DBL922" s="806"/>
      <c r="DBM922" s="806"/>
      <c r="DBN922" s="806"/>
      <c r="DBO922" s="806"/>
      <c r="DBP922" s="806"/>
      <c r="DBQ922" s="806"/>
      <c r="DBR922" s="806"/>
      <c r="DBS922" s="806"/>
      <c r="DBT922" s="806"/>
      <c r="DBU922" s="806"/>
      <c r="DBV922" s="806"/>
      <c r="DBW922" s="806"/>
      <c r="DBX922" s="806"/>
      <c r="DBY922" s="806"/>
      <c r="DBZ922" s="806"/>
      <c r="DCA922" s="806"/>
      <c r="DCB922" s="806"/>
      <c r="DCC922" s="806"/>
      <c r="DCD922" s="806"/>
      <c r="DCE922" s="806"/>
      <c r="DCF922" s="806"/>
      <c r="DCG922" s="806"/>
      <c r="DCH922" s="806"/>
      <c r="DCI922" s="806"/>
      <c r="DCJ922" s="806"/>
      <c r="DCK922" s="806"/>
      <c r="DCL922" s="806"/>
      <c r="DCM922" s="806"/>
      <c r="DCN922" s="806"/>
      <c r="DCO922" s="806"/>
      <c r="DCP922" s="806"/>
      <c r="DCQ922" s="806"/>
      <c r="DCR922" s="806"/>
      <c r="DCS922" s="806"/>
      <c r="DCT922" s="806"/>
      <c r="DCU922" s="806"/>
      <c r="DCV922" s="806"/>
      <c r="DCW922" s="806"/>
      <c r="DCX922" s="806"/>
      <c r="DCY922" s="806"/>
      <c r="DCZ922" s="806"/>
      <c r="DDA922" s="806"/>
      <c r="DDB922" s="806"/>
      <c r="DDC922" s="806"/>
      <c r="DDD922" s="806"/>
      <c r="DDE922" s="806"/>
      <c r="DDF922" s="806"/>
      <c r="DDG922" s="806"/>
      <c r="DDH922" s="806"/>
      <c r="DDI922" s="806"/>
      <c r="DDJ922" s="806"/>
      <c r="DDK922" s="806"/>
      <c r="DDL922" s="806"/>
      <c r="DDM922" s="806"/>
      <c r="DDN922" s="806"/>
      <c r="DDO922" s="806"/>
      <c r="DDP922" s="806"/>
      <c r="DDQ922" s="806"/>
      <c r="DDR922" s="806"/>
      <c r="DDS922" s="806"/>
      <c r="DDT922" s="806"/>
      <c r="DDU922" s="806"/>
      <c r="DDV922" s="806"/>
      <c r="DDW922" s="806"/>
      <c r="DDX922" s="806"/>
      <c r="DDY922" s="806"/>
      <c r="DDZ922" s="806"/>
      <c r="DEA922" s="806"/>
      <c r="DEB922" s="806"/>
      <c r="DEC922" s="806"/>
      <c r="DED922" s="806"/>
      <c r="DEE922" s="806"/>
      <c r="DEF922" s="806"/>
      <c r="DEG922" s="806"/>
      <c r="DEH922" s="806"/>
      <c r="DEI922" s="806"/>
      <c r="DEJ922" s="806"/>
      <c r="DEK922" s="806"/>
      <c r="DEL922" s="806"/>
      <c r="DEM922" s="806"/>
      <c r="DEN922" s="806"/>
      <c r="DEO922" s="806"/>
      <c r="DEP922" s="806"/>
      <c r="DEQ922" s="806"/>
      <c r="DER922" s="806"/>
      <c r="DES922" s="806"/>
      <c r="DET922" s="806"/>
      <c r="DEU922" s="806"/>
      <c r="DEV922" s="806"/>
      <c r="DEW922" s="806"/>
      <c r="DEX922" s="806"/>
      <c r="DEY922" s="806"/>
      <c r="DEZ922" s="806"/>
      <c r="DFA922" s="806"/>
      <c r="DFB922" s="806"/>
      <c r="DFC922" s="806"/>
      <c r="DFD922" s="806"/>
      <c r="DFE922" s="806"/>
      <c r="DFF922" s="806"/>
      <c r="DFG922" s="806"/>
      <c r="DFH922" s="806"/>
      <c r="DFI922" s="806"/>
      <c r="DFJ922" s="806"/>
      <c r="DFK922" s="806"/>
      <c r="DFL922" s="806"/>
      <c r="DFM922" s="806"/>
      <c r="DFN922" s="806"/>
      <c r="DFO922" s="806"/>
      <c r="DFP922" s="806"/>
      <c r="DFQ922" s="806"/>
      <c r="DFR922" s="806"/>
      <c r="DFS922" s="806"/>
      <c r="DFT922" s="806"/>
      <c r="DFU922" s="806"/>
      <c r="DFV922" s="806"/>
      <c r="DFW922" s="806"/>
      <c r="DFX922" s="806"/>
      <c r="DFY922" s="806"/>
      <c r="DFZ922" s="806"/>
      <c r="DGA922" s="806"/>
      <c r="DGB922" s="806"/>
      <c r="DGC922" s="806"/>
      <c r="DGD922" s="806"/>
      <c r="DGE922" s="806"/>
      <c r="DGF922" s="806"/>
      <c r="DGG922" s="806"/>
      <c r="DGH922" s="806"/>
      <c r="DGI922" s="806"/>
      <c r="DGJ922" s="806"/>
      <c r="DGK922" s="806"/>
      <c r="DGL922" s="806"/>
      <c r="DGM922" s="806"/>
      <c r="DGN922" s="806"/>
      <c r="DGO922" s="806"/>
      <c r="DGP922" s="806"/>
      <c r="DGQ922" s="806"/>
      <c r="DGR922" s="806"/>
      <c r="DGS922" s="806"/>
      <c r="DGT922" s="806"/>
      <c r="DGU922" s="806"/>
      <c r="DGV922" s="806"/>
      <c r="DGW922" s="806"/>
      <c r="DGX922" s="806"/>
      <c r="DGY922" s="806"/>
      <c r="DGZ922" s="806"/>
      <c r="DHA922" s="806"/>
      <c r="DHB922" s="806"/>
      <c r="DHC922" s="806"/>
      <c r="DHD922" s="806"/>
      <c r="DHE922" s="806"/>
      <c r="DHF922" s="806"/>
      <c r="DHG922" s="806"/>
      <c r="DHH922" s="806"/>
      <c r="DHI922" s="806"/>
      <c r="DHJ922" s="806"/>
      <c r="DHK922" s="806"/>
      <c r="DHL922" s="806"/>
      <c r="DHM922" s="806"/>
      <c r="DHN922" s="806"/>
      <c r="DHO922" s="806"/>
      <c r="DHP922" s="806"/>
      <c r="DHQ922" s="806"/>
      <c r="DHR922" s="806"/>
      <c r="DHS922" s="806"/>
      <c r="DHT922" s="806"/>
      <c r="DHU922" s="806"/>
      <c r="DHV922" s="806"/>
      <c r="DHW922" s="806"/>
      <c r="DHX922" s="806"/>
      <c r="DHY922" s="806"/>
      <c r="DHZ922" s="806"/>
      <c r="DIA922" s="806"/>
      <c r="DIB922" s="806"/>
      <c r="DIC922" s="806"/>
      <c r="DID922" s="806"/>
      <c r="DIE922" s="806"/>
      <c r="DIF922" s="806"/>
      <c r="DIG922" s="806"/>
      <c r="DIH922" s="806"/>
      <c r="DII922" s="806"/>
      <c r="DIJ922" s="806"/>
      <c r="DIK922" s="806"/>
      <c r="DIL922" s="806"/>
      <c r="DIM922" s="806"/>
      <c r="DIN922" s="806"/>
      <c r="DIO922" s="806"/>
      <c r="DIP922" s="806"/>
      <c r="DIQ922" s="806"/>
      <c r="DIR922" s="806"/>
      <c r="DIS922" s="806"/>
      <c r="DIT922" s="806"/>
      <c r="DIU922" s="806"/>
      <c r="DIV922" s="806"/>
      <c r="DIW922" s="806"/>
      <c r="DIX922" s="806"/>
      <c r="DIY922" s="806"/>
      <c r="DIZ922" s="806"/>
      <c r="DJA922" s="806"/>
      <c r="DJB922" s="806"/>
      <c r="DJC922" s="806"/>
      <c r="DJD922" s="806"/>
      <c r="DJE922" s="806"/>
      <c r="DJF922" s="806"/>
      <c r="DJG922" s="806"/>
      <c r="DJH922" s="806"/>
      <c r="DJI922" s="806"/>
      <c r="DJJ922" s="806"/>
      <c r="DJK922" s="806"/>
      <c r="DJL922" s="806"/>
      <c r="DJM922" s="806"/>
      <c r="DJN922" s="806"/>
      <c r="DJO922" s="806"/>
      <c r="DJP922" s="806"/>
      <c r="DJQ922" s="806"/>
      <c r="DJR922" s="806"/>
      <c r="DJS922" s="806"/>
      <c r="DJT922" s="806"/>
      <c r="DJU922" s="806"/>
      <c r="DJV922" s="806"/>
      <c r="DJW922" s="806"/>
      <c r="DJX922" s="806"/>
      <c r="DJY922" s="806"/>
      <c r="DJZ922" s="806"/>
      <c r="DKA922" s="806"/>
      <c r="DKB922" s="806"/>
      <c r="DKC922" s="806"/>
      <c r="DKD922" s="806"/>
      <c r="DKE922" s="806"/>
      <c r="DKF922" s="806"/>
      <c r="DKG922" s="806"/>
      <c r="DKH922" s="806"/>
      <c r="DKI922" s="806"/>
      <c r="DKJ922" s="806"/>
      <c r="DKK922" s="806"/>
      <c r="DKL922" s="806"/>
      <c r="DKM922" s="806"/>
      <c r="DKN922" s="806"/>
      <c r="DKO922" s="806"/>
      <c r="DKP922" s="806"/>
      <c r="DKQ922" s="806"/>
      <c r="DKR922" s="806"/>
      <c r="DKS922" s="806"/>
      <c r="DKT922" s="806"/>
      <c r="DKU922" s="806"/>
      <c r="DKV922" s="806"/>
      <c r="DKW922" s="806"/>
      <c r="DKX922" s="806"/>
      <c r="DKY922" s="806"/>
      <c r="DKZ922" s="806"/>
      <c r="DLA922" s="806"/>
      <c r="DLB922" s="806"/>
      <c r="DLC922" s="806"/>
      <c r="DLD922" s="806"/>
      <c r="DLE922" s="806"/>
      <c r="DLF922" s="806"/>
      <c r="DLG922" s="806"/>
      <c r="DLH922" s="806"/>
      <c r="DLI922" s="806"/>
      <c r="DLJ922" s="806"/>
      <c r="DLK922" s="806"/>
      <c r="DLL922" s="806"/>
      <c r="DLM922" s="806"/>
      <c r="DLN922" s="806"/>
      <c r="DLO922" s="806"/>
      <c r="DLP922" s="806"/>
      <c r="DLQ922" s="806"/>
      <c r="DLR922" s="806"/>
      <c r="DLS922" s="806"/>
      <c r="DLT922" s="806"/>
      <c r="DLU922" s="806"/>
      <c r="DLV922" s="806"/>
      <c r="DLW922" s="806"/>
      <c r="DLX922" s="806"/>
      <c r="DLY922" s="806"/>
      <c r="DLZ922" s="806"/>
      <c r="DMA922" s="806"/>
      <c r="DMB922" s="806"/>
      <c r="DMC922" s="806"/>
      <c r="DMD922" s="806"/>
      <c r="DME922" s="806"/>
      <c r="DMF922" s="806"/>
      <c r="DMG922" s="806"/>
      <c r="DMH922" s="806"/>
      <c r="DMI922" s="806"/>
      <c r="DMJ922" s="806"/>
      <c r="DMK922" s="806"/>
      <c r="DML922" s="806"/>
      <c r="DMM922" s="806"/>
      <c r="DMN922" s="806"/>
      <c r="DMO922" s="806"/>
      <c r="DMP922" s="806"/>
      <c r="DMQ922" s="806"/>
      <c r="DMR922" s="806"/>
      <c r="DMS922" s="806"/>
      <c r="DMT922" s="806"/>
      <c r="DMU922" s="806"/>
      <c r="DMV922" s="806"/>
      <c r="DMW922" s="806"/>
      <c r="DMX922" s="806"/>
      <c r="DMY922" s="806"/>
      <c r="DMZ922" s="806"/>
      <c r="DNA922" s="806"/>
      <c r="DNB922" s="806"/>
      <c r="DNC922" s="806"/>
      <c r="DND922" s="806"/>
      <c r="DNE922" s="806"/>
      <c r="DNF922" s="806"/>
      <c r="DNG922" s="806"/>
      <c r="DNH922" s="806"/>
      <c r="DNI922" s="806"/>
      <c r="DNJ922" s="806"/>
      <c r="DNK922" s="806"/>
      <c r="DNL922" s="806"/>
      <c r="DNM922" s="806"/>
      <c r="DNN922" s="806"/>
      <c r="DNO922" s="806"/>
      <c r="DNP922" s="806"/>
      <c r="DNQ922" s="806"/>
      <c r="DNR922" s="806"/>
      <c r="DNS922" s="806"/>
      <c r="DNT922" s="806"/>
      <c r="DNU922" s="806"/>
      <c r="DNV922" s="806"/>
      <c r="DNW922" s="806"/>
      <c r="DNX922" s="806"/>
      <c r="DNY922" s="806"/>
      <c r="DNZ922" s="806"/>
      <c r="DOA922" s="806"/>
      <c r="DOB922" s="806"/>
      <c r="DOC922" s="806"/>
      <c r="DOD922" s="806"/>
      <c r="DOE922" s="806"/>
      <c r="DOF922" s="806"/>
      <c r="DOG922" s="806"/>
      <c r="DOH922" s="806"/>
      <c r="DOI922" s="806"/>
      <c r="DOJ922" s="806"/>
      <c r="DOK922" s="806"/>
      <c r="DOL922" s="806"/>
      <c r="DOM922" s="806"/>
      <c r="DON922" s="806"/>
      <c r="DOO922" s="806"/>
      <c r="DOP922" s="806"/>
      <c r="DOQ922" s="806"/>
      <c r="DOR922" s="806"/>
      <c r="DOS922" s="806"/>
      <c r="DOT922" s="806"/>
      <c r="DOU922" s="806"/>
      <c r="DOV922" s="806"/>
      <c r="DOW922" s="806"/>
      <c r="DOX922" s="806"/>
      <c r="DOY922" s="806"/>
      <c r="DOZ922" s="806"/>
      <c r="DPA922" s="806"/>
      <c r="DPB922" s="806"/>
      <c r="DPC922" s="806"/>
      <c r="DPD922" s="806"/>
      <c r="DPE922" s="806"/>
      <c r="DPF922" s="806"/>
      <c r="DPG922" s="806"/>
      <c r="DPH922" s="806"/>
      <c r="DPI922" s="806"/>
      <c r="DPJ922" s="806"/>
      <c r="DPK922" s="806"/>
      <c r="DPL922" s="806"/>
      <c r="DPM922" s="806"/>
      <c r="DPN922" s="806"/>
      <c r="DPO922" s="806"/>
      <c r="DPP922" s="806"/>
      <c r="DPQ922" s="806"/>
      <c r="DPR922" s="806"/>
      <c r="DPS922" s="806"/>
      <c r="DPT922" s="806"/>
      <c r="DPU922" s="806"/>
      <c r="DPV922" s="806"/>
      <c r="DPW922" s="806"/>
      <c r="DPX922" s="806"/>
      <c r="DPY922" s="806"/>
      <c r="DPZ922" s="806"/>
      <c r="DQA922" s="806"/>
      <c r="DQB922" s="806"/>
      <c r="DQC922" s="806"/>
      <c r="DQD922" s="806"/>
      <c r="DQE922" s="806"/>
      <c r="DQF922" s="806"/>
      <c r="DQG922" s="806"/>
      <c r="DQH922" s="806"/>
      <c r="DQI922" s="806"/>
      <c r="DQJ922" s="806"/>
      <c r="DQK922" s="806"/>
      <c r="DQL922" s="806"/>
      <c r="DQM922" s="806"/>
      <c r="DQN922" s="806"/>
      <c r="DQO922" s="806"/>
      <c r="DQP922" s="806"/>
      <c r="DQQ922" s="806"/>
      <c r="DQR922" s="806"/>
      <c r="DQS922" s="806"/>
      <c r="DQT922" s="806"/>
      <c r="DQU922" s="806"/>
      <c r="DQV922" s="806"/>
      <c r="DQW922" s="806"/>
      <c r="DQX922" s="806"/>
      <c r="DQY922" s="806"/>
      <c r="DQZ922" s="806"/>
      <c r="DRA922" s="806"/>
      <c r="DRB922" s="806"/>
      <c r="DRC922" s="806"/>
      <c r="DRD922" s="806"/>
      <c r="DRE922" s="806"/>
      <c r="DRF922" s="806"/>
      <c r="DRG922" s="806"/>
      <c r="DRH922" s="806"/>
      <c r="DRI922" s="806"/>
      <c r="DRJ922" s="806"/>
      <c r="DRK922" s="806"/>
      <c r="DRL922" s="806"/>
      <c r="DRM922" s="806"/>
      <c r="DRN922" s="806"/>
      <c r="DRO922" s="806"/>
      <c r="DRP922" s="806"/>
      <c r="DRQ922" s="806"/>
      <c r="DRR922" s="806"/>
      <c r="DRS922" s="806"/>
      <c r="DRT922" s="806"/>
      <c r="DRU922" s="806"/>
      <c r="DRV922" s="806"/>
      <c r="DRW922" s="806"/>
      <c r="DRX922" s="806"/>
      <c r="DRY922" s="806"/>
      <c r="DRZ922" s="806"/>
      <c r="DSA922" s="806"/>
      <c r="DSB922" s="806"/>
      <c r="DSC922" s="806"/>
      <c r="DSD922" s="806"/>
      <c r="DSE922" s="806"/>
      <c r="DSF922" s="806"/>
      <c r="DSG922" s="806"/>
      <c r="DSH922" s="806"/>
      <c r="DSI922" s="806"/>
      <c r="DSJ922" s="806"/>
      <c r="DSK922" s="806"/>
      <c r="DSL922" s="806"/>
      <c r="DSM922" s="806"/>
      <c r="DSN922" s="806"/>
      <c r="DSO922" s="806"/>
      <c r="DSP922" s="806"/>
      <c r="DSQ922" s="806"/>
      <c r="DSR922" s="806"/>
      <c r="DSS922" s="806"/>
      <c r="DST922" s="806"/>
      <c r="DSU922" s="806"/>
      <c r="DSV922" s="806"/>
      <c r="DSW922" s="806"/>
      <c r="DSX922" s="806"/>
      <c r="DSY922" s="806"/>
      <c r="DSZ922" s="806"/>
      <c r="DTA922" s="806"/>
      <c r="DTB922" s="806"/>
      <c r="DTC922" s="806"/>
      <c r="DTD922" s="806"/>
      <c r="DTE922" s="806"/>
      <c r="DTF922" s="806"/>
      <c r="DTG922" s="806"/>
      <c r="DTH922" s="806"/>
      <c r="DTI922" s="806"/>
      <c r="DTJ922" s="806"/>
      <c r="DTK922" s="806"/>
      <c r="DTL922" s="806"/>
      <c r="DTM922" s="806"/>
      <c r="DTN922" s="806"/>
      <c r="DTO922" s="806"/>
      <c r="DTP922" s="806"/>
      <c r="DTQ922" s="806"/>
      <c r="DTR922" s="806"/>
      <c r="DTS922" s="806"/>
      <c r="DTT922" s="806"/>
      <c r="DTU922" s="806"/>
      <c r="DTV922" s="806"/>
      <c r="DTW922" s="806"/>
      <c r="DTX922" s="806"/>
      <c r="DTY922" s="806"/>
      <c r="DTZ922" s="806"/>
      <c r="DUA922" s="806"/>
      <c r="DUB922" s="806"/>
      <c r="DUC922" s="806"/>
      <c r="DUD922" s="806"/>
      <c r="DUE922" s="806"/>
      <c r="DUF922" s="806"/>
      <c r="DUG922" s="806"/>
      <c r="DUH922" s="806"/>
      <c r="DUI922" s="806"/>
      <c r="DUJ922" s="806"/>
      <c r="DUK922" s="806"/>
      <c r="DUL922" s="806"/>
      <c r="DUM922" s="806"/>
      <c r="DUN922" s="806"/>
      <c r="DUO922" s="806"/>
      <c r="DUP922" s="806"/>
      <c r="DUQ922" s="806"/>
      <c r="DUR922" s="806"/>
      <c r="DUS922" s="806"/>
      <c r="DUT922" s="806"/>
      <c r="DUU922" s="806"/>
      <c r="DUV922" s="806"/>
      <c r="DUW922" s="806"/>
      <c r="DUX922" s="806"/>
      <c r="DUY922" s="806"/>
      <c r="DUZ922" s="806"/>
      <c r="DVA922" s="806"/>
      <c r="DVB922" s="806"/>
      <c r="DVC922" s="806"/>
      <c r="DVD922" s="806"/>
      <c r="DVE922" s="806"/>
      <c r="DVF922" s="806"/>
      <c r="DVG922" s="806"/>
      <c r="DVH922" s="806"/>
      <c r="DVI922" s="806"/>
      <c r="DVJ922" s="806"/>
      <c r="DVK922" s="806"/>
      <c r="DVL922" s="806"/>
      <c r="DVM922" s="806"/>
      <c r="DVN922" s="806"/>
      <c r="DVO922" s="806"/>
      <c r="DVP922" s="806"/>
      <c r="DVQ922" s="806"/>
      <c r="DVR922" s="806"/>
      <c r="DVS922" s="806"/>
      <c r="DVT922" s="806"/>
      <c r="DVU922" s="806"/>
      <c r="DVV922" s="806"/>
      <c r="DVW922" s="806"/>
      <c r="DVX922" s="806"/>
      <c r="DVY922" s="806"/>
      <c r="DVZ922" s="806"/>
      <c r="DWA922" s="806"/>
      <c r="DWB922" s="806"/>
      <c r="DWC922" s="806"/>
      <c r="DWD922" s="806"/>
      <c r="DWE922" s="806"/>
      <c r="DWF922" s="806"/>
      <c r="DWG922" s="806"/>
      <c r="DWH922" s="806"/>
      <c r="DWI922" s="806"/>
      <c r="DWJ922" s="806"/>
      <c r="DWK922" s="806"/>
      <c r="DWL922" s="806"/>
      <c r="DWM922" s="806"/>
      <c r="DWN922" s="806"/>
      <c r="DWO922" s="806"/>
      <c r="DWP922" s="806"/>
      <c r="DWQ922" s="806"/>
      <c r="DWR922" s="806"/>
      <c r="DWS922" s="806"/>
      <c r="DWT922" s="806"/>
      <c r="DWU922" s="806"/>
      <c r="DWV922" s="806"/>
      <c r="DWW922" s="806"/>
      <c r="DWX922" s="806"/>
      <c r="DWY922" s="806"/>
      <c r="DWZ922" s="806"/>
      <c r="DXA922" s="806"/>
      <c r="DXB922" s="806"/>
      <c r="DXC922" s="806"/>
      <c r="DXD922" s="806"/>
      <c r="DXE922" s="806"/>
      <c r="DXF922" s="806"/>
      <c r="DXG922" s="806"/>
      <c r="DXH922" s="806"/>
      <c r="DXI922" s="806"/>
      <c r="DXJ922" s="806"/>
      <c r="DXK922" s="806"/>
      <c r="DXL922" s="806"/>
      <c r="DXM922" s="806"/>
      <c r="DXN922" s="806"/>
      <c r="DXO922" s="806"/>
      <c r="DXP922" s="806"/>
      <c r="DXQ922" s="806"/>
      <c r="DXR922" s="806"/>
      <c r="DXS922" s="806"/>
      <c r="DXT922" s="806"/>
      <c r="DXU922" s="806"/>
      <c r="DXV922" s="806"/>
      <c r="DXW922" s="806"/>
      <c r="DXX922" s="806"/>
      <c r="DXY922" s="806"/>
      <c r="DXZ922" s="806"/>
      <c r="DYA922" s="806"/>
      <c r="DYB922" s="806"/>
      <c r="DYC922" s="806"/>
      <c r="DYD922" s="806"/>
      <c r="DYE922" s="806"/>
      <c r="DYF922" s="806"/>
      <c r="DYG922" s="806"/>
      <c r="DYH922" s="806"/>
      <c r="DYI922" s="806"/>
      <c r="DYJ922" s="806"/>
      <c r="DYK922" s="806"/>
      <c r="DYL922" s="806"/>
      <c r="DYM922" s="806"/>
      <c r="DYN922" s="806"/>
      <c r="DYO922" s="806"/>
      <c r="DYP922" s="806"/>
      <c r="DYQ922" s="806"/>
      <c r="DYR922" s="806"/>
      <c r="DYS922" s="806"/>
      <c r="DYT922" s="806"/>
      <c r="DYU922" s="806"/>
      <c r="DYV922" s="806"/>
      <c r="DYW922" s="806"/>
      <c r="DYX922" s="806"/>
      <c r="DYY922" s="806"/>
      <c r="DYZ922" s="806"/>
      <c r="DZA922" s="806"/>
      <c r="DZB922" s="806"/>
      <c r="DZC922" s="806"/>
      <c r="DZD922" s="806"/>
      <c r="DZE922" s="806"/>
      <c r="DZF922" s="806"/>
      <c r="DZG922" s="806"/>
      <c r="DZH922" s="806"/>
      <c r="DZI922" s="806"/>
      <c r="DZJ922" s="806"/>
      <c r="DZK922" s="806"/>
      <c r="DZL922" s="806"/>
      <c r="DZM922" s="806"/>
      <c r="DZN922" s="806"/>
      <c r="DZO922" s="806"/>
      <c r="DZP922" s="806"/>
      <c r="DZQ922" s="806"/>
      <c r="DZR922" s="806"/>
      <c r="DZS922" s="806"/>
      <c r="DZT922" s="806"/>
      <c r="DZU922" s="806"/>
      <c r="DZV922" s="806"/>
      <c r="DZW922" s="806"/>
      <c r="DZX922" s="806"/>
      <c r="DZY922" s="806"/>
      <c r="DZZ922" s="806"/>
      <c r="EAA922" s="806"/>
      <c r="EAB922" s="806"/>
      <c r="EAC922" s="806"/>
      <c r="EAD922" s="806"/>
      <c r="EAE922" s="806"/>
      <c r="EAF922" s="806"/>
      <c r="EAG922" s="806"/>
      <c r="EAH922" s="806"/>
      <c r="EAI922" s="806"/>
      <c r="EAJ922" s="806"/>
      <c r="EAK922" s="806"/>
      <c r="EAL922" s="806"/>
      <c r="EAM922" s="806"/>
      <c r="EAN922" s="806"/>
      <c r="EAO922" s="806"/>
      <c r="EAP922" s="806"/>
      <c r="EAQ922" s="806"/>
      <c r="EAR922" s="806"/>
      <c r="EAS922" s="806"/>
      <c r="EAT922" s="806"/>
      <c r="EAU922" s="806"/>
      <c r="EAV922" s="806"/>
      <c r="EAW922" s="806"/>
      <c r="EAX922" s="806"/>
      <c r="EAY922" s="806"/>
      <c r="EAZ922" s="806"/>
      <c r="EBA922" s="806"/>
      <c r="EBB922" s="806"/>
      <c r="EBC922" s="806"/>
      <c r="EBD922" s="806"/>
      <c r="EBE922" s="806"/>
      <c r="EBF922" s="806"/>
      <c r="EBG922" s="806"/>
      <c r="EBH922" s="806"/>
      <c r="EBI922" s="806"/>
      <c r="EBJ922" s="806"/>
      <c r="EBK922" s="806"/>
      <c r="EBL922" s="806"/>
      <c r="EBM922" s="806"/>
      <c r="EBN922" s="806"/>
      <c r="EBO922" s="806"/>
      <c r="EBP922" s="806"/>
      <c r="EBQ922" s="806"/>
      <c r="EBR922" s="806"/>
      <c r="EBS922" s="806"/>
      <c r="EBT922" s="806"/>
      <c r="EBU922" s="806"/>
      <c r="EBV922" s="806"/>
      <c r="EBW922" s="806"/>
      <c r="EBX922" s="806"/>
      <c r="EBY922" s="806"/>
      <c r="EBZ922" s="806"/>
      <c r="ECA922" s="806"/>
      <c r="ECB922" s="806"/>
      <c r="ECC922" s="806"/>
      <c r="ECD922" s="806"/>
      <c r="ECE922" s="806"/>
      <c r="ECF922" s="806"/>
      <c r="ECG922" s="806"/>
      <c r="ECH922" s="806"/>
      <c r="ECI922" s="806"/>
      <c r="ECJ922" s="806"/>
      <c r="ECK922" s="806"/>
      <c r="ECL922" s="806"/>
      <c r="ECM922" s="806"/>
      <c r="ECN922" s="806"/>
      <c r="ECO922" s="806"/>
      <c r="ECP922" s="806"/>
      <c r="ECQ922" s="806"/>
      <c r="ECR922" s="806"/>
      <c r="ECS922" s="806"/>
      <c r="ECT922" s="806"/>
      <c r="ECU922" s="806"/>
      <c r="ECV922" s="806"/>
      <c r="ECW922" s="806"/>
      <c r="ECX922" s="806"/>
      <c r="ECY922" s="806"/>
      <c r="ECZ922" s="806"/>
      <c r="EDA922" s="806"/>
      <c r="EDB922" s="806"/>
      <c r="EDC922" s="806"/>
      <c r="EDD922" s="806"/>
      <c r="EDE922" s="806"/>
      <c r="EDF922" s="806"/>
      <c r="EDG922" s="806"/>
      <c r="EDH922" s="806"/>
      <c r="EDI922" s="806"/>
      <c r="EDJ922" s="806"/>
      <c r="EDK922" s="806"/>
      <c r="EDL922" s="806"/>
      <c r="EDM922" s="806"/>
      <c r="EDN922" s="806"/>
      <c r="EDO922" s="806"/>
      <c r="EDP922" s="806"/>
      <c r="EDQ922" s="806"/>
      <c r="EDR922" s="806"/>
      <c r="EDS922" s="806"/>
      <c r="EDT922" s="806"/>
      <c r="EDU922" s="806"/>
      <c r="EDV922" s="806"/>
      <c r="EDW922" s="806"/>
      <c r="EDX922" s="806"/>
      <c r="EDY922" s="806"/>
      <c r="EDZ922" s="806"/>
      <c r="EEA922" s="806"/>
      <c r="EEB922" s="806"/>
      <c r="EEC922" s="806"/>
      <c r="EED922" s="806"/>
      <c r="EEE922" s="806"/>
      <c r="EEF922" s="806"/>
      <c r="EEG922" s="806"/>
      <c r="EEH922" s="806"/>
      <c r="EEI922" s="806"/>
      <c r="EEJ922" s="806"/>
      <c r="EEK922" s="806"/>
      <c r="EEL922" s="806"/>
      <c r="EEM922" s="806"/>
      <c r="EEN922" s="806"/>
      <c r="EEO922" s="806"/>
      <c r="EEP922" s="806"/>
      <c r="EEQ922" s="806"/>
      <c r="EER922" s="806"/>
      <c r="EES922" s="806"/>
      <c r="EET922" s="806"/>
      <c r="EEU922" s="806"/>
      <c r="EEV922" s="806"/>
      <c r="EEW922" s="806"/>
      <c r="EEX922" s="806"/>
      <c r="EEY922" s="806"/>
      <c r="EEZ922" s="806"/>
      <c r="EFA922" s="806"/>
      <c r="EFB922" s="806"/>
      <c r="EFC922" s="806"/>
      <c r="EFD922" s="806"/>
      <c r="EFE922" s="806"/>
      <c r="EFF922" s="806"/>
      <c r="EFG922" s="806"/>
      <c r="EFH922" s="806"/>
      <c r="EFI922" s="806"/>
      <c r="EFJ922" s="806"/>
      <c r="EFK922" s="806"/>
      <c r="EFL922" s="806"/>
      <c r="EFM922" s="806"/>
      <c r="EFN922" s="806"/>
      <c r="EFO922" s="806"/>
      <c r="EFP922" s="806"/>
      <c r="EFQ922" s="806"/>
      <c r="EFR922" s="806"/>
      <c r="EFS922" s="806"/>
      <c r="EFT922" s="806"/>
      <c r="EFU922" s="806"/>
      <c r="EFV922" s="806"/>
      <c r="EFW922" s="806"/>
      <c r="EFX922" s="806"/>
      <c r="EFY922" s="806"/>
      <c r="EFZ922" s="806"/>
      <c r="EGA922" s="806"/>
      <c r="EGB922" s="806"/>
      <c r="EGC922" s="806"/>
      <c r="EGD922" s="806"/>
      <c r="EGE922" s="806"/>
      <c r="EGF922" s="806"/>
      <c r="EGG922" s="806"/>
      <c r="EGH922" s="806"/>
      <c r="EGI922" s="806"/>
      <c r="EGJ922" s="806"/>
      <c r="EGK922" s="806"/>
      <c r="EGL922" s="806"/>
      <c r="EGM922" s="806"/>
      <c r="EGN922" s="806"/>
      <c r="EGO922" s="806"/>
      <c r="EGP922" s="806"/>
      <c r="EGQ922" s="806"/>
      <c r="EGR922" s="806"/>
      <c r="EGS922" s="806"/>
      <c r="EGT922" s="806"/>
      <c r="EGU922" s="806"/>
      <c r="EGV922" s="806"/>
      <c r="EGW922" s="806"/>
      <c r="EGX922" s="806"/>
      <c r="EGY922" s="806"/>
      <c r="EGZ922" s="806"/>
      <c r="EHA922" s="806"/>
      <c r="EHB922" s="806"/>
      <c r="EHC922" s="806"/>
      <c r="EHD922" s="806"/>
      <c r="EHE922" s="806"/>
      <c r="EHF922" s="806"/>
      <c r="EHG922" s="806"/>
      <c r="EHH922" s="806"/>
      <c r="EHI922" s="806"/>
      <c r="EHJ922" s="806"/>
      <c r="EHK922" s="806"/>
      <c r="EHL922" s="806"/>
      <c r="EHM922" s="806"/>
      <c r="EHN922" s="806"/>
      <c r="EHO922" s="806"/>
      <c r="EHP922" s="806"/>
      <c r="EHQ922" s="806"/>
      <c r="EHR922" s="806"/>
      <c r="EHS922" s="806"/>
      <c r="EHT922" s="806"/>
      <c r="EHU922" s="806"/>
      <c r="EHV922" s="806"/>
      <c r="EHW922" s="806"/>
      <c r="EHX922" s="806"/>
      <c r="EHY922" s="806"/>
      <c r="EHZ922" s="806"/>
      <c r="EIA922" s="806"/>
      <c r="EIB922" s="806"/>
      <c r="EIC922" s="806"/>
      <c r="EID922" s="806"/>
      <c r="EIE922" s="806"/>
      <c r="EIF922" s="806"/>
      <c r="EIG922" s="806"/>
      <c r="EIH922" s="806"/>
      <c r="EII922" s="806"/>
      <c r="EIJ922" s="806"/>
      <c r="EIK922" s="806"/>
      <c r="EIL922" s="806"/>
      <c r="EIM922" s="806"/>
      <c r="EIN922" s="806"/>
      <c r="EIO922" s="806"/>
      <c r="EIP922" s="806"/>
      <c r="EIQ922" s="806"/>
      <c r="EIR922" s="806"/>
      <c r="EIS922" s="806"/>
      <c r="EIT922" s="806"/>
      <c r="EIU922" s="806"/>
      <c r="EIV922" s="806"/>
      <c r="EIW922" s="806"/>
      <c r="EIX922" s="806"/>
      <c r="EIY922" s="806"/>
      <c r="EIZ922" s="806"/>
      <c r="EJA922" s="806"/>
      <c r="EJB922" s="806"/>
      <c r="EJC922" s="806"/>
      <c r="EJD922" s="806"/>
      <c r="EJE922" s="806"/>
      <c r="EJF922" s="806"/>
      <c r="EJG922" s="806"/>
      <c r="EJH922" s="806"/>
      <c r="EJI922" s="806"/>
      <c r="EJJ922" s="806"/>
      <c r="EJK922" s="806"/>
      <c r="EJL922" s="806"/>
      <c r="EJM922" s="806"/>
      <c r="EJN922" s="806"/>
      <c r="EJO922" s="806"/>
      <c r="EJP922" s="806"/>
      <c r="EJQ922" s="806"/>
      <c r="EJR922" s="806"/>
      <c r="EJS922" s="806"/>
      <c r="EJT922" s="806"/>
      <c r="EJU922" s="806"/>
      <c r="EJV922" s="806"/>
      <c r="EJW922" s="806"/>
      <c r="EJX922" s="806"/>
      <c r="EJY922" s="806"/>
      <c r="EJZ922" s="806"/>
      <c r="EKA922" s="806"/>
      <c r="EKB922" s="806"/>
      <c r="EKC922" s="806"/>
      <c r="EKD922" s="806"/>
      <c r="EKE922" s="806"/>
      <c r="EKF922" s="806"/>
      <c r="EKG922" s="806"/>
      <c r="EKH922" s="806"/>
      <c r="EKI922" s="806"/>
      <c r="EKJ922" s="806"/>
      <c r="EKK922" s="806"/>
      <c r="EKL922" s="806"/>
      <c r="EKM922" s="806"/>
      <c r="EKN922" s="806"/>
      <c r="EKO922" s="806"/>
      <c r="EKP922" s="806"/>
      <c r="EKQ922" s="806"/>
      <c r="EKR922" s="806"/>
      <c r="EKS922" s="806"/>
      <c r="EKT922" s="806"/>
      <c r="EKU922" s="806"/>
      <c r="EKV922" s="806"/>
      <c r="EKW922" s="806"/>
      <c r="EKX922" s="806"/>
      <c r="EKY922" s="806"/>
      <c r="EKZ922" s="806"/>
      <c r="ELA922" s="806"/>
      <c r="ELB922" s="806"/>
      <c r="ELC922" s="806"/>
      <c r="ELD922" s="806"/>
      <c r="ELE922" s="806"/>
      <c r="ELF922" s="806"/>
      <c r="ELG922" s="806"/>
      <c r="ELH922" s="806"/>
      <c r="ELI922" s="806"/>
      <c r="ELJ922" s="806"/>
      <c r="ELK922" s="806"/>
      <c r="ELL922" s="806"/>
      <c r="ELM922" s="806"/>
      <c r="ELN922" s="806"/>
      <c r="ELO922" s="806"/>
      <c r="ELP922" s="806"/>
      <c r="ELQ922" s="806"/>
      <c r="ELR922" s="806"/>
      <c r="ELS922" s="806"/>
      <c r="ELT922" s="806"/>
      <c r="ELU922" s="806"/>
      <c r="ELV922" s="806"/>
      <c r="ELW922" s="806"/>
      <c r="ELX922" s="806"/>
      <c r="ELY922" s="806"/>
      <c r="ELZ922" s="806"/>
      <c r="EMA922" s="806"/>
      <c r="EMB922" s="806"/>
      <c r="EMC922" s="806"/>
      <c r="EMD922" s="806"/>
      <c r="EME922" s="806"/>
      <c r="EMF922" s="806"/>
      <c r="EMG922" s="806"/>
      <c r="EMH922" s="806"/>
      <c r="EMI922" s="806"/>
      <c r="EMJ922" s="806"/>
      <c r="EMK922" s="806"/>
      <c r="EML922" s="806"/>
      <c r="EMM922" s="806"/>
      <c r="EMN922" s="806"/>
      <c r="EMO922" s="806"/>
      <c r="EMP922" s="806"/>
      <c r="EMQ922" s="806"/>
      <c r="EMR922" s="806"/>
      <c r="EMS922" s="806"/>
      <c r="EMT922" s="806"/>
      <c r="EMU922" s="806"/>
      <c r="EMV922" s="806"/>
      <c r="EMW922" s="806"/>
      <c r="EMX922" s="806"/>
      <c r="EMY922" s="806"/>
      <c r="EMZ922" s="806"/>
      <c r="ENA922" s="806"/>
      <c r="ENB922" s="806"/>
      <c r="ENC922" s="806"/>
      <c r="END922" s="806"/>
      <c r="ENE922" s="806"/>
      <c r="ENF922" s="806"/>
      <c r="ENG922" s="806"/>
      <c r="ENH922" s="806"/>
      <c r="ENI922" s="806"/>
      <c r="ENJ922" s="806"/>
      <c r="ENK922" s="806"/>
      <c r="ENL922" s="806"/>
      <c r="ENM922" s="806"/>
      <c r="ENN922" s="806"/>
      <c r="ENO922" s="806"/>
      <c r="ENP922" s="806"/>
      <c r="ENQ922" s="806"/>
      <c r="ENR922" s="806"/>
      <c r="ENS922" s="806"/>
      <c r="ENT922" s="806"/>
      <c r="ENU922" s="806"/>
      <c r="ENV922" s="806"/>
      <c r="ENW922" s="806"/>
      <c r="ENX922" s="806"/>
      <c r="ENY922" s="806"/>
      <c r="ENZ922" s="806"/>
      <c r="EOA922" s="806"/>
      <c r="EOB922" s="806"/>
      <c r="EOC922" s="806"/>
      <c r="EOD922" s="806"/>
      <c r="EOE922" s="806"/>
      <c r="EOF922" s="806"/>
      <c r="EOG922" s="806"/>
      <c r="EOH922" s="806"/>
      <c r="EOI922" s="806"/>
      <c r="EOJ922" s="806"/>
      <c r="EOK922" s="806"/>
      <c r="EOL922" s="806"/>
      <c r="EOM922" s="806"/>
      <c r="EON922" s="806"/>
      <c r="EOO922" s="806"/>
      <c r="EOP922" s="806"/>
      <c r="EOQ922" s="806"/>
      <c r="EOR922" s="806"/>
      <c r="EOS922" s="806"/>
      <c r="EOT922" s="806"/>
      <c r="EOU922" s="806"/>
      <c r="EOV922" s="806"/>
      <c r="EOW922" s="806"/>
      <c r="EOX922" s="806"/>
      <c r="EOY922" s="806"/>
      <c r="EOZ922" s="806"/>
      <c r="EPA922" s="806"/>
      <c r="EPB922" s="806"/>
      <c r="EPC922" s="806"/>
      <c r="EPD922" s="806"/>
      <c r="EPE922" s="806"/>
      <c r="EPF922" s="806"/>
      <c r="EPG922" s="806"/>
      <c r="EPH922" s="806"/>
      <c r="EPI922" s="806"/>
      <c r="EPJ922" s="806"/>
      <c r="EPK922" s="806"/>
      <c r="EPL922" s="806"/>
      <c r="EPM922" s="806"/>
      <c r="EPN922" s="806"/>
      <c r="EPO922" s="806"/>
      <c r="EPP922" s="806"/>
      <c r="EPQ922" s="806"/>
      <c r="EPR922" s="806"/>
      <c r="EPS922" s="806"/>
      <c r="EPT922" s="806"/>
      <c r="EPU922" s="806"/>
      <c r="EPV922" s="806"/>
      <c r="EPW922" s="806"/>
      <c r="EPX922" s="806"/>
      <c r="EPY922" s="806"/>
      <c r="EPZ922" s="806"/>
      <c r="EQA922" s="806"/>
      <c r="EQB922" s="806"/>
      <c r="EQC922" s="806"/>
      <c r="EQD922" s="806"/>
      <c r="EQE922" s="806"/>
      <c r="EQF922" s="806"/>
      <c r="EQG922" s="806"/>
      <c r="EQH922" s="806"/>
      <c r="EQI922" s="806"/>
      <c r="EQJ922" s="806"/>
      <c r="EQK922" s="806"/>
      <c r="EQL922" s="806"/>
      <c r="EQM922" s="806"/>
      <c r="EQN922" s="806"/>
      <c r="EQO922" s="806"/>
      <c r="EQP922" s="806"/>
      <c r="EQQ922" s="806"/>
      <c r="EQR922" s="806"/>
      <c r="EQS922" s="806"/>
      <c r="EQT922" s="806"/>
      <c r="EQU922" s="806"/>
      <c r="EQV922" s="806"/>
      <c r="EQW922" s="806"/>
      <c r="EQX922" s="806"/>
      <c r="EQY922" s="806"/>
      <c r="EQZ922" s="806"/>
      <c r="ERA922" s="806"/>
      <c r="ERB922" s="806"/>
      <c r="ERC922" s="806"/>
      <c r="ERD922" s="806"/>
      <c r="ERE922" s="806"/>
      <c r="ERF922" s="806"/>
      <c r="ERG922" s="806"/>
      <c r="ERH922" s="806"/>
      <c r="ERI922" s="806"/>
      <c r="ERJ922" s="806"/>
      <c r="ERK922" s="806"/>
      <c r="ERL922" s="806"/>
      <c r="ERM922" s="806"/>
      <c r="ERN922" s="806"/>
      <c r="ERO922" s="806"/>
      <c r="ERP922" s="806"/>
      <c r="ERQ922" s="806"/>
      <c r="ERR922" s="806"/>
      <c r="ERS922" s="806"/>
      <c r="ERT922" s="806"/>
      <c r="ERU922" s="806"/>
      <c r="ERV922" s="806"/>
      <c r="ERW922" s="806"/>
      <c r="ERX922" s="806"/>
      <c r="ERY922" s="806"/>
      <c r="ERZ922" s="806"/>
      <c r="ESA922" s="806"/>
      <c r="ESB922" s="806"/>
      <c r="ESC922" s="806"/>
      <c r="ESD922" s="806"/>
      <c r="ESE922" s="806"/>
      <c r="ESF922" s="806"/>
      <c r="ESG922" s="806"/>
      <c r="ESH922" s="806"/>
      <c r="ESI922" s="806"/>
      <c r="ESJ922" s="806"/>
      <c r="ESK922" s="806"/>
      <c r="ESL922" s="806"/>
      <c r="ESM922" s="806"/>
      <c r="ESN922" s="806"/>
      <c r="ESO922" s="806"/>
      <c r="ESP922" s="806"/>
      <c r="ESQ922" s="806"/>
      <c r="ESR922" s="806"/>
      <c r="ESS922" s="806"/>
      <c r="EST922" s="806"/>
      <c r="ESU922" s="806"/>
      <c r="ESV922" s="806"/>
      <c r="ESW922" s="806"/>
      <c r="ESX922" s="806"/>
      <c r="ESY922" s="806"/>
      <c r="ESZ922" s="806"/>
      <c r="ETA922" s="806"/>
      <c r="ETB922" s="806"/>
      <c r="ETC922" s="806"/>
      <c r="ETD922" s="806"/>
      <c r="ETE922" s="806"/>
      <c r="ETF922" s="806"/>
      <c r="ETG922" s="806"/>
      <c r="ETH922" s="806"/>
      <c r="ETI922" s="806"/>
      <c r="ETJ922" s="806"/>
      <c r="ETK922" s="806"/>
      <c r="ETL922" s="806"/>
      <c r="ETM922" s="806"/>
      <c r="ETN922" s="806"/>
      <c r="ETO922" s="806"/>
      <c r="ETP922" s="806"/>
      <c r="ETQ922" s="806"/>
      <c r="ETR922" s="806"/>
      <c r="ETS922" s="806"/>
      <c r="ETT922" s="806"/>
      <c r="ETU922" s="806"/>
      <c r="ETV922" s="806"/>
      <c r="ETW922" s="806"/>
      <c r="ETX922" s="806"/>
      <c r="ETY922" s="806"/>
      <c r="ETZ922" s="806"/>
      <c r="EUA922" s="806"/>
      <c r="EUB922" s="806"/>
      <c r="EUC922" s="806"/>
      <c r="EUD922" s="806"/>
      <c r="EUE922" s="806"/>
      <c r="EUF922" s="806"/>
      <c r="EUG922" s="806"/>
      <c r="EUH922" s="806"/>
      <c r="EUI922" s="806"/>
      <c r="EUJ922" s="806"/>
      <c r="EUK922" s="806"/>
      <c r="EUL922" s="806"/>
      <c r="EUM922" s="806"/>
      <c r="EUN922" s="806"/>
      <c r="EUO922" s="806"/>
      <c r="EUP922" s="806"/>
      <c r="EUQ922" s="806"/>
      <c r="EUR922" s="806"/>
      <c r="EUS922" s="806"/>
      <c r="EUT922" s="806"/>
      <c r="EUU922" s="806"/>
      <c r="EUV922" s="806"/>
      <c r="EUW922" s="806"/>
      <c r="EUX922" s="806"/>
      <c r="EUY922" s="806"/>
      <c r="EUZ922" s="806"/>
      <c r="EVA922" s="806"/>
      <c r="EVB922" s="806"/>
      <c r="EVC922" s="806"/>
      <c r="EVD922" s="806"/>
      <c r="EVE922" s="806"/>
      <c r="EVF922" s="806"/>
      <c r="EVG922" s="806"/>
      <c r="EVH922" s="806"/>
      <c r="EVI922" s="806"/>
      <c r="EVJ922" s="806"/>
      <c r="EVK922" s="806"/>
      <c r="EVL922" s="806"/>
      <c r="EVM922" s="806"/>
      <c r="EVN922" s="806"/>
      <c r="EVO922" s="806"/>
      <c r="EVP922" s="806"/>
      <c r="EVQ922" s="806"/>
      <c r="EVR922" s="806"/>
      <c r="EVS922" s="806"/>
      <c r="EVT922" s="806"/>
      <c r="EVU922" s="806"/>
      <c r="EVV922" s="806"/>
      <c r="EVW922" s="806"/>
      <c r="EVX922" s="806"/>
      <c r="EVY922" s="806"/>
      <c r="EVZ922" s="806"/>
      <c r="EWA922" s="806"/>
      <c r="EWB922" s="806"/>
      <c r="EWC922" s="806"/>
      <c r="EWD922" s="806"/>
      <c r="EWE922" s="806"/>
      <c r="EWF922" s="806"/>
      <c r="EWG922" s="806"/>
      <c r="EWH922" s="806"/>
      <c r="EWI922" s="806"/>
      <c r="EWJ922" s="806"/>
      <c r="EWK922" s="806"/>
      <c r="EWL922" s="806"/>
      <c r="EWM922" s="806"/>
      <c r="EWN922" s="806"/>
      <c r="EWO922" s="806"/>
      <c r="EWP922" s="806"/>
      <c r="EWQ922" s="806"/>
      <c r="EWR922" s="806"/>
      <c r="EWS922" s="806"/>
      <c r="EWT922" s="806"/>
      <c r="EWU922" s="806"/>
      <c r="EWV922" s="806"/>
      <c r="EWW922" s="806"/>
      <c r="EWX922" s="806"/>
      <c r="EWY922" s="806"/>
      <c r="EWZ922" s="806"/>
      <c r="EXA922" s="806"/>
      <c r="EXB922" s="806"/>
      <c r="EXC922" s="806"/>
      <c r="EXD922" s="806"/>
      <c r="EXE922" s="806"/>
      <c r="EXF922" s="806"/>
      <c r="EXG922" s="806"/>
      <c r="EXH922" s="806"/>
      <c r="EXI922" s="806"/>
      <c r="EXJ922" s="806"/>
      <c r="EXK922" s="806"/>
      <c r="EXL922" s="806"/>
      <c r="EXM922" s="806"/>
      <c r="EXN922" s="806"/>
      <c r="EXO922" s="806"/>
      <c r="EXP922" s="806"/>
      <c r="EXQ922" s="806"/>
      <c r="EXR922" s="806"/>
      <c r="EXS922" s="806"/>
      <c r="EXT922" s="806"/>
      <c r="EXU922" s="806"/>
      <c r="EXV922" s="806"/>
      <c r="EXW922" s="806"/>
      <c r="EXX922" s="806"/>
      <c r="EXY922" s="806"/>
      <c r="EXZ922" s="806"/>
      <c r="EYA922" s="806"/>
      <c r="EYB922" s="806"/>
      <c r="EYC922" s="806"/>
      <c r="EYD922" s="806"/>
      <c r="EYE922" s="806"/>
      <c r="EYF922" s="806"/>
      <c r="EYG922" s="806"/>
      <c r="EYH922" s="806"/>
      <c r="EYI922" s="806"/>
      <c r="EYJ922" s="806"/>
      <c r="EYK922" s="806"/>
      <c r="EYL922" s="806"/>
      <c r="EYM922" s="806"/>
      <c r="EYN922" s="806"/>
      <c r="EYO922" s="806"/>
      <c r="EYP922" s="806"/>
      <c r="EYQ922" s="806"/>
      <c r="EYR922" s="806"/>
      <c r="EYS922" s="806"/>
      <c r="EYT922" s="806"/>
      <c r="EYU922" s="806"/>
      <c r="EYV922" s="806"/>
      <c r="EYW922" s="806"/>
      <c r="EYX922" s="806"/>
      <c r="EYY922" s="806"/>
      <c r="EYZ922" s="806"/>
      <c r="EZA922" s="806"/>
      <c r="EZB922" s="806"/>
      <c r="EZC922" s="806"/>
      <c r="EZD922" s="806"/>
      <c r="EZE922" s="806"/>
      <c r="EZF922" s="806"/>
      <c r="EZG922" s="806"/>
      <c r="EZH922" s="806"/>
      <c r="EZI922" s="806"/>
      <c r="EZJ922" s="806"/>
      <c r="EZK922" s="806"/>
      <c r="EZL922" s="806"/>
      <c r="EZM922" s="806"/>
      <c r="EZN922" s="806"/>
      <c r="EZO922" s="806"/>
      <c r="EZP922" s="806"/>
      <c r="EZQ922" s="806"/>
      <c r="EZR922" s="806"/>
      <c r="EZS922" s="806"/>
      <c r="EZT922" s="806"/>
      <c r="EZU922" s="806"/>
      <c r="EZV922" s="806"/>
      <c r="EZW922" s="806"/>
      <c r="EZX922" s="806"/>
      <c r="EZY922" s="806"/>
      <c r="EZZ922" s="806"/>
      <c r="FAA922" s="806"/>
      <c r="FAB922" s="806"/>
      <c r="FAC922" s="806"/>
      <c r="FAD922" s="806"/>
      <c r="FAE922" s="806"/>
      <c r="FAF922" s="806"/>
      <c r="FAG922" s="806"/>
      <c r="FAH922" s="806"/>
      <c r="FAI922" s="806"/>
      <c r="FAJ922" s="806"/>
      <c r="FAK922" s="806"/>
      <c r="FAL922" s="806"/>
      <c r="FAM922" s="806"/>
      <c r="FAN922" s="806"/>
      <c r="FAO922" s="806"/>
      <c r="FAP922" s="806"/>
      <c r="FAQ922" s="806"/>
      <c r="FAR922" s="806"/>
      <c r="FAS922" s="806"/>
      <c r="FAT922" s="806"/>
      <c r="FAU922" s="806"/>
      <c r="FAV922" s="806"/>
      <c r="FAW922" s="806"/>
      <c r="FAX922" s="806"/>
      <c r="FAY922" s="806"/>
      <c r="FAZ922" s="806"/>
      <c r="FBA922" s="806"/>
      <c r="FBB922" s="806"/>
      <c r="FBC922" s="806"/>
      <c r="FBD922" s="806"/>
      <c r="FBE922" s="806"/>
      <c r="FBF922" s="806"/>
      <c r="FBG922" s="806"/>
      <c r="FBH922" s="806"/>
      <c r="FBI922" s="806"/>
      <c r="FBJ922" s="806"/>
      <c r="FBK922" s="806"/>
      <c r="FBL922" s="806"/>
      <c r="FBM922" s="806"/>
      <c r="FBN922" s="806"/>
      <c r="FBO922" s="806"/>
      <c r="FBP922" s="806"/>
      <c r="FBQ922" s="806"/>
      <c r="FBR922" s="806"/>
      <c r="FBS922" s="806"/>
      <c r="FBT922" s="806"/>
      <c r="FBU922" s="806"/>
      <c r="FBV922" s="806"/>
      <c r="FBW922" s="806"/>
      <c r="FBX922" s="806"/>
      <c r="FBY922" s="806"/>
      <c r="FBZ922" s="806"/>
      <c r="FCA922" s="806"/>
      <c r="FCB922" s="806"/>
      <c r="FCC922" s="806"/>
      <c r="FCD922" s="806"/>
      <c r="FCE922" s="806"/>
      <c r="FCF922" s="806"/>
      <c r="FCG922" s="806"/>
      <c r="FCH922" s="806"/>
      <c r="FCI922" s="806"/>
      <c r="FCJ922" s="806"/>
      <c r="FCK922" s="806"/>
      <c r="FCL922" s="806"/>
      <c r="FCM922" s="806"/>
      <c r="FCN922" s="806"/>
      <c r="FCO922" s="806"/>
      <c r="FCP922" s="806"/>
      <c r="FCQ922" s="806"/>
      <c r="FCR922" s="806"/>
      <c r="FCS922" s="806"/>
      <c r="FCT922" s="806"/>
      <c r="FCU922" s="806"/>
      <c r="FCV922" s="806"/>
      <c r="FCW922" s="806"/>
      <c r="FCX922" s="806"/>
      <c r="FCY922" s="806"/>
      <c r="FCZ922" s="806"/>
      <c r="FDA922" s="806"/>
      <c r="FDB922" s="806"/>
      <c r="FDC922" s="806"/>
      <c r="FDD922" s="806"/>
      <c r="FDE922" s="806"/>
      <c r="FDF922" s="806"/>
      <c r="FDG922" s="806"/>
      <c r="FDH922" s="806"/>
      <c r="FDI922" s="806"/>
      <c r="FDJ922" s="806"/>
      <c r="FDK922" s="806"/>
      <c r="FDL922" s="806"/>
      <c r="FDM922" s="806"/>
      <c r="FDN922" s="806"/>
      <c r="FDO922" s="806"/>
      <c r="FDP922" s="806"/>
      <c r="FDQ922" s="806"/>
      <c r="FDR922" s="806"/>
      <c r="FDS922" s="806"/>
      <c r="FDT922" s="806"/>
      <c r="FDU922" s="806"/>
      <c r="FDV922" s="806"/>
      <c r="FDW922" s="806"/>
      <c r="FDX922" s="806"/>
      <c r="FDY922" s="806"/>
      <c r="FDZ922" s="806"/>
      <c r="FEA922" s="806"/>
      <c r="FEB922" s="806"/>
      <c r="FEC922" s="806"/>
      <c r="FED922" s="806"/>
      <c r="FEE922" s="806"/>
      <c r="FEF922" s="806"/>
      <c r="FEG922" s="806"/>
      <c r="FEH922" s="806"/>
      <c r="FEI922" s="806"/>
      <c r="FEJ922" s="806"/>
      <c r="FEK922" s="806"/>
      <c r="FEL922" s="806"/>
      <c r="FEM922" s="806"/>
      <c r="FEN922" s="806"/>
      <c r="FEO922" s="806"/>
      <c r="FEP922" s="806"/>
      <c r="FEQ922" s="806"/>
      <c r="FER922" s="806"/>
      <c r="FES922" s="806"/>
      <c r="FET922" s="806"/>
      <c r="FEU922" s="806"/>
      <c r="FEV922" s="806"/>
      <c r="FEW922" s="806"/>
      <c r="FEX922" s="806"/>
      <c r="FEY922" s="806"/>
      <c r="FEZ922" s="806"/>
      <c r="FFA922" s="806"/>
      <c r="FFB922" s="806"/>
      <c r="FFC922" s="806"/>
      <c r="FFD922" s="806"/>
      <c r="FFE922" s="806"/>
      <c r="FFF922" s="806"/>
      <c r="FFG922" s="806"/>
      <c r="FFH922" s="806"/>
      <c r="FFI922" s="806"/>
      <c r="FFJ922" s="806"/>
      <c r="FFK922" s="806"/>
      <c r="FFL922" s="806"/>
      <c r="FFM922" s="806"/>
      <c r="FFN922" s="806"/>
      <c r="FFO922" s="806"/>
      <c r="FFP922" s="806"/>
      <c r="FFQ922" s="806"/>
      <c r="FFR922" s="806"/>
      <c r="FFS922" s="806"/>
      <c r="FFT922" s="806"/>
      <c r="FFU922" s="806"/>
      <c r="FFV922" s="806"/>
      <c r="FFW922" s="806"/>
      <c r="FFX922" s="806"/>
      <c r="FFY922" s="806"/>
      <c r="FFZ922" s="806"/>
      <c r="FGA922" s="806"/>
      <c r="FGB922" s="806"/>
      <c r="FGC922" s="806"/>
      <c r="FGD922" s="806"/>
      <c r="FGE922" s="806"/>
      <c r="FGF922" s="806"/>
      <c r="FGG922" s="806"/>
      <c r="FGH922" s="806"/>
      <c r="FGI922" s="806"/>
      <c r="FGJ922" s="806"/>
      <c r="FGK922" s="806"/>
      <c r="FGL922" s="806"/>
      <c r="FGM922" s="806"/>
      <c r="FGN922" s="806"/>
      <c r="FGO922" s="806"/>
      <c r="FGP922" s="806"/>
      <c r="FGQ922" s="806"/>
      <c r="FGR922" s="806"/>
      <c r="FGS922" s="806"/>
      <c r="FGT922" s="806"/>
      <c r="FGU922" s="806"/>
      <c r="FGV922" s="806"/>
      <c r="FGW922" s="806"/>
      <c r="FGX922" s="806"/>
      <c r="FGY922" s="806"/>
      <c r="FGZ922" s="806"/>
      <c r="FHA922" s="806"/>
      <c r="FHB922" s="806"/>
      <c r="FHC922" s="806"/>
      <c r="FHD922" s="806"/>
      <c r="FHE922" s="806"/>
      <c r="FHF922" s="806"/>
      <c r="FHG922" s="806"/>
      <c r="FHH922" s="806"/>
      <c r="FHI922" s="806"/>
      <c r="FHJ922" s="806"/>
      <c r="FHK922" s="806"/>
      <c r="FHL922" s="806"/>
      <c r="FHM922" s="806"/>
      <c r="FHN922" s="806"/>
      <c r="FHO922" s="806"/>
      <c r="FHP922" s="806"/>
      <c r="FHQ922" s="806"/>
      <c r="FHR922" s="806"/>
      <c r="FHS922" s="806"/>
      <c r="FHT922" s="806"/>
      <c r="FHU922" s="806"/>
      <c r="FHV922" s="806"/>
      <c r="FHW922" s="806"/>
      <c r="FHX922" s="806"/>
      <c r="FHY922" s="806"/>
      <c r="FHZ922" s="806"/>
      <c r="FIA922" s="806"/>
      <c r="FIB922" s="806"/>
      <c r="FIC922" s="806"/>
      <c r="FID922" s="806"/>
      <c r="FIE922" s="806"/>
      <c r="FIF922" s="806"/>
      <c r="FIG922" s="806"/>
      <c r="FIH922" s="806"/>
      <c r="FII922" s="806"/>
      <c r="FIJ922" s="806"/>
      <c r="FIK922" s="806"/>
      <c r="FIL922" s="806"/>
      <c r="FIM922" s="806"/>
      <c r="FIN922" s="806"/>
      <c r="FIO922" s="806"/>
      <c r="FIP922" s="806"/>
      <c r="FIQ922" s="806"/>
      <c r="FIR922" s="806"/>
      <c r="FIS922" s="806"/>
      <c r="FIT922" s="806"/>
      <c r="FIU922" s="806"/>
      <c r="FIV922" s="806"/>
      <c r="FIW922" s="806"/>
      <c r="FIX922" s="806"/>
      <c r="FIY922" s="806"/>
      <c r="FIZ922" s="806"/>
      <c r="FJA922" s="806"/>
      <c r="FJB922" s="806"/>
      <c r="FJC922" s="806"/>
      <c r="FJD922" s="806"/>
      <c r="FJE922" s="806"/>
      <c r="FJF922" s="806"/>
      <c r="FJG922" s="806"/>
      <c r="FJH922" s="806"/>
      <c r="FJI922" s="806"/>
      <c r="FJJ922" s="806"/>
      <c r="FJK922" s="806"/>
      <c r="FJL922" s="806"/>
      <c r="FJM922" s="806"/>
      <c r="FJN922" s="806"/>
      <c r="FJO922" s="806"/>
      <c r="FJP922" s="806"/>
      <c r="FJQ922" s="806"/>
      <c r="FJR922" s="806"/>
      <c r="FJS922" s="806"/>
      <c r="FJT922" s="806"/>
      <c r="FJU922" s="806"/>
      <c r="FJV922" s="806"/>
      <c r="FJW922" s="806"/>
      <c r="FJX922" s="806"/>
      <c r="FJY922" s="806"/>
      <c r="FJZ922" s="806"/>
      <c r="FKA922" s="806"/>
      <c r="FKB922" s="806"/>
      <c r="FKC922" s="806"/>
      <c r="FKD922" s="806"/>
      <c r="FKE922" s="806"/>
      <c r="FKF922" s="806"/>
      <c r="FKG922" s="806"/>
      <c r="FKH922" s="806"/>
      <c r="FKI922" s="806"/>
      <c r="FKJ922" s="806"/>
      <c r="FKK922" s="806"/>
      <c r="FKL922" s="806"/>
      <c r="FKM922" s="806"/>
      <c r="FKN922" s="806"/>
      <c r="FKO922" s="806"/>
      <c r="FKP922" s="806"/>
      <c r="FKQ922" s="806"/>
      <c r="FKR922" s="806"/>
      <c r="FKS922" s="806"/>
      <c r="FKT922" s="806"/>
      <c r="FKU922" s="806"/>
      <c r="FKV922" s="806"/>
      <c r="FKW922" s="806"/>
      <c r="FKX922" s="806"/>
      <c r="FKY922" s="806"/>
      <c r="FKZ922" s="806"/>
      <c r="FLA922" s="806"/>
      <c r="FLB922" s="806"/>
      <c r="FLC922" s="806"/>
      <c r="FLD922" s="806"/>
      <c r="FLE922" s="806"/>
      <c r="FLF922" s="806"/>
      <c r="FLG922" s="806"/>
      <c r="FLH922" s="806"/>
      <c r="FLI922" s="806"/>
      <c r="FLJ922" s="806"/>
      <c r="FLK922" s="806"/>
      <c r="FLL922" s="806"/>
      <c r="FLM922" s="806"/>
      <c r="FLN922" s="806"/>
      <c r="FLO922" s="806"/>
      <c r="FLP922" s="806"/>
      <c r="FLQ922" s="806"/>
      <c r="FLR922" s="806"/>
      <c r="FLS922" s="806"/>
      <c r="FLT922" s="806"/>
      <c r="FLU922" s="806"/>
      <c r="FLV922" s="806"/>
      <c r="FLW922" s="806"/>
      <c r="FLX922" s="806"/>
      <c r="FLY922" s="806"/>
      <c r="FLZ922" s="806"/>
      <c r="FMA922" s="806"/>
      <c r="FMB922" s="806"/>
      <c r="FMC922" s="806"/>
      <c r="FMD922" s="806"/>
      <c r="FME922" s="806"/>
      <c r="FMF922" s="806"/>
      <c r="FMG922" s="806"/>
      <c r="FMH922" s="806"/>
      <c r="FMI922" s="806"/>
      <c r="FMJ922" s="806"/>
      <c r="FMK922" s="806"/>
      <c r="FML922" s="806"/>
      <c r="FMM922" s="806"/>
      <c r="FMN922" s="806"/>
      <c r="FMO922" s="806"/>
      <c r="FMP922" s="806"/>
      <c r="FMQ922" s="806"/>
      <c r="FMR922" s="806"/>
      <c r="FMS922" s="806"/>
      <c r="FMT922" s="806"/>
      <c r="FMU922" s="806"/>
      <c r="FMV922" s="806"/>
      <c r="FMW922" s="806"/>
      <c r="FMX922" s="806"/>
      <c r="FMY922" s="806"/>
      <c r="FMZ922" s="806"/>
      <c r="FNA922" s="806"/>
      <c r="FNB922" s="806"/>
      <c r="FNC922" s="806"/>
      <c r="FND922" s="806"/>
      <c r="FNE922" s="806"/>
      <c r="FNF922" s="806"/>
      <c r="FNG922" s="806"/>
      <c r="FNH922" s="806"/>
      <c r="FNI922" s="806"/>
      <c r="FNJ922" s="806"/>
      <c r="FNK922" s="806"/>
      <c r="FNL922" s="806"/>
      <c r="FNM922" s="806"/>
      <c r="FNN922" s="806"/>
      <c r="FNO922" s="806"/>
      <c r="FNP922" s="806"/>
      <c r="FNQ922" s="806"/>
      <c r="FNR922" s="806"/>
      <c r="FNS922" s="806"/>
      <c r="FNT922" s="806"/>
      <c r="FNU922" s="806"/>
      <c r="FNV922" s="806"/>
      <c r="FNW922" s="806"/>
      <c r="FNX922" s="806"/>
      <c r="FNY922" s="806"/>
      <c r="FNZ922" s="806"/>
      <c r="FOA922" s="806"/>
      <c r="FOB922" s="806"/>
      <c r="FOC922" s="806"/>
      <c r="FOD922" s="806"/>
      <c r="FOE922" s="806"/>
      <c r="FOF922" s="806"/>
      <c r="FOG922" s="806"/>
      <c r="FOH922" s="806"/>
      <c r="FOI922" s="806"/>
      <c r="FOJ922" s="806"/>
      <c r="FOK922" s="806"/>
      <c r="FOL922" s="806"/>
      <c r="FOM922" s="806"/>
      <c r="FON922" s="806"/>
      <c r="FOO922" s="806"/>
      <c r="FOP922" s="806"/>
      <c r="FOQ922" s="806"/>
      <c r="FOR922" s="806"/>
      <c r="FOS922" s="806"/>
      <c r="FOT922" s="806"/>
      <c r="FOU922" s="806"/>
      <c r="FOV922" s="806"/>
      <c r="FOW922" s="806"/>
      <c r="FOX922" s="806"/>
      <c r="FOY922" s="806"/>
      <c r="FOZ922" s="806"/>
      <c r="FPA922" s="806"/>
      <c r="FPB922" s="806"/>
      <c r="FPC922" s="806"/>
      <c r="FPD922" s="806"/>
      <c r="FPE922" s="806"/>
      <c r="FPF922" s="806"/>
      <c r="FPG922" s="806"/>
      <c r="FPH922" s="806"/>
      <c r="FPI922" s="806"/>
      <c r="FPJ922" s="806"/>
      <c r="FPK922" s="806"/>
      <c r="FPL922" s="806"/>
      <c r="FPM922" s="806"/>
      <c r="FPN922" s="806"/>
      <c r="FPO922" s="806"/>
      <c r="FPP922" s="806"/>
      <c r="FPQ922" s="806"/>
      <c r="FPR922" s="806"/>
      <c r="FPS922" s="806"/>
      <c r="FPT922" s="806"/>
      <c r="FPU922" s="806"/>
      <c r="FPV922" s="806"/>
      <c r="FPW922" s="806"/>
      <c r="FPX922" s="806"/>
      <c r="FPY922" s="806"/>
      <c r="FPZ922" s="806"/>
      <c r="FQA922" s="806"/>
      <c r="FQB922" s="806"/>
      <c r="FQC922" s="806"/>
      <c r="FQD922" s="806"/>
      <c r="FQE922" s="806"/>
      <c r="FQF922" s="806"/>
      <c r="FQG922" s="806"/>
      <c r="FQH922" s="806"/>
      <c r="FQI922" s="806"/>
      <c r="FQJ922" s="806"/>
      <c r="FQK922" s="806"/>
      <c r="FQL922" s="806"/>
      <c r="FQM922" s="806"/>
      <c r="FQN922" s="806"/>
      <c r="FQO922" s="806"/>
      <c r="FQP922" s="806"/>
      <c r="FQQ922" s="806"/>
      <c r="FQR922" s="806"/>
      <c r="FQS922" s="806"/>
      <c r="FQT922" s="806"/>
      <c r="FQU922" s="806"/>
      <c r="FQV922" s="806"/>
      <c r="FQW922" s="806"/>
      <c r="FQX922" s="806"/>
      <c r="FQY922" s="806"/>
      <c r="FQZ922" s="806"/>
      <c r="FRA922" s="806"/>
      <c r="FRB922" s="806"/>
      <c r="FRC922" s="806"/>
      <c r="FRD922" s="806"/>
      <c r="FRE922" s="806"/>
      <c r="FRF922" s="806"/>
      <c r="FRG922" s="806"/>
      <c r="FRH922" s="806"/>
      <c r="FRI922" s="806"/>
      <c r="FRJ922" s="806"/>
      <c r="FRK922" s="806"/>
      <c r="FRL922" s="806"/>
      <c r="FRM922" s="806"/>
      <c r="FRN922" s="806"/>
      <c r="FRO922" s="806"/>
      <c r="FRP922" s="806"/>
      <c r="FRQ922" s="806"/>
      <c r="FRR922" s="806"/>
      <c r="FRS922" s="806"/>
      <c r="FRT922" s="806"/>
      <c r="FRU922" s="806"/>
      <c r="FRV922" s="806"/>
      <c r="FRW922" s="806"/>
      <c r="FRX922" s="806"/>
      <c r="FRY922" s="806"/>
      <c r="FRZ922" s="806"/>
      <c r="FSA922" s="806"/>
      <c r="FSB922" s="806"/>
      <c r="FSC922" s="806"/>
      <c r="FSD922" s="806"/>
      <c r="FSE922" s="806"/>
      <c r="FSF922" s="806"/>
      <c r="FSG922" s="806"/>
      <c r="FSH922" s="806"/>
      <c r="FSI922" s="806"/>
      <c r="FSJ922" s="806"/>
      <c r="FSK922" s="806"/>
      <c r="FSL922" s="806"/>
      <c r="FSM922" s="806"/>
      <c r="FSN922" s="806"/>
      <c r="FSO922" s="806"/>
      <c r="FSP922" s="806"/>
      <c r="FSQ922" s="806"/>
      <c r="FSR922" s="806"/>
      <c r="FSS922" s="806"/>
      <c r="FST922" s="806"/>
      <c r="FSU922" s="806"/>
      <c r="FSV922" s="806"/>
      <c r="FSW922" s="806"/>
      <c r="FSX922" s="806"/>
      <c r="FSY922" s="806"/>
      <c r="FSZ922" s="806"/>
      <c r="FTA922" s="806"/>
      <c r="FTB922" s="806"/>
      <c r="FTC922" s="806"/>
      <c r="FTD922" s="806"/>
      <c r="FTE922" s="806"/>
      <c r="FTF922" s="806"/>
      <c r="FTG922" s="806"/>
      <c r="FTH922" s="806"/>
      <c r="FTI922" s="806"/>
      <c r="FTJ922" s="806"/>
      <c r="FTK922" s="806"/>
      <c r="FTL922" s="806"/>
      <c r="FTM922" s="806"/>
      <c r="FTN922" s="806"/>
      <c r="FTO922" s="806"/>
      <c r="FTP922" s="806"/>
      <c r="FTQ922" s="806"/>
      <c r="FTR922" s="806"/>
      <c r="FTS922" s="806"/>
      <c r="FTT922" s="806"/>
      <c r="FTU922" s="806"/>
      <c r="FTV922" s="806"/>
      <c r="FTW922" s="806"/>
      <c r="FTX922" s="806"/>
      <c r="FTY922" s="806"/>
      <c r="FTZ922" s="806"/>
      <c r="FUA922" s="806"/>
      <c r="FUB922" s="806"/>
      <c r="FUC922" s="806"/>
      <c r="FUD922" s="806"/>
      <c r="FUE922" s="806"/>
      <c r="FUF922" s="806"/>
      <c r="FUG922" s="806"/>
      <c r="FUH922" s="806"/>
      <c r="FUI922" s="806"/>
      <c r="FUJ922" s="806"/>
      <c r="FUK922" s="806"/>
      <c r="FUL922" s="806"/>
      <c r="FUM922" s="806"/>
      <c r="FUN922" s="806"/>
      <c r="FUO922" s="806"/>
      <c r="FUP922" s="806"/>
      <c r="FUQ922" s="806"/>
      <c r="FUR922" s="806"/>
      <c r="FUS922" s="806"/>
      <c r="FUT922" s="806"/>
      <c r="FUU922" s="806"/>
      <c r="FUV922" s="806"/>
      <c r="FUW922" s="806"/>
      <c r="FUX922" s="806"/>
      <c r="FUY922" s="806"/>
      <c r="FUZ922" s="806"/>
      <c r="FVA922" s="806"/>
      <c r="FVB922" s="806"/>
      <c r="FVC922" s="806"/>
      <c r="FVD922" s="806"/>
      <c r="FVE922" s="806"/>
      <c r="FVF922" s="806"/>
      <c r="FVG922" s="806"/>
      <c r="FVH922" s="806"/>
      <c r="FVI922" s="806"/>
      <c r="FVJ922" s="806"/>
      <c r="FVK922" s="806"/>
      <c r="FVL922" s="806"/>
      <c r="FVM922" s="806"/>
      <c r="FVN922" s="806"/>
      <c r="FVO922" s="806"/>
      <c r="FVP922" s="806"/>
      <c r="FVQ922" s="806"/>
      <c r="FVR922" s="806"/>
      <c r="FVS922" s="806"/>
      <c r="FVT922" s="806"/>
      <c r="FVU922" s="806"/>
      <c r="FVV922" s="806"/>
      <c r="FVW922" s="806"/>
      <c r="FVX922" s="806"/>
      <c r="FVY922" s="806"/>
      <c r="FVZ922" s="806"/>
      <c r="FWA922" s="806"/>
      <c r="FWB922" s="806"/>
      <c r="FWC922" s="806"/>
      <c r="FWD922" s="806"/>
      <c r="FWE922" s="806"/>
      <c r="FWF922" s="806"/>
      <c r="FWG922" s="806"/>
      <c r="FWH922" s="806"/>
      <c r="FWI922" s="806"/>
      <c r="FWJ922" s="806"/>
      <c r="FWK922" s="806"/>
      <c r="FWL922" s="806"/>
      <c r="FWM922" s="806"/>
      <c r="FWN922" s="806"/>
      <c r="FWO922" s="806"/>
      <c r="FWP922" s="806"/>
      <c r="FWQ922" s="806"/>
      <c r="FWR922" s="806"/>
      <c r="FWS922" s="806"/>
      <c r="FWT922" s="806"/>
      <c r="FWU922" s="806"/>
      <c r="FWV922" s="806"/>
      <c r="FWW922" s="806"/>
      <c r="FWX922" s="806"/>
      <c r="FWY922" s="806"/>
      <c r="FWZ922" s="806"/>
      <c r="FXA922" s="806"/>
      <c r="FXB922" s="806"/>
      <c r="FXC922" s="806"/>
      <c r="FXD922" s="806"/>
      <c r="FXE922" s="806"/>
      <c r="FXF922" s="806"/>
      <c r="FXG922" s="806"/>
      <c r="FXH922" s="806"/>
      <c r="FXI922" s="806"/>
      <c r="FXJ922" s="806"/>
      <c r="FXK922" s="806"/>
      <c r="FXL922" s="806"/>
      <c r="FXM922" s="806"/>
      <c r="FXN922" s="806"/>
      <c r="FXO922" s="806"/>
      <c r="FXP922" s="806"/>
      <c r="FXQ922" s="806"/>
      <c r="FXR922" s="806"/>
      <c r="FXS922" s="806"/>
      <c r="FXT922" s="806"/>
      <c r="FXU922" s="806"/>
      <c r="FXV922" s="806"/>
      <c r="FXW922" s="806"/>
      <c r="FXX922" s="806"/>
      <c r="FXY922" s="806"/>
      <c r="FXZ922" s="806"/>
      <c r="FYA922" s="806"/>
      <c r="FYB922" s="806"/>
      <c r="FYC922" s="806"/>
      <c r="FYD922" s="806"/>
      <c r="FYE922" s="806"/>
      <c r="FYF922" s="806"/>
      <c r="FYG922" s="806"/>
      <c r="FYH922" s="806"/>
      <c r="FYI922" s="806"/>
      <c r="FYJ922" s="806"/>
      <c r="FYK922" s="806"/>
      <c r="FYL922" s="806"/>
      <c r="FYM922" s="806"/>
      <c r="FYN922" s="806"/>
      <c r="FYO922" s="806"/>
      <c r="FYP922" s="806"/>
      <c r="FYQ922" s="806"/>
      <c r="FYR922" s="806"/>
      <c r="FYS922" s="806"/>
      <c r="FYT922" s="806"/>
      <c r="FYU922" s="806"/>
      <c r="FYV922" s="806"/>
      <c r="FYW922" s="806"/>
      <c r="FYX922" s="806"/>
      <c r="FYY922" s="806"/>
      <c r="FYZ922" s="806"/>
      <c r="FZA922" s="806"/>
      <c r="FZB922" s="806"/>
      <c r="FZC922" s="806"/>
      <c r="FZD922" s="806"/>
      <c r="FZE922" s="806"/>
      <c r="FZF922" s="806"/>
      <c r="FZG922" s="806"/>
      <c r="FZH922" s="806"/>
      <c r="FZI922" s="806"/>
      <c r="FZJ922" s="806"/>
      <c r="FZK922" s="806"/>
      <c r="FZL922" s="806"/>
      <c r="FZM922" s="806"/>
      <c r="FZN922" s="806"/>
      <c r="FZO922" s="806"/>
      <c r="FZP922" s="806"/>
      <c r="FZQ922" s="806"/>
      <c r="FZR922" s="806"/>
      <c r="FZS922" s="806"/>
      <c r="FZT922" s="806"/>
      <c r="FZU922" s="806"/>
      <c r="FZV922" s="806"/>
      <c r="FZW922" s="806"/>
      <c r="FZX922" s="806"/>
      <c r="FZY922" s="806"/>
      <c r="FZZ922" s="806"/>
      <c r="GAA922" s="806"/>
      <c r="GAB922" s="806"/>
      <c r="GAC922" s="806"/>
      <c r="GAD922" s="806"/>
      <c r="GAE922" s="806"/>
      <c r="GAF922" s="806"/>
      <c r="GAG922" s="806"/>
      <c r="GAH922" s="806"/>
      <c r="GAI922" s="806"/>
      <c r="GAJ922" s="806"/>
      <c r="GAK922" s="806"/>
      <c r="GAL922" s="806"/>
      <c r="GAM922" s="806"/>
      <c r="GAN922" s="806"/>
      <c r="GAO922" s="806"/>
      <c r="GAP922" s="806"/>
      <c r="GAQ922" s="806"/>
      <c r="GAR922" s="806"/>
      <c r="GAS922" s="806"/>
      <c r="GAT922" s="806"/>
      <c r="GAU922" s="806"/>
      <c r="GAV922" s="806"/>
      <c r="GAW922" s="806"/>
      <c r="GAX922" s="806"/>
      <c r="GAY922" s="806"/>
      <c r="GAZ922" s="806"/>
      <c r="GBA922" s="806"/>
      <c r="GBB922" s="806"/>
      <c r="GBC922" s="806"/>
      <c r="GBD922" s="806"/>
      <c r="GBE922" s="806"/>
      <c r="GBF922" s="806"/>
      <c r="GBG922" s="806"/>
      <c r="GBH922" s="806"/>
      <c r="GBI922" s="806"/>
      <c r="GBJ922" s="806"/>
      <c r="GBK922" s="806"/>
      <c r="GBL922" s="806"/>
      <c r="GBM922" s="806"/>
      <c r="GBN922" s="806"/>
      <c r="GBO922" s="806"/>
      <c r="GBP922" s="806"/>
      <c r="GBQ922" s="806"/>
      <c r="GBR922" s="806"/>
      <c r="GBS922" s="806"/>
      <c r="GBT922" s="806"/>
      <c r="GBU922" s="806"/>
      <c r="GBV922" s="806"/>
      <c r="GBW922" s="806"/>
      <c r="GBX922" s="806"/>
      <c r="GBY922" s="806"/>
      <c r="GBZ922" s="806"/>
      <c r="GCA922" s="806"/>
      <c r="GCB922" s="806"/>
      <c r="GCC922" s="806"/>
      <c r="GCD922" s="806"/>
      <c r="GCE922" s="806"/>
      <c r="GCF922" s="806"/>
      <c r="GCG922" s="806"/>
      <c r="GCH922" s="806"/>
      <c r="GCI922" s="806"/>
      <c r="GCJ922" s="806"/>
      <c r="GCK922" s="806"/>
      <c r="GCL922" s="806"/>
      <c r="GCM922" s="806"/>
      <c r="GCN922" s="806"/>
      <c r="GCO922" s="806"/>
      <c r="GCP922" s="806"/>
      <c r="GCQ922" s="806"/>
      <c r="GCR922" s="806"/>
      <c r="GCS922" s="806"/>
      <c r="GCT922" s="806"/>
      <c r="GCU922" s="806"/>
      <c r="GCV922" s="806"/>
      <c r="GCW922" s="806"/>
      <c r="GCX922" s="806"/>
      <c r="GCY922" s="806"/>
      <c r="GCZ922" s="806"/>
      <c r="GDA922" s="806"/>
      <c r="GDB922" s="806"/>
      <c r="GDC922" s="806"/>
      <c r="GDD922" s="806"/>
      <c r="GDE922" s="806"/>
      <c r="GDF922" s="806"/>
      <c r="GDG922" s="806"/>
      <c r="GDH922" s="806"/>
      <c r="GDI922" s="806"/>
      <c r="GDJ922" s="806"/>
      <c r="GDK922" s="806"/>
      <c r="GDL922" s="806"/>
      <c r="GDM922" s="806"/>
      <c r="GDN922" s="806"/>
      <c r="GDO922" s="806"/>
      <c r="GDP922" s="806"/>
      <c r="GDQ922" s="806"/>
      <c r="GDR922" s="806"/>
      <c r="GDS922" s="806"/>
      <c r="GDT922" s="806"/>
      <c r="GDU922" s="806"/>
      <c r="GDV922" s="806"/>
      <c r="GDW922" s="806"/>
      <c r="GDX922" s="806"/>
      <c r="GDY922" s="806"/>
      <c r="GDZ922" s="806"/>
      <c r="GEA922" s="806"/>
      <c r="GEB922" s="806"/>
      <c r="GEC922" s="806"/>
      <c r="GED922" s="806"/>
      <c r="GEE922" s="806"/>
      <c r="GEF922" s="806"/>
      <c r="GEG922" s="806"/>
      <c r="GEH922" s="806"/>
      <c r="GEI922" s="806"/>
      <c r="GEJ922" s="806"/>
      <c r="GEK922" s="806"/>
      <c r="GEL922" s="806"/>
      <c r="GEM922" s="806"/>
      <c r="GEN922" s="806"/>
      <c r="GEO922" s="806"/>
      <c r="GEP922" s="806"/>
      <c r="GEQ922" s="806"/>
      <c r="GER922" s="806"/>
      <c r="GES922" s="806"/>
      <c r="GET922" s="806"/>
      <c r="GEU922" s="806"/>
      <c r="GEV922" s="806"/>
      <c r="GEW922" s="806"/>
      <c r="GEX922" s="806"/>
      <c r="GEY922" s="806"/>
      <c r="GEZ922" s="806"/>
      <c r="GFA922" s="806"/>
      <c r="GFB922" s="806"/>
      <c r="GFC922" s="806"/>
      <c r="GFD922" s="806"/>
      <c r="GFE922" s="806"/>
      <c r="GFF922" s="806"/>
      <c r="GFG922" s="806"/>
      <c r="GFH922" s="806"/>
      <c r="GFI922" s="806"/>
      <c r="GFJ922" s="806"/>
      <c r="GFK922" s="806"/>
      <c r="GFL922" s="806"/>
      <c r="GFM922" s="806"/>
      <c r="GFN922" s="806"/>
      <c r="GFO922" s="806"/>
      <c r="GFP922" s="806"/>
      <c r="GFQ922" s="806"/>
      <c r="GFR922" s="806"/>
      <c r="GFS922" s="806"/>
      <c r="GFT922" s="806"/>
      <c r="GFU922" s="806"/>
      <c r="GFV922" s="806"/>
      <c r="GFW922" s="806"/>
      <c r="GFX922" s="806"/>
      <c r="GFY922" s="806"/>
      <c r="GFZ922" s="806"/>
      <c r="GGA922" s="806"/>
      <c r="GGB922" s="806"/>
      <c r="GGC922" s="806"/>
      <c r="GGD922" s="806"/>
      <c r="GGE922" s="806"/>
      <c r="GGF922" s="806"/>
      <c r="GGG922" s="806"/>
      <c r="GGH922" s="806"/>
      <c r="GGI922" s="806"/>
      <c r="GGJ922" s="806"/>
      <c r="GGK922" s="806"/>
      <c r="GGL922" s="806"/>
      <c r="GGM922" s="806"/>
      <c r="GGN922" s="806"/>
      <c r="GGO922" s="806"/>
      <c r="GGP922" s="806"/>
      <c r="GGQ922" s="806"/>
      <c r="GGR922" s="806"/>
      <c r="GGS922" s="806"/>
      <c r="GGT922" s="806"/>
      <c r="GGU922" s="806"/>
      <c r="GGV922" s="806"/>
      <c r="GGW922" s="806"/>
      <c r="GGX922" s="806"/>
      <c r="GGY922" s="806"/>
      <c r="GGZ922" s="806"/>
      <c r="GHA922" s="806"/>
      <c r="GHB922" s="806"/>
      <c r="GHC922" s="806"/>
      <c r="GHD922" s="806"/>
      <c r="GHE922" s="806"/>
      <c r="GHF922" s="806"/>
      <c r="GHG922" s="806"/>
      <c r="GHH922" s="806"/>
      <c r="GHI922" s="806"/>
      <c r="GHJ922" s="806"/>
      <c r="GHK922" s="806"/>
      <c r="GHL922" s="806"/>
      <c r="GHM922" s="806"/>
      <c r="GHN922" s="806"/>
      <c r="GHO922" s="806"/>
      <c r="GHP922" s="806"/>
      <c r="GHQ922" s="806"/>
      <c r="GHR922" s="806"/>
      <c r="GHS922" s="806"/>
      <c r="GHT922" s="806"/>
      <c r="GHU922" s="806"/>
      <c r="GHV922" s="806"/>
      <c r="GHW922" s="806"/>
      <c r="GHX922" s="806"/>
      <c r="GHY922" s="806"/>
      <c r="GHZ922" s="806"/>
      <c r="GIA922" s="806"/>
      <c r="GIB922" s="806"/>
      <c r="GIC922" s="806"/>
      <c r="GID922" s="806"/>
      <c r="GIE922" s="806"/>
      <c r="GIF922" s="806"/>
      <c r="GIG922" s="806"/>
      <c r="GIH922" s="806"/>
      <c r="GII922" s="806"/>
      <c r="GIJ922" s="806"/>
      <c r="GIK922" s="806"/>
      <c r="GIL922" s="806"/>
      <c r="GIM922" s="806"/>
      <c r="GIN922" s="806"/>
      <c r="GIO922" s="806"/>
      <c r="GIP922" s="806"/>
      <c r="GIQ922" s="806"/>
      <c r="GIR922" s="806"/>
      <c r="GIS922" s="806"/>
      <c r="GIT922" s="806"/>
      <c r="GIU922" s="806"/>
      <c r="GIV922" s="806"/>
      <c r="GIW922" s="806"/>
      <c r="GIX922" s="806"/>
      <c r="GIY922" s="806"/>
      <c r="GIZ922" s="806"/>
      <c r="GJA922" s="806"/>
      <c r="GJB922" s="806"/>
      <c r="GJC922" s="806"/>
      <c r="GJD922" s="806"/>
      <c r="GJE922" s="806"/>
      <c r="GJF922" s="806"/>
      <c r="GJG922" s="806"/>
      <c r="GJH922" s="806"/>
      <c r="GJI922" s="806"/>
      <c r="GJJ922" s="806"/>
      <c r="GJK922" s="806"/>
      <c r="GJL922" s="806"/>
      <c r="GJM922" s="806"/>
      <c r="GJN922" s="806"/>
      <c r="GJO922" s="806"/>
      <c r="GJP922" s="806"/>
      <c r="GJQ922" s="806"/>
      <c r="GJR922" s="806"/>
      <c r="GJS922" s="806"/>
      <c r="GJT922" s="806"/>
      <c r="GJU922" s="806"/>
      <c r="GJV922" s="806"/>
      <c r="GJW922" s="806"/>
      <c r="GJX922" s="806"/>
      <c r="GJY922" s="806"/>
      <c r="GJZ922" s="806"/>
      <c r="GKA922" s="806"/>
      <c r="GKB922" s="806"/>
      <c r="GKC922" s="806"/>
      <c r="GKD922" s="806"/>
      <c r="GKE922" s="806"/>
      <c r="GKF922" s="806"/>
      <c r="GKG922" s="806"/>
      <c r="GKH922" s="806"/>
      <c r="GKI922" s="806"/>
      <c r="GKJ922" s="806"/>
      <c r="GKK922" s="806"/>
      <c r="GKL922" s="806"/>
      <c r="GKM922" s="806"/>
      <c r="GKN922" s="806"/>
      <c r="GKO922" s="806"/>
      <c r="GKP922" s="806"/>
      <c r="GKQ922" s="806"/>
      <c r="GKR922" s="806"/>
      <c r="GKS922" s="806"/>
      <c r="GKT922" s="806"/>
      <c r="GKU922" s="806"/>
      <c r="GKV922" s="806"/>
      <c r="GKW922" s="806"/>
      <c r="GKX922" s="806"/>
      <c r="GKY922" s="806"/>
      <c r="GKZ922" s="806"/>
      <c r="GLA922" s="806"/>
      <c r="GLB922" s="806"/>
      <c r="GLC922" s="806"/>
      <c r="GLD922" s="806"/>
      <c r="GLE922" s="806"/>
      <c r="GLF922" s="806"/>
      <c r="GLG922" s="806"/>
      <c r="GLH922" s="806"/>
      <c r="GLI922" s="806"/>
      <c r="GLJ922" s="806"/>
      <c r="GLK922" s="806"/>
      <c r="GLL922" s="806"/>
      <c r="GLM922" s="806"/>
      <c r="GLN922" s="806"/>
      <c r="GLO922" s="806"/>
      <c r="GLP922" s="806"/>
      <c r="GLQ922" s="806"/>
      <c r="GLR922" s="806"/>
      <c r="GLS922" s="806"/>
      <c r="GLT922" s="806"/>
      <c r="GLU922" s="806"/>
      <c r="GLV922" s="806"/>
      <c r="GLW922" s="806"/>
      <c r="GLX922" s="806"/>
      <c r="GLY922" s="806"/>
      <c r="GLZ922" s="806"/>
      <c r="GMA922" s="806"/>
      <c r="GMB922" s="806"/>
      <c r="GMC922" s="806"/>
      <c r="GMD922" s="806"/>
      <c r="GME922" s="806"/>
      <c r="GMF922" s="806"/>
      <c r="GMG922" s="806"/>
      <c r="GMH922" s="806"/>
      <c r="GMI922" s="806"/>
      <c r="GMJ922" s="806"/>
      <c r="GMK922" s="806"/>
      <c r="GML922" s="806"/>
      <c r="GMM922" s="806"/>
      <c r="GMN922" s="806"/>
      <c r="GMO922" s="806"/>
      <c r="GMP922" s="806"/>
      <c r="GMQ922" s="806"/>
      <c r="GMR922" s="806"/>
      <c r="GMS922" s="806"/>
      <c r="GMT922" s="806"/>
      <c r="GMU922" s="806"/>
      <c r="GMV922" s="806"/>
      <c r="GMW922" s="806"/>
      <c r="GMX922" s="806"/>
      <c r="GMY922" s="806"/>
      <c r="GMZ922" s="806"/>
      <c r="GNA922" s="806"/>
      <c r="GNB922" s="806"/>
      <c r="GNC922" s="806"/>
      <c r="GND922" s="806"/>
      <c r="GNE922" s="806"/>
      <c r="GNF922" s="806"/>
      <c r="GNG922" s="806"/>
      <c r="GNH922" s="806"/>
      <c r="GNI922" s="806"/>
      <c r="GNJ922" s="806"/>
      <c r="GNK922" s="806"/>
      <c r="GNL922" s="806"/>
      <c r="GNM922" s="806"/>
      <c r="GNN922" s="806"/>
      <c r="GNO922" s="806"/>
      <c r="GNP922" s="806"/>
      <c r="GNQ922" s="806"/>
      <c r="GNR922" s="806"/>
      <c r="GNS922" s="806"/>
      <c r="GNT922" s="806"/>
      <c r="GNU922" s="806"/>
      <c r="GNV922" s="806"/>
      <c r="GNW922" s="806"/>
      <c r="GNX922" s="806"/>
      <c r="GNY922" s="806"/>
      <c r="GNZ922" s="806"/>
      <c r="GOA922" s="806"/>
      <c r="GOB922" s="806"/>
      <c r="GOC922" s="806"/>
      <c r="GOD922" s="806"/>
      <c r="GOE922" s="806"/>
      <c r="GOF922" s="806"/>
      <c r="GOG922" s="806"/>
      <c r="GOH922" s="806"/>
      <c r="GOI922" s="806"/>
      <c r="GOJ922" s="806"/>
      <c r="GOK922" s="806"/>
      <c r="GOL922" s="806"/>
      <c r="GOM922" s="806"/>
      <c r="GON922" s="806"/>
      <c r="GOO922" s="806"/>
      <c r="GOP922" s="806"/>
      <c r="GOQ922" s="806"/>
      <c r="GOR922" s="806"/>
      <c r="GOS922" s="806"/>
      <c r="GOT922" s="806"/>
      <c r="GOU922" s="806"/>
      <c r="GOV922" s="806"/>
      <c r="GOW922" s="806"/>
      <c r="GOX922" s="806"/>
      <c r="GOY922" s="806"/>
      <c r="GOZ922" s="806"/>
      <c r="GPA922" s="806"/>
      <c r="GPB922" s="806"/>
      <c r="GPC922" s="806"/>
      <c r="GPD922" s="806"/>
      <c r="GPE922" s="806"/>
      <c r="GPF922" s="806"/>
      <c r="GPG922" s="806"/>
      <c r="GPH922" s="806"/>
      <c r="GPI922" s="806"/>
      <c r="GPJ922" s="806"/>
      <c r="GPK922" s="806"/>
      <c r="GPL922" s="806"/>
      <c r="GPM922" s="806"/>
      <c r="GPN922" s="806"/>
      <c r="GPO922" s="806"/>
      <c r="GPP922" s="806"/>
      <c r="GPQ922" s="806"/>
      <c r="GPR922" s="806"/>
      <c r="GPS922" s="806"/>
      <c r="GPT922" s="806"/>
      <c r="GPU922" s="806"/>
      <c r="GPV922" s="806"/>
      <c r="GPW922" s="806"/>
      <c r="GPX922" s="806"/>
      <c r="GPY922" s="806"/>
      <c r="GPZ922" s="806"/>
      <c r="GQA922" s="806"/>
      <c r="GQB922" s="806"/>
      <c r="GQC922" s="806"/>
      <c r="GQD922" s="806"/>
      <c r="GQE922" s="806"/>
      <c r="GQF922" s="806"/>
      <c r="GQG922" s="806"/>
      <c r="GQH922" s="806"/>
      <c r="GQI922" s="806"/>
      <c r="GQJ922" s="806"/>
      <c r="GQK922" s="806"/>
      <c r="GQL922" s="806"/>
      <c r="GQM922" s="806"/>
      <c r="GQN922" s="806"/>
      <c r="GQO922" s="806"/>
      <c r="GQP922" s="806"/>
      <c r="GQQ922" s="806"/>
      <c r="GQR922" s="806"/>
      <c r="GQS922" s="806"/>
      <c r="GQT922" s="806"/>
      <c r="GQU922" s="806"/>
      <c r="GQV922" s="806"/>
      <c r="GQW922" s="806"/>
      <c r="GQX922" s="806"/>
      <c r="GQY922" s="806"/>
      <c r="GQZ922" s="806"/>
      <c r="GRA922" s="806"/>
      <c r="GRB922" s="806"/>
      <c r="GRC922" s="806"/>
      <c r="GRD922" s="806"/>
      <c r="GRE922" s="806"/>
      <c r="GRF922" s="806"/>
      <c r="GRG922" s="806"/>
      <c r="GRH922" s="806"/>
      <c r="GRI922" s="806"/>
      <c r="GRJ922" s="806"/>
      <c r="GRK922" s="806"/>
      <c r="GRL922" s="806"/>
      <c r="GRM922" s="806"/>
      <c r="GRN922" s="806"/>
      <c r="GRO922" s="806"/>
      <c r="GRP922" s="806"/>
      <c r="GRQ922" s="806"/>
      <c r="GRR922" s="806"/>
      <c r="GRS922" s="806"/>
      <c r="GRT922" s="806"/>
      <c r="GRU922" s="806"/>
      <c r="GRV922" s="806"/>
      <c r="GRW922" s="806"/>
      <c r="GRX922" s="806"/>
      <c r="GRY922" s="806"/>
      <c r="GRZ922" s="806"/>
      <c r="GSA922" s="806"/>
      <c r="GSB922" s="806"/>
      <c r="GSC922" s="806"/>
      <c r="GSD922" s="806"/>
      <c r="GSE922" s="806"/>
      <c r="GSF922" s="806"/>
      <c r="GSG922" s="806"/>
      <c r="GSH922" s="806"/>
      <c r="GSI922" s="806"/>
      <c r="GSJ922" s="806"/>
      <c r="GSK922" s="806"/>
      <c r="GSL922" s="806"/>
      <c r="GSM922" s="806"/>
      <c r="GSN922" s="806"/>
      <c r="GSO922" s="806"/>
      <c r="GSP922" s="806"/>
      <c r="GSQ922" s="806"/>
      <c r="GSR922" s="806"/>
      <c r="GSS922" s="806"/>
      <c r="GST922" s="806"/>
      <c r="GSU922" s="806"/>
      <c r="GSV922" s="806"/>
      <c r="GSW922" s="806"/>
      <c r="GSX922" s="806"/>
      <c r="GSY922" s="806"/>
      <c r="GSZ922" s="806"/>
      <c r="GTA922" s="806"/>
      <c r="GTB922" s="806"/>
      <c r="GTC922" s="806"/>
      <c r="GTD922" s="806"/>
      <c r="GTE922" s="806"/>
      <c r="GTF922" s="806"/>
      <c r="GTG922" s="806"/>
      <c r="GTH922" s="806"/>
      <c r="GTI922" s="806"/>
      <c r="GTJ922" s="806"/>
      <c r="GTK922" s="806"/>
      <c r="GTL922" s="806"/>
      <c r="GTM922" s="806"/>
      <c r="GTN922" s="806"/>
      <c r="GTO922" s="806"/>
      <c r="GTP922" s="806"/>
      <c r="GTQ922" s="806"/>
      <c r="GTR922" s="806"/>
      <c r="GTS922" s="806"/>
      <c r="GTT922" s="806"/>
      <c r="GTU922" s="806"/>
      <c r="GTV922" s="806"/>
      <c r="GTW922" s="806"/>
      <c r="GTX922" s="806"/>
      <c r="GTY922" s="806"/>
      <c r="GTZ922" s="806"/>
      <c r="GUA922" s="806"/>
      <c r="GUB922" s="806"/>
      <c r="GUC922" s="806"/>
      <c r="GUD922" s="806"/>
      <c r="GUE922" s="806"/>
      <c r="GUF922" s="806"/>
      <c r="GUG922" s="806"/>
      <c r="GUH922" s="806"/>
      <c r="GUI922" s="806"/>
      <c r="GUJ922" s="806"/>
      <c r="GUK922" s="806"/>
      <c r="GUL922" s="806"/>
      <c r="GUM922" s="806"/>
      <c r="GUN922" s="806"/>
      <c r="GUO922" s="806"/>
      <c r="GUP922" s="806"/>
      <c r="GUQ922" s="806"/>
      <c r="GUR922" s="806"/>
      <c r="GUS922" s="806"/>
      <c r="GUT922" s="806"/>
      <c r="GUU922" s="806"/>
      <c r="GUV922" s="806"/>
      <c r="GUW922" s="806"/>
      <c r="GUX922" s="806"/>
      <c r="GUY922" s="806"/>
      <c r="GUZ922" s="806"/>
      <c r="GVA922" s="806"/>
      <c r="GVB922" s="806"/>
      <c r="GVC922" s="806"/>
      <c r="GVD922" s="806"/>
      <c r="GVE922" s="806"/>
      <c r="GVF922" s="806"/>
      <c r="GVG922" s="806"/>
      <c r="GVH922" s="806"/>
      <c r="GVI922" s="806"/>
      <c r="GVJ922" s="806"/>
      <c r="GVK922" s="806"/>
      <c r="GVL922" s="806"/>
      <c r="GVM922" s="806"/>
      <c r="GVN922" s="806"/>
      <c r="GVO922" s="806"/>
      <c r="GVP922" s="806"/>
      <c r="GVQ922" s="806"/>
      <c r="GVR922" s="806"/>
      <c r="GVS922" s="806"/>
      <c r="GVT922" s="806"/>
      <c r="GVU922" s="806"/>
      <c r="GVV922" s="806"/>
      <c r="GVW922" s="806"/>
      <c r="GVX922" s="806"/>
      <c r="GVY922" s="806"/>
      <c r="GVZ922" s="806"/>
      <c r="GWA922" s="806"/>
      <c r="GWB922" s="806"/>
      <c r="GWC922" s="806"/>
      <c r="GWD922" s="806"/>
      <c r="GWE922" s="806"/>
      <c r="GWF922" s="806"/>
      <c r="GWG922" s="806"/>
      <c r="GWH922" s="806"/>
      <c r="GWI922" s="806"/>
      <c r="GWJ922" s="806"/>
      <c r="GWK922" s="806"/>
      <c r="GWL922" s="806"/>
      <c r="GWM922" s="806"/>
      <c r="GWN922" s="806"/>
      <c r="GWO922" s="806"/>
      <c r="GWP922" s="806"/>
      <c r="GWQ922" s="806"/>
      <c r="GWR922" s="806"/>
      <c r="GWS922" s="806"/>
      <c r="GWT922" s="806"/>
      <c r="GWU922" s="806"/>
      <c r="GWV922" s="806"/>
      <c r="GWW922" s="806"/>
      <c r="GWX922" s="806"/>
      <c r="GWY922" s="806"/>
      <c r="GWZ922" s="806"/>
      <c r="GXA922" s="806"/>
      <c r="GXB922" s="806"/>
      <c r="GXC922" s="806"/>
      <c r="GXD922" s="806"/>
      <c r="GXE922" s="806"/>
      <c r="GXF922" s="806"/>
      <c r="GXG922" s="806"/>
      <c r="GXH922" s="806"/>
      <c r="GXI922" s="806"/>
      <c r="GXJ922" s="806"/>
      <c r="GXK922" s="806"/>
      <c r="GXL922" s="806"/>
      <c r="GXM922" s="806"/>
      <c r="GXN922" s="806"/>
      <c r="GXO922" s="806"/>
      <c r="GXP922" s="806"/>
      <c r="GXQ922" s="806"/>
      <c r="GXR922" s="806"/>
      <c r="GXS922" s="806"/>
      <c r="GXT922" s="806"/>
      <c r="GXU922" s="806"/>
      <c r="GXV922" s="806"/>
      <c r="GXW922" s="806"/>
      <c r="GXX922" s="806"/>
      <c r="GXY922" s="806"/>
      <c r="GXZ922" s="806"/>
      <c r="GYA922" s="806"/>
      <c r="GYB922" s="806"/>
      <c r="GYC922" s="806"/>
      <c r="GYD922" s="806"/>
      <c r="GYE922" s="806"/>
      <c r="GYF922" s="806"/>
      <c r="GYG922" s="806"/>
      <c r="GYH922" s="806"/>
      <c r="GYI922" s="806"/>
      <c r="GYJ922" s="806"/>
      <c r="GYK922" s="806"/>
      <c r="GYL922" s="806"/>
      <c r="GYM922" s="806"/>
      <c r="GYN922" s="806"/>
      <c r="GYO922" s="806"/>
      <c r="GYP922" s="806"/>
      <c r="GYQ922" s="806"/>
      <c r="GYR922" s="806"/>
      <c r="GYS922" s="806"/>
      <c r="GYT922" s="806"/>
      <c r="GYU922" s="806"/>
      <c r="GYV922" s="806"/>
      <c r="GYW922" s="806"/>
      <c r="GYX922" s="806"/>
      <c r="GYY922" s="806"/>
      <c r="GYZ922" s="806"/>
      <c r="GZA922" s="806"/>
      <c r="GZB922" s="806"/>
      <c r="GZC922" s="806"/>
      <c r="GZD922" s="806"/>
      <c r="GZE922" s="806"/>
      <c r="GZF922" s="806"/>
      <c r="GZG922" s="806"/>
      <c r="GZH922" s="806"/>
      <c r="GZI922" s="806"/>
      <c r="GZJ922" s="806"/>
      <c r="GZK922" s="806"/>
      <c r="GZL922" s="806"/>
      <c r="GZM922" s="806"/>
      <c r="GZN922" s="806"/>
      <c r="GZO922" s="806"/>
      <c r="GZP922" s="806"/>
      <c r="GZQ922" s="806"/>
      <c r="GZR922" s="806"/>
      <c r="GZS922" s="806"/>
      <c r="GZT922" s="806"/>
      <c r="GZU922" s="806"/>
      <c r="GZV922" s="806"/>
      <c r="GZW922" s="806"/>
      <c r="GZX922" s="806"/>
      <c r="GZY922" s="806"/>
      <c r="GZZ922" s="806"/>
      <c r="HAA922" s="806"/>
      <c r="HAB922" s="806"/>
      <c r="HAC922" s="806"/>
      <c r="HAD922" s="806"/>
      <c r="HAE922" s="806"/>
      <c r="HAF922" s="806"/>
      <c r="HAG922" s="806"/>
      <c r="HAH922" s="806"/>
      <c r="HAI922" s="806"/>
      <c r="HAJ922" s="806"/>
      <c r="HAK922" s="806"/>
      <c r="HAL922" s="806"/>
      <c r="HAM922" s="806"/>
      <c r="HAN922" s="806"/>
      <c r="HAO922" s="806"/>
      <c r="HAP922" s="806"/>
      <c r="HAQ922" s="806"/>
      <c r="HAR922" s="806"/>
      <c r="HAS922" s="806"/>
      <c r="HAT922" s="806"/>
      <c r="HAU922" s="806"/>
      <c r="HAV922" s="806"/>
      <c r="HAW922" s="806"/>
      <c r="HAX922" s="806"/>
      <c r="HAY922" s="806"/>
      <c r="HAZ922" s="806"/>
      <c r="HBA922" s="806"/>
      <c r="HBB922" s="806"/>
      <c r="HBC922" s="806"/>
      <c r="HBD922" s="806"/>
      <c r="HBE922" s="806"/>
      <c r="HBF922" s="806"/>
      <c r="HBG922" s="806"/>
      <c r="HBH922" s="806"/>
      <c r="HBI922" s="806"/>
      <c r="HBJ922" s="806"/>
      <c r="HBK922" s="806"/>
      <c r="HBL922" s="806"/>
      <c r="HBM922" s="806"/>
      <c r="HBN922" s="806"/>
      <c r="HBO922" s="806"/>
      <c r="HBP922" s="806"/>
      <c r="HBQ922" s="806"/>
      <c r="HBR922" s="806"/>
      <c r="HBS922" s="806"/>
      <c r="HBT922" s="806"/>
      <c r="HBU922" s="806"/>
      <c r="HBV922" s="806"/>
      <c r="HBW922" s="806"/>
      <c r="HBX922" s="806"/>
      <c r="HBY922" s="806"/>
      <c r="HBZ922" s="806"/>
      <c r="HCA922" s="806"/>
      <c r="HCB922" s="806"/>
      <c r="HCC922" s="806"/>
      <c r="HCD922" s="806"/>
      <c r="HCE922" s="806"/>
      <c r="HCF922" s="806"/>
      <c r="HCG922" s="806"/>
      <c r="HCH922" s="806"/>
      <c r="HCI922" s="806"/>
      <c r="HCJ922" s="806"/>
      <c r="HCK922" s="806"/>
      <c r="HCL922" s="806"/>
      <c r="HCM922" s="806"/>
      <c r="HCN922" s="806"/>
      <c r="HCO922" s="806"/>
      <c r="HCP922" s="806"/>
      <c r="HCQ922" s="806"/>
      <c r="HCR922" s="806"/>
      <c r="HCS922" s="806"/>
      <c r="HCT922" s="806"/>
      <c r="HCU922" s="806"/>
      <c r="HCV922" s="806"/>
      <c r="HCW922" s="806"/>
      <c r="HCX922" s="806"/>
      <c r="HCY922" s="806"/>
      <c r="HCZ922" s="806"/>
      <c r="HDA922" s="806"/>
      <c r="HDB922" s="806"/>
      <c r="HDC922" s="806"/>
      <c r="HDD922" s="806"/>
      <c r="HDE922" s="806"/>
      <c r="HDF922" s="806"/>
      <c r="HDG922" s="806"/>
      <c r="HDH922" s="806"/>
      <c r="HDI922" s="806"/>
      <c r="HDJ922" s="806"/>
      <c r="HDK922" s="806"/>
      <c r="HDL922" s="806"/>
      <c r="HDM922" s="806"/>
      <c r="HDN922" s="806"/>
      <c r="HDO922" s="806"/>
      <c r="HDP922" s="806"/>
      <c r="HDQ922" s="806"/>
      <c r="HDR922" s="806"/>
      <c r="HDS922" s="806"/>
      <c r="HDT922" s="806"/>
      <c r="HDU922" s="806"/>
      <c r="HDV922" s="806"/>
      <c r="HDW922" s="806"/>
      <c r="HDX922" s="806"/>
      <c r="HDY922" s="806"/>
      <c r="HDZ922" s="806"/>
      <c r="HEA922" s="806"/>
      <c r="HEB922" s="806"/>
      <c r="HEC922" s="806"/>
      <c r="HED922" s="806"/>
      <c r="HEE922" s="806"/>
      <c r="HEF922" s="806"/>
      <c r="HEG922" s="806"/>
      <c r="HEH922" s="806"/>
      <c r="HEI922" s="806"/>
      <c r="HEJ922" s="806"/>
      <c r="HEK922" s="806"/>
      <c r="HEL922" s="806"/>
      <c r="HEM922" s="806"/>
      <c r="HEN922" s="806"/>
      <c r="HEO922" s="806"/>
      <c r="HEP922" s="806"/>
      <c r="HEQ922" s="806"/>
      <c r="HER922" s="806"/>
      <c r="HES922" s="806"/>
      <c r="HET922" s="806"/>
      <c r="HEU922" s="806"/>
      <c r="HEV922" s="806"/>
      <c r="HEW922" s="806"/>
      <c r="HEX922" s="806"/>
      <c r="HEY922" s="806"/>
      <c r="HEZ922" s="806"/>
      <c r="HFA922" s="806"/>
      <c r="HFB922" s="806"/>
      <c r="HFC922" s="806"/>
      <c r="HFD922" s="806"/>
      <c r="HFE922" s="806"/>
      <c r="HFF922" s="806"/>
      <c r="HFG922" s="806"/>
      <c r="HFH922" s="806"/>
      <c r="HFI922" s="806"/>
      <c r="HFJ922" s="806"/>
      <c r="HFK922" s="806"/>
      <c r="HFL922" s="806"/>
      <c r="HFM922" s="806"/>
      <c r="HFN922" s="806"/>
      <c r="HFO922" s="806"/>
      <c r="HFP922" s="806"/>
      <c r="HFQ922" s="806"/>
      <c r="HFR922" s="806"/>
      <c r="HFS922" s="806"/>
      <c r="HFT922" s="806"/>
      <c r="HFU922" s="806"/>
      <c r="HFV922" s="806"/>
      <c r="HFW922" s="806"/>
      <c r="HFX922" s="806"/>
      <c r="HFY922" s="806"/>
      <c r="HFZ922" s="806"/>
      <c r="HGA922" s="806"/>
      <c r="HGB922" s="806"/>
      <c r="HGC922" s="806"/>
      <c r="HGD922" s="806"/>
      <c r="HGE922" s="806"/>
      <c r="HGF922" s="806"/>
      <c r="HGG922" s="806"/>
      <c r="HGH922" s="806"/>
      <c r="HGI922" s="806"/>
      <c r="HGJ922" s="806"/>
      <c r="HGK922" s="806"/>
      <c r="HGL922" s="806"/>
      <c r="HGM922" s="806"/>
      <c r="HGN922" s="806"/>
      <c r="HGO922" s="806"/>
      <c r="HGP922" s="806"/>
      <c r="HGQ922" s="806"/>
      <c r="HGR922" s="806"/>
      <c r="HGS922" s="806"/>
      <c r="HGT922" s="806"/>
      <c r="HGU922" s="806"/>
      <c r="HGV922" s="806"/>
      <c r="HGW922" s="806"/>
      <c r="HGX922" s="806"/>
      <c r="HGY922" s="806"/>
      <c r="HGZ922" s="806"/>
      <c r="HHA922" s="806"/>
      <c r="HHB922" s="806"/>
      <c r="HHC922" s="806"/>
      <c r="HHD922" s="806"/>
      <c r="HHE922" s="806"/>
      <c r="HHF922" s="806"/>
      <c r="HHG922" s="806"/>
      <c r="HHH922" s="806"/>
      <c r="HHI922" s="806"/>
      <c r="HHJ922" s="806"/>
      <c r="HHK922" s="806"/>
      <c r="HHL922" s="806"/>
      <c r="HHM922" s="806"/>
      <c r="HHN922" s="806"/>
      <c r="HHO922" s="806"/>
      <c r="HHP922" s="806"/>
      <c r="HHQ922" s="806"/>
      <c r="HHR922" s="806"/>
      <c r="HHS922" s="806"/>
      <c r="HHT922" s="806"/>
      <c r="HHU922" s="806"/>
      <c r="HHV922" s="806"/>
      <c r="HHW922" s="806"/>
      <c r="HHX922" s="806"/>
      <c r="HHY922" s="806"/>
      <c r="HHZ922" s="806"/>
      <c r="HIA922" s="806"/>
      <c r="HIB922" s="806"/>
      <c r="HIC922" s="806"/>
      <c r="HID922" s="806"/>
      <c r="HIE922" s="806"/>
      <c r="HIF922" s="806"/>
      <c r="HIG922" s="806"/>
      <c r="HIH922" s="806"/>
      <c r="HII922" s="806"/>
      <c r="HIJ922" s="806"/>
      <c r="HIK922" s="806"/>
      <c r="HIL922" s="806"/>
      <c r="HIM922" s="806"/>
      <c r="HIN922" s="806"/>
      <c r="HIO922" s="806"/>
      <c r="HIP922" s="806"/>
      <c r="HIQ922" s="806"/>
      <c r="HIR922" s="806"/>
      <c r="HIS922" s="806"/>
      <c r="HIT922" s="806"/>
      <c r="HIU922" s="806"/>
      <c r="HIV922" s="806"/>
      <c r="HIW922" s="806"/>
      <c r="HIX922" s="806"/>
      <c r="HIY922" s="806"/>
      <c r="HIZ922" s="806"/>
      <c r="HJA922" s="806"/>
      <c r="HJB922" s="806"/>
      <c r="HJC922" s="806"/>
      <c r="HJD922" s="806"/>
      <c r="HJE922" s="806"/>
      <c r="HJF922" s="806"/>
      <c r="HJG922" s="806"/>
      <c r="HJH922" s="806"/>
      <c r="HJI922" s="806"/>
      <c r="HJJ922" s="806"/>
      <c r="HJK922" s="806"/>
      <c r="HJL922" s="806"/>
      <c r="HJM922" s="806"/>
      <c r="HJN922" s="806"/>
      <c r="HJO922" s="806"/>
      <c r="HJP922" s="806"/>
      <c r="HJQ922" s="806"/>
      <c r="HJR922" s="806"/>
      <c r="HJS922" s="806"/>
      <c r="HJT922" s="806"/>
      <c r="HJU922" s="806"/>
      <c r="HJV922" s="806"/>
      <c r="HJW922" s="806"/>
      <c r="HJX922" s="806"/>
      <c r="HJY922" s="806"/>
      <c r="HJZ922" s="806"/>
      <c r="HKA922" s="806"/>
      <c r="HKB922" s="806"/>
      <c r="HKC922" s="806"/>
      <c r="HKD922" s="806"/>
      <c r="HKE922" s="806"/>
      <c r="HKF922" s="806"/>
      <c r="HKG922" s="806"/>
      <c r="HKH922" s="806"/>
      <c r="HKI922" s="806"/>
      <c r="HKJ922" s="806"/>
      <c r="HKK922" s="806"/>
      <c r="HKL922" s="806"/>
      <c r="HKM922" s="806"/>
      <c r="HKN922" s="806"/>
      <c r="HKO922" s="806"/>
      <c r="HKP922" s="806"/>
      <c r="HKQ922" s="806"/>
      <c r="HKR922" s="806"/>
      <c r="HKS922" s="806"/>
      <c r="HKT922" s="806"/>
      <c r="HKU922" s="806"/>
      <c r="HKV922" s="806"/>
      <c r="HKW922" s="806"/>
      <c r="HKX922" s="806"/>
      <c r="HKY922" s="806"/>
      <c r="HKZ922" s="806"/>
      <c r="HLA922" s="806"/>
      <c r="HLB922" s="806"/>
      <c r="HLC922" s="806"/>
      <c r="HLD922" s="806"/>
      <c r="HLE922" s="806"/>
      <c r="HLF922" s="806"/>
      <c r="HLG922" s="806"/>
      <c r="HLH922" s="806"/>
      <c r="HLI922" s="806"/>
      <c r="HLJ922" s="806"/>
      <c r="HLK922" s="806"/>
      <c r="HLL922" s="806"/>
      <c r="HLM922" s="806"/>
      <c r="HLN922" s="806"/>
      <c r="HLO922" s="806"/>
      <c r="HLP922" s="806"/>
      <c r="HLQ922" s="806"/>
      <c r="HLR922" s="806"/>
      <c r="HLS922" s="806"/>
      <c r="HLT922" s="806"/>
      <c r="HLU922" s="806"/>
      <c r="HLV922" s="806"/>
      <c r="HLW922" s="806"/>
      <c r="HLX922" s="806"/>
      <c r="HLY922" s="806"/>
      <c r="HLZ922" s="806"/>
      <c r="HMA922" s="806"/>
      <c r="HMB922" s="806"/>
      <c r="HMC922" s="806"/>
      <c r="HMD922" s="806"/>
      <c r="HME922" s="806"/>
      <c r="HMF922" s="806"/>
      <c r="HMG922" s="806"/>
      <c r="HMH922" s="806"/>
      <c r="HMI922" s="806"/>
      <c r="HMJ922" s="806"/>
      <c r="HMK922" s="806"/>
      <c r="HML922" s="806"/>
      <c r="HMM922" s="806"/>
      <c r="HMN922" s="806"/>
      <c r="HMO922" s="806"/>
      <c r="HMP922" s="806"/>
      <c r="HMQ922" s="806"/>
      <c r="HMR922" s="806"/>
      <c r="HMS922" s="806"/>
      <c r="HMT922" s="806"/>
      <c r="HMU922" s="806"/>
      <c r="HMV922" s="806"/>
      <c r="HMW922" s="806"/>
      <c r="HMX922" s="806"/>
      <c r="HMY922" s="806"/>
      <c r="HMZ922" s="806"/>
      <c r="HNA922" s="806"/>
      <c r="HNB922" s="806"/>
      <c r="HNC922" s="806"/>
      <c r="HND922" s="806"/>
      <c r="HNE922" s="806"/>
      <c r="HNF922" s="806"/>
      <c r="HNG922" s="806"/>
      <c r="HNH922" s="806"/>
      <c r="HNI922" s="806"/>
      <c r="HNJ922" s="806"/>
      <c r="HNK922" s="806"/>
      <c r="HNL922" s="806"/>
      <c r="HNM922" s="806"/>
      <c r="HNN922" s="806"/>
      <c r="HNO922" s="806"/>
      <c r="HNP922" s="806"/>
      <c r="HNQ922" s="806"/>
      <c r="HNR922" s="806"/>
      <c r="HNS922" s="806"/>
      <c r="HNT922" s="806"/>
      <c r="HNU922" s="806"/>
      <c r="HNV922" s="806"/>
      <c r="HNW922" s="806"/>
      <c r="HNX922" s="806"/>
      <c r="HNY922" s="806"/>
      <c r="HNZ922" s="806"/>
      <c r="HOA922" s="806"/>
      <c r="HOB922" s="806"/>
      <c r="HOC922" s="806"/>
      <c r="HOD922" s="806"/>
      <c r="HOE922" s="806"/>
      <c r="HOF922" s="806"/>
      <c r="HOG922" s="806"/>
      <c r="HOH922" s="806"/>
      <c r="HOI922" s="806"/>
      <c r="HOJ922" s="806"/>
      <c r="HOK922" s="806"/>
      <c r="HOL922" s="806"/>
      <c r="HOM922" s="806"/>
      <c r="HON922" s="806"/>
      <c r="HOO922" s="806"/>
      <c r="HOP922" s="806"/>
      <c r="HOQ922" s="806"/>
      <c r="HOR922" s="806"/>
      <c r="HOS922" s="806"/>
      <c r="HOT922" s="806"/>
      <c r="HOU922" s="806"/>
      <c r="HOV922" s="806"/>
      <c r="HOW922" s="806"/>
      <c r="HOX922" s="806"/>
      <c r="HOY922" s="806"/>
      <c r="HOZ922" s="806"/>
      <c r="HPA922" s="806"/>
      <c r="HPB922" s="806"/>
      <c r="HPC922" s="806"/>
      <c r="HPD922" s="806"/>
      <c r="HPE922" s="806"/>
      <c r="HPF922" s="806"/>
      <c r="HPG922" s="806"/>
      <c r="HPH922" s="806"/>
      <c r="HPI922" s="806"/>
      <c r="HPJ922" s="806"/>
      <c r="HPK922" s="806"/>
      <c r="HPL922" s="806"/>
      <c r="HPM922" s="806"/>
      <c r="HPN922" s="806"/>
      <c r="HPO922" s="806"/>
      <c r="HPP922" s="806"/>
      <c r="HPQ922" s="806"/>
      <c r="HPR922" s="806"/>
      <c r="HPS922" s="806"/>
      <c r="HPT922" s="806"/>
      <c r="HPU922" s="806"/>
      <c r="HPV922" s="806"/>
      <c r="HPW922" s="806"/>
      <c r="HPX922" s="806"/>
      <c r="HPY922" s="806"/>
      <c r="HPZ922" s="806"/>
      <c r="HQA922" s="806"/>
      <c r="HQB922" s="806"/>
      <c r="HQC922" s="806"/>
      <c r="HQD922" s="806"/>
      <c r="HQE922" s="806"/>
      <c r="HQF922" s="806"/>
      <c r="HQG922" s="806"/>
      <c r="HQH922" s="806"/>
      <c r="HQI922" s="806"/>
      <c r="HQJ922" s="806"/>
      <c r="HQK922" s="806"/>
      <c r="HQL922" s="806"/>
      <c r="HQM922" s="806"/>
      <c r="HQN922" s="806"/>
      <c r="HQO922" s="806"/>
      <c r="HQP922" s="806"/>
      <c r="HQQ922" s="806"/>
      <c r="HQR922" s="806"/>
      <c r="HQS922" s="806"/>
      <c r="HQT922" s="806"/>
      <c r="HQU922" s="806"/>
      <c r="HQV922" s="806"/>
      <c r="HQW922" s="806"/>
      <c r="HQX922" s="806"/>
      <c r="HQY922" s="806"/>
      <c r="HQZ922" s="806"/>
      <c r="HRA922" s="806"/>
      <c r="HRB922" s="806"/>
      <c r="HRC922" s="806"/>
      <c r="HRD922" s="806"/>
      <c r="HRE922" s="806"/>
      <c r="HRF922" s="806"/>
      <c r="HRG922" s="806"/>
      <c r="HRH922" s="806"/>
      <c r="HRI922" s="806"/>
      <c r="HRJ922" s="806"/>
      <c r="HRK922" s="806"/>
      <c r="HRL922" s="806"/>
      <c r="HRM922" s="806"/>
      <c r="HRN922" s="806"/>
      <c r="HRO922" s="806"/>
      <c r="HRP922" s="806"/>
      <c r="HRQ922" s="806"/>
      <c r="HRR922" s="806"/>
      <c r="HRS922" s="806"/>
      <c r="HRT922" s="806"/>
      <c r="HRU922" s="806"/>
      <c r="HRV922" s="806"/>
      <c r="HRW922" s="806"/>
      <c r="HRX922" s="806"/>
      <c r="HRY922" s="806"/>
      <c r="HRZ922" s="806"/>
      <c r="HSA922" s="806"/>
      <c r="HSB922" s="806"/>
      <c r="HSC922" s="806"/>
      <c r="HSD922" s="806"/>
      <c r="HSE922" s="806"/>
      <c r="HSF922" s="806"/>
      <c r="HSG922" s="806"/>
      <c r="HSH922" s="806"/>
      <c r="HSI922" s="806"/>
      <c r="HSJ922" s="806"/>
      <c r="HSK922" s="806"/>
      <c r="HSL922" s="806"/>
      <c r="HSM922" s="806"/>
      <c r="HSN922" s="806"/>
      <c r="HSO922" s="806"/>
      <c r="HSP922" s="806"/>
      <c r="HSQ922" s="806"/>
      <c r="HSR922" s="806"/>
      <c r="HSS922" s="806"/>
      <c r="HST922" s="806"/>
      <c r="HSU922" s="806"/>
      <c r="HSV922" s="806"/>
      <c r="HSW922" s="806"/>
      <c r="HSX922" s="806"/>
      <c r="HSY922" s="806"/>
      <c r="HSZ922" s="806"/>
      <c r="HTA922" s="806"/>
      <c r="HTB922" s="806"/>
      <c r="HTC922" s="806"/>
      <c r="HTD922" s="806"/>
      <c r="HTE922" s="806"/>
      <c r="HTF922" s="806"/>
      <c r="HTG922" s="806"/>
      <c r="HTH922" s="806"/>
      <c r="HTI922" s="806"/>
      <c r="HTJ922" s="806"/>
      <c r="HTK922" s="806"/>
      <c r="HTL922" s="806"/>
      <c r="HTM922" s="806"/>
      <c r="HTN922" s="806"/>
      <c r="HTO922" s="806"/>
      <c r="HTP922" s="806"/>
      <c r="HTQ922" s="806"/>
      <c r="HTR922" s="806"/>
      <c r="HTS922" s="806"/>
      <c r="HTT922" s="806"/>
      <c r="HTU922" s="806"/>
      <c r="HTV922" s="806"/>
      <c r="HTW922" s="806"/>
      <c r="HTX922" s="806"/>
      <c r="HTY922" s="806"/>
      <c r="HTZ922" s="806"/>
      <c r="HUA922" s="806"/>
      <c r="HUB922" s="806"/>
      <c r="HUC922" s="806"/>
      <c r="HUD922" s="806"/>
      <c r="HUE922" s="806"/>
      <c r="HUF922" s="806"/>
      <c r="HUG922" s="806"/>
      <c r="HUH922" s="806"/>
      <c r="HUI922" s="806"/>
      <c r="HUJ922" s="806"/>
      <c r="HUK922" s="806"/>
      <c r="HUL922" s="806"/>
      <c r="HUM922" s="806"/>
      <c r="HUN922" s="806"/>
      <c r="HUO922" s="806"/>
      <c r="HUP922" s="806"/>
      <c r="HUQ922" s="806"/>
      <c r="HUR922" s="806"/>
      <c r="HUS922" s="806"/>
      <c r="HUT922" s="806"/>
      <c r="HUU922" s="806"/>
      <c r="HUV922" s="806"/>
      <c r="HUW922" s="806"/>
      <c r="HUX922" s="806"/>
      <c r="HUY922" s="806"/>
      <c r="HUZ922" s="806"/>
      <c r="HVA922" s="806"/>
      <c r="HVB922" s="806"/>
      <c r="HVC922" s="806"/>
      <c r="HVD922" s="806"/>
      <c r="HVE922" s="806"/>
      <c r="HVF922" s="806"/>
      <c r="HVG922" s="806"/>
      <c r="HVH922" s="806"/>
      <c r="HVI922" s="806"/>
      <c r="HVJ922" s="806"/>
      <c r="HVK922" s="806"/>
      <c r="HVL922" s="806"/>
      <c r="HVM922" s="806"/>
      <c r="HVN922" s="806"/>
      <c r="HVO922" s="806"/>
      <c r="HVP922" s="806"/>
      <c r="HVQ922" s="806"/>
      <c r="HVR922" s="806"/>
      <c r="HVS922" s="806"/>
      <c r="HVT922" s="806"/>
      <c r="HVU922" s="806"/>
      <c r="HVV922" s="806"/>
      <c r="HVW922" s="806"/>
      <c r="HVX922" s="806"/>
      <c r="HVY922" s="806"/>
      <c r="HVZ922" s="806"/>
      <c r="HWA922" s="806"/>
      <c r="HWB922" s="806"/>
      <c r="HWC922" s="806"/>
      <c r="HWD922" s="806"/>
      <c r="HWE922" s="806"/>
      <c r="HWF922" s="806"/>
      <c r="HWG922" s="806"/>
      <c r="HWH922" s="806"/>
      <c r="HWI922" s="806"/>
      <c r="HWJ922" s="806"/>
      <c r="HWK922" s="806"/>
      <c r="HWL922" s="806"/>
      <c r="HWM922" s="806"/>
      <c r="HWN922" s="806"/>
      <c r="HWO922" s="806"/>
      <c r="HWP922" s="806"/>
      <c r="HWQ922" s="806"/>
      <c r="HWR922" s="806"/>
      <c r="HWS922" s="806"/>
      <c r="HWT922" s="806"/>
      <c r="HWU922" s="806"/>
      <c r="HWV922" s="806"/>
      <c r="HWW922" s="806"/>
      <c r="HWX922" s="806"/>
      <c r="HWY922" s="806"/>
      <c r="HWZ922" s="806"/>
      <c r="HXA922" s="806"/>
      <c r="HXB922" s="806"/>
      <c r="HXC922" s="806"/>
      <c r="HXD922" s="806"/>
      <c r="HXE922" s="806"/>
      <c r="HXF922" s="806"/>
      <c r="HXG922" s="806"/>
      <c r="HXH922" s="806"/>
      <c r="HXI922" s="806"/>
      <c r="HXJ922" s="806"/>
      <c r="HXK922" s="806"/>
      <c r="HXL922" s="806"/>
      <c r="HXM922" s="806"/>
      <c r="HXN922" s="806"/>
      <c r="HXO922" s="806"/>
      <c r="HXP922" s="806"/>
      <c r="HXQ922" s="806"/>
      <c r="HXR922" s="806"/>
      <c r="HXS922" s="806"/>
      <c r="HXT922" s="806"/>
      <c r="HXU922" s="806"/>
      <c r="HXV922" s="806"/>
      <c r="HXW922" s="806"/>
      <c r="HXX922" s="806"/>
      <c r="HXY922" s="806"/>
      <c r="HXZ922" s="806"/>
      <c r="HYA922" s="806"/>
      <c r="HYB922" s="806"/>
      <c r="HYC922" s="806"/>
      <c r="HYD922" s="806"/>
      <c r="HYE922" s="806"/>
      <c r="HYF922" s="806"/>
      <c r="HYG922" s="806"/>
      <c r="HYH922" s="806"/>
      <c r="HYI922" s="806"/>
      <c r="HYJ922" s="806"/>
      <c r="HYK922" s="806"/>
      <c r="HYL922" s="806"/>
      <c r="HYM922" s="806"/>
      <c r="HYN922" s="806"/>
      <c r="HYO922" s="806"/>
      <c r="HYP922" s="806"/>
      <c r="HYQ922" s="806"/>
      <c r="HYR922" s="806"/>
      <c r="HYS922" s="806"/>
      <c r="HYT922" s="806"/>
      <c r="HYU922" s="806"/>
      <c r="HYV922" s="806"/>
      <c r="HYW922" s="806"/>
      <c r="HYX922" s="806"/>
      <c r="HYY922" s="806"/>
      <c r="HYZ922" s="806"/>
      <c r="HZA922" s="806"/>
      <c r="HZB922" s="806"/>
      <c r="HZC922" s="806"/>
      <c r="HZD922" s="806"/>
      <c r="HZE922" s="806"/>
      <c r="HZF922" s="806"/>
      <c r="HZG922" s="806"/>
      <c r="HZH922" s="806"/>
      <c r="HZI922" s="806"/>
      <c r="HZJ922" s="806"/>
      <c r="HZK922" s="806"/>
      <c r="HZL922" s="806"/>
      <c r="HZM922" s="806"/>
      <c r="HZN922" s="806"/>
      <c r="HZO922" s="806"/>
      <c r="HZP922" s="806"/>
      <c r="HZQ922" s="806"/>
      <c r="HZR922" s="806"/>
      <c r="HZS922" s="806"/>
      <c r="HZT922" s="806"/>
      <c r="HZU922" s="806"/>
      <c r="HZV922" s="806"/>
      <c r="HZW922" s="806"/>
      <c r="HZX922" s="806"/>
      <c r="HZY922" s="806"/>
      <c r="HZZ922" s="806"/>
      <c r="IAA922" s="806"/>
      <c r="IAB922" s="806"/>
      <c r="IAC922" s="806"/>
      <c r="IAD922" s="806"/>
      <c r="IAE922" s="806"/>
      <c r="IAF922" s="806"/>
      <c r="IAG922" s="806"/>
      <c r="IAH922" s="806"/>
      <c r="IAI922" s="806"/>
      <c r="IAJ922" s="806"/>
      <c r="IAK922" s="806"/>
      <c r="IAL922" s="806"/>
      <c r="IAM922" s="806"/>
      <c r="IAN922" s="806"/>
      <c r="IAO922" s="806"/>
      <c r="IAP922" s="806"/>
      <c r="IAQ922" s="806"/>
      <c r="IAR922" s="806"/>
      <c r="IAS922" s="806"/>
      <c r="IAT922" s="806"/>
      <c r="IAU922" s="806"/>
      <c r="IAV922" s="806"/>
      <c r="IAW922" s="806"/>
      <c r="IAX922" s="806"/>
      <c r="IAY922" s="806"/>
      <c r="IAZ922" s="806"/>
      <c r="IBA922" s="806"/>
      <c r="IBB922" s="806"/>
      <c r="IBC922" s="806"/>
      <c r="IBD922" s="806"/>
      <c r="IBE922" s="806"/>
      <c r="IBF922" s="806"/>
      <c r="IBG922" s="806"/>
      <c r="IBH922" s="806"/>
      <c r="IBI922" s="806"/>
      <c r="IBJ922" s="806"/>
      <c r="IBK922" s="806"/>
      <c r="IBL922" s="806"/>
      <c r="IBM922" s="806"/>
      <c r="IBN922" s="806"/>
      <c r="IBO922" s="806"/>
      <c r="IBP922" s="806"/>
      <c r="IBQ922" s="806"/>
      <c r="IBR922" s="806"/>
      <c r="IBS922" s="806"/>
      <c r="IBT922" s="806"/>
      <c r="IBU922" s="806"/>
      <c r="IBV922" s="806"/>
      <c r="IBW922" s="806"/>
      <c r="IBX922" s="806"/>
      <c r="IBY922" s="806"/>
      <c r="IBZ922" s="806"/>
      <c r="ICA922" s="806"/>
      <c r="ICB922" s="806"/>
      <c r="ICC922" s="806"/>
      <c r="ICD922" s="806"/>
      <c r="ICE922" s="806"/>
      <c r="ICF922" s="806"/>
      <c r="ICG922" s="806"/>
      <c r="ICH922" s="806"/>
      <c r="ICI922" s="806"/>
      <c r="ICJ922" s="806"/>
      <c r="ICK922" s="806"/>
      <c r="ICL922" s="806"/>
      <c r="ICM922" s="806"/>
      <c r="ICN922" s="806"/>
      <c r="ICO922" s="806"/>
      <c r="ICP922" s="806"/>
      <c r="ICQ922" s="806"/>
      <c r="ICR922" s="806"/>
      <c r="ICS922" s="806"/>
      <c r="ICT922" s="806"/>
      <c r="ICU922" s="806"/>
      <c r="ICV922" s="806"/>
      <c r="ICW922" s="806"/>
      <c r="ICX922" s="806"/>
      <c r="ICY922" s="806"/>
      <c r="ICZ922" s="806"/>
      <c r="IDA922" s="806"/>
      <c r="IDB922" s="806"/>
      <c r="IDC922" s="806"/>
      <c r="IDD922" s="806"/>
      <c r="IDE922" s="806"/>
      <c r="IDF922" s="806"/>
      <c r="IDG922" s="806"/>
      <c r="IDH922" s="806"/>
      <c r="IDI922" s="806"/>
      <c r="IDJ922" s="806"/>
      <c r="IDK922" s="806"/>
      <c r="IDL922" s="806"/>
      <c r="IDM922" s="806"/>
      <c r="IDN922" s="806"/>
      <c r="IDO922" s="806"/>
      <c r="IDP922" s="806"/>
      <c r="IDQ922" s="806"/>
      <c r="IDR922" s="806"/>
      <c r="IDS922" s="806"/>
      <c r="IDT922" s="806"/>
      <c r="IDU922" s="806"/>
      <c r="IDV922" s="806"/>
      <c r="IDW922" s="806"/>
      <c r="IDX922" s="806"/>
      <c r="IDY922" s="806"/>
      <c r="IDZ922" s="806"/>
      <c r="IEA922" s="806"/>
      <c r="IEB922" s="806"/>
      <c r="IEC922" s="806"/>
      <c r="IED922" s="806"/>
      <c r="IEE922" s="806"/>
      <c r="IEF922" s="806"/>
      <c r="IEG922" s="806"/>
      <c r="IEH922" s="806"/>
      <c r="IEI922" s="806"/>
      <c r="IEJ922" s="806"/>
      <c r="IEK922" s="806"/>
      <c r="IEL922" s="806"/>
      <c r="IEM922" s="806"/>
      <c r="IEN922" s="806"/>
      <c r="IEO922" s="806"/>
      <c r="IEP922" s="806"/>
      <c r="IEQ922" s="806"/>
      <c r="IER922" s="806"/>
      <c r="IES922" s="806"/>
      <c r="IET922" s="806"/>
      <c r="IEU922" s="806"/>
      <c r="IEV922" s="806"/>
      <c r="IEW922" s="806"/>
      <c r="IEX922" s="806"/>
      <c r="IEY922" s="806"/>
      <c r="IEZ922" s="806"/>
      <c r="IFA922" s="806"/>
      <c r="IFB922" s="806"/>
      <c r="IFC922" s="806"/>
      <c r="IFD922" s="806"/>
      <c r="IFE922" s="806"/>
      <c r="IFF922" s="806"/>
      <c r="IFG922" s="806"/>
      <c r="IFH922" s="806"/>
      <c r="IFI922" s="806"/>
      <c r="IFJ922" s="806"/>
      <c r="IFK922" s="806"/>
      <c r="IFL922" s="806"/>
      <c r="IFM922" s="806"/>
      <c r="IFN922" s="806"/>
      <c r="IFO922" s="806"/>
      <c r="IFP922" s="806"/>
      <c r="IFQ922" s="806"/>
      <c r="IFR922" s="806"/>
      <c r="IFS922" s="806"/>
      <c r="IFT922" s="806"/>
      <c r="IFU922" s="806"/>
      <c r="IFV922" s="806"/>
      <c r="IFW922" s="806"/>
      <c r="IFX922" s="806"/>
      <c r="IFY922" s="806"/>
      <c r="IFZ922" s="806"/>
      <c r="IGA922" s="806"/>
      <c r="IGB922" s="806"/>
      <c r="IGC922" s="806"/>
      <c r="IGD922" s="806"/>
      <c r="IGE922" s="806"/>
      <c r="IGF922" s="806"/>
      <c r="IGG922" s="806"/>
      <c r="IGH922" s="806"/>
      <c r="IGI922" s="806"/>
      <c r="IGJ922" s="806"/>
      <c r="IGK922" s="806"/>
      <c r="IGL922" s="806"/>
      <c r="IGM922" s="806"/>
      <c r="IGN922" s="806"/>
      <c r="IGO922" s="806"/>
      <c r="IGP922" s="806"/>
      <c r="IGQ922" s="806"/>
      <c r="IGR922" s="806"/>
      <c r="IGS922" s="806"/>
      <c r="IGT922" s="806"/>
      <c r="IGU922" s="806"/>
      <c r="IGV922" s="806"/>
      <c r="IGW922" s="806"/>
      <c r="IGX922" s="806"/>
      <c r="IGY922" s="806"/>
      <c r="IGZ922" s="806"/>
      <c r="IHA922" s="806"/>
      <c r="IHB922" s="806"/>
      <c r="IHC922" s="806"/>
      <c r="IHD922" s="806"/>
      <c r="IHE922" s="806"/>
      <c r="IHF922" s="806"/>
      <c r="IHG922" s="806"/>
      <c r="IHH922" s="806"/>
      <c r="IHI922" s="806"/>
      <c r="IHJ922" s="806"/>
      <c r="IHK922" s="806"/>
      <c r="IHL922" s="806"/>
      <c r="IHM922" s="806"/>
      <c r="IHN922" s="806"/>
      <c r="IHO922" s="806"/>
      <c r="IHP922" s="806"/>
      <c r="IHQ922" s="806"/>
      <c r="IHR922" s="806"/>
      <c r="IHS922" s="806"/>
      <c r="IHT922" s="806"/>
      <c r="IHU922" s="806"/>
      <c r="IHV922" s="806"/>
      <c r="IHW922" s="806"/>
      <c r="IHX922" s="806"/>
      <c r="IHY922" s="806"/>
      <c r="IHZ922" s="806"/>
      <c r="IIA922" s="806"/>
      <c r="IIB922" s="806"/>
      <c r="IIC922" s="806"/>
      <c r="IID922" s="806"/>
      <c r="IIE922" s="806"/>
      <c r="IIF922" s="806"/>
      <c r="IIG922" s="806"/>
      <c r="IIH922" s="806"/>
      <c r="III922" s="806"/>
      <c r="IIJ922" s="806"/>
      <c r="IIK922" s="806"/>
      <c r="IIL922" s="806"/>
      <c r="IIM922" s="806"/>
      <c r="IIN922" s="806"/>
      <c r="IIO922" s="806"/>
      <c r="IIP922" s="806"/>
      <c r="IIQ922" s="806"/>
      <c r="IIR922" s="806"/>
      <c r="IIS922" s="806"/>
      <c r="IIT922" s="806"/>
      <c r="IIU922" s="806"/>
      <c r="IIV922" s="806"/>
      <c r="IIW922" s="806"/>
      <c r="IIX922" s="806"/>
      <c r="IIY922" s="806"/>
      <c r="IIZ922" s="806"/>
      <c r="IJA922" s="806"/>
      <c r="IJB922" s="806"/>
      <c r="IJC922" s="806"/>
      <c r="IJD922" s="806"/>
      <c r="IJE922" s="806"/>
      <c r="IJF922" s="806"/>
      <c r="IJG922" s="806"/>
      <c r="IJH922" s="806"/>
      <c r="IJI922" s="806"/>
      <c r="IJJ922" s="806"/>
      <c r="IJK922" s="806"/>
      <c r="IJL922" s="806"/>
      <c r="IJM922" s="806"/>
      <c r="IJN922" s="806"/>
      <c r="IJO922" s="806"/>
      <c r="IJP922" s="806"/>
      <c r="IJQ922" s="806"/>
      <c r="IJR922" s="806"/>
      <c r="IJS922" s="806"/>
      <c r="IJT922" s="806"/>
      <c r="IJU922" s="806"/>
      <c r="IJV922" s="806"/>
      <c r="IJW922" s="806"/>
      <c r="IJX922" s="806"/>
      <c r="IJY922" s="806"/>
      <c r="IJZ922" s="806"/>
      <c r="IKA922" s="806"/>
      <c r="IKB922" s="806"/>
      <c r="IKC922" s="806"/>
      <c r="IKD922" s="806"/>
      <c r="IKE922" s="806"/>
      <c r="IKF922" s="806"/>
      <c r="IKG922" s="806"/>
      <c r="IKH922" s="806"/>
      <c r="IKI922" s="806"/>
      <c r="IKJ922" s="806"/>
      <c r="IKK922" s="806"/>
      <c r="IKL922" s="806"/>
      <c r="IKM922" s="806"/>
      <c r="IKN922" s="806"/>
      <c r="IKO922" s="806"/>
      <c r="IKP922" s="806"/>
      <c r="IKQ922" s="806"/>
      <c r="IKR922" s="806"/>
      <c r="IKS922" s="806"/>
      <c r="IKT922" s="806"/>
      <c r="IKU922" s="806"/>
      <c r="IKV922" s="806"/>
      <c r="IKW922" s="806"/>
      <c r="IKX922" s="806"/>
      <c r="IKY922" s="806"/>
      <c r="IKZ922" s="806"/>
      <c r="ILA922" s="806"/>
      <c r="ILB922" s="806"/>
      <c r="ILC922" s="806"/>
      <c r="ILD922" s="806"/>
      <c r="ILE922" s="806"/>
      <c r="ILF922" s="806"/>
      <c r="ILG922" s="806"/>
      <c r="ILH922" s="806"/>
      <c r="ILI922" s="806"/>
      <c r="ILJ922" s="806"/>
      <c r="ILK922" s="806"/>
      <c r="ILL922" s="806"/>
      <c r="ILM922" s="806"/>
      <c r="ILN922" s="806"/>
      <c r="ILO922" s="806"/>
      <c r="ILP922" s="806"/>
      <c r="ILQ922" s="806"/>
      <c r="ILR922" s="806"/>
      <c r="ILS922" s="806"/>
      <c r="ILT922" s="806"/>
      <c r="ILU922" s="806"/>
      <c r="ILV922" s="806"/>
      <c r="ILW922" s="806"/>
      <c r="ILX922" s="806"/>
      <c r="ILY922" s="806"/>
      <c r="ILZ922" s="806"/>
      <c r="IMA922" s="806"/>
      <c r="IMB922" s="806"/>
      <c r="IMC922" s="806"/>
      <c r="IMD922" s="806"/>
      <c r="IME922" s="806"/>
      <c r="IMF922" s="806"/>
      <c r="IMG922" s="806"/>
      <c r="IMH922" s="806"/>
      <c r="IMI922" s="806"/>
      <c r="IMJ922" s="806"/>
      <c r="IMK922" s="806"/>
      <c r="IML922" s="806"/>
      <c r="IMM922" s="806"/>
      <c r="IMN922" s="806"/>
      <c r="IMO922" s="806"/>
      <c r="IMP922" s="806"/>
      <c r="IMQ922" s="806"/>
      <c r="IMR922" s="806"/>
      <c r="IMS922" s="806"/>
      <c r="IMT922" s="806"/>
      <c r="IMU922" s="806"/>
      <c r="IMV922" s="806"/>
      <c r="IMW922" s="806"/>
      <c r="IMX922" s="806"/>
      <c r="IMY922" s="806"/>
      <c r="IMZ922" s="806"/>
      <c r="INA922" s="806"/>
      <c r="INB922" s="806"/>
      <c r="INC922" s="806"/>
      <c r="IND922" s="806"/>
      <c r="INE922" s="806"/>
      <c r="INF922" s="806"/>
      <c r="ING922" s="806"/>
      <c r="INH922" s="806"/>
      <c r="INI922" s="806"/>
      <c r="INJ922" s="806"/>
      <c r="INK922" s="806"/>
      <c r="INL922" s="806"/>
      <c r="INM922" s="806"/>
      <c r="INN922" s="806"/>
      <c r="INO922" s="806"/>
      <c r="INP922" s="806"/>
      <c r="INQ922" s="806"/>
      <c r="INR922" s="806"/>
      <c r="INS922" s="806"/>
      <c r="INT922" s="806"/>
      <c r="INU922" s="806"/>
      <c r="INV922" s="806"/>
      <c r="INW922" s="806"/>
      <c r="INX922" s="806"/>
      <c r="INY922" s="806"/>
      <c r="INZ922" s="806"/>
      <c r="IOA922" s="806"/>
      <c r="IOB922" s="806"/>
      <c r="IOC922" s="806"/>
      <c r="IOD922" s="806"/>
      <c r="IOE922" s="806"/>
      <c r="IOF922" s="806"/>
      <c r="IOG922" s="806"/>
      <c r="IOH922" s="806"/>
      <c r="IOI922" s="806"/>
      <c r="IOJ922" s="806"/>
      <c r="IOK922" s="806"/>
      <c r="IOL922" s="806"/>
      <c r="IOM922" s="806"/>
      <c r="ION922" s="806"/>
      <c r="IOO922" s="806"/>
      <c r="IOP922" s="806"/>
      <c r="IOQ922" s="806"/>
      <c r="IOR922" s="806"/>
      <c r="IOS922" s="806"/>
      <c r="IOT922" s="806"/>
      <c r="IOU922" s="806"/>
      <c r="IOV922" s="806"/>
      <c r="IOW922" s="806"/>
      <c r="IOX922" s="806"/>
      <c r="IOY922" s="806"/>
      <c r="IOZ922" s="806"/>
      <c r="IPA922" s="806"/>
      <c r="IPB922" s="806"/>
      <c r="IPC922" s="806"/>
      <c r="IPD922" s="806"/>
      <c r="IPE922" s="806"/>
      <c r="IPF922" s="806"/>
      <c r="IPG922" s="806"/>
      <c r="IPH922" s="806"/>
      <c r="IPI922" s="806"/>
      <c r="IPJ922" s="806"/>
      <c r="IPK922" s="806"/>
      <c r="IPL922" s="806"/>
      <c r="IPM922" s="806"/>
      <c r="IPN922" s="806"/>
      <c r="IPO922" s="806"/>
      <c r="IPP922" s="806"/>
      <c r="IPQ922" s="806"/>
      <c r="IPR922" s="806"/>
      <c r="IPS922" s="806"/>
      <c r="IPT922" s="806"/>
      <c r="IPU922" s="806"/>
      <c r="IPV922" s="806"/>
      <c r="IPW922" s="806"/>
      <c r="IPX922" s="806"/>
      <c r="IPY922" s="806"/>
      <c r="IPZ922" s="806"/>
      <c r="IQA922" s="806"/>
      <c r="IQB922" s="806"/>
      <c r="IQC922" s="806"/>
      <c r="IQD922" s="806"/>
      <c r="IQE922" s="806"/>
      <c r="IQF922" s="806"/>
      <c r="IQG922" s="806"/>
      <c r="IQH922" s="806"/>
      <c r="IQI922" s="806"/>
      <c r="IQJ922" s="806"/>
      <c r="IQK922" s="806"/>
      <c r="IQL922" s="806"/>
      <c r="IQM922" s="806"/>
      <c r="IQN922" s="806"/>
      <c r="IQO922" s="806"/>
      <c r="IQP922" s="806"/>
      <c r="IQQ922" s="806"/>
      <c r="IQR922" s="806"/>
      <c r="IQS922" s="806"/>
      <c r="IQT922" s="806"/>
      <c r="IQU922" s="806"/>
      <c r="IQV922" s="806"/>
      <c r="IQW922" s="806"/>
      <c r="IQX922" s="806"/>
      <c r="IQY922" s="806"/>
      <c r="IQZ922" s="806"/>
      <c r="IRA922" s="806"/>
      <c r="IRB922" s="806"/>
      <c r="IRC922" s="806"/>
      <c r="IRD922" s="806"/>
      <c r="IRE922" s="806"/>
      <c r="IRF922" s="806"/>
      <c r="IRG922" s="806"/>
      <c r="IRH922" s="806"/>
      <c r="IRI922" s="806"/>
      <c r="IRJ922" s="806"/>
      <c r="IRK922" s="806"/>
      <c r="IRL922" s="806"/>
      <c r="IRM922" s="806"/>
      <c r="IRN922" s="806"/>
      <c r="IRO922" s="806"/>
      <c r="IRP922" s="806"/>
      <c r="IRQ922" s="806"/>
      <c r="IRR922" s="806"/>
      <c r="IRS922" s="806"/>
      <c r="IRT922" s="806"/>
      <c r="IRU922" s="806"/>
      <c r="IRV922" s="806"/>
      <c r="IRW922" s="806"/>
      <c r="IRX922" s="806"/>
      <c r="IRY922" s="806"/>
      <c r="IRZ922" s="806"/>
      <c r="ISA922" s="806"/>
      <c r="ISB922" s="806"/>
      <c r="ISC922" s="806"/>
      <c r="ISD922" s="806"/>
      <c r="ISE922" s="806"/>
      <c r="ISF922" s="806"/>
      <c r="ISG922" s="806"/>
      <c r="ISH922" s="806"/>
      <c r="ISI922" s="806"/>
      <c r="ISJ922" s="806"/>
      <c r="ISK922" s="806"/>
      <c r="ISL922" s="806"/>
      <c r="ISM922" s="806"/>
      <c r="ISN922" s="806"/>
      <c r="ISO922" s="806"/>
      <c r="ISP922" s="806"/>
      <c r="ISQ922" s="806"/>
      <c r="ISR922" s="806"/>
      <c r="ISS922" s="806"/>
      <c r="IST922" s="806"/>
      <c r="ISU922" s="806"/>
      <c r="ISV922" s="806"/>
      <c r="ISW922" s="806"/>
      <c r="ISX922" s="806"/>
      <c r="ISY922" s="806"/>
      <c r="ISZ922" s="806"/>
      <c r="ITA922" s="806"/>
      <c r="ITB922" s="806"/>
      <c r="ITC922" s="806"/>
      <c r="ITD922" s="806"/>
      <c r="ITE922" s="806"/>
      <c r="ITF922" s="806"/>
      <c r="ITG922" s="806"/>
      <c r="ITH922" s="806"/>
      <c r="ITI922" s="806"/>
      <c r="ITJ922" s="806"/>
      <c r="ITK922" s="806"/>
      <c r="ITL922" s="806"/>
      <c r="ITM922" s="806"/>
      <c r="ITN922" s="806"/>
      <c r="ITO922" s="806"/>
      <c r="ITP922" s="806"/>
      <c r="ITQ922" s="806"/>
      <c r="ITR922" s="806"/>
      <c r="ITS922" s="806"/>
      <c r="ITT922" s="806"/>
      <c r="ITU922" s="806"/>
      <c r="ITV922" s="806"/>
      <c r="ITW922" s="806"/>
      <c r="ITX922" s="806"/>
      <c r="ITY922" s="806"/>
      <c r="ITZ922" s="806"/>
      <c r="IUA922" s="806"/>
      <c r="IUB922" s="806"/>
      <c r="IUC922" s="806"/>
      <c r="IUD922" s="806"/>
      <c r="IUE922" s="806"/>
      <c r="IUF922" s="806"/>
      <c r="IUG922" s="806"/>
      <c r="IUH922" s="806"/>
      <c r="IUI922" s="806"/>
      <c r="IUJ922" s="806"/>
      <c r="IUK922" s="806"/>
      <c r="IUL922" s="806"/>
      <c r="IUM922" s="806"/>
      <c r="IUN922" s="806"/>
      <c r="IUO922" s="806"/>
      <c r="IUP922" s="806"/>
      <c r="IUQ922" s="806"/>
      <c r="IUR922" s="806"/>
      <c r="IUS922" s="806"/>
      <c r="IUT922" s="806"/>
      <c r="IUU922" s="806"/>
      <c r="IUV922" s="806"/>
      <c r="IUW922" s="806"/>
      <c r="IUX922" s="806"/>
      <c r="IUY922" s="806"/>
      <c r="IUZ922" s="806"/>
      <c r="IVA922" s="806"/>
      <c r="IVB922" s="806"/>
      <c r="IVC922" s="806"/>
      <c r="IVD922" s="806"/>
      <c r="IVE922" s="806"/>
      <c r="IVF922" s="806"/>
      <c r="IVG922" s="806"/>
      <c r="IVH922" s="806"/>
      <c r="IVI922" s="806"/>
      <c r="IVJ922" s="806"/>
      <c r="IVK922" s="806"/>
      <c r="IVL922" s="806"/>
      <c r="IVM922" s="806"/>
      <c r="IVN922" s="806"/>
      <c r="IVO922" s="806"/>
      <c r="IVP922" s="806"/>
      <c r="IVQ922" s="806"/>
      <c r="IVR922" s="806"/>
      <c r="IVS922" s="806"/>
      <c r="IVT922" s="806"/>
      <c r="IVU922" s="806"/>
      <c r="IVV922" s="806"/>
      <c r="IVW922" s="806"/>
      <c r="IVX922" s="806"/>
      <c r="IVY922" s="806"/>
      <c r="IVZ922" s="806"/>
      <c r="IWA922" s="806"/>
      <c r="IWB922" s="806"/>
      <c r="IWC922" s="806"/>
      <c r="IWD922" s="806"/>
      <c r="IWE922" s="806"/>
      <c r="IWF922" s="806"/>
      <c r="IWG922" s="806"/>
      <c r="IWH922" s="806"/>
      <c r="IWI922" s="806"/>
      <c r="IWJ922" s="806"/>
      <c r="IWK922" s="806"/>
      <c r="IWL922" s="806"/>
      <c r="IWM922" s="806"/>
      <c r="IWN922" s="806"/>
      <c r="IWO922" s="806"/>
      <c r="IWP922" s="806"/>
      <c r="IWQ922" s="806"/>
      <c r="IWR922" s="806"/>
      <c r="IWS922" s="806"/>
      <c r="IWT922" s="806"/>
      <c r="IWU922" s="806"/>
      <c r="IWV922" s="806"/>
      <c r="IWW922" s="806"/>
      <c r="IWX922" s="806"/>
      <c r="IWY922" s="806"/>
      <c r="IWZ922" s="806"/>
      <c r="IXA922" s="806"/>
      <c r="IXB922" s="806"/>
      <c r="IXC922" s="806"/>
      <c r="IXD922" s="806"/>
      <c r="IXE922" s="806"/>
      <c r="IXF922" s="806"/>
      <c r="IXG922" s="806"/>
      <c r="IXH922" s="806"/>
      <c r="IXI922" s="806"/>
      <c r="IXJ922" s="806"/>
      <c r="IXK922" s="806"/>
      <c r="IXL922" s="806"/>
      <c r="IXM922" s="806"/>
      <c r="IXN922" s="806"/>
      <c r="IXO922" s="806"/>
      <c r="IXP922" s="806"/>
      <c r="IXQ922" s="806"/>
      <c r="IXR922" s="806"/>
      <c r="IXS922" s="806"/>
      <c r="IXT922" s="806"/>
      <c r="IXU922" s="806"/>
      <c r="IXV922" s="806"/>
      <c r="IXW922" s="806"/>
      <c r="IXX922" s="806"/>
      <c r="IXY922" s="806"/>
      <c r="IXZ922" s="806"/>
      <c r="IYA922" s="806"/>
      <c r="IYB922" s="806"/>
      <c r="IYC922" s="806"/>
      <c r="IYD922" s="806"/>
      <c r="IYE922" s="806"/>
      <c r="IYF922" s="806"/>
      <c r="IYG922" s="806"/>
      <c r="IYH922" s="806"/>
      <c r="IYI922" s="806"/>
      <c r="IYJ922" s="806"/>
      <c r="IYK922" s="806"/>
      <c r="IYL922" s="806"/>
      <c r="IYM922" s="806"/>
      <c r="IYN922" s="806"/>
      <c r="IYO922" s="806"/>
      <c r="IYP922" s="806"/>
      <c r="IYQ922" s="806"/>
      <c r="IYR922" s="806"/>
      <c r="IYS922" s="806"/>
      <c r="IYT922" s="806"/>
      <c r="IYU922" s="806"/>
      <c r="IYV922" s="806"/>
      <c r="IYW922" s="806"/>
      <c r="IYX922" s="806"/>
      <c r="IYY922" s="806"/>
      <c r="IYZ922" s="806"/>
      <c r="IZA922" s="806"/>
      <c r="IZB922" s="806"/>
      <c r="IZC922" s="806"/>
      <c r="IZD922" s="806"/>
      <c r="IZE922" s="806"/>
      <c r="IZF922" s="806"/>
      <c r="IZG922" s="806"/>
      <c r="IZH922" s="806"/>
      <c r="IZI922" s="806"/>
      <c r="IZJ922" s="806"/>
      <c r="IZK922" s="806"/>
      <c r="IZL922" s="806"/>
      <c r="IZM922" s="806"/>
      <c r="IZN922" s="806"/>
      <c r="IZO922" s="806"/>
      <c r="IZP922" s="806"/>
      <c r="IZQ922" s="806"/>
      <c r="IZR922" s="806"/>
      <c r="IZS922" s="806"/>
      <c r="IZT922" s="806"/>
      <c r="IZU922" s="806"/>
      <c r="IZV922" s="806"/>
      <c r="IZW922" s="806"/>
      <c r="IZX922" s="806"/>
      <c r="IZY922" s="806"/>
      <c r="IZZ922" s="806"/>
      <c r="JAA922" s="806"/>
      <c r="JAB922" s="806"/>
      <c r="JAC922" s="806"/>
      <c r="JAD922" s="806"/>
      <c r="JAE922" s="806"/>
      <c r="JAF922" s="806"/>
      <c r="JAG922" s="806"/>
      <c r="JAH922" s="806"/>
      <c r="JAI922" s="806"/>
      <c r="JAJ922" s="806"/>
      <c r="JAK922" s="806"/>
      <c r="JAL922" s="806"/>
      <c r="JAM922" s="806"/>
      <c r="JAN922" s="806"/>
      <c r="JAO922" s="806"/>
      <c r="JAP922" s="806"/>
      <c r="JAQ922" s="806"/>
      <c r="JAR922" s="806"/>
      <c r="JAS922" s="806"/>
      <c r="JAT922" s="806"/>
      <c r="JAU922" s="806"/>
      <c r="JAV922" s="806"/>
      <c r="JAW922" s="806"/>
      <c r="JAX922" s="806"/>
      <c r="JAY922" s="806"/>
      <c r="JAZ922" s="806"/>
      <c r="JBA922" s="806"/>
      <c r="JBB922" s="806"/>
      <c r="JBC922" s="806"/>
      <c r="JBD922" s="806"/>
      <c r="JBE922" s="806"/>
      <c r="JBF922" s="806"/>
      <c r="JBG922" s="806"/>
      <c r="JBH922" s="806"/>
      <c r="JBI922" s="806"/>
      <c r="JBJ922" s="806"/>
      <c r="JBK922" s="806"/>
      <c r="JBL922" s="806"/>
      <c r="JBM922" s="806"/>
      <c r="JBN922" s="806"/>
      <c r="JBO922" s="806"/>
      <c r="JBP922" s="806"/>
      <c r="JBQ922" s="806"/>
      <c r="JBR922" s="806"/>
      <c r="JBS922" s="806"/>
      <c r="JBT922" s="806"/>
      <c r="JBU922" s="806"/>
      <c r="JBV922" s="806"/>
      <c r="JBW922" s="806"/>
      <c r="JBX922" s="806"/>
      <c r="JBY922" s="806"/>
      <c r="JBZ922" s="806"/>
      <c r="JCA922" s="806"/>
      <c r="JCB922" s="806"/>
      <c r="JCC922" s="806"/>
      <c r="JCD922" s="806"/>
      <c r="JCE922" s="806"/>
      <c r="JCF922" s="806"/>
      <c r="JCG922" s="806"/>
      <c r="JCH922" s="806"/>
      <c r="JCI922" s="806"/>
      <c r="JCJ922" s="806"/>
      <c r="JCK922" s="806"/>
      <c r="JCL922" s="806"/>
      <c r="JCM922" s="806"/>
      <c r="JCN922" s="806"/>
      <c r="JCO922" s="806"/>
      <c r="JCP922" s="806"/>
      <c r="JCQ922" s="806"/>
      <c r="JCR922" s="806"/>
      <c r="JCS922" s="806"/>
      <c r="JCT922" s="806"/>
      <c r="JCU922" s="806"/>
      <c r="JCV922" s="806"/>
      <c r="JCW922" s="806"/>
      <c r="JCX922" s="806"/>
      <c r="JCY922" s="806"/>
      <c r="JCZ922" s="806"/>
      <c r="JDA922" s="806"/>
      <c r="JDB922" s="806"/>
      <c r="JDC922" s="806"/>
      <c r="JDD922" s="806"/>
      <c r="JDE922" s="806"/>
      <c r="JDF922" s="806"/>
      <c r="JDG922" s="806"/>
      <c r="JDH922" s="806"/>
      <c r="JDI922" s="806"/>
      <c r="JDJ922" s="806"/>
      <c r="JDK922" s="806"/>
      <c r="JDL922" s="806"/>
      <c r="JDM922" s="806"/>
      <c r="JDN922" s="806"/>
      <c r="JDO922" s="806"/>
      <c r="JDP922" s="806"/>
      <c r="JDQ922" s="806"/>
      <c r="JDR922" s="806"/>
      <c r="JDS922" s="806"/>
      <c r="JDT922" s="806"/>
      <c r="JDU922" s="806"/>
      <c r="JDV922" s="806"/>
      <c r="JDW922" s="806"/>
      <c r="JDX922" s="806"/>
      <c r="JDY922" s="806"/>
      <c r="JDZ922" s="806"/>
      <c r="JEA922" s="806"/>
      <c r="JEB922" s="806"/>
      <c r="JEC922" s="806"/>
      <c r="JED922" s="806"/>
      <c r="JEE922" s="806"/>
      <c r="JEF922" s="806"/>
      <c r="JEG922" s="806"/>
      <c r="JEH922" s="806"/>
      <c r="JEI922" s="806"/>
      <c r="JEJ922" s="806"/>
      <c r="JEK922" s="806"/>
      <c r="JEL922" s="806"/>
      <c r="JEM922" s="806"/>
      <c r="JEN922" s="806"/>
      <c r="JEO922" s="806"/>
      <c r="JEP922" s="806"/>
      <c r="JEQ922" s="806"/>
      <c r="JER922" s="806"/>
      <c r="JES922" s="806"/>
      <c r="JET922" s="806"/>
      <c r="JEU922" s="806"/>
      <c r="JEV922" s="806"/>
      <c r="JEW922" s="806"/>
      <c r="JEX922" s="806"/>
      <c r="JEY922" s="806"/>
      <c r="JEZ922" s="806"/>
      <c r="JFA922" s="806"/>
      <c r="JFB922" s="806"/>
      <c r="JFC922" s="806"/>
      <c r="JFD922" s="806"/>
      <c r="JFE922" s="806"/>
      <c r="JFF922" s="806"/>
      <c r="JFG922" s="806"/>
      <c r="JFH922" s="806"/>
      <c r="JFI922" s="806"/>
      <c r="JFJ922" s="806"/>
      <c r="JFK922" s="806"/>
      <c r="JFL922" s="806"/>
      <c r="JFM922" s="806"/>
      <c r="JFN922" s="806"/>
      <c r="JFO922" s="806"/>
      <c r="JFP922" s="806"/>
      <c r="JFQ922" s="806"/>
      <c r="JFR922" s="806"/>
      <c r="JFS922" s="806"/>
      <c r="JFT922" s="806"/>
      <c r="JFU922" s="806"/>
      <c r="JFV922" s="806"/>
      <c r="JFW922" s="806"/>
      <c r="JFX922" s="806"/>
      <c r="JFY922" s="806"/>
      <c r="JFZ922" s="806"/>
      <c r="JGA922" s="806"/>
      <c r="JGB922" s="806"/>
      <c r="JGC922" s="806"/>
      <c r="JGD922" s="806"/>
      <c r="JGE922" s="806"/>
      <c r="JGF922" s="806"/>
      <c r="JGG922" s="806"/>
      <c r="JGH922" s="806"/>
      <c r="JGI922" s="806"/>
      <c r="JGJ922" s="806"/>
      <c r="JGK922" s="806"/>
      <c r="JGL922" s="806"/>
      <c r="JGM922" s="806"/>
      <c r="JGN922" s="806"/>
      <c r="JGO922" s="806"/>
      <c r="JGP922" s="806"/>
      <c r="JGQ922" s="806"/>
      <c r="JGR922" s="806"/>
      <c r="JGS922" s="806"/>
      <c r="JGT922" s="806"/>
      <c r="JGU922" s="806"/>
      <c r="JGV922" s="806"/>
      <c r="JGW922" s="806"/>
      <c r="JGX922" s="806"/>
      <c r="JGY922" s="806"/>
      <c r="JGZ922" s="806"/>
      <c r="JHA922" s="806"/>
      <c r="JHB922" s="806"/>
      <c r="JHC922" s="806"/>
      <c r="JHD922" s="806"/>
      <c r="JHE922" s="806"/>
      <c r="JHF922" s="806"/>
      <c r="JHG922" s="806"/>
      <c r="JHH922" s="806"/>
      <c r="JHI922" s="806"/>
      <c r="JHJ922" s="806"/>
      <c r="JHK922" s="806"/>
      <c r="JHL922" s="806"/>
      <c r="JHM922" s="806"/>
      <c r="JHN922" s="806"/>
      <c r="JHO922" s="806"/>
      <c r="JHP922" s="806"/>
      <c r="JHQ922" s="806"/>
      <c r="JHR922" s="806"/>
      <c r="JHS922" s="806"/>
      <c r="JHT922" s="806"/>
      <c r="JHU922" s="806"/>
      <c r="JHV922" s="806"/>
      <c r="JHW922" s="806"/>
      <c r="JHX922" s="806"/>
      <c r="JHY922" s="806"/>
      <c r="JHZ922" s="806"/>
      <c r="JIA922" s="806"/>
      <c r="JIB922" s="806"/>
      <c r="JIC922" s="806"/>
      <c r="JID922" s="806"/>
      <c r="JIE922" s="806"/>
      <c r="JIF922" s="806"/>
      <c r="JIG922" s="806"/>
      <c r="JIH922" s="806"/>
      <c r="JII922" s="806"/>
      <c r="JIJ922" s="806"/>
      <c r="JIK922" s="806"/>
      <c r="JIL922" s="806"/>
      <c r="JIM922" s="806"/>
      <c r="JIN922" s="806"/>
      <c r="JIO922" s="806"/>
      <c r="JIP922" s="806"/>
      <c r="JIQ922" s="806"/>
      <c r="JIR922" s="806"/>
      <c r="JIS922" s="806"/>
      <c r="JIT922" s="806"/>
      <c r="JIU922" s="806"/>
      <c r="JIV922" s="806"/>
      <c r="JIW922" s="806"/>
      <c r="JIX922" s="806"/>
      <c r="JIY922" s="806"/>
      <c r="JIZ922" s="806"/>
      <c r="JJA922" s="806"/>
      <c r="JJB922" s="806"/>
      <c r="JJC922" s="806"/>
      <c r="JJD922" s="806"/>
      <c r="JJE922" s="806"/>
      <c r="JJF922" s="806"/>
      <c r="JJG922" s="806"/>
      <c r="JJH922" s="806"/>
      <c r="JJI922" s="806"/>
      <c r="JJJ922" s="806"/>
      <c r="JJK922" s="806"/>
      <c r="JJL922" s="806"/>
      <c r="JJM922" s="806"/>
      <c r="JJN922" s="806"/>
      <c r="JJO922" s="806"/>
      <c r="JJP922" s="806"/>
      <c r="JJQ922" s="806"/>
      <c r="JJR922" s="806"/>
      <c r="JJS922" s="806"/>
      <c r="JJT922" s="806"/>
      <c r="JJU922" s="806"/>
      <c r="JJV922" s="806"/>
      <c r="JJW922" s="806"/>
      <c r="JJX922" s="806"/>
      <c r="JJY922" s="806"/>
      <c r="JJZ922" s="806"/>
      <c r="JKA922" s="806"/>
      <c r="JKB922" s="806"/>
      <c r="JKC922" s="806"/>
      <c r="JKD922" s="806"/>
      <c r="JKE922" s="806"/>
      <c r="JKF922" s="806"/>
      <c r="JKG922" s="806"/>
      <c r="JKH922" s="806"/>
      <c r="JKI922" s="806"/>
      <c r="JKJ922" s="806"/>
      <c r="JKK922" s="806"/>
      <c r="JKL922" s="806"/>
      <c r="JKM922" s="806"/>
      <c r="JKN922" s="806"/>
      <c r="JKO922" s="806"/>
      <c r="JKP922" s="806"/>
      <c r="JKQ922" s="806"/>
      <c r="JKR922" s="806"/>
      <c r="JKS922" s="806"/>
      <c r="JKT922" s="806"/>
      <c r="JKU922" s="806"/>
      <c r="JKV922" s="806"/>
      <c r="JKW922" s="806"/>
      <c r="JKX922" s="806"/>
      <c r="JKY922" s="806"/>
      <c r="JKZ922" s="806"/>
      <c r="JLA922" s="806"/>
      <c r="JLB922" s="806"/>
      <c r="JLC922" s="806"/>
      <c r="JLD922" s="806"/>
      <c r="JLE922" s="806"/>
      <c r="JLF922" s="806"/>
      <c r="JLG922" s="806"/>
      <c r="JLH922" s="806"/>
      <c r="JLI922" s="806"/>
      <c r="JLJ922" s="806"/>
      <c r="JLK922" s="806"/>
      <c r="JLL922" s="806"/>
      <c r="JLM922" s="806"/>
      <c r="JLN922" s="806"/>
      <c r="JLO922" s="806"/>
      <c r="JLP922" s="806"/>
      <c r="JLQ922" s="806"/>
      <c r="JLR922" s="806"/>
      <c r="JLS922" s="806"/>
      <c r="JLT922" s="806"/>
      <c r="JLU922" s="806"/>
      <c r="JLV922" s="806"/>
      <c r="JLW922" s="806"/>
      <c r="JLX922" s="806"/>
      <c r="JLY922" s="806"/>
      <c r="JLZ922" s="806"/>
      <c r="JMA922" s="806"/>
      <c r="JMB922" s="806"/>
      <c r="JMC922" s="806"/>
      <c r="JMD922" s="806"/>
      <c r="JME922" s="806"/>
      <c r="JMF922" s="806"/>
      <c r="JMG922" s="806"/>
      <c r="JMH922" s="806"/>
      <c r="JMI922" s="806"/>
      <c r="JMJ922" s="806"/>
      <c r="JMK922" s="806"/>
      <c r="JML922" s="806"/>
      <c r="JMM922" s="806"/>
      <c r="JMN922" s="806"/>
      <c r="JMO922" s="806"/>
      <c r="JMP922" s="806"/>
      <c r="JMQ922" s="806"/>
      <c r="JMR922" s="806"/>
      <c r="JMS922" s="806"/>
      <c r="JMT922" s="806"/>
      <c r="JMU922" s="806"/>
      <c r="JMV922" s="806"/>
      <c r="JMW922" s="806"/>
      <c r="JMX922" s="806"/>
      <c r="JMY922" s="806"/>
      <c r="JMZ922" s="806"/>
      <c r="JNA922" s="806"/>
      <c r="JNB922" s="806"/>
      <c r="JNC922" s="806"/>
      <c r="JND922" s="806"/>
      <c r="JNE922" s="806"/>
      <c r="JNF922" s="806"/>
      <c r="JNG922" s="806"/>
      <c r="JNH922" s="806"/>
      <c r="JNI922" s="806"/>
      <c r="JNJ922" s="806"/>
      <c r="JNK922" s="806"/>
      <c r="JNL922" s="806"/>
      <c r="JNM922" s="806"/>
      <c r="JNN922" s="806"/>
      <c r="JNO922" s="806"/>
      <c r="JNP922" s="806"/>
      <c r="JNQ922" s="806"/>
      <c r="JNR922" s="806"/>
      <c r="JNS922" s="806"/>
      <c r="JNT922" s="806"/>
      <c r="JNU922" s="806"/>
      <c r="JNV922" s="806"/>
      <c r="JNW922" s="806"/>
      <c r="JNX922" s="806"/>
      <c r="JNY922" s="806"/>
      <c r="JNZ922" s="806"/>
      <c r="JOA922" s="806"/>
      <c r="JOB922" s="806"/>
      <c r="JOC922" s="806"/>
      <c r="JOD922" s="806"/>
      <c r="JOE922" s="806"/>
      <c r="JOF922" s="806"/>
      <c r="JOG922" s="806"/>
      <c r="JOH922" s="806"/>
      <c r="JOI922" s="806"/>
      <c r="JOJ922" s="806"/>
      <c r="JOK922" s="806"/>
      <c r="JOL922" s="806"/>
      <c r="JOM922" s="806"/>
      <c r="JON922" s="806"/>
      <c r="JOO922" s="806"/>
      <c r="JOP922" s="806"/>
      <c r="JOQ922" s="806"/>
      <c r="JOR922" s="806"/>
      <c r="JOS922" s="806"/>
      <c r="JOT922" s="806"/>
      <c r="JOU922" s="806"/>
      <c r="JOV922" s="806"/>
      <c r="JOW922" s="806"/>
      <c r="JOX922" s="806"/>
      <c r="JOY922" s="806"/>
      <c r="JOZ922" s="806"/>
      <c r="JPA922" s="806"/>
      <c r="JPB922" s="806"/>
      <c r="JPC922" s="806"/>
      <c r="JPD922" s="806"/>
      <c r="JPE922" s="806"/>
      <c r="JPF922" s="806"/>
      <c r="JPG922" s="806"/>
      <c r="JPH922" s="806"/>
      <c r="JPI922" s="806"/>
      <c r="JPJ922" s="806"/>
      <c r="JPK922" s="806"/>
      <c r="JPL922" s="806"/>
      <c r="JPM922" s="806"/>
      <c r="JPN922" s="806"/>
      <c r="JPO922" s="806"/>
      <c r="JPP922" s="806"/>
      <c r="JPQ922" s="806"/>
      <c r="JPR922" s="806"/>
      <c r="JPS922" s="806"/>
      <c r="JPT922" s="806"/>
      <c r="JPU922" s="806"/>
      <c r="JPV922" s="806"/>
      <c r="JPW922" s="806"/>
      <c r="JPX922" s="806"/>
      <c r="JPY922" s="806"/>
      <c r="JPZ922" s="806"/>
      <c r="JQA922" s="806"/>
      <c r="JQB922" s="806"/>
      <c r="JQC922" s="806"/>
      <c r="JQD922" s="806"/>
      <c r="JQE922" s="806"/>
      <c r="JQF922" s="806"/>
      <c r="JQG922" s="806"/>
      <c r="JQH922" s="806"/>
      <c r="JQI922" s="806"/>
      <c r="JQJ922" s="806"/>
      <c r="JQK922" s="806"/>
      <c r="JQL922" s="806"/>
      <c r="JQM922" s="806"/>
      <c r="JQN922" s="806"/>
      <c r="JQO922" s="806"/>
      <c r="JQP922" s="806"/>
      <c r="JQQ922" s="806"/>
      <c r="JQR922" s="806"/>
      <c r="JQS922" s="806"/>
      <c r="JQT922" s="806"/>
      <c r="JQU922" s="806"/>
      <c r="JQV922" s="806"/>
      <c r="JQW922" s="806"/>
      <c r="JQX922" s="806"/>
      <c r="JQY922" s="806"/>
      <c r="JQZ922" s="806"/>
      <c r="JRA922" s="806"/>
      <c r="JRB922" s="806"/>
      <c r="JRC922" s="806"/>
      <c r="JRD922" s="806"/>
      <c r="JRE922" s="806"/>
      <c r="JRF922" s="806"/>
      <c r="JRG922" s="806"/>
      <c r="JRH922" s="806"/>
      <c r="JRI922" s="806"/>
      <c r="JRJ922" s="806"/>
      <c r="JRK922" s="806"/>
      <c r="JRL922" s="806"/>
      <c r="JRM922" s="806"/>
      <c r="JRN922" s="806"/>
      <c r="JRO922" s="806"/>
      <c r="JRP922" s="806"/>
      <c r="JRQ922" s="806"/>
      <c r="JRR922" s="806"/>
      <c r="JRS922" s="806"/>
      <c r="JRT922" s="806"/>
      <c r="JRU922" s="806"/>
      <c r="JRV922" s="806"/>
      <c r="JRW922" s="806"/>
      <c r="JRX922" s="806"/>
      <c r="JRY922" s="806"/>
      <c r="JRZ922" s="806"/>
      <c r="JSA922" s="806"/>
      <c r="JSB922" s="806"/>
      <c r="JSC922" s="806"/>
      <c r="JSD922" s="806"/>
      <c r="JSE922" s="806"/>
      <c r="JSF922" s="806"/>
      <c r="JSG922" s="806"/>
      <c r="JSH922" s="806"/>
      <c r="JSI922" s="806"/>
      <c r="JSJ922" s="806"/>
      <c r="JSK922" s="806"/>
      <c r="JSL922" s="806"/>
      <c r="JSM922" s="806"/>
      <c r="JSN922" s="806"/>
      <c r="JSO922" s="806"/>
      <c r="JSP922" s="806"/>
      <c r="JSQ922" s="806"/>
      <c r="JSR922" s="806"/>
      <c r="JSS922" s="806"/>
      <c r="JST922" s="806"/>
      <c r="JSU922" s="806"/>
      <c r="JSV922" s="806"/>
      <c r="JSW922" s="806"/>
      <c r="JSX922" s="806"/>
      <c r="JSY922" s="806"/>
      <c r="JSZ922" s="806"/>
      <c r="JTA922" s="806"/>
      <c r="JTB922" s="806"/>
      <c r="JTC922" s="806"/>
      <c r="JTD922" s="806"/>
      <c r="JTE922" s="806"/>
      <c r="JTF922" s="806"/>
      <c r="JTG922" s="806"/>
      <c r="JTH922" s="806"/>
      <c r="JTI922" s="806"/>
      <c r="JTJ922" s="806"/>
      <c r="JTK922" s="806"/>
      <c r="JTL922" s="806"/>
      <c r="JTM922" s="806"/>
      <c r="JTN922" s="806"/>
      <c r="JTO922" s="806"/>
      <c r="JTP922" s="806"/>
      <c r="JTQ922" s="806"/>
      <c r="JTR922" s="806"/>
      <c r="JTS922" s="806"/>
      <c r="JTT922" s="806"/>
      <c r="JTU922" s="806"/>
      <c r="JTV922" s="806"/>
      <c r="JTW922" s="806"/>
      <c r="JTX922" s="806"/>
      <c r="JTY922" s="806"/>
      <c r="JTZ922" s="806"/>
      <c r="JUA922" s="806"/>
      <c r="JUB922" s="806"/>
      <c r="JUC922" s="806"/>
      <c r="JUD922" s="806"/>
      <c r="JUE922" s="806"/>
      <c r="JUF922" s="806"/>
      <c r="JUG922" s="806"/>
      <c r="JUH922" s="806"/>
      <c r="JUI922" s="806"/>
      <c r="JUJ922" s="806"/>
      <c r="JUK922" s="806"/>
      <c r="JUL922" s="806"/>
      <c r="JUM922" s="806"/>
      <c r="JUN922" s="806"/>
      <c r="JUO922" s="806"/>
      <c r="JUP922" s="806"/>
      <c r="JUQ922" s="806"/>
      <c r="JUR922" s="806"/>
      <c r="JUS922" s="806"/>
      <c r="JUT922" s="806"/>
      <c r="JUU922" s="806"/>
      <c r="JUV922" s="806"/>
      <c r="JUW922" s="806"/>
      <c r="JUX922" s="806"/>
      <c r="JUY922" s="806"/>
      <c r="JUZ922" s="806"/>
      <c r="JVA922" s="806"/>
      <c r="JVB922" s="806"/>
      <c r="JVC922" s="806"/>
      <c r="JVD922" s="806"/>
      <c r="JVE922" s="806"/>
      <c r="JVF922" s="806"/>
      <c r="JVG922" s="806"/>
      <c r="JVH922" s="806"/>
      <c r="JVI922" s="806"/>
      <c r="JVJ922" s="806"/>
      <c r="JVK922" s="806"/>
      <c r="JVL922" s="806"/>
      <c r="JVM922" s="806"/>
      <c r="JVN922" s="806"/>
      <c r="JVO922" s="806"/>
      <c r="JVP922" s="806"/>
      <c r="JVQ922" s="806"/>
      <c r="JVR922" s="806"/>
      <c r="JVS922" s="806"/>
      <c r="JVT922" s="806"/>
      <c r="JVU922" s="806"/>
      <c r="JVV922" s="806"/>
      <c r="JVW922" s="806"/>
      <c r="JVX922" s="806"/>
      <c r="JVY922" s="806"/>
      <c r="JVZ922" s="806"/>
      <c r="JWA922" s="806"/>
      <c r="JWB922" s="806"/>
      <c r="JWC922" s="806"/>
      <c r="JWD922" s="806"/>
      <c r="JWE922" s="806"/>
      <c r="JWF922" s="806"/>
      <c r="JWG922" s="806"/>
      <c r="JWH922" s="806"/>
      <c r="JWI922" s="806"/>
      <c r="JWJ922" s="806"/>
      <c r="JWK922" s="806"/>
      <c r="JWL922" s="806"/>
      <c r="JWM922" s="806"/>
      <c r="JWN922" s="806"/>
      <c r="JWO922" s="806"/>
      <c r="JWP922" s="806"/>
      <c r="JWQ922" s="806"/>
      <c r="JWR922" s="806"/>
      <c r="JWS922" s="806"/>
      <c r="JWT922" s="806"/>
      <c r="JWU922" s="806"/>
      <c r="JWV922" s="806"/>
      <c r="JWW922" s="806"/>
      <c r="JWX922" s="806"/>
      <c r="JWY922" s="806"/>
      <c r="JWZ922" s="806"/>
      <c r="JXA922" s="806"/>
      <c r="JXB922" s="806"/>
      <c r="JXC922" s="806"/>
      <c r="JXD922" s="806"/>
      <c r="JXE922" s="806"/>
      <c r="JXF922" s="806"/>
      <c r="JXG922" s="806"/>
      <c r="JXH922" s="806"/>
      <c r="JXI922" s="806"/>
      <c r="JXJ922" s="806"/>
      <c r="JXK922" s="806"/>
      <c r="JXL922" s="806"/>
      <c r="JXM922" s="806"/>
      <c r="JXN922" s="806"/>
      <c r="JXO922" s="806"/>
      <c r="JXP922" s="806"/>
      <c r="JXQ922" s="806"/>
      <c r="JXR922" s="806"/>
      <c r="JXS922" s="806"/>
      <c r="JXT922" s="806"/>
      <c r="JXU922" s="806"/>
      <c r="JXV922" s="806"/>
      <c r="JXW922" s="806"/>
      <c r="JXX922" s="806"/>
      <c r="JXY922" s="806"/>
      <c r="JXZ922" s="806"/>
      <c r="JYA922" s="806"/>
      <c r="JYB922" s="806"/>
      <c r="JYC922" s="806"/>
      <c r="JYD922" s="806"/>
      <c r="JYE922" s="806"/>
      <c r="JYF922" s="806"/>
      <c r="JYG922" s="806"/>
      <c r="JYH922" s="806"/>
      <c r="JYI922" s="806"/>
      <c r="JYJ922" s="806"/>
      <c r="JYK922" s="806"/>
      <c r="JYL922" s="806"/>
      <c r="JYM922" s="806"/>
      <c r="JYN922" s="806"/>
      <c r="JYO922" s="806"/>
      <c r="JYP922" s="806"/>
      <c r="JYQ922" s="806"/>
      <c r="JYR922" s="806"/>
      <c r="JYS922" s="806"/>
      <c r="JYT922" s="806"/>
      <c r="JYU922" s="806"/>
      <c r="JYV922" s="806"/>
      <c r="JYW922" s="806"/>
      <c r="JYX922" s="806"/>
      <c r="JYY922" s="806"/>
      <c r="JYZ922" s="806"/>
      <c r="JZA922" s="806"/>
      <c r="JZB922" s="806"/>
      <c r="JZC922" s="806"/>
      <c r="JZD922" s="806"/>
      <c r="JZE922" s="806"/>
      <c r="JZF922" s="806"/>
      <c r="JZG922" s="806"/>
      <c r="JZH922" s="806"/>
      <c r="JZI922" s="806"/>
      <c r="JZJ922" s="806"/>
      <c r="JZK922" s="806"/>
      <c r="JZL922" s="806"/>
      <c r="JZM922" s="806"/>
      <c r="JZN922" s="806"/>
      <c r="JZO922" s="806"/>
      <c r="JZP922" s="806"/>
      <c r="JZQ922" s="806"/>
      <c r="JZR922" s="806"/>
      <c r="JZS922" s="806"/>
      <c r="JZT922" s="806"/>
      <c r="JZU922" s="806"/>
      <c r="JZV922" s="806"/>
      <c r="JZW922" s="806"/>
      <c r="JZX922" s="806"/>
      <c r="JZY922" s="806"/>
      <c r="JZZ922" s="806"/>
      <c r="KAA922" s="806"/>
      <c r="KAB922" s="806"/>
      <c r="KAC922" s="806"/>
      <c r="KAD922" s="806"/>
      <c r="KAE922" s="806"/>
      <c r="KAF922" s="806"/>
      <c r="KAG922" s="806"/>
      <c r="KAH922" s="806"/>
      <c r="KAI922" s="806"/>
      <c r="KAJ922" s="806"/>
      <c r="KAK922" s="806"/>
      <c r="KAL922" s="806"/>
      <c r="KAM922" s="806"/>
      <c r="KAN922" s="806"/>
      <c r="KAO922" s="806"/>
      <c r="KAP922" s="806"/>
      <c r="KAQ922" s="806"/>
      <c r="KAR922" s="806"/>
      <c r="KAS922" s="806"/>
      <c r="KAT922" s="806"/>
      <c r="KAU922" s="806"/>
      <c r="KAV922" s="806"/>
      <c r="KAW922" s="806"/>
      <c r="KAX922" s="806"/>
      <c r="KAY922" s="806"/>
      <c r="KAZ922" s="806"/>
      <c r="KBA922" s="806"/>
      <c r="KBB922" s="806"/>
      <c r="KBC922" s="806"/>
      <c r="KBD922" s="806"/>
      <c r="KBE922" s="806"/>
      <c r="KBF922" s="806"/>
      <c r="KBG922" s="806"/>
      <c r="KBH922" s="806"/>
      <c r="KBI922" s="806"/>
      <c r="KBJ922" s="806"/>
      <c r="KBK922" s="806"/>
      <c r="KBL922" s="806"/>
      <c r="KBM922" s="806"/>
      <c r="KBN922" s="806"/>
      <c r="KBO922" s="806"/>
      <c r="KBP922" s="806"/>
      <c r="KBQ922" s="806"/>
      <c r="KBR922" s="806"/>
      <c r="KBS922" s="806"/>
      <c r="KBT922" s="806"/>
      <c r="KBU922" s="806"/>
      <c r="KBV922" s="806"/>
      <c r="KBW922" s="806"/>
      <c r="KBX922" s="806"/>
      <c r="KBY922" s="806"/>
      <c r="KBZ922" s="806"/>
      <c r="KCA922" s="806"/>
      <c r="KCB922" s="806"/>
      <c r="KCC922" s="806"/>
      <c r="KCD922" s="806"/>
      <c r="KCE922" s="806"/>
      <c r="KCF922" s="806"/>
      <c r="KCG922" s="806"/>
      <c r="KCH922" s="806"/>
      <c r="KCI922" s="806"/>
      <c r="KCJ922" s="806"/>
      <c r="KCK922" s="806"/>
      <c r="KCL922" s="806"/>
      <c r="KCM922" s="806"/>
      <c r="KCN922" s="806"/>
      <c r="KCO922" s="806"/>
      <c r="KCP922" s="806"/>
      <c r="KCQ922" s="806"/>
      <c r="KCR922" s="806"/>
      <c r="KCS922" s="806"/>
      <c r="KCT922" s="806"/>
      <c r="KCU922" s="806"/>
      <c r="KCV922" s="806"/>
      <c r="KCW922" s="806"/>
      <c r="KCX922" s="806"/>
      <c r="KCY922" s="806"/>
      <c r="KCZ922" s="806"/>
      <c r="KDA922" s="806"/>
      <c r="KDB922" s="806"/>
      <c r="KDC922" s="806"/>
      <c r="KDD922" s="806"/>
      <c r="KDE922" s="806"/>
      <c r="KDF922" s="806"/>
      <c r="KDG922" s="806"/>
      <c r="KDH922" s="806"/>
      <c r="KDI922" s="806"/>
      <c r="KDJ922" s="806"/>
      <c r="KDK922" s="806"/>
      <c r="KDL922" s="806"/>
      <c r="KDM922" s="806"/>
      <c r="KDN922" s="806"/>
      <c r="KDO922" s="806"/>
      <c r="KDP922" s="806"/>
      <c r="KDQ922" s="806"/>
      <c r="KDR922" s="806"/>
      <c r="KDS922" s="806"/>
      <c r="KDT922" s="806"/>
      <c r="KDU922" s="806"/>
      <c r="KDV922" s="806"/>
      <c r="KDW922" s="806"/>
      <c r="KDX922" s="806"/>
      <c r="KDY922" s="806"/>
      <c r="KDZ922" s="806"/>
      <c r="KEA922" s="806"/>
      <c r="KEB922" s="806"/>
      <c r="KEC922" s="806"/>
      <c r="KED922" s="806"/>
      <c r="KEE922" s="806"/>
      <c r="KEF922" s="806"/>
      <c r="KEG922" s="806"/>
      <c r="KEH922" s="806"/>
      <c r="KEI922" s="806"/>
      <c r="KEJ922" s="806"/>
      <c r="KEK922" s="806"/>
      <c r="KEL922" s="806"/>
      <c r="KEM922" s="806"/>
      <c r="KEN922" s="806"/>
      <c r="KEO922" s="806"/>
      <c r="KEP922" s="806"/>
      <c r="KEQ922" s="806"/>
      <c r="KER922" s="806"/>
      <c r="KES922" s="806"/>
      <c r="KET922" s="806"/>
      <c r="KEU922" s="806"/>
      <c r="KEV922" s="806"/>
      <c r="KEW922" s="806"/>
      <c r="KEX922" s="806"/>
      <c r="KEY922" s="806"/>
      <c r="KEZ922" s="806"/>
      <c r="KFA922" s="806"/>
      <c r="KFB922" s="806"/>
      <c r="KFC922" s="806"/>
      <c r="KFD922" s="806"/>
      <c r="KFE922" s="806"/>
      <c r="KFF922" s="806"/>
      <c r="KFG922" s="806"/>
      <c r="KFH922" s="806"/>
      <c r="KFI922" s="806"/>
      <c r="KFJ922" s="806"/>
      <c r="KFK922" s="806"/>
      <c r="KFL922" s="806"/>
      <c r="KFM922" s="806"/>
      <c r="KFN922" s="806"/>
      <c r="KFO922" s="806"/>
      <c r="KFP922" s="806"/>
      <c r="KFQ922" s="806"/>
      <c r="KFR922" s="806"/>
      <c r="KFS922" s="806"/>
      <c r="KFT922" s="806"/>
      <c r="KFU922" s="806"/>
      <c r="KFV922" s="806"/>
      <c r="KFW922" s="806"/>
      <c r="KFX922" s="806"/>
      <c r="KFY922" s="806"/>
      <c r="KFZ922" s="806"/>
      <c r="KGA922" s="806"/>
      <c r="KGB922" s="806"/>
      <c r="KGC922" s="806"/>
      <c r="KGD922" s="806"/>
      <c r="KGE922" s="806"/>
      <c r="KGF922" s="806"/>
      <c r="KGG922" s="806"/>
      <c r="KGH922" s="806"/>
      <c r="KGI922" s="806"/>
      <c r="KGJ922" s="806"/>
      <c r="KGK922" s="806"/>
      <c r="KGL922" s="806"/>
      <c r="KGM922" s="806"/>
      <c r="KGN922" s="806"/>
      <c r="KGO922" s="806"/>
      <c r="KGP922" s="806"/>
      <c r="KGQ922" s="806"/>
      <c r="KGR922" s="806"/>
      <c r="KGS922" s="806"/>
      <c r="KGT922" s="806"/>
      <c r="KGU922" s="806"/>
      <c r="KGV922" s="806"/>
      <c r="KGW922" s="806"/>
      <c r="KGX922" s="806"/>
      <c r="KGY922" s="806"/>
      <c r="KGZ922" s="806"/>
      <c r="KHA922" s="806"/>
      <c r="KHB922" s="806"/>
      <c r="KHC922" s="806"/>
      <c r="KHD922" s="806"/>
      <c r="KHE922" s="806"/>
      <c r="KHF922" s="806"/>
      <c r="KHG922" s="806"/>
      <c r="KHH922" s="806"/>
      <c r="KHI922" s="806"/>
      <c r="KHJ922" s="806"/>
      <c r="KHK922" s="806"/>
      <c r="KHL922" s="806"/>
      <c r="KHM922" s="806"/>
      <c r="KHN922" s="806"/>
      <c r="KHO922" s="806"/>
      <c r="KHP922" s="806"/>
      <c r="KHQ922" s="806"/>
      <c r="KHR922" s="806"/>
      <c r="KHS922" s="806"/>
      <c r="KHT922" s="806"/>
      <c r="KHU922" s="806"/>
      <c r="KHV922" s="806"/>
      <c r="KHW922" s="806"/>
      <c r="KHX922" s="806"/>
      <c r="KHY922" s="806"/>
      <c r="KHZ922" s="806"/>
      <c r="KIA922" s="806"/>
      <c r="KIB922" s="806"/>
      <c r="KIC922" s="806"/>
      <c r="KID922" s="806"/>
      <c r="KIE922" s="806"/>
      <c r="KIF922" s="806"/>
      <c r="KIG922" s="806"/>
      <c r="KIH922" s="806"/>
      <c r="KII922" s="806"/>
      <c r="KIJ922" s="806"/>
      <c r="KIK922" s="806"/>
      <c r="KIL922" s="806"/>
      <c r="KIM922" s="806"/>
      <c r="KIN922" s="806"/>
      <c r="KIO922" s="806"/>
      <c r="KIP922" s="806"/>
      <c r="KIQ922" s="806"/>
      <c r="KIR922" s="806"/>
      <c r="KIS922" s="806"/>
      <c r="KIT922" s="806"/>
      <c r="KIU922" s="806"/>
      <c r="KIV922" s="806"/>
      <c r="KIW922" s="806"/>
      <c r="KIX922" s="806"/>
      <c r="KIY922" s="806"/>
      <c r="KIZ922" s="806"/>
      <c r="KJA922" s="806"/>
      <c r="KJB922" s="806"/>
      <c r="KJC922" s="806"/>
      <c r="KJD922" s="806"/>
      <c r="KJE922" s="806"/>
      <c r="KJF922" s="806"/>
      <c r="KJG922" s="806"/>
      <c r="KJH922" s="806"/>
      <c r="KJI922" s="806"/>
      <c r="KJJ922" s="806"/>
      <c r="KJK922" s="806"/>
      <c r="KJL922" s="806"/>
      <c r="KJM922" s="806"/>
      <c r="KJN922" s="806"/>
      <c r="KJO922" s="806"/>
      <c r="KJP922" s="806"/>
      <c r="KJQ922" s="806"/>
      <c r="KJR922" s="806"/>
      <c r="KJS922" s="806"/>
      <c r="KJT922" s="806"/>
      <c r="KJU922" s="806"/>
      <c r="KJV922" s="806"/>
      <c r="KJW922" s="806"/>
      <c r="KJX922" s="806"/>
      <c r="KJY922" s="806"/>
      <c r="KJZ922" s="806"/>
      <c r="KKA922" s="806"/>
      <c r="KKB922" s="806"/>
      <c r="KKC922" s="806"/>
      <c r="KKD922" s="806"/>
      <c r="KKE922" s="806"/>
      <c r="KKF922" s="806"/>
      <c r="KKG922" s="806"/>
      <c r="KKH922" s="806"/>
      <c r="KKI922" s="806"/>
      <c r="KKJ922" s="806"/>
      <c r="KKK922" s="806"/>
      <c r="KKL922" s="806"/>
      <c r="KKM922" s="806"/>
      <c r="KKN922" s="806"/>
      <c r="KKO922" s="806"/>
      <c r="KKP922" s="806"/>
      <c r="KKQ922" s="806"/>
      <c r="KKR922" s="806"/>
      <c r="KKS922" s="806"/>
      <c r="KKT922" s="806"/>
      <c r="KKU922" s="806"/>
      <c r="KKV922" s="806"/>
      <c r="KKW922" s="806"/>
      <c r="KKX922" s="806"/>
      <c r="KKY922" s="806"/>
      <c r="KKZ922" s="806"/>
      <c r="KLA922" s="806"/>
      <c r="KLB922" s="806"/>
      <c r="KLC922" s="806"/>
      <c r="KLD922" s="806"/>
      <c r="KLE922" s="806"/>
      <c r="KLF922" s="806"/>
      <c r="KLG922" s="806"/>
      <c r="KLH922" s="806"/>
      <c r="KLI922" s="806"/>
      <c r="KLJ922" s="806"/>
      <c r="KLK922" s="806"/>
      <c r="KLL922" s="806"/>
      <c r="KLM922" s="806"/>
      <c r="KLN922" s="806"/>
      <c r="KLO922" s="806"/>
      <c r="KLP922" s="806"/>
      <c r="KLQ922" s="806"/>
      <c r="KLR922" s="806"/>
      <c r="KLS922" s="806"/>
      <c r="KLT922" s="806"/>
      <c r="KLU922" s="806"/>
      <c r="KLV922" s="806"/>
      <c r="KLW922" s="806"/>
      <c r="KLX922" s="806"/>
      <c r="KLY922" s="806"/>
      <c r="KLZ922" s="806"/>
      <c r="KMA922" s="806"/>
      <c r="KMB922" s="806"/>
      <c r="KMC922" s="806"/>
      <c r="KMD922" s="806"/>
      <c r="KME922" s="806"/>
      <c r="KMF922" s="806"/>
      <c r="KMG922" s="806"/>
      <c r="KMH922" s="806"/>
      <c r="KMI922" s="806"/>
      <c r="KMJ922" s="806"/>
      <c r="KMK922" s="806"/>
      <c r="KML922" s="806"/>
      <c r="KMM922" s="806"/>
      <c r="KMN922" s="806"/>
      <c r="KMO922" s="806"/>
      <c r="KMP922" s="806"/>
      <c r="KMQ922" s="806"/>
      <c r="KMR922" s="806"/>
      <c r="KMS922" s="806"/>
      <c r="KMT922" s="806"/>
      <c r="KMU922" s="806"/>
      <c r="KMV922" s="806"/>
      <c r="KMW922" s="806"/>
      <c r="KMX922" s="806"/>
      <c r="KMY922" s="806"/>
      <c r="KMZ922" s="806"/>
      <c r="KNA922" s="806"/>
      <c r="KNB922" s="806"/>
      <c r="KNC922" s="806"/>
      <c r="KND922" s="806"/>
      <c r="KNE922" s="806"/>
      <c r="KNF922" s="806"/>
      <c r="KNG922" s="806"/>
      <c r="KNH922" s="806"/>
      <c r="KNI922" s="806"/>
      <c r="KNJ922" s="806"/>
      <c r="KNK922" s="806"/>
      <c r="KNL922" s="806"/>
      <c r="KNM922" s="806"/>
      <c r="KNN922" s="806"/>
      <c r="KNO922" s="806"/>
      <c r="KNP922" s="806"/>
      <c r="KNQ922" s="806"/>
      <c r="KNR922" s="806"/>
      <c r="KNS922" s="806"/>
      <c r="KNT922" s="806"/>
      <c r="KNU922" s="806"/>
      <c r="KNV922" s="806"/>
      <c r="KNW922" s="806"/>
      <c r="KNX922" s="806"/>
      <c r="KNY922" s="806"/>
      <c r="KNZ922" s="806"/>
      <c r="KOA922" s="806"/>
      <c r="KOB922" s="806"/>
      <c r="KOC922" s="806"/>
      <c r="KOD922" s="806"/>
      <c r="KOE922" s="806"/>
      <c r="KOF922" s="806"/>
      <c r="KOG922" s="806"/>
      <c r="KOH922" s="806"/>
      <c r="KOI922" s="806"/>
      <c r="KOJ922" s="806"/>
      <c r="KOK922" s="806"/>
      <c r="KOL922" s="806"/>
      <c r="KOM922" s="806"/>
      <c r="KON922" s="806"/>
      <c r="KOO922" s="806"/>
      <c r="KOP922" s="806"/>
      <c r="KOQ922" s="806"/>
      <c r="KOR922" s="806"/>
      <c r="KOS922" s="806"/>
      <c r="KOT922" s="806"/>
      <c r="KOU922" s="806"/>
      <c r="KOV922" s="806"/>
      <c r="KOW922" s="806"/>
      <c r="KOX922" s="806"/>
      <c r="KOY922" s="806"/>
      <c r="KOZ922" s="806"/>
      <c r="KPA922" s="806"/>
      <c r="KPB922" s="806"/>
      <c r="KPC922" s="806"/>
      <c r="KPD922" s="806"/>
      <c r="KPE922" s="806"/>
      <c r="KPF922" s="806"/>
      <c r="KPG922" s="806"/>
      <c r="KPH922" s="806"/>
      <c r="KPI922" s="806"/>
      <c r="KPJ922" s="806"/>
      <c r="KPK922" s="806"/>
      <c r="KPL922" s="806"/>
      <c r="KPM922" s="806"/>
      <c r="KPN922" s="806"/>
      <c r="KPO922" s="806"/>
      <c r="KPP922" s="806"/>
      <c r="KPQ922" s="806"/>
      <c r="KPR922" s="806"/>
      <c r="KPS922" s="806"/>
      <c r="KPT922" s="806"/>
      <c r="KPU922" s="806"/>
      <c r="KPV922" s="806"/>
      <c r="KPW922" s="806"/>
      <c r="KPX922" s="806"/>
      <c r="KPY922" s="806"/>
      <c r="KPZ922" s="806"/>
      <c r="KQA922" s="806"/>
      <c r="KQB922" s="806"/>
      <c r="KQC922" s="806"/>
      <c r="KQD922" s="806"/>
      <c r="KQE922" s="806"/>
      <c r="KQF922" s="806"/>
      <c r="KQG922" s="806"/>
      <c r="KQH922" s="806"/>
      <c r="KQI922" s="806"/>
      <c r="KQJ922" s="806"/>
      <c r="KQK922" s="806"/>
      <c r="KQL922" s="806"/>
      <c r="KQM922" s="806"/>
      <c r="KQN922" s="806"/>
      <c r="KQO922" s="806"/>
      <c r="KQP922" s="806"/>
      <c r="KQQ922" s="806"/>
      <c r="KQR922" s="806"/>
      <c r="KQS922" s="806"/>
      <c r="KQT922" s="806"/>
      <c r="KQU922" s="806"/>
      <c r="KQV922" s="806"/>
      <c r="KQW922" s="806"/>
      <c r="KQX922" s="806"/>
      <c r="KQY922" s="806"/>
      <c r="KQZ922" s="806"/>
      <c r="KRA922" s="806"/>
      <c r="KRB922" s="806"/>
      <c r="KRC922" s="806"/>
      <c r="KRD922" s="806"/>
      <c r="KRE922" s="806"/>
      <c r="KRF922" s="806"/>
      <c r="KRG922" s="806"/>
      <c r="KRH922" s="806"/>
      <c r="KRI922" s="806"/>
      <c r="KRJ922" s="806"/>
      <c r="KRK922" s="806"/>
      <c r="KRL922" s="806"/>
      <c r="KRM922" s="806"/>
      <c r="KRN922" s="806"/>
      <c r="KRO922" s="806"/>
      <c r="KRP922" s="806"/>
      <c r="KRQ922" s="806"/>
      <c r="KRR922" s="806"/>
      <c r="KRS922" s="806"/>
      <c r="KRT922" s="806"/>
      <c r="KRU922" s="806"/>
      <c r="KRV922" s="806"/>
      <c r="KRW922" s="806"/>
      <c r="KRX922" s="806"/>
      <c r="KRY922" s="806"/>
      <c r="KRZ922" s="806"/>
      <c r="KSA922" s="806"/>
      <c r="KSB922" s="806"/>
      <c r="KSC922" s="806"/>
      <c r="KSD922" s="806"/>
      <c r="KSE922" s="806"/>
      <c r="KSF922" s="806"/>
      <c r="KSG922" s="806"/>
      <c r="KSH922" s="806"/>
      <c r="KSI922" s="806"/>
      <c r="KSJ922" s="806"/>
      <c r="KSK922" s="806"/>
      <c r="KSL922" s="806"/>
      <c r="KSM922" s="806"/>
      <c r="KSN922" s="806"/>
      <c r="KSO922" s="806"/>
      <c r="KSP922" s="806"/>
      <c r="KSQ922" s="806"/>
      <c r="KSR922" s="806"/>
      <c r="KSS922" s="806"/>
      <c r="KST922" s="806"/>
      <c r="KSU922" s="806"/>
      <c r="KSV922" s="806"/>
      <c r="KSW922" s="806"/>
      <c r="KSX922" s="806"/>
      <c r="KSY922" s="806"/>
      <c r="KSZ922" s="806"/>
      <c r="KTA922" s="806"/>
      <c r="KTB922" s="806"/>
      <c r="KTC922" s="806"/>
      <c r="KTD922" s="806"/>
      <c r="KTE922" s="806"/>
      <c r="KTF922" s="806"/>
      <c r="KTG922" s="806"/>
      <c r="KTH922" s="806"/>
      <c r="KTI922" s="806"/>
      <c r="KTJ922" s="806"/>
      <c r="KTK922" s="806"/>
      <c r="KTL922" s="806"/>
      <c r="KTM922" s="806"/>
      <c r="KTN922" s="806"/>
      <c r="KTO922" s="806"/>
      <c r="KTP922" s="806"/>
      <c r="KTQ922" s="806"/>
      <c r="KTR922" s="806"/>
      <c r="KTS922" s="806"/>
      <c r="KTT922" s="806"/>
      <c r="KTU922" s="806"/>
      <c r="KTV922" s="806"/>
      <c r="KTW922" s="806"/>
      <c r="KTX922" s="806"/>
      <c r="KTY922" s="806"/>
      <c r="KTZ922" s="806"/>
      <c r="KUA922" s="806"/>
      <c r="KUB922" s="806"/>
      <c r="KUC922" s="806"/>
      <c r="KUD922" s="806"/>
      <c r="KUE922" s="806"/>
      <c r="KUF922" s="806"/>
      <c r="KUG922" s="806"/>
      <c r="KUH922" s="806"/>
      <c r="KUI922" s="806"/>
      <c r="KUJ922" s="806"/>
      <c r="KUK922" s="806"/>
      <c r="KUL922" s="806"/>
      <c r="KUM922" s="806"/>
      <c r="KUN922" s="806"/>
      <c r="KUO922" s="806"/>
      <c r="KUP922" s="806"/>
      <c r="KUQ922" s="806"/>
      <c r="KUR922" s="806"/>
      <c r="KUS922" s="806"/>
      <c r="KUT922" s="806"/>
      <c r="KUU922" s="806"/>
      <c r="KUV922" s="806"/>
      <c r="KUW922" s="806"/>
      <c r="KUX922" s="806"/>
      <c r="KUY922" s="806"/>
      <c r="KUZ922" s="806"/>
      <c r="KVA922" s="806"/>
      <c r="KVB922" s="806"/>
      <c r="KVC922" s="806"/>
      <c r="KVD922" s="806"/>
      <c r="KVE922" s="806"/>
      <c r="KVF922" s="806"/>
      <c r="KVG922" s="806"/>
      <c r="KVH922" s="806"/>
      <c r="KVI922" s="806"/>
      <c r="KVJ922" s="806"/>
      <c r="KVK922" s="806"/>
      <c r="KVL922" s="806"/>
      <c r="KVM922" s="806"/>
      <c r="KVN922" s="806"/>
      <c r="KVO922" s="806"/>
      <c r="KVP922" s="806"/>
      <c r="KVQ922" s="806"/>
      <c r="KVR922" s="806"/>
      <c r="KVS922" s="806"/>
      <c r="KVT922" s="806"/>
      <c r="KVU922" s="806"/>
      <c r="KVV922" s="806"/>
      <c r="KVW922" s="806"/>
      <c r="KVX922" s="806"/>
      <c r="KVY922" s="806"/>
      <c r="KVZ922" s="806"/>
      <c r="KWA922" s="806"/>
      <c r="KWB922" s="806"/>
      <c r="KWC922" s="806"/>
      <c r="KWD922" s="806"/>
      <c r="KWE922" s="806"/>
      <c r="KWF922" s="806"/>
      <c r="KWG922" s="806"/>
      <c r="KWH922" s="806"/>
      <c r="KWI922" s="806"/>
      <c r="KWJ922" s="806"/>
      <c r="KWK922" s="806"/>
      <c r="KWL922" s="806"/>
      <c r="KWM922" s="806"/>
      <c r="KWN922" s="806"/>
      <c r="KWO922" s="806"/>
      <c r="KWP922" s="806"/>
      <c r="KWQ922" s="806"/>
      <c r="KWR922" s="806"/>
      <c r="KWS922" s="806"/>
      <c r="KWT922" s="806"/>
      <c r="KWU922" s="806"/>
      <c r="KWV922" s="806"/>
      <c r="KWW922" s="806"/>
      <c r="KWX922" s="806"/>
      <c r="KWY922" s="806"/>
      <c r="KWZ922" s="806"/>
      <c r="KXA922" s="806"/>
      <c r="KXB922" s="806"/>
      <c r="KXC922" s="806"/>
      <c r="KXD922" s="806"/>
      <c r="KXE922" s="806"/>
      <c r="KXF922" s="806"/>
      <c r="KXG922" s="806"/>
      <c r="KXH922" s="806"/>
      <c r="KXI922" s="806"/>
      <c r="KXJ922" s="806"/>
      <c r="KXK922" s="806"/>
      <c r="KXL922" s="806"/>
      <c r="KXM922" s="806"/>
      <c r="KXN922" s="806"/>
      <c r="KXO922" s="806"/>
      <c r="KXP922" s="806"/>
      <c r="KXQ922" s="806"/>
      <c r="KXR922" s="806"/>
      <c r="KXS922" s="806"/>
      <c r="KXT922" s="806"/>
      <c r="KXU922" s="806"/>
      <c r="KXV922" s="806"/>
      <c r="KXW922" s="806"/>
      <c r="KXX922" s="806"/>
      <c r="KXY922" s="806"/>
      <c r="KXZ922" s="806"/>
      <c r="KYA922" s="806"/>
      <c r="KYB922" s="806"/>
      <c r="KYC922" s="806"/>
      <c r="KYD922" s="806"/>
      <c r="KYE922" s="806"/>
      <c r="KYF922" s="806"/>
      <c r="KYG922" s="806"/>
      <c r="KYH922" s="806"/>
      <c r="KYI922" s="806"/>
      <c r="KYJ922" s="806"/>
      <c r="KYK922" s="806"/>
      <c r="KYL922" s="806"/>
      <c r="KYM922" s="806"/>
      <c r="KYN922" s="806"/>
      <c r="KYO922" s="806"/>
      <c r="KYP922" s="806"/>
      <c r="KYQ922" s="806"/>
      <c r="KYR922" s="806"/>
      <c r="KYS922" s="806"/>
      <c r="KYT922" s="806"/>
      <c r="KYU922" s="806"/>
      <c r="KYV922" s="806"/>
      <c r="KYW922" s="806"/>
      <c r="KYX922" s="806"/>
      <c r="KYY922" s="806"/>
      <c r="KYZ922" s="806"/>
      <c r="KZA922" s="806"/>
      <c r="KZB922" s="806"/>
      <c r="KZC922" s="806"/>
      <c r="KZD922" s="806"/>
      <c r="KZE922" s="806"/>
      <c r="KZF922" s="806"/>
      <c r="KZG922" s="806"/>
      <c r="KZH922" s="806"/>
      <c r="KZI922" s="806"/>
      <c r="KZJ922" s="806"/>
      <c r="KZK922" s="806"/>
      <c r="KZL922" s="806"/>
      <c r="KZM922" s="806"/>
      <c r="KZN922" s="806"/>
      <c r="KZO922" s="806"/>
      <c r="KZP922" s="806"/>
      <c r="KZQ922" s="806"/>
      <c r="KZR922" s="806"/>
      <c r="KZS922" s="806"/>
      <c r="KZT922" s="806"/>
      <c r="KZU922" s="806"/>
      <c r="KZV922" s="806"/>
      <c r="KZW922" s="806"/>
      <c r="KZX922" s="806"/>
      <c r="KZY922" s="806"/>
      <c r="KZZ922" s="806"/>
      <c r="LAA922" s="806"/>
      <c r="LAB922" s="806"/>
      <c r="LAC922" s="806"/>
      <c r="LAD922" s="806"/>
      <c r="LAE922" s="806"/>
      <c r="LAF922" s="806"/>
      <c r="LAG922" s="806"/>
      <c r="LAH922" s="806"/>
      <c r="LAI922" s="806"/>
      <c r="LAJ922" s="806"/>
      <c r="LAK922" s="806"/>
      <c r="LAL922" s="806"/>
      <c r="LAM922" s="806"/>
      <c r="LAN922" s="806"/>
      <c r="LAO922" s="806"/>
      <c r="LAP922" s="806"/>
      <c r="LAQ922" s="806"/>
      <c r="LAR922" s="806"/>
      <c r="LAS922" s="806"/>
      <c r="LAT922" s="806"/>
      <c r="LAU922" s="806"/>
      <c r="LAV922" s="806"/>
      <c r="LAW922" s="806"/>
      <c r="LAX922" s="806"/>
      <c r="LAY922" s="806"/>
      <c r="LAZ922" s="806"/>
      <c r="LBA922" s="806"/>
      <c r="LBB922" s="806"/>
      <c r="LBC922" s="806"/>
      <c r="LBD922" s="806"/>
      <c r="LBE922" s="806"/>
      <c r="LBF922" s="806"/>
      <c r="LBG922" s="806"/>
      <c r="LBH922" s="806"/>
      <c r="LBI922" s="806"/>
      <c r="LBJ922" s="806"/>
      <c r="LBK922" s="806"/>
      <c r="LBL922" s="806"/>
      <c r="LBM922" s="806"/>
      <c r="LBN922" s="806"/>
      <c r="LBO922" s="806"/>
      <c r="LBP922" s="806"/>
      <c r="LBQ922" s="806"/>
      <c r="LBR922" s="806"/>
      <c r="LBS922" s="806"/>
      <c r="LBT922" s="806"/>
      <c r="LBU922" s="806"/>
      <c r="LBV922" s="806"/>
      <c r="LBW922" s="806"/>
      <c r="LBX922" s="806"/>
      <c r="LBY922" s="806"/>
      <c r="LBZ922" s="806"/>
      <c r="LCA922" s="806"/>
      <c r="LCB922" s="806"/>
      <c r="LCC922" s="806"/>
      <c r="LCD922" s="806"/>
      <c r="LCE922" s="806"/>
      <c r="LCF922" s="806"/>
      <c r="LCG922" s="806"/>
      <c r="LCH922" s="806"/>
      <c r="LCI922" s="806"/>
      <c r="LCJ922" s="806"/>
      <c r="LCK922" s="806"/>
      <c r="LCL922" s="806"/>
      <c r="LCM922" s="806"/>
      <c r="LCN922" s="806"/>
      <c r="LCO922" s="806"/>
      <c r="LCP922" s="806"/>
      <c r="LCQ922" s="806"/>
      <c r="LCR922" s="806"/>
      <c r="LCS922" s="806"/>
      <c r="LCT922" s="806"/>
      <c r="LCU922" s="806"/>
      <c r="LCV922" s="806"/>
      <c r="LCW922" s="806"/>
      <c r="LCX922" s="806"/>
      <c r="LCY922" s="806"/>
      <c r="LCZ922" s="806"/>
      <c r="LDA922" s="806"/>
      <c r="LDB922" s="806"/>
      <c r="LDC922" s="806"/>
      <c r="LDD922" s="806"/>
      <c r="LDE922" s="806"/>
      <c r="LDF922" s="806"/>
      <c r="LDG922" s="806"/>
      <c r="LDH922" s="806"/>
      <c r="LDI922" s="806"/>
      <c r="LDJ922" s="806"/>
      <c r="LDK922" s="806"/>
      <c r="LDL922" s="806"/>
      <c r="LDM922" s="806"/>
      <c r="LDN922" s="806"/>
      <c r="LDO922" s="806"/>
      <c r="LDP922" s="806"/>
      <c r="LDQ922" s="806"/>
      <c r="LDR922" s="806"/>
      <c r="LDS922" s="806"/>
      <c r="LDT922" s="806"/>
      <c r="LDU922" s="806"/>
      <c r="LDV922" s="806"/>
      <c r="LDW922" s="806"/>
      <c r="LDX922" s="806"/>
      <c r="LDY922" s="806"/>
      <c r="LDZ922" s="806"/>
      <c r="LEA922" s="806"/>
      <c r="LEB922" s="806"/>
      <c r="LEC922" s="806"/>
      <c r="LED922" s="806"/>
      <c r="LEE922" s="806"/>
      <c r="LEF922" s="806"/>
      <c r="LEG922" s="806"/>
      <c r="LEH922" s="806"/>
      <c r="LEI922" s="806"/>
      <c r="LEJ922" s="806"/>
      <c r="LEK922" s="806"/>
      <c r="LEL922" s="806"/>
      <c r="LEM922" s="806"/>
      <c r="LEN922" s="806"/>
      <c r="LEO922" s="806"/>
      <c r="LEP922" s="806"/>
      <c r="LEQ922" s="806"/>
      <c r="LER922" s="806"/>
      <c r="LES922" s="806"/>
      <c r="LET922" s="806"/>
      <c r="LEU922" s="806"/>
      <c r="LEV922" s="806"/>
      <c r="LEW922" s="806"/>
      <c r="LEX922" s="806"/>
      <c r="LEY922" s="806"/>
      <c r="LEZ922" s="806"/>
      <c r="LFA922" s="806"/>
      <c r="LFB922" s="806"/>
      <c r="LFC922" s="806"/>
      <c r="LFD922" s="806"/>
      <c r="LFE922" s="806"/>
      <c r="LFF922" s="806"/>
      <c r="LFG922" s="806"/>
      <c r="LFH922" s="806"/>
      <c r="LFI922" s="806"/>
      <c r="LFJ922" s="806"/>
      <c r="LFK922" s="806"/>
      <c r="LFL922" s="806"/>
      <c r="LFM922" s="806"/>
      <c r="LFN922" s="806"/>
      <c r="LFO922" s="806"/>
      <c r="LFP922" s="806"/>
      <c r="LFQ922" s="806"/>
      <c r="LFR922" s="806"/>
      <c r="LFS922" s="806"/>
      <c r="LFT922" s="806"/>
      <c r="LFU922" s="806"/>
      <c r="LFV922" s="806"/>
      <c r="LFW922" s="806"/>
      <c r="LFX922" s="806"/>
      <c r="LFY922" s="806"/>
      <c r="LFZ922" s="806"/>
      <c r="LGA922" s="806"/>
      <c r="LGB922" s="806"/>
      <c r="LGC922" s="806"/>
      <c r="LGD922" s="806"/>
      <c r="LGE922" s="806"/>
      <c r="LGF922" s="806"/>
      <c r="LGG922" s="806"/>
      <c r="LGH922" s="806"/>
      <c r="LGI922" s="806"/>
      <c r="LGJ922" s="806"/>
      <c r="LGK922" s="806"/>
      <c r="LGL922" s="806"/>
      <c r="LGM922" s="806"/>
      <c r="LGN922" s="806"/>
      <c r="LGO922" s="806"/>
      <c r="LGP922" s="806"/>
      <c r="LGQ922" s="806"/>
      <c r="LGR922" s="806"/>
      <c r="LGS922" s="806"/>
      <c r="LGT922" s="806"/>
      <c r="LGU922" s="806"/>
      <c r="LGV922" s="806"/>
      <c r="LGW922" s="806"/>
      <c r="LGX922" s="806"/>
      <c r="LGY922" s="806"/>
      <c r="LGZ922" s="806"/>
      <c r="LHA922" s="806"/>
      <c r="LHB922" s="806"/>
      <c r="LHC922" s="806"/>
      <c r="LHD922" s="806"/>
      <c r="LHE922" s="806"/>
      <c r="LHF922" s="806"/>
      <c r="LHG922" s="806"/>
      <c r="LHH922" s="806"/>
      <c r="LHI922" s="806"/>
      <c r="LHJ922" s="806"/>
      <c r="LHK922" s="806"/>
      <c r="LHL922" s="806"/>
      <c r="LHM922" s="806"/>
      <c r="LHN922" s="806"/>
      <c r="LHO922" s="806"/>
      <c r="LHP922" s="806"/>
      <c r="LHQ922" s="806"/>
      <c r="LHR922" s="806"/>
      <c r="LHS922" s="806"/>
      <c r="LHT922" s="806"/>
      <c r="LHU922" s="806"/>
      <c r="LHV922" s="806"/>
      <c r="LHW922" s="806"/>
      <c r="LHX922" s="806"/>
      <c r="LHY922" s="806"/>
      <c r="LHZ922" s="806"/>
      <c r="LIA922" s="806"/>
      <c r="LIB922" s="806"/>
      <c r="LIC922" s="806"/>
      <c r="LID922" s="806"/>
      <c r="LIE922" s="806"/>
      <c r="LIF922" s="806"/>
      <c r="LIG922" s="806"/>
      <c r="LIH922" s="806"/>
      <c r="LII922" s="806"/>
      <c r="LIJ922" s="806"/>
      <c r="LIK922" s="806"/>
      <c r="LIL922" s="806"/>
      <c r="LIM922" s="806"/>
      <c r="LIN922" s="806"/>
      <c r="LIO922" s="806"/>
      <c r="LIP922" s="806"/>
      <c r="LIQ922" s="806"/>
      <c r="LIR922" s="806"/>
      <c r="LIS922" s="806"/>
      <c r="LIT922" s="806"/>
      <c r="LIU922" s="806"/>
      <c r="LIV922" s="806"/>
      <c r="LIW922" s="806"/>
      <c r="LIX922" s="806"/>
      <c r="LIY922" s="806"/>
      <c r="LIZ922" s="806"/>
      <c r="LJA922" s="806"/>
      <c r="LJB922" s="806"/>
      <c r="LJC922" s="806"/>
      <c r="LJD922" s="806"/>
      <c r="LJE922" s="806"/>
      <c r="LJF922" s="806"/>
      <c r="LJG922" s="806"/>
      <c r="LJH922" s="806"/>
      <c r="LJI922" s="806"/>
      <c r="LJJ922" s="806"/>
      <c r="LJK922" s="806"/>
      <c r="LJL922" s="806"/>
      <c r="LJM922" s="806"/>
      <c r="LJN922" s="806"/>
      <c r="LJO922" s="806"/>
      <c r="LJP922" s="806"/>
      <c r="LJQ922" s="806"/>
      <c r="LJR922" s="806"/>
      <c r="LJS922" s="806"/>
      <c r="LJT922" s="806"/>
      <c r="LJU922" s="806"/>
      <c r="LJV922" s="806"/>
      <c r="LJW922" s="806"/>
      <c r="LJX922" s="806"/>
      <c r="LJY922" s="806"/>
      <c r="LJZ922" s="806"/>
      <c r="LKA922" s="806"/>
      <c r="LKB922" s="806"/>
      <c r="LKC922" s="806"/>
      <c r="LKD922" s="806"/>
      <c r="LKE922" s="806"/>
      <c r="LKF922" s="806"/>
      <c r="LKG922" s="806"/>
      <c r="LKH922" s="806"/>
      <c r="LKI922" s="806"/>
      <c r="LKJ922" s="806"/>
      <c r="LKK922" s="806"/>
      <c r="LKL922" s="806"/>
      <c r="LKM922" s="806"/>
      <c r="LKN922" s="806"/>
      <c r="LKO922" s="806"/>
      <c r="LKP922" s="806"/>
      <c r="LKQ922" s="806"/>
      <c r="LKR922" s="806"/>
      <c r="LKS922" s="806"/>
      <c r="LKT922" s="806"/>
      <c r="LKU922" s="806"/>
      <c r="LKV922" s="806"/>
      <c r="LKW922" s="806"/>
      <c r="LKX922" s="806"/>
      <c r="LKY922" s="806"/>
      <c r="LKZ922" s="806"/>
      <c r="LLA922" s="806"/>
      <c r="LLB922" s="806"/>
      <c r="LLC922" s="806"/>
      <c r="LLD922" s="806"/>
      <c r="LLE922" s="806"/>
      <c r="LLF922" s="806"/>
      <c r="LLG922" s="806"/>
      <c r="LLH922" s="806"/>
      <c r="LLI922" s="806"/>
      <c r="LLJ922" s="806"/>
      <c r="LLK922" s="806"/>
      <c r="LLL922" s="806"/>
      <c r="LLM922" s="806"/>
      <c r="LLN922" s="806"/>
      <c r="LLO922" s="806"/>
      <c r="LLP922" s="806"/>
      <c r="LLQ922" s="806"/>
      <c r="LLR922" s="806"/>
      <c r="LLS922" s="806"/>
      <c r="LLT922" s="806"/>
      <c r="LLU922" s="806"/>
      <c r="LLV922" s="806"/>
      <c r="LLW922" s="806"/>
      <c r="LLX922" s="806"/>
      <c r="LLY922" s="806"/>
      <c r="LLZ922" s="806"/>
      <c r="LMA922" s="806"/>
      <c r="LMB922" s="806"/>
      <c r="LMC922" s="806"/>
      <c r="LMD922" s="806"/>
      <c r="LME922" s="806"/>
      <c r="LMF922" s="806"/>
      <c r="LMG922" s="806"/>
      <c r="LMH922" s="806"/>
      <c r="LMI922" s="806"/>
      <c r="LMJ922" s="806"/>
      <c r="LMK922" s="806"/>
      <c r="LML922" s="806"/>
      <c r="LMM922" s="806"/>
      <c r="LMN922" s="806"/>
      <c r="LMO922" s="806"/>
      <c r="LMP922" s="806"/>
      <c r="LMQ922" s="806"/>
      <c r="LMR922" s="806"/>
      <c r="LMS922" s="806"/>
      <c r="LMT922" s="806"/>
      <c r="LMU922" s="806"/>
      <c r="LMV922" s="806"/>
      <c r="LMW922" s="806"/>
      <c r="LMX922" s="806"/>
      <c r="LMY922" s="806"/>
      <c r="LMZ922" s="806"/>
      <c r="LNA922" s="806"/>
      <c r="LNB922" s="806"/>
      <c r="LNC922" s="806"/>
      <c r="LND922" s="806"/>
      <c r="LNE922" s="806"/>
      <c r="LNF922" s="806"/>
      <c r="LNG922" s="806"/>
      <c r="LNH922" s="806"/>
      <c r="LNI922" s="806"/>
      <c r="LNJ922" s="806"/>
      <c r="LNK922" s="806"/>
      <c r="LNL922" s="806"/>
      <c r="LNM922" s="806"/>
      <c r="LNN922" s="806"/>
      <c r="LNO922" s="806"/>
      <c r="LNP922" s="806"/>
      <c r="LNQ922" s="806"/>
      <c r="LNR922" s="806"/>
      <c r="LNS922" s="806"/>
      <c r="LNT922" s="806"/>
      <c r="LNU922" s="806"/>
      <c r="LNV922" s="806"/>
      <c r="LNW922" s="806"/>
      <c r="LNX922" s="806"/>
      <c r="LNY922" s="806"/>
      <c r="LNZ922" s="806"/>
      <c r="LOA922" s="806"/>
      <c r="LOB922" s="806"/>
      <c r="LOC922" s="806"/>
      <c r="LOD922" s="806"/>
      <c r="LOE922" s="806"/>
      <c r="LOF922" s="806"/>
      <c r="LOG922" s="806"/>
      <c r="LOH922" s="806"/>
      <c r="LOI922" s="806"/>
      <c r="LOJ922" s="806"/>
      <c r="LOK922" s="806"/>
      <c r="LOL922" s="806"/>
      <c r="LOM922" s="806"/>
      <c r="LON922" s="806"/>
      <c r="LOO922" s="806"/>
      <c r="LOP922" s="806"/>
      <c r="LOQ922" s="806"/>
      <c r="LOR922" s="806"/>
      <c r="LOS922" s="806"/>
      <c r="LOT922" s="806"/>
      <c r="LOU922" s="806"/>
      <c r="LOV922" s="806"/>
      <c r="LOW922" s="806"/>
      <c r="LOX922" s="806"/>
      <c r="LOY922" s="806"/>
      <c r="LOZ922" s="806"/>
      <c r="LPA922" s="806"/>
      <c r="LPB922" s="806"/>
      <c r="LPC922" s="806"/>
      <c r="LPD922" s="806"/>
      <c r="LPE922" s="806"/>
      <c r="LPF922" s="806"/>
      <c r="LPG922" s="806"/>
      <c r="LPH922" s="806"/>
      <c r="LPI922" s="806"/>
      <c r="LPJ922" s="806"/>
      <c r="LPK922" s="806"/>
      <c r="LPL922" s="806"/>
      <c r="LPM922" s="806"/>
      <c r="LPN922" s="806"/>
      <c r="LPO922" s="806"/>
      <c r="LPP922" s="806"/>
      <c r="LPQ922" s="806"/>
      <c r="LPR922" s="806"/>
      <c r="LPS922" s="806"/>
      <c r="LPT922" s="806"/>
      <c r="LPU922" s="806"/>
      <c r="LPV922" s="806"/>
      <c r="LPW922" s="806"/>
      <c r="LPX922" s="806"/>
      <c r="LPY922" s="806"/>
      <c r="LPZ922" s="806"/>
      <c r="LQA922" s="806"/>
      <c r="LQB922" s="806"/>
      <c r="LQC922" s="806"/>
      <c r="LQD922" s="806"/>
      <c r="LQE922" s="806"/>
      <c r="LQF922" s="806"/>
      <c r="LQG922" s="806"/>
      <c r="LQH922" s="806"/>
      <c r="LQI922" s="806"/>
      <c r="LQJ922" s="806"/>
      <c r="LQK922" s="806"/>
      <c r="LQL922" s="806"/>
      <c r="LQM922" s="806"/>
      <c r="LQN922" s="806"/>
      <c r="LQO922" s="806"/>
      <c r="LQP922" s="806"/>
      <c r="LQQ922" s="806"/>
      <c r="LQR922" s="806"/>
      <c r="LQS922" s="806"/>
      <c r="LQT922" s="806"/>
      <c r="LQU922" s="806"/>
      <c r="LQV922" s="806"/>
      <c r="LQW922" s="806"/>
      <c r="LQX922" s="806"/>
      <c r="LQY922" s="806"/>
      <c r="LQZ922" s="806"/>
      <c r="LRA922" s="806"/>
      <c r="LRB922" s="806"/>
      <c r="LRC922" s="806"/>
      <c r="LRD922" s="806"/>
      <c r="LRE922" s="806"/>
      <c r="LRF922" s="806"/>
      <c r="LRG922" s="806"/>
      <c r="LRH922" s="806"/>
      <c r="LRI922" s="806"/>
      <c r="LRJ922" s="806"/>
      <c r="LRK922" s="806"/>
      <c r="LRL922" s="806"/>
      <c r="LRM922" s="806"/>
      <c r="LRN922" s="806"/>
      <c r="LRO922" s="806"/>
      <c r="LRP922" s="806"/>
      <c r="LRQ922" s="806"/>
      <c r="LRR922" s="806"/>
      <c r="LRS922" s="806"/>
      <c r="LRT922" s="806"/>
      <c r="LRU922" s="806"/>
      <c r="LRV922" s="806"/>
      <c r="LRW922" s="806"/>
      <c r="LRX922" s="806"/>
      <c r="LRY922" s="806"/>
      <c r="LRZ922" s="806"/>
      <c r="LSA922" s="806"/>
      <c r="LSB922" s="806"/>
      <c r="LSC922" s="806"/>
      <c r="LSD922" s="806"/>
      <c r="LSE922" s="806"/>
      <c r="LSF922" s="806"/>
      <c r="LSG922" s="806"/>
      <c r="LSH922" s="806"/>
      <c r="LSI922" s="806"/>
      <c r="LSJ922" s="806"/>
      <c r="LSK922" s="806"/>
      <c r="LSL922" s="806"/>
      <c r="LSM922" s="806"/>
      <c r="LSN922" s="806"/>
      <c r="LSO922" s="806"/>
      <c r="LSP922" s="806"/>
      <c r="LSQ922" s="806"/>
      <c r="LSR922" s="806"/>
      <c r="LSS922" s="806"/>
      <c r="LST922" s="806"/>
      <c r="LSU922" s="806"/>
      <c r="LSV922" s="806"/>
      <c r="LSW922" s="806"/>
      <c r="LSX922" s="806"/>
      <c r="LSY922" s="806"/>
      <c r="LSZ922" s="806"/>
      <c r="LTA922" s="806"/>
      <c r="LTB922" s="806"/>
      <c r="LTC922" s="806"/>
      <c r="LTD922" s="806"/>
      <c r="LTE922" s="806"/>
      <c r="LTF922" s="806"/>
      <c r="LTG922" s="806"/>
      <c r="LTH922" s="806"/>
      <c r="LTI922" s="806"/>
      <c r="LTJ922" s="806"/>
      <c r="LTK922" s="806"/>
      <c r="LTL922" s="806"/>
      <c r="LTM922" s="806"/>
      <c r="LTN922" s="806"/>
      <c r="LTO922" s="806"/>
      <c r="LTP922" s="806"/>
      <c r="LTQ922" s="806"/>
      <c r="LTR922" s="806"/>
      <c r="LTS922" s="806"/>
      <c r="LTT922" s="806"/>
      <c r="LTU922" s="806"/>
      <c r="LTV922" s="806"/>
      <c r="LTW922" s="806"/>
      <c r="LTX922" s="806"/>
      <c r="LTY922" s="806"/>
      <c r="LTZ922" s="806"/>
      <c r="LUA922" s="806"/>
      <c r="LUB922" s="806"/>
      <c r="LUC922" s="806"/>
      <c r="LUD922" s="806"/>
      <c r="LUE922" s="806"/>
      <c r="LUF922" s="806"/>
      <c r="LUG922" s="806"/>
      <c r="LUH922" s="806"/>
      <c r="LUI922" s="806"/>
      <c r="LUJ922" s="806"/>
      <c r="LUK922" s="806"/>
      <c r="LUL922" s="806"/>
      <c r="LUM922" s="806"/>
      <c r="LUN922" s="806"/>
      <c r="LUO922" s="806"/>
      <c r="LUP922" s="806"/>
      <c r="LUQ922" s="806"/>
      <c r="LUR922" s="806"/>
      <c r="LUS922" s="806"/>
      <c r="LUT922" s="806"/>
      <c r="LUU922" s="806"/>
      <c r="LUV922" s="806"/>
      <c r="LUW922" s="806"/>
      <c r="LUX922" s="806"/>
      <c r="LUY922" s="806"/>
      <c r="LUZ922" s="806"/>
      <c r="LVA922" s="806"/>
      <c r="LVB922" s="806"/>
      <c r="LVC922" s="806"/>
      <c r="LVD922" s="806"/>
      <c r="LVE922" s="806"/>
      <c r="LVF922" s="806"/>
      <c r="LVG922" s="806"/>
      <c r="LVH922" s="806"/>
      <c r="LVI922" s="806"/>
      <c r="LVJ922" s="806"/>
      <c r="LVK922" s="806"/>
      <c r="LVL922" s="806"/>
      <c r="LVM922" s="806"/>
      <c r="LVN922" s="806"/>
      <c r="LVO922" s="806"/>
      <c r="LVP922" s="806"/>
      <c r="LVQ922" s="806"/>
      <c r="LVR922" s="806"/>
      <c r="LVS922" s="806"/>
      <c r="LVT922" s="806"/>
      <c r="LVU922" s="806"/>
      <c r="LVV922" s="806"/>
      <c r="LVW922" s="806"/>
      <c r="LVX922" s="806"/>
      <c r="LVY922" s="806"/>
      <c r="LVZ922" s="806"/>
      <c r="LWA922" s="806"/>
      <c r="LWB922" s="806"/>
      <c r="LWC922" s="806"/>
      <c r="LWD922" s="806"/>
      <c r="LWE922" s="806"/>
      <c r="LWF922" s="806"/>
      <c r="LWG922" s="806"/>
      <c r="LWH922" s="806"/>
      <c r="LWI922" s="806"/>
      <c r="LWJ922" s="806"/>
      <c r="LWK922" s="806"/>
      <c r="LWL922" s="806"/>
      <c r="LWM922" s="806"/>
      <c r="LWN922" s="806"/>
      <c r="LWO922" s="806"/>
      <c r="LWP922" s="806"/>
      <c r="LWQ922" s="806"/>
      <c r="LWR922" s="806"/>
      <c r="LWS922" s="806"/>
      <c r="LWT922" s="806"/>
      <c r="LWU922" s="806"/>
      <c r="LWV922" s="806"/>
      <c r="LWW922" s="806"/>
      <c r="LWX922" s="806"/>
      <c r="LWY922" s="806"/>
      <c r="LWZ922" s="806"/>
      <c r="LXA922" s="806"/>
      <c r="LXB922" s="806"/>
      <c r="LXC922" s="806"/>
      <c r="LXD922" s="806"/>
      <c r="LXE922" s="806"/>
      <c r="LXF922" s="806"/>
      <c r="LXG922" s="806"/>
      <c r="LXH922" s="806"/>
      <c r="LXI922" s="806"/>
      <c r="LXJ922" s="806"/>
      <c r="LXK922" s="806"/>
      <c r="LXL922" s="806"/>
      <c r="LXM922" s="806"/>
      <c r="LXN922" s="806"/>
      <c r="LXO922" s="806"/>
      <c r="LXP922" s="806"/>
      <c r="LXQ922" s="806"/>
      <c r="LXR922" s="806"/>
      <c r="LXS922" s="806"/>
      <c r="LXT922" s="806"/>
      <c r="LXU922" s="806"/>
      <c r="LXV922" s="806"/>
      <c r="LXW922" s="806"/>
      <c r="LXX922" s="806"/>
      <c r="LXY922" s="806"/>
      <c r="LXZ922" s="806"/>
      <c r="LYA922" s="806"/>
      <c r="LYB922" s="806"/>
      <c r="LYC922" s="806"/>
      <c r="LYD922" s="806"/>
      <c r="LYE922" s="806"/>
      <c r="LYF922" s="806"/>
      <c r="LYG922" s="806"/>
      <c r="LYH922" s="806"/>
      <c r="LYI922" s="806"/>
      <c r="LYJ922" s="806"/>
      <c r="LYK922" s="806"/>
      <c r="LYL922" s="806"/>
      <c r="LYM922" s="806"/>
      <c r="LYN922" s="806"/>
      <c r="LYO922" s="806"/>
      <c r="LYP922" s="806"/>
      <c r="LYQ922" s="806"/>
      <c r="LYR922" s="806"/>
      <c r="LYS922" s="806"/>
      <c r="LYT922" s="806"/>
      <c r="LYU922" s="806"/>
      <c r="LYV922" s="806"/>
      <c r="LYW922" s="806"/>
      <c r="LYX922" s="806"/>
      <c r="LYY922" s="806"/>
      <c r="LYZ922" s="806"/>
      <c r="LZA922" s="806"/>
      <c r="LZB922" s="806"/>
      <c r="LZC922" s="806"/>
      <c r="LZD922" s="806"/>
      <c r="LZE922" s="806"/>
      <c r="LZF922" s="806"/>
      <c r="LZG922" s="806"/>
      <c r="LZH922" s="806"/>
      <c r="LZI922" s="806"/>
      <c r="LZJ922" s="806"/>
      <c r="LZK922" s="806"/>
      <c r="LZL922" s="806"/>
      <c r="LZM922" s="806"/>
      <c r="LZN922" s="806"/>
      <c r="LZO922" s="806"/>
      <c r="LZP922" s="806"/>
      <c r="LZQ922" s="806"/>
      <c r="LZR922" s="806"/>
      <c r="LZS922" s="806"/>
      <c r="LZT922" s="806"/>
      <c r="LZU922" s="806"/>
      <c r="LZV922" s="806"/>
      <c r="LZW922" s="806"/>
      <c r="LZX922" s="806"/>
      <c r="LZY922" s="806"/>
      <c r="LZZ922" s="806"/>
      <c r="MAA922" s="806"/>
      <c r="MAB922" s="806"/>
      <c r="MAC922" s="806"/>
      <c r="MAD922" s="806"/>
      <c r="MAE922" s="806"/>
      <c r="MAF922" s="806"/>
      <c r="MAG922" s="806"/>
      <c r="MAH922" s="806"/>
      <c r="MAI922" s="806"/>
      <c r="MAJ922" s="806"/>
      <c r="MAK922" s="806"/>
      <c r="MAL922" s="806"/>
      <c r="MAM922" s="806"/>
      <c r="MAN922" s="806"/>
      <c r="MAO922" s="806"/>
      <c r="MAP922" s="806"/>
      <c r="MAQ922" s="806"/>
      <c r="MAR922" s="806"/>
      <c r="MAS922" s="806"/>
      <c r="MAT922" s="806"/>
      <c r="MAU922" s="806"/>
      <c r="MAV922" s="806"/>
      <c r="MAW922" s="806"/>
      <c r="MAX922" s="806"/>
      <c r="MAY922" s="806"/>
      <c r="MAZ922" s="806"/>
      <c r="MBA922" s="806"/>
      <c r="MBB922" s="806"/>
      <c r="MBC922" s="806"/>
      <c r="MBD922" s="806"/>
      <c r="MBE922" s="806"/>
      <c r="MBF922" s="806"/>
      <c r="MBG922" s="806"/>
      <c r="MBH922" s="806"/>
      <c r="MBI922" s="806"/>
      <c r="MBJ922" s="806"/>
      <c r="MBK922" s="806"/>
      <c r="MBL922" s="806"/>
      <c r="MBM922" s="806"/>
      <c r="MBN922" s="806"/>
      <c r="MBO922" s="806"/>
      <c r="MBP922" s="806"/>
      <c r="MBQ922" s="806"/>
      <c r="MBR922" s="806"/>
      <c r="MBS922" s="806"/>
      <c r="MBT922" s="806"/>
      <c r="MBU922" s="806"/>
      <c r="MBV922" s="806"/>
      <c r="MBW922" s="806"/>
      <c r="MBX922" s="806"/>
      <c r="MBY922" s="806"/>
      <c r="MBZ922" s="806"/>
      <c r="MCA922" s="806"/>
      <c r="MCB922" s="806"/>
      <c r="MCC922" s="806"/>
      <c r="MCD922" s="806"/>
      <c r="MCE922" s="806"/>
      <c r="MCF922" s="806"/>
      <c r="MCG922" s="806"/>
      <c r="MCH922" s="806"/>
      <c r="MCI922" s="806"/>
      <c r="MCJ922" s="806"/>
      <c r="MCK922" s="806"/>
      <c r="MCL922" s="806"/>
      <c r="MCM922" s="806"/>
      <c r="MCN922" s="806"/>
      <c r="MCO922" s="806"/>
      <c r="MCP922" s="806"/>
      <c r="MCQ922" s="806"/>
      <c r="MCR922" s="806"/>
      <c r="MCS922" s="806"/>
      <c r="MCT922" s="806"/>
      <c r="MCU922" s="806"/>
      <c r="MCV922" s="806"/>
      <c r="MCW922" s="806"/>
      <c r="MCX922" s="806"/>
      <c r="MCY922" s="806"/>
      <c r="MCZ922" s="806"/>
      <c r="MDA922" s="806"/>
      <c r="MDB922" s="806"/>
      <c r="MDC922" s="806"/>
      <c r="MDD922" s="806"/>
      <c r="MDE922" s="806"/>
      <c r="MDF922" s="806"/>
      <c r="MDG922" s="806"/>
      <c r="MDH922" s="806"/>
      <c r="MDI922" s="806"/>
      <c r="MDJ922" s="806"/>
      <c r="MDK922" s="806"/>
      <c r="MDL922" s="806"/>
      <c r="MDM922" s="806"/>
      <c r="MDN922" s="806"/>
      <c r="MDO922" s="806"/>
      <c r="MDP922" s="806"/>
      <c r="MDQ922" s="806"/>
      <c r="MDR922" s="806"/>
      <c r="MDS922" s="806"/>
      <c r="MDT922" s="806"/>
      <c r="MDU922" s="806"/>
      <c r="MDV922" s="806"/>
      <c r="MDW922" s="806"/>
      <c r="MDX922" s="806"/>
      <c r="MDY922" s="806"/>
      <c r="MDZ922" s="806"/>
      <c r="MEA922" s="806"/>
      <c r="MEB922" s="806"/>
      <c r="MEC922" s="806"/>
      <c r="MED922" s="806"/>
      <c r="MEE922" s="806"/>
      <c r="MEF922" s="806"/>
      <c r="MEG922" s="806"/>
      <c r="MEH922" s="806"/>
      <c r="MEI922" s="806"/>
      <c r="MEJ922" s="806"/>
      <c r="MEK922" s="806"/>
      <c r="MEL922" s="806"/>
      <c r="MEM922" s="806"/>
      <c r="MEN922" s="806"/>
      <c r="MEO922" s="806"/>
      <c r="MEP922" s="806"/>
      <c r="MEQ922" s="806"/>
      <c r="MER922" s="806"/>
      <c r="MES922" s="806"/>
      <c r="MET922" s="806"/>
      <c r="MEU922" s="806"/>
      <c r="MEV922" s="806"/>
      <c r="MEW922" s="806"/>
      <c r="MEX922" s="806"/>
      <c r="MEY922" s="806"/>
      <c r="MEZ922" s="806"/>
      <c r="MFA922" s="806"/>
      <c r="MFB922" s="806"/>
      <c r="MFC922" s="806"/>
      <c r="MFD922" s="806"/>
      <c r="MFE922" s="806"/>
      <c r="MFF922" s="806"/>
      <c r="MFG922" s="806"/>
      <c r="MFH922" s="806"/>
      <c r="MFI922" s="806"/>
      <c r="MFJ922" s="806"/>
      <c r="MFK922" s="806"/>
      <c r="MFL922" s="806"/>
      <c r="MFM922" s="806"/>
      <c r="MFN922" s="806"/>
      <c r="MFO922" s="806"/>
      <c r="MFP922" s="806"/>
      <c r="MFQ922" s="806"/>
      <c r="MFR922" s="806"/>
      <c r="MFS922" s="806"/>
      <c r="MFT922" s="806"/>
      <c r="MFU922" s="806"/>
      <c r="MFV922" s="806"/>
      <c r="MFW922" s="806"/>
      <c r="MFX922" s="806"/>
      <c r="MFY922" s="806"/>
      <c r="MFZ922" s="806"/>
      <c r="MGA922" s="806"/>
      <c r="MGB922" s="806"/>
      <c r="MGC922" s="806"/>
      <c r="MGD922" s="806"/>
      <c r="MGE922" s="806"/>
      <c r="MGF922" s="806"/>
      <c r="MGG922" s="806"/>
      <c r="MGH922" s="806"/>
      <c r="MGI922" s="806"/>
      <c r="MGJ922" s="806"/>
      <c r="MGK922" s="806"/>
      <c r="MGL922" s="806"/>
      <c r="MGM922" s="806"/>
      <c r="MGN922" s="806"/>
      <c r="MGO922" s="806"/>
      <c r="MGP922" s="806"/>
      <c r="MGQ922" s="806"/>
      <c r="MGR922" s="806"/>
      <c r="MGS922" s="806"/>
      <c r="MGT922" s="806"/>
      <c r="MGU922" s="806"/>
      <c r="MGV922" s="806"/>
      <c r="MGW922" s="806"/>
      <c r="MGX922" s="806"/>
      <c r="MGY922" s="806"/>
      <c r="MGZ922" s="806"/>
      <c r="MHA922" s="806"/>
      <c r="MHB922" s="806"/>
      <c r="MHC922" s="806"/>
      <c r="MHD922" s="806"/>
      <c r="MHE922" s="806"/>
      <c r="MHF922" s="806"/>
      <c r="MHG922" s="806"/>
      <c r="MHH922" s="806"/>
      <c r="MHI922" s="806"/>
      <c r="MHJ922" s="806"/>
      <c r="MHK922" s="806"/>
      <c r="MHL922" s="806"/>
      <c r="MHM922" s="806"/>
      <c r="MHN922" s="806"/>
      <c r="MHO922" s="806"/>
      <c r="MHP922" s="806"/>
      <c r="MHQ922" s="806"/>
      <c r="MHR922" s="806"/>
      <c r="MHS922" s="806"/>
      <c r="MHT922" s="806"/>
      <c r="MHU922" s="806"/>
      <c r="MHV922" s="806"/>
      <c r="MHW922" s="806"/>
      <c r="MHX922" s="806"/>
      <c r="MHY922" s="806"/>
      <c r="MHZ922" s="806"/>
      <c r="MIA922" s="806"/>
      <c r="MIB922" s="806"/>
      <c r="MIC922" s="806"/>
      <c r="MID922" s="806"/>
      <c r="MIE922" s="806"/>
      <c r="MIF922" s="806"/>
      <c r="MIG922" s="806"/>
      <c r="MIH922" s="806"/>
      <c r="MII922" s="806"/>
      <c r="MIJ922" s="806"/>
      <c r="MIK922" s="806"/>
      <c r="MIL922" s="806"/>
      <c r="MIM922" s="806"/>
      <c r="MIN922" s="806"/>
      <c r="MIO922" s="806"/>
      <c r="MIP922" s="806"/>
      <c r="MIQ922" s="806"/>
      <c r="MIR922" s="806"/>
      <c r="MIS922" s="806"/>
      <c r="MIT922" s="806"/>
      <c r="MIU922" s="806"/>
      <c r="MIV922" s="806"/>
      <c r="MIW922" s="806"/>
      <c r="MIX922" s="806"/>
      <c r="MIY922" s="806"/>
      <c r="MIZ922" s="806"/>
      <c r="MJA922" s="806"/>
      <c r="MJB922" s="806"/>
      <c r="MJC922" s="806"/>
      <c r="MJD922" s="806"/>
      <c r="MJE922" s="806"/>
      <c r="MJF922" s="806"/>
      <c r="MJG922" s="806"/>
      <c r="MJH922" s="806"/>
      <c r="MJI922" s="806"/>
      <c r="MJJ922" s="806"/>
      <c r="MJK922" s="806"/>
      <c r="MJL922" s="806"/>
      <c r="MJM922" s="806"/>
      <c r="MJN922" s="806"/>
      <c r="MJO922" s="806"/>
      <c r="MJP922" s="806"/>
      <c r="MJQ922" s="806"/>
      <c r="MJR922" s="806"/>
      <c r="MJS922" s="806"/>
      <c r="MJT922" s="806"/>
      <c r="MJU922" s="806"/>
      <c r="MJV922" s="806"/>
      <c r="MJW922" s="806"/>
      <c r="MJX922" s="806"/>
      <c r="MJY922" s="806"/>
      <c r="MJZ922" s="806"/>
      <c r="MKA922" s="806"/>
      <c r="MKB922" s="806"/>
      <c r="MKC922" s="806"/>
      <c r="MKD922" s="806"/>
      <c r="MKE922" s="806"/>
      <c r="MKF922" s="806"/>
      <c r="MKG922" s="806"/>
      <c r="MKH922" s="806"/>
      <c r="MKI922" s="806"/>
      <c r="MKJ922" s="806"/>
      <c r="MKK922" s="806"/>
      <c r="MKL922" s="806"/>
      <c r="MKM922" s="806"/>
      <c r="MKN922" s="806"/>
      <c r="MKO922" s="806"/>
      <c r="MKP922" s="806"/>
      <c r="MKQ922" s="806"/>
      <c r="MKR922" s="806"/>
      <c r="MKS922" s="806"/>
      <c r="MKT922" s="806"/>
      <c r="MKU922" s="806"/>
      <c r="MKV922" s="806"/>
      <c r="MKW922" s="806"/>
      <c r="MKX922" s="806"/>
      <c r="MKY922" s="806"/>
      <c r="MKZ922" s="806"/>
      <c r="MLA922" s="806"/>
      <c r="MLB922" s="806"/>
      <c r="MLC922" s="806"/>
      <c r="MLD922" s="806"/>
      <c r="MLE922" s="806"/>
      <c r="MLF922" s="806"/>
      <c r="MLG922" s="806"/>
      <c r="MLH922" s="806"/>
      <c r="MLI922" s="806"/>
      <c r="MLJ922" s="806"/>
      <c r="MLK922" s="806"/>
      <c r="MLL922" s="806"/>
      <c r="MLM922" s="806"/>
      <c r="MLN922" s="806"/>
      <c r="MLO922" s="806"/>
      <c r="MLP922" s="806"/>
      <c r="MLQ922" s="806"/>
      <c r="MLR922" s="806"/>
      <c r="MLS922" s="806"/>
      <c r="MLT922" s="806"/>
      <c r="MLU922" s="806"/>
      <c r="MLV922" s="806"/>
      <c r="MLW922" s="806"/>
      <c r="MLX922" s="806"/>
      <c r="MLY922" s="806"/>
      <c r="MLZ922" s="806"/>
      <c r="MMA922" s="806"/>
      <c r="MMB922" s="806"/>
      <c r="MMC922" s="806"/>
      <c r="MMD922" s="806"/>
      <c r="MME922" s="806"/>
      <c r="MMF922" s="806"/>
      <c r="MMG922" s="806"/>
      <c r="MMH922" s="806"/>
      <c r="MMI922" s="806"/>
      <c r="MMJ922" s="806"/>
      <c r="MMK922" s="806"/>
      <c r="MML922" s="806"/>
      <c r="MMM922" s="806"/>
      <c r="MMN922" s="806"/>
      <c r="MMO922" s="806"/>
      <c r="MMP922" s="806"/>
      <c r="MMQ922" s="806"/>
      <c r="MMR922" s="806"/>
      <c r="MMS922" s="806"/>
      <c r="MMT922" s="806"/>
      <c r="MMU922" s="806"/>
      <c r="MMV922" s="806"/>
      <c r="MMW922" s="806"/>
      <c r="MMX922" s="806"/>
      <c r="MMY922" s="806"/>
      <c r="MMZ922" s="806"/>
      <c r="MNA922" s="806"/>
      <c r="MNB922" s="806"/>
      <c r="MNC922" s="806"/>
      <c r="MND922" s="806"/>
      <c r="MNE922" s="806"/>
      <c r="MNF922" s="806"/>
      <c r="MNG922" s="806"/>
      <c r="MNH922" s="806"/>
      <c r="MNI922" s="806"/>
      <c r="MNJ922" s="806"/>
      <c r="MNK922" s="806"/>
      <c r="MNL922" s="806"/>
      <c r="MNM922" s="806"/>
      <c r="MNN922" s="806"/>
      <c r="MNO922" s="806"/>
      <c r="MNP922" s="806"/>
      <c r="MNQ922" s="806"/>
      <c r="MNR922" s="806"/>
      <c r="MNS922" s="806"/>
      <c r="MNT922" s="806"/>
      <c r="MNU922" s="806"/>
      <c r="MNV922" s="806"/>
      <c r="MNW922" s="806"/>
      <c r="MNX922" s="806"/>
      <c r="MNY922" s="806"/>
      <c r="MNZ922" s="806"/>
      <c r="MOA922" s="806"/>
      <c r="MOB922" s="806"/>
      <c r="MOC922" s="806"/>
      <c r="MOD922" s="806"/>
      <c r="MOE922" s="806"/>
      <c r="MOF922" s="806"/>
      <c r="MOG922" s="806"/>
      <c r="MOH922" s="806"/>
      <c r="MOI922" s="806"/>
      <c r="MOJ922" s="806"/>
      <c r="MOK922" s="806"/>
      <c r="MOL922" s="806"/>
      <c r="MOM922" s="806"/>
      <c r="MON922" s="806"/>
      <c r="MOO922" s="806"/>
      <c r="MOP922" s="806"/>
      <c r="MOQ922" s="806"/>
      <c r="MOR922" s="806"/>
      <c r="MOS922" s="806"/>
      <c r="MOT922" s="806"/>
      <c r="MOU922" s="806"/>
      <c r="MOV922" s="806"/>
      <c r="MOW922" s="806"/>
      <c r="MOX922" s="806"/>
      <c r="MOY922" s="806"/>
      <c r="MOZ922" s="806"/>
      <c r="MPA922" s="806"/>
      <c r="MPB922" s="806"/>
      <c r="MPC922" s="806"/>
      <c r="MPD922" s="806"/>
      <c r="MPE922" s="806"/>
      <c r="MPF922" s="806"/>
      <c r="MPG922" s="806"/>
      <c r="MPH922" s="806"/>
      <c r="MPI922" s="806"/>
      <c r="MPJ922" s="806"/>
      <c r="MPK922" s="806"/>
      <c r="MPL922" s="806"/>
      <c r="MPM922" s="806"/>
      <c r="MPN922" s="806"/>
      <c r="MPO922" s="806"/>
      <c r="MPP922" s="806"/>
      <c r="MPQ922" s="806"/>
      <c r="MPR922" s="806"/>
      <c r="MPS922" s="806"/>
      <c r="MPT922" s="806"/>
      <c r="MPU922" s="806"/>
      <c r="MPV922" s="806"/>
      <c r="MPW922" s="806"/>
      <c r="MPX922" s="806"/>
      <c r="MPY922" s="806"/>
      <c r="MPZ922" s="806"/>
      <c r="MQA922" s="806"/>
      <c r="MQB922" s="806"/>
      <c r="MQC922" s="806"/>
      <c r="MQD922" s="806"/>
      <c r="MQE922" s="806"/>
      <c r="MQF922" s="806"/>
      <c r="MQG922" s="806"/>
      <c r="MQH922" s="806"/>
      <c r="MQI922" s="806"/>
      <c r="MQJ922" s="806"/>
      <c r="MQK922" s="806"/>
      <c r="MQL922" s="806"/>
      <c r="MQM922" s="806"/>
      <c r="MQN922" s="806"/>
      <c r="MQO922" s="806"/>
      <c r="MQP922" s="806"/>
      <c r="MQQ922" s="806"/>
      <c r="MQR922" s="806"/>
      <c r="MQS922" s="806"/>
      <c r="MQT922" s="806"/>
      <c r="MQU922" s="806"/>
      <c r="MQV922" s="806"/>
      <c r="MQW922" s="806"/>
      <c r="MQX922" s="806"/>
      <c r="MQY922" s="806"/>
      <c r="MQZ922" s="806"/>
      <c r="MRA922" s="806"/>
      <c r="MRB922" s="806"/>
      <c r="MRC922" s="806"/>
      <c r="MRD922" s="806"/>
      <c r="MRE922" s="806"/>
      <c r="MRF922" s="806"/>
      <c r="MRG922" s="806"/>
      <c r="MRH922" s="806"/>
      <c r="MRI922" s="806"/>
      <c r="MRJ922" s="806"/>
      <c r="MRK922" s="806"/>
      <c r="MRL922" s="806"/>
      <c r="MRM922" s="806"/>
      <c r="MRN922" s="806"/>
      <c r="MRO922" s="806"/>
      <c r="MRP922" s="806"/>
      <c r="MRQ922" s="806"/>
      <c r="MRR922" s="806"/>
      <c r="MRS922" s="806"/>
      <c r="MRT922" s="806"/>
      <c r="MRU922" s="806"/>
      <c r="MRV922" s="806"/>
      <c r="MRW922" s="806"/>
      <c r="MRX922" s="806"/>
      <c r="MRY922" s="806"/>
      <c r="MRZ922" s="806"/>
      <c r="MSA922" s="806"/>
      <c r="MSB922" s="806"/>
      <c r="MSC922" s="806"/>
      <c r="MSD922" s="806"/>
      <c r="MSE922" s="806"/>
      <c r="MSF922" s="806"/>
      <c r="MSG922" s="806"/>
      <c r="MSH922" s="806"/>
      <c r="MSI922" s="806"/>
      <c r="MSJ922" s="806"/>
      <c r="MSK922" s="806"/>
      <c r="MSL922" s="806"/>
      <c r="MSM922" s="806"/>
      <c r="MSN922" s="806"/>
      <c r="MSO922" s="806"/>
      <c r="MSP922" s="806"/>
      <c r="MSQ922" s="806"/>
      <c r="MSR922" s="806"/>
      <c r="MSS922" s="806"/>
      <c r="MST922" s="806"/>
      <c r="MSU922" s="806"/>
      <c r="MSV922" s="806"/>
      <c r="MSW922" s="806"/>
      <c r="MSX922" s="806"/>
      <c r="MSY922" s="806"/>
      <c r="MSZ922" s="806"/>
      <c r="MTA922" s="806"/>
      <c r="MTB922" s="806"/>
      <c r="MTC922" s="806"/>
      <c r="MTD922" s="806"/>
      <c r="MTE922" s="806"/>
      <c r="MTF922" s="806"/>
      <c r="MTG922" s="806"/>
      <c r="MTH922" s="806"/>
      <c r="MTI922" s="806"/>
      <c r="MTJ922" s="806"/>
      <c r="MTK922" s="806"/>
      <c r="MTL922" s="806"/>
      <c r="MTM922" s="806"/>
      <c r="MTN922" s="806"/>
      <c r="MTO922" s="806"/>
      <c r="MTP922" s="806"/>
      <c r="MTQ922" s="806"/>
      <c r="MTR922" s="806"/>
      <c r="MTS922" s="806"/>
      <c r="MTT922" s="806"/>
      <c r="MTU922" s="806"/>
      <c r="MTV922" s="806"/>
      <c r="MTW922" s="806"/>
      <c r="MTX922" s="806"/>
      <c r="MTY922" s="806"/>
      <c r="MTZ922" s="806"/>
      <c r="MUA922" s="806"/>
      <c r="MUB922" s="806"/>
      <c r="MUC922" s="806"/>
      <c r="MUD922" s="806"/>
      <c r="MUE922" s="806"/>
      <c r="MUF922" s="806"/>
      <c r="MUG922" s="806"/>
      <c r="MUH922" s="806"/>
      <c r="MUI922" s="806"/>
      <c r="MUJ922" s="806"/>
      <c r="MUK922" s="806"/>
      <c r="MUL922" s="806"/>
      <c r="MUM922" s="806"/>
      <c r="MUN922" s="806"/>
      <c r="MUO922" s="806"/>
      <c r="MUP922" s="806"/>
      <c r="MUQ922" s="806"/>
      <c r="MUR922" s="806"/>
      <c r="MUS922" s="806"/>
      <c r="MUT922" s="806"/>
      <c r="MUU922" s="806"/>
      <c r="MUV922" s="806"/>
      <c r="MUW922" s="806"/>
      <c r="MUX922" s="806"/>
      <c r="MUY922" s="806"/>
      <c r="MUZ922" s="806"/>
      <c r="MVA922" s="806"/>
      <c r="MVB922" s="806"/>
      <c r="MVC922" s="806"/>
      <c r="MVD922" s="806"/>
      <c r="MVE922" s="806"/>
      <c r="MVF922" s="806"/>
      <c r="MVG922" s="806"/>
      <c r="MVH922" s="806"/>
      <c r="MVI922" s="806"/>
      <c r="MVJ922" s="806"/>
      <c r="MVK922" s="806"/>
      <c r="MVL922" s="806"/>
      <c r="MVM922" s="806"/>
      <c r="MVN922" s="806"/>
      <c r="MVO922" s="806"/>
      <c r="MVP922" s="806"/>
      <c r="MVQ922" s="806"/>
      <c r="MVR922" s="806"/>
      <c r="MVS922" s="806"/>
      <c r="MVT922" s="806"/>
      <c r="MVU922" s="806"/>
      <c r="MVV922" s="806"/>
      <c r="MVW922" s="806"/>
      <c r="MVX922" s="806"/>
      <c r="MVY922" s="806"/>
      <c r="MVZ922" s="806"/>
      <c r="MWA922" s="806"/>
      <c r="MWB922" s="806"/>
      <c r="MWC922" s="806"/>
      <c r="MWD922" s="806"/>
      <c r="MWE922" s="806"/>
      <c r="MWF922" s="806"/>
      <c r="MWG922" s="806"/>
      <c r="MWH922" s="806"/>
      <c r="MWI922" s="806"/>
      <c r="MWJ922" s="806"/>
      <c r="MWK922" s="806"/>
      <c r="MWL922" s="806"/>
      <c r="MWM922" s="806"/>
      <c r="MWN922" s="806"/>
      <c r="MWO922" s="806"/>
      <c r="MWP922" s="806"/>
      <c r="MWQ922" s="806"/>
      <c r="MWR922" s="806"/>
      <c r="MWS922" s="806"/>
      <c r="MWT922" s="806"/>
      <c r="MWU922" s="806"/>
      <c r="MWV922" s="806"/>
      <c r="MWW922" s="806"/>
      <c r="MWX922" s="806"/>
      <c r="MWY922" s="806"/>
      <c r="MWZ922" s="806"/>
      <c r="MXA922" s="806"/>
      <c r="MXB922" s="806"/>
      <c r="MXC922" s="806"/>
      <c r="MXD922" s="806"/>
      <c r="MXE922" s="806"/>
      <c r="MXF922" s="806"/>
      <c r="MXG922" s="806"/>
      <c r="MXH922" s="806"/>
      <c r="MXI922" s="806"/>
      <c r="MXJ922" s="806"/>
      <c r="MXK922" s="806"/>
      <c r="MXL922" s="806"/>
      <c r="MXM922" s="806"/>
      <c r="MXN922" s="806"/>
      <c r="MXO922" s="806"/>
      <c r="MXP922" s="806"/>
      <c r="MXQ922" s="806"/>
      <c r="MXR922" s="806"/>
      <c r="MXS922" s="806"/>
      <c r="MXT922" s="806"/>
      <c r="MXU922" s="806"/>
      <c r="MXV922" s="806"/>
      <c r="MXW922" s="806"/>
      <c r="MXX922" s="806"/>
      <c r="MXY922" s="806"/>
      <c r="MXZ922" s="806"/>
      <c r="MYA922" s="806"/>
      <c r="MYB922" s="806"/>
      <c r="MYC922" s="806"/>
      <c r="MYD922" s="806"/>
      <c r="MYE922" s="806"/>
      <c r="MYF922" s="806"/>
      <c r="MYG922" s="806"/>
      <c r="MYH922" s="806"/>
      <c r="MYI922" s="806"/>
      <c r="MYJ922" s="806"/>
      <c r="MYK922" s="806"/>
      <c r="MYL922" s="806"/>
      <c r="MYM922" s="806"/>
      <c r="MYN922" s="806"/>
      <c r="MYO922" s="806"/>
      <c r="MYP922" s="806"/>
      <c r="MYQ922" s="806"/>
      <c r="MYR922" s="806"/>
      <c r="MYS922" s="806"/>
      <c r="MYT922" s="806"/>
      <c r="MYU922" s="806"/>
      <c r="MYV922" s="806"/>
      <c r="MYW922" s="806"/>
      <c r="MYX922" s="806"/>
      <c r="MYY922" s="806"/>
      <c r="MYZ922" s="806"/>
      <c r="MZA922" s="806"/>
      <c r="MZB922" s="806"/>
      <c r="MZC922" s="806"/>
      <c r="MZD922" s="806"/>
      <c r="MZE922" s="806"/>
      <c r="MZF922" s="806"/>
      <c r="MZG922" s="806"/>
      <c r="MZH922" s="806"/>
      <c r="MZI922" s="806"/>
      <c r="MZJ922" s="806"/>
      <c r="MZK922" s="806"/>
      <c r="MZL922" s="806"/>
      <c r="MZM922" s="806"/>
      <c r="MZN922" s="806"/>
      <c r="MZO922" s="806"/>
      <c r="MZP922" s="806"/>
      <c r="MZQ922" s="806"/>
      <c r="MZR922" s="806"/>
      <c r="MZS922" s="806"/>
      <c r="MZT922" s="806"/>
      <c r="MZU922" s="806"/>
      <c r="MZV922" s="806"/>
      <c r="MZW922" s="806"/>
      <c r="MZX922" s="806"/>
      <c r="MZY922" s="806"/>
      <c r="MZZ922" s="806"/>
      <c r="NAA922" s="806"/>
      <c r="NAB922" s="806"/>
      <c r="NAC922" s="806"/>
      <c r="NAD922" s="806"/>
      <c r="NAE922" s="806"/>
      <c r="NAF922" s="806"/>
      <c r="NAG922" s="806"/>
      <c r="NAH922" s="806"/>
      <c r="NAI922" s="806"/>
      <c r="NAJ922" s="806"/>
      <c r="NAK922" s="806"/>
      <c r="NAL922" s="806"/>
      <c r="NAM922" s="806"/>
      <c r="NAN922" s="806"/>
      <c r="NAO922" s="806"/>
      <c r="NAP922" s="806"/>
      <c r="NAQ922" s="806"/>
      <c r="NAR922" s="806"/>
      <c r="NAS922" s="806"/>
      <c r="NAT922" s="806"/>
      <c r="NAU922" s="806"/>
      <c r="NAV922" s="806"/>
      <c r="NAW922" s="806"/>
      <c r="NAX922" s="806"/>
      <c r="NAY922" s="806"/>
      <c r="NAZ922" s="806"/>
      <c r="NBA922" s="806"/>
      <c r="NBB922" s="806"/>
      <c r="NBC922" s="806"/>
      <c r="NBD922" s="806"/>
      <c r="NBE922" s="806"/>
      <c r="NBF922" s="806"/>
      <c r="NBG922" s="806"/>
      <c r="NBH922" s="806"/>
      <c r="NBI922" s="806"/>
      <c r="NBJ922" s="806"/>
      <c r="NBK922" s="806"/>
      <c r="NBL922" s="806"/>
      <c r="NBM922" s="806"/>
      <c r="NBN922" s="806"/>
      <c r="NBO922" s="806"/>
      <c r="NBP922" s="806"/>
      <c r="NBQ922" s="806"/>
      <c r="NBR922" s="806"/>
      <c r="NBS922" s="806"/>
      <c r="NBT922" s="806"/>
      <c r="NBU922" s="806"/>
      <c r="NBV922" s="806"/>
      <c r="NBW922" s="806"/>
      <c r="NBX922" s="806"/>
      <c r="NBY922" s="806"/>
      <c r="NBZ922" s="806"/>
      <c r="NCA922" s="806"/>
      <c r="NCB922" s="806"/>
      <c r="NCC922" s="806"/>
      <c r="NCD922" s="806"/>
      <c r="NCE922" s="806"/>
      <c r="NCF922" s="806"/>
      <c r="NCG922" s="806"/>
      <c r="NCH922" s="806"/>
      <c r="NCI922" s="806"/>
      <c r="NCJ922" s="806"/>
      <c r="NCK922" s="806"/>
      <c r="NCL922" s="806"/>
      <c r="NCM922" s="806"/>
      <c r="NCN922" s="806"/>
      <c r="NCO922" s="806"/>
      <c r="NCP922" s="806"/>
      <c r="NCQ922" s="806"/>
      <c r="NCR922" s="806"/>
      <c r="NCS922" s="806"/>
      <c r="NCT922" s="806"/>
      <c r="NCU922" s="806"/>
      <c r="NCV922" s="806"/>
      <c r="NCW922" s="806"/>
      <c r="NCX922" s="806"/>
      <c r="NCY922" s="806"/>
      <c r="NCZ922" s="806"/>
      <c r="NDA922" s="806"/>
      <c r="NDB922" s="806"/>
      <c r="NDC922" s="806"/>
      <c r="NDD922" s="806"/>
      <c r="NDE922" s="806"/>
      <c r="NDF922" s="806"/>
      <c r="NDG922" s="806"/>
      <c r="NDH922" s="806"/>
      <c r="NDI922" s="806"/>
      <c r="NDJ922" s="806"/>
      <c r="NDK922" s="806"/>
      <c r="NDL922" s="806"/>
      <c r="NDM922" s="806"/>
      <c r="NDN922" s="806"/>
      <c r="NDO922" s="806"/>
      <c r="NDP922" s="806"/>
      <c r="NDQ922" s="806"/>
      <c r="NDR922" s="806"/>
      <c r="NDS922" s="806"/>
      <c r="NDT922" s="806"/>
      <c r="NDU922" s="806"/>
      <c r="NDV922" s="806"/>
      <c r="NDW922" s="806"/>
      <c r="NDX922" s="806"/>
      <c r="NDY922" s="806"/>
      <c r="NDZ922" s="806"/>
      <c r="NEA922" s="806"/>
      <c r="NEB922" s="806"/>
      <c r="NEC922" s="806"/>
      <c r="NED922" s="806"/>
      <c r="NEE922" s="806"/>
      <c r="NEF922" s="806"/>
      <c r="NEG922" s="806"/>
      <c r="NEH922" s="806"/>
      <c r="NEI922" s="806"/>
      <c r="NEJ922" s="806"/>
      <c r="NEK922" s="806"/>
      <c r="NEL922" s="806"/>
      <c r="NEM922" s="806"/>
      <c r="NEN922" s="806"/>
      <c r="NEO922" s="806"/>
      <c r="NEP922" s="806"/>
      <c r="NEQ922" s="806"/>
      <c r="NER922" s="806"/>
      <c r="NES922" s="806"/>
      <c r="NET922" s="806"/>
      <c r="NEU922" s="806"/>
      <c r="NEV922" s="806"/>
      <c r="NEW922" s="806"/>
      <c r="NEX922" s="806"/>
      <c r="NEY922" s="806"/>
      <c r="NEZ922" s="806"/>
      <c r="NFA922" s="806"/>
      <c r="NFB922" s="806"/>
      <c r="NFC922" s="806"/>
      <c r="NFD922" s="806"/>
      <c r="NFE922" s="806"/>
      <c r="NFF922" s="806"/>
      <c r="NFG922" s="806"/>
      <c r="NFH922" s="806"/>
      <c r="NFI922" s="806"/>
      <c r="NFJ922" s="806"/>
      <c r="NFK922" s="806"/>
      <c r="NFL922" s="806"/>
      <c r="NFM922" s="806"/>
      <c r="NFN922" s="806"/>
      <c r="NFO922" s="806"/>
      <c r="NFP922" s="806"/>
      <c r="NFQ922" s="806"/>
      <c r="NFR922" s="806"/>
      <c r="NFS922" s="806"/>
      <c r="NFT922" s="806"/>
      <c r="NFU922" s="806"/>
      <c r="NFV922" s="806"/>
      <c r="NFW922" s="806"/>
      <c r="NFX922" s="806"/>
      <c r="NFY922" s="806"/>
      <c r="NFZ922" s="806"/>
      <c r="NGA922" s="806"/>
      <c r="NGB922" s="806"/>
      <c r="NGC922" s="806"/>
      <c r="NGD922" s="806"/>
      <c r="NGE922" s="806"/>
      <c r="NGF922" s="806"/>
      <c r="NGG922" s="806"/>
      <c r="NGH922" s="806"/>
      <c r="NGI922" s="806"/>
      <c r="NGJ922" s="806"/>
      <c r="NGK922" s="806"/>
      <c r="NGL922" s="806"/>
      <c r="NGM922" s="806"/>
      <c r="NGN922" s="806"/>
      <c r="NGO922" s="806"/>
      <c r="NGP922" s="806"/>
      <c r="NGQ922" s="806"/>
      <c r="NGR922" s="806"/>
      <c r="NGS922" s="806"/>
      <c r="NGT922" s="806"/>
      <c r="NGU922" s="806"/>
      <c r="NGV922" s="806"/>
      <c r="NGW922" s="806"/>
      <c r="NGX922" s="806"/>
      <c r="NGY922" s="806"/>
      <c r="NGZ922" s="806"/>
      <c r="NHA922" s="806"/>
      <c r="NHB922" s="806"/>
      <c r="NHC922" s="806"/>
      <c r="NHD922" s="806"/>
      <c r="NHE922" s="806"/>
      <c r="NHF922" s="806"/>
      <c r="NHG922" s="806"/>
      <c r="NHH922" s="806"/>
      <c r="NHI922" s="806"/>
      <c r="NHJ922" s="806"/>
      <c r="NHK922" s="806"/>
      <c r="NHL922" s="806"/>
      <c r="NHM922" s="806"/>
      <c r="NHN922" s="806"/>
      <c r="NHO922" s="806"/>
      <c r="NHP922" s="806"/>
      <c r="NHQ922" s="806"/>
      <c r="NHR922" s="806"/>
      <c r="NHS922" s="806"/>
      <c r="NHT922" s="806"/>
      <c r="NHU922" s="806"/>
      <c r="NHV922" s="806"/>
      <c r="NHW922" s="806"/>
      <c r="NHX922" s="806"/>
      <c r="NHY922" s="806"/>
      <c r="NHZ922" s="806"/>
      <c r="NIA922" s="806"/>
      <c r="NIB922" s="806"/>
      <c r="NIC922" s="806"/>
      <c r="NID922" s="806"/>
      <c r="NIE922" s="806"/>
      <c r="NIF922" s="806"/>
      <c r="NIG922" s="806"/>
      <c r="NIH922" s="806"/>
      <c r="NII922" s="806"/>
      <c r="NIJ922" s="806"/>
      <c r="NIK922" s="806"/>
      <c r="NIL922" s="806"/>
      <c r="NIM922" s="806"/>
      <c r="NIN922" s="806"/>
      <c r="NIO922" s="806"/>
      <c r="NIP922" s="806"/>
      <c r="NIQ922" s="806"/>
      <c r="NIR922" s="806"/>
      <c r="NIS922" s="806"/>
      <c r="NIT922" s="806"/>
      <c r="NIU922" s="806"/>
      <c r="NIV922" s="806"/>
      <c r="NIW922" s="806"/>
      <c r="NIX922" s="806"/>
      <c r="NIY922" s="806"/>
      <c r="NIZ922" s="806"/>
      <c r="NJA922" s="806"/>
      <c r="NJB922" s="806"/>
      <c r="NJC922" s="806"/>
      <c r="NJD922" s="806"/>
      <c r="NJE922" s="806"/>
      <c r="NJF922" s="806"/>
      <c r="NJG922" s="806"/>
      <c r="NJH922" s="806"/>
      <c r="NJI922" s="806"/>
      <c r="NJJ922" s="806"/>
      <c r="NJK922" s="806"/>
      <c r="NJL922" s="806"/>
      <c r="NJM922" s="806"/>
      <c r="NJN922" s="806"/>
      <c r="NJO922" s="806"/>
      <c r="NJP922" s="806"/>
      <c r="NJQ922" s="806"/>
      <c r="NJR922" s="806"/>
      <c r="NJS922" s="806"/>
      <c r="NJT922" s="806"/>
      <c r="NJU922" s="806"/>
      <c r="NJV922" s="806"/>
      <c r="NJW922" s="806"/>
      <c r="NJX922" s="806"/>
      <c r="NJY922" s="806"/>
      <c r="NJZ922" s="806"/>
      <c r="NKA922" s="806"/>
      <c r="NKB922" s="806"/>
      <c r="NKC922" s="806"/>
      <c r="NKD922" s="806"/>
      <c r="NKE922" s="806"/>
      <c r="NKF922" s="806"/>
      <c r="NKG922" s="806"/>
      <c r="NKH922" s="806"/>
      <c r="NKI922" s="806"/>
      <c r="NKJ922" s="806"/>
      <c r="NKK922" s="806"/>
      <c r="NKL922" s="806"/>
      <c r="NKM922" s="806"/>
      <c r="NKN922" s="806"/>
      <c r="NKO922" s="806"/>
      <c r="NKP922" s="806"/>
      <c r="NKQ922" s="806"/>
      <c r="NKR922" s="806"/>
      <c r="NKS922" s="806"/>
      <c r="NKT922" s="806"/>
      <c r="NKU922" s="806"/>
      <c r="NKV922" s="806"/>
      <c r="NKW922" s="806"/>
      <c r="NKX922" s="806"/>
      <c r="NKY922" s="806"/>
      <c r="NKZ922" s="806"/>
      <c r="NLA922" s="806"/>
      <c r="NLB922" s="806"/>
      <c r="NLC922" s="806"/>
      <c r="NLD922" s="806"/>
      <c r="NLE922" s="806"/>
      <c r="NLF922" s="806"/>
      <c r="NLG922" s="806"/>
      <c r="NLH922" s="806"/>
      <c r="NLI922" s="806"/>
      <c r="NLJ922" s="806"/>
      <c r="NLK922" s="806"/>
      <c r="NLL922" s="806"/>
      <c r="NLM922" s="806"/>
      <c r="NLN922" s="806"/>
      <c r="NLO922" s="806"/>
      <c r="NLP922" s="806"/>
      <c r="NLQ922" s="806"/>
      <c r="NLR922" s="806"/>
      <c r="NLS922" s="806"/>
      <c r="NLT922" s="806"/>
      <c r="NLU922" s="806"/>
      <c r="NLV922" s="806"/>
      <c r="NLW922" s="806"/>
      <c r="NLX922" s="806"/>
      <c r="NLY922" s="806"/>
      <c r="NLZ922" s="806"/>
      <c r="NMA922" s="806"/>
      <c r="NMB922" s="806"/>
      <c r="NMC922" s="806"/>
      <c r="NMD922" s="806"/>
      <c r="NME922" s="806"/>
      <c r="NMF922" s="806"/>
      <c r="NMG922" s="806"/>
      <c r="NMH922" s="806"/>
      <c r="NMI922" s="806"/>
      <c r="NMJ922" s="806"/>
      <c r="NMK922" s="806"/>
      <c r="NML922" s="806"/>
      <c r="NMM922" s="806"/>
      <c r="NMN922" s="806"/>
      <c r="NMO922" s="806"/>
      <c r="NMP922" s="806"/>
      <c r="NMQ922" s="806"/>
      <c r="NMR922" s="806"/>
      <c r="NMS922" s="806"/>
      <c r="NMT922" s="806"/>
      <c r="NMU922" s="806"/>
      <c r="NMV922" s="806"/>
      <c r="NMW922" s="806"/>
      <c r="NMX922" s="806"/>
      <c r="NMY922" s="806"/>
      <c r="NMZ922" s="806"/>
      <c r="NNA922" s="806"/>
      <c r="NNB922" s="806"/>
      <c r="NNC922" s="806"/>
      <c r="NND922" s="806"/>
      <c r="NNE922" s="806"/>
      <c r="NNF922" s="806"/>
      <c r="NNG922" s="806"/>
      <c r="NNH922" s="806"/>
      <c r="NNI922" s="806"/>
      <c r="NNJ922" s="806"/>
      <c r="NNK922" s="806"/>
      <c r="NNL922" s="806"/>
      <c r="NNM922" s="806"/>
      <c r="NNN922" s="806"/>
      <c r="NNO922" s="806"/>
      <c r="NNP922" s="806"/>
      <c r="NNQ922" s="806"/>
      <c r="NNR922" s="806"/>
      <c r="NNS922" s="806"/>
      <c r="NNT922" s="806"/>
      <c r="NNU922" s="806"/>
      <c r="NNV922" s="806"/>
      <c r="NNW922" s="806"/>
      <c r="NNX922" s="806"/>
      <c r="NNY922" s="806"/>
      <c r="NNZ922" s="806"/>
      <c r="NOA922" s="806"/>
      <c r="NOB922" s="806"/>
      <c r="NOC922" s="806"/>
      <c r="NOD922" s="806"/>
      <c r="NOE922" s="806"/>
      <c r="NOF922" s="806"/>
      <c r="NOG922" s="806"/>
      <c r="NOH922" s="806"/>
      <c r="NOI922" s="806"/>
      <c r="NOJ922" s="806"/>
      <c r="NOK922" s="806"/>
      <c r="NOL922" s="806"/>
      <c r="NOM922" s="806"/>
      <c r="NON922" s="806"/>
      <c r="NOO922" s="806"/>
      <c r="NOP922" s="806"/>
      <c r="NOQ922" s="806"/>
      <c r="NOR922" s="806"/>
      <c r="NOS922" s="806"/>
      <c r="NOT922" s="806"/>
      <c r="NOU922" s="806"/>
      <c r="NOV922" s="806"/>
      <c r="NOW922" s="806"/>
      <c r="NOX922" s="806"/>
      <c r="NOY922" s="806"/>
      <c r="NOZ922" s="806"/>
      <c r="NPA922" s="806"/>
      <c r="NPB922" s="806"/>
      <c r="NPC922" s="806"/>
      <c r="NPD922" s="806"/>
      <c r="NPE922" s="806"/>
      <c r="NPF922" s="806"/>
      <c r="NPG922" s="806"/>
      <c r="NPH922" s="806"/>
      <c r="NPI922" s="806"/>
      <c r="NPJ922" s="806"/>
      <c r="NPK922" s="806"/>
      <c r="NPL922" s="806"/>
      <c r="NPM922" s="806"/>
      <c r="NPN922" s="806"/>
      <c r="NPO922" s="806"/>
      <c r="NPP922" s="806"/>
      <c r="NPQ922" s="806"/>
      <c r="NPR922" s="806"/>
      <c r="NPS922" s="806"/>
      <c r="NPT922" s="806"/>
      <c r="NPU922" s="806"/>
      <c r="NPV922" s="806"/>
      <c r="NPW922" s="806"/>
      <c r="NPX922" s="806"/>
      <c r="NPY922" s="806"/>
      <c r="NPZ922" s="806"/>
      <c r="NQA922" s="806"/>
      <c r="NQB922" s="806"/>
      <c r="NQC922" s="806"/>
      <c r="NQD922" s="806"/>
      <c r="NQE922" s="806"/>
      <c r="NQF922" s="806"/>
      <c r="NQG922" s="806"/>
      <c r="NQH922" s="806"/>
      <c r="NQI922" s="806"/>
      <c r="NQJ922" s="806"/>
      <c r="NQK922" s="806"/>
      <c r="NQL922" s="806"/>
      <c r="NQM922" s="806"/>
      <c r="NQN922" s="806"/>
      <c r="NQO922" s="806"/>
      <c r="NQP922" s="806"/>
      <c r="NQQ922" s="806"/>
      <c r="NQR922" s="806"/>
      <c r="NQS922" s="806"/>
      <c r="NQT922" s="806"/>
      <c r="NQU922" s="806"/>
      <c r="NQV922" s="806"/>
      <c r="NQW922" s="806"/>
      <c r="NQX922" s="806"/>
      <c r="NQY922" s="806"/>
      <c r="NQZ922" s="806"/>
      <c r="NRA922" s="806"/>
      <c r="NRB922" s="806"/>
      <c r="NRC922" s="806"/>
      <c r="NRD922" s="806"/>
      <c r="NRE922" s="806"/>
      <c r="NRF922" s="806"/>
      <c r="NRG922" s="806"/>
      <c r="NRH922" s="806"/>
      <c r="NRI922" s="806"/>
      <c r="NRJ922" s="806"/>
      <c r="NRK922" s="806"/>
      <c r="NRL922" s="806"/>
      <c r="NRM922" s="806"/>
      <c r="NRN922" s="806"/>
      <c r="NRO922" s="806"/>
      <c r="NRP922" s="806"/>
      <c r="NRQ922" s="806"/>
      <c r="NRR922" s="806"/>
      <c r="NRS922" s="806"/>
      <c r="NRT922" s="806"/>
      <c r="NRU922" s="806"/>
      <c r="NRV922" s="806"/>
      <c r="NRW922" s="806"/>
      <c r="NRX922" s="806"/>
      <c r="NRY922" s="806"/>
      <c r="NRZ922" s="806"/>
      <c r="NSA922" s="806"/>
      <c r="NSB922" s="806"/>
      <c r="NSC922" s="806"/>
      <c r="NSD922" s="806"/>
      <c r="NSE922" s="806"/>
      <c r="NSF922" s="806"/>
      <c r="NSG922" s="806"/>
      <c r="NSH922" s="806"/>
      <c r="NSI922" s="806"/>
      <c r="NSJ922" s="806"/>
      <c r="NSK922" s="806"/>
      <c r="NSL922" s="806"/>
      <c r="NSM922" s="806"/>
      <c r="NSN922" s="806"/>
      <c r="NSO922" s="806"/>
      <c r="NSP922" s="806"/>
      <c r="NSQ922" s="806"/>
      <c r="NSR922" s="806"/>
      <c r="NSS922" s="806"/>
      <c r="NST922" s="806"/>
      <c r="NSU922" s="806"/>
      <c r="NSV922" s="806"/>
      <c r="NSW922" s="806"/>
      <c r="NSX922" s="806"/>
      <c r="NSY922" s="806"/>
      <c r="NSZ922" s="806"/>
      <c r="NTA922" s="806"/>
      <c r="NTB922" s="806"/>
      <c r="NTC922" s="806"/>
      <c r="NTD922" s="806"/>
      <c r="NTE922" s="806"/>
      <c r="NTF922" s="806"/>
      <c r="NTG922" s="806"/>
      <c r="NTH922" s="806"/>
      <c r="NTI922" s="806"/>
      <c r="NTJ922" s="806"/>
      <c r="NTK922" s="806"/>
      <c r="NTL922" s="806"/>
      <c r="NTM922" s="806"/>
      <c r="NTN922" s="806"/>
      <c r="NTO922" s="806"/>
      <c r="NTP922" s="806"/>
      <c r="NTQ922" s="806"/>
      <c r="NTR922" s="806"/>
      <c r="NTS922" s="806"/>
      <c r="NTT922" s="806"/>
      <c r="NTU922" s="806"/>
      <c r="NTV922" s="806"/>
      <c r="NTW922" s="806"/>
      <c r="NTX922" s="806"/>
      <c r="NTY922" s="806"/>
      <c r="NTZ922" s="806"/>
      <c r="NUA922" s="806"/>
      <c r="NUB922" s="806"/>
      <c r="NUC922" s="806"/>
      <c r="NUD922" s="806"/>
      <c r="NUE922" s="806"/>
      <c r="NUF922" s="806"/>
      <c r="NUG922" s="806"/>
      <c r="NUH922" s="806"/>
      <c r="NUI922" s="806"/>
      <c r="NUJ922" s="806"/>
      <c r="NUK922" s="806"/>
      <c r="NUL922" s="806"/>
      <c r="NUM922" s="806"/>
      <c r="NUN922" s="806"/>
      <c r="NUO922" s="806"/>
      <c r="NUP922" s="806"/>
      <c r="NUQ922" s="806"/>
      <c r="NUR922" s="806"/>
      <c r="NUS922" s="806"/>
      <c r="NUT922" s="806"/>
      <c r="NUU922" s="806"/>
      <c r="NUV922" s="806"/>
      <c r="NUW922" s="806"/>
      <c r="NUX922" s="806"/>
      <c r="NUY922" s="806"/>
      <c r="NUZ922" s="806"/>
      <c r="NVA922" s="806"/>
      <c r="NVB922" s="806"/>
      <c r="NVC922" s="806"/>
      <c r="NVD922" s="806"/>
      <c r="NVE922" s="806"/>
      <c r="NVF922" s="806"/>
      <c r="NVG922" s="806"/>
      <c r="NVH922" s="806"/>
      <c r="NVI922" s="806"/>
      <c r="NVJ922" s="806"/>
      <c r="NVK922" s="806"/>
      <c r="NVL922" s="806"/>
      <c r="NVM922" s="806"/>
      <c r="NVN922" s="806"/>
      <c r="NVO922" s="806"/>
      <c r="NVP922" s="806"/>
      <c r="NVQ922" s="806"/>
      <c r="NVR922" s="806"/>
      <c r="NVS922" s="806"/>
      <c r="NVT922" s="806"/>
      <c r="NVU922" s="806"/>
      <c r="NVV922" s="806"/>
      <c r="NVW922" s="806"/>
      <c r="NVX922" s="806"/>
      <c r="NVY922" s="806"/>
      <c r="NVZ922" s="806"/>
      <c r="NWA922" s="806"/>
      <c r="NWB922" s="806"/>
      <c r="NWC922" s="806"/>
      <c r="NWD922" s="806"/>
      <c r="NWE922" s="806"/>
      <c r="NWF922" s="806"/>
      <c r="NWG922" s="806"/>
      <c r="NWH922" s="806"/>
      <c r="NWI922" s="806"/>
      <c r="NWJ922" s="806"/>
      <c r="NWK922" s="806"/>
      <c r="NWL922" s="806"/>
      <c r="NWM922" s="806"/>
      <c r="NWN922" s="806"/>
      <c r="NWO922" s="806"/>
      <c r="NWP922" s="806"/>
      <c r="NWQ922" s="806"/>
      <c r="NWR922" s="806"/>
      <c r="NWS922" s="806"/>
      <c r="NWT922" s="806"/>
      <c r="NWU922" s="806"/>
      <c r="NWV922" s="806"/>
      <c r="NWW922" s="806"/>
      <c r="NWX922" s="806"/>
      <c r="NWY922" s="806"/>
      <c r="NWZ922" s="806"/>
      <c r="NXA922" s="806"/>
      <c r="NXB922" s="806"/>
      <c r="NXC922" s="806"/>
      <c r="NXD922" s="806"/>
      <c r="NXE922" s="806"/>
      <c r="NXF922" s="806"/>
      <c r="NXG922" s="806"/>
      <c r="NXH922" s="806"/>
      <c r="NXI922" s="806"/>
      <c r="NXJ922" s="806"/>
      <c r="NXK922" s="806"/>
      <c r="NXL922" s="806"/>
      <c r="NXM922" s="806"/>
      <c r="NXN922" s="806"/>
      <c r="NXO922" s="806"/>
      <c r="NXP922" s="806"/>
      <c r="NXQ922" s="806"/>
      <c r="NXR922" s="806"/>
      <c r="NXS922" s="806"/>
      <c r="NXT922" s="806"/>
      <c r="NXU922" s="806"/>
      <c r="NXV922" s="806"/>
      <c r="NXW922" s="806"/>
      <c r="NXX922" s="806"/>
      <c r="NXY922" s="806"/>
      <c r="NXZ922" s="806"/>
      <c r="NYA922" s="806"/>
      <c r="NYB922" s="806"/>
      <c r="NYC922" s="806"/>
      <c r="NYD922" s="806"/>
      <c r="NYE922" s="806"/>
      <c r="NYF922" s="806"/>
      <c r="NYG922" s="806"/>
      <c r="NYH922" s="806"/>
      <c r="NYI922" s="806"/>
      <c r="NYJ922" s="806"/>
      <c r="NYK922" s="806"/>
      <c r="NYL922" s="806"/>
      <c r="NYM922" s="806"/>
      <c r="NYN922" s="806"/>
      <c r="NYO922" s="806"/>
      <c r="NYP922" s="806"/>
      <c r="NYQ922" s="806"/>
      <c r="NYR922" s="806"/>
      <c r="NYS922" s="806"/>
      <c r="NYT922" s="806"/>
      <c r="NYU922" s="806"/>
      <c r="NYV922" s="806"/>
      <c r="NYW922" s="806"/>
      <c r="NYX922" s="806"/>
      <c r="NYY922" s="806"/>
      <c r="NYZ922" s="806"/>
      <c r="NZA922" s="806"/>
      <c r="NZB922" s="806"/>
      <c r="NZC922" s="806"/>
      <c r="NZD922" s="806"/>
      <c r="NZE922" s="806"/>
      <c r="NZF922" s="806"/>
      <c r="NZG922" s="806"/>
      <c r="NZH922" s="806"/>
      <c r="NZI922" s="806"/>
      <c r="NZJ922" s="806"/>
      <c r="NZK922" s="806"/>
      <c r="NZL922" s="806"/>
      <c r="NZM922" s="806"/>
      <c r="NZN922" s="806"/>
      <c r="NZO922" s="806"/>
      <c r="NZP922" s="806"/>
      <c r="NZQ922" s="806"/>
      <c r="NZR922" s="806"/>
      <c r="NZS922" s="806"/>
      <c r="NZT922" s="806"/>
      <c r="NZU922" s="806"/>
      <c r="NZV922" s="806"/>
      <c r="NZW922" s="806"/>
      <c r="NZX922" s="806"/>
      <c r="NZY922" s="806"/>
      <c r="NZZ922" s="806"/>
      <c r="OAA922" s="806"/>
      <c r="OAB922" s="806"/>
      <c r="OAC922" s="806"/>
      <c r="OAD922" s="806"/>
      <c r="OAE922" s="806"/>
      <c r="OAF922" s="806"/>
      <c r="OAG922" s="806"/>
      <c r="OAH922" s="806"/>
      <c r="OAI922" s="806"/>
      <c r="OAJ922" s="806"/>
      <c r="OAK922" s="806"/>
      <c r="OAL922" s="806"/>
      <c r="OAM922" s="806"/>
      <c r="OAN922" s="806"/>
      <c r="OAO922" s="806"/>
      <c r="OAP922" s="806"/>
      <c r="OAQ922" s="806"/>
      <c r="OAR922" s="806"/>
      <c r="OAS922" s="806"/>
      <c r="OAT922" s="806"/>
      <c r="OAU922" s="806"/>
      <c r="OAV922" s="806"/>
      <c r="OAW922" s="806"/>
      <c r="OAX922" s="806"/>
      <c r="OAY922" s="806"/>
      <c r="OAZ922" s="806"/>
      <c r="OBA922" s="806"/>
      <c r="OBB922" s="806"/>
      <c r="OBC922" s="806"/>
      <c r="OBD922" s="806"/>
      <c r="OBE922" s="806"/>
      <c r="OBF922" s="806"/>
      <c r="OBG922" s="806"/>
      <c r="OBH922" s="806"/>
      <c r="OBI922" s="806"/>
      <c r="OBJ922" s="806"/>
      <c r="OBK922" s="806"/>
      <c r="OBL922" s="806"/>
      <c r="OBM922" s="806"/>
      <c r="OBN922" s="806"/>
      <c r="OBO922" s="806"/>
      <c r="OBP922" s="806"/>
      <c r="OBQ922" s="806"/>
      <c r="OBR922" s="806"/>
      <c r="OBS922" s="806"/>
      <c r="OBT922" s="806"/>
      <c r="OBU922" s="806"/>
      <c r="OBV922" s="806"/>
      <c r="OBW922" s="806"/>
      <c r="OBX922" s="806"/>
      <c r="OBY922" s="806"/>
      <c r="OBZ922" s="806"/>
      <c r="OCA922" s="806"/>
      <c r="OCB922" s="806"/>
      <c r="OCC922" s="806"/>
      <c r="OCD922" s="806"/>
      <c r="OCE922" s="806"/>
      <c r="OCF922" s="806"/>
      <c r="OCG922" s="806"/>
      <c r="OCH922" s="806"/>
      <c r="OCI922" s="806"/>
      <c r="OCJ922" s="806"/>
      <c r="OCK922" s="806"/>
      <c r="OCL922" s="806"/>
      <c r="OCM922" s="806"/>
      <c r="OCN922" s="806"/>
      <c r="OCO922" s="806"/>
      <c r="OCP922" s="806"/>
      <c r="OCQ922" s="806"/>
      <c r="OCR922" s="806"/>
      <c r="OCS922" s="806"/>
      <c r="OCT922" s="806"/>
      <c r="OCU922" s="806"/>
      <c r="OCV922" s="806"/>
      <c r="OCW922" s="806"/>
      <c r="OCX922" s="806"/>
      <c r="OCY922" s="806"/>
      <c r="OCZ922" s="806"/>
      <c r="ODA922" s="806"/>
      <c r="ODB922" s="806"/>
      <c r="ODC922" s="806"/>
      <c r="ODD922" s="806"/>
      <c r="ODE922" s="806"/>
      <c r="ODF922" s="806"/>
      <c r="ODG922" s="806"/>
      <c r="ODH922" s="806"/>
      <c r="ODI922" s="806"/>
      <c r="ODJ922" s="806"/>
      <c r="ODK922" s="806"/>
      <c r="ODL922" s="806"/>
      <c r="ODM922" s="806"/>
      <c r="ODN922" s="806"/>
      <c r="ODO922" s="806"/>
      <c r="ODP922" s="806"/>
      <c r="ODQ922" s="806"/>
      <c r="ODR922" s="806"/>
      <c r="ODS922" s="806"/>
      <c r="ODT922" s="806"/>
      <c r="ODU922" s="806"/>
      <c r="ODV922" s="806"/>
      <c r="ODW922" s="806"/>
      <c r="ODX922" s="806"/>
      <c r="ODY922" s="806"/>
      <c r="ODZ922" s="806"/>
      <c r="OEA922" s="806"/>
      <c r="OEB922" s="806"/>
      <c r="OEC922" s="806"/>
      <c r="OED922" s="806"/>
      <c r="OEE922" s="806"/>
      <c r="OEF922" s="806"/>
      <c r="OEG922" s="806"/>
      <c r="OEH922" s="806"/>
      <c r="OEI922" s="806"/>
      <c r="OEJ922" s="806"/>
      <c r="OEK922" s="806"/>
      <c r="OEL922" s="806"/>
      <c r="OEM922" s="806"/>
      <c r="OEN922" s="806"/>
      <c r="OEO922" s="806"/>
      <c r="OEP922" s="806"/>
      <c r="OEQ922" s="806"/>
      <c r="OER922" s="806"/>
      <c r="OES922" s="806"/>
      <c r="OET922" s="806"/>
      <c r="OEU922" s="806"/>
      <c r="OEV922" s="806"/>
      <c r="OEW922" s="806"/>
      <c r="OEX922" s="806"/>
      <c r="OEY922" s="806"/>
      <c r="OEZ922" s="806"/>
      <c r="OFA922" s="806"/>
      <c r="OFB922" s="806"/>
      <c r="OFC922" s="806"/>
      <c r="OFD922" s="806"/>
      <c r="OFE922" s="806"/>
      <c r="OFF922" s="806"/>
      <c r="OFG922" s="806"/>
      <c r="OFH922" s="806"/>
      <c r="OFI922" s="806"/>
      <c r="OFJ922" s="806"/>
      <c r="OFK922" s="806"/>
      <c r="OFL922" s="806"/>
      <c r="OFM922" s="806"/>
      <c r="OFN922" s="806"/>
      <c r="OFO922" s="806"/>
      <c r="OFP922" s="806"/>
      <c r="OFQ922" s="806"/>
      <c r="OFR922" s="806"/>
      <c r="OFS922" s="806"/>
      <c r="OFT922" s="806"/>
      <c r="OFU922" s="806"/>
      <c r="OFV922" s="806"/>
      <c r="OFW922" s="806"/>
      <c r="OFX922" s="806"/>
      <c r="OFY922" s="806"/>
      <c r="OFZ922" s="806"/>
      <c r="OGA922" s="806"/>
      <c r="OGB922" s="806"/>
      <c r="OGC922" s="806"/>
      <c r="OGD922" s="806"/>
      <c r="OGE922" s="806"/>
      <c r="OGF922" s="806"/>
      <c r="OGG922" s="806"/>
      <c r="OGH922" s="806"/>
      <c r="OGI922" s="806"/>
      <c r="OGJ922" s="806"/>
      <c r="OGK922" s="806"/>
      <c r="OGL922" s="806"/>
      <c r="OGM922" s="806"/>
      <c r="OGN922" s="806"/>
      <c r="OGO922" s="806"/>
      <c r="OGP922" s="806"/>
      <c r="OGQ922" s="806"/>
      <c r="OGR922" s="806"/>
      <c r="OGS922" s="806"/>
      <c r="OGT922" s="806"/>
      <c r="OGU922" s="806"/>
      <c r="OGV922" s="806"/>
      <c r="OGW922" s="806"/>
      <c r="OGX922" s="806"/>
      <c r="OGY922" s="806"/>
      <c r="OGZ922" s="806"/>
      <c r="OHA922" s="806"/>
      <c r="OHB922" s="806"/>
      <c r="OHC922" s="806"/>
      <c r="OHD922" s="806"/>
      <c r="OHE922" s="806"/>
      <c r="OHF922" s="806"/>
      <c r="OHG922" s="806"/>
      <c r="OHH922" s="806"/>
      <c r="OHI922" s="806"/>
      <c r="OHJ922" s="806"/>
      <c r="OHK922" s="806"/>
      <c r="OHL922" s="806"/>
      <c r="OHM922" s="806"/>
      <c r="OHN922" s="806"/>
      <c r="OHO922" s="806"/>
      <c r="OHP922" s="806"/>
      <c r="OHQ922" s="806"/>
      <c r="OHR922" s="806"/>
      <c r="OHS922" s="806"/>
      <c r="OHT922" s="806"/>
      <c r="OHU922" s="806"/>
      <c r="OHV922" s="806"/>
      <c r="OHW922" s="806"/>
      <c r="OHX922" s="806"/>
      <c r="OHY922" s="806"/>
      <c r="OHZ922" s="806"/>
      <c r="OIA922" s="806"/>
      <c r="OIB922" s="806"/>
      <c r="OIC922" s="806"/>
      <c r="OID922" s="806"/>
      <c r="OIE922" s="806"/>
      <c r="OIF922" s="806"/>
      <c r="OIG922" s="806"/>
      <c r="OIH922" s="806"/>
      <c r="OII922" s="806"/>
      <c r="OIJ922" s="806"/>
      <c r="OIK922" s="806"/>
      <c r="OIL922" s="806"/>
      <c r="OIM922" s="806"/>
      <c r="OIN922" s="806"/>
      <c r="OIO922" s="806"/>
      <c r="OIP922" s="806"/>
      <c r="OIQ922" s="806"/>
      <c r="OIR922" s="806"/>
      <c r="OIS922" s="806"/>
      <c r="OIT922" s="806"/>
      <c r="OIU922" s="806"/>
      <c r="OIV922" s="806"/>
      <c r="OIW922" s="806"/>
      <c r="OIX922" s="806"/>
      <c r="OIY922" s="806"/>
      <c r="OIZ922" s="806"/>
      <c r="OJA922" s="806"/>
      <c r="OJB922" s="806"/>
      <c r="OJC922" s="806"/>
      <c r="OJD922" s="806"/>
      <c r="OJE922" s="806"/>
      <c r="OJF922" s="806"/>
      <c r="OJG922" s="806"/>
      <c r="OJH922" s="806"/>
      <c r="OJI922" s="806"/>
      <c r="OJJ922" s="806"/>
      <c r="OJK922" s="806"/>
      <c r="OJL922" s="806"/>
      <c r="OJM922" s="806"/>
      <c r="OJN922" s="806"/>
      <c r="OJO922" s="806"/>
      <c r="OJP922" s="806"/>
      <c r="OJQ922" s="806"/>
      <c r="OJR922" s="806"/>
      <c r="OJS922" s="806"/>
      <c r="OJT922" s="806"/>
      <c r="OJU922" s="806"/>
      <c r="OJV922" s="806"/>
      <c r="OJW922" s="806"/>
      <c r="OJX922" s="806"/>
      <c r="OJY922" s="806"/>
      <c r="OJZ922" s="806"/>
      <c r="OKA922" s="806"/>
      <c r="OKB922" s="806"/>
      <c r="OKC922" s="806"/>
      <c r="OKD922" s="806"/>
      <c r="OKE922" s="806"/>
      <c r="OKF922" s="806"/>
      <c r="OKG922" s="806"/>
      <c r="OKH922" s="806"/>
      <c r="OKI922" s="806"/>
      <c r="OKJ922" s="806"/>
      <c r="OKK922" s="806"/>
      <c r="OKL922" s="806"/>
      <c r="OKM922" s="806"/>
      <c r="OKN922" s="806"/>
      <c r="OKO922" s="806"/>
      <c r="OKP922" s="806"/>
      <c r="OKQ922" s="806"/>
      <c r="OKR922" s="806"/>
      <c r="OKS922" s="806"/>
      <c r="OKT922" s="806"/>
      <c r="OKU922" s="806"/>
      <c r="OKV922" s="806"/>
      <c r="OKW922" s="806"/>
      <c r="OKX922" s="806"/>
      <c r="OKY922" s="806"/>
      <c r="OKZ922" s="806"/>
      <c r="OLA922" s="806"/>
      <c r="OLB922" s="806"/>
      <c r="OLC922" s="806"/>
      <c r="OLD922" s="806"/>
      <c r="OLE922" s="806"/>
      <c r="OLF922" s="806"/>
      <c r="OLG922" s="806"/>
      <c r="OLH922" s="806"/>
      <c r="OLI922" s="806"/>
      <c r="OLJ922" s="806"/>
      <c r="OLK922" s="806"/>
      <c r="OLL922" s="806"/>
      <c r="OLM922" s="806"/>
      <c r="OLN922" s="806"/>
      <c r="OLO922" s="806"/>
      <c r="OLP922" s="806"/>
      <c r="OLQ922" s="806"/>
      <c r="OLR922" s="806"/>
      <c r="OLS922" s="806"/>
      <c r="OLT922" s="806"/>
      <c r="OLU922" s="806"/>
      <c r="OLV922" s="806"/>
      <c r="OLW922" s="806"/>
      <c r="OLX922" s="806"/>
      <c r="OLY922" s="806"/>
      <c r="OLZ922" s="806"/>
      <c r="OMA922" s="806"/>
      <c r="OMB922" s="806"/>
      <c r="OMC922" s="806"/>
      <c r="OMD922" s="806"/>
      <c r="OME922" s="806"/>
      <c r="OMF922" s="806"/>
      <c r="OMG922" s="806"/>
      <c r="OMH922" s="806"/>
      <c r="OMI922" s="806"/>
      <c r="OMJ922" s="806"/>
      <c r="OMK922" s="806"/>
      <c r="OML922" s="806"/>
      <c r="OMM922" s="806"/>
      <c r="OMN922" s="806"/>
      <c r="OMO922" s="806"/>
      <c r="OMP922" s="806"/>
      <c r="OMQ922" s="806"/>
      <c r="OMR922" s="806"/>
      <c r="OMS922" s="806"/>
      <c r="OMT922" s="806"/>
      <c r="OMU922" s="806"/>
      <c r="OMV922" s="806"/>
      <c r="OMW922" s="806"/>
      <c r="OMX922" s="806"/>
      <c r="OMY922" s="806"/>
      <c r="OMZ922" s="806"/>
      <c r="ONA922" s="806"/>
      <c r="ONB922" s="806"/>
      <c r="ONC922" s="806"/>
      <c r="OND922" s="806"/>
      <c r="ONE922" s="806"/>
      <c r="ONF922" s="806"/>
      <c r="ONG922" s="806"/>
      <c r="ONH922" s="806"/>
      <c r="ONI922" s="806"/>
      <c r="ONJ922" s="806"/>
      <c r="ONK922" s="806"/>
      <c r="ONL922" s="806"/>
      <c r="ONM922" s="806"/>
      <c r="ONN922" s="806"/>
      <c r="ONO922" s="806"/>
      <c r="ONP922" s="806"/>
      <c r="ONQ922" s="806"/>
      <c r="ONR922" s="806"/>
      <c r="ONS922" s="806"/>
      <c r="ONT922" s="806"/>
      <c r="ONU922" s="806"/>
      <c r="ONV922" s="806"/>
      <c r="ONW922" s="806"/>
      <c r="ONX922" s="806"/>
      <c r="ONY922" s="806"/>
      <c r="ONZ922" s="806"/>
      <c r="OOA922" s="806"/>
      <c r="OOB922" s="806"/>
      <c r="OOC922" s="806"/>
      <c r="OOD922" s="806"/>
      <c r="OOE922" s="806"/>
      <c r="OOF922" s="806"/>
      <c r="OOG922" s="806"/>
      <c r="OOH922" s="806"/>
      <c r="OOI922" s="806"/>
      <c r="OOJ922" s="806"/>
      <c r="OOK922" s="806"/>
      <c r="OOL922" s="806"/>
      <c r="OOM922" s="806"/>
      <c r="OON922" s="806"/>
      <c r="OOO922" s="806"/>
      <c r="OOP922" s="806"/>
      <c r="OOQ922" s="806"/>
      <c r="OOR922" s="806"/>
      <c r="OOS922" s="806"/>
      <c r="OOT922" s="806"/>
      <c r="OOU922" s="806"/>
      <c r="OOV922" s="806"/>
      <c r="OOW922" s="806"/>
      <c r="OOX922" s="806"/>
      <c r="OOY922" s="806"/>
      <c r="OOZ922" s="806"/>
      <c r="OPA922" s="806"/>
      <c r="OPB922" s="806"/>
      <c r="OPC922" s="806"/>
      <c r="OPD922" s="806"/>
      <c r="OPE922" s="806"/>
      <c r="OPF922" s="806"/>
      <c r="OPG922" s="806"/>
      <c r="OPH922" s="806"/>
      <c r="OPI922" s="806"/>
      <c r="OPJ922" s="806"/>
      <c r="OPK922" s="806"/>
      <c r="OPL922" s="806"/>
      <c r="OPM922" s="806"/>
      <c r="OPN922" s="806"/>
      <c r="OPO922" s="806"/>
      <c r="OPP922" s="806"/>
      <c r="OPQ922" s="806"/>
      <c r="OPR922" s="806"/>
      <c r="OPS922" s="806"/>
      <c r="OPT922" s="806"/>
      <c r="OPU922" s="806"/>
      <c r="OPV922" s="806"/>
      <c r="OPW922" s="806"/>
      <c r="OPX922" s="806"/>
      <c r="OPY922" s="806"/>
      <c r="OPZ922" s="806"/>
      <c r="OQA922" s="806"/>
      <c r="OQB922" s="806"/>
      <c r="OQC922" s="806"/>
      <c r="OQD922" s="806"/>
      <c r="OQE922" s="806"/>
      <c r="OQF922" s="806"/>
      <c r="OQG922" s="806"/>
      <c r="OQH922" s="806"/>
      <c r="OQI922" s="806"/>
      <c r="OQJ922" s="806"/>
      <c r="OQK922" s="806"/>
      <c r="OQL922" s="806"/>
      <c r="OQM922" s="806"/>
      <c r="OQN922" s="806"/>
      <c r="OQO922" s="806"/>
      <c r="OQP922" s="806"/>
      <c r="OQQ922" s="806"/>
      <c r="OQR922" s="806"/>
      <c r="OQS922" s="806"/>
      <c r="OQT922" s="806"/>
      <c r="OQU922" s="806"/>
      <c r="OQV922" s="806"/>
      <c r="OQW922" s="806"/>
      <c r="OQX922" s="806"/>
      <c r="OQY922" s="806"/>
      <c r="OQZ922" s="806"/>
      <c r="ORA922" s="806"/>
      <c r="ORB922" s="806"/>
      <c r="ORC922" s="806"/>
      <c r="ORD922" s="806"/>
      <c r="ORE922" s="806"/>
      <c r="ORF922" s="806"/>
      <c r="ORG922" s="806"/>
      <c r="ORH922" s="806"/>
      <c r="ORI922" s="806"/>
      <c r="ORJ922" s="806"/>
      <c r="ORK922" s="806"/>
      <c r="ORL922" s="806"/>
      <c r="ORM922" s="806"/>
      <c r="ORN922" s="806"/>
      <c r="ORO922" s="806"/>
      <c r="ORP922" s="806"/>
      <c r="ORQ922" s="806"/>
      <c r="ORR922" s="806"/>
      <c r="ORS922" s="806"/>
      <c r="ORT922" s="806"/>
      <c r="ORU922" s="806"/>
      <c r="ORV922" s="806"/>
      <c r="ORW922" s="806"/>
      <c r="ORX922" s="806"/>
      <c r="ORY922" s="806"/>
      <c r="ORZ922" s="806"/>
      <c r="OSA922" s="806"/>
      <c r="OSB922" s="806"/>
      <c r="OSC922" s="806"/>
      <c r="OSD922" s="806"/>
      <c r="OSE922" s="806"/>
      <c r="OSF922" s="806"/>
      <c r="OSG922" s="806"/>
      <c r="OSH922" s="806"/>
      <c r="OSI922" s="806"/>
      <c r="OSJ922" s="806"/>
      <c r="OSK922" s="806"/>
      <c r="OSL922" s="806"/>
      <c r="OSM922" s="806"/>
      <c r="OSN922" s="806"/>
      <c r="OSO922" s="806"/>
      <c r="OSP922" s="806"/>
      <c r="OSQ922" s="806"/>
      <c r="OSR922" s="806"/>
      <c r="OSS922" s="806"/>
      <c r="OST922" s="806"/>
      <c r="OSU922" s="806"/>
      <c r="OSV922" s="806"/>
      <c r="OSW922" s="806"/>
      <c r="OSX922" s="806"/>
      <c r="OSY922" s="806"/>
      <c r="OSZ922" s="806"/>
      <c r="OTA922" s="806"/>
      <c r="OTB922" s="806"/>
      <c r="OTC922" s="806"/>
      <c r="OTD922" s="806"/>
      <c r="OTE922" s="806"/>
      <c r="OTF922" s="806"/>
      <c r="OTG922" s="806"/>
      <c r="OTH922" s="806"/>
      <c r="OTI922" s="806"/>
      <c r="OTJ922" s="806"/>
      <c r="OTK922" s="806"/>
      <c r="OTL922" s="806"/>
      <c r="OTM922" s="806"/>
      <c r="OTN922" s="806"/>
      <c r="OTO922" s="806"/>
      <c r="OTP922" s="806"/>
      <c r="OTQ922" s="806"/>
      <c r="OTR922" s="806"/>
      <c r="OTS922" s="806"/>
      <c r="OTT922" s="806"/>
      <c r="OTU922" s="806"/>
      <c r="OTV922" s="806"/>
      <c r="OTW922" s="806"/>
      <c r="OTX922" s="806"/>
      <c r="OTY922" s="806"/>
      <c r="OTZ922" s="806"/>
      <c r="OUA922" s="806"/>
      <c r="OUB922" s="806"/>
      <c r="OUC922" s="806"/>
      <c r="OUD922" s="806"/>
      <c r="OUE922" s="806"/>
      <c r="OUF922" s="806"/>
      <c r="OUG922" s="806"/>
      <c r="OUH922" s="806"/>
      <c r="OUI922" s="806"/>
      <c r="OUJ922" s="806"/>
      <c r="OUK922" s="806"/>
      <c r="OUL922" s="806"/>
      <c r="OUM922" s="806"/>
      <c r="OUN922" s="806"/>
      <c r="OUO922" s="806"/>
      <c r="OUP922" s="806"/>
      <c r="OUQ922" s="806"/>
      <c r="OUR922" s="806"/>
      <c r="OUS922" s="806"/>
      <c r="OUT922" s="806"/>
      <c r="OUU922" s="806"/>
      <c r="OUV922" s="806"/>
      <c r="OUW922" s="806"/>
      <c r="OUX922" s="806"/>
      <c r="OUY922" s="806"/>
      <c r="OUZ922" s="806"/>
      <c r="OVA922" s="806"/>
      <c r="OVB922" s="806"/>
      <c r="OVC922" s="806"/>
      <c r="OVD922" s="806"/>
      <c r="OVE922" s="806"/>
      <c r="OVF922" s="806"/>
      <c r="OVG922" s="806"/>
      <c r="OVH922" s="806"/>
      <c r="OVI922" s="806"/>
      <c r="OVJ922" s="806"/>
      <c r="OVK922" s="806"/>
      <c r="OVL922" s="806"/>
      <c r="OVM922" s="806"/>
      <c r="OVN922" s="806"/>
      <c r="OVO922" s="806"/>
      <c r="OVP922" s="806"/>
      <c r="OVQ922" s="806"/>
      <c r="OVR922" s="806"/>
      <c r="OVS922" s="806"/>
      <c r="OVT922" s="806"/>
      <c r="OVU922" s="806"/>
      <c r="OVV922" s="806"/>
      <c r="OVW922" s="806"/>
      <c r="OVX922" s="806"/>
      <c r="OVY922" s="806"/>
      <c r="OVZ922" s="806"/>
      <c r="OWA922" s="806"/>
      <c r="OWB922" s="806"/>
      <c r="OWC922" s="806"/>
      <c r="OWD922" s="806"/>
      <c r="OWE922" s="806"/>
      <c r="OWF922" s="806"/>
      <c r="OWG922" s="806"/>
      <c r="OWH922" s="806"/>
      <c r="OWI922" s="806"/>
      <c r="OWJ922" s="806"/>
      <c r="OWK922" s="806"/>
      <c r="OWL922" s="806"/>
      <c r="OWM922" s="806"/>
      <c r="OWN922" s="806"/>
      <c r="OWO922" s="806"/>
      <c r="OWP922" s="806"/>
      <c r="OWQ922" s="806"/>
      <c r="OWR922" s="806"/>
      <c r="OWS922" s="806"/>
      <c r="OWT922" s="806"/>
      <c r="OWU922" s="806"/>
      <c r="OWV922" s="806"/>
      <c r="OWW922" s="806"/>
      <c r="OWX922" s="806"/>
      <c r="OWY922" s="806"/>
      <c r="OWZ922" s="806"/>
      <c r="OXA922" s="806"/>
      <c r="OXB922" s="806"/>
      <c r="OXC922" s="806"/>
      <c r="OXD922" s="806"/>
      <c r="OXE922" s="806"/>
      <c r="OXF922" s="806"/>
      <c r="OXG922" s="806"/>
      <c r="OXH922" s="806"/>
      <c r="OXI922" s="806"/>
      <c r="OXJ922" s="806"/>
      <c r="OXK922" s="806"/>
      <c r="OXL922" s="806"/>
      <c r="OXM922" s="806"/>
      <c r="OXN922" s="806"/>
      <c r="OXO922" s="806"/>
      <c r="OXP922" s="806"/>
      <c r="OXQ922" s="806"/>
      <c r="OXR922" s="806"/>
      <c r="OXS922" s="806"/>
      <c r="OXT922" s="806"/>
      <c r="OXU922" s="806"/>
      <c r="OXV922" s="806"/>
      <c r="OXW922" s="806"/>
      <c r="OXX922" s="806"/>
      <c r="OXY922" s="806"/>
      <c r="OXZ922" s="806"/>
      <c r="OYA922" s="806"/>
      <c r="OYB922" s="806"/>
      <c r="OYC922" s="806"/>
      <c r="OYD922" s="806"/>
      <c r="OYE922" s="806"/>
      <c r="OYF922" s="806"/>
      <c r="OYG922" s="806"/>
      <c r="OYH922" s="806"/>
      <c r="OYI922" s="806"/>
      <c r="OYJ922" s="806"/>
      <c r="OYK922" s="806"/>
      <c r="OYL922" s="806"/>
      <c r="OYM922" s="806"/>
      <c r="OYN922" s="806"/>
      <c r="OYO922" s="806"/>
      <c r="OYP922" s="806"/>
      <c r="OYQ922" s="806"/>
      <c r="OYR922" s="806"/>
      <c r="OYS922" s="806"/>
      <c r="OYT922" s="806"/>
      <c r="OYU922" s="806"/>
      <c r="OYV922" s="806"/>
      <c r="OYW922" s="806"/>
      <c r="OYX922" s="806"/>
      <c r="OYY922" s="806"/>
      <c r="OYZ922" s="806"/>
      <c r="OZA922" s="806"/>
      <c r="OZB922" s="806"/>
      <c r="OZC922" s="806"/>
      <c r="OZD922" s="806"/>
      <c r="OZE922" s="806"/>
      <c r="OZF922" s="806"/>
      <c r="OZG922" s="806"/>
      <c r="OZH922" s="806"/>
      <c r="OZI922" s="806"/>
      <c r="OZJ922" s="806"/>
      <c r="OZK922" s="806"/>
      <c r="OZL922" s="806"/>
      <c r="OZM922" s="806"/>
      <c r="OZN922" s="806"/>
      <c r="OZO922" s="806"/>
      <c r="OZP922" s="806"/>
      <c r="OZQ922" s="806"/>
      <c r="OZR922" s="806"/>
      <c r="OZS922" s="806"/>
      <c r="OZT922" s="806"/>
      <c r="OZU922" s="806"/>
      <c r="OZV922" s="806"/>
      <c r="OZW922" s="806"/>
      <c r="OZX922" s="806"/>
      <c r="OZY922" s="806"/>
      <c r="OZZ922" s="806"/>
      <c r="PAA922" s="806"/>
      <c r="PAB922" s="806"/>
      <c r="PAC922" s="806"/>
      <c r="PAD922" s="806"/>
      <c r="PAE922" s="806"/>
      <c r="PAF922" s="806"/>
      <c r="PAG922" s="806"/>
      <c r="PAH922" s="806"/>
      <c r="PAI922" s="806"/>
      <c r="PAJ922" s="806"/>
      <c r="PAK922" s="806"/>
      <c r="PAL922" s="806"/>
      <c r="PAM922" s="806"/>
      <c r="PAN922" s="806"/>
      <c r="PAO922" s="806"/>
      <c r="PAP922" s="806"/>
      <c r="PAQ922" s="806"/>
      <c r="PAR922" s="806"/>
      <c r="PAS922" s="806"/>
      <c r="PAT922" s="806"/>
      <c r="PAU922" s="806"/>
      <c r="PAV922" s="806"/>
      <c r="PAW922" s="806"/>
      <c r="PAX922" s="806"/>
      <c r="PAY922" s="806"/>
      <c r="PAZ922" s="806"/>
      <c r="PBA922" s="806"/>
      <c r="PBB922" s="806"/>
      <c r="PBC922" s="806"/>
      <c r="PBD922" s="806"/>
      <c r="PBE922" s="806"/>
      <c r="PBF922" s="806"/>
      <c r="PBG922" s="806"/>
      <c r="PBH922" s="806"/>
      <c r="PBI922" s="806"/>
      <c r="PBJ922" s="806"/>
      <c r="PBK922" s="806"/>
      <c r="PBL922" s="806"/>
      <c r="PBM922" s="806"/>
      <c r="PBN922" s="806"/>
      <c r="PBO922" s="806"/>
      <c r="PBP922" s="806"/>
      <c r="PBQ922" s="806"/>
      <c r="PBR922" s="806"/>
      <c r="PBS922" s="806"/>
      <c r="PBT922" s="806"/>
      <c r="PBU922" s="806"/>
      <c r="PBV922" s="806"/>
      <c r="PBW922" s="806"/>
      <c r="PBX922" s="806"/>
      <c r="PBY922" s="806"/>
      <c r="PBZ922" s="806"/>
      <c r="PCA922" s="806"/>
      <c r="PCB922" s="806"/>
      <c r="PCC922" s="806"/>
      <c r="PCD922" s="806"/>
      <c r="PCE922" s="806"/>
      <c r="PCF922" s="806"/>
      <c r="PCG922" s="806"/>
      <c r="PCH922" s="806"/>
      <c r="PCI922" s="806"/>
      <c r="PCJ922" s="806"/>
      <c r="PCK922" s="806"/>
      <c r="PCL922" s="806"/>
      <c r="PCM922" s="806"/>
      <c r="PCN922" s="806"/>
      <c r="PCO922" s="806"/>
      <c r="PCP922" s="806"/>
      <c r="PCQ922" s="806"/>
      <c r="PCR922" s="806"/>
      <c r="PCS922" s="806"/>
      <c r="PCT922" s="806"/>
      <c r="PCU922" s="806"/>
      <c r="PCV922" s="806"/>
      <c r="PCW922" s="806"/>
      <c r="PCX922" s="806"/>
      <c r="PCY922" s="806"/>
      <c r="PCZ922" s="806"/>
      <c r="PDA922" s="806"/>
      <c r="PDB922" s="806"/>
      <c r="PDC922" s="806"/>
      <c r="PDD922" s="806"/>
      <c r="PDE922" s="806"/>
      <c r="PDF922" s="806"/>
      <c r="PDG922" s="806"/>
      <c r="PDH922" s="806"/>
      <c r="PDI922" s="806"/>
      <c r="PDJ922" s="806"/>
      <c r="PDK922" s="806"/>
      <c r="PDL922" s="806"/>
      <c r="PDM922" s="806"/>
      <c r="PDN922" s="806"/>
      <c r="PDO922" s="806"/>
      <c r="PDP922" s="806"/>
      <c r="PDQ922" s="806"/>
      <c r="PDR922" s="806"/>
      <c r="PDS922" s="806"/>
      <c r="PDT922" s="806"/>
      <c r="PDU922" s="806"/>
      <c r="PDV922" s="806"/>
      <c r="PDW922" s="806"/>
      <c r="PDX922" s="806"/>
      <c r="PDY922" s="806"/>
      <c r="PDZ922" s="806"/>
      <c r="PEA922" s="806"/>
      <c r="PEB922" s="806"/>
      <c r="PEC922" s="806"/>
      <c r="PED922" s="806"/>
      <c r="PEE922" s="806"/>
      <c r="PEF922" s="806"/>
      <c r="PEG922" s="806"/>
      <c r="PEH922" s="806"/>
      <c r="PEI922" s="806"/>
      <c r="PEJ922" s="806"/>
      <c r="PEK922" s="806"/>
      <c r="PEL922" s="806"/>
      <c r="PEM922" s="806"/>
      <c r="PEN922" s="806"/>
      <c r="PEO922" s="806"/>
      <c r="PEP922" s="806"/>
      <c r="PEQ922" s="806"/>
      <c r="PER922" s="806"/>
      <c r="PES922" s="806"/>
      <c r="PET922" s="806"/>
      <c r="PEU922" s="806"/>
      <c r="PEV922" s="806"/>
      <c r="PEW922" s="806"/>
      <c r="PEX922" s="806"/>
      <c r="PEY922" s="806"/>
      <c r="PEZ922" s="806"/>
      <c r="PFA922" s="806"/>
      <c r="PFB922" s="806"/>
      <c r="PFC922" s="806"/>
      <c r="PFD922" s="806"/>
      <c r="PFE922" s="806"/>
      <c r="PFF922" s="806"/>
      <c r="PFG922" s="806"/>
      <c r="PFH922" s="806"/>
      <c r="PFI922" s="806"/>
      <c r="PFJ922" s="806"/>
      <c r="PFK922" s="806"/>
      <c r="PFL922" s="806"/>
      <c r="PFM922" s="806"/>
      <c r="PFN922" s="806"/>
      <c r="PFO922" s="806"/>
      <c r="PFP922" s="806"/>
      <c r="PFQ922" s="806"/>
      <c r="PFR922" s="806"/>
      <c r="PFS922" s="806"/>
      <c r="PFT922" s="806"/>
      <c r="PFU922" s="806"/>
      <c r="PFV922" s="806"/>
      <c r="PFW922" s="806"/>
      <c r="PFX922" s="806"/>
      <c r="PFY922" s="806"/>
      <c r="PFZ922" s="806"/>
      <c r="PGA922" s="806"/>
      <c r="PGB922" s="806"/>
      <c r="PGC922" s="806"/>
      <c r="PGD922" s="806"/>
      <c r="PGE922" s="806"/>
      <c r="PGF922" s="806"/>
      <c r="PGG922" s="806"/>
      <c r="PGH922" s="806"/>
      <c r="PGI922" s="806"/>
      <c r="PGJ922" s="806"/>
      <c r="PGK922" s="806"/>
      <c r="PGL922" s="806"/>
      <c r="PGM922" s="806"/>
      <c r="PGN922" s="806"/>
      <c r="PGO922" s="806"/>
      <c r="PGP922" s="806"/>
      <c r="PGQ922" s="806"/>
      <c r="PGR922" s="806"/>
      <c r="PGS922" s="806"/>
      <c r="PGT922" s="806"/>
      <c r="PGU922" s="806"/>
      <c r="PGV922" s="806"/>
      <c r="PGW922" s="806"/>
      <c r="PGX922" s="806"/>
      <c r="PGY922" s="806"/>
      <c r="PGZ922" s="806"/>
      <c r="PHA922" s="806"/>
      <c r="PHB922" s="806"/>
      <c r="PHC922" s="806"/>
      <c r="PHD922" s="806"/>
      <c r="PHE922" s="806"/>
      <c r="PHF922" s="806"/>
      <c r="PHG922" s="806"/>
      <c r="PHH922" s="806"/>
      <c r="PHI922" s="806"/>
      <c r="PHJ922" s="806"/>
      <c r="PHK922" s="806"/>
      <c r="PHL922" s="806"/>
      <c r="PHM922" s="806"/>
      <c r="PHN922" s="806"/>
      <c r="PHO922" s="806"/>
      <c r="PHP922" s="806"/>
      <c r="PHQ922" s="806"/>
      <c r="PHR922" s="806"/>
      <c r="PHS922" s="806"/>
      <c r="PHT922" s="806"/>
      <c r="PHU922" s="806"/>
      <c r="PHV922" s="806"/>
      <c r="PHW922" s="806"/>
      <c r="PHX922" s="806"/>
      <c r="PHY922" s="806"/>
      <c r="PHZ922" s="806"/>
      <c r="PIA922" s="806"/>
      <c r="PIB922" s="806"/>
      <c r="PIC922" s="806"/>
      <c r="PID922" s="806"/>
      <c r="PIE922" s="806"/>
      <c r="PIF922" s="806"/>
      <c r="PIG922" s="806"/>
      <c r="PIH922" s="806"/>
      <c r="PII922" s="806"/>
      <c r="PIJ922" s="806"/>
      <c r="PIK922" s="806"/>
      <c r="PIL922" s="806"/>
      <c r="PIM922" s="806"/>
      <c r="PIN922" s="806"/>
      <c r="PIO922" s="806"/>
      <c r="PIP922" s="806"/>
      <c r="PIQ922" s="806"/>
      <c r="PIR922" s="806"/>
      <c r="PIS922" s="806"/>
      <c r="PIT922" s="806"/>
      <c r="PIU922" s="806"/>
      <c r="PIV922" s="806"/>
      <c r="PIW922" s="806"/>
      <c r="PIX922" s="806"/>
      <c r="PIY922" s="806"/>
      <c r="PIZ922" s="806"/>
      <c r="PJA922" s="806"/>
      <c r="PJB922" s="806"/>
      <c r="PJC922" s="806"/>
      <c r="PJD922" s="806"/>
      <c r="PJE922" s="806"/>
      <c r="PJF922" s="806"/>
      <c r="PJG922" s="806"/>
      <c r="PJH922" s="806"/>
      <c r="PJI922" s="806"/>
      <c r="PJJ922" s="806"/>
      <c r="PJK922" s="806"/>
      <c r="PJL922" s="806"/>
      <c r="PJM922" s="806"/>
      <c r="PJN922" s="806"/>
      <c r="PJO922" s="806"/>
      <c r="PJP922" s="806"/>
      <c r="PJQ922" s="806"/>
      <c r="PJR922" s="806"/>
      <c r="PJS922" s="806"/>
      <c r="PJT922" s="806"/>
      <c r="PJU922" s="806"/>
      <c r="PJV922" s="806"/>
      <c r="PJW922" s="806"/>
      <c r="PJX922" s="806"/>
      <c r="PJY922" s="806"/>
      <c r="PJZ922" s="806"/>
      <c r="PKA922" s="806"/>
      <c r="PKB922" s="806"/>
      <c r="PKC922" s="806"/>
      <c r="PKD922" s="806"/>
      <c r="PKE922" s="806"/>
      <c r="PKF922" s="806"/>
      <c r="PKG922" s="806"/>
      <c r="PKH922" s="806"/>
      <c r="PKI922" s="806"/>
      <c r="PKJ922" s="806"/>
      <c r="PKK922" s="806"/>
      <c r="PKL922" s="806"/>
      <c r="PKM922" s="806"/>
      <c r="PKN922" s="806"/>
      <c r="PKO922" s="806"/>
      <c r="PKP922" s="806"/>
      <c r="PKQ922" s="806"/>
      <c r="PKR922" s="806"/>
      <c r="PKS922" s="806"/>
      <c r="PKT922" s="806"/>
      <c r="PKU922" s="806"/>
      <c r="PKV922" s="806"/>
      <c r="PKW922" s="806"/>
      <c r="PKX922" s="806"/>
      <c r="PKY922" s="806"/>
      <c r="PKZ922" s="806"/>
      <c r="PLA922" s="806"/>
      <c r="PLB922" s="806"/>
      <c r="PLC922" s="806"/>
      <c r="PLD922" s="806"/>
      <c r="PLE922" s="806"/>
      <c r="PLF922" s="806"/>
      <c r="PLG922" s="806"/>
      <c r="PLH922" s="806"/>
      <c r="PLI922" s="806"/>
      <c r="PLJ922" s="806"/>
      <c r="PLK922" s="806"/>
      <c r="PLL922" s="806"/>
      <c r="PLM922" s="806"/>
      <c r="PLN922" s="806"/>
      <c r="PLO922" s="806"/>
      <c r="PLP922" s="806"/>
      <c r="PLQ922" s="806"/>
      <c r="PLR922" s="806"/>
      <c r="PLS922" s="806"/>
      <c r="PLT922" s="806"/>
      <c r="PLU922" s="806"/>
      <c r="PLV922" s="806"/>
      <c r="PLW922" s="806"/>
      <c r="PLX922" s="806"/>
      <c r="PLY922" s="806"/>
      <c r="PLZ922" s="806"/>
      <c r="PMA922" s="806"/>
      <c r="PMB922" s="806"/>
      <c r="PMC922" s="806"/>
      <c r="PMD922" s="806"/>
      <c r="PME922" s="806"/>
      <c r="PMF922" s="806"/>
      <c r="PMG922" s="806"/>
      <c r="PMH922" s="806"/>
      <c r="PMI922" s="806"/>
      <c r="PMJ922" s="806"/>
      <c r="PMK922" s="806"/>
      <c r="PML922" s="806"/>
      <c r="PMM922" s="806"/>
      <c r="PMN922" s="806"/>
      <c r="PMO922" s="806"/>
      <c r="PMP922" s="806"/>
      <c r="PMQ922" s="806"/>
      <c r="PMR922" s="806"/>
      <c r="PMS922" s="806"/>
      <c r="PMT922" s="806"/>
      <c r="PMU922" s="806"/>
      <c r="PMV922" s="806"/>
      <c r="PMW922" s="806"/>
      <c r="PMX922" s="806"/>
      <c r="PMY922" s="806"/>
      <c r="PMZ922" s="806"/>
      <c r="PNA922" s="806"/>
      <c r="PNB922" s="806"/>
      <c r="PNC922" s="806"/>
      <c r="PND922" s="806"/>
      <c r="PNE922" s="806"/>
      <c r="PNF922" s="806"/>
      <c r="PNG922" s="806"/>
      <c r="PNH922" s="806"/>
      <c r="PNI922" s="806"/>
      <c r="PNJ922" s="806"/>
      <c r="PNK922" s="806"/>
      <c r="PNL922" s="806"/>
      <c r="PNM922" s="806"/>
      <c r="PNN922" s="806"/>
      <c r="PNO922" s="806"/>
      <c r="PNP922" s="806"/>
      <c r="PNQ922" s="806"/>
      <c r="PNR922" s="806"/>
      <c r="PNS922" s="806"/>
      <c r="PNT922" s="806"/>
      <c r="PNU922" s="806"/>
      <c r="PNV922" s="806"/>
      <c r="PNW922" s="806"/>
      <c r="PNX922" s="806"/>
      <c r="PNY922" s="806"/>
      <c r="PNZ922" s="806"/>
      <c r="POA922" s="806"/>
      <c r="POB922" s="806"/>
      <c r="POC922" s="806"/>
      <c r="POD922" s="806"/>
      <c r="POE922" s="806"/>
      <c r="POF922" s="806"/>
      <c r="POG922" s="806"/>
      <c r="POH922" s="806"/>
      <c r="POI922" s="806"/>
      <c r="POJ922" s="806"/>
      <c r="POK922" s="806"/>
      <c r="POL922" s="806"/>
      <c r="POM922" s="806"/>
      <c r="PON922" s="806"/>
      <c r="POO922" s="806"/>
      <c r="POP922" s="806"/>
      <c r="POQ922" s="806"/>
      <c r="POR922" s="806"/>
      <c r="POS922" s="806"/>
      <c r="POT922" s="806"/>
      <c r="POU922" s="806"/>
      <c r="POV922" s="806"/>
      <c r="POW922" s="806"/>
      <c r="POX922" s="806"/>
      <c r="POY922" s="806"/>
      <c r="POZ922" s="806"/>
      <c r="PPA922" s="806"/>
      <c r="PPB922" s="806"/>
      <c r="PPC922" s="806"/>
      <c r="PPD922" s="806"/>
      <c r="PPE922" s="806"/>
      <c r="PPF922" s="806"/>
      <c r="PPG922" s="806"/>
      <c r="PPH922" s="806"/>
      <c r="PPI922" s="806"/>
      <c r="PPJ922" s="806"/>
      <c r="PPK922" s="806"/>
      <c r="PPL922" s="806"/>
      <c r="PPM922" s="806"/>
      <c r="PPN922" s="806"/>
      <c r="PPO922" s="806"/>
      <c r="PPP922" s="806"/>
      <c r="PPQ922" s="806"/>
      <c r="PPR922" s="806"/>
      <c r="PPS922" s="806"/>
      <c r="PPT922" s="806"/>
      <c r="PPU922" s="806"/>
      <c r="PPV922" s="806"/>
      <c r="PPW922" s="806"/>
      <c r="PPX922" s="806"/>
      <c r="PPY922" s="806"/>
      <c r="PPZ922" s="806"/>
      <c r="PQA922" s="806"/>
      <c r="PQB922" s="806"/>
      <c r="PQC922" s="806"/>
      <c r="PQD922" s="806"/>
      <c r="PQE922" s="806"/>
      <c r="PQF922" s="806"/>
      <c r="PQG922" s="806"/>
      <c r="PQH922" s="806"/>
      <c r="PQI922" s="806"/>
      <c r="PQJ922" s="806"/>
      <c r="PQK922" s="806"/>
      <c r="PQL922" s="806"/>
      <c r="PQM922" s="806"/>
      <c r="PQN922" s="806"/>
      <c r="PQO922" s="806"/>
      <c r="PQP922" s="806"/>
      <c r="PQQ922" s="806"/>
      <c r="PQR922" s="806"/>
      <c r="PQS922" s="806"/>
      <c r="PQT922" s="806"/>
      <c r="PQU922" s="806"/>
      <c r="PQV922" s="806"/>
      <c r="PQW922" s="806"/>
      <c r="PQX922" s="806"/>
      <c r="PQY922" s="806"/>
      <c r="PQZ922" s="806"/>
      <c r="PRA922" s="806"/>
      <c r="PRB922" s="806"/>
      <c r="PRC922" s="806"/>
      <c r="PRD922" s="806"/>
      <c r="PRE922" s="806"/>
      <c r="PRF922" s="806"/>
      <c r="PRG922" s="806"/>
      <c r="PRH922" s="806"/>
      <c r="PRI922" s="806"/>
      <c r="PRJ922" s="806"/>
      <c r="PRK922" s="806"/>
      <c r="PRL922" s="806"/>
      <c r="PRM922" s="806"/>
      <c r="PRN922" s="806"/>
      <c r="PRO922" s="806"/>
      <c r="PRP922" s="806"/>
      <c r="PRQ922" s="806"/>
      <c r="PRR922" s="806"/>
      <c r="PRS922" s="806"/>
      <c r="PRT922" s="806"/>
      <c r="PRU922" s="806"/>
      <c r="PRV922" s="806"/>
      <c r="PRW922" s="806"/>
      <c r="PRX922" s="806"/>
      <c r="PRY922" s="806"/>
      <c r="PRZ922" s="806"/>
      <c r="PSA922" s="806"/>
      <c r="PSB922" s="806"/>
      <c r="PSC922" s="806"/>
      <c r="PSD922" s="806"/>
      <c r="PSE922" s="806"/>
      <c r="PSF922" s="806"/>
      <c r="PSG922" s="806"/>
      <c r="PSH922" s="806"/>
      <c r="PSI922" s="806"/>
      <c r="PSJ922" s="806"/>
      <c r="PSK922" s="806"/>
      <c r="PSL922" s="806"/>
      <c r="PSM922" s="806"/>
      <c r="PSN922" s="806"/>
      <c r="PSO922" s="806"/>
      <c r="PSP922" s="806"/>
      <c r="PSQ922" s="806"/>
      <c r="PSR922" s="806"/>
      <c r="PSS922" s="806"/>
      <c r="PST922" s="806"/>
      <c r="PSU922" s="806"/>
      <c r="PSV922" s="806"/>
      <c r="PSW922" s="806"/>
      <c r="PSX922" s="806"/>
      <c r="PSY922" s="806"/>
      <c r="PSZ922" s="806"/>
      <c r="PTA922" s="806"/>
      <c r="PTB922" s="806"/>
      <c r="PTC922" s="806"/>
      <c r="PTD922" s="806"/>
      <c r="PTE922" s="806"/>
      <c r="PTF922" s="806"/>
      <c r="PTG922" s="806"/>
      <c r="PTH922" s="806"/>
      <c r="PTI922" s="806"/>
      <c r="PTJ922" s="806"/>
      <c r="PTK922" s="806"/>
      <c r="PTL922" s="806"/>
      <c r="PTM922" s="806"/>
      <c r="PTN922" s="806"/>
      <c r="PTO922" s="806"/>
      <c r="PTP922" s="806"/>
      <c r="PTQ922" s="806"/>
      <c r="PTR922" s="806"/>
      <c r="PTS922" s="806"/>
      <c r="PTT922" s="806"/>
      <c r="PTU922" s="806"/>
      <c r="PTV922" s="806"/>
      <c r="PTW922" s="806"/>
      <c r="PTX922" s="806"/>
      <c r="PTY922" s="806"/>
      <c r="PTZ922" s="806"/>
      <c r="PUA922" s="806"/>
      <c r="PUB922" s="806"/>
      <c r="PUC922" s="806"/>
      <c r="PUD922" s="806"/>
      <c r="PUE922" s="806"/>
      <c r="PUF922" s="806"/>
      <c r="PUG922" s="806"/>
      <c r="PUH922" s="806"/>
      <c r="PUI922" s="806"/>
      <c r="PUJ922" s="806"/>
      <c r="PUK922" s="806"/>
      <c r="PUL922" s="806"/>
      <c r="PUM922" s="806"/>
      <c r="PUN922" s="806"/>
      <c r="PUO922" s="806"/>
      <c r="PUP922" s="806"/>
      <c r="PUQ922" s="806"/>
      <c r="PUR922" s="806"/>
      <c r="PUS922" s="806"/>
      <c r="PUT922" s="806"/>
      <c r="PUU922" s="806"/>
      <c r="PUV922" s="806"/>
      <c r="PUW922" s="806"/>
      <c r="PUX922" s="806"/>
      <c r="PUY922" s="806"/>
      <c r="PUZ922" s="806"/>
      <c r="PVA922" s="806"/>
      <c r="PVB922" s="806"/>
      <c r="PVC922" s="806"/>
      <c r="PVD922" s="806"/>
      <c r="PVE922" s="806"/>
      <c r="PVF922" s="806"/>
      <c r="PVG922" s="806"/>
      <c r="PVH922" s="806"/>
      <c r="PVI922" s="806"/>
      <c r="PVJ922" s="806"/>
      <c r="PVK922" s="806"/>
      <c r="PVL922" s="806"/>
      <c r="PVM922" s="806"/>
      <c r="PVN922" s="806"/>
      <c r="PVO922" s="806"/>
      <c r="PVP922" s="806"/>
      <c r="PVQ922" s="806"/>
      <c r="PVR922" s="806"/>
      <c r="PVS922" s="806"/>
      <c r="PVT922" s="806"/>
      <c r="PVU922" s="806"/>
      <c r="PVV922" s="806"/>
      <c r="PVW922" s="806"/>
      <c r="PVX922" s="806"/>
      <c r="PVY922" s="806"/>
      <c r="PVZ922" s="806"/>
      <c r="PWA922" s="806"/>
      <c r="PWB922" s="806"/>
      <c r="PWC922" s="806"/>
      <c r="PWD922" s="806"/>
      <c r="PWE922" s="806"/>
      <c r="PWF922" s="806"/>
      <c r="PWG922" s="806"/>
      <c r="PWH922" s="806"/>
      <c r="PWI922" s="806"/>
      <c r="PWJ922" s="806"/>
      <c r="PWK922" s="806"/>
      <c r="PWL922" s="806"/>
      <c r="PWM922" s="806"/>
      <c r="PWN922" s="806"/>
      <c r="PWO922" s="806"/>
      <c r="PWP922" s="806"/>
      <c r="PWQ922" s="806"/>
      <c r="PWR922" s="806"/>
      <c r="PWS922" s="806"/>
      <c r="PWT922" s="806"/>
      <c r="PWU922" s="806"/>
      <c r="PWV922" s="806"/>
      <c r="PWW922" s="806"/>
      <c r="PWX922" s="806"/>
      <c r="PWY922" s="806"/>
      <c r="PWZ922" s="806"/>
      <c r="PXA922" s="806"/>
      <c r="PXB922" s="806"/>
      <c r="PXC922" s="806"/>
      <c r="PXD922" s="806"/>
      <c r="PXE922" s="806"/>
      <c r="PXF922" s="806"/>
      <c r="PXG922" s="806"/>
      <c r="PXH922" s="806"/>
      <c r="PXI922" s="806"/>
      <c r="PXJ922" s="806"/>
      <c r="PXK922" s="806"/>
      <c r="PXL922" s="806"/>
      <c r="PXM922" s="806"/>
      <c r="PXN922" s="806"/>
      <c r="PXO922" s="806"/>
      <c r="PXP922" s="806"/>
      <c r="PXQ922" s="806"/>
      <c r="PXR922" s="806"/>
      <c r="PXS922" s="806"/>
      <c r="PXT922" s="806"/>
      <c r="PXU922" s="806"/>
      <c r="PXV922" s="806"/>
      <c r="PXW922" s="806"/>
      <c r="PXX922" s="806"/>
      <c r="PXY922" s="806"/>
      <c r="PXZ922" s="806"/>
      <c r="PYA922" s="806"/>
      <c r="PYB922" s="806"/>
      <c r="PYC922" s="806"/>
      <c r="PYD922" s="806"/>
      <c r="PYE922" s="806"/>
      <c r="PYF922" s="806"/>
      <c r="PYG922" s="806"/>
      <c r="PYH922" s="806"/>
      <c r="PYI922" s="806"/>
      <c r="PYJ922" s="806"/>
      <c r="PYK922" s="806"/>
      <c r="PYL922" s="806"/>
      <c r="PYM922" s="806"/>
      <c r="PYN922" s="806"/>
      <c r="PYO922" s="806"/>
      <c r="PYP922" s="806"/>
      <c r="PYQ922" s="806"/>
      <c r="PYR922" s="806"/>
      <c r="PYS922" s="806"/>
      <c r="PYT922" s="806"/>
      <c r="PYU922" s="806"/>
      <c r="PYV922" s="806"/>
      <c r="PYW922" s="806"/>
      <c r="PYX922" s="806"/>
      <c r="PYY922" s="806"/>
      <c r="PYZ922" s="806"/>
      <c r="PZA922" s="806"/>
      <c r="PZB922" s="806"/>
      <c r="PZC922" s="806"/>
      <c r="PZD922" s="806"/>
      <c r="PZE922" s="806"/>
      <c r="PZF922" s="806"/>
      <c r="PZG922" s="806"/>
      <c r="PZH922" s="806"/>
      <c r="PZI922" s="806"/>
      <c r="PZJ922" s="806"/>
      <c r="PZK922" s="806"/>
      <c r="PZL922" s="806"/>
      <c r="PZM922" s="806"/>
      <c r="PZN922" s="806"/>
      <c r="PZO922" s="806"/>
      <c r="PZP922" s="806"/>
      <c r="PZQ922" s="806"/>
      <c r="PZR922" s="806"/>
      <c r="PZS922" s="806"/>
      <c r="PZT922" s="806"/>
      <c r="PZU922" s="806"/>
      <c r="PZV922" s="806"/>
      <c r="PZW922" s="806"/>
      <c r="PZX922" s="806"/>
      <c r="PZY922" s="806"/>
      <c r="PZZ922" s="806"/>
      <c r="QAA922" s="806"/>
      <c r="QAB922" s="806"/>
      <c r="QAC922" s="806"/>
      <c r="QAD922" s="806"/>
      <c r="QAE922" s="806"/>
      <c r="QAF922" s="806"/>
      <c r="QAG922" s="806"/>
      <c r="QAH922" s="806"/>
      <c r="QAI922" s="806"/>
      <c r="QAJ922" s="806"/>
      <c r="QAK922" s="806"/>
      <c r="QAL922" s="806"/>
      <c r="QAM922" s="806"/>
      <c r="QAN922" s="806"/>
      <c r="QAO922" s="806"/>
      <c r="QAP922" s="806"/>
      <c r="QAQ922" s="806"/>
      <c r="QAR922" s="806"/>
      <c r="QAS922" s="806"/>
      <c r="QAT922" s="806"/>
      <c r="QAU922" s="806"/>
      <c r="QAV922" s="806"/>
      <c r="QAW922" s="806"/>
      <c r="QAX922" s="806"/>
      <c r="QAY922" s="806"/>
      <c r="QAZ922" s="806"/>
      <c r="QBA922" s="806"/>
      <c r="QBB922" s="806"/>
      <c r="QBC922" s="806"/>
      <c r="QBD922" s="806"/>
      <c r="QBE922" s="806"/>
      <c r="QBF922" s="806"/>
      <c r="QBG922" s="806"/>
      <c r="QBH922" s="806"/>
      <c r="QBI922" s="806"/>
      <c r="QBJ922" s="806"/>
      <c r="QBK922" s="806"/>
      <c r="QBL922" s="806"/>
      <c r="QBM922" s="806"/>
      <c r="QBN922" s="806"/>
      <c r="QBO922" s="806"/>
      <c r="QBP922" s="806"/>
      <c r="QBQ922" s="806"/>
      <c r="QBR922" s="806"/>
      <c r="QBS922" s="806"/>
      <c r="QBT922" s="806"/>
      <c r="QBU922" s="806"/>
      <c r="QBV922" s="806"/>
      <c r="QBW922" s="806"/>
      <c r="QBX922" s="806"/>
      <c r="QBY922" s="806"/>
      <c r="QBZ922" s="806"/>
      <c r="QCA922" s="806"/>
      <c r="QCB922" s="806"/>
      <c r="QCC922" s="806"/>
      <c r="QCD922" s="806"/>
      <c r="QCE922" s="806"/>
      <c r="QCF922" s="806"/>
      <c r="QCG922" s="806"/>
      <c r="QCH922" s="806"/>
      <c r="QCI922" s="806"/>
      <c r="QCJ922" s="806"/>
      <c r="QCK922" s="806"/>
      <c r="QCL922" s="806"/>
      <c r="QCM922" s="806"/>
      <c r="QCN922" s="806"/>
      <c r="QCO922" s="806"/>
      <c r="QCP922" s="806"/>
      <c r="QCQ922" s="806"/>
      <c r="QCR922" s="806"/>
      <c r="QCS922" s="806"/>
      <c r="QCT922" s="806"/>
      <c r="QCU922" s="806"/>
      <c r="QCV922" s="806"/>
      <c r="QCW922" s="806"/>
      <c r="QCX922" s="806"/>
      <c r="QCY922" s="806"/>
      <c r="QCZ922" s="806"/>
      <c r="QDA922" s="806"/>
      <c r="QDB922" s="806"/>
      <c r="QDC922" s="806"/>
      <c r="QDD922" s="806"/>
      <c r="QDE922" s="806"/>
      <c r="QDF922" s="806"/>
      <c r="QDG922" s="806"/>
      <c r="QDH922" s="806"/>
      <c r="QDI922" s="806"/>
      <c r="QDJ922" s="806"/>
      <c r="QDK922" s="806"/>
      <c r="QDL922" s="806"/>
      <c r="QDM922" s="806"/>
      <c r="QDN922" s="806"/>
      <c r="QDO922" s="806"/>
      <c r="QDP922" s="806"/>
      <c r="QDQ922" s="806"/>
      <c r="QDR922" s="806"/>
      <c r="QDS922" s="806"/>
      <c r="QDT922" s="806"/>
      <c r="QDU922" s="806"/>
      <c r="QDV922" s="806"/>
      <c r="QDW922" s="806"/>
      <c r="QDX922" s="806"/>
      <c r="QDY922" s="806"/>
      <c r="QDZ922" s="806"/>
      <c r="QEA922" s="806"/>
      <c r="QEB922" s="806"/>
      <c r="QEC922" s="806"/>
      <c r="QED922" s="806"/>
      <c r="QEE922" s="806"/>
      <c r="QEF922" s="806"/>
      <c r="QEG922" s="806"/>
      <c r="QEH922" s="806"/>
      <c r="QEI922" s="806"/>
      <c r="QEJ922" s="806"/>
      <c r="QEK922" s="806"/>
      <c r="QEL922" s="806"/>
      <c r="QEM922" s="806"/>
      <c r="QEN922" s="806"/>
      <c r="QEO922" s="806"/>
      <c r="QEP922" s="806"/>
      <c r="QEQ922" s="806"/>
      <c r="QER922" s="806"/>
      <c r="QES922" s="806"/>
      <c r="QET922" s="806"/>
      <c r="QEU922" s="806"/>
      <c r="QEV922" s="806"/>
      <c r="QEW922" s="806"/>
      <c r="QEX922" s="806"/>
      <c r="QEY922" s="806"/>
      <c r="QEZ922" s="806"/>
      <c r="QFA922" s="806"/>
      <c r="QFB922" s="806"/>
      <c r="QFC922" s="806"/>
      <c r="QFD922" s="806"/>
      <c r="QFE922" s="806"/>
      <c r="QFF922" s="806"/>
      <c r="QFG922" s="806"/>
      <c r="QFH922" s="806"/>
      <c r="QFI922" s="806"/>
      <c r="QFJ922" s="806"/>
      <c r="QFK922" s="806"/>
      <c r="QFL922" s="806"/>
      <c r="QFM922" s="806"/>
      <c r="QFN922" s="806"/>
      <c r="QFO922" s="806"/>
      <c r="QFP922" s="806"/>
      <c r="QFQ922" s="806"/>
      <c r="QFR922" s="806"/>
      <c r="QFS922" s="806"/>
      <c r="QFT922" s="806"/>
      <c r="QFU922" s="806"/>
      <c r="QFV922" s="806"/>
      <c r="QFW922" s="806"/>
      <c r="QFX922" s="806"/>
      <c r="QFY922" s="806"/>
      <c r="QFZ922" s="806"/>
      <c r="QGA922" s="806"/>
      <c r="QGB922" s="806"/>
      <c r="QGC922" s="806"/>
      <c r="QGD922" s="806"/>
      <c r="QGE922" s="806"/>
      <c r="QGF922" s="806"/>
      <c r="QGG922" s="806"/>
      <c r="QGH922" s="806"/>
      <c r="QGI922" s="806"/>
      <c r="QGJ922" s="806"/>
      <c r="QGK922" s="806"/>
      <c r="QGL922" s="806"/>
      <c r="QGM922" s="806"/>
      <c r="QGN922" s="806"/>
      <c r="QGO922" s="806"/>
      <c r="QGP922" s="806"/>
      <c r="QGQ922" s="806"/>
      <c r="QGR922" s="806"/>
      <c r="QGS922" s="806"/>
      <c r="QGT922" s="806"/>
      <c r="QGU922" s="806"/>
      <c r="QGV922" s="806"/>
      <c r="QGW922" s="806"/>
      <c r="QGX922" s="806"/>
      <c r="QGY922" s="806"/>
      <c r="QGZ922" s="806"/>
      <c r="QHA922" s="806"/>
      <c r="QHB922" s="806"/>
      <c r="QHC922" s="806"/>
      <c r="QHD922" s="806"/>
      <c r="QHE922" s="806"/>
      <c r="QHF922" s="806"/>
      <c r="QHG922" s="806"/>
      <c r="QHH922" s="806"/>
      <c r="QHI922" s="806"/>
      <c r="QHJ922" s="806"/>
      <c r="QHK922" s="806"/>
      <c r="QHL922" s="806"/>
      <c r="QHM922" s="806"/>
      <c r="QHN922" s="806"/>
      <c r="QHO922" s="806"/>
      <c r="QHP922" s="806"/>
      <c r="QHQ922" s="806"/>
      <c r="QHR922" s="806"/>
      <c r="QHS922" s="806"/>
      <c r="QHT922" s="806"/>
      <c r="QHU922" s="806"/>
      <c r="QHV922" s="806"/>
      <c r="QHW922" s="806"/>
      <c r="QHX922" s="806"/>
      <c r="QHY922" s="806"/>
      <c r="QHZ922" s="806"/>
      <c r="QIA922" s="806"/>
      <c r="QIB922" s="806"/>
      <c r="QIC922" s="806"/>
      <c r="QID922" s="806"/>
      <c r="QIE922" s="806"/>
      <c r="QIF922" s="806"/>
      <c r="QIG922" s="806"/>
      <c r="QIH922" s="806"/>
      <c r="QII922" s="806"/>
      <c r="QIJ922" s="806"/>
      <c r="QIK922" s="806"/>
      <c r="QIL922" s="806"/>
      <c r="QIM922" s="806"/>
      <c r="QIN922" s="806"/>
      <c r="QIO922" s="806"/>
      <c r="QIP922" s="806"/>
      <c r="QIQ922" s="806"/>
      <c r="QIR922" s="806"/>
      <c r="QIS922" s="806"/>
      <c r="QIT922" s="806"/>
      <c r="QIU922" s="806"/>
      <c r="QIV922" s="806"/>
      <c r="QIW922" s="806"/>
      <c r="QIX922" s="806"/>
      <c r="QIY922" s="806"/>
      <c r="QIZ922" s="806"/>
      <c r="QJA922" s="806"/>
      <c r="QJB922" s="806"/>
      <c r="QJC922" s="806"/>
      <c r="QJD922" s="806"/>
      <c r="QJE922" s="806"/>
      <c r="QJF922" s="806"/>
      <c r="QJG922" s="806"/>
      <c r="QJH922" s="806"/>
      <c r="QJI922" s="806"/>
      <c r="QJJ922" s="806"/>
      <c r="QJK922" s="806"/>
      <c r="QJL922" s="806"/>
      <c r="QJM922" s="806"/>
      <c r="QJN922" s="806"/>
      <c r="QJO922" s="806"/>
      <c r="QJP922" s="806"/>
      <c r="QJQ922" s="806"/>
      <c r="QJR922" s="806"/>
      <c r="QJS922" s="806"/>
      <c r="QJT922" s="806"/>
      <c r="QJU922" s="806"/>
      <c r="QJV922" s="806"/>
      <c r="QJW922" s="806"/>
      <c r="QJX922" s="806"/>
      <c r="QJY922" s="806"/>
      <c r="QJZ922" s="806"/>
      <c r="QKA922" s="806"/>
      <c r="QKB922" s="806"/>
      <c r="QKC922" s="806"/>
      <c r="QKD922" s="806"/>
      <c r="QKE922" s="806"/>
      <c r="QKF922" s="806"/>
      <c r="QKG922" s="806"/>
      <c r="QKH922" s="806"/>
      <c r="QKI922" s="806"/>
      <c r="QKJ922" s="806"/>
      <c r="QKK922" s="806"/>
      <c r="QKL922" s="806"/>
      <c r="QKM922" s="806"/>
      <c r="QKN922" s="806"/>
      <c r="QKO922" s="806"/>
      <c r="QKP922" s="806"/>
      <c r="QKQ922" s="806"/>
      <c r="QKR922" s="806"/>
      <c r="QKS922" s="806"/>
      <c r="QKT922" s="806"/>
      <c r="QKU922" s="806"/>
      <c r="QKV922" s="806"/>
      <c r="QKW922" s="806"/>
      <c r="QKX922" s="806"/>
      <c r="QKY922" s="806"/>
      <c r="QKZ922" s="806"/>
      <c r="QLA922" s="806"/>
      <c r="QLB922" s="806"/>
      <c r="QLC922" s="806"/>
      <c r="QLD922" s="806"/>
      <c r="QLE922" s="806"/>
      <c r="QLF922" s="806"/>
      <c r="QLG922" s="806"/>
      <c r="QLH922" s="806"/>
      <c r="QLI922" s="806"/>
      <c r="QLJ922" s="806"/>
      <c r="QLK922" s="806"/>
      <c r="QLL922" s="806"/>
      <c r="QLM922" s="806"/>
      <c r="QLN922" s="806"/>
      <c r="QLO922" s="806"/>
      <c r="QLP922" s="806"/>
      <c r="QLQ922" s="806"/>
      <c r="QLR922" s="806"/>
      <c r="QLS922" s="806"/>
      <c r="QLT922" s="806"/>
      <c r="QLU922" s="806"/>
      <c r="QLV922" s="806"/>
      <c r="QLW922" s="806"/>
      <c r="QLX922" s="806"/>
      <c r="QLY922" s="806"/>
      <c r="QLZ922" s="806"/>
      <c r="QMA922" s="806"/>
      <c r="QMB922" s="806"/>
      <c r="QMC922" s="806"/>
      <c r="QMD922" s="806"/>
      <c r="QME922" s="806"/>
      <c r="QMF922" s="806"/>
      <c r="QMG922" s="806"/>
      <c r="QMH922" s="806"/>
      <c r="QMI922" s="806"/>
      <c r="QMJ922" s="806"/>
      <c r="QMK922" s="806"/>
      <c r="QML922" s="806"/>
      <c r="QMM922" s="806"/>
      <c r="QMN922" s="806"/>
      <c r="QMO922" s="806"/>
      <c r="QMP922" s="806"/>
      <c r="QMQ922" s="806"/>
      <c r="QMR922" s="806"/>
      <c r="QMS922" s="806"/>
      <c r="QMT922" s="806"/>
      <c r="QMU922" s="806"/>
      <c r="QMV922" s="806"/>
      <c r="QMW922" s="806"/>
      <c r="QMX922" s="806"/>
      <c r="QMY922" s="806"/>
      <c r="QMZ922" s="806"/>
      <c r="QNA922" s="806"/>
      <c r="QNB922" s="806"/>
      <c r="QNC922" s="806"/>
      <c r="QND922" s="806"/>
      <c r="QNE922" s="806"/>
      <c r="QNF922" s="806"/>
      <c r="QNG922" s="806"/>
      <c r="QNH922" s="806"/>
      <c r="QNI922" s="806"/>
      <c r="QNJ922" s="806"/>
      <c r="QNK922" s="806"/>
      <c r="QNL922" s="806"/>
      <c r="QNM922" s="806"/>
      <c r="QNN922" s="806"/>
      <c r="QNO922" s="806"/>
      <c r="QNP922" s="806"/>
      <c r="QNQ922" s="806"/>
      <c r="QNR922" s="806"/>
      <c r="QNS922" s="806"/>
      <c r="QNT922" s="806"/>
      <c r="QNU922" s="806"/>
      <c r="QNV922" s="806"/>
      <c r="QNW922" s="806"/>
      <c r="QNX922" s="806"/>
      <c r="QNY922" s="806"/>
      <c r="QNZ922" s="806"/>
      <c r="QOA922" s="806"/>
      <c r="QOB922" s="806"/>
      <c r="QOC922" s="806"/>
      <c r="QOD922" s="806"/>
      <c r="QOE922" s="806"/>
      <c r="QOF922" s="806"/>
      <c r="QOG922" s="806"/>
      <c r="QOH922" s="806"/>
      <c r="QOI922" s="806"/>
      <c r="QOJ922" s="806"/>
      <c r="QOK922" s="806"/>
      <c r="QOL922" s="806"/>
      <c r="QOM922" s="806"/>
      <c r="QON922" s="806"/>
      <c r="QOO922" s="806"/>
      <c r="QOP922" s="806"/>
      <c r="QOQ922" s="806"/>
      <c r="QOR922" s="806"/>
      <c r="QOS922" s="806"/>
      <c r="QOT922" s="806"/>
      <c r="QOU922" s="806"/>
      <c r="QOV922" s="806"/>
      <c r="QOW922" s="806"/>
      <c r="QOX922" s="806"/>
      <c r="QOY922" s="806"/>
      <c r="QOZ922" s="806"/>
      <c r="QPA922" s="806"/>
      <c r="QPB922" s="806"/>
      <c r="QPC922" s="806"/>
      <c r="QPD922" s="806"/>
      <c r="QPE922" s="806"/>
      <c r="QPF922" s="806"/>
      <c r="QPG922" s="806"/>
      <c r="QPH922" s="806"/>
      <c r="QPI922" s="806"/>
      <c r="QPJ922" s="806"/>
      <c r="QPK922" s="806"/>
      <c r="QPL922" s="806"/>
      <c r="QPM922" s="806"/>
      <c r="QPN922" s="806"/>
      <c r="QPO922" s="806"/>
      <c r="QPP922" s="806"/>
      <c r="QPQ922" s="806"/>
      <c r="QPR922" s="806"/>
      <c r="QPS922" s="806"/>
      <c r="QPT922" s="806"/>
      <c r="QPU922" s="806"/>
      <c r="QPV922" s="806"/>
      <c r="QPW922" s="806"/>
      <c r="QPX922" s="806"/>
      <c r="QPY922" s="806"/>
      <c r="QPZ922" s="806"/>
      <c r="QQA922" s="806"/>
      <c r="QQB922" s="806"/>
      <c r="QQC922" s="806"/>
      <c r="QQD922" s="806"/>
      <c r="QQE922" s="806"/>
      <c r="QQF922" s="806"/>
      <c r="QQG922" s="806"/>
      <c r="QQH922" s="806"/>
      <c r="QQI922" s="806"/>
      <c r="QQJ922" s="806"/>
      <c r="QQK922" s="806"/>
      <c r="QQL922" s="806"/>
      <c r="QQM922" s="806"/>
      <c r="QQN922" s="806"/>
      <c r="QQO922" s="806"/>
      <c r="QQP922" s="806"/>
      <c r="QQQ922" s="806"/>
      <c r="QQR922" s="806"/>
      <c r="QQS922" s="806"/>
      <c r="QQT922" s="806"/>
      <c r="QQU922" s="806"/>
      <c r="QQV922" s="806"/>
      <c r="QQW922" s="806"/>
      <c r="QQX922" s="806"/>
      <c r="QQY922" s="806"/>
      <c r="QQZ922" s="806"/>
      <c r="QRA922" s="806"/>
      <c r="QRB922" s="806"/>
      <c r="QRC922" s="806"/>
      <c r="QRD922" s="806"/>
      <c r="QRE922" s="806"/>
      <c r="QRF922" s="806"/>
      <c r="QRG922" s="806"/>
      <c r="QRH922" s="806"/>
      <c r="QRI922" s="806"/>
      <c r="QRJ922" s="806"/>
      <c r="QRK922" s="806"/>
      <c r="QRL922" s="806"/>
      <c r="QRM922" s="806"/>
      <c r="QRN922" s="806"/>
      <c r="QRO922" s="806"/>
      <c r="QRP922" s="806"/>
      <c r="QRQ922" s="806"/>
      <c r="QRR922" s="806"/>
      <c r="QRS922" s="806"/>
      <c r="QRT922" s="806"/>
      <c r="QRU922" s="806"/>
      <c r="QRV922" s="806"/>
      <c r="QRW922" s="806"/>
      <c r="QRX922" s="806"/>
      <c r="QRY922" s="806"/>
      <c r="QRZ922" s="806"/>
      <c r="QSA922" s="806"/>
      <c r="QSB922" s="806"/>
      <c r="QSC922" s="806"/>
      <c r="QSD922" s="806"/>
      <c r="QSE922" s="806"/>
      <c r="QSF922" s="806"/>
      <c r="QSG922" s="806"/>
      <c r="QSH922" s="806"/>
      <c r="QSI922" s="806"/>
      <c r="QSJ922" s="806"/>
      <c r="QSK922" s="806"/>
      <c r="QSL922" s="806"/>
      <c r="QSM922" s="806"/>
      <c r="QSN922" s="806"/>
      <c r="QSO922" s="806"/>
      <c r="QSP922" s="806"/>
      <c r="QSQ922" s="806"/>
      <c r="QSR922" s="806"/>
      <c r="QSS922" s="806"/>
      <c r="QST922" s="806"/>
      <c r="QSU922" s="806"/>
      <c r="QSV922" s="806"/>
      <c r="QSW922" s="806"/>
      <c r="QSX922" s="806"/>
      <c r="QSY922" s="806"/>
      <c r="QSZ922" s="806"/>
      <c r="QTA922" s="806"/>
      <c r="QTB922" s="806"/>
      <c r="QTC922" s="806"/>
      <c r="QTD922" s="806"/>
      <c r="QTE922" s="806"/>
      <c r="QTF922" s="806"/>
      <c r="QTG922" s="806"/>
      <c r="QTH922" s="806"/>
      <c r="QTI922" s="806"/>
      <c r="QTJ922" s="806"/>
      <c r="QTK922" s="806"/>
      <c r="QTL922" s="806"/>
      <c r="QTM922" s="806"/>
      <c r="QTN922" s="806"/>
      <c r="QTO922" s="806"/>
      <c r="QTP922" s="806"/>
      <c r="QTQ922" s="806"/>
      <c r="QTR922" s="806"/>
      <c r="QTS922" s="806"/>
      <c r="QTT922" s="806"/>
      <c r="QTU922" s="806"/>
      <c r="QTV922" s="806"/>
      <c r="QTW922" s="806"/>
      <c r="QTX922" s="806"/>
      <c r="QTY922" s="806"/>
      <c r="QTZ922" s="806"/>
      <c r="QUA922" s="806"/>
      <c r="QUB922" s="806"/>
      <c r="QUC922" s="806"/>
      <c r="QUD922" s="806"/>
      <c r="QUE922" s="806"/>
      <c r="QUF922" s="806"/>
      <c r="QUG922" s="806"/>
      <c r="QUH922" s="806"/>
      <c r="QUI922" s="806"/>
      <c r="QUJ922" s="806"/>
      <c r="QUK922" s="806"/>
      <c r="QUL922" s="806"/>
      <c r="QUM922" s="806"/>
      <c r="QUN922" s="806"/>
      <c r="QUO922" s="806"/>
      <c r="QUP922" s="806"/>
      <c r="QUQ922" s="806"/>
      <c r="QUR922" s="806"/>
      <c r="QUS922" s="806"/>
      <c r="QUT922" s="806"/>
      <c r="QUU922" s="806"/>
      <c r="QUV922" s="806"/>
      <c r="QUW922" s="806"/>
      <c r="QUX922" s="806"/>
      <c r="QUY922" s="806"/>
      <c r="QUZ922" s="806"/>
      <c r="QVA922" s="806"/>
      <c r="QVB922" s="806"/>
      <c r="QVC922" s="806"/>
      <c r="QVD922" s="806"/>
      <c r="QVE922" s="806"/>
      <c r="QVF922" s="806"/>
      <c r="QVG922" s="806"/>
      <c r="QVH922" s="806"/>
      <c r="QVI922" s="806"/>
      <c r="QVJ922" s="806"/>
      <c r="QVK922" s="806"/>
      <c r="QVL922" s="806"/>
      <c r="QVM922" s="806"/>
      <c r="QVN922" s="806"/>
      <c r="QVO922" s="806"/>
      <c r="QVP922" s="806"/>
      <c r="QVQ922" s="806"/>
      <c r="QVR922" s="806"/>
      <c r="QVS922" s="806"/>
      <c r="QVT922" s="806"/>
      <c r="QVU922" s="806"/>
      <c r="QVV922" s="806"/>
      <c r="QVW922" s="806"/>
      <c r="QVX922" s="806"/>
      <c r="QVY922" s="806"/>
      <c r="QVZ922" s="806"/>
      <c r="QWA922" s="806"/>
      <c r="QWB922" s="806"/>
      <c r="QWC922" s="806"/>
      <c r="QWD922" s="806"/>
      <c r="QWE922" s="806"/>
      <c r="QWF922" s="806"/>
      <c r="QWG922" s="806"/>
      <c r="QWH922" s="806"/>
      <c r="QWI922" s="806"/>
      <c r="QWJ922" s="806"/>
      <c r="QWK922" s="806"/>
      <c r="QWL922" s="806"/>
      <c r="QWM922" s="806"/>
      <c r="QWN922" s="806"/>
      <c r="QWO922" s="806"/>
      <c r="QWP922" s="806"/>
      <c r="QWQ922" s="806"/>
      <c r="QWR922" s="806"/>
      <c r="QWS922" s="806"/>
      <c r="QWT922" s="806"/>
      <c r="QWU922" s="806"/>
      <c r="QWV922" s="806"/>
      <c r="QWW922" s="806"/>
      <c r="QWX922" s="806"/>
      <c r="QWY922" s="806"/>
      <c r="QWZ922" s="806"/>
      <c r="QXA922" s="806"/>
      <c r="QXB922" s="806"/>
      <c r="QXC922" s="806"/>
      <c r="QXD922" s="806"/>
      <c r="QXE922" s="806"/>
      <c r="QXF922" s="806"/>
      <c r="QXG922" s="806"/>
      <c r="QXH922" s="806"/>
      <c r="QXI922" s="806"/>
      <c r="QXJ922" s="806"/>
      <c r="QXK922" s="806"/>
      <c r="QXL922" s="806"/>
      <c r="QXM922" s="806"/>
      <c r="QXN922" s="806"/>
      <c r="QXO922" s="806"/>
      <c r="QXP922" s="806"/>
      <c r="QXQ922" s="806"/>
      <c r="QXR922" s="806"/>
      <c r="QXS922" s="806"/>
      <c r="QXT922" s="806"/>
      <c r="QXU922" s="806"/>
      <c r="QXV922" s="806"/>
      <c r="QXW922" s="806"/>
      <c r="QXX922" s="806"/>
      <c r="QXY922" s="806"/>
      <c r="QXZ922" s="806"/>
      <c r="QYA922" s="806"/>
      <c r="QYB922" s="806"/>
      <c r="QYC922" s="806"/>
      <c r="QYD922" s="806"/>
      <c r="QYE922" s="806"/>
      <c r="QYF922" s="806"/>
      <c r="QYG922" s="806"/>
      <c r="QYH922" s="806"/>
      <c r="QYI922" s="806"/>
      <c r="QYJ922" s="806"/>
      <c r="QYK922" s="806"/>
      <c r="QYL922" s="806"/>
      <c r="QYM922" s="806"/>
      <c r="QYN922" s="806"/>
      <c r="QYO922" s="806"/>
      <c r="QYP922" s="806"/>
      <c r="QYQ922" s="806"/>
      <c r="QYR922" s="806"/>
      <c r="QYS922" s="806"/>
      <c r="QYT922" s="806"/>
      <c r="QYU922" s="806"/>
      <c r="QYV922" s="806"/>
      <c r="QYW922" s="806"/>
      <c r="QYX922" s="806"/>
      <c r="QYY922" s="806"/>
      <c r="QYZ922" s="806"/>
      <c r="QZA922" s="806"/>
      <c r="QZB922" s="806"/>
      <c r="QZC922" s="806"/>
      <c r="QZD922" s="806"/>
      <c r="QZE922" s="806"/>
      <c r="QZF922" s="806"/>
      <c r="QZG922" s="806"/>
      <c r="QZH922" s="806"/>
      <c r="QZI922" s="806"/>
      <c r="QZJ922" s="806"/>
      <c r="QZK922" s="806"/>
      <c r="QZL922" s="806"/>
      <c r="QZM922" s="806"/>
      <c r="QZN922" s="806"/>
      <c r="QZO922" s="806"/>
      <c r="QZP922" s="806"/>
      <c r="QZQ922" s="806"/>
      <c r="QZR922" s="806"/>
      <c r="QZS922" s="806"/>
      <c r="QZT922" s="806"/>
      <c r="QZU922" s="806"/>
      <c r="QZV922" s="806"/>
      <c r="QZW922" s="806"/>
      <c r="QZX922" s="806"/>
      <c r="QZY922" s="806"/>
      <c r="QZZ922" s="806"/>
      <c r="RAA922" s="806"/>
      <c r="RAB922" s="806"/>
      <c r="RAC922" s="806"/>
      <c r="RAD922" s="806"/>
      <c r="RAE922" s="806"/>
      <c r="RAF922" s="806"/>
      <c r="RAG922" s="806"/>
      <c r="RAH922" s="806"/>
      <c r="RAI922" s="806"/>
      <c r="RAJ922" s="806"/>
      <c r="RAK922" s="806"/>
      <c r="RAL922" s="806"/>
      <c r="RAM922" s="806"/>
      <c r="RAN922" s="806"/>
      <c r="RAO922" s="806"/>
      <c r="RAP922" s="806"/>
      <c r="RAQ922" s="806"/>
      <c r="RAR922" s="806"/>
      <c r="RAS922" s="806"/>
      <c r="RAT922" s="806"/>
      <c r="RAU922" s="806"/>
      <c r="RAV922" s="806"/>
      <c r="RAW922" s="806"/>
      <c r="RAX922" s="806"/>
      <c r="RAY922" s="806"/>
      <c r="RAZ922" s="806"/>
      <c r="RBA922" s="806"/>
      <c r="RBB922" s="806"/>
      <c r="RBC922" s="806"/>
      <c r="RBD922" s="806"/>
      <c r="RBE922" s="806"/>
      <c r="RBF922" s="806"/>
      <c r="RBG922" s="806"/>
      <c r="RBH922" s="806"/>
      <c r="RBI922" s="806"/>
      <c r="RBJ922" s="806"/>
      <c r="RBK922" s="806"/>
      <c r="RBL922" s="806"/>
      <c r="RBM922" s="806"/>
      <c r="RBN922" s="806"/>
      <c r="RBO922" s="806"/>
      <c r="RBP922" s="806"/>
      <c r="RBQ922" s="806"/>
      <c r="RBR922" s="806"/>
      <c r="RBS922" s="806"/>
      <c r="RBT922" s="806"/>
      <c r="RBU922" s="806"/>
      <c r="RBV922" s="806"/>
      <c r="RBW922" s="806"/>
      <c r="RBX922" s="806"/>
      <c r="RBY922" s="806"/>
      <c r="RBZ922" s="806"/>
      <c r="RCA922" s="806"/>
      <c r="RCB922" s="806"/>
      <c r="RCC922" s="806"/>
      <c r="RCD922" s="806"/>
      <c r="RCE922" s="806"/>
      <c r="RCF922" s="806"/>
      <c r="RCG922" s="806"/>
      <c r="RCH922" s="806"/>
      <c r="RCI922" s="806"/>
      <c r="RCJ922" s="806"/>
      <c r="RCK922" s="806"/>
      <c r="RCL922" s="806"/>
      <c r="RCM922" s="806"/>
      <c r="RCN922" s="806"/>
      <c r="RCO922" s="806"/>
      <c r="RCP922" s="806"/>
      <c r="RCQ922" s="806"/>
      <c r="RCR922" s="806"/>
      <c r="RCS922" s="806"/>
      <c r="RCT922" s="806"/>
      <c r="RCU922" s="806"/>
      <c r="RCV922" s="806"/>
      <c r="RCW922" s="806"/>
      <c r="RCX922" s="806"/>
      <c r="RCY922" s="806"/>
      <c r="RCZ922" s="806"/>
      <c r="RDA922" s="806"/>
      <c r="RDB922" s="806"/>
      <c r="RDC922" s="806"/>
      <c r="RDD922" s="806"/>
      <c r="RDE922" s="806"/>
      <c r="RDF922" s="806"/>
      <c r="RDG922" s="806"/>
      <c r="RDH922" s="806"/>
      <c r="RDI922" s="806"/>
      <c r="RDJ922" s="806"/>
      <c r="RDK922" s="806"/>
      <c r="RDL922" s="806"/>
      <c r="RDM922" s="806"/>
      <c r="RDN922" s="806"/>
      <c r="RDO922" s="806"/>
      <c r="RDP922" s="806"/>
      <c r="RDQ922" s="806"/>
      <c r="RDR922" s="806"/>
      <c r="RDS922" s="806"/>
      <c r="RDT922" s="806"/>
      <c r="RDU922" s="806"/>
      <c r="RDV922" s="806"/>
      <c r="RDW922" s="806"/>
      <c r="RDX922" s="806"/>
      <c r="RDY922" s="806"/>
      <c r="RDZ922" s="806"/>
      <c r="REA922" s="806"/>
      <c r="REB922" s="806"/>
      <c r="REC922" s="806"/>
      <c r="RED922" s="806"/>
      <c r="REE922" s="806"/>
      <c r="REF922" s="806"/>
      <c r="REG922" s="806"/>
      <c r="REH922" s="806"/>
      <c r="REI922" s="806"/>
      <c r="REJ922" s="806"/>
      <c r="REK922" s="806"/>
      <c r="REL922" s="806"/>
      <c r="REM922" s="806"/>
      <c r="REN922" s="806"/>
      <c r="REO922" s="806"/>
      <c r="REP922" s="806"/>
      <c r="REQ922" s="806"/>
      <c r="RER922" s="806"/>
      <c r="RES922" s="806"/>
      <c r="RET922" s="806"/>
      <c r="REU922" s="806"/>
      <c r="REV922" s="806"/>
      <c r="REW922" s="806"/>
      <c r="REX922" s="806"/>
      <c r="REY922" s="806"/>
      <c r="REZ922" s="806"/>
      <c r="RFA922" s="806"/>
      <c r="RFB922" s="806"/>
      <c r="RFC922" s="806"/>
      <c r="RFD922" s="806"/>
      <c r="RFE922" s="806"/>
      <c r="RFF922" s="806"/>
      <c r="RFG922" s="806"/>
      <c r="RFH922" s="806"/>
      <c r="RFI922" s="806"/>
      <c r="RFJ922" s="806"/>
      <c r="RFK922" s="806"/>
      <c r="RFL922" s="806"/>
      <c r="RFM922" s="806"/>
      <c r="RFN922" s="806"/>
      <c r="RFO922" s="806"/>
      <c r="RFP922" s="806"/>
      <c r="RFQ922" s="806"/>
      <c r="RFR922" s="806"/>
      <c r="RFS922" s="806"/>
      <c r="RFT922" s="806"/>
      <c r="RFU922" s="806"/>
      <c r="RFV922" s="806"/>
      <c r="RFW922" s="806"/>
      <c r="RFX922" s="806"/>
      <c r="RFY922" s="806"/>
      <c r="RFZ922" s="806"/>
      <c r="RGA922" s="806"/>
      <c r="RGB922" s="806"/>
      <c r="RGC922" s="806"/>
      <c r="RGD922" s="806"/>
      <c r="RGE922" s="806"/>
      <c r="RGF922" s="806"/>
      <c r="RGG922" s="806"/>
      <c r="RGH922" s="806"/>
      <c r="RGI922" s="806"/>
      <c r="RGJ922" s="806"/>
      <c r="RGK922" s="806"/>
      <c r="RGL922" s="806"/>
      <c r="RGM922" s="806"/>
      <c r="RGN922" s="806"/>
      <c r="RGO922" s="806"/>
      <c r="RGP922" s="806"/>
      <c r="RGQ922" s="806"/>
      <c r="RGR922" s="806"/>
      <c r="RGS922" s="806"/>
      <c r="RGT922" s="806"/>
      <c r="RGU922" s="806"/>
      <c r="RGV922" s="806"/>
      <c r="RGW922" s="806"/>
      <c r="RGX922" s="806"/>
      <c r="RGY922" s="806"/>
      <c r="RGZ922" s="806"/>
      <c r="RHA922" s="806"/>
      <c r="RHB922" s="806"/>
      <c r="RHC922" s="806"/>
      <c r="RHD922" s="806"/>
      <c r="RHE922" s="806"/>
      <c r="RHF922" s="806"/>
      <c r="RHG922" s="806"/>
      <c r="RHH922" s="806"/>
      <c r="RHI922" s="806"/>
      <c r="RHJ922" s="806"/>
      <c r="RHK922" s="806"/>
      <c r="RHL922" s="806"/>
      <c r="RHM922" s="806"/>
      <c r="RHN922" s="806"/>
      <c r="RHO922" s="806"/>
      <c r="RHP922" s="806"/>
      <c r="RHQ922" s="806"/>
      <c r="RHR922" s="806"/>
      <c r="RHS922" s="806"/>
      <c r="RHT922" s="806"/>
      <c r="RHU922" s="806"/>
      <c r="RHV922" s="806"/>
      <c r="RHW922" s="806"/>
      <c r="RHX922" s="806"/>
      <c r="RHY922" s="806"/>
      <c r="RHZ922" s="806"/>
      <c r="RIA922" s="806"/>
      <c r="RIB922" s="806"/>
      <c r="RIC922" s="806"/>
      <c r="RID922" s="806"/>
      <c r="RIE922" s="806"/>
      <c r="RIF922" s="806"/>
      <c r="RIG922" s="806"/>
      <c r="RIH922" s="806"/>
      <c r="RII922" s="806"/>
      <c r="RIJ922" s="806"/>
      <c r="RIK922" s="806"/>
      <c r="RIL922" s="806"/>
      <c r="RIM922" s="806"/>
      <c r="RIN922" s="806"/>
      <c r="RIO922" s="806"/>
      <c r="RIP922" s="806"/>
      <c r="RIQ922" s="806"/>
      <c r="RIR922" s="806"/>
      <c r="RIS922" s="806"/>
      <c r="RIT922" s="806"/>
      <c r="RIU922" s="806"/>
      <c r="RIV922" s="806"/>
      <c r="RIW922" s="806"/>
      <c r="RIX922" s="806"/>
      <c r="RIY922" s="806"/>
      <c r="RIZ922" s="806"/>
      <c r="RJA922" s="806"/>
      <c r="RJB922" s="806"/>
      <c r="RJC922" s="806"/>
      <c r="RJD922" s="806"/>
      <c r="RJE922" s="806"/>
      <c r="RJF922" s="806"/>
      <c r="RJG922" s="806"/>
      <c r="RJH922" s="806"/>
      <c r="RJI922" s="806"/>
      <c r="RJJ922" s="806"/>
      <c r="RJK922" s="806"/>
      <c r="RJL922" s="806"/>
      <c r="RJM922" s="806"/>
      <c r="RJN922" s="806"/>
      <c r="RJO922" s="806"/>
      <c r="RJP922" s="806"/>
      <c r="RJQ922" s="806"/>
      <c r="RJR922" s="806"/>
      <c r="RJS922" s="806"/>
      <c r="RJT922" s="806"/>
      <c r="RJU922" s="806"/>
      <c r="RJV922" s="806"/>
      <c r="RJW922" s="806"/>
      <c r="RJX922" s="806"/>
      <c r="RJY922" s="806"/>
      <c r="RJZ922" s="806"/>
      <c r="RKA922" s="806"/>
      <c r="RKB922" s="806"/>
      <c r="RKC922" s="806"/>
      <c r="RKD922" s="806"/>
      <c r="RKE922" s="806"/>
      <c r="RKF922" s="806"/>
      <c r="RKG922" s="806"/>
      <c r="RKH922" s="806"/>
      <c r="RKI922" s="806"/>
      <c r="RKJ922" s="806"/>
      <c r="RKK922" s="806"/>
      <c r="RKL922" s="806"/>
      <c r="RKM922" s="806"/>
      <c r="RKN922" s="806"/>
      <c r="RKO922" s="806"/>
      <c r="RKP922" s="806"/>
      <c r="RKQ922" s="806"/>
      <c r="RKR922" s="806"/>
      <c r="RKS922" s="806"/>
      <c r="RKT922" s="806"/>
      <c r="RKU922" s="806"/>
      <c r="RKV922" s="806"/>
      <c r="RKW922" s="806"/>
      <c r="RKX922" s="806"/>
      <c r="RKY922" s="806"/>
      <c r="RKZ922" s="806"/>
      <c r="RLA922" s="806"/>
      <c r="RLB922" s="806"/>
      <c r="RLC922" s="806"/>
      <c r="RLD922" s="806"/>
      <c r="RLE922" s="806"/>
      <c r="RLF922" s="806"/>
      <c r="RLG922" s="806"/>
      <c r="RLH922" s="806"/>
      <c r="RLI922" s="806"/>
      <c r="RLJ922" s="806"/>
      <c r="RLK922" s="806"/>
      <c r="RLL922" s="806"/>
      <c r="RLM922" s="806"/>
      <c r="RLN922" s="806"/>
      <c r="RLO922" s="806"/>
      <c r="RLP922" s="806"/>
      <c r="RLQ922" s="806"/>
      <c r="RLR922" s="806"/>
      <c r="RLS922" s="806"/>
      <c r="RLT922" s="806"/>
      <c r="RLU922" s="806"/>
      <c r="RLV922" s="806"/>
      <c r="RLW922" s="806"/>
      <c r="RLX922" s="806"/>
      <c r="RLY922" s="806"/>
      <c r="RLZ922" s="806"/>
      <c r="RMA922" s="806"/>
      <c r="RMB922" s="806"/>
      <c r="RMC922" s="806"/>
      <c r="RMD922" s="806"/>
      <c r="RME922" s="806"/>
      <c r="RMF922" s="806"/>
      <c r="RMG922" s="806"/>
      <c r="RMH922" s="806"/>
      <c r="RMI922" s="806"/>
      <c r="RMJ922" s="806"/>
      <c r="RMK922" s="806"/>
      <c r="RML922" s="806"/>
      <c r="RMM922" s="806"/>
      <c r="RMN922" s="806"/>
      <c r="RMO922" s="806"/>
      <c r="RMP922" s="806"/>
      <c r="RMQ922" s="806"/>
      <c r="RMR922" s="806"/>
      <c r="RMS922" s="806"/>
      <c r="RMT922" s="806"/>
      <c r="RMU922" s="806"/>
      <c r="RMV922" s="806"/>
      <c r="RMW922" s="806"/>
      <c r="RMX922" s="806"/>
      <c r="RMY922" s="806"/>
      <c r="RMZ922" s="806"/>
      <c r="RNA922" s="806"/>
      <c r="RNB922" s="806"/>
      <c r="RNC922" s="806"/>
      <c r="RND922" s="806"/>
      <c r="RNE922" s="806"/>
      <c r="RNF922" s="806"/>
      <c r="RNG922" s="806"/>
      <c r="RNH922" s="806"/>
      <c r="RNI922" s="806"/>
      <c r="RNJ922" s="806"/>
      <c r="RNK922" s="806"/>
      <c r="RNL922" s="806"/>
      <c r="RNM922" s="806"/>
      <c r="RNN922" s="806"/>
      <c r="RNO922" s="806"/>
      <c r="RNP922" s="806"/>
      <c r="RNQ922" s="806"/>
      <c r="RNR922" s="806"/>
      <c r="RNS922" s="806"/>
      <c r="RNT922" s="806"/>
      <c r="RNU922" s="806"/>
      <c r="RNV922" s="806"/>
      <c r="RNW922" s="806"/>
      <c r="RNX922" s="806"/>
      <c r="RNY922" s="806"/>
      <c r="RNZ922" s="806"/>
      <c r="ROA922" s="806"/>
      <c r="ROB922" s="806"/>
      <c r="ROC922" s="806"/>
      <c r="ROD922" s="806"/>
      <c r="ROE922" s="806"/>
      <c r="ROF922" s="806"/>
      <c r="ROG922" s="806"/>
      <c r="ROH922" s="806"/>
      <c r="ROI922" s="806"/>
      <c r="ROJ922" s="806"/>
      <c r="ROK922" s="806"/>
      <c r="ROL922" s="806"/>
      <c r="ROM922" s="806"/>
      <c r="RON922" s="806"/>
      <c r="ROO922" s="806"/>
      <c r="ROP922" s="806"/>
      <c r="ROQ922" s="806"/>
      <c r="ROR922" s="806"/>
      <c r="ROS922" s="806"/>
      <c r="ROT922" s="806"/>
      <c r="ROU922" s="806"/>
      <c r="ROV922" s="806"/>
      <c r="ROW922" s="806"/>
      <c r="ROX922" s="806"/>
      <c r="ROY922" s="806"/>
      <c r="ROZ922" s="806"/>
      <c r="RPA922" s="806"/>
      <c r="RPB922" s="806"/>
      <c r="RPC922" s="806"/>
      <c r="RPD922" s="806"/>
      <c r="RPE922" s="806"/>
      <c r="RPF922" s="806"/>
      <c r="RPG922" s="806"/>
      <c r="RPH922" s="806"/>
      <c r="RPI922" s="806"/>
      <c r="RPJ922" s="806"/>
      <c r="RPK922" s="806"/>
      <c r="RPL922" s="806"/>
      <c r="RPM922" s="806"/>
      <c r="RPN922" s="806"/>
      <c r="RPO922" s="806"/>
      <c r="RPP922" s="806"/>
      <c r="RPQ922" s="806"/>
      <c r="RPR922" s="806"/>
      <c r="RPS922" s="806"/>
      <c r="RPT922" s="806"/>
      <c r="RPU922" s="806"/>
      <c r="RPV922" s="806"/>
      <c r="RPW922" s="806"/>
      <c r="RPX922" s="806"/>
      <c r="RPY922" s="806"/>
      <c r="RPZ922" s="806"/>
      <c r="RQA922" s="806"/>
      <c r="RQB922" s="806"/>
      <c r="RQC922" s="806"/>
      <c r="RQD922" s="806"/>
      <c r="RQE922" s="806"/>
      <c r="RQF922" s="806"/>
      <c r="RQG922" s="806"/>
      <c r="RQH922" s="806"/>
      <c r="RQI922" s="806"/>
      <c r="RQJ922" s="806"/>
      <c r="RQK922" s="806"/>
      <c r="RQL922" s="806"/>
      <c r="RQM922" s="806"/>
      <c r="RQN922" s="806"/>
      <c r="RQO922" s="806"/>
      <c r="RQP922" s="806"/>
      <c r="RQQ922" s="806"/>
      <c r="RQR922" s="806"/>
      <c r="RQS922" s="806"/>
      <c r="RQT922" s="806"/>
      <c r="RQU922" s="806"/>
      <c r="RQV922" s="806"/>
      <c r="RQW922" s="806"/>
      <c r="RQX922" s="806"/>
      <c r="RQY922" s="806"/>
      <c r="RQZ922" s="806"/>
      <c r="RRA922" s="806"/>
      <c r="RRB922" s="806"/>
      <c r="RRC922" s="806"/>
      <c r="RRD922" s="806"/>
      <c r="RRE922" s="806"/>
      <c r="RRF922" s="806"/>
      <c r="RRG922" s="806"/>
      <c r="RRH922" s="806"/>
      <c r="RRI922" s="806"/>
      <c r="RRJ922" s="806"/>
      <c r="RRK922" s="806"/>
      <c r="RRL922" s="806"/>
      <c r="RRM922" s="806"/>
      <c r="RRN922" s="806"/>
      <c r="RRO922" s="806"/>
      <c r="RRP922" s="806"/>
      <c r="RRQ922" s="806"/>
      <c r="RRR922" s="806"/>
      <c r="RRS922" s="806"/>
      <c r="RRT922" s="806"/>
      <c r="RRU922" s="806"/>
      <c r="RRV922" s="806"/>
      <c r="RRW922" s="806"/>
      <c r="RRX922" s="806"/>
      <c r="RRY922" s="806"/>
      <c r="RRZ922" s="806"/>
      <c r="RSA922" s="806"/>
      <c r="RSB922" s="806"/>
      <c r="RSC922" s="806"/>
      <c r="RSD922" s="806"/>
      <c r="RSE922" s="806"/>
      <c r="RSF922" s="806"/>
      <c r="RSG922" s="806"/>
      <c r="RSH922" s="806"/>
      <c r="RSI922" s="806"/>
      <c r="RSJ922" s="806"/>
      <c r="RSK922" s="806"/>
      <c r="RSL922" s="806"/>
      <c r="RSM922" s="806"/>
      <c r="RSN922" s="806"/>
      <c r="RSO922" s="806"/>
      <c r="RSP922" s="806"/>
      <c r="RSQ922" s="806"/>
      <c r="RSR922" s="806"/>
      <c r="RSS922" s="806"/>
      <c r="RST922" s="806"/>
      <c r="RSU922" s="806"/>
      <c r="RSV922" s="806"/>
      <c r="RSW922" s="806"/>
      <c r="RSX922" s="806"/>
      <c r="RSY922" s="806"/>
      <c r="RSZ922" s="806"/>
      <c r="RTA922" s="806"/>
      <c r="RTB922" s="806"/>
      <c r="RTC922" s="806"/>
      <c r="RTD922" s="806"/>
      <c r="RTE922" s="806"/>
      <c r="RTF922" s="806"/>
      <c r="RTG922" s="806"/>
      <c r="RTH922" s="806"/>
      <c r="RTI922" s="806"/>
      <c r="RTJ922" s="806"/>
      <c r="RTK922" s="806"/>
      <c r="RTL922" s="806"/>
      <c r="RTM922" s="806"/>
      <c r="RTN922" s="806"/>
      <c r="RTO922" s="806"/>
      <c r="RTP922" s="806"/>
      <c r="RTQ922" s="806"/>
      <c r="RTR922" s="806"/>
      <c r="RTS922" s="806"/>
      <c r="RTT922" s="806"/>
      <c r="RTU922" s="806"/>
      <c r="RTV922" s="806"/>
      <c r="RTW922" s="806"/>
      <c r="RTX922" s="806"/>
      <c r="RTY922" s="806"/>
      <c r="RTZ922" s="806"/>
      <c r="RUA922" s="806"/>
      <c r="RUB922" s="806"/>
      <c r="RUC922" s="806"/>
      <c r="RUD922" s="806"/>
      <c r="RUE922" s="806"/>
      <c r="RUF922" s="806"/>
      <c r="RUG922" s="806"/>
      <c r="RUH922" s="806"/>
      <c r="RUI922" s="806"/>
      <c r="RUJ922" s="806"/>
      <c r="RUK922" s="806"/>
      <c r="RUL922" s="806"/>
      <c r="RUM922" s="806"/>
      <c r="RUN922" s="806"/>
      <c r="RUO922" s="806"/>
      <c r="RUP922" s="806"/>
      <c r="RUQ922" s="806"/>
      <c r="RUR922" s="806"/>
      <c r="RUS922" s="806"/>
      <c r="RUT922" s="806"/>
      <c r="RUU922" s="806"/>
      <c r="RUV922" s="806"/>
      <c r="RUW922" s="806"/>
      <c r="RUX922" s="806"/>
      <c r="RUY922" s="806"/>
      <c r="RUZ922" s="806"/>
      <c r="RVA922" s="806"/>
      <c r="RVB922" s="806"/>
      <c r="RVC922" s="806"/>
      <c r="RVD922" s="806"/>
      <c r="RVE922" s="806"/>
      <c r="RVF922" s="806"/>
      <c r="RVG922" s="806"/>
      <c r="RVH922" s="806"/>
      <c r="RVI922" s="806"/>
      <c r="RVJ922" s="806"/>
      <c r="RVK922" s="806"/>
      <c r="RVL922" s="806"/>
      <c r="RVM922" s="806"/>
      <c r="RVN922" s="806"/>
      <c r="RVO922" s="806"/>
      <c r="RVP922" s="806"/>
      <c r="RVQ922" s="806"/>
      <c r="RVR922" s="806"/>
      <c r="RVS922" s="806"/>
      <c r="RVT922" s="806"/>
      <c r="RVU922" s="806"/>
      <c r="RVV922" s="806"/>
      <c r="RVW922" s="806"/>
      <c r="RVX922" s="806"/>
      <c r="RVY922" s="806"/>
      <c r="RVZ922" s="806"/>
      <c r="RWA922" s="806"/>
      <c r="RWB922" s="806"/>
      <c r="RWC922" s="806"/>
      <c r="RWD922" s="806"/>
      <c r="RWE922" s="806"/>
      <c r="RWF922" s="806"/>
      <c r="RWG922" s="806"/>
      <c r="RWH922" s="806"/>
      <c r="RWI922" s="806"/>
      <c r="RWJ922" s="806"/>
      <c r="RWK922" s="806"/>
      <c r="RWL922" s="806"/>
      <c r="RWM922" s="806"/>
      <c r="RWN922" s="806"/>
      <c r="RWO922" s="806"/>
      <c r="RWP922" s="806"/>
      <c r="RWQ922" s="806"/>
      <c r="RWR922" s="806"/>
      <c r="RWS922" s="806"/>
      <c r="RWT922" s="806"/>
      <c r="RWU922" s="806"/>
      <c r="RWV922" s="806"/>
      <c r="RWW922" s="806"/>
      <c r="RWX922" s="806"/>
      <c r="RWY922" s="806"/>
      <c r="RWZ922" s="806"/>
      <c r="RXA922" s="806"/>
      <c r="RXB922" s="806"/>
      <c r="RXC922" s="806"/>
      <c r="RXD922" s="806"/>
      <c r="RXE922" s="806"/>
      <c r="RXF922" s="806"/>
      <c r="RXG922" s="806"/>
      <c r="RXH922" s="806"/>
      <c r="RXI922" s="806"/>
      <c r="RXJ922" s="806"/>
      <c r="RXK922" s="806"/>
      <c r="RXL922" s="806"/>
      <c r="RXM922" s="806"/>
      <c r="RXN922" s="806"/>
      <c r="RXO922" s="806"/>
      <c r="RXP922" s="806"/>
      <c r="RXQ922" s="806"/>
      <c r="RXR922" s="806"/>
      <c r="RXS922" s="806"/>
      <c r="RXT922" s="806"/>
      <c r="RXU922" s="806"/>
      <c r="RXV922" s="806"/>
      <c r="RXW922" s="806"/>
      <c r="RXX922" s="806"/>
      <c r="RXY922" s="806"/>
      <c r="RXZ922" s="806"/>
      <c r="RYA922" s="806"/>
      <c r="RYB922" s="806"/>
      <c r="RYC922" s="806"/>
      <c r="RYD922" s="806"/>
      <c r="RYE922" s="806"/>
      <c r="RYF922" s="806"/>
      <c r="RYG922" s="806"/>
      <c r="RYH922" s="806"/>
      <c r="RYI922" s="806"/>
      <c r="RYJ922" s="806"/>
      <c r="RYK922" s="806"/>
      <c r="RYL922" s="806"/>
      <c r="RYM922" s="806"/>
      <c r="RYN922" s="806"/>
      <c r="RYO922" s="806"/>
      <c r="RYP922" s="806"/>
      <c r="RYQ922" s="806"/>
      <c r="RYR922" s="806"/>
      <c r="RYS922" s="806"/>
      <c r="RYT922" s="806"/>
      <c r="RYU922" s="806"/>
      <c r="RYV922" s="806"/>
      <c r="RYW922" s="806"/>
      <c r="RYX922" s="806"/>
      <c r="RYY922" s="806"/>
      <c r="RYZ922" s="806"/>
      <c r="RZA922" s="806"/>
      <c r="RZB922" s="806"/>
      <c r="RZC922" s="806"/>
      <c r="RZD922" s="806"/>
      <c r="RZE922" s="806"/>
      <c r="RZF922" s="806"/>
      <c r="RZG922" s="806"/>
      <c r="RZH922" s="806"/>
      <c r="RZI922" s="806"/>
      <c r="RZJ922" s="806"/>
      <c r="RZK922" s="806"/>
      <c r="RZL922" s="806"/>
      <c r="RZM922" s="806"/>
      <c r="RZN922" s="806"/>
      <c r="RZO922" s="806"/>
      <c r="RZP922" s="806"/>
      <c r="RZQ922" s="806"/>
      <c r="RZR922" s="806"/>
      <c r="RZS922" s="806"/>
      <c r="RZT922" s="806"/>
      <c r="RZU922" s="806"/>
      <c r="RZV922" s="806"/>
      <c r="RZW922" s="806"/>
      <c r="RZX922" s="806"/>
      <c r="RZY922" s="806"/>
      <c r="RZZ922" s="806"/>
      <c r="SAA922" s="806"/>
      <c r="SAB922" s="806"/>
      <c r="SAC922" s="806"/>
      <c r="SAD922" s="806"/>
      <c r="SAE922" s="806"/>
      <c r="SAF922" s="806"/>
      <c r="SAG922" s="806"/>
      <c r="SAH922" s="806"/>
      <c r="SAI922" s="806"/>
      <c r="SAJ922" s="806"/>
      <c r="SAK922" s="806"/>
      <c r="SAL922" s="806"/>
      <c r="SAM922" s="806"/>
      <c r="SAN922" s="806"/>
      <c r="SAO922" s="806"/>
      <c r="SAP922" s="806"/>
      <c r="SAQ922" s="806"/>
      <c r="SAR922" s="806"/>
      <c r="SAS922" s="806"/>
      <c r="SAT922" s="806"/>
      <c r="SAU922" s="806"/>
      <c r="SAV922" s="806"/>
      <c r="SAW922" s="806"/>
      <c r="SAX922" s="806"/>
      <c r="SAY922" s="806"/>
      <c r="SAZ922" s="806"/>
      <c r="SBA922" s="806"/>
      <c r="SBB922" s="806"/>
      <c r="SBC922" s="806"/>
      <c r="SBD922" s="806"/>
      <c r="SBE922" s="806"/>
      <c r="SBF922" s="806"/>
      <c r="SBG922" s="806"/>
      <c r="SBH922" s="806"/>
      <c r="SBI922" s="806"/>
      <c r="SBJ922" s="806"/>
      <c r="SBK922" s="806"/>
      <c r="SBL922" s="806"/>
      <c r="SBM922" s="806"/>
      <c r="SBN922" s="806"/>
      <c r="SBO922" s="806"/>
      <c r="SBP922" s="806"/>
      <c r="SBQ922" s="806"/>
      <c r="SBR922" s="806"/>
      <c r="SBS922" s="806"/>
      <c r="SBT922" s="806"/>
      <c r="SBU922" s="806"/>
      <c r="SBV922" s="806"/>
      <c r="SBW922" s="806"/>
      <c r="SBX922" s="806"/>
      <c r="SBY922" s="806"/>
      <c r="SBZ922" s="806"/>
      <c r="SCA922" s="806"/>
      <c r="SCB922" s="806"/>
      <c r="SCC922" s="806"/>
      <c r="SCD922" s="806"/>
      <c r="SCE922" s="806"/>
      <c r="SCF922" s="806"/>
      <c r="SCG922" s="806"/>
      <c r="SCH922" s="806"/>
      <c r="SCI922" s="806"/>
      <c r="SCJ922" s="806"/>
      <c r="SCK922" s="806"/>
      <c r="SCL922" s="806"/>
      <c r="SCM922" s="806"/>
      <c r="SCN922" s="806"/>
      <c r="SCO922" s="806"/>
      <c r="SCP922" s="806"/>
      <c r="SCQ922" s="806"/>
      <c r="SCR922" s="806"/>
      <c r="SCS922" s="806"/>
      <c r="SCT922" s="806"/>
      <c r="SCU922" s="806"/>
      <c r="SCV922" s="806"/>
      <c r="SCW922" s="806"/>
      <c r="SCX922" s="806"/>
      <c r="SCY922" s="806"/>
      <c r="SCZ922" s="806"/>
      <c r="SDA922" s="806"/>
      <c r="SDB922" s="806"/>
      <c r="SDC922" s="806"/>
      <c r="SDD922" s="806"/>
      <c r="SDE922" s="806"/>
      <c r="SDF922" s="806"/>
      <c r="SDG922" s="806"/>
      <c r="SDH922" s="806"/>
      <c r="SDI922" s="806"/>
      <c r="SDJ922" s="806"/>
      <c r="SDK922" s="806"/>
      <c r="SDL922" s="806"/>
      <c r="SDM922" s="806"/>
      <c r="SDN922" s="806"/>
      <c r="SDO922" s="806"/>
      <c r="SDP922" s="806"/>
      <c r="SDQ922" s="806"/>
      <c r="SDR922" s="806"/>
      <c r="SDS922" s="806"/>
      <c r="SDT922" s="806"/>
      <c r="SDU922" s="806"/>
      <c r="SDV922" s="806"/>
      <c r="SDW922" s="806"/>
      <c r="SDX922" s="806"/>
      <c r="SDY922" s="806"/>
      <c r="SDZ922" s="806"/>
      <c r="SEA922" s="806"/>
      <c r="SEB922" s="806"/>
      <c r="SEC922" s="806"/>
      <c r="SED922" s="806"/>
      <c r="SEE922" s="806"/>
      <c r="SEF922" s="806"/>
      <c r="SEG922" s="806"/>
      <c r="SEH922" s="806"/>
      <c r="SEI922" s="806"/>
      <c r="SEJ922" s="806"/>
      <c r="SEK922" s="806"/>
      <c r="SEL922" s="806"/>
      <c r="SEM922" s="806"/>
      <c r="SEN922" s="806"/>
      <c r="SEO922" s="806"/>
      <c r="SEP922" s="806"/>
      <c r="SEQ922" s="806"/>
      <c r="SER922" s="806"/>
      <c r="SES922" s="806"/>
      <c r="SET922" s="806"/>
      <c r="SEU922" s="806"/>
      <c r="SEV922" s="806"/>
      <c r="SEW922" s="806"/>
      <c r="SEX922" s="806"/>
      <c r="SEY922" s="806"/>
      <c r="SEZ922" s="806"/>
      <c r="SFA922" s="806"/>
      <c r="SFB922" s="806"/>
      <c r="SFC922" s="806"/>
      <c r="SFD922" s="806"/>
      <c r="SFE922" s="806"/>
      <c r="SFF922" s="806"/>
      <c r="SFG922" s="806"/>
      <c r="SFH922" s="806"/>
      <c r="SFI922" s="806"/>
      <c r="SFJ922" s="806"/>
      <c r="SFK922" s="806"/>
      <c r="SFL922" s="806"/>
      <c r="SFM922" s="806"/>
      <c r="SFN922" s="806"/>
      <c r="SFO922" s="806"/>
      <c r="SFP922" s="806"/>
      <c r="SFQ922" s="806"/>
      <c r="SFR922" s="806"/>
      <c r="SFS922" s="806"/>
      <c r="SFT922" s="806"/>
      <c r="SFU922" s="806"/>
      <c r="SFV922" s="806"/>
      <c r="SFW922" s="806"/>
      <c r="SFX922" s="806"/>
      <c r="SFY922" s="806"/>
      <c r="SFZ922" s="806"/>
      <c r="SGA922" s="806"/>
      <c r="SGB922" s="806"/>
      <c r="SGC922" s="806"/>
      <c r="SGD922" s="806"/>
      <c r="SGE922" s="806"/>
      <c r="SGF922" s="806"/>
      <c r="SGG922" s="806"/>
      <c r="SGH922" s="806"/>
      <c r="SGI922" s="806"/>
      <c r="SGJ922" s="806"/>
      <c r="SGK922" s="806"/>
      <c r="SGL922" s="806"/>
      <c r="SGM922" s="806"/>
      <c r="SGN922" s="806"/>
      <c r="SGO922" s="806"/>
      <c r="SGP922" s="806"/>
      <c r="SGQ922" s="806"/>
      <c r="SGR922" s="806"/>
      <c r="SGS922" s="806"/>
      <c r="SGT922" s="806"/>
      <c r="SGU922" s="806"/>
      <c r="SGV922" s="806"/>
      <c r="SGW922" s="806"/>
      <c r="SGX922" s="806"/>
      <c r="SGY922" s="806"/>
      <c r="SGZ922" s="806"/>
      <c r="SHA922" s="806"/>
      <c r="SHB922" s="806"/>
      <c r="SHC922" s="806"/>
      <c r="SHD922" s="806"/>
      <c r="SHE922" s="806"/>
      <c r="SHF922" s="806"/>
      <c r="SHG922" s="806"/>
      <c r="SHH922" s="806"/>
      <c r="SHI922" s="806"/>
      <c r="SHJ922" s="806"/>
      <c r="SHK922" s="806"/>
      <c r="SHL922" s="806"/>
      <c r="SHM922" s="806"/>
      <c r="SHN922" s="806"/>
      <c r="SHO922" s="806"/>
      <c r="SHP922" s="806"/>
      <c r="SHQ922" s="806"/>
      <c r="SHR922" s="806"/>
      <c r="SHS922" s="806"/>
      <c r="SHT922" s="806"/>
      <c r="SHU922" s="806"/>
      <c r="SHV922" s="806"/>
      <c r="SHW922" s="806"/>
      <c r="SHX922" s="806"/>
      <c r="SHY922" s="806"/>
      <c r="SHZ922" s="806"/>
      <c r="SIA922" s="806"/>
      <c r="SIB922" s="806"/>
      <c r="SIC922" s="806"/>
      <c r="SID922" s="806"/>
      <c r="SIE922" s="806"/>
      <c r="SIF922" s="806"/>
      <c r="SIG922" s="806"/>
      <c r="SIH922" s="806"/>
      <c r="SII922" s="806"/>
      <c r="SIJ922" s="806"/>
      <c r="SIK922" s="806"/>
      <c r="SIL922" s="806"/>
      <c r="SIM922" s="806"/>
      <c r="SIN922" s="806"/>
      <c r="SIO922" s="806"/>
      <c r="SIP922" s="806"/>
      <c r="SIQ922" s="806"/>
      <c r="SIR922" s="806"/>
      <c r="SIS922" s="806"/>
      <c r="SIT922" s="806"/>
      <c r="SIU922" s="806"/>
      <c r="SIV922" s="806"/>
      <c r="SIW922" s="806"/>
      <c r="SIX922" s="806"/>
      <c r="SIY922" s="806"/>
      <c r="SIZ922" s="806"/>
      <c r="SJA922" s="806"/>
      <c r="SJB922" s="806"/>
      <c r="SJC922" s="806"/>
      <c r="SJD922" s="806"/>
      <c r="SJE922" s="806"/>
      <c r="SJF922" s="806"/>
      <c r="SJG922" s="806"/>
      <c r="SJH922" s="806"/>
      <c r="SJI922" s="806"/>
      <c r="SJJ922" s="806"/>
      <c r="SJK922" s="806"/>
      <c r="SJL922" s="806"/>
      <c r="SJM922" s="806"/>
      <c r="SJN922" s="806"/>
      <c r="SJO922" s="806"/>
      <c r="SJP922" s="806"/>
      <c r="SJQ922" s="806"/>
      <c r="SJR922" s="806"/>
      <c r="SJS922" s="806"/>
      <c r="SJT922" s="806"/>
      <c r="SJU922" s="806"/>
      <c r="SJV922" s="806"/>
      <c r="SJW922" s="806"/>
      <c r="SJX922" s="806"/>
      <c r="SJY922" s="806"/>
      <c r="SJZ922" s="806"/>
      <c r="SKA922" s="806"/>
      <c r="SKB922" s="806"/>
      <c r="SKC922" s="806"/>
      <c r="SKD922" s="806"/>
      <c r="SKE922" s="806"/>
      <c r="SKF922" s="806"/>
      <c r="SKG922" s="806"/>
      <c r="SKH922" s="806"/>
      <c r="SKI922" s="806"/>
      <c r="SKJ922" s="806"/>
      <c r="SKK922" s="806"/>
      <c r="SKL922" s="806"/>
      <c r="SKM922" s="806"/>
      <c r="SKN922" s="806"/>
      <c r="SKO922" s="806"/>
      <c r="SKP922" s="806"/>
      <c r="SKQ922" s="806"/>
      <c r="SKR922" s="806"/>
      <c r="SKS922" s="806"/>
      <c r="SKT922" s="806"/>
      <c r="SKU922" s="806"/>
      <c r="SKV922" s="806"/>
      <c r="SKW922" s="806"/>
      <c r="SKX922" s="806"/>
      <c r="SKY922" s="806"/>
      <c r="SKZ922" s="806"/>
      <c r="SLA922" s="806"/>
      <c r="SLB922" s="806"/>
      <c r="SLC922" s="806"/>
      <c r="SLD922" s="806"/>
      <c r="SLE922" s="806"/>
      <c r="SLF922" s="806"/>
      <c r="SLG922" s="806"/>
      <c r="SLH922" s="806"/>
      <c r="SLI922" s="806"/>
      <c r="SLJ922" s="806"/>
      <c r="SLK922" s="806"/>
      <c r="SLL922" s="806"/>
      <c r="SLM922" s="806"/>
      <c r="SLN922" s="806"/>
      <c r="SLO922" s="806"/>
      <c r="SLP922" s="806"/>
      <c r="SLQ922" s="806"/>
      <c r="SLR922" s="806"/>
      <c r="SLS922" s="806"/>
      <c r="SLT922" s="806"/>
      <c r="SLU922" s="806"/>
      <c r="SLV922" s="806"/>
      <c r="SLW922" s="806"/>
      <c r="SLX922" s="806"/>
      <c r="SLY922" s="806"/>
      <c r="SLZ922" s="806"/>
      <c r="SMA922" s="806"/>
      <c r="SMB922" s="806"/>
      <c r="SMC922" s="806"/>
      <c r="SMD922" s="806"/>
      <c r="SME922" s="806"/>
      <c r="SMF922" s="806"/>
      <c r="SMG922" s="806"/>
      <c r="SMH922" s="806"/>
      <c r="SMI922" s="806"/>
      <c r="SMJ922" s="806"/>
      <c r="SMK922" s="806"/>
      <c r="SML922" s="806"/>
      <c r="SMM922" s="806"/>
      <c r="SMN922" s="806"/>
      <c r="SMO922" s="806"/>
      <c r="SMP922" s="806"/>
      <c r="SMQ922" s="806"/>
      <c r="SMR922" s="806"/>
      <c r="SMS922" s="806"/>
      <c r="SMT922" s="806"/>
      <c r="SMU922" s="806"/>
      <c r="SMV922" s="806"/>
      <c r="SMW922" s="806"/>
      <c r="SMX922" s="806"/>
      <c r="SMY922" s="806"/>
      <c r="SMZ922" s="806"/>
      <c r="SNA922" s="806"/>
      <c r="SNB922" s="806"/>
      <c r="SNC922" s="806"/>
      <c r="SND922" s="806"/>
      <c r="SNE922" s="806"/>
      <c r="SNF922" s="806"/>
      <c r="SNG922" s="806"/>
      <c r="SNH922" s="806"/>
      <c r="SNI922" s="806"/>
      <c r="SNJ922" s="806"/>
      <c r="SNK922" s="806"/>
      <c r="SNL922" s="806"/>
      <c r="SNM922" s="806"/>
      <c r="SNN922" s="806"/>
      <c r="SNO922" s="806"/>
      <c r="SNP922" s="806"/>
      <c r="SNQ922" s="806"/>
      <c r="SNR922" s="806"/>
      <c r="SNS922" s="806"/>
      <c r="SNT922" s="806"/>
      <c r="SNU922" s="806"/>
      <c r="SNV922" s="806"/>
      <c r="SNW922" s="806"/>
      <c r="SNX922" s="806"/>
      <c r="SNY922" s="806"/>
      <c r="SNZ922" s="806"/>
      <c r="SOA922" s="806"/>
      <c r="SOB922" s="806"/>
      <c r="SOC922" s="806"/>
      <c r="SOD922" s="806"/>
      <c r="SOE922" s="806"/>
      <c r="SOF922" s="806"/>
      <c r="SOG922" s="806"/>
      <c r="SOH922" s="806"/>
      <c r="SOI922" s="806"/>
      <c r="SOJ922" s="806"/>
      <c r="SOK922" s="806"/>
      <c r="SOL922" s="806"/>
      <c r="SOM922" s="806"/>
      <c r="SON922" s="806"/>
      <c r="SOO922" s="806"/>
      <c r="SOP922" s="806"/>
      <c r="SOQ922" s="806"/>
      <c r="SOR922" s="806"/>
      <c r="SOS922" s="806"/>
      <c r="SOT922" s="806"/>
      <c r="SOU922" s="806"/>
      <c r="SOV922" s="806"/>
      <c r="SOW922" s="806"/>
      <c r="SOX922" s="806"/>
      <c r="SOY922" s="806"/>
      <c r="SOZ922" s="806"/>
      <c r="SPA922" s="806"/>
      <c r="SPB922" s="806"/>
      <c r="SPC922" s="806"/>
      <c r="SPD922" s="806"/>
      <c r="SPE922" s="806"/>
      <c r="SPF922" s="806"/>
      <c r="SPG922" s="806"/>
      <c r="SPH922" s="806"/>
      <c r="SPI922" s="806"/>
      <c r="SPJ922" s="806"/>
      <c r="SPK922" s="806"/>
      <c r="SPL922" s="806"/>
      <c r="SPM922" s="806"/>
      <c r="SPN922" s="806"/>
      <c r="SPO922" s="806"/>
      <c r="SPP922" s="806"/>
      <c r="SPQ922" s="806"/>
      <c r="SPR922" s="806"/>
      <c r="SPS922" s="806"/>
      <c r="SPT922" s="806"/>
      <c r="SPU922" s="806"/>
      <c r="SPV922" s="806"/>
      <c r="SPW922" s="806"/>
      <c r="SPX922" s="806"/>
      <c r="SPY922" s="806"/>
      <c r="SPZ922" s="806"/>
      <c r="SQA922" s="806"/>
      <c r="SQB922" s="806"/>
      <c r="SQC922" s="806"/>
      <c r="SQD922" s="806"/>
      <c r="SQE922" s="806"/>
      <c r="SQF922" s="806"/>
      <c r="SQG922" s="806"/>
      <c r="SQH922" s="806"/>
      <c r="SQI922" s="806"/>
      <c r="SQJ922" s="806"/>
      <c r="SQK922" s="806"/>
      <c r="SQL922" s="806"/>
      <c r="SQM922" s="806"/>
      <c r="SQN922" s="806"/>
      <c r="SQO922" s="806"/>
      <c r="SQP922" s="806"/>
      <c r="SQQ922" s="806"/>
      <c r="SQR922" s="806"/>
      <c r="SQS922" s="806"/>
      <c r="SQT922" s="806"/>
      <c r="SQU922" s="806"/>
      <c r="SQV922" s="806"/>
      <c r="SQW922" s="806"/>
      <c r="SQX922" s="806"/>
      <c r="SQY922" s="806"/>
      <c r="SQZ922" s="806"/>
      <c r="SRA922" s="806"/>
      <c r="SRB922" s="806"/>
      <c r="SRC922" s="806"/>
      <c r="SRD922" s="806"/>
      <c r="SRE922" s="806"/>
      <c r="SRF922" s="806"/>
      <c r="SRG922" s="806"/>
      <c r="SRH922" s="806"/>
      <c r="SRI922" s="806"/>
      <c r="SRJ922" s="806"/>
      <c r="SRK922" s="806"/>
      <c r="SRL922" s="806"/>
      <c r="SRM922" s="806"/>
      <c r="SRN922" s="806"/>
      <c r="SRO922" s="806"/>
      <c r="SRP922" s="806"/>
      <c r="SRQ922" s="806"/>
      <c r="SRR922" s="806"/>
      <c r="SRS922" s="806"/>
      <c r="SRT922" s="806"/>
      <c r="SRU922" s="806"/>
      <c r="SRV922" s="806"/>
      <c r="SRW922" s="806"/>
      <c r="SRX922" s="806"/>
      <c r="SRY922" s="806"/>
      <c r="SRZ922" s="806"/>
      <c r="SSA922" s="806"/>
      <c r="SSB922" s="806"/>
      <c r="SSC922" s="806"/>
      <c r="SSD922" s="806"/>
      <c r="SSE922" s="806"/>
      <c r="SSF922" s="806"/>
      <c r="SSG922" s="806"/>
      <c r="SSH922" s="806"/>
      <c r="SSI922" s="806"/>
      <c r="SSJ922" s="806"/>
      <c r="SSK922" s="806"/>
      <c r="SSL922" s="806"/>
      <c r="SSM922" s="806"/>
      <c r="SSN922" s="806"/>
      <c r="SSO922" s="806"/>
      <c r="SSP922" s="806"/>
      <c r="SSQ922" s="806"/>
      <c r="SSR922" s="806"/>
      <c r="SSS922" s="806"/>
      <c r="SST922" s="806"/>
      <c r="SSU922" s="806"/>
      <c r="SSV922" s="806"/>
      <c r="SSW922" s="806"/>
      <c r="SSX922" s="806"/>
      <c r="SSY922" s="806"/>
      <c r="SSZ922" s="806"/>
      <c r="STA922" s="806"/>
      <c r="STB922" s="806"/>
      <c r="STC922" s="806"/>
      <c r="STD922" s="806"/>
      <c r="STE922" s="806"/>
      <c r="STF922" s="806"/>
      <c r="STG922" s="806"/>
      <c r="STH922" s="806"/>
      <c r="STI922" s="806"/>
      <c r="STJ922" s="806"/>
      <c r="STK922" s="806"/>
      <c r="STL922" s="806"/>
      <c r="STM922" s="806"/>
      <c r="STN922" s="806"/>
      <c r="STO922" s="806"/>
      <c r="STP922" s="806"/>
      <c r="STQ922" s="806"/>
      <c r="STR922" s="806"/>
      <c r="STS922" s="806"/>
      <c r="STT922" s="806"/>
      <c r="STU922" s="806"/>
      <c r="STV922" s="806"/>
      <c r="STW922" s="806"/>
      <c r="STX922" s="806"/>
      <c r="STY922" s="806"/>
      <c r="STZ922" s="806"/>
      <c r="SUA922" s="806"/>
      <c r="SUB922" s="806"/>
      <c r="SUC922" s="806"/>
      <c r="SUD922" s="806"/>
      <c r="SUE922" s="806"/>
      <c r="SUF922" s="806"/>
      <c r="SUG922" s="806"/>
      <c r="SUH922" s="806"/>
      <c r="SUI922" s="806"/>
      <c r="SUJ922" s="806"/>
      <c r="SUK922" s="806"/>
      <c r="SUL922" s="806"/>
      <c r="SUM922" s="806"/>
      <c r="SUN922" s="806"/>
      <c r="SUO922" s="806"/>
      <c r="SUP922" s="806"/>
      <c r="SUQ922" s="806"/>
      <c r="SUR922" s="806"/>
      <c r="SUS922" s="806"/>
      <c r="SUT922" s="806"/>
      <c r="SUU922" s="806"/>
      <c r="SUV922" s="806"/>
      <c r="SUW922" s="806"/>
      <c r="SUX922" s="806"/>
      <c r="SUY922" s="806"/>
      <c r="SUZ922" s="806"/>
      <c r="SVA922" s="806"/>
      <c r="SVB922" s="806"/>
      <c r="SVC922" s="806"/>
      <c r="SVD922" s="806"/>
      <c r="SVE922" s="806"/>
      <c r="SVF922" s="806"/>
      <c r="SVG922" s="806"/>
      <c r="SVH922" s="806"/>
      <c r="SVI922" s="806"/>
      <c r="SVJ922" s="806"/>
      <c r="SVK922" s="806"/>
      <c r="SVL922" s="806"/>
      <c r="SVM922" s="806"/>
      <c r="SVN922" s="806"/>
      <c r="SVO922" s="806"/>
      <c r="SVP922" s="806"/>
      <c r="SVQ922" s="806"/>
      <c r="SVR922" s="806"/>
      <c r="SVS922" s="806"/>
      <c r="SVT922" s="806"/>
      <c r="SVU922" s="806"/>
      <c r="SVV922" s="806"/>
      <c r="SVW922" s="806"/>
      <c r="SVX922" s="806"/>
      <c r="SVY922" s="806"/>
      <c r="SVZ922" s="806"/>
      <c r="SWA922" s="806"/>
      <c r="SWB922" s="806"/>
      <c r="SWC922" s="806"/>
      <c r="SWD922" s="806"/>
      <c r="SWE922" s="806"/>
      <c r="SWF922" s="806"/>
      <c r="SWG922" s="806"/>
      <c r="SWH922" s="806"/>
      <c r="SWI922" s="806"/>
      <c r="SWJ922" s="806"/>
      <c r="SWK922" s="806"/>
      <c r="SWL922" s="806"/>
      <c r="SWM922" s="806"/>
      <c r="SWN922" s="806"/>
      <c r="SWO922" s="806"/>
      <c r="SWP922" s="806"/>
      <c r="SWQ922" s="806"/>
      <c r="SWR922" s="806"/>
      <c r="SWS922" s="806"/>
      <c r="SWT922" s="806"/>
      <c r="SWU922" s="806"/>
      <c r="SWV922" s="806"/>
      <c r="SWW922" s="806"/>
      <c r="SWX922" s="806"/>
      <c r="SWY922" s="806"/>
      <c r="SWZ922" s="806"/>
      <c r="SXA922" s="806"/>
      <c r="SXB922" s="806"/>
      <c r="SXC922" s="806"/>
      <c r="SXD922" s="806"/>
      <c r="SXE922" s="806"/>
      <c r="SXF922" s="806"/>
      <c r="SXG922" s="806"/>
      <c r="SXH922" s="806"/>
      <c r="SXI922" s="806"/>
      <c r="SXJ922" s="806"/>
      <c r="SXK922" s="806"/>
      <c r="SXL922" s="806"/>
      <c r="SXM922" s="806"/>
      <c r="SXN922" s="806"/>
      <c r="SXO922" s="806"/>
      <c r="SXP922" s="806"/>
      <c r="SXQ922" s="806"/>
      <c r="SXR922" s="806"/>
      <c r="SXS922" s="806"/>
      <c r="SXT922" s="806"/>
      <c r="SXU922" s="806"/>
      <c r="SXV922" s="806"/>
      <c r="SXW922" s="806"/>
      <c r="SXX922" s="806"/>
      <c r="SXY922" s="806"/>
      <c r="SXZ922" s="806"/>
      <c r="SYA922" s="806"/>
      <c r="SYB922" s="806"/>
      <c r="SYC922" s="806"/>
      <c r="SYD922" s="806"/>
      <c r="SYE922" s="806"/>
      <c r="SYF922" s="806"/>
      <c r="SYG922" s="806"/>
      <c r="SYH922" s="806"/>
      <c r="SYI922" s="806"/>
      <c r="SYJ922" s="806"/>
      <c r="SYK922" s="806"/>
      <c r="SYL922" s="806"/>
      <c r="SYM922" s="806"/>
      <c r="SYN922" s="806"/>
      <c r="SYO922" s="806"/>
      <c r="SYP922" s="806"/>
      <c r="SYQ922" s="806"/>
      <c r="SYR922" s="806"/>
      <c r="SYS922" s="806"/>
      <c r="SYT922" s="806"/>
      <c r="SYU922" s="806"/>
      <c r="SYV922" s="806"/>
      <c r="SYW922" s="806"/>
      <c r="SYX922" s="806"/>
      <c r="SYY922" s="806"/>
      <c r="SYZ922" s="806"/>
      <c r="SZA922" s="806"/>
      <c r="SZB922" s="806"/>
      <c r="SZC922" s="806"/>
      <c r="SZD922" s="806"/>
      <c r="SZE922" s="806"/>
      <c r="SZF922" s="806"/>
      <c r="SZG922" s="806"/>
      <c r="SZH922" s="806"/>
      <c r="SZI922" s="806"/>
      <c r="SZJ922" s="806"/>
      <c r="SZK922" s="806"/>
      <c r="SZL922" s="806"/>
      <c r="SZM922" s="806"/>
      <c r="SZN922" s="806"/>
      <c r="SZO922" s="806"/>
      <c r="SZP922" s="806"/>
      <c r="SZQ922" s="806"/>
      <c r="SZR922" s="806"/>
      <c r="SZS922" s="806"/>
      <c r="SZT922" s="806"/>
      <c r="SZU922" s="806"/>
      <c r="SZV922" s="806"/>
      <c r="SZW922" s="806"/>
      <c r="SZX922" s="806"/>
      <c r="SZY922" s="806"/>
      <c r="SZZ922" s="806"/>
      <c r="TAA922" s="806"/>
      <c r="TAB922" s="806"/>
      <c r="TAC922" s="806"/>
      <c r="TAD922" s="806"/>
      <c r="TAE922" s="806"/>
      <c r="TAF922" s="806"/>
      <c r="TAG922" s="806"/>
      <c r="TAH922" s="806"/>
      <c r="TAI922" s="806"/>
      <c r="TAJ922" s="806"/>
      <c r="TAK922" s="806"/>
      <c r="TAL922" s="806"/>
      <c r="TAM922" s="806"/>
      <c r="TAN922" s="806"/>
      <c r="TAO922" s="806"/>
      <c r="TAP922" s="806"/>
      <c r="TAQ922" s="806"/>
      <c r="TAR922" s="806"/>
      <c r="TAS922" s="806"/>
      <c r="TAT922" s="806"/>
      <c r="TAU922" s="806"/>
      <c r="TAV922" s="806"/>
      <c r="TAW922" s="806"/>
      <c r="TAX922" s="806"/>
      <c r="TAY922" s="806"/>
      <c r="TAZ922" s="806"/>
      <c r="TBA922" s="806"/>
      <c r="TBB922" s="806"/>
      <c r="TBC922" s="806"/>
      <c r="TBD922" s="806"/>
      <c r="TBE922" s="806"/>
      <c r="TBF922" s="806"/>
      <c r="TBG922" s="806"/>
      <c r="TBH922" s="806"/>
      <c r="TBI922" s="806"/>
      <c r="TBJ922" s="806"/>
      <c r="TBK922" s="806"/>
      <c r="TBL922" s="806"/>
      <c r="TBM922" s="806"/>
      <c r="TBN922" s="806"/>
      <c r="TBO922" s="806"/>
      <c r="TBP922" s="806"/>
      <c r="TBQ922" s="806"/>
      <c r="TBR922" s="806"/>
      <c r="TBS922" s="806"/>
      <c r="TBT922" s="806"/>
      <c r="TBU922" s="806"/>
      <c r="TBV922" s="806"/>
      <c r="TBW922" s="806"/>
      <c r="TBX922" s="806"/>
      <c r="TBY922" s="806"/>
      <c r="TBZ922" s="806"/>
      <c r="TCA922" s="806"/>
      <c r="TCB922" s="806"/>
      <c r="TCC922" s="806"/>
      <c r="TCD922" s="806"/>
      <c r="TCE922" s="806"/>
      <c r="TCF922" s="806"/>
      <c r="TCG922" s="806"/>
      <c r="TCH922" s="806"/>
      <c r="TCI922" s="806"/>
      <c r="TCJ922" s="806"/>
      <c r="TCK922" s="806"/>
      <c r="TCL922" s="806"/>
      <c r="TCM922" s="806"/>
      <c r="TCN922" s="806"/>
      <c r="TCO922" s="806"/>
      <c r="TCP922" s="806"/>
      <c r="TCQ922" s="806"/>
      <c r="TCR922" s="806"/>
      <c r="TCS922" s="806"/>
      <c r="TCT922" s="806"/>
      <c r="TCU922" s="806"/>
      <c r="TCV922" s="806"/>
      <c r="TCW922" s="806"/>
      <c r="TCX922" s="806"/>
      <c r="TCY922" s="806"/>
      <c r="TCZ922" s="806"/>
      <c r="TDA922" s="806"/>
      <c r="TDB922" s="806"/>
      <c r="TDC922" s="806"/>
      <c r="TDD922" s="806"/>
      <c r="TDE922" s="806"/>
      <c r="TDF922" s="806"/>
      <c r="TDG922" s="806"/>
      <c r="TDH922" s="806"/>
      <c r="TDI922" s="806"/>
      <c r="TDJ922" s="806"/>
      <c r="TDK922" s="806"/>
      <c r="TDL922" s="806"/>
      <c r="TDM922" s="806"/>
      <c r="TDN922" s="806"/>
      <c r="TDO922" s="806"/>
      <c r="TDP922" s="806"/>
      <c r="TDQ922" s="806"/>
      <c r="TDR922" s="806"/>
      <c r="TDS922" s="806"/>
      <c r="TDT922" s="806"/>
      <c r="TDU922" s="806"/>
      <c r="TDV922" s="806"/>
      <c r="TDW922" s="806"/>
      <c r="TDX922" s="806"/>
      <c r="TDY922" s="806"/>
      <c r="TDZ922" s="806"/>
      <c r="TEA922" s="806"/>
      <c r="TEB922" s="806"/>
      <c r="TEC922" s="806"/>
      <c r="TED922" s="806"/>
      <c r="TEE922" s="806"/>
      <c r="TEF922" s="806"/>
      <c r="TEG922" s="806"/>
      <c r="TEH922" s="806"/>
      <c r="TEI922" s="806"/>
      <c r="TEJ922" s="806"/>
      <c r="TEK922" s="806"/>
      <c r="TEL922" s="806"/>
      <c r="TEM922" s="806"/>
      <c r="TEN922" s="806"/>
      <c r="TEO922" s="806"/>
      <c r="TEP922" s="806"/>
      <c r="TEQ922" s="806"/>
      <c r="TER922" s="806"/>
      <c r="TES922" s="806"/>
      <c r="TET922" s="806"/>
      <c r="TEU922" s="806"/>
      <c r="TEV922" s="806"/>
      <c r="TEW922" s="806"/>
      <c r="TEX922" s="806"/>
      <c r="TEY922" s="806"/>
      <c r="TEZ922" s="806"/>
      <c r="TFA922" s="806"/>
      <c r="TFB922" s="806"/>
      <c r="TFC922" s="806"/>
      <c r="TFD922" s="806"/>
      <c r="TFE922" s="806"/>
      <c r="TFF922" s="806"/>
      <c r="TFG922" s="806"/>
      <c r="TFH922" s="806"/>
      <c r="TFI922" s="806"/>
      <c r="TFJ922" s="806"/>
      <c r="TFK922" s="806"/>
      <c r="TFL922" s="806"/>
      <c r="TFM922" s="806"/>
      <c r="TFN922" s="806"/>
      <c r="TFO922" s="806"/>
      <c r="TFP922" s="806"/>
      <c r="TFQ922" s="806"/>
      <c r="TFR922" s="806"/>
      <c r="TFS922" s="806"/>
      <c r="TFT922" s="806"/>
      <c r="TFU922" s="806"/>
      <c r="TFV922" s="806"/>
      <c r="TFW922" s="806"/>
      <c r="TFX922" s="806"/>
      <c r="TFY922" s="806"/>
      <c r="TFZ922" s="806"/>
      <c r="TGA922" s="806"/>
      <c r="TGB922" s="806"/>
      <c r="TGC922" s="806"/>
      <c r="TGD922" s="806"/>
      <c r="TGE922" s="806"/>
      <c r="TGF922" s="806"/>
      <c r="TGG922" s="806"/>
      <c r="TGH922" s="806"/>
      <c r="TGI922" s="806"/>
      <c r="TGJ922" s="806"/>
      <c r="TGK922" s="806"/>
      <c r="TGL922" s="806"/>
      <c r="TGM922" s="806"/>
      <c r="TGN922" s="806"/>
      <c r="TGO922" s="806"/>
      <c r="TGP922" s="806"/>
      <c r="TGQ922" s="806"/>
      <c r="TGR922" s="806"/>
      <c r="TGS922" s="806"/>
      <c r="TGT922" s="806"/>
      <c r="TGU922" s="806"/>
      <c r="TGV922" s="806"/>
      <c r="TGW922" s="806"/>
      <c r="TGX922" s="806"/>
      <c r="TGY922" s="806"/>
      <c r="TGZ922" s="806"/>
      <c r="THA922" s="806"/>
      <c r="THB922" s="806"/>
      <c r="THC922" s="806"/>
      <c r="THD922" s="806"/>
      <c r="THE922" s="806"/>
      <c r="THF922" s="806"/>
      <c r="THG922" s="806"/>
      <c r="THH922" s="806"/>
      <c r="THI922" s="806"/>
      <c r="THJ922" s="806"/>
      <c r="THK922" s="806"/>
      <c r="THL922" s="806"/>
      <c r="THM922" s="806"/>
      <c r="THN922" s="806"/>
      <c r="THO922" s="806"/>
      <c r="THP922" s="806"/>
      <c r="THQ922" s="806"/>
      <c r="THR922" s="806"/>
      <c r="THS922" s="806"/>
      <c r="THT922" s="806"/>
      <c r="THU922" s="806"/>
      <c r="THV922" s="806"/>
      <c r="THW922" s="806"/>
      <c r="THX922" s="806"/>
      <c r="THY922" s="806"/>
      <c r="THZ922" s="806"/>
      <c r="TIA922" s="806"/>
      <c r="TIB922" s="806"/>
      <c r="TIC922" s="806"/>
      <c r="TID922" s="806"/>
      <c r="TIE922" s="806"/>
      <c r="TIF922" s="806"/>
      <c r="TIG922" s="806"/>
      <c r="TIH922" s="806"/>
      <c r="TII922" s="806"/>
      <c r="TIJ922" s="806"/>
      <c r="TIK922" s="806"/>
      <c r="TIL922" s="806"/>
      <c r="TIM922" s="806"/>
      <c r="TIN922" s="806"/>
      <c r="TIO922" s="806"/>
      <c r="TIP922" s="806"/>
      <c r="TIQ922" s="806"/>
      <c r="TIR922" s="806"/>
      <c r="TIS922" s="806"/>
      <c r="TIT922" s="806"/>
      <c r="TIU922" s="806"/>
      <c r="TIV922" s="806"/>
      <c r="TIW922" s="806"/>
      <c r="TIX922" s="806"/>
      <c r="TIY922" s="806"/>
      <c r="TIZ922" s="806"/>
      <c r="TJA922" s="806"/>
      <c r="TJB922" s="806"/>
      <c r="TJC922" s="806"/>
      <c r="TJD922" s="806"/>
      <c r="TJE922" s="806"/>
      <c r="TJF922" s="806"/>
      <c r="TJG922" s="806"/>
      <c r="TJH922" s="806"/>
      <c r="TJI922" s="806"/>
      <c r="TJJ922" s="806"/>
      <c r="TJK922" s="806"/>
      <c r="TJL922" s="806"/>
      <c r="TJM922" s="806"/>
      <c r="TJN922" s="806"/>
      <c r="TJO922" s="806"/>
      <c r="TJP922" s="806"/>
      <c r="TJQ922" s="806"/>
      <c r="TJR922" s="806"/>
      <c r="TJS922" s="806"/>
      <c r="TJT922" s="806"/>
      <c r="TJU922" s="806"/>
      <c r="TJV922" s="806"/>
      <c r="TJW922" s="806"/>
      <c r="TJX922" s="806"/>
      <c r="TJY922" s="806"/>
      <c r="TJZ922" s="806"/>
      <c r="TKA922" s="806"/>
      <c r="TKB922" s="806"/>
      <c r="TKC922" s="806"/>
      <c r="TKD922" s="806"/>
      <c r="TKE922" s="806"/>
      <c r="TKF922" s="806"/>
      <c r="TKG922" s="806"/>
      <c r="TKH922" s="806"/>
      <c r="TKI922" s="806"/>
      <c r="TKJ922" s="806"/>
      <c r="TKK922" s="806"/>
      <c r="TKL922" s="806"/>
      <c r="TKM922" s="806"/>
      <c r="TKN922" s="806"/>
      <c r="TKO922" s="806"/>
      <c r="TKP922" s="806"/>
      <c r="TKQ922" s="806"/>
      <c r="TKR922" s="806"/>
      <c r="TKS922" s="806"/>
      <c r="TKT922" s="806"/>
      <c r="TKU922" s="806"/>
      <c r="TKV922" s="806"/>
      <c r="TKW922" s="806"/>
      <c r="TKX922" s="806"/>
      <c r="TKY922" s="806"/>
      <c r="TKZ922" s="806"/>
      <c r="TLA922" s="806"/>
      <c r="TLB922" s="806"/>
      <c r="TLC922" s="806"/>
      <c r="TLD922" s="806"/>
      <c r="TLE922" s="806"/>
      <c r="TLF922" s="806"/>
      <c r="TLG922" s="806"/>
      <c r="TLH922" s="806"/>
      <c r="TLI922" s="806"/>
      <c r="TLJ922" s="806"/>
      <c r="TLK922" s="806"/>
      <c r="TLL922" s="806"/>
      <c r="TLM922" s="806"/>
      <c r="TLN922" s="806"/>
      <c r="TLO922" s="806"/>
      <c r="TLP922" s="806"/>
      <c r="TLQ922" s="806"/>
      <c r="TLR922" s="806"/>
      <c r="TLS922" s="806"/>
      <c r="TLT922" s="806"/>
      <c r="TLU922" s="806"/>
      <c r="TLV922" s="806"/>
      <c r="TLW922" s="806"/>
      <c r="TLX922" s="806"/>
      <c r="TLY922" s="806"/>
      <c r="TLZ922" s="806"/>
      <c r="TMA922" s="806"/>
      <c r="TMB922" s="806"/>
      <c r="TMC922" s="806"/>
      <c r="TMD922" s="806"/>
      <c r="TME922" s="806"/>
      <c r="TMF922" s="806"/>
      <c r="TMG922" s="806"/>
      <c r="TMH922" s="806"/>
      <c r="TMI922" s="806"/>
      <c r="TMJ922" s="806"/>
      <c r="TMK922" s="806"/>
      <c r="TML922" s="806"/>
      <c r="TMM922" s="806"/>
      <c r="TMN922" s="806"/>
      <c r="TMO922" s="806"/>
      <c r="TMP922" s="806"/>
      <c r="TMQ922" s="806"/>
      <c r="TMR922" s="806"/>
      <c r="TMS922" s="806"/>
      <c r="TMT922" s="806"/>
      <c r="TMU922" s="806"/>
      <c r="TMV922" s="806"/>
      <c r="TMW922" s="806"/>
      <c r="TMX922" s="806"/>
      <c r="TMY922" s="806"/>
      <c r="TMZ922" s="806"/>
      <c r="TNA922" s="806"/>
      <c r="TNB922" s="806"/>
      <c r="TNC922" s="806"/>
      <c r="TND922" s="806"/>
      <c r="TNE922" s="806"/>
      <c r="TNF922" s="806"/>
      <c r="TNG922" s="806"/>
      <c r="TNH922" s="806"/>
      <c r="TNI922" s="806"/>
      <c r="TNJ922" s="806"/>
      <c r="TNK922" s="806"/>
      <c r="TNL922" s="806"/>
      <c r="TNM922" s="806"/>
      <c r="TNN922" s="806"/>
      <c r="TNO922" s="806"/>
      <c r="TNP922" s="806"/>
      <c r="TNQ922" s="806"/>
      <c r="TNR922" s="806"/>
      <c r="TNS922" s="806"/>
      <c r="TNT922" s="806"/>
      <c r="TNU922" s="806"/>
      <c r="TNV922" s="806"/>
      <c r="TNW922" s="806"/>
      <c r="TNX922" s="806"/>
      <c r="TNY922" s="806"/>
      <c r="TNZ922" s="806"/>
      <c r="TOA922" s="806"/>
      <c r="TOB922" s="806"/>
      <c r="TOC922" s="806"/>
      <c r="TOD922" s="806"/>
      <c r="TOE922" s="806"/>
      <c r="TOF922" s="806"/>
      <c r="TOG922" s="806"/>
      <c r="TOH922" s="806"/>
      <c r="TOI922" s="806"/>
      <c r="TOJ922" s="806"/>
      <c r="TOK922" s="806"/>
      <c r="TOL922" s="806"/>
      <c r="TOM922" s="806"/>
      <c r="TON922" s="806"/>
      <c r="TOO922" s="806"/>
      <c r="TOP922" s="806"/>
      <c r="TOQ922" s="806"/>
      <c r="TOR922" s="806"/>
      <c r="TOS922" s="806"/>
      <c r="TOT922" s="806"/>
      <c r="TOU922" s="806"/>
      <c r="TOV922" s="806"/>
      <c r="TOW922" s="806"/>
      <c r="TOX922" s="806"/>
      <c r="TOY922" s="806"/>
      <c r="TOZ922" s="806"/>
      <c r="TPA922" s="806"/>
      <c r="TPB922" s="806"/>
      <c r="TPC922" s="806"/>
      <c r="TPD922" s="806"/>
      <c r="TPE922" s="806"/>
      <c r="TPF922" s="806"/>
      <c r="TPG922" s="806"/>
      <c r="TPH922" s="806"/>
      <c r="TPI922" s="806"/>
      <c r="TPJ922" s="806"/>
      <c r="TPK922" s="806"/>
      <c r="TPL922" s="806"/>
      <c r="TPM922" s="806"/>
      <c r="TPN922" s="806"/>
      <c r="TPO922" s="806"/>
      <c r="TPP922" s="806"/>
      <c r="TPQ922" s="806"/>
      <c r="TPR922" s="806"/>
      <c r="TPS922" s="806"/>
      <c r="TPT922" s="806"/>
      <c r="TPU922" s="806"/>
      <c r="TPV922" s="806"/>
      <c r="TPW922" s="806"/>
      <c r="TPX922" s="806"/>
      <c r="TPY922" s="806"/>
      <c r="TPZ922" s="806"/>
      <c r="TQA922" s="806"/>
      <c r="TQB922" s="806"/>
      <c r="TQC922" s="806"/>
      <c r="TQD922" s="806"/>
      <c r="TQE922" s="806"/>
      <c r="TQF922" s="806"/>
      <c r="TQG922" s="806"/>
      <c r="TQH922" s="806"/>
      <c r="TQI922" s="806"/>
      <c r="TQJ922" s="806"/>
      <c r="TQK922" s="806"/>
      <c r="TQL922" s="806"/>
      <c r="TQM922" s="806"/>
      <c r="TQN922" s="806"/>
      <c r="TQO922" s="806"/>
      <c r="TQP922" s="806"/>
      <c r="TQQ922" s="806"/>
      <c r="TQR922" s="806"/>
      <c r="TQS922" s="806"/>
      <c r="TQT922" s="806"/>
      <c r="TQU922" s="806"/>
      <c r="TQV922" s="806"/>
      <c r="TQW922" s="806"/>
      <c r="TQX922" s="806"/>
      <c r="TQY922" s="806"/>
      <c r="TQZ922" s="806"/>
      <c r="TRA922" s="806"/>
      <c r="TRB922" s="806"/>
      <c r="TRC922" s="806"/>
      <c r="TRD922" s="806"/>
      <c r="TRE922" s="806"/>
      <c r="TRF922" s="806"/>
      <c r="TRG922" s="806"/>
      <c r="TRH922" s="806"/>
      <c r="TRI922" s="806"/>
      <c r="TRJ922" s="806"/>
      <c r="TRK922" s="806"/>
      <c r="TRL922" s="806"/>
      <c r="TRM922" s="806"/>
      <c r="TRN922" s="806"/>
      <c r="TRO922" s="806"/>
      <c r="TRP922" s="806"/>
      <c r="TRQ922" s="806"/>
      <c r="TRR922" s="806"/>
      <c r="TRS922" s="806"/>
      <c r="TRT922" s="806"/>
      <c r="TRU922" s="806"/>
      <c r="TRV922" s="806"/>
      <c r="TRW922" s="806"/>
      <c r="TRX922" s="806"/>
      <c r="TRY922" s="806"/>
      <c r="TRZ922" s="806"/>
      <c r="TSA922" s="806"/>
      <c r="TSB922" s="806"/>
      <c r="TSC922" s="806"/>
      <c r="TSD922" s="806"/>
      <c r="TSE922" s="806"/>
      <c r="TSF922" s="806"/>
      <c r="TSG922" s="806"/>
      <c r="TSH922" s="806"/>
      <c r="TSI922" s="806"/>
      <c r="TSJ922" s="806"/>
      <c r="TSK922" s="806"/>
      <c r="TSL922" s="806"/>
      <c r="TSM922" s="806"/>
      <c r="TSN922" s="806"/>
      <c r="TSO922" s="806"/>
      <c r="TSP922" s="806"/>
      <c r="TSQ922" s="806"/>
      <c r="TSR922" s="806"/>
      <c r="TSS922" s="806"/>
      <c r="TST922" s="806"/>
      <c r="TSU922" s="806"/>
      <c r="TSV922" s="806"/>
      <c r="TSW922" s="806"/>
      <c r="TSX922" s="806"/>
      <c r="TSY922" s="806"/>
      <c r="TSZ922" s="806"/>
      <c r="TTA922" s="806"/>
      <c r="TTB922" s="806"/>
      <c r="TTC922" s="806"/>
      <c r="TTD922" s="806"/>
      <c r="TTE922" s="806"/>
      <c r="TTF922" s="806"/>
      <c r="TTG922" s="806"/>
      <c r="TTH922" s="806"/>
      <c r="TTI922" s="806"/>
      <c r="TTJ922" s="806"/>
      <c r="TTK922" s="806"/>
      <c r="TTL922" s="806"/>
      <c r="TTM922" s="806"/>
      <c r="TTN922" s="806"/>
      <c r="TTO922" s="806"/>
      <c r="TTP922" s="806"/>
      <c r="TTQ922" s="806"/>
      <c r="TTR922" s="806"/>
      <c r="TTS922" s="806"/>
      <c r="TTT922" s="806"/>
      <c r="TTU922" s="806"/>
      <c r="TTV922" s="806"/>
      <c r="TTW922" s="806"/>
      <c r="TTX922" s="806"/>
      <c r="TTY922" s="806"/>
      <c r="TTZ922" s="806"/>
      <c r="TUA922" s="806"/>
      <c r="TUB922" s="806"/>
      <c r="TUC922" s="806"/>
      <c r="TUD922" s="806"/>
      <c r="TUE922" s="806"/>
      <c r="TUF922" s="806"/>
      <c r="TUG922" s="806"/>
      <c r="TUH922" s="806"/>
      <c r="TUI922" s="806"/>
      <c r="TUJ922" s="806"/>
      <c r="TUK922" s="806"/>
      <c r="TUL922" s="806"/>
      <c r="TUM922" s="806"/>
      <c r="TUN922" s="806"/>
      <c r="TUO922" s="806"/>
      <c r="TUP922" s="806"/>
      <c r="TUQ922" s="806"/>
      <c r="TUR922" s="806"/>
      <c r="TUS922" s="806"/>
      <c r="TUT922" s="806"/>
      <c r="TUU922" s="806"/>
      <c r="TUV922" s="806"/>
      <c r="TUW922" s="806"/>
      <c r="TUX922" s="806"/>
      <c r="TUY922" s="806"/>
      <c r="TUZ922" s="806"/>
      <c r="TVA922" s="806"/>
      <c r="TVB922" s="806"/>
      <c r="TVC922" s="806"/>
      <c r="TVD922" s="806"/>
      <c r="TVE922" s="806"/>
      <c r="TVF922" s="806"/>
      <c r="TVG922" s="806"/>
      <c r="TVH922" s="806"/>
      <c r="TVI922" s="806"/>
      <c r="TVJ922" s="806"/>
      <c r="TVK922" s="806"/>
      <c r="TVL922" s="806"/>
      <c r="TVM922" s="806"/>
      <c r="TVN922" s="806"/>
      <c r="TVO922" s="806"/>
      <c r="TVP922" s="806"/>
      <c r="TVQ922" s="806"/>
      <c r="TVR922" s="806"/>
      <c r="TVS922" s="806"/>
      <c r="TVT922" s="806"/>
      <c r="TVU922" s="806"/>
      <c r="TVV922" s="806"/>
      <c r="TVW922" s="806"/>
      <c r="TVX922" s="806"/>
      <c r="TVY922" s="806"/>
      <c r="TVZ922" s="806"/>
      <c r="TWA922" s="806"/>
      <c r="TWB922" s="806"/>
      <c r="TWC922" s="806"/>
      <c r="TWD922" s="806"/>
      <c r="TWE922" s="806"/>
      <c r="TWF922" s="806"/>
      <c r="TWG922" s="806"/>
      <c r="TWH922" s="806"/>
      <c r="TWI922" s="806"/>
      <c r="TWJ922" s="806"/>
      <c r="TWK922" s="806"/>
      <c r="TWL922" s="806"/>
      <c r="TWM922" s="806"/>
      <c r="TWN922" s="806"/>
      <c r="TWO922" s="806"/>
      <c r="TWP922" s="806"/>
      <c r="TWQ922" s="806"/>
      <c r="TWR922" s="806"/>
      <c r="TWS922" s="806"/>
      <c r="TWT922" s="806"/>
      <c r="TWU922" s="806"/>
      <c r="TWV922" s="806"/>
      <c r="TWW922" s="806"/>
      <c r="TWX922" s="806"/>
      <c r="TWY922" s="806"/>
      <c r="TWZ922" s="806"/>
      <c r="TXA922" s="806"/>
      <c r="TXB922" s="806"/>
      <c r="TXC922" s="806"/>
      <c r="TXD922" s="806"/>
      <c r="TXE922" s="806"/>
      <c r="TXF922" s="806"/>
      <c r="TXG922" s="806"/>
      <c r="TXH922" s="806"/>
      <c r="TXI922" s="806"/>
      <c r="TXJ922" s="806"/>
      <c r="TXK922" s="806"/>
      <c r="TXL922" s="806"/>
      <c r="TXM922" s="806"/>
      <c r="TXN922" s="806"/>
      <c r="TXO922" s="806"/>
      <c r="TXP922" s="806"/>
      <c r="TXQ922" s="806"/>
      <c r="TXR922" s="806"/>
      <c r="TXS922" s="806"/>
      <c r="TXT922" s="806"/>
      <c r="TXU922" s="806"/>
      <c r="TXV922" s="806"/>
      <c r="TXW922" s="806"/>
      <c r="TXX922" s="806"/>
      <c r="TXY922" s="806"/>
      <c r="TXZ922" s="806"/>
      <c r="TYA922" s="806"/>
      <c r="TYB922" s="806"/>
      <c r="TYC922" s="806"/>
      <c r="TYD922" s="806"/>
      <c r="TYE922" s="806"/>
      <c r="TYF922" s="806"/>
      <c r="TYG922" s="806"/>
      <c r="TYH922" s="806"/>
      <c r="TYI922" s="806"/>
      <c r="TYJ922" s="806"/>
      <c r="TYK922" s="806"/>
      <c r="TYL922" s="806"/>
      <c r="TYM922" s="806"/>
      <c r="TYN922" s="806"/>
      <c r="TYO922" s="806"/>
      <c r="TYP922" s="806"/>
      <c r="TYQ922" s="806"/>
      <c r="TYR922" s="806"/>
      <c r="TYS922" s="806"/>
      <c r="TYT922" s="806"/>
      <c r="TYU922" s="806"/>
      <c r="TYV922" s="806"/>
      <c r="TYW922" s="806"/>
      <c r="TYX922" s="806"/>
      <c r="TYY922" s="806"/>
      <c r="TYZ922" s="806"/>
      <c r="TZA922" s="806"/>
      <c r="TZB922" s="806"/>
      <c r="TZC922" s="806"/>
      <c r="TZD922" s="806"/>
      <c r="TZE922" s="806"/>
      <c r="TZF922" s="806"/>
      <c r="TZG922" s="806"/>
      <c r="TZH922" s="806"/>
      <c r="TZI922" s="806"/>
      <c r="TZJ922" s="806"/>
      <c r="TZK922" s="806"/>
      <c r="TZL922" s="806"/>
      <c r="TZM922" s="806"/>
      <c r="TZN922" s="806"/>
      <c r="TZO922" s="806"/>
      <c r="TZP922" s="806"/>
      <c r="TZQ922" s="806"/>
      <c r="TZR922" s="806"/>
      <c r="TZS922" s="806"/>
      <c r="TZT922" s="806"/>
      <c r="TZU922" s="806"/>
      <c r="TZV922" s="806"/>
      <c r="TZW922" s="806"/>
      <c r="TZX922" s="806"/>
      <c r="TZY922" s="806"/>
      <c r="TZZ922" s="806"/>
      <c r="UAA922" s="806"/>
      <c r="UAB922" s="806"/>
      <c r="UAC922" s="806"/>
      <c r="UAD922" s="806"/>
      <c r="UAE922" s="806"/>
      <c r="UAF922" s="806"/>
      <c r="UAG922" s="806"/>
      <c r="UAH922" s="806"/>
      <c r="UAI922" s="806"/>
      <c r="UAJ922" s="806"/>
      <c r="UAK922" s="806"/>
      <c r="UAL922" s="806"/>
      <c r="UAM922" s="806"/>
      <c r="UAN922" s="806"/>
      <c r="UAO922" s="806"/>
      <c r="UAP922" s="806"/>
      <c r="UAQ922" s="806"/>
      <c r="UAR922" s="806"/>
      <c r="UAS922" s="806"/>
      <c r="UAT922" s="806"/>
      <c r="UAU922" s="806"/>
      <c r="UAV922" s="806"/>
      <c r="UAW922" s="806"/>
      <c r="UAX922" s="806"/>
      <c r="UAY922" s="806"/>
      <c r="UAZ922" s="806"/>
      <c r="UBA922" s="806"/>
      <c r="UBB922" s="806"/>
      <c r="UBC922" s="806"/>
      <c r="UBD922" s="806"/>
      <c r="UBE922" s="806"/>
      <c r="UBF922" s="806"/>
      <c r="UBG922" s="806"/>
      <c r="UBH922" s="806"/>
      <c r="UBI922" s="806"/>
      <c r="UBJ922" s="806"/>
      <c r="UBK922" s="806"/>
      <c r="UBL922" s="806"/>
      <c r="UBM922" s="806"/>
      <c r="UBN922" s="806"/>
      <c r="UBO922" s="806"/>
      <c r="UBP922" s="806"/>
      <c r="UBQ922" s="806"/>
      <c r="UBR922" s="806"/>
      <c r="UBS922" s="806"/>
      <c r="UBT922" s="806"/>
      <c r="UBU922" s="806"/>
      <c r="UBV922" s="806"/>
      <c r="UBW922" s="806"/>
      <c r="UBX922" s="806"/>
      <c r="UBY922" s="806"/>
      <c r="UBZ922" s="806"/>
      <c r="UCA922" s="806"/>
      <c r="UCB922" s="806"/>
      <c r="UCC922" s="806"/>
      <c r="UCD922" s="806"/>
      <c r="UCE922" s="806"/>
      <c r="UCF922" s="806"/>
      <c r="UCG922" s="806"/>
      <c r="UCH922" s="806"/>
      <c r="UCI922" s="806"/>
      <c r="UCJ922" s="806"/>
      <c r="UCK922" s="806"/>
      <c r="UCL922" s="806"/>
      <c r="UCM922" s="806"/>
      <c r="UCN922" s="806"/>
      <c r="UCO922" s="806"/>
      <c r="UCP922" s="806"/>
      <c r="UCQ922" s="806"/>
      <c r="UCR922" s="806"/>
      <c r="UCS922" s="806"/>
      <c r="UCT922" s="806"/>
      <c r="UCU922" s="806"/>
      <c r="UCV922" s="806"/>
      <c r="UCW922" s="806"/>
      <c r="UCX922" s="806"/>
      <c r="UCY922" s="806"/>
      <c r="UCZ922" s="806"/>
      <c r="UDA922" s="806"/>
      <c r="UDB922" s="806"/>
      <c r="UDC922" s="806"/>
      <c r="UDD922" s="806"/>
      <c r="UDE922" s="806"/>
      <c r="UDF922" s="806"/>
      <c r="UDG922" s="806"/>
      <c r="UDH922" s="806"/>
      <c r="UDI922" s="806"/>
      <c r="UDJ922" s="806"/>
      <c r="UDK922" s="806"/>
      <c r="UDL922" s="806"/>
      <c r="UDM922" s="806"/>
      <c r="UDN922" s="806"/>
      <c r="UDO922" s="806"/>
      <c r="UDP922" s="806"/>
      <c r="UDQ922" s="806"/>
      <c r="UDR922" s="806"/>
      <c r="UDS922" s="806"/>
      <c r="UDT922" s="806"/>
      <c r="UDU922" s="806"/>
      <c r="UDV922" s="806"/>
      <c r="UDW922" s="806"/>
      <c r="UDX922" s="806"/>
      <c r="UDY922" s="806"/>
      <c r="UDZ922" s="806"/>
      <c r="UEA922" s="806"/>
      <c r="UEB922" s="806"/>
      <c r="UEC922" s="806"/>
      <c r="UED922" s="806"/>
      <c r="UEE922" s="806"/>
      <c r="UEF922" s="806"/>
      <c r="UEG922" s="806"/>
      <c r="UEH922" s="806"/>
      <c r="UEI922" s="806"/>
      <c r="UEJ922" s="806"/>
      <c r="UEK922" s="806"/>
      <c r="UEL922" s="806"/>
      <c r="UEM922" s="806"/>
      <c r="UEN922" s="806"/>
      <c r="UEO922" s="806"/>
      <c r="UEP922" s="806"/>
      <c r="UEQ922" s="806"/>
      <c r="UER922" s="806"/>
      <c r="UES922" s="806"/>
      <c r="UET922" s="806"/>
      <c r="UEU922" s="806"/>
      <c r="UEV922" s="806"/>
      <c r="UEW922" s="806"/>
      <c r="UEX922" s="806"/>
      <c r="UEY922" s="806"/>
      <c r="UEZ922" s="806"/>
      <c r="UFA922" s="806"/>
      <c r="UFB922" s="806"/>
      <c r="UFC922" s="806"/>
      <c r="UFD922" s="806"/>
      <c r="UFE922" s="806"/>
      <c r="UFF922" s="806"/>
      <c r="UFG922" s="806"/>
      <c r="UFH922" s="806"/>
      <c r="UFI922" s="806"/>
      <c r="UFJ922" s="806"/>
      <c r="UFK922" s="806"/>
      <c r="UFL922" s="806"/>
      <c r="UFM922" s="806"/>
      <c r="UFN922" s="806"/>
      <c r="UFO922" s="806"/>
      <c r="UFP922" s="806"/>
      <c r="UFQ922" s="806"/>
      <c r="UFR922" s="806"/>
      <c r="UFS922" s="806"/>
      <c r="UFT922" s="806"/>
      <c r="UFU922" s="806"/>
      <c r="UFV922" s="806"/>
      <c r="UFW922" s="806"/>
      <c r="UFX922" s="806"/>
      <c r="UFY922" s="806"/>
      <c r="UFZ922" s="806"/>
      <c r="UGA922" s="806"/>
      <c r="UGB922" s="806"/>
      <c r="UGC922" s="806"/>
      <c r="UGD922" s="806"/>
      <c r="UGE922" s="806"/>
      <c r="UGF922" s="806"/>
      <c r="UGG922" s="806"/>
      <c r="UGH922" s="806"/>
      <c r="UGI922" s="806"/>
      <c r="UGJ922" s="806"/>
      <c r="UGK922" s="806"/>
      <c r="UGL922" s="806"/>
      <c r="UGM922" s="806"/>
      <c r="UGN922" s="806"/>
      <c r="UGO922" s="806"/>
      <c r="UGP922" s="806"/>
      <c r="UGQ922" s="806"/>
      <c r="UGR922" s="806"/>
      <c r="UGS922" s="806"/>
      <c r="UGT922" s="806"/>
      <c r="UGU922" s="806"/>
      <c r="UGV922" s="806"/>
      <c r="UGW922" s="806"/>
      <c r="UGX922" s="806"/>
      <c r="UGY922" s="806"/>
      <c r="UGZ922" s="806"/>
      <c r="UHA922" s="806"/>
      <c r="UHB922" s="806"/>
      <c r="UHC922" s="806"/>
      <c r="UHD922" s="806"/>
      <c r="UHE922" s="806"/>
      <c r="UHF922" s="806"/>
      <c r="UHG922" s="806"/>
      <c r="UHH922" s="806"/>
      <c r="UHI922" s="806"/>
      <c r="UHJ922" s="806"/>
      <c r="UHK922" s="806"/>
      <c r="UHL922" s="806"/>
      <c r="UHM922" s="806"/>
      <c r="UHN922" s="806"/>
      <c r="UHO922" s="806"/>
      <c r="UHP922" s="806"/>
      <c r="UHQ922" s="806"/>
      <c r="UHR922" s="806"/>
      <c r="UHS922" s="806"/>
      <c r="UHT922" s="806"/>
      <c r="UHU922" s="806"/>
      <c r="UHV922" s="806"/>
      <c r="UHW922" s="806"/>
      <c r="UHX922" s="806"/>
      <c r="UHY922" s="806"/>
      <c r="UHZ922" s="806"/>
      <c r="UIA922" s="806"/>
      <c r="UIB922" s="806"/>
      <c r="UIC922" s="806"/>
      <c r="UID922" s="806"/>
      <c r="UIE922" s="806"/>
      <c r="UIF922" s="806"/>
      <c r="UIG922" s="806"/>
      <c r="UIH922" s="806"/>
      <c r="UII922" s="806"/>
      <c r="UIJ922" s="806"/>
      <c r="UIK922" s="806"/>
      <c r="UIL922" s="806"/>
      <c r="UIM922" s="806"/>
      <c r="UIN922" s="806"/>
      <c r="UIO922" s="806"/>
      <c r="UIP922" s="806"/>
      <c r="UIQ922" s="806"/>
      <c r="UIR922" s="806"/>
      <c r="UIS922" s="806"/>
      <c r="UIT922" s="806"/>
      <c r="UIU922" s="806"/>
      <c r="UIV922" s="806"/>
      <c r="UIW922" s="806"/>
      <c r="UIX922" s="806"/>
      <c r="UIY922" s="806"/>
      <c r="UIZ922" s="806"/>
      <c r="UJA922" s="806"/>
      <c r="UJB922" s="806"/>
      <c r="UJC922" s="806"/>
      <c r="UJD922" s="806"/>
      <c r="UJE922" s="806"/>
      <c r="UJF922" s="806"/>
      <c r="UJG922" s="806"/>
      <c r="UJH922" s="806"/>
      <c r="UJI922" s="806"/>
      <c r="UJJ922" s="806"/>
      <c r="UJK922" s="806"/>
      <c r="UJL922" s="806"/>
      <c r="UJM922" s="806"/>
      <c r="UJN922" s="806"/>
      <c r="UJO922" s="806"/>
      <c r="UJP922" s="806"/>
      <c r="UJQ922" s="806"/>
      <c r="UJR922" s="806"/>
      <c r="UJS922" s="806"/>
      <c r="UJT922" s="806"/>
      <c r="UJU922" s="806"/>
      <c r="UJV922" s="806"/>
      <c r="UJW922" s="806"/>
      <c r="UJX922" s="806"/>
      <c r="UJY922" s="806"/>
      <c r="UJZ922" s="806"/>
      <c r="UKA922" s="806"/>
      <c r="UKB922" s="806"/>
      <c r="UKC922" s="806"/>
      <c r="UKD922" s="806"/>
      <c r="UKE922" s="806"/>
      <c r="UKF922" s="806"/>
      <c r="UKG922" s="806"/>
      <c r="UKH922" s="806"/>
      <c r="UKI922" s="806"/>
      <c r="UKJ922" s="806"/>
      <c r="UKK922" s="806"/>
      <c r="UKL922" s="806"/>
      <c r="UKM922" s="806"/>
      <c r="UKN922" s="806"/>
      <c r="UKO922" s="806"/>
      <c r="UKP922" s="806"/>
      <c r="UKQ922" s="806"/>
      <c r="UKR922" s="806"/>
      <c r="UKS922" s="806"/>
      <c r="UKT922" s="806"/>
      <c r="UKU922" s="806"/>
      <c r="UKV922" s="806"/>
      <c r="UKW922" s="806"/>
      <c r="UKX922" s="806"/>
      <c r="UKY922" s="806"/>
      <c r="UKZ922" s="806"/>
      <c r="ULA922" s="806"/>
      <c r="ULB922" s="806"/>
      <c r="ULC922" s="806"/>
      <c r="ULD922" s="806"/>
      <c r="ULE922" s="806"/>
      <c r="ULF922" s="806"/>
      <c r="ULG922" s="806"/>
      <c r="ULH922" s="806"/>
      <c r="ULI922" s="806"/>
      <c r="ULJ922" s="806"/>
      <c r="ULK922" s="806"/>
      <c r="ULL922" s="806"/>
      <c r="ULM922" s="806"/>
      <c r="ULN922" s="806"/>
      <c r="ULO922" s="806"/>
      <c r="ULP922" s="806"/>
      <c r="ULQ922" s="806"/>
      <c r="ULR922" s="806"/>
      <c r="ULS922" s="806"/>
      <c r="ULT922" s="806"/>
      <c r="ULU922" s="806"/>
      <c r="ULV922" s="806"/>
      <c r="ULW922" s="806"/>
      <c r="ULX922" s="806"/>
      <c r="ULY922" s="806"/>
      <c r="ULZ922" s="806"/>
      <c r="UMA922" s="806"/>
      <c r="UMB922" s="806"/>
      <c r="UMC922" s="806"/>
      <c r="UMD922" s="806"/>
      <c r="UME922" s="806"/>
      <c r="UMF922" s="806"/>
      <c r="UMG922" s="806"/>
      <c r="UMH922" s="806"/>
      <c r="UMI922" s="806"/>
      <c r="UMJ922" s="806"/>
      <c r="UMK922" s="806"/>
      <c r="UML922" s="806"/>
      <c r="UMM922" s="806"/>
      <c r="UMN922" s="806"/>
      <c r="UMO922" s="806"/>
      <c r="UMP922" s="806"/>
      <c r="UMQ922" s="806"/>
      <c r="UMR922" s="806"/>
      <c r="UMS922" s="806"/>
      <c r="UMT922" s="806"/>
      <c r="UMU922" s="806"/>
      <c r="UMV922" s="806"/>
      <c r="UMW922" s="806"/>
      <c r="UMX922" s="806"/>
      <c r="UMY922" s="806"/>
      <c r="UMZ922" s="806"/>
      <c r="UNA922" s="806"/>
      <c r="UNB922" s="806"/>
      <c r="UNC922" s="806"/>
      <c r="UND922" s="806"/>
      <c r="UNE922" s="806"/>
      <c r="UNF922" s="806"/>
      <c r="UNG922" s="806"/>
      <c r="UNH922" s="806"/>
      <c r="UNI922" s="806"/>
      <c r="UNJ922" s="806"/>
      <c r="UNK922" s="806"/>
      <c r="UNL922" s="806"/>
      <c r="UNM922" s="806"/>
      <c r="UNN922" s="806"/>
      <c r="UNO922" s="806"/>
      <c r="UNP922" s="806"/>
      <c r="UNQ922" s="806"/>
      <c r="UNR922" s="806"/>
      <c r="UNS922" s="806"/>
      <c r="UNT922" s="806"/>
      <c r="UNU922" s="806"/>
      <c r="UNV922" s="806"/>
      <c r="UNW922" s="806"/>
      <c r="UNX922" s="806"/>
      <c r="UNY922" s="806"/>
      <c r="UNZ922" s="806"/>
      <c r="UOA922" s="806"/>
      <c r="UOB922" s="806"/>
      <c r="UOC922" s="806"/>
      <c r="UOD922" s="806"/>
      <c r="UOE922" s="806"/>
      <c r="UOF922" s="806"/>
      <c r="UOG922" s="806"/>
      <c r="UOH922" s="806"/>
      <c r="UOI922" s="806"/>
      <c r="UOJ922" s="806"/>
      <c r="UOK922" s="806"/>
      <c r="UOL922" s="806"/>
      <c r="UOM922" s="806"/>
      <c r="UON922" s="806"/>
      <c r="UOO922" s="806"/>
      <c r="UOP922" s="806"/>
      <c r="UOQ922" s="806"/>
      <c r="UOR922" s="806"/>
      <c r="UOS922" s="806"/>
      <c r="UOT922" s="806"/>
      <c r="UOU922" s="806"/>
      <c r="UOV922" s="806"/>
      <c r="UOW922" s="806"/>
      <c r="UOX922" s="806"/>
      <c r="UOY922" s="806"/>
      <c r="UOZ922" s="806"/>
      <c r="UPA922" s="806"/>
      <c r="UPB922" s="806"/>
      <c r="UPC922" s="806"/>
      <c r="UPD922" s="806"/>
      <c r="UPE922" s="806"/>
      <c r="UPF922" s="806"/>
      <c r="UPG922" s="806"/>
      <c r="UPH922" s="806"/>
      <c r="UPI922" s="806"/>
      <c r="UPJ922" s="806"/>
      <c r="UPK922" s="806"/>
      <c r="UPL922" s="806"/>
      <c r="UPM922" s="806"/>
      <c r="UPN922" s="806"/>
      <c r="UPO922" s="806"/>
      <c r="UPP922" s="806"/>
      <c r="UPQ922" s="806"/>
      <c r="UPR922" s="806"/>
      <c r="UPS922" s="806"/>
      <c r="UPT922" s="806"/>
      <c r="UPU922" s="806"/>
      <c r="UPV922" s="806"/>
      <c r="UPW922" s="806"/>
      <c r="UPX922" s="806"/>
      <c r="UPY922" s="806"/>
      <c r="UPZ922" s="806"/>
      <c r="UQA922" s="806"/>
      <c r="UQB922" s="806"/>
      <c r="UQC922" s="806"/>
      <c r="UQD922" s="806"/>
      <c r="UQE922" s="806"/>
      <c r="UQF922" s="806"/>
      <c r="UQG922" s="806"/>
      <c r="UQH922" s="806"/>
      <c r="UQI922" s="806"/>
      <c r="UQJ922" s="806"/>
      <c r="UQK922" s="806"/>
      <c r="UQL922" s="806"/>
      <c r="UQM922" s="806"/>
      <c r="UQN922" s="806"/>
      <c r="UQO922" s="806"/>
      <c r="UQP922" s="806"/>
      <c r="UQQ922" s="806"/>
      <c r="UQR922" s="806"/>
      <c r="UQS922" s="806"/>
      <c r="UQT922" s="806"/>
      <c r="UQU922" s="806"/>
      <c r="UQV922" s="806"/>
      <c r="UQW922" s="806"/>
      <c r="UQX922" s="806"/>
      <c r="UQY922" s="806"/>
      <c r="UQZ922" s="806"/>
      <c r="URA922" s="806"/>
      <c r="URB922" s="806"/>
      <c r="URC922" s="806"/>
      <c r="URD922" s="806"/>
      <c r="URE922" s="806"/>
      <c r="URF922" s="806"/>
      <c r="URG922" s="806"/>
      <c r="URH922" s="806"/>
      <c r="URI922" s="806"/>
      <c r="URJ922" s="806"/>
      <c r="URK922" s="806"/>
      <c r="URL922" s="806"/>
      <c r="URM922" s="806"/>
      <c r="URN922" s="806"/>
      <c r="URO922" s="806"/>
      <c r="URP922" s="806"/>
      <c r="URQ922" s="806"/>
      <c r="URR922" s="806"/>
      <c r="URS922" s="806"/>
      <c r="URT922" s="806"/>
      <c r="URU922" s="806"/>
      <c r="URV922" s="806"/>
      <c r="URW922" s="806"/>
      <c r="URX922" s="806"/>
      <c r="URY922" s="806"/>
      <c r="URZ922" s="806"/>
      <c r="USA922" s="806"/>
      <c r="USB922" s="806"/>
      <c r="USC922" s="806"/>
      <c r="USD922" s="806"/>
      <c r="USE922" s="806"/>
      <c r="USF922" s="806"/>
      <c r="USG922" s="806"/>
      <c r="USH922" s="806"/>
      <c r="USI922" s="806"/>
      <c r="USJ922" s="806"/>
      <c r="USK922" s="806"/>
      <c r="USL922" s="806"/>
      <c r="USM922" s="806"/>
      <c r="USN922" s="806"/>
      <c r="USO922" s="806"/>
      <c r="USP922" s="806"/>
      <c r="USQ922" s="806"/>
      <c r="USR922" s="806"/>
      <c r="USS922" s="806"/>
      <c r="UST922" s="806"/>
      <c r="USU922" s="806"/>
      <c r="USV922" s="806"/>
      <c r="USW922" s="806"/>
      <c r="USX922" s="806"/>
      <c r="USY922" s="806"/>
      <c r="USZ922" s="806"/>
      <c r="UTA922" s="806"/>
      <c r="UTB922" s="806"/>
      <c r="UTC922" s="806"/>
      <c r="UTD922" s="806"/>
      <c r="UTE922" s="806"/>
      <c r="UTF922" s="806"/>
      <c r="UTG922" s="806"/>
      <c r="UTH922" s="806"/>
      <c r="UTI922" s="806"/>
      <c r="UTJ922" s="806"/>
      <c r="UTK922" s="806"/>
      <c r="UTL922" s="806"/>
      <c r="UTM922" s="806"/>
      <c r="UTN922" s="806"/>
      <c r="UTO922" s="806"/>
      <c r="UTP922" s="806"/>
      <c r="UTQ922" s="806"/>
      <c r="UTR922" s="806"/>
      <c r="UTS922" s="806"/>
      <c r="UTT922" s="806"/>
      <c r="UTU922" s="806"/>
      <c r="UTV922" s="806"/>
      <c r="UTW922" s="806"/>
      <c r="UTX922" s="806"/>
      <c r="UTY922" s="806"/>
      <c r="UTZ922" s="806"/>
      <c r="UUA922" s="806"/>
      <c r="UUB922" s="806"/>
      <c r="UUC922" s="806"/>
      <c r="UUD922" s="806"/>
      <c r="UUE922" s="806"/>
      <c r="UUF922" s="806"/>
      <c r="UUG922" s="806"/>
      <c r="UUH922" s="806"/>
      <c r="UUI922" s="806"/>
      <c r="UUJ922" s="806"/>
      <c r="UUK922" s="806"/>
      <c r="UUL922" s="806"/>
      <c r="UUM922" s="806"/>
      <c r="UUN922" s="806"/>
      <c r="UUO922" s="806"/>
      <c r="UUP922" s="806"/>
      <c r="UUQ922" s="806"/>
      <c r="UUR922" s="806"/>
      <c r="UUS922" s="806"/>
      <c r="UUT922" s="806"/>
      <c r="UUU922" s="806"/>
      <c r="UUV922" s="806"/>
      <c r="UUW922" s="806"/>
      <c r="UUX922" s="806"/>
      <c r="UUY922" s="806"/>
      <c r="UUZ922" s="806"/>
      <c r="UVA922" s="806"/>
      <c r="UVB922" s="806"/>
      <c r="UVC922" s="806"/>
      <c r="UVD922" s="806"/>
      <c r="UVE922" s="806"/>
      <c r="UVF922" s="806"/>
      <c r="UVG922" s="806"/>
      <c r="UVH922" s="806"/>
      <c r="UVI922" s="806"/>
      <c r="UVJ922" s="806"/>
      <c r="UVK922" s="806"/>
      <c r="UVL922" s="806"/>
      <c r="UVM922" s="806"/>
      <c r="UVN922" s="806"/>
      <c r="UVO922" s="806"/>
      <c r="UVP922" s="806"/>
      <c r="UVQ922" s="806"/>
      <c r="UVR922" s="806"/>
      <c r="UVS922" s="806"/>
      <c r="UVT922" s="806"/>
      <c r="UVU922" s="806"/>
      <c r="UVV922" s="806"/>
      <c r="UVW922" s="806"/>
      <c r="UVX922" s="806"/>
      <c r="UVY922" s="806"/>
      <c r="UVZ922" s="806"/>
      <c r="UWA922" s="806"/>
      <c r="UWB922" s="806"/>
      <c r="UWC922" s="806"/>
      <c r="UWD922" s="806"/>
      <c r="UWE922" s="806"/>
      <c r="UWF922" s="806"/>
      <c r="UWG922" s="806"/>
      <c r="UWH922" s="806"/>
      <c r="UWI922" s="806"/>
      <c r="UWJ922" s="806"/>
      <c r="UWK922" s="806"/>
      <c r="UWL922" s="806"/>
      <c r="UWM922" s="806"/>
      <c r="UWN922" s="806"/>
      <c r="UWO922" s="806"/>
      <c r="UWP922" s="806"/>
      <c r="UWQ922" s="806"/>
      <c r="UWR922" s="806"/>
      <c r="UWS922" s="806"/>
      <c r="UWT922" s="806"/>
      <c r="UWU922" s="806"/>
      <c r="UWV922" s="806"/>
      <c r="UWW922" s="806"/>
      <c r="UWX922" s="806"/>
      <c r="UWY922" s="806"/>
      <c r="UWZ922" s="806"/>
      <c r="UXA922" s="806"/>
      <c r="UXB922" s="806"/>
      <c r="UXC922" s="806"/>
      <c r="UXD922" s="806"/>
      <c r="UXE922" s="806"/>
      <c r="UXF922" s="806"/>
      <c r="UXG922" s="806"/>
      <c r="UXH922" s="806"/>
      <c r="UXI922" s="806"/>
      <c r="UXJ922" s="806"/>
      <c r="UXK922" s="806"/>
      <c r="UXL922" s="806"/>
      <c r="UXM922" s="806"/>
      <c r="UXN922" s="806"/>
      <c r="UXO922" s="806"/>
      <c r="UXP922" s="806"/>
      <c r="UXQ922" s="806"/>
      <c r="UXR922" s="806"/>
      <c r="UXS922" s="806"/>
      <c r="UXT922" s="806"/>
      <c r="UXU922" s="806"/>
      <c r="UXV922" s="806"/>
      <c r="UXW922" s="806"/>
      <c r="UXX922" s="806"/>
      <c r="UXY922" s="806"/>
      <c r="UXZ922" s="806"/>
      <c r="UYA922" s="806"/>
      <c r="UYB922" s="806"/>
      <c r="UYC922" s="806"/>
      <c r="UYD922" s="806"/>
      <c r="UYE922" s="806"/>
      <c r="UYF922" s="806"/>
      <c r="UYG922" s="806"/>
      <c r="UYH922" s="806"/>
      <c r="UYI922" s="806"/>
      <c r="UYJ922" s="806"/>
      <c r="UYK922" s="806"/>
      <c r="UYL922" s="806"/>
      <c r="UYM922" s="806"/>
      <c r="UYN922" s="806"/>
      <c r="UYO922" s="806"/>
      <c r="UYP922" s="806"/>
      <c r="UYQ922" s="806"/>
      <c r="UYR922" s="806"/>
      <c r="UYS922" s="806"/>
      <c r="UYT922" s="806"/>
      <c r="UYU922" s="806"/>
      <c r="UYV922" s="806"/>
      <c r="UYW922" s="806"/>
      <c r="UYX922" s="806"/>
      <c r="UYY922" s="806"/>
      <c r="UYZ922" s="806"/>
      <c r="UZA922" s="806"/>
      <c r="UZB922" s="806"/>
      <c r="UZC922" s="806"/>
      <c r="UZD922" s="806"/>
      <c r="UZE922" s="806"/>
      <c r="UZF922" s="806"/>
      <c r="UZG922" s="806"/>
      <c r="UZH922" s="806"/>
      <c r="UZI922" s="806"/>
      <c r="UZJ922" s="806"/>
      <c r="UZK922" s="806"/>
      <c r="UZL922" s="806"/>
      <c r="UZM922" s="806"/>
      <c r="UZN922" s="806"/>
      <c r="UZO922" s="806"/>
      <c r="UZP922" s="806"/>
      <c r="UZQ922" s="806"/>
      <c r="UZR922" s="806"/>
      <c r="UZS922" s="806"/>
      <c r="UZT922" s="806"/>
      <c r="UZU922" s="806"/>
      <c r="UZV922" s="806"/>
      <c r="UZW922" s="806"/>
      <c r="UZX922" s="806"/>
      <c r="UZY922" s="806"/>
      <c r="UZZ922" s="806"/>
      <c r="VAA922" s="806"/>
      <c r="VAB922" s="806"/>
      <c r="VAC922" s="806"/>
      <c r="VAD922" s="806"/>
      <c r="VAE922" s="806"/>
      <c r="VAF922" s="806"/>
      <c r="VAG922" s="806"/>
      <c r="VAH922" s="806"/>
      <c r="VAI922" s="806"/>
      <c r="VAJ922" s="806"/>
      <c r="VAK922" s="806"/>
      <c r="VAL922" s="806"/>
      <c r="VAM922" s="806"/>
      <c r="VAN922" s="806"/>
      <c r="VAO922" s="806"/>
      <c r="VAP922" s="806"/>
      <c r="VAQ922" s="806"/>
      <c r="VAR922" s="806"/>
      <c r="VAS922" s="806"/>
      <c r="VAT922" s="806"/>
      <c r="VAU922" s="806"/>
      <c r="VAV922" s="806"/>
      <c r="VAW922" s="806"/>
      <c r="VAX922" s="806"/>
      <c r="VAY922" s="806"/>
      <c r="VAZ922" s="806"/>
      <c r="VBA922" s="806"/>
      <c r="VBB922" s="806"/>
      <c r="VBC922" s="806"/>
      <c r="VBD922" s="806"/>
      <c r="VBE922" s="806"/>
      <c r="VBF922" s="806"/>
      <c r="VBG922" s="806"/>
      <c r="VBH922" s="806"/>
      <c r="VBI922" s="806"/>
      <c r="VBJ922" s="806"/>
      <c r="VBK922" s="806"/>
      <c r="VBL922" s="806"/>
      <c r="VBM922" s="806"/>
      <c r="VBN922" s="806"/>
      <c r="VBO922" s="806"/>
      <c r="VBP922" s="806"/>
      <c r="VBQ922" s="806"/>
      <c r="VBR922" s="806"/>
      <c r="VBS922" s="806"/>
      <c r="VBT922" s="806"/>
      <c r="VBU922" s="806"/>
      <c r="VBV922" s="806"/>
      <c r="VBW922" s="806"/>
      <c r="VBX922" s="806"/>
      <c r="VBY922" s="806"/>
      <c r="VBZ922" s="806"/>
      <c r="VCA922" s="806"/>
      <c r="VCB922" s="806"/>
      <c r="VCC922" s="806"/>
      <c r="VCD922" s="806"/>
      <c r="VCE922" s="806"/>
      <c r="VCF922" s="806"/>
      <c r="VCG922" s="806"/>
      <c r="VCH922" s="806"/>
      <c r="VCI922" s="806"/>
      <c r="VCJ922" s="806"/>
      <c r="VCK922" s="806"/>
      <c r="VCL922" s="806"/>
      <c r="VCM922" s="806"/>
      <c r="VCN922" s="806"/>
      <c r="VCO922" s="806"/>
      <c r="VCP922" s="806"/>
      <c r="VCQ922" s="806"/>
      <c r="VCR922" s="806"/>
      <c r="VCS922" s="806"/>
      <c r="VCT922" s="806"/>
      <c r="VCU922" s="806"/>
      <c r="VCV922" s="806"/>
      <c r="VCW922" s="806"/>
      <c r="VCX922" s="806"/>
      <c r="VCY922" s="806"/>
      <c r="VCZ922" s="806"/>
      <c r="VDA922" s="806"/>
      <c r="VDB922" s="806"/>
      <c r="VDC922" s="806"/>
      <c r="VDD922" s="806"/>
      <c r="VDE922" s="806"/>
      <c r="VDF922" s="806"/>
      <c r="VDG922" s="806"/>
      <c r="VDH922" s="806"/>
      <c r="VDI922" s="806"/>
      <c r="VDJ922" s="806"/>
      <c r="VDK922" s="806"/>
      <c r="VDL922" s="806"/>
      <c r="VDM922" s="806"/>
      <c r="VDN922" s="806"/>
      <c r="VDO922" s="806"/>
      <c r="VDP922" s="806"/>
      <c r="VDQ922" s="806"/>
      <c r="VDR922" s="806"/>
      <c r="VDS922" s="806"/>
      <c r="VDT922" s="806"/>
      <c r="VDU922" s="806"/>
      <c r="VDV922" s="806"/>
      <c r="VDW922" s="806"/>
      <c r="VDX922" s="806"/>
      <c r="VDY922" s="806"/>
      <c r="VDZ922" s="806"/>
      <c r="VEA922" s="806"/>
      <c r="VEB922" s="806"/>
      <c r="VEC922" s="806"/>
      <c r="VED922" s="806"/>
      <c r="VEE922" s="806"/>
      <c r="VEF922" s="806"/>
      <c r="VEG922" s="806"/>
      <c r="VEH922" s="806"/>
      <c r="VEI922" s="806"/>
      <c r="VEJ922" s="806"/>
      <c r="VEK922" s="806"/>
      <c r="VEL922" s="806"/>
      <c r="VEM922" s="806"/>
      <c r="VEN922" s="806"/>
      <c r="VEO922" s="806"/>
      <c r="VEP922" s="806"/>
      <c r="VEQ922" s="806"/>
      <c r="VER922" s="806"/>
      <c r="VES922" s="806"/>
      <c r="VET922" s="806"/>
      <c r="VEU922" s="806"/>
      <c r="VEV922" s="806"/>
      <c r="VEW922" s="806"/>
      <c r="VEX922" s="806"/>
      <c r="VEY922" s="806"/>
      <c r="VEZ922" s="806"/>
      <c r="VFA922" s="806"/>
      <c r="VFB922" s="806"/>
      <c r="VFC922" s="806"/>
      <c r="VFD922" s="806"/>
      <c r="VFE922" s="806"/>
      <c r="VFF922" s="806"/>
      <c r="VFG922" s="806"/>
      <c r="VFH922" s="806"/>
      <c r="VFI922" s="806"/>
      <c r="VFJ922" s="806"/>
      <c r="VFK922" s="806"/>
      <c r="VFL922" s="806"/>
      <c r="VFM922" s="806"/>
      <c r="VFN922" s="806"/>
      <c r="VFO922" s="806"/>
      <c r="VFP922" s="806"/>
      <c r="VFQ922" s="806"/>
      <c r="VFR922" s="806"/>
      <c r="VFS922" s="806"/>
      <c r="VFT922" s="806"/>
      <c r="VFU922" s="806"/>
      <c r="VFV922" s="806"/>
      <c r="VFW922" s="806"/>
      <c r="VFX922" s="806"/>
      <c r="VFY922" s="806"/>
      <c r="VFZ922" s="806"/>
      <c r="VGA922" s="806"/>
      <c r="VGB922" s="806"/>
      <c r="VGC922" s="806"/>
      <c r="VGD922" s="806"/>
      <c r="VGE922" s="806"/>
      <c r="VGF922" s="806"/>
      <c r="VGG922" s="806"/>
      <c r="VGH922" s="806"/>
      <c r="VGI922" s="806"/>
      <c r="VGJ922" s="806"/>
      <c r="VGK922" s="806"/>
      <c r="VGL922" s="806"/>
      <c r="VGM922" s="806"/>
      <c r="VGN922" s="806"/>
      <c r="VGO922" s="806"/>
      <c r="VGP922" s="806"/>
      <c r="VGQ922" s="806"/>
      <c r="VGR922" s="806"/>
      <c r="VGS922" s="806"/>
      <c r="VGT922" s="806"/>
      <c r="VGU922" s="806"/>
      <c r="VGV922" s="806"/>
      <c r="VGW922" s="806"/>
      <c r="VGX922" s="806"/>
      <c r="VGY922" s="806"/>
      <c r="VGZ922" s="806"/>
      <c r="VHA922" s="806"/>
      <c r="VHB922" s="806"/>
      <c r="VHC922" s="806"/>
      <c r="VHD922" s="806"/>
      <c r="VHE922" s="806"/>
      <c r="VHF922" s="806"/>
      <c r="VHG922" s="806"/>
      <c r="VHH922" s="806"/>
      <c r="VHI922" s="806"/>
      <c r="VHJ922" s="806"/>
      <c r="VHK922" s="806"/>
      <c r="VHL922" s="806"/>
      <c r="VHM922" s="806"/>
      <c r="VHN922" s="806"/>
      <c r="VHO922" s="806"/>
      <c r="VHP922" s="806"/>
      <c r="VHQ922" s="806"/>
      <c r="VHR922" s="806"/>
      <c r="VHS922" s="806"/>
      <c r="VHT922" s="806"/>
      <c r="VHU922" s="806"/>
      <c r="VHV922" s="806"/>
      <c r="VHW922" s="806"/>
      <c r="VHX922" s="806"/>
      <c r="VHY922" s="806"/>
      <c r="VHZ922" s="806"/>
      <c r="VIA922" s="806"/>
      <c r="VIB922" s="806"/>
      <c r="VIC922" s="806"/>
      <c r="VID922" s="806"/>
      <c r="VIE922" s="806"/>
      <c r="VIF922" s="806"/>
      <c r="VIG922" s="806"/>
      <c r="VIH922" s="806"/>
      <c r="VII922" s="806"/>
      <c r="VIJ922" s="806"/>
      <c r="VIK922" s="806"/>
      <c r="VIL922" s="806"/>
      <c r="VIM922" s="806"/>
      <c r="VIN922" s="806"/>
      <c r="VIO922" s="806"/>
      <c r="VIP922" s="806"/>
      <c r="VIQ922" s="806"/>
      <c r="VIR922" s="806"/>
      <c r="VIS922" s="806"/>
      <c r="VIT922" s="806"/>
      <c r="VIU922" s="806"/>
      <c r="VIV922" s="806"/>
      <c r="VIW922" s="806"/>
      <c r="VIX922" s="806"/>
      <c r="VIY922" s="806"/>
      <c r="VIZ922" s="806"/>
      <c r="VJA922" s="806"/>
      <c r="VJB922" s="806"/>
      <c r="VJC922" s="806"/>
      <c r="VJD922" s="806"/>
      <c r="VJE922" s="806"/>
      <c r="VJF922" s="806"/>
      <c r="VJG922" s="806"/>
      <c r="VJH922" s="806"/>
      <c r="VJI922" s="806"/>
      <c r="VJJ922" s="806"/>
      <c r="VJK922" s="806"/>
      <c r="VJL922" s="806"/>
      <c r="VJM922" s="806"/>
      <c r="VJN922" s="806"/>
      <c r="VJO922" s="806"/>
      <c r="VJP922" s="806"/>
      <c r="VJQ922" s="806"/>
      <c r="VJR922" s="806"/>
      <c r="VJS922" s="806"/>
      <c r="VJT922" s="806"/>
      <c r="VJU922" s="806"/>
      <c r="VJV922" s="806"/>
      <c r="VJW922" s="806"/>
      <c r="VJX922" s="806"/>
      <c r="VJY922" s="806"/>
      <c r="VJZ922" s="806"/>
      <c r="VKA922" s="806"/>
      <c r="VKB922" s="806"/>
      <c r="VKC922" s="806"/>
      <c r="VKD922" s="806"/>
      <c r="VKE922" s="806"/>
      <c r="VKF922" s="806"/>
      <c r="VKG922" s="806"/>
      <c r="VKH922" s="806"/>
      <c r="VKI922" s="806"/>
      <c r="VKJ922" s="806"/>
      <c r="VKK922" s="806"/>
      <c r="VKL922" s="806"/>
      <c r="VKM922" s="806"/>
      <c r="VKN922" s="806"/>
      <c r="VKO922" s="806"/>
      <c r="VKP922" s="806"/>
      <c r="VKQ922" s="806"/>
      <c r="VKR922" s="806"/>
      <c r="VKS922" s="806"/>
      <c r="VKT922" s="806"/>
      <c r="VKU922" s="806"/>
      <c r="VKV922" s="806"/>
      <c r="VKW922" s="806"/>
      <c r="VKX922" s="806"/>
      <c r="VKY922" s="806"/>
      <c r="VKZ922" s="806"/>
      <c r="VLA922" s="806"/>
      <c r="VLB922" s="806"/>
      <c r="VLC922" s="806"/>
      <c r="VLD922" s="806"/>
      <c r="VLE922" s="806"/>
      <c r="VLF922" s="806"/>
      <c r="VLG922" s="806"/>
      <c r="VLH922" s="806"/>
      <c r="VLI922" s="806"/>
      <c r="VLJ922" s="806"/>
      <c r="VLK922" s="806"/>
      <c r="VLL922" s="806"/>
      <c r="VLM922" s="806"/>
      <c r="VLN922" s="806"/>
      <c r="VLO922" s="806"/>
      <c r="VLP922" s="806"/>
      <c r="VLQ922" s="806"/>
      <c r="VLR922" s="806"/>
      <c r="VLS922" s="806"/>
      <c r="VLT922" s="806"/>
      <c r="VLU922" s="806"/>
      <c r="VLV922" s="806"/>
      <c r="VLW922" s="806"/>
      <c r="VLX922" s="806"/>
      <c r="VLY922" s="806"/>
      <c r="VLZ922" s="806"/>
      <c r="VMA922" s="806"/>
      <c r="VMB922" s="806"/>
      <c r="VMC922" s="806"/>
      <c r="VMD922" s="806"/>
      <c r="VME922" s="806"/>
      <c r="VMF922" s="806"/>
      <c r="VMG922" s="806"/>
      <c r="VMH922" s="806"/>
      <c r="VMI922" s="806"/>
      <c r="VMJ922" s="806"/>
      <c r="VMK922" s="806"/>
      <c r="VML922" s="806"/>
      <c r="VMM922" s="806"/>
      <c r="VMN922" s="806"/>
      <c r="VMO922" s="806"/>
      <c r="VMP922" s="806"/>
      <c r="VMQ922" s="806"/>
      <c r="VMR922" s="806"/>
      <c r="VMS922" s="806"/>
      <c r="VMT922" s="806"/>
      <c r="VMU922" s="806"/>
      <c r="VMV922" s="806"/>
      <c r="VMW922" s="806"/>
      <c r="VMX922" s="806"/>
      <c r="VMY922" s="806"/>
      <c r="VMZ922" s="806"/>
      <c r="VNA922" s="806"/>
      <c r="VNB922" s="806"/>
      <c r="VNC922" s="806"/>
      <c r="VND922" s="806"/>
      <c r="VNE922" s="806"/>
      <c r="VNF922" s="806"/>
      <c r="VNG922" s="806"/>
      <c r="VNH922" s="806"/>
      <c r="VNI922" s="806"/>
      <c r="VNJ922" s="806"/>
      <c r="VNK922" s="806"/>
      <c r="VNL922" s="806"/>
      <c r="VNM922" s="806"/>
      <c r="VNN922" s="806"/>
      <c r="VNO922" s="806"/>
      <c r="VNP922" s="806"/>
      <c r="VNQ922" s="806"/>
      <c r="VNR922" s="806"/>
      <c r="VNS922" s="806"/>
      <c r="VNT922" s="806"/>
      <c r="VNU922" s="806"/>
      <c r="VNV922" s="806"/>
      <c r="VNW922" s="806"/>
      <c r="VNX922" s="806"/>
      <c r="VNY922" s="806"/>
      <c r="VNZ922" s="806"/>
      <c r="VOA922" s="806"/>
      <c r="VOB922" s="806"/>
      <c r="VOC922" s="806"/>
      <c r="VOD922" s="806"/>
      <c r="VOE922" s="806"/>
      <c r="VOF922" s="806"/>
      <c r="VOG922" s="806"/>
      <c r="VOH922" s="806"/>
      <c r="VOI922" s="806"/>
      <c r="VOJ922" s="806"/>
      <c r="VOK922" s="806"/>
      <c r="VOL922" s="806"/>
      <c r="VOM922" s="806"/>
      <c r="VON922" s="806"/>
      <c r="VOO922" s="806"/>
      <c r="VOP922" s="806"/>
      <c r="VOQ922" s="806"/>
      <c r="VOR922" s="806"/>
      <c r="VOS922" s="806"/>
      <c r="VOT922" s="806"/>
      <c r="VOU922" s="806"/>
      <c r="VOV922" s="806"/>
      <c r="VOW922" s="806"/>
      <c r="VOX922" s="806"/>
      <c r="VOY922" s="806"/>
      <c r="VOZ922" s="806"/>
      <c r="VPA922" s="806"/>
      <c r="VPB922" s="806"/>
      <c r="VPC922" s="806"/>
      <c r="VPD922" s="806"/>
      <c r="VPE922" s="806"/>
      <c r="VPF922" s="806"/>
      <c r="VPG922" s="806"/>
      <c r="VPH922" s="806"/>
      <c r="VPI922" s="806"/>
      <c r="VPJ922" s="806"/>
      <c r="VPK922" s="806"/>
      <c r="VPL922" s="806"/>
      <c r="VPM922" s="806"/>
      <c r="VPN922" s="806"/>
      <c r="VPO922" s="806"/>
      <c r="VPP922" s="806"/>
      <c r="VPQ922" s="806"/>
      <c r="VPR922" s="806"/>
      <c r="VPS922" s="806"/>
      <c r="VPT922" s="806"/>
      <c r="VPU922" s="806"/>
      <c r="VPV922" s="806"/>
      <c r="VPW922" s="806"/>
      <c r="VPX922" s="806"/>
      <c r="VPY922" s="806"/>
      <c r="VPZ922" s="806"/>
      <c r="VQA922" s="806"/>
      <c r="VQB922" s="806"/>
      <c r="VQC922" s="806"/>
      <c r="VQD922" s="806"/>
      <c r="VQE922" s="806"/>
      <c r="VQF922" s="806"/>
      <c r="VQG922" s="806"/>
      <c r="VQH922" s="806"/>
      <c r="VQI922" s="806"/>
      <c r="VQJ922" s="806"/>
      <c r="VQK922" s="806"/>
      <c r="VQL922" s="806"/>
      <c r="VQM922" s="806"/>
      <c r="VQN922" s="806"/>
      <c r="VQO922" s="806"/>
      <c r="VQP922" s="806"/>
      <c r="VQQ922" s="806"/>
      <c r="VQR922" s="806"/>
      <c r="VQS922" s="806"/>
      <c r="VQT922" s="806"/>
      <c r="VQU922" s="806"/>
      <c r="VQV922" s="806"/>
      <c r="VQW922" s="806"/>
      <c r="VQX922" s="806"/>
      <c r="VQY922" s="806"/>
      <c r="VQZ922" s="806"/>
      <c r="VRA922" s="806"/>
      <c r="VRB922" s="806"/>
      <c r="VRC922" s="806"/>
      <c r="VRD922" s="806"/>
      <c r="VRE922" s="806"/>
      <c r="VRF922" s="806"/>
      <c r="VRG922" s="806"/>
      <c r="VRH922" s="806"/>
      <c r="VRI922" s="806"/>
      <c r="VRJ922" s="806"/>
      <c r="VRK922" s="806"/>
      <c r="VRL922" s="806"/>
      <c r="VRM922" s="806"/>
      <c r="VRN922" s="806"/>
      <c r="VRO922" s="806"/>
      <c r="VRP922" s="806"/>
      <c r="VRQ922" s="806"/>
      <c r="VRR922" s="806"/>
      <c r="VRS922" s="806"/>
      <c r="VRT922" s="806"/>
      <c r="VRU922" s="806"/>
      <c r="VRV922" s="806"/>
      <c r="VRW922" s="806"/>
      <c r="VRX922" s="806"/>
      <c r="VRY922" s="806"/>
      <c r="VRZ922" s="806"/>
      <c r="VSA922" s="806"/>
      <c r="VSB922" s="806"/>
      <c r="VSC922" s="806"/>
      <c r="VSD922" s="806"/>
      <c r="VSE922" s="806"/>
      <c r="VSF922" s="806"/>
      <c r="VSG922" s="806"/>
      <c r="VSH922" s="806"/>
      <c r="VSI922" s="806"/>
      <c r="VSJ922" s="806"/>
      <c r="VSK922" s="806"/>
      <c r="VSL922" s="806"/>
      <c r="VSM922" s="806"/>
      <c r="VSN922" s="806"/>
      <c r="VSO922" s="806"/>
      <c r="VSP922" s="806"/>
      <c r="VSQ922" s="806"/>
      <c r="VSR922" s="806"/>
      <c r="VSS922" s="806"/>
      <c r="VST922" s="806"/>
      <c r="VSU922" s="806"/>
      <c r="VSV922" s="806"/>
      <c r="VSW922" s="806"/>
      <c r="VSX922" s="806"/>
      <c r="VSY922" s="806"/>
      <c r="VSZ922" s="806"/>
      <c r="VTA922" s="806"/>
      <c r="VTB922" s="806"/>
      <c r="VTC922" s="806"/>
      <c r="VTD922" s="806"/>
      <c r="VTE922" s="806"/>
      <c r="VTF922" s="806"/>
      <c r="VTG922" s="806"/>
      <c r="VTH922" s="806"/>
      <c r="VTI922" s="806"/>
      <c r="VTJ922" s="806"/>
      <c r="VTK922" s="806"/>
      <c r="VTL922" s="806"/>
      <c r="VTM922" s="806"/>
      <c r="VTN922" s="806"/>
      <c r="VTO922" s="806"/>
      <c r="VTP922" s="806"/>
      <c r="VTQ922" s="806"/>
      <c r="VTR922" s="806"/>
      <c r="VTS922" s="806"/>
      <c r="VTT922" s="806"/>
      <c r="VTU922" s="806"/>
      <c r="VTV922" s="806"/>
      <c r="VTW922" s="806"/>
      <c r="VTX922" s="806"/>
      <c r="VTY922" s="806"/>
      <c r="VTZ922" s="806"/>
      <c r="VUA922" s="806"/>
      <c r="VUB922" s="806"/>
      <c r="VUC922" s="806"/>
      <c r="VUD922" s="806"/>
      <c r="VUE922" s="806"/>
      <c r="VUF922" s="806"/>
      <c r="VUG922" s="806"/>
      <c r="VUH922" s="806"/>
      <c r="VUI922" s="806"/>
      <c r="VUJ922" s="806"/>
      <c r="VUK922" s="806"/>
      <c r="VUL922" s="806"/>
      <c r="VUM922" s="806"/>
      <c r="VUN922" s="806"/>
      <c r="VUO922" s="806"/>
      <c r="VUP922" s="806"/>
      <c r="VUQ922" s="806"/>
      <c r="VUR922" s="806"/>
      <c r="VUS922" s="806"/>
      <c r="VUT922" s="806"/>
      <c r="VUU922" s="806"/>
      <c r="VUV922" s="806"/>
      <c r="VUW922" s="806"/>
      <c r="VUX922" s="806"/>
      <c r="VUY922" s="806"/>
      <c r="VUZ922" s="806"/>
      <c r="VVA922" s="806"/>
      <c r="VVB922" s="806"/>
      <c r="VVC922" s="806"/>
      <c r="VVD922" s="806"/>
      <c r="VVE922" s="806"/>
      <c r="VVF922" s="806"/>
      <c r="VVG922" s="806"/>
      <c r="VVH922" s="806"/>
      <c r="VVI922" s="806"/>
      <c r="VVJ922" s="806"/>
      <c r="VVK922" s="806"/>
      <c r="VVL922" s="806"/>
      <c r="VVM922" s="806"/>
      <c r="VVN922" s="806"/>
      <c r="VVO922" s="806"/>
      <c r="VVP922" s="806"/>
      <c r="VVQ922" s="806"/>
      <c r="VVR922" s="806"/>
      <c r="VVS922" s="806"/>
      <c r="VVT922" s="806"/>
      <c r="VVU922" s="806"/>
      <c r="VVV922" s="806"/>
      <c r="VVW922" s="806"/>
      <c r="VVX922" s="806"/>
      <c r="VVY922" s="806"/>
      <c r="VVZ922" s="806"/>
      <c r="VWA922" s="806"/>
      <c r="VWB922" s="806"/>
      <c r="VWC922" s="806"/>
      <c r="VWD922" s="806"/>
      <c r="VWE922" s="806"/>
      <c r="VWF922" s="806"/>
      <c r="VWG922" s="806"/>
      <c r="VWH922" s="806"/>
      <c r="VWI922" s="806"/>
      <c r="VWJ922" s="806"/>
      <c r="VWK922" s="806"/>
      <c r="VWL922" s="806"/>
      <c r="VWM922" s="806"/>
      <c r="VWN922" s="806"/>
      <c r="VWO922" s="806"/>
      <c r="VWP922" s="806"/>
      <c r="VWQ922" s="806"/>
      <c r="VWR922" s="806"/>
      <c r="VWS922" s="806"/>
      <c r="VWT922" s="806"/>
      <c r="VWU922" s="806"/>
      <c r="VWV922" s="806"/>
      <c r="VWW922" s="806"/>
      <c r="VWX922" s="806"/>
      <c r="VWY922" s="806"/>
      <c r="VWZ922" s="806"/>
      <c r="VXA922" s="806"/>
      <c r="VXB922" s="806"/>
      <c r="VXC922" s="806"/>
      <c r="VXD922" s="806"/>
      <c r="VXE922" s="806"/>
      <c r="VXF922" s="806"/>
      <c r="VXG922" s="806"/>
      <c r="VXH922" s="806"/>
      <c r="VXI922" s="806"/>
      <c r="VXJ922" s="806"/>
      <c r="VXK922" s="806"/>
      <c r="VXL922" s="806"/>
      <c r="VXM922" s="806"/>
      <c r="VXN922" s="806"/>
      <c r="VXO922" s="806"/>
      <c r="VXP922" s="806"/>
      <c r="VXQ922" s="806"/>
      <c r="VXR922" s="806"/>
      <c r="VXS922" s="806"/>
      <c r="VXT922" s="806"/>
      <c r="VXU922" s="806"/>
      <c r="VXV922" s="806"/>
      <c r="VXW922" s="806"/>
      <c r="VXX922" s="806"/>
      <c r="VXY922" s="806"/>
      <c r="VXZ922" s="806"/>
      <c r="VYA922" s="806"/>
      <c r="VYB922" s="806"/>
      <c r="VYC922" s="806"/>
      <c r="VYD922" s="806"/>
      <c r="VYE922" s="806"/>
      <c r="VYF922" s="806"/>
      <c r="VYG922" s="806"/>
      <c r="VYH922" s="806"/>
      <c r="VYI922" s="806"/>
      <c r="VYJ922" s="806"/>
      <c r="VYK922" s="806"/>
      <c r="VYL922" s="806"/>
      <c r="VYM922" s="806"/>
      <c r="VYN922" s="806"/>
      <c r="VYO922" s="806"/>
      <c r="VYP922" s="806"/>
      <c r="VYQ922" s="806"/>
      <c r="VYR922" s="806"/>
      <c r="VYS922" s="806"/>
      <c r="VYT922" s="806"/>
      <c r="VYU922" s="806"/>
      <c r="VYV922" s="806"/>
      <c r="VYW922" s="806"/>
      <c r="VYX922" s="806"/>
      <c r="VYY922" s="806"/>
      <c r="VYZ922" s="806"/>
      <c r="VZA922" s="806"/>
      <c r="VZB922" s="806"/>
      <c r="VZC922" s="806"/>
      <c r="VZD922" s="806"/>
      <c r="VZE922" s="806"/>
      <c r="VZF922" s="806"/>
      <c r="VZG922" s="806"/>
      <c r="VZH922" s="806"/>
      <c r="VZI922" s="806"/>
      <c r="VZJ922" s="806"/>
      <c r="VZK922" s="806"/>
      <c r="VZL922" s="806"/>
      <c r="VZM922" s="806"/>
      <c r="VZN922" s="806"/>
      <c r="VZO922" s="806"/>
      <c r="VZP922" s="806"/>
      <c r="VZQ922" s="806"/>
      <c r="VZR922" s="806"/>
      <c r="VZS922" s="806"/>
      <c r="VZT922" s="806"/>
      <c r="VZU922" s="806"/>
      <c r="VZV922" s="806"/>
      <c r="VZW922" s="806"/>
      <c r="VZX922" s="806"/>
      <c r="VZY922" s="806"/>
      <c r="VZZ922" s="806"/>
      <c r="WAA922" s="806"/>
      <c r="WAB922" s="806"/>
      <c r="WAC922" s="806"/>
      <c r="WAD922" s="806"/>
      <c r="WAE922" s="806"/>
      <c r="WAF922" s="806"/>
      <c r="WAG922" s="806"/>
      <c r="WAH922" s="806"/>
      <c r="WAI922" s="806"/>
      <c r="WAJ922" s="806"/>
      <c r="WAK922" s="806"/>
      <c r="WAL922" s="806"/>
      <c r="WAM922" s="806"/>
      <c r="WAN922" s="806"/>
      <c r="WAO922" s="806"/>
      <c r="WAP922" s="806"/>
      <c r="WAQ922" s="806"/>
      <c r="WAR922" s="806"/>
      <c r="WAS922" s="806"/>
      <c r="WAT922" s="806"/>
      <c r="WAU922" s="806"/>
      <c r="WAV922" s="806"/>
      <c r="WAW922" s="806"/>
      <c r="WAX922" s="806"/>
      <c r="WAY922" s="806"/>
      <c r="WAZ922" s="806"/>
      <c r="WBA922" s="806"/>
      <c r="WBB922" s="806"/>
      <c r="WBC922" s="806"/>
      <c r="WBD922" s="806"/>
      <c r="WBE922" s="806"/>
      <c r="WBF922" s="806"/>
      <c r="WBG922" s="806"/>
      <c r="WBH922" s="806"/>
      <c r="WBI922" s="806"/>
      <c r="WBJ922" s="806"/>
      <c r="WBK922" s="806"/>
      <c r="WBL922" s="806"/>
      <c r="WBM922" s="806"/>
      <c r="WBN922" s="806"/>
      <c r="WBO922" s="806"/>
      <c r="WBP922" s="806"/>
      <c r="WBQ922" s="806"/>
      <c r="WBR922" s="806"/>
      <c r="WBS922" s="806"/>
      <c r="WBT922" s="806"/>
      <c r="WBU922" s="806"/>
      <c r="WBV922" s="806"/>
      <c r="WBW922" s="806"/>
      <c r="WBX922" s="806"/>
      <c r="WBY922" s="806"/>
      <c r="WBZ922" s="806"/>
      <c r="WCA922" s="806"/>
      <c r="WCB922" s="806"/>
      <c r="WCC922" s="806"/>
      <c r="WCD922" s="806"/>
      <c r="WCE922" s="806"/>
      <c r="WCF922" s="806"/>
      <c r="WCG922" s="806"/>
      <c r="WCH922" s="806"/>
      <c r="WCI922" s="806"/>
      <c r="WCJ922" s="806"/>
      <c r="WCK922" s="806"/>
      <c r="WCL922" s="806"/>
      <c r="WCM922" s="806"/>
      <c r="WCN922" s="806"/>
      <c r="WCO922" s="806"/>
      <c r="WCP922" s="806"/>
      <c r="WCQ922" s="806"/>
      <c r="WCR922" s="806"/>
      <c r="WCS922" s="806"/>
      <c r="WCT922" s="806"/>
      <c r="WCU922" s="806"/>
      <c r="WCV922" s="806"/>
      <c r="WCW922" s="806"/>
      <c r="WCX922" s="806"/>
      <c r="WCY922" s="806"/>
      <c r="WCZ922" s="806"/>
      <c r="WDA922" s="806"/>
      <c r="WDB922" s="806"/>
      <c r="WDC922" s="806"/>
      <c r="WDD922" s="806"/>
      <c r="WDE922" s="806"/>
      <c r="WDF922" s="806"/>
      <c r="WDG922" s="806"/>
      <c r="WDH922" s="806"/>
      <c r="WDI922" s="806"/>
      <c r="WDJ922" s="806"/>
      <c r="WDK922" s="806"/>
      <c r="WDL922" s="806"/>
      <c r="WDM922" s="806"/>
      <c r="WDN922" s="806"/>
      <c r="WDO922" s="806"/>
      <c r="WDP922" s="806"/>
      <c r="WDQ922" s="806"/>
      <c r="WDR922" s="806"/>
      <c r="WDS922" s="806"/>
      <c r="WDT922" s="806"/>
      <c r="WDU922" s="806"/>
      <c r="WDV922" s="806"/>
      <c r="WDW922" s="806"/>
      <c r="WDX922" s="806"/>
      <c r="WDY922" s="806"/>
      <c r="WDZ922" s="806"/>
      <c r="WEA922" s="806"/>
      <c r="WEB922" s="806"/>
      <c r="WEC922" s="806"/>
      <c r="WED922" s="806"/>
      <c r="WEE922" s="806"/>
      <c r="WEF922" s="806"/>
      <c r="WEG922" s="806"/>
      <c r="WEH922" s="806"/>
      <c r="WEI922" s="806"/>
      <c r="WEJ922" s="806"/>
      <c r="WEK922" s="806"/>
      <c r="WEL922" s="806"/>
      <c r="WEM922" s="806"/>
      <c r="WEN922" s="806"/>
      <c r="WEO922" s="806"/>
      <c r="WEP922" s="806"/>
      <c r="WEQ922" s="806"/>
      <c r="WER922" s="806"/>
      <c r="WES922" s="806"/>
      <c r="WET922" s="806"/>
      <c r="WEU922" s="806"/>
      <c r="WEV922" s="806"/>
      <c r="WEW922" s="806"/>
      <c r="WEX922" s="806"/>
      <c r="WEY922" s="806"/>
      <c r="WEZ922" s="806"/>
      <c r="WFA922" s="806"/>
      <c r="WFB922" s="806"/>
      <c r="WFC922" s="806"/>
      <c r="WFD922" s="806"/>
      <c r="WFE922" s="806"/>
      <c r="WFF922" s="806"/>
      <c r="WFG922" s="806"/>
      <c r="WFH922" s="806"/>
      <c r="WFI922" s="806"/>
      <c r="WFJ922" s="806"/>
      <c r="WFK922" s="806"/>
      <c r="WFL922" s="806"/>
      <c r="WFM922" s="806"/>
      <c r="WFN922" s="806"/>
      <c r="WFO922" s="806"/>
      <c r="WFP922" s="806"/>
      <c r="WFQ922" s="806"/>
      <c r="WFR922" s="806"/>
      <c r="WFS922" s="806"/>
      <c r="WFT922" s="806"/>
      <c r="WFU922" s="806"/>
      <c r="WFV922" s="806"/>
      <c r="WFW922" s="806"/>
      <c r="WFX922" s="806"/>
      <c r="WFY922" s="806"/>
      <c r="WFZ922" s="806"/>
      <c r="WGA922" s="806"/>
      <c r="WGB922" s="806"/>
      <c r="WGC922" s="806"/>
      <c r="WGD922" s="806"/>
      <c r="WGE922" s="806"/>
      <c r="WGF922" s="806"/>
      <c r="WGG922" s="806"/>
      <c r="WGH922" s="806"/>
      <c r="WGI922" s="806"/>
      <c r="WGJ922" s="806"/>
      <c r="WGK922" s="806"/>
      <c r="WGL922" s="806"/>
      <c r="WGM922" s="806"/>
      <c r="WGN922" s="806"/>
      <c r="WGO922" s="806"/>
      <c r="WGP922" s="806"/>
      <c r="WGQ922" s="806"/>
      <c r="WGR922" s="806"/>
      <c r="WGS922" s="806"/>
      <c r="WGT922" s="806"/>
      <c r="WGU922" s="806"/>
      <c r="WGV922" s="806"/>
      <c r="WGW922" s="806"/>
      <c r="WGX922" s="806"/>
      <c r="WGY922" s="806"/>
      <c r="WGZ922" s="806"/>
      <c r="WHA922" s="806"/>
      <c r="WHB922" s="806"/>
      <c r="WHC922" s="806"/>
      <c r="WHD922" s="806"/>
      <c r="WHE922" s="806"/>
      <c r="WHF922" s="806"/>
      <c r="WHG922" s="806"/>
      <c r="WHH922" s="806"/>
      <c r="WHI922" s="806"/>
      <c r="WHJ922" s="806"/>
      <c r="WHK922" s="806"/>
      <c r="WHL922" s="806"/>
      <c r="WHM922" s="806"/>
      <c r="WHN922" s="806"/>
      <c r="WHO922" s="806"/>
      <c r="WHP922" s="806"/>
      <c r="WHQ922" s="806"/>
      <c r="WHR922" s="806"/>
      <c r="WHS922" s="806"/>
      <c r="WHT922" s="806"/>
      <c r="WHU922" s="806"/>
      <c r="WHV922" s="806"/>
      <c r="WHW922" s="806"/>
      <c r="WHX922" s="806"/>
      <c r="WHY922" s="806"/>
      <c r="WHZ922" s="806"/>
      <c r="WIA922" s="806"/>
      <c r="WIB922" s="806"/>
      <c r="WIC922" s="806"/>
      <c r="WID922" s="806"/>
      <c r="WIE922" s="806"/>
      <c r="WIF922" s="806"/>
      <c r="WIG922" s="806"/>
      <c r="WIH922" s="806"/>
      <c r="WII922" s="806"/>
      <c r="WIJ922" s="806"/>
      <c r="WIK922" s="806"/>
      <c r="WIL922" s="806"/>
      <c r="WIM922" s="806"/>
      <c r="WIN922" s="806"/>
      <c r="WIO922" s="806"/>
      <c r="WIP922" s="806"/>
      <c r="WIQ922" s="806"/>
      <c r="WIR922" s="806"/>
      <c r="WIS922" s="806"/>
      <c r="WIT922" s="806"/>
      <c r="WIU922" s="806"/>
      <c r="WIV922" s="806"/>
      <c r="WIW922" s="806"/>
      <c r="WIX922" s="806"/>
      <c r="WIY922" s="806"/>
      <c r="WIZ922" s="806"/>
      <c r="WJA922" s="806"/>
      <c r="WJB922" s="806"/>
      <c r="WJC922" s="806"/>
      <c r="WJD922" s="806"/>
      <c r="WJE922" s="806"/>
      <c r="WJF922" s="806"/>
      <c r="WJG922" s="806"/>
      <c r="WJH922" s="806"/>
      <c r="WJI922" s="806"/>
      <c r="WJJ922" s="806"/>
      <c r="WJK922" s="806"/>
      <c r="WJL922" s="806"/>
      <c r="WJM922" s="806"/>
      <c r="WJN922" s="806"/>
      <c r="WJO922" s="806"/>
      <c r="WJP922" s="806"/>
      <c r="WJQ922" s="806"/>
      <c r="WJR922" s="806"/>
      <c r="WJS922" s="806"/>
      <c r="WJT922" s="806"/>
      <c r="WJU922" s="806"/>
      <c r="WJV922" s="806"/>
      <c r="WJW922" s="806"/>
      <c r="WJX922" s="806"/>
      <c r="WJY922" s="806"/>
      <c r="WJZ922" s="806"/>
      <c r="WKA922" s="806"/>
      <c r="WKB922" s="806"/>
      <c r="WKC922" s="806"/>
      <c r="WKD922" s="806"/>
      <c r="WKE922" s="806"/>
      <c r="WKF922" s="806"/>
      <c r="WKG922" s="806"/>
      <c r="WKH922" s="806"/>
      <c r="WKI922" s="806"/>
      <c r="WKJ922" s="806"/>
      <c r="WKK922" s="806"/>
      <c r="WKL922" s="806"/>
      <c r="WKM922" s="806"/>
      <c r="WKN922" s="806"/>
      <c r="WKO922" s="806"/>
      <c r="WKP922" s="806"/>
      <c r="WKQ922" s="806"/>
      <c r="WKR922" s="806"/>
      <c r="WKS922" s="806"/>
      <c r="WKT922" s="806"/>
      <c r="WKU922" s="806"/>
      <c r="WKV922" s="806"/>
      <c r="WKW922" s="806"/>
      <c r="WKX922" s="806"/>
      <c r="WKY922" s="806"/>
      <c r="WKZ922" s="806"/>
      <c r="WLA922" s="806"/>
      <c r="WLB922" s="806"/>
      <c r="WLC922" s="806"/>
      <c r="WLD922" s="806"/>
      <c r="WLE922" s="806"/>
      <c r="WLF922" s="806"/>
      <c r="WLG922" s="806"/>
      <c r="WLH922" s="806"/>
      <c r="WLI922" s="806"/>
      <c r="WLJ922" s="806"/>
      <c r="WLK922" s="806"/>
      <c r="WLL922" s="806"/>
      <c r="WLM922" s="806"/>
      <c r="WLN922" s="806"/>
      <c r="WLO922" s="806"/>
      <c r="WLP922" s="806"/>
      <c r="WLQ922" s="806"/>
      <c r="WLR922" s="806"/>
      <c r="WLS922" s="806"/>
      <c r="WLT922" s="806"/>
      <c r="WLU922" s="806"/>
      <c r="WLV922" s="806"/>
      <c r="WLW922" s="806"/>
      <c r="WLX922" s="806"/>
      <c r="WLY922" s="806"/>
      <c r="WLZ922" s="806"/>
      <c r="WMA922" s="806"/>
      <c r="WMB922" s="806"/>
      <c r="WMC922" s="806"/>
      <c r="WMD922" s="806"/>
      <c r="WME922" s="806"/>
      <c r="WMF922" s="806"/>
      <c r="WMG922" s="806"/>
      <c r="WMH922" s="806"/>
      <c r="WMI922" s="806"/>
      <c r="WMJ922" s="806"/>
      <c r="WMK922" s="806"/>
      <c r="WML922" s="806"/>
      <c r="WMM922" s="806"/>
      <c r="WMN922" s="806"/>
      <c r="WMO922" s="806"/>
      <c r="WMP922" s="806"/>
      <c r="WMQ922" s="806"/>
      <c r="WMR922" s="806"/>
      <c r="WMS922" s="806"/>
      <c r="WMT922" s="806"/>
      <c r="WMU922" s="806"/>
      <c r="WMV922" s="806"/>
      <c r="WMW922" s="806"/>
      <c r="WMX922" s="806"/>
      <c r="WMY922" s="806"/>
      <c r="WMZ922" s="806"/>
      <c r="WNA922" s="806"/>
      <c r="WNB922" s="806"/>
      <c r="WNC922" s="806"/>
      <c r="WND922" s="806"/>
      <c r="WNE922" s="806"/>
      <c r="WNF922" s="806"/>
      <c r="WNG922" s="806"/>
      <c r="WNH922" s="806"/>
      <c r="WNI922" s="806"/>
      <c r="WNJ922" s="806"/>
      <c r="WNK922" s="806"/>
      <c r="WNL922" s="806"/>
      <c r="WNM922" s="806"/>
      <c r="WNN922" s="806"/>
      <c r="WNO922" s="806"/>
      <c r="WNP922" s="806"/>
      <c r="WNQ922" s="806"/>
      <c r="WNR922" s="806"/>
      <c r="WNS922" s="806"/>
      <c r="WNT922" s="806"/>
      <c r="WNU922" s="806"/>
      <c r="WNV922" s="806"/>
      <c r="WNW922" s="806"/>
      <c r="WNX922" s="806"/>
      <c r="WNY922" s="806"/>
      <c r="WNZ922" s="806"/>
      <c r="WOA922" s="806"/>
      <c r="WOB922" s="806"/>
      <c r="WOC922" s="806"/>
      <c r="WOD922" s="806"/>
      <c r="WOE922" s="806"/>
      <c r="WOF922" s="806"/>
      <c r="WOG922" s="806"/>
      <c r="WOH922" s="806"/>
      <c r="WOI922" s="806"/>
      <c r="WOJ922" s="806"/>
      <c r="WOK922" s="806"/>
      <c r="WOL922" s="806"/>
      <c r="WOM922" s="806"/>
      <c r="WON922" s="806"/>
      <c r="WOO922" s="806"/>
      <c r="WOP922" s="806"/>
      <c r="WOQ922" s="806"/>
      <c r="WOR922" s="806"/>
      <c r="WOS922" s="806"/>
      <c r="WOT922" s="806"/>
      <c r="WOU922" s="806"/>
      <c r="WOV922" s="806"/>
      <c r="WOW922" s="806"/>
      <c r="WOX922" s="806"/>
      <c r="WOY922" s="806"/>
      <c r="WOZ922" s="806"/>
      <c r="WPA922" s="806"/>
      <c r="WPB922" s="806"/>
      <c r="WPC922" s="806"/>
      <c r="WPD922" s="806"/>
      <c r="WPE922" s="806"/>
      <c r="WPF922" s="806"/>
      <c r="WPG922" s="806"/>
      <c r="WPH922" s="806"/>
      <c r="WPI922" s="806"/>
      <c r="WPJ922" s="806"/>
      <c r="WPK922" s="806"/>
      <c r="WPL922" s="806"/>
      <c r="WPM922" s="806"/>
      <c r="WPN922" s="806"/>
      <c r="WPO922" s="806"/>
      <c r="WPP922" s="806"/>
      <c r="WPQ922" s="806"/>
      <c r="WPR922" s="806"/>
      <c r="WPS922" s="806"/>
      <c r="WPT922" s="806"/>
      <c r="WPU922" s="806"/>
      <c r="WPV922" s="806"/>
      <c r="WPW922" s="806"/>
      <c r="WPX922" s="806"/>
      <c r="WPY922" s="806"/>
      <c r="WPZ922" s="806"/>
      <c r="WQA922" s="806"/>
      <c r="WQB922" s="806"/>
      <c r="WQC922" s="806"/>
      <c r="WQD922" s="806"/>
      <c r="WQE922" s="806"/>
      <c r="WQF922" s="806"/>
      <c r="WQG922" s="806"/>
      <c r="WQH922" s="806"/>
      <c r="WQI922" s="806"/>
      <c r="WQJ922" s="806"/>
      <c r="WQK922" s="806"/>
      <c r="WQL922" s="806"/>
      <c r="WQM922" s="806"/>
      <c r="WQN922" s="806"/>
      <c r="WQO922" s="806"/>
      <c r="WQP922" s="806"/>
      <c r="WQQ922" s="806"/>
      <c r="WQR922" s="806"/>
      <c r="WQS922" s="806"/>
      <c r="WQT922" s="806"/>
      <c r="WQU922" s="806"/>
      <c r="WQV922" s="806"/>
      <c r="WQW922" s="806"/>
      <c r="WQX922" s="806"/>
      <c r="WQY922" s="806"/>
      <c r="WQZ922" s="806"/>
      <c r="WRA922" s="806"/>
      <c r="WRB922" s="806"/>
      <c r="WRC922" s="806"/>
      <c r="WRD922" s="806"/>
      <c r="WRE922" s="806"/>
      <c r="WRF922" s="806"/>
      <c r="WRG922" s="806"/>
      <c r="WRH922" s="806"/>
      <c r="WRI922" s="806"/>
      <c r="WRJ922" s="806"/>
      <c r="WRK922" s="806"/>
      <c r="WRL922" s="806"/>
      <c r="WRM922" s="806"/>
      <c r="WRN922" s="806"/>
      <c r="WRO922" s="806"/>
      <c r="WRP922" s="806"/>
      <c r="WRQ922" s="806"/>
      <c r="WRR922" s="806"/>
      <c r="WRS922" s="806"/>
      <c r="WRT922" s="806"/>
      <c r="WRU922" s="806"/>
      <c r="WRV922" s="806"/>
      <c r="WRW922" s="806"/>
      <c r="WRX922" s="806"/>
      <c r="WRY922" s="806"/>
      <c r="WRZ922" s="806"/>
      <c r="WSA922" s="806"/>
      <c r="WSB922" s="806"/>
      <c r="WSC922" s="806"/>
      <c r="WSD922" s="806"/>
      <c r="WSE922" s="806"/>
      <c r="WSF922" s="806"/>
      <c r="WSG922" s="806"/>
      <c r="WSH922" s="806"/>
      <c r="WSI922" s="806"/>
      <c r="WSJ922" s="806"/>
      <c r="WSK922" s="806"/>
      <c r="WSL922" s="806"/>
      <c r="WSM922" s="806"/>
      <c r="WSN922" s="806"/>
      <c r="WSO922" s="806"/>
      <c r="WSP922" s="806"/>
      <c r="WSQ922" s="806"/>
      <c r="WSR922" s="806"/>
      <c r="WSS922" s="806"/>
      <c r="WST922" s="806"/>
      <c r="WSU922" s="806"/>
      <c r="WSV922" s="806"/>
      <c r="WSW922" s="806"/>
      <c r="WSX922" s="806"/>
      <c r="WSY922" s="806"/>
      <c r="WSZ922" s="806"/>
      <c r="WTA922" s="806"/>
      <c r="WTB922" s="806"/>
      <c r="WTC922" s="806"/>
      <c r="WTD922" s="806"/>
      <c r="WTE922" s="806"/>
      <c r="WTF922" s="806"/>
      <c r="WTG922" s="806"/>
      <c r="WTH922" s="806"/>
      <c r="WTI922" s="806"/>
      <c r="WTJ922" s="806"/>
      <c r="WTK922" s="806"/>
      <c r="WTL922" s="806"/>
      <c r="WTM922" s="806"/>
      <c r="WTN922" s="806"/>
      <c r="WTO922" s="806"/>
      <c r="WTP922" s="806"/>
      <c r="WTQ922" s="806"/>
      <c r="WTR922" s="806"/>
      <c r="WTS922" s="806"/>
      <c r="WTT922" s="806"/>
      <c r="WTU922" s="806"/>
      <c r="WTV922" s="806"/>
      <c r="WTW922" s="806"/>
      <c r="WTX922" s="806"/>
      <c r="WTY922" s="806"/>
      <c r="WTZ922" s="806"/>
      <c r="WUA922" s="806"/>
      <c r="WUB922" s="806"/>
      <c r="WUC922" s="806"/>
      <c r="WUD922" s="806"/>
      <c r="WUE922" s="806"/>
      <c r="WUF922" s="806"/>
      <c r="WUG922" s="806"/>
      <c r="WUH922" s="806"/>
      <c r="WUI922" s="806"/>
      <c r="WUJ922" s="806"/>
      <c r="WUK922" s="806"/>
      <c r="WUL922" s="806"/>
      <c r="WUM922" s="806"/>
      <c r="WUN922" s="806"/>
      <c r="WUO922" s="806"/>
      <c r="WUP922" s="806"/>
      <c r="WUQ922" s="806"/>
      <c r="WUR922" s="806"/>
      <c r="WUS922" s="806"/>
      <c r="WUT922" s="806"/>
      <c r="WUU922" s="806"/>
      <c r="WUV922" s="806"/>
      <c r="WUW922" s="806"/>
      <c r="WUX922" s="806"/>
      <c r="WUY922" s="806"/>
      <c r="WUZ922" s="806"/>
      <c r="WVA922" s="806"/>
      <c r="WVB922" s="806"/>
      <c r="WVC922" s="806"/>
      <c r="WVD922" s="806"/>
      <c r="WVE922" s="806"/>
      <c r="WVF922" s="806"/>
      <c r="WVG922" s="806"/>
      <c r="WVH922" s="806"/>
      <c r="WVI922" s="806"/>
      <c r="WVJ922" s="806"/>
      <c r="WVK922" s="806"/>
      <c r="WVL922" s="806"/>
      <c r="WVM922" s="806"/>
      <c r="WVN922" s="806"/>
      <c r="WVO922" s="806"/>
      <c r="WVP922" s="806"/>
      <c r="WVQ922" s="806"/>
      <c r="WVR922" s="806"/>
      <c r="WVS922" s="806"/>
      <c r="WVT922" s="806"/>
      <c r="WVU922" s="806"/>
      <c r="WVV922" s="806"/>
      <c r="WVW922" s="806"/>
      <c r="WVX922" s="806"/>
      <c r="WVY922" s="806"/>
      <c r="WVZ922" s="806"/>
      <c r="WWA922" s="806"/>
      <c r="WWB922" s="806"/>
      <c r="WWC922" s="806"/>
      <c r="WWD922" s="806"/>
      <c r="WWE922" s="806"/>
      <c r="WWF922" s="806"/>
      <c r="WWG922" s="806"/>
      <c r="WWH922" s="806"/>
      <c r="WWI922" s="806"/>
      <c r="WWJ922" s="806"/>
      <c r="WWK922" s="806"/>
      <c r="WWL922" s="806"/>
      <c r="WWM922" s="806"/>
      <c r="WWN922" s="806"/>
      <c r="WWO922" s="806"/>
      <c r="WWP922" s="806"/>
      <c r="WWQ922" s="806"/>
      <c r="WWR922" s="806"/>
      <c r="WWS922" s="806"/>
      <c r="WWT922" s="806"/>
      <c r="WWU922" s="806"/>
      <c r="WWV922" s="806"/>
      <c r="WWW922" s="806"/>
      <c r="WWX922" s="806"/>
      <c r="WWY922" s="806"/>
      <c r="WWZ922" s="806"/>
      <c r="WXA922" s="806"/>
      <c r="WXB922" s="806"/>
      <c r="WXC922" s="806"/>
      <c r="WXD922" s="806"/>
      <c r="WXE922" s="806"/>
      <c r="WXF922" s="806"/>
      <c r="WXG922" s="806"/>
      <c r="WXH922" s="806"/>
      <c r="WXI922" s="806"/>
      <c r="WXJ922" s="806"/>
      <c r="WXK922" s="806"/>
      <c r="WXL922" s="806"/>
      <c r="WXM922" s="806"/>
      <c r="WXN922" s="806"/>
      <c r="WXO922" s="806"/>
      <c r="WXP922" s="806"/>
      <c r="WXQ922" s="806"/>
      <c r="WXR922" s="806"/>
      <c r="WXS922" s="806"/>
      <c r="WXT922" s="806"/>
      <c r="WXU922" s="806"/>
      <c r="WXV922" s="806"/>
      <c r="WXW922" s="806"/>
      <c r="WXX922" s="806"/>
      <c r="WXY922" s="806"/>
      <c r="WXZ922" s="806"/>
      <c r="WYA922" s="806"/>
      <c r="WYB922" s="806"/>
      <c r="WYC922" s="806"/>
      <c r="WYD922" s="806"/>
      <c r="WYE922" s="806"/>
      <c r="WYF922" s="806"/>
      <c r="WYG922" s="806"/>
      <c r="WYH922" s="806"/>
      <c r="WYI922" s="806"/>
      <c r="WYJ922" s="806"/>
      <c r="WYK922" s="806"/>
      <c r="WYL922" s="806"/>
      <c r="WYM922" s="806"/>
      <c r="WYN922" s="806"/>
      <c r="WYO922" s="806"/>
      <c r="WYP922" s="806"/>
      <c r="WYQ922" s="806"/>
      <c r="WYR922" s="806"/>
      <c r="WYS922" s="806"/>
      <c r="WYT922" s="806"/>
      <c r="WYU922" s="806"/>
      <c r="WYV922" s="806"/>
      <c r="WYW922" s="806"/>
      <c r="WYX922" s="806"/>
      <c r="WYY922" s="806"/>
      <c r="WYZ922" s="806"/>
      <c r="WZA922" s="806"/>
      <c r="WZB922" s="806"/>
      <c r="WZC922" s="806"/>
      <c r="WZD922" s="806"/>
      <c r="WZE922" s="806"/>
      <c r="WZF922" s="806"/>
      <c r="WZG922" s="806"/>
      <c r="WZH922" s="806"/>
      <c r="WZI922" s="806"/>
      <c r="WZJ922" s="806"/>
      <c r="WZK922" s="806"/>
      <c r="WZL922" s="806"/>
      <c r="WZM922" s="806"/>
      <c r="WZN922" s="806"/>
      <c r="WZO922" s="806"/>
      <c r="WZP922" s="806"/>
      <c r="WZQ922" s="806"/>
      <c r="WZR922" s="806"/>
      <c r="WZS922" s="806"/>
      <c r="WZT922" s="806"/>
      <c r="WZU922" s="806"/>
      <c r="WZV922" s="806"/>
      <c r="WZW922" s="806"/>
      <c r="WZX922" s="806"/>
      <c r="WZY922" s="806"/>
      <c r="WZZ922" s="806"/>
      <c r="XAA922" s="806"/>
      <c r="XAB922" s="806"/>
      <c r="XAC922" s="806"/>
      <c r="XAD922" s="806"/>
      <c r="XAE922" s="806"/>
      <c r="XAF922" s="806"/>
      <c r="XAG922" s="806"/>
      <c r="XAH922" s="806"/>
      <c r="XAI922" s="806"/>
      <c r="XAJ922" s="806"/>
      <c r="XAK922" s="806"/>
      <c r="XAL922" s="806"/>
      <c r="XAM922" s="806"/>
      <c r="XAN922" s="806"/>
      <c r="XAO922" s="806"/>
      <c r="XAP922" s="806"/>
      <c r="XAQ922" s="806"/>
      <c r="XAR922" s="806"/>
      <c r="XAS922" s="806"/>
      <c r="XAT922" s="806"/>
      <c r="XAU922" s="806"/>
      <c r="XAV922" s="806"/>
      <c r="XAW922" s="806"/>
      <c r="XAX922" s="806"/>
      <c r="XAY922" s="806"/>
      <c r="XAZ922" s="806"/>
      <c r="XBA922" s="806"/>
      <c r="XBB922" s="806"/>
      <c r="XBC922" s="806"/>
      <c r="XBD922" s="806"/>
      <c r="XBE922" s="806"/>
      <c r="XBF922" s="806"/>
      <c r="XBG922" s="806"/>
      <c r="XBH922" s="806"/>
      <c r="XBI922" s="806"/>
      <c r="XBJ922" s="806"/>
      <c r="XBK922" s="806"/>
      <c r="XBL922" s="806"/>
      <c r="XBM922" s="806"/>
      <c r="XBN922" s="806"/>
      <c r="XBO922" s="806"/>
      <c r="XBP922" s="806"/>
      <c r="XBQ922" s="806"/>
      <c r="XBR922" s="806"/>
      <c r="XBS922" s="806"/>
      <c r="XBT922" s="806"/>
      <c r="XBU922" s="806"/>
      <c r="XBV922" s="806"/>
      <c r="XBW922" s="806"/>
      <c r="XBX922" s="806"/>
      <c r="XBY922" s="806"/>
      <c r="XBZ922" s="806"/>
      <c r="XCA922" s="806"/>
      <c r="XCB922" s="806"/>
      <c r="XCC922" s="806"/>
      <c r="XCD922" s="806"/>
      <c r="XCE922" s="806"/>
      <c r="XCF922" s="806"/>
      <c r="XCG922" s="806"/>
      <c r="XCH922" s="806"/>
      <c r="XCI922" s="806"/>
      <c r="XCJ922" s="806"/>
      <c r="XCK922" s="806"/>
      <c r="XCL922" s="806"/>
      <c r="XCM922" s="806"/>
      <c r="XCN922" s="806"/>
      <c r="XCO922" s="806"/>
      <c r="XCP922" s="806"/>
    </row>
    <row r="923" spans="1:16318" s="803" customFormat="1" ht="39.75" customHeight="1" x14ac:dyDescent="0.25">
      <c r="A923" s="1228"/>
      <c r="B923" s="1228"/>
      <c r="C923" s="1228"/>
      <c r="D923" s="1228"/>
      <c r="E923" s="1211"/>
      <c r="F923" s="1396"/>
      <c r="G923" s="809" t="s">
        <v>851</v>
      </c>
      <c r="H923" s="395" t="s">
        <v>484</v>
      </c>
      <c r="I923" s="395" t="s">
        <v>218</v>
      </c>
      <c r="J923" s="644">
        <v>50</v>
      </c>
      <c r="K923" s="685">
        <v>1500</v>
      </c>
      <c r="L923" s="628">
        <v>6</v>
      </c>
      <c r="M923" s="941" t="s">
        <v>219</v>
      </c>
      <c r="N923" s="598"/>
      <c r="O923" s="598"/>
      <c r="P923" s="598"/>
      <c r="Q923" s="598"/>
      <c r="R923" s="598"/>
      <c r="S923" s="598"/>
      <c r="T923" s="598"/>
      <c r="U923" s="598"/>
      <c r="V923" s="598"/>
      <c r="W923" s="598"/>
      <c r="X923" s="598"/>
      <c r="Y923" s="598"/>
      <c r="Z923" s="598"/>
      <c r="AA923" s="598"/>
      <c r="AB923" s="598"/>
      <c r="AC923" s="598"/>
      <c r="AD923" s="598"/>
      <c r="AE923" s="598"/>
      <c r="AF923" s="598"/>
      <c r="AG923" s="598"/>
      <c r="AH923" s="598"/>
      <c r="AI923" s="598"/>
      <c r="AJ923" s="598"/>
      <c r="AK923" s="598"/>
      <c r="AL923" s="598"/>
      <c r="AM923" s="598"/>
      <c r="AN923" s="598"/>
      <c r="AO923" s="598"/>
      <c r="AP923" s="598"/>
      <c r="AQ923" s="598"/>
      <c r="AR923" s="598"/>
      <c r="AS923" s="598"/>
      <c r="AT923" s="598"/>
      <c r="AU923" s="598"/>
      <c r="AV923" s="598"/>
      <c r="AW923" s="598"/>
      <c r="AX923" s="598"/>
      <c r="AY923" s="598"/>
      <c r="AZ923" s="598"/>
      <c r="BA923" s="598"/>
      <c r="BB923" s="598"/>
      <c r="BC923" s="598"/>
      <c r="BD923" s="598"/>
      <c r="BE923" s="598"/>
      <c r="BF923" s="598"/>
      <c r="BG923" s="598"/>
      <c r="BH923" s="598"/>
      <c r="BI923" s="598"/>
      <c r="BJ923" s="598"/>
      <c r="BK923" s="598"/>
      <c r="BL923" s="598"/>
      <c r="BM923" s="598"/>
      <c r="BN923" s="598"/>
      <c r="BO923" s="598"/>
      <c r="BP923" s="598"/>
      <c r="BQ923" s="598"/>
      <c r="BR923" s="598"/>
      <c r="BS923" s="598"/>
      <c r="BT923" s="598"/>
      <c r="BU923" s="598"/>
      <c r="BV923" s="805"/>
      <c r="BW923" s="806"/>
      <c r="BX923" s="806"/>
      <c r="BY923" s="806"/>
      <c r="BZ923" s="806"/>
      <c r="CA923" s="806"/>
      <c r="CB923" s="806"/>
      <c r="CC923" s="806"/>
      <c r="CD923" s="806"/>
      <c r="CE923" s="806"/>
      <c r="CF923" s="806"/>
      <c r="CG923" s="806"/>
      <c r="CH923" s="806"/>
      <c r="CI923" s="806"/>
      <c r="CJ923" s="806"/>
      <c r="CK923" s="806"/>
      <c r="CL923" s="806"/>
      <c r="CM923" s="806"/>
      <c r="CN923" s="806"/>
      <c r="CO923" s="806"/>
      <c r="CP923" s="806"/>
      <c r="CQ923" s="806"/>
      <c r="CR923" s="806"/>
      <c r="CS923" s="806"/>
      <c r="CT923" s="806"/>
      <c r="CU923" s="806"/>
      <c r="CV923" s="806"/>
      <c r="CW923" s="806"/>
      <c r="CX923" s="806"/>
      <c r="CY923" s="806"/>
      <c r="CZ923" s="806"/>
      <c r="DA923" s="806"/>
      <c r="DB923" s="806"/>
      <c r="DC923" s="806"/>
      <c r="DD923" s="806"/>
      <c r="DE923" s="806"/>
      <c r="DF923" s="806"/>
      <c r="DG923" s="806"/>
      <c r="DH923" s="806"/>
      <c r="DI923" s="806"/>
      <c r="DJ923" s="806"/>
      <c r="DK923" s="806"/>
      <c r="DL923" s="806"/>
      <c r="DM923" s="806"/>
      <c r="DN923" s="806"/>
      <c r="DO923" s="806"/>
      <c r="DP923" s="806"/>
      <c r="DQ923" s="806"/>
      <c r="DR923" s="806"/>
      <c r="DS923" s="806"/>
      <c r="DT923" s="806"/>
      <c r="DU923" s="806"/>
      <c r="DV923" s="806"/>
      <c r="DW923" s="806"/>
      <c r="DX923" s="806"/>
      <c r="DY923" s="806"/>
      <c r="DZ923" s="806"/>
      <c r="EA923" s="806"/>
      <c r="EB923" s="806"/>
      <c r="EC923" s="806"/>
      <c r="ED923" s="806"/>
      <c r="EE923" s="806"/>
      <c r="EF923" s="806"/>
      <c r="EG923" s="806"/>
      <c r="EH923" s="806"/>
      <c r="EI923" s="806"/>
      <c r="EJ923" s="806"/>
      <c r="EK923" s="806"/>
      <c r="EL923" s="806"/>
      <c r="EM923" s="806"/>
      <c r="EN923" s="806"/>
      <c r="EO923" s="806"/>
      <c r="EP923" s="806"/>
      <c r="EQ923" s="806"/>
      <c r="ER923" s="806"/>
      <c r="ES923" s="806"/>
      <c r="ET923" s="806"/>
      <c r="EU923" s="806"/>
      <c r="EV923" s="806"/>
      <c r="EW923" s="806"/>
      <c r="EX923" s="806"/>
      <c r="EY923" s="806"/>
      <c r="EZ923" s="806"/>
      <c r="FA923" s="806"/>
      <c r="FB923" s="806"/>
      <c r="FC923" s="806"/>
      <c r="FD923" s="806"/>
      <c r="FE923" s="806"/>
      <c r="FF923" s="806"/>
      <c r="FG923" s="806"/>
      <c r="FH923" s="806"/>
      <c r="FI923" s="806"/>
      <c r="FJ923" s="806"/>
      <c r="FK923" s="806"/>
      <c r="FL923" s="806"/>
      <c r="FM923" s="806"/>
      <c r="FN923" s="806"/>
      <c r="FO923" s="806"/>
      <c r="FP923" s="806"/>
      <c r="FQ923" s="806"/>
      <c r="FR923" s="806"/>
      <c r="FS923" s="806"/>
      <c r="FT923" s="806"/>
      <c r="FU923" s="806"/>
      <c r="FV923" s="806"/>
      <c r="FW923" s="806"/>
      <c r="FX923" s="806"/>
      <c r="FY923" s="806"/>
      <c r="FZ923" s="806"/>
      <c r="GA923" s="806"/>
      <c r="GB923" s="806"/>
      <c r="GC923" s="806"/>
      <c r="GD923" s="806"/>
      <c r="GE923" s="806"/>
      <c r="GF923" s="806"/>
      <c r="GG923" s="806"/>
      <c r="GH923" s="806"/>
      <c r="GI923" s="806"/>
      <c r="GJ923" s="806"/>
      <c r="GK923" s="806"/>
      <c r="GL923" s="806"/>
      <c r="GM923" s="806"/>
      <c r="GN923" s="806"/>
      <c r="GO923" s="806"/>
      <c r="GP923" s="806"/>
      <c r="GQ923" s="806"/>
      <c r="GR923" s="806"/>
      <c r="GS923" s="806"/>
      <c r="GT923" s="806"/>
      <c r="GU923" s="806"/>
      <c r="GV923" s="806"/>
      <c r="GW923" s="806"/>
      <c r="GX923" s="806"/>
      <c r="GY923" s="806"/>
      <c r="GZ923" s="806"/>
      <c r="HA923" s="806"/>
      <c r="HB923" s="806"/>
      <c r="HC923" s="806"/>
      <c r="HD923" s="806"/>
      <c r="HE923" s="806"/>
      <c r="HF923" s="806"/>
      <c r="HG923" s="806"/>
      <c r="HH923" s="806"/>
      <c r="HI923" s="806"/>
      <c r="HJ923" s="806"/>
      <c r="HK923" s="806"/>
      <c r="HL923" s="806"/>
      <c r="HM923" s="806"/>
      <c r="HN923" s="806"/>
      <c r="HO923" s="806"/>
      <c r="HP923" s="806"/>
      <c r="HQ923" s="806"/>
      <c r="HR923" s="806"/>
      <c r="HS923" s="806"/>
      <c r="HT923" s="806"/>
      <c r="HU923" s="806"/>
      <c r="HV923" s="806"/>
      <c r="HW923" s="806"/>
      <c r="HX923" s="806"/>
      <c r="HY923" s="806"/>
      <c r="HZ923" s="806"/>
      <c r="IA923" s="806"/>
      <c r="IB923" s="806"/>
      <c r="IC923" s="806"/>
      <c r="ID923" s="806"/>
      <c r="IE923" s="806"/>
      <c r="IF923" s="806"/>
      <c r="IG923" s="806"/>
      <c r="IH923" s="806"/>
      <c r="II923" s="806"/>
      <c r="IJ923" s="806"/>
      <c r="IK923" s="806"/>
      <c r="IL923" s="806"/>
      <c r="IM923" s="806"/>
      <c r="IN923" s="806"/>
      <c r="IO923" s="806"/>
      <c r="IP923" s="806"/>
      <c r="IQ923" s="806"/>
      <c r="IR923" s="806"/>
      <c r="IS923" s="806"/>
      <c r="IT923" s="806"/>
      <c r="IU923" s="806"/>
      <c r="IV923" s="806"/>
      <c r="IW923" s="806"/>
      <c r="IX923" s="806"/>
      <c r="IY923" s="806"/>
      <c r="IZ923" s="806"/>
      <c r="JA923" s="806"/>
      <c r="JB923" s="806"/>
      <c r="JC923" s="806"/>
      <c r="JD923" s="806"/>
      <c r="JE923" s="806"/>
      <c r="JF923" s="806"/>
      <c r="JG923" s="806"/>
      <c r="JH923" s="806"/>
      <c r="JI923" s="806"/>
      <c r="JJ923" s="806"/>
      <c r="JK923" s="806"/>
      <c r="JL923" s="806"/>
      <c r="JM923" s="806"/>
      <c r="JN923" s="806"/>
      <c r="JO923" s="806"/>
      <c r="JP923" s="806"/>
      <c r="JQ923" s="806"/>
      <c r="JR923" s="806"/>
      <c r="JS923" s="806"/>
      <c r="JT923" s="806"/>
      <c r="JU923" s="806"/>
      <c r="JV923" s="806"/>
      <c r="JW923" s="806"/>
      <c r="JX923" s="806"/>
      <c r="JY923" s="806"/>
      <c r="JZ923" s="806"/>
      <c r="KA923" s="806"/>
      <c r="KB923" s="806"/>
      <c r="KC923" s="806"/>
      <c r="KD923" s="806"/>
      <c r="KE923" s="806"/>
      <c r="KF923" s="806"/>
      <c r="KG923" s="806"/>
      <c r="KH923" s="806"/>
      <c r="KI923" s="806"/>
      <c r="KJ923" s="806"/>
      <c r="KK923" s="806"/>
      <c r="KL923" s="806"/>
      <c r="KM923" s="806"/>
      <c r="KN923" s="806"/>
      <c r="KO923" s="806"/>
      <c r="KP923" s="806"/>
      <c r="KQ923" s="806"/>
      <c r="KR923" s="806"/>
      <c r="KS923" s="806"/>
      <c r="KT923" s="806"/>
      <c r="KU923" s="806"/>
      <c r="KV923" s="806"/>
      <c r="KW923" s="806"/>
      <c r="KX923" s="806"/>
      <c r="KY923" s="806"/>
      <c r="KZ923" s="806"/>
      <c r="LA923" s="806"/>
      <c r="LB923" s="806"/>
      <c r="LC923" s="806"/>
      <c r="LD923" s="806"/>
      <c r="LE923" s="806"/>
      <c r="LF923" s="806"/>
      <c r="LG923" s="806"/>
      <c r="LH923" s="806"/>
      <c r="LI923" s="806"/>
      <c r="LJ923" s="806"/>
      <c r="LK923" s="806"/>
      <c r="LL923" s="806"/>
      <c r="LM923" s="806"/>
      <c r="LN923" s="806"/>
      <c r="LO923" s="806"/>
      <c r="LP923" s="806"/>
      <c r="LQ923" s="806"/>
      <c r="LR923" s="806"/>
      <c r="LS923" s="806"/>
      <c r="LT923" s="806"/>
      <c r="LU923" s="806"/>
      <c r="LV923" s="806"/>
      <c r="LW923" s="806"/>
      <c r="LX923" s="806"/>
      <c r="LY923" s="806"/>
      <c r="LZ923" s="806"/>
      <c r="MA923" s="806"/>
      <c r="MB923" s="806"/>
      <c r="MC923" s="806"/>
      <c r="MD923" s="806"/>
      <c r="ME923" s="806"/>
      <c r="MF923" s="806"/>
      <c r="MG923" s="806"/>
      <c r="MH923" s="806"/>
      <c r="MI923" s="806"/>
      <c r="MJ923" s="806"/>
      <c r="MK923" s="806"/>
      <c r="ML923" s="806"/>
      <c r="MM923" s="806"/>
      <c r="MN923" s="806"/>
      <c r="MO923" s="806"/>
      <c r="MP923" s="806"/>
      <c r="MQ923" s="806"/>
      <c r="MR923" s="806"/>
      <c r="MS923" s="806"/>
      <c r="MT923" s="806"/>
      <c r="MU923" s="806"/>
      <c r="MV923" s="806"/>
      <c r="MW923" s="806"/>
      <c r="MX923" s="806"/>
      <c r="MY923" s="806"/>
      <c r="MZ923" s="806"/>
      <c r="NA923" s="806"/>
      <c r="NB923" s="806"/>
      <c r="NC923" s="806"/>
      <c r="ND923" s="806"/>
      <c r="NE923" s="806"/>
      <c r="NF923" s="806"/>
      <c r="NG923" s="806"/>
      <c r="NH923" s="806"/>
      <c r="NI923" s="806"/>
      <c r="NJ923" s="806"/>
      <c r="NK923" s="806"/>
      <c r="NL923" s="806"/>
      <c r="NM923" s="806"/>
      <c r="NN923" s="806"/>
      <c r="NO923" s="806"/>
      <c r="NP923" s="806"/>
      <c r="NQ923" s="806"/>
      <c r="NR923" s="806"/>
      <c r="NS923" s="806"/>
      <c r="NT923" s="806"/>
      <c r="NU923" s="806"/>
      <c r="NV923" s="806"/>
      <c r="NW923" s="806"/>
      <c r="NX923" s="806"/>
      <c r="NY923" s="806"/>
      <c r="NZ923" s="806"/>
      <c r="OA923" s="806"/>
      <c r="OB923" s="806"/>
      <c r="OC923" s="806"/>
      <c r="OD923" s="806"/>
      <c r="OE923" s="806"/>
      <c r="OF923" s="806"/>
      <c r="OG923" s="806"/>
      <c r="OH923" s="806"/>
      <c r="OI923" s="806"/>
      <c r="OJ923" s="806"/>
      <c r="OK923" s="806"/>
      <c r="OL923" s="806"/>
      <c r="OM923" s="806"/>
      <c r="ON923" s="806"/>
      <c r="OO923" s="806"/>
      <c r="OP923" s="806"/>
      <c r="OQ923" s="806"/>
      <c r="OR923" s="806"/>
      <c r="OS923" s="806"/>
      <c r="OT923" s="806"/>
      <c r="OU923" s="806"/>
      <c r="OV923" s="806"/>
      <c r="OW923" s="806"/>
      <c r="OX923" s="806"/>
      <c r="OY923" s="806"/>
      <c r="OZ923" s="806"/>
      <c r="PA923" s="806"/>
      <c r="PB923" s="806"/>
      <c r="PC923" s="806"/>
      <c r="PD923" s="806"/>
      <c r="PE923" s="806"/>
      <c r="PF923" s="806"/>
      <c r="PG923" s="806"/>
      <c r="PH923" s="806"/>
      <c r="PI923" s="806"/>
      <c r="PJ923" s="806"/>
      <c r="PK923" s="806"/>
      <c r="PL923" s="806"/>
      <c r="PM923" s="806"/>
      <c r="PN923" s="806"/>
      <c r="PO923" s="806"/>
      <c r="PP923" s="806"/>
      <c r="PQ923" s="806"/>
      <c r="PR923" s="806"/>
      <c r="PS923" s="806"/>
      <c r="PT923" s="806"/>
      <c r="PU923" s="806"/>
      <c r="PV923" s="806"/>
      <c r="PW923" s="806"/>
      <c r="PX923" s="806"/>
      <c r="PY923" s="806"/>
      <c r="PZ923" s="806"/>
      <c r="QA923" s="806"/>
      <c r="QB923" s="806"/>
      <c r="QC923" s="806"/>
      <c r="QD923" s="806"/>
      <c r="QE923" s="806"/>
      <c r="QF923" s="806"/>
      <c r="QG923" s="806"/>
      <c r="QH923" s="806"/>
      <c r="QI923" s="806"/>
      <c r="QJ923" s="806"/>
      <c r="QK923" s="806"/>
      <c r="QL923" s="806"/>
      <c r="QM923" s="806"/>
      <c r="QN923" s="806"/>
      <c r="QO923" s="806"/>
      <c r="QP923" s="806"/>
      <c r="QQ923" s="806"/>
      <c r="QR923" s="806"/>
      <c r="QS923" s="806"/>
      <c r="QT923" s="806"/>
      <c r="QU923" s="806"/>
      <c r="QV923" s="806"/>
      <c r="QW923" s="806"/>
      <c r="QX923" s="806"/>
      <c r="QY923" s="806"/>
      <c r="QZ923" s="806"/>
      <c r="RA923" s="806"/>
      <c r="RB923" s="806"/>
      <c r="RC923" s="806"/>
      <c r="RD923" s="806"/>
      <c r="RE923" s="806"/>
      <c r="RF923" s="806"/>
      <c r="RG923" s="806"/>
      <c r="RH923" s="806"/>
      <c r="RI923" s="806"/>
      <c r="RJ923" s="806"/>
      <c r="RK923" s="806"/>
      <c r="RL923" s="806"/>
      <c r="RM923" s="806"/>
      <c r="RN923" s="806"/>
      <c r="RO923" s="806"/>
      <c r="RP923" s="806"/>
      <c r="RQ923" s="806"/>
      <c r="RR923" s="806"/>
      <c r="RS923" s="806"/>
      <c r="RT923" s="806"/>
      <c r="RU923" s="806"/>
      <c r="RV923" s="806"/>
      <c r="RW923" s="806"/>
      <c r="RX923" s="806"/>
      <c r="RY923" s="806"/>
      <c r="RZ923" s="806"/>
      <c r="SA923" s="806"/>
      <c r="SB923" s="806"/>
      <c r="SC923" s="806"/>
      <c r="SD923" s="806"/>
      <c r="SE923" s="806"/>
      <c r="SF923" s="806"/>
      <c r="SG923" s="806"/>
      <c r="SH923" s="806"/>
      <c r="SI923" s="806"/>
      <c r="SJ923" s="806"/>
      <c r="SK923" s="806"/>
      <c r="SL923" s="806"/>
      <c r="SM923" s="806"/>
      <c r="SN923" s="806"/>
      <c r="SO923" s="806"/>
      <c r="SP923" s="806"/>
      <c r="SQ923" s="806"/>
      <c r="SR923" s="806"/>
      <c r="SS923" s="806"/>
      <c r="ST923" s="806"/>
      <c r="SU923" s="806"/>
      <c r="SV923" s="806"/>
      <c r="SW923" s="806"/>
      <c r="SX923" s="806"/>
      <c r="SY923" s="806"/>
      <c r="SZ923" s="806"/>
      <c r="TA923" s="806"/>
      <c r="TB923" s="806"/>
      <c r="TC923" s="806"/>
      <c r="TD923" s="806"/>
      <c r="TE923" s="806"/>
      <c r="TF923" s="806"/>
      <c r="TG923" s="806"/>
      <c r="TH923" s="806"/>
      <c r="TI923" s="806"/>
      <c r="TJ923" s="806"/>
      <c r="TK923" s="806"/>
      <c r="TL923" s="806"/>
      <c r="TM923" s="806"/>
      <c r="TN923" s="806"/>
      <c r="TO923" s="806"/>
      <c r="TP923" s="806"/>
      <c r="TQ923" s="806"/>
      <c r="TR923" s="806"/>
      <c r="TS923" s="806"/>
      <c r="TT923" s="806"/>
      <c r="TU923" s="806"/>
      <c r="TV923" s="806"/>
      <c r="TW923" s="806"/>
      <c r="TX923" s="806"/>
      <c r="TY923" s="806"/>
      <c r="TZ923" s="806"/>
      <c r="UA923" s="806"/>
      <c r="UB923" s="806"/>
      <c r="UC923" s="806"/>
      <c r="UD923" s="806"/>
      <c r="UE923" s="806"/>
      <c r="UF923" s="806"/>
      <c r="UG923" s="806"/>
      <c r="UH923" s="806"/>
      <c r="UI923" s="806"/>
      <c r="UJ923" s="806"/>
      <c r="UK923" s="806"/>
      <c r="UL923" s="806"/>
      <c r="UM923" s="806"/>
      <c r="UN923" s="806"/>
      <c r="UO923" s="806"/>
      <c r="UP923" s="806"/>
      <c r="UQ923" s="806"/>
      <c r="UR923" s="806"/>
      <c r="US923" s="806"/>
      <c r="UT923" s="806"/>
      <c r="UU923" s="806"/>
      <c r="UV923" s="806"/>
      <c r="UW923" s="806"/>
      <c r="UX923" s="806"/>
      <c r="UY923" s="806"/>
      <c r="UZ923" s="806"/>
      <c r="VA923" s="806"/>
      <c r="VB923" s="806"/>
      <c r="VC923" s="806"/>
      <c r="VD923" s="806"/>
      <c r="VE923" s="806"/>
      <c r="VF923" s="806"/>
      <c r="VG923" s="806"/>
      <c r="VH923" s="806"/>
      <c r="VI923" s="806"/>
      <c r="VJ923" s="806"/>
      <c r="VK923" s="806"/>
      <c r="VL923" s="806"/>
      <c r="VM923" s="806"/>
      <c r="VN923" s="806"/>
      <c r="VO923" s="806"/>
      <c r="VP923" s="806"/>
      <c r="VQ923" s="806"/>
      <c r="VR923" s="806"/>
      <c r="VS923" s="806"/>
      <c r="VT923" s="806"/>
      <c r="VU923" s="806"/>
      <c r="VV923" s="806"/>
      <c r="VW923" s="806"/>
      <c r="VX923" s="806"/>
      <c r="VY923" s="806"/>
      <c r="VZ923" s="806"/>
      <c r="WA923" s="806"/>
      <c r="WB923" s="806"/>
      <c r="WC923" s="806"/>
      <c r="WD923" s="806"/>
      <c r="WE923" s="806"/>
      <c r="WF923" s="806"/>
      <c r="WG923" s="806"/>
      <c r="WH923" s="806"/>
      <c r="WI923" s="806"/>
      <c r="WJ923" s="806"/>
      <c r="WK923" s="806"/>
      <c r="WL923" s="806"/>
      <c r="WM923" s="806"/>
      <c r="WN923" s="806"/>
      <c r="WO923" s="806"/>
      <c r="WP923" s="806"/>
      <c r="WQ923" s="806"/>
      <c r="WR923" s="806"/>
      <c r="WS923" s="806"/>
      <c r="WT923" s="806"/>
      <c r="WU923" s="806"/>
      <c r="WV923" s="806"/>
      <c r="WW923" s="806"/>
      <c r="WX923" s="806"/>
      <c r="WY923" s="806"/>
      <c r="WZ923" s="806"/>
      <c r="XA923" s="806"/>
      <c r="XB923" s="806"/>
      <c r="XC923" s="806"/>
      <c r="XD923" s="806"/>
      <c r="XE923" s="806"/>
      <c r="XF923" s="806"/>
      <c r="XG923" s="806"/>
      <c r="XH923" s="806"/>
      <c r="XI923" s="806"/>
      <c r="XJ923" s="806"/>
      <c r="XK923" s="806"/>
      <c r="XL923" s="806"/>
      <c r="XM923" s="806"/>
      <c r="XN923" s="806"/>
      <c r="XO923" s="806"/>
      <c r="XP923" s="806"/>
      <c r="XQ923" s="806"/>
      <c r="XR923" s="806"/>
      <c r="XS923" s="806"/>
      <c r="XT923" s="806"/>
      <c r="XU923" s="806"/>
      <c r="XV923" s="806"/>
      <c r="XW923" s="806"/>
      <c r="XX923" s="806"/>
      <c r="XY923" s="806"/>
      <c r="XZ923" s="806"/>
      <c r="YA923" s="806"/>
      <c r="YB923" s="806"/>
      <c r="YC923" s="806"/>
      <c r="YD923" s="806"/>
      <c r="YE923" s="806"/>
      <c r="YF923" s="806"/>
      <c r="YG923" s="806"/>
      <c r="YH923" s="806"/>
      <c r="YI923" s="806"/>
      <c r="YJ923" s="806"/>
      <c r="YK923" s="806"/>
      <c r="YL923" s="806"/>
      <c r="YM923" s="806"/>
      <c r="YN923" s="806"/>
      <c r="YO923" s="806"/>
      <c r="YP923" s="806"/>
      <c r="YQ923" s="806"/>
      <c r="YR923" s="806"/>
      <c r="YS923" s="806"/>
      <c r="YT923" s="806"/>
      <c r="YU923" s="806"/>
      <c r="YV923" s="806"/>
      <c r="YW923" s="806"/>
      <c r="YX923" s="806"/>
      <c r="YY923" s="806"/>
      <c r="YZ923" s="806"/>
      <c r="ZA923" s="806"/>
      <c r="ZB923" s="806"/>
      <c r="ZC923" s="806"/>
      <c r="ZD923" s="806"/>
      <c r="ZE923" s="806"/>
      <c r="ZF923" s="806"/>
      <c r="ZG923" s="806"/>
      <c r="ZH923" s="806"/>
      <c r="ZI923" s="806"/>
      <c r="ZJ923" s="806"/>
      <c r="ZK923" s="806"/>
      <c r="ZL923" s="806"/>
      <c r="ZM923" s="806"/>
      <c r="ZN923" s="806"/>
      <c r="ZO923" s="806"/>
      <c r="ZP923" s="806"/>
      <c r="ZQ923" s="806"/>
      <c r="ZR923" s="806"/>
      <c r="ZS923" s="806"/>
      <c r="ZT923" s="806"/>
      <c r="ZU923" s="806"/>
      <c r="ZV923" s="806"/>
      <c r="ZW923" s="806"/>
      <c r="ZX923" s="806"/>
      <c r="ZY923" s="806"/>
      <c r="ZZ923" s="806"/>
      <c r="AAA923" s="806"/>
      <c r="AAB923" s="806"/>
      <c r="AAC923" s="806"/>
      <c r="AAD923" s="806"/>
      <c r="AAE923" s="806"/>
      <c r="AAF923" s="806"/>
      <c r="AAG923" s="806"/>
      <c r="AAH923" s="806"/>
      <c r="AAI923" s="806"/>
      <c r="AAJ923" s="806"/>
      <c r="AAK923" s="806"/>
      <c r="AAL923" s="806"/>
      <c r="AAM923" s="806"/>
      <c r="AAN923" s="806"/>
      <c r="AAO923" s="806"/>
      <c r="AAP923" s="806"/>
      <c r="AAQ923" s="806"/>
      <c r="AAR923" s="806"/>
      <c r="AAS923" s="806"/>
      <c r="AAT923" s="806"/>
      <c r="AAU923" s="806"/>
      <c r="AAV923" s="806"/>
      <c r="AAW923" s="806"/>
      <c r="AAX923" s="806"/>
      <c r="AAY923" s="806"/>
      <c r="AAZ923" s="806"/>
      <c r="ABA923" s="806"/>
      <c r="ABB923" s="806"/>
      <c r="ABC923" s="806"/>
      <c r="ABD923" s="806"/>
      <c r="ABE923" s="806"/>
      <c r="ABF923" s="806"/>
      <c r="ABG923" s="806"/>
      <c r="ABH923" s="806"/>
      <c r="ABI923" s="806"/>
      <c r="ABJ923" s="806"/>
      <c r="ABK923" s="806"/>
      <c r="ABL923" s="806"/>
      <c r="ABM923" s="806"/>
      <c r="ABN923" s="806"/>
      <c r="ABO923" s="806"/>
      <c r="ABP923" s="806"/>
      <c r="ABQ923" s="806"/>
      <c r="ABR923" s="806"/>
      <c r="ABS923" s="806"/>
      <c r="ABT923" s="806"/>
      <c r="ABU923" s="806"/>
      <c r="ABV923" s="806"/>
      <c r="ABW923" s="806"/>
      <c r="ABX923" s="806"/>
      <c r="ABY923" s="806"/>
      <c r="ABZ923" s="806"/>
      <c r="ACA923" s="806"/>
      <c r="ACB923" s="806"/>
      <c r="ACC923" s="806"/>
      <c r="ACD923" s="806"/>
      <c r="ACE923" s="806"/>
      <c r="ACF923" s="806"/>
      <c r="ACG923" s="806"/>
      <c r="ACH923" s="806"/>
      <c r="ACI923" s="806"/>
      <c r="ACJ923" s="806"/>
      <c r="ACK923" s="806"/>
      <c r="ACL923" s="806"/>
      <c r="ACM923" s="806"/>
      <c r="ACN923" s="806"/>
      <c r="ACO923" s="806"/>
      <c r="ACP923" s="806"/>
      <c r="ACQ923" s="806"/>
      <c r="ACR923" s="806"/>
      <c r="ACS923" s="806"/>
      <c r="ACT923" s="806"/>
      <c r="ACU923" s="806"/>
      <c r="ACV923" s="806"/>
      <c r="ACW923" s="806"/>
      <c r="ACX923" s="806"/>
      <c r="ACY923" s="806"/>
      <c r="ACZ923" s="806"/>
      <c r="ADA923" s="806"/>
      <c r="ADB923" s="806"/>
      <c r="ADC923" s="806"/>
      <c r="ADD923" s="806"/>
      <c r="ADE923" s="806"/>
      <c r="ADF923" s="806"/>
      <c r="ADG923" s="806"/>
      <c r="ADH923" s="806"/>
      <c r="ADI923" s="806"/>
      <c r="ADJ923" s="806"/>
      <c r="ADK923" s="806"/>
      <c r="ADL923" s="806"/>
      <c r="ADM923" s="806"/>
      <c r="ADN923" s="806"/>
      <c r="ADO923" s="806"/>
      <c r="ADP923" s="806"/>
      <c r="ADQ923" s="806"/>
      <c r="ADR923" s="806"/>
      <c r="ADS923" s="806"/>
      <c r="ADT923" s="806"/>
      <c r="ADU923" s="806"/>
      <c r="ADV923" s="806"/>
      <c r="ADW923" s="806"/>
      <c r="ADX923" s="806"/>
      <c r="ADY923" s="806"/>
      <c r="ADZ923" s="806"/>
      <c r="AEA923" s="806"/>
      <c r="AEB923" s="806"/>
      <c r="AEC923" s="806"/>
      <c r="AED923" s="806"/>
      <c r="AEE923" s="806"/>
      <c r="AEF923" s="806"/>
      <c r="AEG923" s="806"/>
      <c r="AEH923" s="806"/>
      <c r="AEI923" s="806"/>
      <c r="AEJ923" s="806"/>
      <c r="AEK923" s="806"/>
      <c r="AEL923" s="806"/>
      <c r="AEM923" s="806"/>
      <c r="AEN923" s="806"/>
      <c r="AEO923" s="806"/>
      <c r="AEP923" s="806"/>
      <c r="AEQ923" s="806"/>
      <c r="AER923" s="806"/>
      <c r="AES923" s="806"/>
      <c r="AET923" s="806"/>
      <c r="AEU923" s="806"/>
      <c r="AEV923" s="806"/>
      <c r="AEW923" s="806"/>
      <c r="AEX923" s="806"/>
      <c r="AEY923" s="806"/>
      <c r="AEZ923" s="806"/>
      <c r="AFA923" s="806"/>
      <c r="AFB923" s="806"/>
      <c r="AFC923" s="806"/>
      <c r="AFD923" s="806"/>
      <c r="AFE923" s="806"/>
      <c r="AFF923" s="806"/>
      <c r="AFG923" s="806"/>
      <c r="AFH923" s="806"/>
      <c r="AFI923" s="806"/>
      <c r="AFJ923" s="806"/>
      <c r="AFK923" s="806"/>
      <c r="AFL923" s="806"/>
      <c r="AFM923" s="806"/>
      <c r="AFN923" s="806"/>
      <c r="AFO923" s="806"/>
      <c r="AFP923" s="806"/>
      <c r="AFQ923" s="806"/>
      <c r="AFR923" s="806"/>
      <c r="AFS923" s="806"/>
      <c r="AFT923" s="806"/>
      <c r="AFU923" s="806"/>
      <c r="AFV923" s="806"/>
      <c r="AFW923" s="806"/>
      <c r="AFX923" s="806"/>
      <c r="AFY923" s="806"/>
      <c r="AFZ923" s="806"/>
      <c r="AGA923" s="806"/>
      <c r="AGB923" s="806"/>
      <c r="AGC923" s="806"/>
      <c r="AGD923" s="806"/>
      <c r="AGE923" s="806"/>
      <c r="AGF923" s="806"/>
      <c r="AGG923" s="806"/>
      <c r="AGH923" s="806"/>
      <c r="AGI923" s="806"/>
      <c r="AGJ923" s="806"/>
      <c r="AGK923" s="806"/>
      <c r="AGL923" s="806"/>
      <c r="AGM923" s="806"/>
      <c r="AGN923" s="806"/>
      <c r="AGO923" s="806"/>
      <c r="AGP923" s="806"/>
      <c r="AGQ923" s="806"/>
      <c r="AGR923" s="806"/>
      <c r="AGS923" s="806"/>
      <c r="AGT923" s="806"/>
      <c r="AGU923" s="806"/>
      <c r="AGV923" s="806"/>
      <c r="AGW923" s="806"/>
      <c r="AGX923" s="806"/>
      <c r="AGY923" s="806"/>
      <c r="AGZ923" s="806"/>
      <c r="AHA923" s="806"/>
      <c r="AHB923" s="806"/>
      <c r="AHC923" s="806"/>
      <c r="AHD923" s="806"/>
      <c r="AHE923" s="806"/>
      <c r="AHF923" s="806"/>
      <c r="AHG923" s="806"/>
      <c r="AHH923" s="806"/>
      <c r="AHI923" s="806"/>
      <c r="AHJ923" s="806"/>
      <c r="AHK923" s="806"/>
      <c r="AHL923" s="806"/>
      <c r="AHM923" s="806"/>
      <c r="AHN923" s="806"/>
      <c r="AHO923" s="806"/>
      <c r="AHP923" s="806"/>
      <c r="AHQ923" s="806"/>
      <c r="AHR923" s="806"/>
      <c r="AHS923" s="806"/>
      <c r="AHT923" s="806"/>
      <c r="AHU923" s="806"/>
      <c r="AHV923" s="806"/>
      <c r="AHW923" s="806"/>
      <c r="AHX923" s="806"/>
      <c r="AHY923" s="806"/>
      <c r="AHZ923" s="806"/>
      <c r="AIA923" s="806"/>
      <c r="AIB923" s="806"/>
      <c r="AIC923" s="806"/>
      <c r="AID923" s="806"/>
      <c r="AIE923" s="806"/>
      <c r="AIF923" s="806"/>
      <c r="AIG923" s="806"/>
      <c r="AIH923" s="806"/>
      <c r="AII923" s="806"/>
      <c r="AIJ923" s="806"/>
      <c r="AIK923" s="806"/>
      <c r="AIL923" s="806"/>
      <c r="AIM923" s="806"/>
      <c r="AIN923" s="806"/>
      <c r="AIO923" s="806"/>
      <c r="AIP923" s="806"/>
      <c r="AIQ923" s="806"/>
      <c r="AIR923" s="806"/>
      <c r="AIS923" s="806"/>
      <c r="AIT923" s="806"/>
      <c r="AIU923" s="806"/>
      <c r="AIV923" s="806"/>
      <c r="AIW923" s="806"/>
      <c r="AIX923" s="806"/>
      <c r="AIY923" s="806"/>
      <c r="AIZ923" s="806"/>
      <c r="AJA923" s="806"/>
      <c r="AJB923" s="806"/>
      <c r="AJC923" s="806"/>
      <c r="AJD923" s="806"/>
      <c r="AJE923" s="806"/>
      <c r="AJF923" s="806"/>
      <c r="AJG923" s="806"/>
      <c r="AJH923" s="806"/>
      <c r="AJI923" s="806"/>
      <c r="AJJ923" s="806"/>
      <c r="AJK923" s="806"/>
      <c r="AJL923" s="806"/>
      <c r="AJM923" s="806"/>
      <c r="AJN923" s="806"/>
      <c r="AJO923" s="806"/>
      <c r="AJP923" s="806"/>
      <c r="AJQ923" s="806"/>
      <c r="AJR923" s="806"/>
      <c r="AJS923" s="806"/>
      <c r="AJT923" s="806"/>
      <c r="AJU923" s="806"/>
      <c r="AJV923" s="806"/>
      <c r="AJW923" s="806"/>
      <c r="AJX923" s="806"/>
      <c r="AJY923" s="806"/>
      <c r="AJZ923" s="806"/>
      <c r="AKA923" s="806"/>
      <c r="AKB923" s="806"/>
      <c r="AKC923" s="806"/>
      <c r="AKD923" s="806"/>
      <c r="AKE923" s="806"/>
      <c r="AKF923" s="806"/>
      <c r="AKG923" s="806"/>
      <c r="AKH923" s="806"/>
      <c r="AKI923" s="806"/>
      <c r="AKJ923" s="806"/>
      <c r="AKK923" s="806"/>
      <c r="AKL923" s="806"/>
      <c r="AKM923" s="806"/>
      <c r="AKN923" s="806"/>
      <c r="AKO923" s="806"/>
      <c r="AKP923" s="806"/>
      <c r="AKQ923" s="806"/>
      <c r="AKR923" s="806"/>
      <c r="AKS923" s="806"/>
      <c r="AKT923" s="806"/>
      <c r="AKU923" s="806"/>
      <c r="AKV923" s="806"/>
      <c r="AKW923" s="806"/>
      <c r="AKX923" s="806"/>
      <c r="AKY923" s="806"/>
      <c r="AKZ923" s="806"/>
      <c r="ALA923" s="806"/>
      <c r="ALB923" s="806"/>
      <c r="ALC923" s="806"/>
      <c r="ALD923" s="806"/>
      <c r="ALE923" s="806"/>
      <c r="ALF923" s="806"/>
      <c r="ALG923" s="806"/>
      <c r="ALH923" s="806"/>
      <c r="ALI923" s="806"/>
      <c r="ALJ923" s="806"/>
      <c r="ALK923" s="806"/>
      <c r="ALL923" s="806"/>
      <c r="ALM923" s="806"/>
      <c r="ALN923" s="806"/>
      <c r="ALO923" s="806"/>
      <c r="ALP923" s="806"/>
      <c r="ALQ923" s="806"/>
      <c r="ALR923" s="806"/>
      <c r="ALS923" s="806"/>
      <c r="ALT923" s="806"/>
      <c r="ALU923" s="806"/>
      <c r="ALV923" s="806"/>
      <c r="ALW923" s="806"/>
      <c r="ALX923" s="806"/>
      <c r="ALY923" s="806"/>
      <c r="ALZ923" s="806"/>
      <c r="AMA923" s="806"/>
      <c r="AMB923" s="806"/>
      <c r="AMC923" s="806"/>
      <c r="AMD923" s="806"/>
      <c r="AME923" s="806"/>
      <c r="AMF923" s="806"/>
      <c r="AMG923" s="806"/>
      <c r="AMH923" s="806"/>
      <c r="AMI923" s="806"/>
      <c r="AMJ923" s="806"/>
      <c r="AMK923" s="806"/>
      <c r="AML923" s="806"/>
      <c r="AMM923" s="806"/>
      <c r="AMN923" s="806"/>
      <c r="AMO923" s="806"/>
      <c r="AMP923" s="806"/>
      <c r="AMQ923" s="806"/>
      <c r="AMR923" s="806"/>
      <c r="AMS923" s="806"/>
      <c r="AMT923" s="806"/>
      <c r="AMU923" s="806"/>
      <c r="AMV923" s="806"/>
      <c r="AMW923" s="806"/>
      <c r="AMX923" s="806"/>
      <c r="AMY923" s="806"/>
      <c r="AMZ923" s="806"/>
      <c r="ANA923" s="806"/>
      <c r="ANB923" s="806"/>
      <c r="ANC923" s="806"/>
      <c r="AND923" s="806"/>
      <c r="ANE923" s="806"/>
      <c r="ANF923" s="806"/>
      <c r="ANG923" s="806"/>
      <c r="ANH923" s="806"/>
      <c r="ANI923" s="806"/>
      <c r="ANJ923" s="806"/>
      <c r="ANK923" s="806"/>
      <c r="ANL923" s="806"/>
      <c r="ANM923" s="806"/>
      <c r="ANN923" s="806"/>
      <c r="ANO923" s="806"/>
      <c r="ANP923" s="806"/>
      <c r="ANQ923" s="806"/>
      <c r="ANR923" s="806"/>
      <c r="ANS923" s="806"/>
      <c r="ANT923" s="806"/>
      <c r="ANU923" s="806"/>
      <c r="ANV923" s="806"/>
      <c r="ANW923" s="806"/>
      <c r="ANX923" s="806"/>
      <c r="ANY923" s="806"/>
      <c r="ANZ923" s="806"/>
      <c r="AOA923" s="806"/>
      <c r="AOB923" s="806"/>
      <c r="AOC923" s="806"/>
      <c r="AOD923" s="806"/>
      <c r="AOE923" s="806"/>
      <c r="AOF923" s="806"/>
      <c r="AOG923" s="806"/>
      <c r="AOH923" s="806"/>
      <c r="AOI923" s="806"/>
      <c r="AOJ923" s="806"/>
      <c r="AOK923" s="806"/>
      <c r="AOL923" s="806"/>
      <c r="AOM923" s="806"/>
      <c r="AON923" s="806"/>
      <c r="AOO923" s="806"/>
      <c r="AOP923" s="806"/>
      <c r="AOQ923" s="806"/>
      <c r="AOR923" s="806"/>
      <c r="AOS923" s="806"/>
      <c r="AOT923" s="806"/>
      <c r="AOU923" s="806"/>
      <c r="AOV923" s="806"/>
      <c r="AOW923" s="806"/>
      <c r="AOX923" s="806"/>
      <c r="AOY923" s="806"/>
      <c r="AOZ923" s="806"/>
      <c r="APA923" s="806"/>
      <c r="APB923" s="806"/>
      <c r="APC923" s="806"/>
      <c r="APD923" s="806"/>
      <c r="APE923" s="806"/>
      <c r="APF923" s="806"/>
      <c r="APG923" s="806"/>
      <c r="APH923" s="806"/>
      <c r="API923" s="806"/>
      <c r="APJ923" s="806"/>
      <c r="APK923" s="806"/>
      <c r="APL923" s="806"/>
      <c r="APM923" s="806"/>
      <c r="APN923" s="806"/>
      <c r="APO923" s="806"/>
      <c r="APP923" s="806"/>
      <c r="APQ923" s="806"/>
      <c r="APR923" s="806"/>
      <c r="APS923" s="806"/>
      <c r="APT923" s="806"/>
      <c r="APU923" s="806"/>
      <c r="APV923" s="806"/>
      <c r="APW923" s="806"/>
      <c r="APX923" s="806"/>
      <c r="APY923" s="806"/>
      <c r="APZ923" s="806"/>
      <c r="AQA923" s="806"/>
      <c r="AQB923" s="806"/>
      <c r="AQC923" s="806"/>
      <c r="AQD923" s="806"/>
      <c r="AQE923" s="806"/>
      <c r="AQF923" s="806"/>
      <c r="AQG923" s="806"/>
      <c r="AQH923" s="806"/>
      <c r="AQI923" s="806"/>
      <c r="AQJ923" s="806"/>
      <c r="AQK923" s="806"/>
      <c r="AQL923" s="806"/>
      <c r="AQM923" s="806"/>
      <c r="AQN923" s="806"/>
      <c r="AQO923" s="806"/>
      <c r="AQP923" s="806"/>
      <c r="AQQ923" s="806"/>
      <c r="AQR923" s="806"/>
      <c r="AQS923" s="806"/>
      <c r="AQT923" s="806"/>
      <c r="AQU923" s="806"/>
      <c r="AQV923" s="806"/>
      <c r="AQW923" s="806"/>
      <c r="AQX923" s="806"/>
      <c r="AQY923" s="806"/>
      <c r="AQZ923" s="806"/>
      <c r="ARA923" s="806"/>
      <c r="ARB923" s="806"/>
      <c r="ARC923" s="806"/>
      <c r="ARD923" s="806"/>
      <c r="ARE923" s="806"/>
      <c r="ARF923" s="806"/>
      <c r="ARG923" s="806"/>
      <c r="ARH923" s="806"/>
      <c r="ARI923" s="806"/>
      <c r="ARJ923" s="806"/>
      <c r="ARK923" s="806"/>
      <c r="ARL923" s="806"/>
      <c r="ARM923" s="806"/>
      <c r="ARN923" s="806"/>
      <c r="ARO923" s="806"/>
      <c r="ARP923" s="806"/>
      <c r="ARQ923" s="806"/>
      <c r="ARR923" s="806"/>
      <c r="ARS923" s="806"/>
      <c r="ART923" s="806"/>
      <c r="ARU923" s="806"/>
      <c r="ARV923" s="806"/>
      <c r="ARW923" s="806"/>
      <c r="ARX923" s="806"/>
      <c r="ARY923" s="806"/>
      <c r="ARZ923" s="806"/>
      <c r="ASA923" s="806"/>
      <c r="ASB923" s="806"/>
      <c r="ASC923" s="806"/>
      <c r="ASD923" s="806"/>
      <c r="ASE923" s="806"/>
      <c r="ASF923" s="806"/>
      <c r="ASG923" s="806"/>
      <c r="ASH923" s="806"/>
      <c r="ASI923" s="806"/>
      <c r="ASJ923" s="806"/>
      <c r="ASK923" s="806"/>
      <c r="ASL923" s="806"/>
      <c r="ASM923" s="806"/>
      <c r="ASN923" s="806"/>
      <c r="ASO923" s="806"/>
      <c r="ASP923" s="806"/>
      <c r="ASQ923" s="806"/>
      <c r="ASR923" s="806"/>
      <c r="ASS923" s="806"/>
      <c r="AST923" s="806"/>
      <c r="ASU923" s="806"/>
      <c r="ASV923" s="806"/>
      <c r="ASW923" s="806"/>
      <c r="ASX923" s="806"/>
      <c r="ASY923" s="806"/>
      <c r="ASZ923" s="806"/>
      <c r="ATA923" s="806"/>
      <c r="ATB923" s="806"/>
      <c r="ATC923" s="806"/>
      <c r="ATD923" s="806"/>
      <c r="ATE923" s="806"/>
      <c r="ATF923" s="806"/>
      <c r="ATG923" s="806"/>
      <c r="ATH923" s="806"/>
      <c r="ATI923" s="806"/>
      <c r="ATJ923" s="806"/>
      <c r="ATK923" s="806"/>
      <c r="ATL923" s="806"/>
      <c r="ATM923" s="806"/>
      <c r="ATN923" s="806"/>
      <c r="ATO923" s="806"/>
      <c r="ATP923" s="806"/>
      <c r="ATQ923" s="806"/>
      <c r="ATR923" s="806"/>
      <c r="ATS923" s="806"/>
      <c r="ATT923" s="806"/>
      <c r="ATU923" s="806"/>
      <c r="ATV923" s="806"/>
      <c r="ATW923" s="806"/>
      <c r="ATX923" s="806"/>
      <c r="ATY923" s="806"/>
      <c r="ATZ923" s="806"/>
      <c r="AUA923" s="806"/>
      <c r="AUB923" s="806"/>
      <c r="AUC923" s="806"/>
      <c r="AUD923" s="806"/>
      <c r="AUE923" s="806"/>
      <c r="AUF923" s="806"/>
      <c r="AUG923" s="806"/>
      <c r="AUH923" s="806"/>
      <c r="AUI923" s="806"/>
      <c r="AUJ923" s="806"/>
      <c r="AUK923" s="806"/>
      <c r="AUL923" s="806"/>
      <c r="AUM923" s="806"/>
      <c r="AUN923" s="806"/>
      <c r="AUO923" s="806"/>
      <c r="AUP923" s="806"/>
      <c r="AUQ923" s="806"/>
      <c r="AUR923" s="806"/>
      <c r="AUS923" s="806"/>
      <c r="AUT923" s="806"/>
      <c r="AUU923" s="806"/>
      <c r="AUV923" s="806"/>
      <c r="AUW923" s="806"/>
      <c r="AUX923" s="806"/>
      <c r="AUY923" s="806"/>
      <c r="AUZ923" s="806"/>
      <c r="AVA923" s="806"/>
      <c r="AVB923" s="806"/>
      <c r="AVC923" s="806"/>
      <c r="AVD923" s="806"/>
      <c r="AVE923" s="806"/>
      <c r="AVF923" s="806"/>
      <c r="AVG923" s="806"/>
      <c r="AVH923" s="806"/>
      <c r="AVI923" s="806"/>
      <c r="AVJ923" s="806"/>
      <c r="AVK923" s="806"/>
      <c r="AVL923" s="806"/>
      <c r="AVM923" s="806"/>
      <c r="AVN923" s="806"/>
      <c r="AVO923" s="806"/>
      <c r="AVP923" s="806"/>
      <c r="AVQ923" s="806"/>
      <c r="AVR923" s="806"/>
      <c r="AVS923" s="806"/>
      <c r="AVT923" s="806"/>
      <c r="AVU923" s="806"/>
      <c r="AVV923" s="806"/>
      <c r="AVW923" s="806"/>
      <c r="AVX923" s="806"/>
      <c r="AVY923" s="806"/>
      <c r="AVZ923" s="806"/>
      <c r="AWA923" s="806"/>
      <c r="AWB923" s="806"/>
      <c r="AWC923" s="806"/>
      <c r="AWD923" s="806"/>
      <c r="AWE923" s="806"/>
      <c r="AWF923" s="806"/>
      <c r="AWG923" s="806"/>
      <c r="AWH923" s="806"/>
      <c r="AWI923" s="806"/>
      <c r="AWJ923" s="806"/>
      <c r="AWK923" s="806"/>
      <c r="AWL923" s="806"/>
      <c r="AWM923" s="806"/>
      <c r="AWN923" s="806"/>
      <c r="AWO923" s="806"/>
      <c r="AWP923" s="806"/>
      <c r="AWQ923" s="806"/>
      <c r="AWR923" s="806"/>
      <c r="AWS923" s="806"/>
      <c r="AWT923" s="806"/>
      <c r="AWU923" s="806"/>
      <c r="AWV923" s="806"/>
      <c r="AWW923" s="806"/>
      <c r="AWX923" s="806"/>
      <c r="AWY923" s="806"/>
      <c r="AWZ923" s="806"/>
      <c r="AXA923" s="806"/>
      <c r="AXB923" s="806"/>
      <c r="AXC923" s="806"/>
      <c r="AXD923" s="806"/>
      <c r="AXE923" s="806"/>
      <c r="AXF923" s="806"/>
      <c r="AXG923" s="806"/>
      <c r="AXH923" s="806"/>
      <c r="AXI923" s="806"/>
      <c r="AXJ923" s="806"/>
      <c r="AXK923" s="806"/>
      <c r="AXL923" s="806"/>
      <c r="AXM923" s="806"/>
      <c r="AXN923" s="806"/>
      <c r="AXO923" s="806"/>
      <c r="AXP923" s="806"/>
      <c r="AXQ923" s="806"/>
      <c r="AXR923" s="806"/>
      <c r="AXS923" s="806"/>
      <c r="AXT923" s="806"/>
      <c r="AXU923" s="806"/>
      <c r="AXV923" s="806"/>
      <c r="AXW923" s="806"/>
      <c r="AXX923" s="806"/>
      <c r="AXY923" s="806"/>
      <c r="AXZ923" s="806"/>
      <c r="AYA923" s="806"/>
      <c r="AYB923" s="806"/>
      <c r="AYC923" s="806"/>
      <c r="AYD923" s="806"/>
      <c r="AYE923" s="806"/>
      <c r="AYF923" s="806"/>
      <c r="AYG923" s="806"/>
      <c r="AYH923" s="806"/>
      <c r="AYI923" s="806"/>
      <c r="AYJ923" s="806"/>
      <c r="AYK923" s="806"/>
      <c r="AYL923" s="806"/>
      <c r="AYM923" s="806"/>
      <c r="AYN923" s="806"/>
      <c r="AYO923" s="806"/>
      <c r="AYP923" s="806"/>
      <c r="AYQ923" s="806"/>
      <c r="AYR923" s="806"/>
      <c r="AYS923" s="806"/>
      <c r="AYT923" s="806"/>
      <c r="AYU923" s="806"/>
      <c r="AYV923" s="806"/>
      <c r="AYW923" s="806"/>
      <c r="AYX923" s="806"/>
      <c r="AYY923" s="806"/>
      <c r="AYZ923" s="806"/>
      <c r="AZA923" s="806"/>
      <c r="AZB923" s="806"/>
      <c r="AZC923" s="806"/>
      <c r="AZD923" s="806"/>
      <c r="AZE923" s="806"/>
      <c r="AZF923" s="806"/>
      <c r="AZG923" s="806"/>
      <c r="AZH923" s="806"/>
      <c r="AZI923" s="806"/>
      <c r="AZJ923" s="806"/>
      <c r="AZK923" s="806"/>
      <c r="AZL923" s="806"/>
      <c r="AZM923" s="806"/>
      <c r="AZN923" s="806"/>
      <c r="AZO923" s="806"/>
      <c r="AZP923" s="806"/>
      <c r="AZQ923" s="806"/>
      <c r="AZR923" s="806"/>
      <c r="AZS923" s="806"/>
      <c r="AZT923" s="806"/>
      <c r="AZU923" s="806"/>
      <c r="AZV923" s="806"/>
      <c r="AZW923" s="806"/>
      <c r="AZX923" s="806"/>
      <c r="AZY923" s="806"/>
      <c r="AZZ923" s="806"/>
      <c r="BAA923" s="806"/>
      <c r="BAB923" s="806"/>
      <c r="BAC923" s="806"/>
      <c r="BAD923" s="806"/>
      <c r="BAE923" s="806"/>
      <c r="BAF923" s="806"/>
      <c r="BAG923" s="806"/>
      <c r="BAH923" s="806"/>
      <c r="BAI923" s="806"/>
      <c r="BAJ923" s="806"/>
      <c r="BAK923" s="806"/>
      <c r="BAL923" s="806"/>
      <c r="BAM923" s="806"/>
      <c r="BAN923" s="806"/>
      <c r="BAO923" s="806"/>
      <c r="BAP923" s="806"/>
      <c r="BAQ923" s="806"/>
      <c r="BAR923" s="806"/>
      <c r="BAS923" s="806"/>
      <c r="BAT923" s="806"/>
      <c r="BAU923" s="806"/>
      <c r="BAV923" s="806"/>
      <c r="BAW923" s="806"/>
      <c r="BAX923" s="806"/>
      <c r="BAY923" s="806"/>
      <c r="BAZ923" s="806"/>
      <c r="BBA923" s="806"/>
      <c r="BBB923" s="806"/>
      <c r="BBC923" s="806"/>
      <c r="BBD923" s="806"/>
      <c r="BBE923" s="806"/>
      <c r="BBF923" s="806"/>
      <c r="BBG923" s="806"/>
      <c r="BBH923" s="806"/>
      <c r="BBI923" s="806"/>
      <c r="BBJ923" s="806"/>
      <c r="BBK923" s="806"/>
      <c r="BBL923" s="806"/>
      <c r="BBM923" s="806"/>
      <c r="BBN923" s="806"/>
      <c r="BBO923" s="806"/>
      <c r="BBP923" s="806"/>
      <c r="BBQ923" s="806"/>
      <c r="BBR923" s="806"/>
      <c r="BBS923" s="806"/>
      <c r="BBT923" s="806"/>
      <c r="BBU923" s="806"/>
      <c r="BBV923" s="806"/>
      <c r="BBW923" s="806"/>
      <c r="BBX923" s="806"/>
      <c r="BBY923" s="806"/>
      <c r="BBZ923" s="806"/>
      <c r="BCA923" s="806"/>
      <c r="BCB923" s="806"/>
      <c r="BCC923" s="806"/>
      <c r="BCD923" s="806"/>
      <c r="BCE923" s="806"/>
      <c r="BCF923" s="806"/>
      <c r="BCG923" s="806"/>
      <c r="BCH923" s="806"/>
      <c r="BCI923" s="806"/>
      <c r="BCJ923" s="806"/>
      <c r="BCK923" s="806"/>
      <c r="BCL923" s="806"/>
      <c r="BCM923" s="806"/>
      <c r="BCN923" s="806"/>
      <c r="BCO923" s="806"/>
      <c r="BCP923" s="806"/>
      <c r="BCQ923" s="806"/>
      <c r="BCR923" s="806"/>
      <c r="BCS923" s="806"/>
      <c r="BCT923" s="806"/>
      <c r="BCU923" s="806"/>
      <c r="BCV923" s="806"/>
      <c r="BCW923" s="806"/>
      <c r="BCX923" s="806"/>
      <c r="BCY923" s="806"/>
      <c r="BCZ923" s="806"/>
      <c r="BDA923" s="806"/>
      <c r="BDB923" s="806"/>
      <c r="BDC923" s="806"/>
      <c r="BDD923" s="806"/>
      <c r="BDE923" s="806"/>
      <c r="BDF923" s="806"/>
      <c r="BDG923" s="806"/>
      <c r="BDH923" s="806"/>
      <c r="BDI923" s="806"/>
      <c r="BDJ923" s="806"/>
      <c r="BDK923" s="806"/>
      <c r="BDL923" s="806"/>
      <c r="BDM923" s="806"/>
      <c r="BDN923" s="806"/>
      <c r="BDO923" s="806"/>
      <c r="BDP923" s="806"/>
      <c r="BDQ923" s="806"/>
      <c r="BDR923" s="806"/>
      <c r="BDS923" s="806"/>
      <c r="BDT923" s="806"/>
      <c r="BDU923" s="806"/>
      <c r="BDV923" s="806"/>
      <c r="BDW923" s="806"/>
      <c r="BDX923" s="806"/>
      <c r="BDY923" s="806"/>
      <c r="BDZ923" s="806"/>
      <c r="BEA923" s="806"/>
      <c r="BEB923" s="806"/>
      <c r="BEC923" s="806"/>
      <c r="BED923" s="806"/>
      <c r="BEE923" s="806"/>
      <c r="BEF923" s="806"/>
      <c r="BEG923" s="806"/>
      <c r="BEH923" s="806"/>
      <c r="BEI923" s="806"/>
      <c r="BEJ923" s="806"/>
      <c r="BEK923" s="806"/>
      <c r="BEL923" s="806"/>
      <c r="BEM923" s="806"/>
      <c r="BEN923" s="806"/>
      <c r="BEO923" s="806"/>
      <c r="BEP923" s="806"/>
      <c r="BEQ923" s="806"/>
      <c r="BER923" s="806"/>
      <c r="BES923" s="806"/>
      <c r="BET923" s="806"/>
      <c r="BEU923" s="806"/>
      <c r="BEV923" s="806"/>
      <c r="BEW923" s="806"/>
      <c r="BEX923" s="806"/>
      <c r="BEY923" s="806"/>
      <c r="BEZ923" s="806"/>
      <c r="BFA923" s="806"/>
      <c r="BFB923" s="806"/>
      <c r="BFC923" s="806"/>
      <c r="BFD923" s="806"/>
      <c r="BFE923" s="806"/>
      <c r="BFF923" s="806"/>
      <c r="BFG923" s="806"/>
      <c r="BFH923" s="806"/>
      <c r="BFI923" s="806"/>
      <c r="BFJ923" s="806"/>
      <c r="BFK923" s="806"/>
      <c r="BFL923" s="806"/>
      <c r="BFM923" s="806"/>
      <c r="BFN923" s="806"/>
      <c r="BFO923" s="806"/>
      <c r="BFP923" s="806"/>
      <c r="BFQ923" s="806"/>
      <c r="BFR923" s="806"/>
      <c r="BFS923" s="806"/>
      <c r="BFT923" s="806"/>
      <c r="BFU923" s="806"/>
      <c r="BFV923" s="806"/>
      <c r="BFW923" s="806"/>
      <c r="BFX923" s="806"/>
      <c r="BFY923" s="806"/>
      <c r="BFZ923" s="806"/>
      <c r="BGA923" s="806"/>
      <c r="BGB923" s="806"/>
      <c r="BGC923" s="806"/>
      <c r="BGD923" s="806"/>
      <c r="BGE923" s="806"/>
      <c r="BGF923" s="806"/>
      <c r="BGG923" s="806"/>
      <c r="BGH923" s="806"/>
      <c r="BGI923" s="806"/>
      <c r="BGJ923" s="806"/>
      <c r="BGK923" s="806"/>
      <c r="BGL923" s="806"/>
      <c r="BGM923" s="806"/>
      <c r="BGN923" s="806"/>
      <c r="BGO923" s="806"/>
      <c r="BGP923" s="806"/>
      <c r="BGQ923" s="806"/>
      <c r="BGR923" s="806"/>
      <c r="BGS923" s="806"/>
      <c r="BGT923" s="806"/>
      <c r="BGU923" s="806"/>
      <c r="BGV923" s="806"/>
      <c r="BGW923" s="806"/>
      <c r="BGX923" s="806"/>
      <c r="BGY923" s="806"/>
      <c r="BGZ923" s="806"/>
      <c r="BHA923" s="806"/>
      <c r="BHB923" s="806"/>
      <c r="BHC923" s="806"/>
      <c r="BHD923" s="806"/>
      <c r="BHE923" s="806"/>
      <c r="BHF923" s="806"/>
      <c r="BHG923" s="806"/>
      <c r="BHH923" s="806"/>
      <c r="BHI923" s="806"/>
      <c r="BHJ923" s="806"/>
      <c r="BHK923" s="806"/>
      <c r="BHL923" s="806"/>
      <c r="BHM923" s="806"/>
      <c r="BHN923" s="806"/>
      <c r="BHO923" s="806"/>
      <c r="BHP923" s="806"/>
      <c r="BHQ923" s="806"/>
      <c r="BHR923" s="806"/>
      <c r="BHS923" s="806"/>
      <c r="BHT923" s="806"/>
      <c r="BHU923" s="806"/>
      <c r="BHV923" s="806"/>
      <c r="BHW923" s="806"/>
      <c r="BHX923" s="806"/>
      <c r="BHY923" s="806"/>
      <c r="BHZ923" s="806"/>
      <c r="BIA923" s="806"/>
      <c r="BIB923" s="806"/>
      <c r="BIC923" s="806"/>
      <c r="BID923" s="806"/>
      <c r="BIE923" s="806"/>
      <c r="BIF923" s="806"/>
      <c r="BIG923" s="806"/>
      <c r="BIH923" s="806"/>
      <c r="BII923" s="806"/>
      <c r="BIJ923" s="806"/>
      <c r="BIK923" s="806"/>
      <c r="BIL923" s="806"/>
      <c r="BIM923" s="806"/>
      <c r="BIN923" s="806"/>
      <c r="BIO923" s="806"/>
      <c r="BIP923" s="806"/>
      <c r="BIQ923" s="806"/>
      <c r="BIR923" s="806"/>
      <c r="BIS923" s="806"/>
      <c r="BIT923" s="806"/>
      <c r="BIU923" s="806"/>
      <c r="BIV923" s="806"/>
      <c r="BIW923" s="806"/>
      <c r="BIX923" s="806"/>
      <c r="BIY923" s="806"/>
      <c r="BIZ923" s="806"/>
      <c r="BJA923" s="806"/>
      <c r="BJB923" s="806"/>
      <c r="BJC923" s="806"/>
      <c r="BJD923" s="806"/>
      <c r="BJE923" s="806"/>
      <c r="BJF923" s="806"/>
      <c r="BJG923" s="806"/>
      <c r="BJH923" s="806"/>
      <c r="BJI923" s="806"/>
      <c r="BJJ923" s="806"/>
      <c r="BJK923" s="806"/>
      <c r="BJL923" s="806"/>
      <c r="BJM923" s="806"/>
      <c r="BJN923" s="806"/>
      <c r="BJO923" s="806"/>
      <c r="BJP923" s="806"/>
      <c r="BJQ923" s="806"/>
      <c r="BJR923" s="806"/>
      <c r="BJS923" s="806"/>
      <c r="BJT923" s="806"/>
      <c r="BJU923" s="806"/>
      <c r="BJV923" s="806"/>
      <c r="BJW923" s="806"/>
      <c r="BJX923" s="806"/>
      <c r="BJY923" s="806"/>
      <c r="BJZ923" s="806"/>
      <c r="BKA923" s="806"/>
      <c r="BKB923" s="806"/>
      <c r="BKC923" s="806"/>
      <c r="BKD923" s="806"/>
      <c r="BKE923" s="806"/>
      <c r="BKF923" s="806"/>
      <c r="BKG923" s="806"/>
      <c r="BKH923" s="806"/>
      <c r="BKI923" s="806"/>
      <c r="BKJ923" s="806"/>
      <c r="BKK923" s="806"/>
      <c r="BKL923" s="806"/>
      <c r="BKM923" s="806"/>
      <c r="BKN923" s="806"/>
      <c r="BKO923" s="806"/>
      <c r="BKP923" s="806"/>
      <c r="BKQ923" s="806"/>
      <c r="BKR923" s="806"/>
      <c r="BKS923" s="806"/>
      <c r="BKT923" s="806"/>
      <c r="BKU923" s="806"/>
      <c r="BKV923" s="806"/>
      <c r="BKW923" s="806"/>
      <c r="BKX923" s="806"/>
      <c r="BKY923" s="806"/>
      <c r="BKZ923" s="806"/>
      <c r="BLA923" s="806"/>
      <c r="BLB923" s="806"/>
      <c r="BLC923" s="806"/>
      <c r="BLD923" s="806"/>
      <c r="BLE923" s="806"/>
      <c r="BLF923" s="806"/>
      <c r="BLG923" s="806"/>
      <c r="BLH923" s="806"/>
      <c r="BLI923" s="806"/>
      <c r="BLJ923" s="806"/>
      <c r="BLK923" s="806"/>
      <c r="BLL923" s="806"/>
      <c r="BLM923" s="806"/>
      <c r="BLN923" s="806"/>
      <c r="BLO923" s="806"/>
      <c r="BLP923" s="806"/>
      <c r="BLQ923" s="806"/>
      <c r="BLR923" s="806"/>
      <c r="BLS923" s="806"/>
      <c r="BLT923" s="806"/>
      <c r="BLU923" s="806"/>
      <c r="BLV923" s="806"/>
      <c r="BLW923" s="806"/>
      <c r="BLX923" s="806"/>
      <c r="BLY923" s="806"/>
      <c r="BLZ923" s="806"/>
      <c r="BMA923" s="806"/>
      <c r="BMB923" s="806"/>
      <c r="BMC923" s="806"/>
      <c r="BMD923" s="806"/>
      <c r="BME923" s="806"/>
      <c r="BMF923" s="806"/>
      <c r="BMG923" s="806"/>
      <c r="BMH923" s="806"/>
      <c r="BMI923" s="806"/>
      <c r="BMJ923" s="806"/>
      <c r="BMK923" s="806"/>
      <c r="BML923" s="806"/>
      <c r="BMM923" s="806"/>
      <c r="BMN923" s="806"/>
      <c r="BMO923" s="806"/>
      <c r="BMP923" s="806"/>
      <c r="BMQ923" s="806"/>
      <c r="BMR923" s="806"/>
      <c r="BMS923" s="806"/>
      <c r="BMT923" s="806"/>
      <c r="BMU923" s="806"/>
      <c r="BMV923" s="806"/>
      <c r="BMW923" s="806"/>
      <c r="BMX923" s="806"/>
      <c r="BMY923" s="806"/>
      <c r="BMZ923" s="806"/>
      <c r="BNA923" s="806"/>
      <c r="BNB923" s="806"/>
      <c r="BNC923" s="806"/>
      <c r="BND923" s="806"/>
      <c r="BNE923" s="806"/>
      <c r="BNF923" s="806"/>
      <c r="BNG923" s="806"/>
      <c r="BNH923" s="806"/>
      <c r="BNI923" s="806"/>
      <c r="BNJ923" s="806"/>
      <c r="BNK923" s="806"/>
      <c r="BNL923" s="806"/>
      <c r="BNM923" s="806"/>
      <c r="BNN923" s="806"/>
      <c r="BNO923" s="806"/>
      <c r="BNP923" s="806"/>
      <c r="BNQ923" s="806"/>
      <c r="BNR923" s="806"/>
      <c r="BNS923" s="806"/>
      <c r="BNT923" s="806"/>
      <c r="BNU923" s="806"/>
      <c r="BNV923" s="806"/>
      <c r="BNW923" s="806"/>
      <c r="BNX923" s="806"/>
      <c r="BNY923" s="806"/>
      <c r="BNZ923" s="806"/>
      <c r="BOA923" s="806"/>
      <c r="BOB923" s="806"/>
      <c r="BOC923" s="806"/>
      <c r="BOD923" s="806"/>
      <c r="BOE923" s="806"/>
      <c r="BOF923" s="806"/>
      <c r="BOG923" s="806"/>
      <c r="BOH923" s="806"/>
      <c r="BOI923" s="806"/>
      <c r="BOJ923" s="806"/>
      <c r="BOK923" s="806"/>
      <c r="BOL923" s="806"/>
      <c r="BOM923" s="806"/>
      <c r="BON923" s="806"/>
      <c r="BOO923" s="806"/>
      <c r="BOP923" s="806"/>
      <c r="BOQ923" s="806"/>
      <c r="BOR923" s="806"/>
      <c r="BOS923" s="806"/>
      <c r="BOT923" s="806"/>
      <c r="BOU923" s="806"/>
      <c r="BOV923" s="806"/>
      <c r="BOW923" s="806"/>
      <c r="BOX923" s="806"/>
      <c r="BOY923" s="806"/>
      <c r="BOZ923" s="806"/>
      <c r="BPA923" s="806"/>
      <c r="BPB923" s="806"/>
      <c r="BPC923" s="806"/>
      <c r="BPD923" s="806"/>
      <c r="BPE923" s="806"/>
      <c r="BPF923" s="806"/>
      <c r="BPG923" s="806"/>
      <c r="BPH923" s="806"/>
      <c r="BPI923" s="806"/>
      <c r="BPJ923" s="806"/>
      <c r="BPK923" s="806"/>
      <c r="BPL923" s="806"/>
      <c r="BPM923" s="806"/>
      <c r="BPN923" s="806"/>
      <c r="BPO923" s="806"/>
      <c r="BPP923" s="806"/>
      <c r="BPQ923" s="806"/>
      <c r="BPR923" s="806"/>
      <c r="BPS923" s="806"/>
      <c r="BPT923" s="806"/>
      <c r="BPU923" s="806"/>
      <c r="BPV923" s="806"/>
      <c r="BPW923" s="806"/>
      <c r="BPX923" s="806"/>
      <c r="BPY923" s="806"/>
      <c r="BPZ923" s="806"/>
      <c r="BQA923" s="806"/>
      <c r="BQB923" s="806"/>
      <c r="BQC923" s="806"/>
      <c r="BQD923" s="806"/>
      <c r="BQE923" s="806"/>
      <c r="BQF923" s="806"/>
      <c r="BQG923" s="806"/>
      <c r="BQH923" s="806"/>
      <c r="BQI923" s="806"/>
      <c r="BQJ923" s="806"/>
      <c r="BQK923" s="806"/>
      <c r="BQL923" s="806"/>
      <c r="BQM923" s="806"/>
      <c r="BQN923" s="806"/>
      <c r="BQO923" s="806"/>
      <c r="BQP923" s="806"/>
      <c r="BQQ923" s="806"/>
      <c r="BQR923" s="806"/>
      <c r="BQS923" s="806"/>
      <c r="BQT923" s="806"/>
      <c r="BQU923" s="806"/>
      <c r="BQV923" s="806"/>
      <c r="BQW923" s="806"/>
      <c r="BQX923" s="806"/>
      <c r="BQY923" s="806"/>
      <c r="BQZ923" s="806"/>
      <c r="BRA923" s="806"/>
      <c r="BRB923" s="806"/>
      <c r="BRC923" s="806"/>
      <c r="BRD923" s="806"/>
      <c r="BRE923" s="806"/>
      <c r="BRF923" s="806"/>
      <c r="BRG923" s="806"/>
      <c r="BRH923" s="806"/>
      <c r="BRI923" s="806"/>
      <c r="BRJ923" s="806"/>
      <c r="BRK923" s="806"/>
      <c r="BRL923" s="806"/>
      <c r="BRM923" s="806"/>
      <c r="BRN923" s="806"/>
      <c r="BRO923" s="806"/>
      <c r="BRP923" s="806"/>
      <c r="BRQ923" s="806"/>
      <c r="BRR923" s="806"/>
      <c r="BRS923" s="806"/>
      <c r="BRT923" s="806"/>
      <c r="BRU923" s="806"/>
      <c r="BRV923" s="806"/>
      <c r="BRW923" s="806"/>
      <c r="BRX923" s="806"/>
      <c r="BRY923" s="806"/>
      <c r="BRZ923" s="806"/>
      <c r="BSA923" s="806"/>
      <c r="BSB923" s="806"/>
      <c r="BSC923" s="806"/>
      <c r="BSD923" s="806"/>
      <c r="BSE923" s="806"/>
      <c r="BSF923" s="806"/>
      <c r="BSG923" s="806"/>
      <c r="BSH923" s="806"/>
      <c r="BSI923" s="806"/>
      <c r="BSJ923" s="806"/>
      <c r="BSK923" s="806"/>
      <c r="BSL923" s="806"/>
      <c r="BSM923" s="806"/>
      <c r="BSN923" s="806"/>
      <c r="BSO923" s="806"/>
      <c r="BSP923" s="806"/>
      <c r="BSQ923" s="806"/>
      <c r="BSR923" s="806"/>
      <c r="BSS923" s="806"/>
      <c r="BST923" s="806"/>
      <c r="BSU923" s="806"/>
      <c r="BSV923" s="806"/>
      <c r="BSW923" s="806"/>
      <c r="BSX923" s="806"/>
      <c r="BSY923" s="806"/>
      <c r="BSZ923" s="806"/>
      <c r="BTA923" s="806"/>
      <c r="BTB923" s="806"/>
      <c r="BTC923" s="806"/>
      <c r="BTD923" s="806"/>
      <c r="BTE923" s="806"/>
      <c r="BTF923" s="806"/>
      <c r="BTG923" s="806"/>
      <c r="BTH923" s="806"/>
      <c r="BTI923" s="806"/>
      <c r="BTJ923" s="806"/>
      <c r="BTK923" s="806"/>
      <c r="BTL923" s="806"/>
      <c r="BTM923" s="806"/>
      <c r="BTN923" s="806"/>
      <c r="BTO923" s="806"/>
      <c r="BTP923" s="806"/>
      <c r="BTQ923" s="806"/>
      <c r="BTR923" s="806"/>
      <c r="BTS923" s="806"/>
      <c r="BTT923" s="806"/>
      <c r="BTU923" s="806"/>
      <c r="BTV923" s="806"/>
      <c r="BTW923" s="806"/>
      <c r="BTX923" s="806"/>
      <c r="BTY923" s="806"/>
      <c r="BTZ923" s="806"/>
      <c r="BUA923" s="806"/>
      <c r="BUB923" s="806"/>
      <c r="BUC923" s="806"/>
      <c r="BUD923" s="806"/>
      <c r="BUE923" s="806"/>
      <c r="BUF923" s="806"/>
      <c r="BUG923" s="806"/>
      <c r="BUH923" s="806"/>
      <c r="BUI923" s="806"/>
      <c r="BUJ923" s="806"/>
      <c r="BUK923" s="806"/>
      <c r="BUL923" s="806"/>
      <c r="BUM923" s="806"/>
      <c r="BUN923" s="806"/>
      <c r="BUO923" s="806"/>
      <c r="BUP923" s="806"/>
      <c r="BUQ923" s="806"/>
      <c r="BUR923" s="806"/>
      <c r="BUS923" s="806"/>
      <c r="BUT923" s="806"/>
      <c r="BUU923" s="806"/>
      <c r="BUV923" s="806"/>
      <c r="BUW923" s="806"/>
      <c r="BUX923" s="806"/>
      <c r="BUY923" s="806"/>
      <c r="BUZ923" s="806"/>
      <c r="BVA923" s="806"/>
      <c r="BVB923" s="806"/>
      <c r="BVC923" s="806"/>
      <c r="BVD923" s="806"/>
      <c r="BVE923" s="806"/>
      <c r="BVF923" s="806"/>
      <c r="BVG923" s="806"/>
      <c r="BVH923" s="806"/>
      <c r="BVI923" s="806"/>
      <c r="BVJ923" s="806"/>
      <c r="BVK923" s="806"/>
      <c r="BVL923" s="806"/>
      <c r="BVM923" s="806"/>
      <c r="BVN923" s="806"/>
      <c r="BVO923" s="806"/>
      <c r="BVP923" s="806"/>
      <c r="BVQ923" s="806"/>
      <c r="BVR923" s="806"/>
      <c r="BVS923" s="806"/>
      <c r="BVT923" s="806"/>
      <c r="BVU923" s="806"/>
      <c r="BVV923" s="806"/>
      <c r="BVW923" s="806"/>
      <c r="BVX923" s="806"/>
      <c r="BVY923" s="806"/>
      <c r="BVZ923" s="806"/>
      <c r="BWA923" s="806"/>
      <c r="BWB923" s="806"/>
      <c r="BWC923" s="806"/>
      <c r="BWD923" s="806"/>
      <c r="BWE923" s="806"/>
      <c r="BWF923" s="806"/>
      <c r="BWG923" s="806"/>
      <c r="BWH923" s="806"/>
      <c r="BWI923" s="806"/>
      <c r="BWJ923" s="806"/>
      <c r="BWK923" s="806"/>
      <c r="BWL923" s="806"/>
      <c r="BWM923" s="806"/>
      <c r="BWN923" s="806"/>
      <c r="BWO923" s="806"/>
      <c r="BWP923" s="806"/>
      <c r="BWQ923" s="806"/>
      <c r="BWR923" s="806"/>
      <c r="BWS923" s="806"/>
      <c r="BWT923" s="806"/>
      <c r="BWU923" s="806"/>
      <c r="BWV923" s="806"/>
      <c r="BWW923" s="806"/>
      <c r="BWX923" s="806"/>
      <c r="BWY923" s="806"/>
      <c r="BWZ923" s="806"/>
      <c r="BXA923" s="806"/>
      <c r="BXB923" s="806"/>
      <c r="BXC923" s="806"/>
      <c r="BXD923" s="806"/>
      <c r="BXE923" s="806"/>
      <c r="BXF923" s="806"/>
      <c r="BXG923" s="806"/>
      <c r="BXH923" s="806"/>
      <c r="BXI923" s="806"/>
      <c r="BXJ923" s="806"/>
      <c r="BXK923" s="806"/>
      <c r="BXL923" s="806"/>
      <c r="BXM923" s="806"/>
      <c r="BXN923" s="806"/>
      <c r="BXO923" s="806"/>
      <c r="BXP923" s="806"/>
      <c r="BXQ923" s="806"/>
      <c r="BXR923" s="806"/>
      <c r="BXS923" s="806"/>
      <c r="BXT923" s="806"/>
      <c r="BXU923" s="806"/>
      <c r="BXV923" s="806"/>
      <c r="BXW923" s="806"/>
      <c r="BXX923" s="806"/>
      <c r="BXY923" s="806"/>
      <c r="BXZ923" s="806"/>
      <c r="BYA923" s="806"/>
      <c r="BYB923" s="806"/>
      <c r="BYC923" s="806"/>
      <c r="BYD923" s="806"/>
      <c r="BYE923" s="806"/>
      <c r="BYF923" s="806"/>
      <c r="BYG923" s="806"/>
      <c r="BYH923" s="806"/>
      <c r="BYI923" s="806"/>
      <c r="BYJ923" s="806"/>
      <c r="BYK923" s="806"/>
      <c r="BYL923" s="806"/>
      <c r="BYM923" s="806"/>
      <c r="BYN923" s="806"/>
      <c r="BYO923" s="806"/>
      <c r="BYP923" s="806"/>
      <c r="BYQ923" s="806"/>
      <c r="BYR923" s="806"/>
      <c r="BYS923" s="806"/>
      <c r="BYT923" s="806"/>
      <c r="BYU923" s="806"/>
      <c r="BYV923" s="806"/>
      <c r="BYW923" s="806"/>
      <c r="BYX923" s="806"/>
      <c r="BYY923" s="806"/>
      <c r="BYZ923" s="806"/>
      <c r="BZA923" s="806"/>
      <c r="BZB923" s="806"/>
      <c r="BZC923" s="806"/>
      <c r="BZD923" s="806"/>
      <c r="BZE923" s="806"/>
      <c r="BZF923" s="806"/>
      <c r="BZG923" s="806"/>
      <c r="BZH923" s="806"/>
      <c r="BZI923" s="806"/>
      <c r="BZJ923" s="806"/>
      <c r="BZK923" s="806"/>
      <c r="BZL923" s="806"/>
      <c r="BZM923" s="806"/>
      <c r="BZN923" s="806"/>
      <c r="BZO923" s="806"/>
      <c r="BZP923" s="806"/>
      <c r="BZQ923" s="806"/>
      <c r="BZR923" s="806"/>
      <c r="BZS923" s="806"/>
      <c r="BZT923" s="806"/>
      <c r="BZU923" s="806"/>
      <c r="BZV923" s="806"/>
      <c r="BZW923" s="806"/>
      <c r="BZX923" s="806"/>
      <c r="BZY923" s="806"/>
      <c r="BZZ923" s="806"/>
      <c r="CAA923" s="806"/>
      <c r="CAB923" s="806"/>
      <c r="CAC923" s="806"/>
      <c r="CAD923" s="806"/>
      <c r="CAE923" s="806"/>
      <c r="CAF923" s="806"/>
      <c r="CAG923" s="806"/>
      <c r="CAH923" s="806"/>
      <c r="CAI923" s="806"/>
      <c r="CAJ923" s="806"/>
      <c r="CAK923" s="806"/>
      <c r="CAL923" s="806"/>
      <c r="CAM923" s="806"/>
      <c r="CAN923" s="806"/>
      <c r="CAO923" s="806"/>
      <c r="CAP923" s="806"/>
      <c r="CAQ923" s="806"/>
      <c r="CAR923" s="806"/>
      <c r="CAS923" s="806"/>
      <c r="CAT923" s="806"/>
      <c r="CAU923" s="806"/>
      <c r="CAV923" s="806"/>
      <c r="CAW923" s="806"/>
      <c r="CAX923" s="806"/>
      <c r="CAY923" s="806"/>
      <c r="CAZ923" s="806"/>
      <c r="CBA923" s="806"/>
      <c r="CBB923" s="806"/>
      <c r="CBC923" s="806"/>
      <c r="CBD923" s="806"/>
      <c r="CBE923" s="806"/>
      <c r="CBF923" s="806"/>
      <c r="CBG923" s="806"/>
      <c r="CBH923" s="806"/>
      <c r="CBI923" s="806"/>
      <c r="CBJ923" s="806"/>
      <c r="CBK923" s="806"/>
      <c r="CBL923" s="806"/>
      <c r="CBM923" s="806"/>
      <c r="CBN923" s="806"/>
      <c r="CBO923" s="806"/>
      <c r="CBP923" s="806"/>
      <c r="CBQ923" s="806"/>
      <c r="CBR923" s="806"/>
      <c r="CBS923" s="806"/>
      <c r="CBT923" s="806"/>
      <c r="CBU923" s="806"/>
      <c r="CBV923" s="806"/>
      <c r="CBW923" s="806"/>
      <c r="CBX923" s="806"/>
      <c r="CBY923" s="806"/>
      <c r="CBZ923" s="806"/>
      <c r="CCA923" s="806"/>
      <c r="CCB923" s="806"/>
      <c r="CCC923" s="806"/>
      <c r="CCD923" s="806"/>
      <c r="CCE923" s="806"/>
      <c r="CCF923" s="806"/>
      <c r="CCG923" s="806"/>
      <c r="CCH923" s="806"/>
      <c r="CCI923" s="806"/>
      <c r="CCJ923" s="806"/>
      <c r="CCK923" s="806"/>
      <c r="CCL923" s="806"/>
      <c r="CCM923" s="806"/>
      <c r="CCN923" s="806"/>
      <c r="CCO923" s="806"/>
      <c r="CCP923" s="806"/>
      <c r="CCQ923" s="806"/>
      <c r="CCR923" s="806"/>
      <c r="CCS923" s="806"/>
      <c r="CCT923" s="806"/>
      <c r="CCU923" s="806"/>
      <c r="CCV923" s="806"/>
      <c r="CCW923" s="806"/>
      <c r="CCX923" s="806"/>
      <c r="CCY923" s="806"/>
      <c r="CCZ923" s="806"/>
      <c r="CDA923" s="806"/>
      <c r="CDB923" s="806"/>
      <c r="CDC923" s="806"/>
      <c r="CDD923" s="806"/>
      <c r="CDE923" s="806"/>
      <c r="CDF923" s="806"/>
      <c r="CDG923" s="806"/>
      <c r="CDH923" s="806"/>
      <c r="CDI923" s="806"/>
      <c r="CDJ923" s="806"/>
      <c r="CDK923" s="806"/>
      <c r="CDL923" s="806"/>
      <c r="CDM923" s="806"/>
      <c r="CDN923" s="806"/>
      <c r="CDO923" s="806"/>
      <c r="CDP923" s="806"/>
      <c r="CDQ923" s="806"/>
      <c r="CDR923" s="806"/>
      <c r="CDS923" s="806"/>
      <c r="CDT923" s="806"/>
      <c r="CDU923" s="806"/>
      <c r="CDV923" s="806"/>
      <c r="CDW923" s="806"/>
      <c r="CDX923" s="806"/>
      <c r="CDY923" s="806"/>
      <c r="CDZ923" s="806"/>
      <c r="CEA923" s="806"/>
      <c r="CEB923" s="806"/>
      <c r="CEC923" s="806"/>
      <c r="CED923" s="806"/>
      <c r="CEE923" s="806"/>
      <c r="CEF923" s="806"/>
      <c r="CEG923" s="806"/>
      <c r="CEH923" s="806"/>
      <c r="CEI923" s="806"/>
      <c r="CEJ923" s="806"/>
      <c r="CEK923" s="806"/>
      <c r="CEL923" s="806"/>
      <c r="CEM923" s="806"/>
      <c r="CEN923" s="806"/>
      <c r="CEO923" s="806"/>
      <c r="CEP923" s="806"/>
      <c r="CEQ923" s="806"/>
      <c r="CER923" s="806"/>
      <c r="CES923" s="806"/>
      <c r="CET923" s="806"/>
      <c r="CEU923" s="806"/>
      <c r="CEV923" s="806"/>
      <c r="CEW923" s="806"/>
      <c r="CEX923" s="806"/>
      <c r="CEY923" s="806"/>
      <c r="CEZ923" s="806"/>
      <c r="CFA923" s="806"/>
      <c r="CFB923" s="806"/>
      <c r="CFC923" s="806"/>
      <c r="CFD923" s="806"/>
      <c r="CFE923" s="806"/>
      <c r="CFF923" s="806"/>
      <c r="CFG923" s="806"/>
      <c r="CFH923" s="806"/>
      <c r="CFI923" s="806"/>
      <c r="CFJ923" s="806"/>
      <c r="CFK923" s="806"/>
      <c r="CFL923" s="806"/>
      <c r="CFM923" s="806"/>
      <c r="CFN923" s="806"/>
      <c r="CFO923" s="806"/>
      <c r="CFP923" s="806"/>
      <c r="CFQ923" s="806"/>
      <c r="CFR923" s="806"/>
      <c r="CFS923" s="806"/>
      <c r="CFT923" s="806"/>
      <c r="CFU923" s="806"/>
      <c r="CFV923" s="806"/>
      <c r="CFW923" s="806"/>
      <c r="CFX923" s="806"/>
      <c r="CFY923" s="806"/>
      <c r="CFZ923" s="806"/>
      <c r="CGA923" s="806"/>
      <c r="CGB923" s="806"/>
      <c r="CGC923" s="806"/>
      <c r="CGD923" s="806"/>
      <c r="CGE923" s="806"/>
      <c r="CGF923" s="806"/>
      <c r="CGG923" s="806"/>
      <c r="CGH923" s="806"/>
      <c r="CGI923" s="806"/>
      <c r="CGJ923" s="806"/>
      <c r="CGK923" s="806"/>
      <c r="CGL923" s="806"/>
      <c r="CGM923" s="806"/>
      <c r="CGN923" s="806"/>
      <c r="CGO923" s="806"/>
      <c r="CGP923" s="806"/>
      <c r="CGQ923" s="806"/>
      <c r="CGR923" s="806"/>
      <c r="CGS923" s="806"/>
      <c r="CGT923" s="806"/>
      <c r="CGU923" s="806"/>
      <c r="CGV923" s="806"/>
      <c r="CGW923" s="806"/>
      <c r="CGX923" s="806"/>
      <c r="CGY923" s="806"/>
      <c r="CGZ923" s="806"/>
      <c r="CHA923" s="806"/>
      <c r="CHB923" s="806"/>
      <c r="CHC923" s="806"/>
      <c r="CHD923" s="806"/>
      <c r="CHE923" s="806"/>
      <c r="CHF923" s="806"/>
      <c r="CHG923" s="806"/>
      <c r="CHH923" s="806"/>
      <c r="CHI923" s="806"/>
      <c r="CHJ923" s="806"/>
      <c r="CHK923" s="806"/>
      <c r="CHL923" s="806"/>
      <c r="CHM923" s="806"/>
      <c r="CHN923" s="806"/>
      <c r="CHO923" s="806"/>
      <c r="CHP923" s="806"/>
      <c r="CHQ923" s="806"/>
      <c r="CHR923" s="806"/>
      <c r="CHS923" s="806"/>
      <c r="CHT923" s="806"/>
      <c r="CHU923" s="806"/>
      <c r="CHV923" s="806"/>
      <c r="CHW923" s="806"/>
      <c r="CHX923" s="806"/>
      <c r="CHY923" s="806"/>
      <c r="CHZ923" s="806"/>
      <c r="CIA923" s="806"/>
      <c r="CIB923" s="806"/>
      <c r="CIC923" s="806"/>
      <c r="CID923" s="806"/>
      <c r="CIE923" s="806"/>
      <c r="CIF923" s="806"/>
      <c r="CIG923" s="806"/>
      <c r="CIH923" s="806"/>
      <c r="CII923" s="806"/>
      <c r="CIJ923" s="806"/>
      <c r="CIK923" s="806"/>
      <c r="CIL923" s="806"/>
      <c r="CIM923" s="806"/>
      <c r="CIN923" s="806"/>
      <c r="CIO923" s="806"/>
      <c r="CIP923" s="806"/>
      <c r="CIQ923" s="806"/>
      <c r="CIR923" s="806"/>
      <c r="CIS923" s="806"/>
      <c r="CIT923" s="806"/>
      <c r="CIU923" s="806"/>
      <c r="CIV923" s="806"/>
      <c r="CIW923" s="806"/>
      <c r="CIX923" s="806"/>
      <c r="CIY923" s="806"/>
      <c r="CIZ923" s="806"/>
      <c r="CJA923" s="806"/>
      <c r="CJB923" s="806"/>
      <c r="CJC923" s="806"/>
      <c r="CJD923" s="806"/>
      <c r="CJE923" s="806"/>
      <c r="CJF923" s="806"/>
      <c r="CJG923" s="806"/>
      <c r="CJH923" s="806"/>
      <c r="CJI923" s="806"/>
      <c r="CJJ923" s="806"/>
      <c r="CJK923" s="806"/>
      <c r="CJL923" s="806"/>
      <c r="CJM923" s="806"/>
      <c r="CJN923" s="806"/>
      <c r="CJO923" s="806"/>
      <c r="CJP923" s="806"/>
      <c r="CJQ923" s="806"/>
      <c r="CJR923" s="806"/>
      <c r="CJS923" s="806"/>
      <c r="CJT923" s="806"/>
      <c r="CJU923" s="806"/>
      <c r="CJV923" s="806"/>
      <c r="CJW923" s="806"/>
      <c r="CJX923" s="806"/>
      <c r="CJY923" s="806"/>
      <c r="CJZ923" s="806"/>
      <c r="CKA923" s="806"/>
      <c r="CKB923" s="806"/>
      <c r="CKC923" s="806"/>
      <c r="CKD923" s="806"/>
      <c r="CKE923" s="806"/>
      <c r="CKF923" s="806"/>
      <c r="CKG923" s="806"/>
      <c r="CKH923" s="806"/>
      <c r="CKI923" s="806"/>
      <c r="CKJ923" s="806"/>
      <c r="CKK923" s="806"/>
      <c r="CKL923" s="806"/>
      <c r="CKM923" s="806"/>
      <c r="CKN923" s="806"/>
      <c r="CKO923" s="806"/>
      <c r="CKP923" s="806"/>
      <c r="CKQ923" s="806"/>
      <c r="CKR923" s="806"/>
      <c r="CKS923" s="806"/>
      <c r="CKT923" s="806"/>
      <c r="CKU923" s="806"/>
      <c r="CKV923" s="806"/>
      <c r="CKW923" s="806"/>
      <c r="CKX923" s="806"/>
      <c r="CKY923" s="806"/>
      <c r="CKZ923" s="806"/>
      <c r="CLA923" s="806"/>
      <c r="CLB923" s="806"/>
      <c r="CLC923" s="806"/>
      <c r="CLD923" s="806"/>
      <c r="CLE923" s="806"/>
      <c r="CLF923" s="806"/>
      <c r="CLG923" s="806"/>
      <c r="CLH923" s="806"/>
      <c r="CLI923" s="806"/>
      <c r="CLJ923" s="806"/>
      <c r="CLK923" s="806"/>
      <c r="CLL923" s="806"/>
      <c r="CLM923" s="806"/>
      <c r="CLN923" s="806"/>
      <c r="CLO923" s="806"/>
      <c r="CLP923" s="806"/>
      <c r="CLQ923" s="806"/>
      <c r="CLR923" s="806"/>
      <c r="CLS923" s="806"/>
      <c r="CLT923" s="806"/>
      <c r="CLU923" s="806"/>
      <c r="CLV923" s="806"/>
      <c r="CLW923" s="806"/>
      <c r="CLX923" s="806"/>
      <c r="CLY923" s="806"/>
      <c r="CLZ923" s="806"/>
      <c r="CMA923" s="806"/>
      <c r="CMB923" s="806"/>
      <c r="CMC923" s="806"/>
      <c r="CMD923" s="806"/>
      <c r="CME923" s="806"/>
      <c r="CMF923" s="806"/>
      <c r="CMG923" s="806"/>
      <c r="CMH923" s="806"/>
      <c r="CMI923" s="806"/>
      <c r="CMJ923" s="806"/>
      <c r="CMK923" s="806"/>
      <c r="CML923" s="806"/>
      <c r="CMM923" s="806"/>
      <c r="CMN923" s="806"/>
      <c r="CMO923" s="806"/>
      <c r="CMP923" s="806"/>
      <c r="CMQ923" s="806"/>
      <c r="CMR923" s="806"/>
      <c r="CMS923" s="806"/>
      <c r="CMT923" s="806"/>
      <c r="CMU923" s="806"/>
      <c r="CMV923" s="806"/>
      <c r="CMW923" s="806"/>
      <c r="CMX923" s="806"/>
      <c r="CMY923" s="806"/>
      <c r="CMZ923" s="806"/>
      <c r="CNA923" s="806"/>
      <c r="CNB923" s="806"/>
      <c r="CNC923" s="806"/>
      <c r="CND923" s="806"/>
      <c r="CNE923" s="806"/>
      <c r="CNF923" s="806"/>
      <c r="CNG923" s="806"/>
      <c r="CNH923" s="806"/>
      <c r="CNI923" s="806"/>
      <c r="CNJ923" s="806"/>
      <c r="CNK923" s="806"/>
      <c r="CNL923" s="806"/>
      <c r="CNM923" s="806"/>
      <c r="CNN923" s="806"/>
      <c r="CNO923" s="806"/>
      <c r="CNP923" s="806"/>
      <c r="CNQ923" s="806"/>
      <c r="CNR923" s="806"/>
      <c r="CNS923" s="806"/>
      <c r="CNT923" s="806"/>
      <c r="CNU923" s="806"/>
      <c r="CNV923" s="806"/>
      <c r="CNW923" s="806"/>
      <c r="CNX923" s="806"/>
      <c r="CNY923" s="806"/>
      <c r="CNZ923" s="806"/>
      <c r="COA923" s="806"/>
      <c r="COB923" s="806"/>
      <c r="COC923" s="806"/>
      <c r="COD923" s="806"/>
      <c r="COE923" s="806"/>
      <c r="COF923" s="806"/>
      <c r="COG923" s="806"/>
      <c r="COH923" s="806"/>
      <c r="COI923" s="806"/>
      <c r="COJ923" s="806"/>
      <c r="COK923" s="806"/>
      <c r="COL923" s="806"/>
      <c r="COM923" s="806"/>
      <c r="CON923" s="806"/>
      <c r="COO923" s="806"/>
      <c r="COP923" s="806"/>
      <c r="COQ923" s="806"/>
      <c r="COR923" s="806"/>
      <c r="COS923" s="806"/>
      <c r="COT923" s="806"/>
      <c r="COU923" s="806"/>
      <c r="COV923" s="806"/>
      <c r="COW923" s="806"/>
      <c r="COX923" s="806"/>
      <c r="COY923" s="806"/>
      <c r="COZ923" s="806"/>
      <c r="CPA923" s="806"/>
      <c r="CPB923" s="806"/>
      <c r="CPC923" s="806"/>
      <c r="CPD923" s="806"/>
      <c r="CPE923" s="806"/>
      <c r="CPF923" s="806"/>
      <c r="CPG923" s="806"/>
      <c r="CPH923" s="806"/>
      <c r="CPI923" s="806"/>
      <c r="CPJ923" s="806"/>
      <c r="CPK923" s="806"/>
      <c r="CPL923" s="806"/>
      <c r="CPM923" s="806"/>
      <c r="CPN923" s="806"/>
      <c r="CPO923" s="806"/>
      <c r="CPP923" s="806"/>
      <c r="CPQ923" s="806"/>
      <c r="CPR923" s="806"/>
      <c r="CPS923" s="806"/>
      <c r="CPT923" s="806"/>
      <c r="CPU923" s="806"/>
      <c r="CPV923" s="806"/>
      <c r="CPW923" s="806"/>
      <c r="CPX923" s="806"/>
      <c r="CPY923" s="806"/>
      <c r="CPZ923" s="806"/>
      <c r="CQA923" s="806"/>
      <c r="CQB923" s="806"/>
      <c r="CQC923" s="806"/>
      <c r="CQD923" s="806"/>
      <c r="CQE923" s="806"/>
      <c r="CQF923" s="806"/>
      <c r="CQG923" s="806"/>
      <c r="CQH923" s="806"/>
      <c r="CQI923" s="806"/>
      <c r="CQJ923" s="806"/>
      <c r="CQK923" s="806"/>
      <c r="CQL923" s="806"/>
      <c r="CQM923" s="806"/>
      <c r="CQN923" s="806"/>
      <c r="CQO923" s="806"/>
      <c r="CQP923" s="806"/>
      <c r="CQQ923" s="806"/>
      <c r="CQR923" s="806"/>
      <c r="CQS923" s="806"/>
      <c r="CQT923" s="806"/>
      <c r="CQU923" s="806"/>
      <c r="CQV923" s="806"/>
      <c r="CQW923" s="806"/>
      <c r="CQX923" s="806"/>
      <c r="CQY923" s="806"/>
      <c r="CQZ923" s="806"/>
      <c r="CRA923" s="806"/>
      <c r="CRB923" s="806"/>
      <c r="CRC923" s="806"/>
      <c r="CRD923" s="806"/>
      <c r="CRE923" s="806"/>
      <c r="CRF923" s="806"/>
      <c r="CRG923" s="806"/>
      <c r="CRH923" s="806"/>
      <c r="CRI923" s="806"/>
      <c r="CRJ923" s="806"/>
      <c r="CRK923" s="806"/>
      <c r="CRL923" s="806"/>
      <c r="CRM923" s="806"/>
      <c r="CRN923" s="806"/>
      <c r="CRO923" s="806"/>
      <c r="CRP923" s="806"/>
      <c r="CRQ923" s="806"/>
      <c r="CRR923" s="806"/>
      <c r="CRS923" s="806"/>
      <c r="CRT923" s="806"/>
      <c r="CRU923" s="806"/>
      <c r="CRV923" s="806"/>
      <c r="CRW923" s="806"/>
      <c r="CRX923" s="806"/>
      <c r="CRY923" s="806"/>
      <c r="CRZ923" s="806"/>
      <c r="CSA923" s="806"/>
      <c r="CSB923" s="806"/>
      <c r="CSC923" s="806"/>
      <c r="CSD923" s="806"/>
      <c r="CSE923" s="806"/>
      <c r="CSF923" s="806"/>
      <c r="CSG923" s="806"/>
      <c r="CSH923" s="806"/>
      <c r="CSI923" s="806"/>
      <c r="CSJ923" s="806"/>
      <c r="CSK923" s="806"/>
      <c r="CSL923" s="806"/>
      <c r="CSM923" s="806"/>
      <c r="CSN923" s="806"/>
      <c r="CSO923" s="806"/>
      <c r="CSP923" s="806"/>
      <c r="CSQ923" s="806"/>
      <c r="CSR923" s="806"/>
      <c r="CSS923" s="806"/>
      <c r="CST923" s="806"/>
      <c r="CSU923" s="806"/>
      <c r="CSV923" s="806"/>
      <c r="CSW923" s="806"/>
      <c r="CSX923" s="806"/>
      <c r="CSY923" s="806"/>
      <c r="CSZ923" s="806"/>
      <c r="CTA923" s="806"/>
      <c r="CTB923" s="806"/>
      <c r="CTC923" s="806"/>
      <c r="CTD923" s="806"/>
      <c r="CTE923" s="806"/>
      <c r="CTF923" s="806"/>
      <c r="CTG923" s="806"/>
      <c r="CTH923" s="806"/>
      <c r="CTI923" s="806"/>
      <c r="CTJ923" s="806"/>
      <c r="CTK923" s="806"/>
      <c r="CTL923" s="806"/>
      <c r="CTM923" s="806"/>
      <c r="CTN923" s="806"/>
      <c r="CTO923" s="806"/>
      <c r="CTP923" s="806"/>
      <c r="CTQ923" s="806"/>
      <c r="CTR923" s="806"/>
      <c r="CTS923" s="806"/>
      <c r="CTT923" s="806"/>
      <c r="CTU923" s="806"/>
      <c r="CTV923" s="806"/>
      <c r="CTW923" s="806"/>
      <c r="CTX923" s="806"/>
      <c r="CTY923" s="806"/>
      <c r="CTZ923" s="806"/>
      <c r="CUA923" s="806"/>
      <c r="CUB923" s="806"/>
      <c r="CUC923" s="806"/>
      <c r="CUD923" s="806"/>
      <c r="CUE923" s="806"/>
      <c r="CUF923" s="806"/>
      <c r="CUG923" s="806"/>
      <c r="CUH923" s="806"/>
      <c r="CUI923" s="806"/>
      <c r="CUJ923" s="806"/>
      <c r="CUK923" s="806"/>
      <c r="CUL923" s="806"/>
      <c r="CUM923" s="806"/>
      <c r="CUN923" s="806"/>
      <c r="CUO923" s="806"/>
      <c r="CUP923" s="806"/>
      <c r="CUQ923" s="806"/>
      <c r="CUR923" s="806"/>
      <c r="CUS923" s="806"/>
      <c r="CUT923" s="806"/>
      <c r="CUU923" s="806"/>
      <c r="CUV923" s="806"/>
      <c r="CUW923" s="806"/>
      <c r="CUX923" s="806"/>
      <c r="CUY923" s="806"/>
      <c r="CUZ923" s="806"/>
      <c r="CVA923" s="806"/>
      <c r="CVB923" s="806"/>
      <c r="CVC923" s="806"/>
      <c r="CVD923" s="806"/>
      <c r="CVE923" s="806"/>
      <c r="CVF923" s="806"/>
      <c r="CVG923" s="806"/>
      <c r="CVH923" s="806"/>
      <c r="CVI923" s="806"/>
      <c r="CVJ923" s="806"/>
      <c r="CVK923" s="806"/>
      <c r="CVL923" s="806"/>
      <c r="CVM923" s="806"/>
      <c r="CVN923" s="806"/>
      <c r="CVO923" s="806"/>
      <c r="CVP923" s="806"/>
      <c r="CVQ923" s="806"/>
      <c r="CVR923" s="806"/>
      <c r="CVS923" s="806"/>
      <c r="CVT923" s="806"/>
      <c r="CVU923" s="806"/>
      <c r="CVV923" s="806"/>
      <c r="CVW923" s="806"/>
      <c r="CVX923" s="806"/>
      <c r="CVY923" s="806"/>
      <c r="CVZ923" s="806"/>
      <c r="CWA923" s="806"/>
      <c r="CWB923" s="806"/>
      <c r="CWC923" s="806"/>
      <c r="CWD923" s="806"/>
      <c r="CWE923" s="806"/>
      <c r="CWF923" s="806"/>
      <c r="CWG923" s="806"/>
      <c r="CWH923" s="806"/>
      <c r="CWI923" s="806"/>
      <c r="CWJ923" s="806"/>
      <c r="CWK923" s="806"/>
      <c r="CWL923" s="806"/>
      <c r="CWM923" s="806"/>
      <c r="CWN923" s="806"/>
      <c r="CWO923" s="806"/>
      <c r="CWP923" s="806"/>
      <c r="CWQ923" s="806"/>
      <c r="CWR923" s="806"/>
      <c r="CWS923" s="806"/>
      <c r="CWT923" s="806"/>
      <c r="CWU923" s="806"/>
      <c r="CWV923" s="806"/>
      <c r="CWW923" s="806"/>
      <c r="CWX923" s="806"/>
      <c r="CWY923" s="806"/>
      <c r="CWZ923" s="806"/>
      <c r="CXA923" s="806"/>
      <c r="CXB923" s="806"/>
      <c r="CXC923" s="806"/>
      <c r="CXD923" s="806"/>
      <c r="CXE923" s="806"/>
      <c r="CXF923" s="806"/>
      <c r="CXG923" s="806"/>
      <c r="CXH923" s="806"/>
      <c r="CXI923" s="806"/>
      <c r="CXJ923" s="806"/>
      <c r="CXK923" s="806"/>
      <c r="CXL923" s="806"/>
      <c r="CXM923" s="806"/>
      <c r="CXN923" s="806"/>
      <c r="CXO923" s="806"/>
      <c r="CXP923" s="806"/>
      <c r="CXQ923" s="806"/>
      <c r="CXR923" s="806"/>
      <c r="CXS923" s="806"/>
      <c r="CXT923" s="806"/>
      <c r="CXU923" s="806"/>
      <c r="CXV923" s="806"/>
      <c r="CXW923" s="806"/>
      <c r="CXX923" s="806"/>
      <c r="CXY923" s="806"/>
      <c r="CXZ923" s="806"/>
      <c r="CYA923" s="806"/>
      <c r="CYB923" s="806"/>
      <c r="CYC923" s="806"/>
      <c r="CYD923" s="806"/>
      <c r="CYE923" s="806"/>
      <c r="CYF923" s="806"/>
      <c r="CYG923" s="806"/>
      <c r="CYH923" s="806"/>
      <c r="CYI923" s="806"/>
      <c r="CYJ923" s="806"/>
      <c r="CYK923" s="806"/>
      <c r="CYL923" s="806"/>
      <c r="CYM923" s="806"/>
      <c r="CYN923" s="806"/>
      <c r="CYO923" s="806"/>
      <c r="CYP923" s="806"/>
      <c r="CYQ923" s="806"/>
      <c r="CYR923" s="806"/>
      <c r="CYS923" s="806"/>
      <c r="CYT923" s="806"/>
      <c r="CYU923" s="806"/>
      <c r="CYV923" s="806"/>
      <c r="CYW923" s="806"/>
      <c r="CYX923" s="806"/>
      <c r="CYY923" s="806"/>
      <c r="CYZ923" s="806"/>
      <c r="CZA923" s="806"/>
      <c r="CZB923" s="806"/>
      <c r="CZC923" s="806"/>
      <c r="CZD923" s="806"/>
      <c r="CZE923" s="806"/>
      <c r="CZF923" s="806"/>
      <c r="CZG923" s="806"/>
      <c r="CZH923" s="806"/>
      <c r="CZI923" s="806"/>
      <c r="CZJ923" s="806"/>
      <c r="CZK923" s="806"/>
      <c r="CZL923" s="806"/>
      <c r="CZM923" s="806"/>
      <c r="CZN923" s="806"/>
      <c r="CZO923" s="806"/>
      <c r="CZP923" s="806"/>
      <c r="CZQ923" s="806"/>
      <c r="CZR923" s="806"/>
      <c r="CZS923" s="806"/>
      <c r="CZT923" s="806"/>
      <c r="CZU923" s="806"/>
      <c r="CZV923" s="806"/>
      <c r="CZW923" s="806"/>
      <c r="CZX923" s="806"/>
      <c r="CZY923" s="806"/>
      <c r="CZZ923" s="806"/>
      <c r="DAA923" s="806"/>
      <c r="DAB923" s="806"/>
      <c r="DAC923" s="806"/>
      <c r="DAD923" s="806"/>
      <c r="DAE923" s="806"/>
      <c r="DAF923" s="806"/>
      <c r="DAG923" s="806"/>
      <c r="DAH923" s="806"/>
      <c r="DAI923" s="806"/>
      <c r="DAJ923" s="806"/>
      <c r="DAK923" s="806"/>
      <c r="DAL923" s="806"/>
      <c r="DAM923" s="806"/>
      <c r="DAN923" s="806"/>
      <c r="DAO923" s="806"/>
      <c r="DAP923" s="806"/>
      <c r="DAQ923" s="806"/>
      <c r="DAR923" s="806"/>
      <c r="DAS923" s="806"/>
      <c r="DAT923" s="806"/>
      <c r="DAU923" s="806"/>
      <c r="DAV923" s="806"/>
      <c r="DAW923" s="806"/>
      <c r="DAX923" s="806"/>
      <c r="DAY923" s="806"/>
      <c r="DAZ923" s="806"/>
      <c r="DBA923" s="806"/>
      <c r="DBB923" s="806"/>
      <c r="DBC923" s="806"/>
      <c r="DBD923" s="806"/>
      <c r="DBE923" s="806"/>
      <c r="DBF923" s="806"/>
      <c r="DBG923" s="806"/>
      <c r="DBH923" s="806"/>
      <c r="DBI923" s="806"/>
      <c r="DBJ923" s="806"/>
      <c r="DBK923" s="806"/>
      <c r="DBL923" s="806"/>
      <c r="DBM923" s="806"/>
      <c r="DBN923" s="806"/>
      <c r="DBO923" s="806"/>
      <c r="DBP923" s="806"/>
      <c r="DBQ923" s="806"/>
      <c r="DBR923" s="806"/>
      <c r="DBS923" s="806"/>
      <c r="DBT923" s="806"/>
      <c r="DBU923" s="806"/>
      <c r="DBV923" s="806"/>
      <c r="DBW923" s="806"/>
      <c r="DBX923" s="806"/>
      <c r="DBY923" s="806"/>
      <c r="DBZ923" s="806"/>
      <c r="DCA923" s="806"/>
      <c r="DCB923" s="806"/>
      <c r="DCC923" s="806"/>
      <c r="DCD923" s="806"/>
      <c r="DCE923" s="806"/>
      <c r="DCF923" s="806"/>
      <c r="DCG923" s="806"/>
      <c r="DCH923" s="806"/>
      <c r="DCI923" s="806"/>
      <c r="DCJ923" s="806"/>
      <c r="DCK923" s="806"/>
      <c r="DCL923" s="806"/>
      <c r="DCM923" s="806"/>
      <c r="DCN923" s="806"/>
      <c r="DCO923" s="806"/>
      <c r="DCP923" s="806"/>
      <c r="DCQ923" s="806"/>
      <c r="DCR923" s="806"/>
      <c r="DCS923" s="806"/>
      <c r="DCT923" s="806"/>
      <c r="DCU923" s="806"/>
      <c r="DCV923" s="806"/>
      <c r="DCW923" s="806"/>
      <c r="DCX923" s="806"/>
      <c r="DCY923" s="806"/>
      <c r="DCZ923" s="806"/>
      <c r="DDA923" s="806"/>
      <c r="DDB923" s="806"/>
      <c r="DDC923" s="806"/>
      <c r="DDD923" s="806"/>
      <c r="DDE923" s="806"/>
      <c r="DDF923" s="806"/>
      <c r="DDG923" s="806"/>
      <c r="DDH923" s="806"/>
      <c r="DDI923" s="806"/>
      <c r="DDJ923" s="806"/>
      <c r="DDK923" s="806"/>
      <c r="DDL923" s="806"/>
      <c r="DDM923" s="806"/>
      <c r="DDN923" s="806"/>
      <c r="DDO923" s="806"/>
      <c r="DDP923" s="806"/>
      <c r="DDQ923" s="806"/>
      <c r="DDR923" s="806"/>
      <c r="DDS923" s="806"/>
      <c r="DDT923" s="806"/>
      <c r="DDU923" s="806"/>
      <c r="DDV923" s="806"/>
      <c r="DDW923" s="806"/>
      <c r="DDX923" s="806"/>
      <c r="DDY923" s="806"/>
      <c r="DDZ923" s="806"/>
      <c r="DEA923" s="806"/>
      <c r="DEB923" s="806"/>
      <c r="DEC923" s="806"/>
      <c r="DED923" s="806"/>
      <c r="DEE923" s="806"/>
      <c r="DEF923" s="806"/>
      <c r="DEG923" s="806"/>
      <c r="DEH923" s="806"/>
      <c r="DEI923" s="806"/>
      <c r="DEJ923" s="806"/>
      <c r="DEK923" s="806"/>
      <c r="DEL923" s="806"/>
      <c r="DEM923" s="806"/>
      <c r="DEN923" s="806"/>
      <c r="DEO923" s="806"/>
      <c r="DEP923" s="806"/>
      <c r="DEQ923" s="806"/>
      <c r="DER923" s="806"/>
      <c r="DES923" s="806"/>
      <c r="DET923" s="806"/>
      <c r="DEU923" s="806"/>
      <c r="DEV923" s="806"/>
      <c r="DEW923" s="806"/>
      <c r="DEX923" s="806"/>
      <c r="DEY923" s="806"/>
      <c r="DEZ923" s="806"/>
      <c r="DFA923" s="806"/>
      <c r="DFB923" s="806"/>
      <c r="DFC923" s="806"/>
      <c r="DFD923" s="806"/>
      <c r="DFE923" s="806"/>
      <c r="DFF923" s="806"/>
      <c r="DFG923" s="806"/>
      <c r="DFH923" s="806"/>
      <c r="DFI923" s="806"/>
      <c r="DFJ923" s="806"/>
      <c r="DFK923" s="806"/>
      <c r="DFL923" s="806"/>
      <c r="DFM923" s="806"/>
      <c r="DFN923" s="806"/>
      <c r="DFO923" s="806"/>
      <c r="DFP923" s="806"/>
      <c r="DFQ923" s="806"/>
      <c r="DFR923" s="806"/>
      <c r="DFS923" s="806"/>
      <c r="DFT923" s="806"/>
      <c r="DFU923" s="806"/>
      <c r="DFV923" s="806"/>
      <c r="DFW923" s="806"/>
      <c r="DFX923" s="806"/>
      <c r="DFY923" s="806"/>
      <c r="DFZ923" s="806"/>
      <c r="DGA923" s="806"/>
      <c r="DGB923" s="806"/>
      <c r="DGC923" s="806"/>
      <c r="DGD923" s="806"/>
      <c r="DGE923" s="806"/>
      <c r="DGF923" s="806"/>
      <c r="DGG923" s="806"/>
      <c r="DGH923" s="806"/>
      <c r="DGI923" s="806"/>
      <c r="DGJ923" s="806"/>
      <c r="DGK923" s="806"/>
      <c r="DGL923" s="806"/>
      <c r="DGM923" s="806"/>
      <c r="DGN923" s="806"/>
      <c r="DGO923" s="806"/>
      <c r="DGP923" s="806"/>
      <c r="DGQ923" s="806"/>
      <c r="DGR923" s="806"/>
      <c r="DGS923" s="806"/>
      <c r="DGT923" s="806"/>
      <c r="DGU923" s="806"/>
      <c r="DGV923" s="806"/>
      <c r="DGW923" s="806"/>
      <c r="DGX923" s="806"/>
      <c r="DGY923" s="806"/>
      <c r="DGZ923" s="806"/>
      <c r="DHA923" s="806"/>
      <c r="DHB923" s="806"/>
      <c r="DHC923" s="806"/>
      <c r="DHD923" s="806"/>
      <c r="DHE923" s="806"/>
      <c r="DHF923" s="806"/>
      <c r="DHG923" s="806"/>
      <c r="DHH923" s="806"/>
      <c r="DHI923" s="806"/>
      <c r="DHJ923" s="806"/>
      <c r="DHK923" s="806"/>
      <c r="DHL923" s="806"/>
      <c r="DHM923" s="806"/>
      <c r="DHN923" s="806"/>
      <c r="DHO923" s="806"/>
      <c r="DHP923" s="806"/>
      <c r="DHQ923" s="806"/>
      <c r="DHR923" s="806"/>
      <c r="DHS923" s="806"/>
      <c r="DHT923" s="806"/>
      <c r="DHU923" s="806"/>
      <c r="DHV923" s="806"/>
      <c r="DHW923" s="806"/>
      <c r="DHX923" s="806"/>
      <c r="DHY923" s="806"/>
      <c r="DHZ923" s="806"/>
      <c r="DIA923" s="806"/>
      <c r="DIB923" s="806"/>
      <c r="DIC923" s="806"/>
      <c r="DID923" s="806"/>
      <c r="DIE923" s="806"/>
      <c r="DIF923" s="806"/>
      <c r="DIG923" s="806"/>
      <c r="DIH923" s="806"/>
      <c r="DII923" s="806"/>
      <c r="DIJ923" s="806"/>
      <c r="DIK923" s="806"/>
      <c r="DIL923" s="806"/>
      <c r="DIM923" s="806"/>
      <c r="DIN923" s="806"/>
      <c r="DIO923" s="806"/>
      <c r="DIP923" s="806"/>
      <c r="DIQ923" s="806"/>
      <c r="DIR923" s="806"/>
      <c r="DIS923" s="806"/>
      <c r="DIT923" s="806"/>
      <c r="DIU923" s="806"/>
      <c r="DIV923" s="806"/>
      <c r="DIW923" s="806"/>
      <c r="DIX923" s="806"/>
      <c r="DIY923" s="806"/>
      <c r="DIZ923" s="806"/>
      <c r="DJA923" s="806"/>
      <c r="DJB923" s="806"/>
      <c r="DJC923" s="806"/>
      <c r="DJD923" s="806"/>
      <c r="DJE923" s="806"/>
      <c r="DJF923" s="806"/>
      <c r="DJG923" s="806"/>
      <c r="DJH923" s="806"/>
      <c r="DJI923" s="806"/>
      <c r="DJJ923" s="806"/>
      <c r="DJK923" s="806"/>
      <c r="DJL923" s="806"/>
      <c r="DJM923" s="806"/>
      <c r="DJN923" s="806"/>
      <c r="DJO923" s="806"/>
      <c r="DJP923" s="806"/>
      <c r="DJQ923" s="806"/>
      <c r="DJR923" s="806"/>
      <c r="DJS923" s="806"/>
      <c r="DJT923" s="806"/>
      <c r="DJU923" s="806"/>
      <c r="DJV923" s="806"/>
      <c r="DJW923" s="806"/>
      <c r="DJX923" s="806"/>
      <c r="DJY923" s="806"/>
      <c r="DJZ923" s="806"/>
      <c r="DKA923" s="806"/>
      <c r="DKB923" s="806"/>
      <c r="DKC923" s="806"/>
      <c r="DKD923" s="806"/>
      <c r="DKE923" s="806"/>
      <c r="DKF923" s="806"/>
      <c r="DKG923" s="806"/>
      <c r="DKH923" s="806"/>
      <c r="DKI923" s="806"/>
      <c r="DKJ923" s="806"/>
      <c r="DKK923" s="806"/>
      <c r="DKL923" s="806"/>
      <c r="DKM923" s="806"/>
      <c r="DKN923" s="806"/>
      <c r="DKO923" s="806"/>
      <c r="DKP923" s="806"/>
      <c r="DKQ923" s="806"/>
      <c r="DKR923" s="806"/>
      <c r="DKS923" s="806"/>
      <c r="DKT923" s="806"/>
      <c r="DKU923" s="806"/>
      <c r="DKV923" s="806"/>
      <c r="DKW923" s="806"/>
      <c r="DKX923" s="806"/>
      <c r="DKY923" s="806"/>
      <c r="DKZ923" s="806"/>
      <c r="DLA923" s="806"/>
      <c r="DLB923" s="806"/>
      <c r="DLC923" s="806"/>
      <c r="DLD923" s="806"/>
      <c r="DLE923" s="806"/>
      <c r="DLF923" s="806"/>
      <c r="DLG923" s="806"/>
      <c r="DLH923" s="806"/>
      <c r="DLI923" s="806"/>
      <c r="DLJ923" s="806"/>
      <c r="DLK923" s="806"/>
      <c r="DLL923" s="806"/>
      <c r="DLM923" s="806"/>
      <c r="DLN923" s="806"/>
      <c r="DLO923" s="806"/>
      <c r="DLP923" s="806"/>
      <c r="DLQ923" s="806"/>
      <c r="DLR923" s="806"/>
      <c r="DLS923" s="806"/>
      <c r="DLT923" s="806"/>
      <c r="DLU923" s="806"/>
      <c r="DLV923" s="806"/>
      <c r="DLW923" s="806"/>
      <c r="DLX923" s="806"/>
      <c r="DLY923" s="806"/>
      <c r="DLZ923" s="806"/>
      <c r="DMA923" s="806"/>
      <c r="DMB923" s="806"/>
      <c r="DMC923" s="806"/>
      <c r="DMD923" s="806"/>
      <c r="DME923" s="806"/>
      <c r="DMF923" s="806"/>
      <c r="DMG923" s="806"/>
      <c r="DMH923" s="806"/>
      <c r="DMI923" s="806"/>
      <c r="DMJ923" s="806"/>
      <c r="DMK923" s="806"/>
      <c r="DML923" s="806"/>
      <c r="DMM923" s="806"/>
      <c r="DMN923" s="806"/>
      <c r="DMO923" s="806"/>
      <c r="DMP923" s="806"/>
      <c r="DMQ923" s="806"/>
      <c r="DMR923" s="806"/>
      <c r="DMS923" s="806"/>
      <c r="DMT923" s="806"/>
      <c r="DMU923" s="806"/>
      <c r="DMV923" s="806"/>
      <c r="DMW923" s="806"/>
      <c r="DMX923" s="806"/>
      <c r="DMY923" s="806"/>
      <c r="DMZ923" s="806"/>
      <c r="DNA923" s="806"/>
      <c r="DNB923" s="806"/>
      <c r="DNC923" s="806"/>
      <c r="DND923" s="806"/>
      <c r="DNE923" s="806"/>
      <c r="DNF923" s="806"/>
      <c r="DNG923" s="806"/>
      <c r="DNH923" s="806"/>
      <c r="DNI923" s="806"/>
      <c r="DNJ923" s="806"/>
      <c r="DNK923" s="806"/>
      <c r="DNL923" s="806"/>
      <c r="DNM923" s="806"/>
      <c r="DNN923" s="806"/>
      <c r="DNO923" s="806"/>
      <c r="DNP923" s="806"/>
      <c r="DNQ923" s="806"/>
      <c r="DNR923" s="806"/>
      <c r="DNS923" s="806"/>
      <c r="DNT923" s="806"/>
      <c r="DNU923" s="806"/>
      <c r="DNV923" s="806"/>
      <c r="DNW923" s="806"/>
      <c r="DNX923" s="806"/>
      <c r="DNY923" s="806"/>
      <c r="DNZ923" s="806"/>
      <c r="DOA923" s="806"/>
      <c r="DOB923" s="806"/>
      <c r="DOC923" s="806"/>
      <c r="DOD923" s="806"/>
      <c r="DOE923" s="806"/>
      <c r="DOF923" s="806"/>
      <c r="DOG923" s="806"/>
      <c r="DOH923" s="806"/>
      <c r="DOI923" s="806"/>
      <c r="DOJ923" s="806"/>
      <c r="DOK923" s="806"/>
      <c r="DOL923" s="806"/>
      <c r="DOM923" s="806"/>
      <c r="DON923" s="806"/>
      <c r="DOO923" s="806"/>
      <c r="DOP923" s="806"/>
      <c r="DOQ923" s="806"/>
      <c r="DOR923" s="806"/>
      <c r="DOS923" s="806"/>
      <c r="DOT923" s="806"/>
      <c r="DOU923" s="806"/>
      <c r="DOV923" s="806"/>
      <c r="DOW923" s="806"/>
      <c r="DOX923" s="806"/>
      <c r="DOY923" s="806"/>
      <c r="DOZ923" s="806"/>
      <c r="DPA923" s="806"/>
      <c r="DPB923" s="806"/>
      <c r="DPC923" s="806"/>
      <c r="DPD923" s="806"/>
      <c r="DPE923" s="806"/>
      <c r="DPF923" s="806"/>
      <c r="DPG923" s="806"/>
      <c r="DPH923" s="806"/>
      <c r="DPI923" s="806"/>
      <c r="DPJ923" s="806"/>
      <c r="DPK923" s="806"/>
      <c r="DPL923" s="806"/>
      <c r="DPM923" s="806"/>
      <c r="DPN923" s="806"/>
      <c r="DPO923" s="806"/>
      <c r="DPP923" s="806"/>
      <c r="DPQ923" s="806"/>
      <c r="DPR923" s="806"/>
      <c r="DPS923" s="806"/>
      <c r="DPT923" s="806"/>
      <c r="DPU923" s="806"/>
      <c r="DPV923" s="806"/>
      <c r="DPW923" s="806"/>
      <c r="DPX923" s="806"/>
      <c r="DPY923" s="806"/>
      <c r="DPZ923" s="806"/>
      <c r="DQA923" s="806"/>
      <c r="DQB923" s="806"/>
      <c r="DQC923" s="806"/>
      <c r="DQD923" s="806"/>
      <c r="DQE923" s="806"/>
      <c r="DQF923" s="806"/>
      <c r="DQG923" s="806"/>
      <c r="DQH923" s="806"/>
      <c r="DQI923" s="806"/>
      <c r="DQJ923" s="806"/>
      <c r="DQK923" s="806"/>
      <c r="DQL923" s="806"/>
      <c r="DQM923" s="806"/>
      <c r="DQN923" s="806"/>
      <c r="DQO923" s="806"/>
      <c r="DQP923" s="806"/>
      <c r="DQQ923" s="806"/>
      <c r="DQR923" s="806"/>
      <c r="DQS923" s="806"/>
      <c r="DQT923" s="806"/>
      <c r="DQU923" s="806"/>
      <c r="DQV923" s="806"/>
      <c r="DQW923" s="806"/>
      <c r="DQX923" s="806"/>
      <c r="DQY923" s="806"/>
      <c r="DQZ923" s="806"/>
      <c r="DRA923" s="806"/>
      <c r="DRB923" s="806"/>
      <c r="DRC923" s="806"/>
      <c r="DRD923" s="806"/>
      <c r="DRE923" s="806"/>
      <c r="DRF923" s="806"/>
      <c r="DRG923" s="806"/>
      <c r="DRH923" s="806"/>
      <c r="DRI923" s="806"/>
      <c r="DRJ923" s="806"/>
      <c r="DRK923" s="806"/>
      <c r="DRL923" s="806"/>
      <c r="DRM923" s="806"/>
      <c r="DRN923" s="806"/>
      <c r="DRO923" s="806"/>
      <c r="DRP923" s="806"/>
      <c r="DRQ923" s="806"/>
      <c r="DRR923" s="806"/>
      <c r="DRS923" s="806"/>
      <c r="DRT923" s="806"/>
      <c r="DRU923" s="806"/>
      <c r="DRV923" s="806"/>
      <c r="DRW923" s="806"/>
      <c r="DRX923" s="806"/>
      <c r="DRY923" s="806"/>
      <c r="DRZ923" s="806"/>
      <c r="DSA923" s="806"/>
      <c r="DSB923" s="806"/>
      <c r="DSC923" s="806"/>
      <c r="DSD923" s="806"/>
      <c r="DSE923" s="806"/>
      <c r="DSF923" s="806"/>
      <c r="DSG923" s="806"/>
      <c r="DSH923" s="806"/>
      <c r="DSI923" s="806"/>
      <c r="DSJ923" s="806"/>
      <c r="DSK923" s="806"/>
      <c r="DSL923" s="806"/>
      <c r="DSM923" s="806"/>
      <c r="DSN923" s="806"/>
      <c r="DSO923" s="806"/>
      <c r="DSP923" s="806"/>
      <c r="DSQ923" s="806"/>
      <c r="DSR923" s="806"/>
      <c r="DSS923" s="806"/>
      <c r="DST923" s="806"/>
      <c r="DSU923" s="806"/>
      <c r="DSV923" s="806"/>
      <c r="DSW923" s="806"/>
      <c r="DSX923" s="806"/>
      <c r="DSY923" s="806"/>
      <c r="DSZ923" s="806"/>
      <c r="DTA923" s="806"/>
      <c r="DTB923" s="806"/>
      <c r="DTC923" s="806"/>
      <c r="DTD923" s="806"/>
      <c r="DTE923" s="806"/>
      <c r="DTF923" s="806"/>
      <c r="DTG923" s="806"/>
      <c r="DTH923" s="806"/>
      <c r="DTI923" s="806"/>
      <c r="DTJ923" s="806"/>
      <c r="DTK923" s="806"/>
      <c r="DTL923" s="806"/>
      <c r="DTM923" s="806"/>
      <c r="DTN923" s="806"/>
      <c r="DTO923" s="806"/>
      <c r="DTP923" s="806"/>
      <c r="DTQ923" s="806"/>
      <c r="DTR923" s="806"/>
      <c r="DTS923" s="806"/>
      <c r="DTT923" s="806"/>
      <c r="DTU923" s="806"/>
      <c r="DTV923" s="806"/>
      <c r="DTW923" s="806"/>
      <c r="DTX923" s="806"/>
      <c r="DTY923" s="806"/>
      <c r="DTZ923" s="806"/>
      <c r="DUA923" s="806"/>
      <c r="DUB923" s="806"/>
      <c r="DUC923" s="806"/>
      <c r="DUD923" s="806"/>
      <c r="DUE923" s="806"/>
      <c r="DUF923" s="806"/>
      <c r="DUG923" s="806"/>
      <c r="DUH923" s="806"/>
      <c r="DUI923" s="806"/>
      <c r="DUJ923" s="806"/>
      <c r="DUK923" s="806"/>
      <c r="DUL923" s="806"/>
      <c r="DUM923" s="806"/>
      <c r="DUN923" s="806"/>
      <c r="DUO923" s="806"/>
      <c r="DUP923" s="806"/>
      <c r="DUQ923" s="806"/>
      <c r="DUR923" s="806"/>
      <c r="DUS923" s="806"/>
      <c r="DUT923" s="806"/>
      <c r="DUU923" s="806"/>
      <c r="DUV923" s="806"/>
      <c r="DUW923" s="806"/>
      <c r="DUX923" s="806"/>
      <c r="DUY923" s="806"/>
      <c r="DUZ923" s="806"/>
      <c r="DVA923" s="806"/>
      <c r="DVB923" s="806"/>
      <c r="DVC923" s="806"/>
      <c r="DVD923" s="806"/>
      <c r="DVE923" s="806"/>
      <c r="DVF923" s="806"/>
      <c r="DVG923" s="806"/>
      <c r="DVH923" s="806"/>
      <c r="DVI923" s="806"/>
      <c r="DVJ923" s="806"/>
      <c r="DVK923" s="806"/>
      <c r="DVL923" s="806"/>
      <c r="DVM923" s="806"/>
      <c r="DVN923" s="806"/>
      <c r="DVO923" s="806"/>
      <c r="DVP923" s="806"/>
      <c r="DVQ923" s="806"/>
      <c r="DVR923" s="806"/>
      <c r="DVS923" s="806"/>
      <c r="DVT923" s="806"/>
      <c r="DVU923" s="806"/>
      <c r="DVV923" s="806"/>
      <c r="DVW923" s="806"/>
      <c r="DVX923" s="806"/>
      <c r="DVY923" s="806"/>
      <c r="DVZ923" s="806"/>
      <c r="DWA923" s="806"/>
      <c r="DWB923" s="806"/>
      <c r="DWC923" s="806"/>
      <c r="DWD923" s="806"/>
      <c r="DWE923" s="806"/>
      <c r="DWF923" s="806"/>
      <c r="DWG923" s="806"/>
      <c r="DWH923" s="806"/>
      <c r="DWI923" s="806"/>
      <c r="DWJ923" s="806"/>
      <c r="DWK923" s="806"/>
      <c r="DWL923" s="806"/>
      <c r="DWM923" s="806"/>
      <c r="DWN923" s="806"/>
      <c r="DWO923" s="806"/>
      <c r="DWP923" s="806"/>
      <c r="DWQ923" s="806"/>
      <c r="DWR923" s="806"/>
      <c r="DWS923" s="806"/>
      <c r="DWT923" s="806"/>
      <c r="DWU923" s="806"/>
      <c r="DWV923" s="806"/>
      <c r="DWW923" s="806"/>
      <c r="DWX923" s="806"/>
      <c r="DWY923" s="806"/>
      <c r="DWZ923" s="806"/>
      <c r="DXA923" s="806"/>
      <c r="DXB923" s="806"/>
      <c r="DXC923" s="806"/>
      <c r="DXD923" s="806"/>
      <c r="DXE923" s="806"/>
      <c r="DXF923" s="806"/>
      <c r="DXG923" s="806"/>
      <c r="DXH923" s="806"/>
      <c r="DXI923" s="806"/>
      <c r="DXJ923" s="806"/>
      <c r="DXK923" s="806"/>
      <c r="DXL923" s="806"/>
      <c r="DXM923" s="806"/>
      <c r="DXN923" s="806"/>
      <c r="DXO923" s="806"/>
      <c r="DXP923" s="806"/>
      <c r="DXQ923" s="806"/>
      <c r="DXR923" s="806"/>
      <c r="DXS923" s="806"/>
      <c r="DXT923" s="806"/>
      <c r="DXU923" s="806"/>
      <c r="DXV923" s="806"/>
      <c r="DXW923" s="806"/>
      <c r="DXX923" s="806"/>
      <c r="DXY923" s="806"/>
      <c r="DXZ923" s="806"/>
      <c r="DYA923" s="806"/>
      <c r="DYB923" s="806"/>
      <c r="DYC923" s="806"/>
      <c r="DYD923" s="806"/>
      <c r="DYE923" s="806"/>
      <c r="DYF923" s="806"/>
      <c r="DYG923" s="806"/>
      <c r="DYH923" s="806"/>
      <c r="DYI923" s="806"/>
      <c r="DYJ923" s="806"/>
      <c r="DYK923" s="806"/>
      <c r="DYL923" s="806"/>
      <c r="DYM923" s="806"/>
      <c r="DYN923" s="806"/>
      <c r="DYO923" s="806"/>
      <c r="DYP923" s="806"/>
      <c r="DYQ923" s="806"/>
      <c r="DYR923" s="806"/>
      <c r="DYS923" s="806"/>
      <c r="DYT923" s="806"/>
      <c r="DYU923" s="806"/>
      <c r="DYV923" s="806"/>
      <c r="DYW923" s="806"/>
      <c r="DYX923" s="806"/>
      <c r="DYY923" s="806"/>
      <c r="DYZ923" s="806"/>
      <c r="DZA923" s="806"/>
      <c r="DZB923" s="806"/>
      <c r="DZC923" s="806"/>
      <c r="DZD923" s="806"/>
      <c r="DZE923" s="806"/>
      <c r="DZF923" s="806"/>
      <c r="DZG923" s="806"/>
      <c r="DZH923" s="806"/>
      <c r="DZI923" s="806"/>
      <c r="DZJ923" s="806"/>
      <c r="DZK923" s="806"/>
      <c r="DZL923" s="806"/>
      <c r="DZM923" s="806"/>
      <c r="DZN923" s="806"/>
      <c r="DZO923" s="806"/>
      <c r="DZP923" s="806"/>
      <c r="DZQ923" s="806"/>
      <c r="DZR923" s="806"/>
      <c r="DZS923" s="806"/>
      <c r="DZT923" s="806"/>
      <c r="DZU923" s="806"/>
      <c r="DZV923" s="806"/>
      <c r="DZW923" s="806"/>
      <c r="DZX923" s="806"/>
      <c r="DZY923" s="806"/>
      <c r="DZZ923" s="806"/>
      <c r="EAA923" s="806"/>
      <c r="EAB923" s="806"/>
      <c r="EAC923" s="806"/>
      <c r="EAD923" s="806"/>
      <c r="EAE923" s="806"/>
      <c r="EAF923" s="806"/>
      <c r="EAG923" s="806"/>
      <c r="EAH923" s="806"/>
      <c r="EAI923" s="806"/>
      <c r="EAJ923" s="806"/>
      <c r="EAK923" s="806"/>
      <c r="EAL923" s="806"/>
      <c r="EAM923" s="806"/>
      <c r="EAN923" s="806"/>
      <c r="EAO923" s="806"/>
      <c r="EAP923" s="806"/>
      <c r="EAQ923" s="806"/>
      <c r="EAR923" s="806"/>
      <c r="EAS923" s="806"/>
      <c r="EAT923" s="806"/>
      <c r="EAU923" s="806"/>
      <c r="EAV923" s="806"/>
      <c r="EAW923" s="806"/>
      <c r="EAX923" s="806"/>
      <c r="EAY923" s="806"/>
      <c r="EAZ923" s="806"/>
      <c r="EBA923" s="806"/>
      <c r="EBB923" s="806"/>
      <c r="EBC923" s="806"/>
      <c r="EBD923" s="806"/>
      <c r="EBE923" s="806"/>
      <c r="EBF923" s="806"/>
      <c r="EBG923" s="806"/>
      <c r="EBH923" s="806"/>
      <c r="EBI923" s="806"/>
      <c r="EBJ923" s="806"/>
      <c r="EBK923" s="806"/>
      <c r="EBL923" s="806"/>
      <c r="EBM923" s="806"/>
      <c r="EBN923" s="806"/>
      <c r="EBO923" s="806"/>
      <c r="EBP923" s="806"/>
      <c r="EBQ923" s="806"/>
      <c r="EBR923" s="806"/>
      <c r="EBS923" s="806"/>
      <c r="EBT923" s="806"/>
      <c r="EBU923" s="806"/>
      <c r="EBV923" s="806"/>
      <c r="EBW923" s="806"/>
      <c r="EBX923" s="806"/>
      <c r="EBY923" s="806"/>
      <c r="EBZ923" s="806"/>
      <c r="ECA923" s="806"/>
      <c r="ECB923" s="806"/>
      <c r="ECC923" s="806"/>
      <c r="ECD923" s="806"/>
      <c r="ECE923" s="806"/>
      <c r="ECF923" s="806"/>
      <c r="ECG923" s="806"/>
      <c r="ECH923" s="806"/>
      <c r="ECI923" s="806"/>
      <c r="ECJ923" s="806"/>
      <c r="ECK923" s="806"/>
      <c r="ECL923" s="806"/>
      <c r="ECM923" s="806"/>
      <c r="ECN923" s="806"/>
      <c r="ECO923" s="806"/>
      <c r="ECP923" s="806"/>
      <c r="ECQ923" s="806"/>
      <c r="ECR923" s="806"/>
      <c r="ECS923" s="806"/>
      <c r="ECT923" s="806"/>
      <c r="ECU923" s="806"/>
      <c r="ECV923" s="806"/>
      <c r="ECW923" s="806"/>
      <c r="ECX923" s="806"/>
      <c r="ECY923" s="806"/>
      <c r="ECZ923" s="806"/>
      <c r="EDA923" s="806"/>
      <c r="EDB923" s="806"/>
      <c r="EDC923" s="806"/>
      <c r="EDD923" s="806"/>
      <c r="EDE923" s="806"/>
      <c r="EDF923" s="806"/>
      <c r="EDG923" s="806"/>
      <c r="EDH923" s="806"/>
      <c r="EDI923" s="806"/>
      <c r="EDJ923" s="806"/>
      <c r="EDK923" s="806"/>
      <c r="EDL923" s="806"/>
      <c r="EDM923" s="806"/>
      <c r="EDN923" s="806"/>
      <c r="EDO923" s="806"/>
      <c r="EDP923" s="806"/>
      <c r="EDQ923" s="806"/>
      <c r="EDR923" s="806"/>
      <c r="EDS923" s="806"/>
      <c r="EDT923" s="806"/>
      <c r="EDU923" s="806"/>
      <c r="EDV923" s="806"/>
      <c r="EDW923" s="806"/>
      <c r="EDX923" s="806"/>
      <c r="EDY923" s="806"/>
      <c r="EDZ923" s="806"/>
      <c r="EEA923" s="806"/>
      <c r="EEB923" s="806"/>
      <c r="EEC923" s="806"/>
      <c r="EED923" s="806"/>
      <c r="EEE923" s="806"/>
      <c r="EEF923" s="806"/>
      <c r="EEG923" s="806"/>
      <c r="EEH923" s="806"/>
      <c r="EEI923" s="806"/>
      <c r="EEJ923" s="806"/>
      <c r="EEK923" s="806"/>
      <c r="EEL923" s="806"/>
      <c r="EEM923" s="806"/>
      <c r="EEN923" s="806"/>
      <c r="EEO923" s="806"/>
      <c r="EEP923" s="806"/>
      <c r="EEQ923" s="806"/>
      <c r="EER923" s="806"/>
      <c r="EES923" s="806"/>
      <c r="EET923" s="806"/>
      <c r="EEU923" s="806"/>
      <c r="EEV923" s="806"/>
      <c r="EEW923" s="806"/>
      <c r="EEX923" s="806"/>
      <c r="EEY923" s="806"/>
      <c r="EEZ923" s="806"/>
      <c r="EFA923" s="806"/>
      <c r="EFB923" s="806"/>
      <c r="EFC923" s="806"/>
      <c r="EFD923" s="806"/>
      <c r="EFE923" s="806"/>
      <c r="EFF923" s="806"/>
      <c r="EFG923" s="806"/>
      <c r="EFH923" s="806"/>
      <c r="EFI923" s="806"/>
      <c r="EFJ923" s="806"/>
      <c r="EFK923" s="806"/>
      <c r="EFL923" s="806"/>
      <c r="EFM923" s="806"/>
      <c r="EFN923" s="806"/>
      <c r="EFO923" s="806"/>
      <c r="EFP923" s="806"/>
      <c r="EFQ923" s="806"/>
      <c r="EFR923" s="806"/>
      <c r="EFS923" s="806"/>
      <c r="EFT923" s="806"/>
      <c r="EFU923" s="806"/>
      <c r="EFV923" s="806"/>
      <c r="EFW923" s="806"/>
      <c r="EFX923" s="806"/>
      <c r="EFY923" s="806"/>
      <c r="EFZ923" s="806"/>
      <c r="EGA923" s="806"/>
      <c r="EGB923" s="806"/>
      <c r="EGC923" s="806"/>
      <c r="EGD923" s="806"/>
      <c r="EGE923" s="806"/>
      <c r="EGF923" s="806"/>
      <c r="EGG923" s="806"/>
      <c r="EGH923" s="806"/>
      <c r="EGI923" s="806"/>
      <c r="EGJ923" s="806"/>
      <c r="EGK923" s="806"/>
      <c r="EGL923" s="806"/>
      <c r="EGM923" s="806"/>
      <c r="EGN923" s="806"/>
      <c r="EGO923" s="806"/>
      <c r="EGP923" s="806"/>
      <c r="EGQ923" s="806"/>
      <c r="EGR923" s="806"/>
      <c r="EGS923" s="806"/>
      <c r="EGT923" s="806"/>
      <c r="EGU923" s="806"/>
      <c r="EGV923" s="806"/>
      <c r="EGW923" s="806"/>
      <c r="EGX923" s="806"/>
      <c r="EGY923" s="806"/>
      <c r="EGZ923" s="806"/>
      <c r="EHA923" s="806"/>
      <c r="EHB923" s="806"/>
      <c r="EHC923" s="806"/>
      <c r="EHD923" s="806"/>
      <c r="EHE923" s="806"/>
      <c r="EHF923" s="806"/>
      <c r="EHG923" s="806"/>
      <c r="EHH923" s="806"/>
      <c r="EHI923" s="806"/>
      <c r="EHJ923" s="806"/>
      <c r="EHK923" s="806"/>
      <c r="EHL923" s="806"/>
      <c r="EHM923" s="806"/>
      <c r="EHN923" s="806"/>
      <c r="EHO923" s="806"/>
      <c r="EHP923" s="806"/>
      <c r="EHQ923" s="806"/>
      <c r="EHR923" s="806"/>
      <c r="EHS923" s="806"/>
      <c r="EHT923" s="806"/>
      <c r="EHU923" s="806"/>
      <c r="EHV923" s="806"/>
      <c r="EHW923" s="806"/>
      <c r="EHX923" s="806"/>
      <c r="EHY923" s="806"/>
      <c r="EHZ923" s="806"/>
      <c r="EIA923" s="806"/>
      <c r="EIB923" s="806"/>
      <c r="EIC923" s="806"/>
      <c r="EID923" s="806"/>
      <c r="EIE923" s="806"/>
      <c r="EIF923" s="806"/>
      <c r="EIG923" s="806"/>
      <c r="EIH923" s="806"/>
      <c r="EII923" s="806"/>
      <c r="EIJ923" s="806"/>
      <c r="EIK923" s="806"/>
      <c r="EIL923" s="806"/>
      <c r="EIM923" s="806"/>
      <c r="EIN923" s="806"/>
      <c r="EIO923" s="806"/>
      <c r="EIP923" s="806"/>
      <c r="EIQ923" s="806"/>
      <c r="EIR923" s="806"/>
      <c r="EIS923" s="806"/>
      <c r="EIT923" s="806"/>
      <c r="EIU923" s="806"/>
      <c r="EIV923" s="806"/>
      <c r="EIW923" s="806"/>
      <c r="EIX923" s="806"/>
      <c r="EIY923" s="806"/>
      <c r="EIZ923" s="806"/>
      <c r="EJA923" s="806"/>
      <c r="EJB923" s="806"/>
      <c r="EJC923" s="806"/>
      <c r="EJD923" s="806"/>
      <c r="EJE923" s="806"/>
      <c r="EJF923" s="806"/>
      <c r="EJG923" s="806"/>
      <c r="EJH923" s="806"/>
      <c r="EJI923" s="806"/>
      <c r="EJJ923" s="806"/>
      <c r="EJK923" s="806"/>
      <c r="EJL923" s="806"/>
      <c r="EJM923" s="806"/>
      <c r="EJN923" s="806"/>
      <c r="EJO923" s="806"/>
      <c r="EJP923" s="806"/>
      <c r="EJQ923" s="806"/>
      <c r="EJR923" s="806"/>
      <c r="EJS923" s="806"/>
      <c r="EJT923" s="806"/>
      <c r="EJU923" s="806"/>
      <c r="EJV923" s="806"/>
      <c r="EJW923" s="806"/>
      <c r="EJX923" s="806"/>
      <c r="EJY923" s="806"/>
      <c r="EJZ923" s="806"/>
      <c r="EKA923" s="806"/>
      <c r="EKB923" s="806"/>
      <c r="EKC923" s="806"/>
      <c r="EKD923" s="806"/>
      <c r="EKE923" s="806"/>
      <c r="EKF923" s="806"/>
      <c r="EKG923" s="806"/>
      <c r="EKH923" s="806"/>
      <c r="EKI923" s="806"/>
      <c r="EKJ923" s="806"/>
      <c r="EKK923" s="806"/>
      <c r="EKL923" s="806"/>
      <c r="EKM923" s="806"/>
      <c r="EKN923" s="806"/>
      <c r="EKO923" s="806"/>
      <c r="EKP923" s="806"/>
      <c r="EKQ923" s="806"/>
      <c r="EKR923" s="806"/>
      <c r="EKS923" s="806"/>
      <c r="EKT923" s="806"/>
      <c r="EKU923" s="806"/>
      <c r="EKV923" s="806"/>
      <c r="EKW923" s="806"/>
      <c r="EKX923" s="806"/>
      <c r="EKY923" s="806"/>
      <c r="EKZ923" s="806"/>
      <c r="ELA923" s="806"/>
      <c r="ELB923" s="806"/>
      <c r="ELC923" s="806"/>
      <c r="ELD923" s="806"/>
      <c r="ELE923" s="806"/>
      <c r="ELF923" s="806"/>
      <c r="ELG923" s="806"/>
      <c r="ELH923" s="806"/>
      <c r="ELI923" s="806"/>
      <c r="ELJ923" s="806"/>
      <c r="ELK923" s="806"/>
      <c r="ELL923" s="806"/>
      <c r="ELM923" s="806"/>
      <c r="ELN923" s="806"/>
      <c r="ELO923" s="806"/>
      <c r="ELP923" s="806"/>
      <c r="ELQ923" s="806"/>
      <c r="ELR923" s="806"/>
      <c r="ELS923" s="806"/>
      <c r="ELT923" s="806"/>
      <c r="ELU923" s="806"/>
      <c r="ELV923" s="806"/>
      <c r="ELW923" s="806"/>
      <c r="ELX923" s="806"/>
      <c r="ELY923" s="806"/>
      <c r="ELZ923" s="806"/>
      <c r="EMA923" s="806"/>
      <c r="EMB923" s="806"/>
      <c r="EMC923" s="806"/>
      <c r="EMD923" s="806"/>
      <c r="EME923" s="806"/>
      <c r="EMF923" s="806"/>
      <c r="EMG923" s="806"/>
      <c r="EMH923" s="806"/>
      <c r="EMI923" s="806"/>
      <c r="EMJ923" s="806"/>
      <c r="EMK923" s="806"/>
      <c r="EML923" s="806"/>
      <c r="EMM923" s="806"/>
      <c r="EMN923" s="806"/>
      <c r="EMO923" s="806"/>
      <c r="EMP923" s="806"/>
      <c r="EMQ923" s="806"/>
      <c r="EMR923" s="806"/>
      <c r="EMS923" s="806"/>
      <c r="EMT923" s="806"/>
      <c r="EMU923" s="806"/>
      <c r="EMV923" s="806"/>
      <c r="EMW923" s="806"/>
      <c r="EMX923" s="806"/>
      <c r="EMY923" s="806"/>
      <c r="EMZ923" s="806"/>
      <c r="ENA923" s="806"/>
      <c r="ENB923" s="806"/>
      <c r="ENC923" s="806"/>
      <c r="END923" s="806"/>
      <c r="ENE923" s="806"/>
      <c r="ENF923" s="806"/>
      <c r="ENG923" s="806"/>
      <c r="ENH923" s="806"/>
      <c r="ENI923" s="806"/>
      <c r="ENJ923" s="806"/>
      <c r="ENK923" s="806"/>
      <c r="ENL923" s="806"/>
      <c r="ENM923" s="806"/>
      <c r="ENN923" s="806"/>
      <c r="ENO923" s="806"/>
      <c r="ENP923" s="806"/>
      <c r="ENQ923" s="806"/>
      <c r="ENR923" s="806"/>
      <c r="ENS923" s="806"/>
      <c r="ENT923" s="806"/>
      <c r="ENU923" s="806"/>
      <c r="ENV923" s="806"/>
      <c r="ENW923" s="806"/>
      <c r="ENX923" s="806"/>
      <c r="ENY923" s="806"/>
      <c r="ENZ923" s="806"/>
      <c r="EOA923" s="806"/>
      <c r="EOB923" s="806"/>
      <c r="EOC923" s="806"/>
      <c r="EOD923" s="806"/>
      <c r="EOE923" s="806"/>
      <c r="EOF923" s="806"/>
      <c r="EOG923" s="806"/>
      <c r="EOH923" s="806"/>
      <c r="EOI923" s="806"/>
      <c r="EOJ923" s="806"/>
      <c r="EOK923" s="806"/>
      <c r="EOL923" s="806"/>
      <c r="EOM923" s="806"/>
      <c r="EON923" s="806"/>
      <c r="EOO923" s="806"/>
      <c r="EOP923" s="806"/>
      <c r="EOQ923" s="806"/>
      <c r="EOR923" s="806"/>
      <c r="EOS923" s="806"/>
      <c r="EOT923" s="806"/>
      <c r="EOU923" s="806"/>
      <c r="EOV923" s="806"/>
      <c r="EOW923" s="806"/>
      <c r="EOX923" s="806"/>
      <c r="EOY923" s="806"/>
      <c r="EOZ923" s="806"/>
      <c r="EPA923" s="806"/>
      <c r="EPB923" s="806"/>
      <c r="EPC923" s="806"/>
      <c r="EPD923" s="806"/>
      <c r="EPE923" s="806"/>
      <c r="EPF923" s="806"/>
      <c r="EPG923" s="806"/>
      <c r="EPH923" s="806"/>
      <c r="EPI923" s="806"/>
      <c r="EPJ923" s="806"/>
      <c r="EPK923" s="806"/>
      <c r="EPL923" s="806"/>
      <c r="EPM923" s="806"/>
      <c r="EPN923" s="806"/>
      <c r="EPO923" s="806"/>
      <c r="EPP923" s="806"/>
      <c r="EPQ923" s="806"/>
      <c r="EPR923" s="806"/>
      <c r="EPS923" s="806"/>
      <c r="EPT923" s="806"/>
      <c r="EPU923" s="806"/>
      <c r="EPV923" s="806"/>
      <c r="EPW923" s="806"/>
      <c r="EPX923" s="806"/>
      <c r="EPY923" s="806"/>
      <c r="EPZ923" s="806"/>
      <c r="EQA923" s="806"/>
      <c r="EQB923" s="806"/>
      <c r="EQC923" s="806"/>
      <c r="EQD923" s="806"/>
      <c r="EQE923" s="806"/>
      <c r="EQF923" s="806"/>
      <c r="EQG923" s="806"/>
      <c r="EQH923" s="806"/>
      <c r="EQI923" s="806"/>
      <c r="EQJ923" s="806"/>
      <c r="EQK923" s="806"/>
      <c r="EQL923" s="806"/>
      <c r="EQM923" s="806"/>
      <c r="EQN923" s="806"/>
      <c r="EQO923" s="806"/>
      <c r="EQP923" s="806"/>
      <c r="EQQ923" s="806"/>
      <c r="EQR923" s="806"/>
      <c r="EQS923" s="806"/>
      <c r="EQT923" s="806"/>
      <c r="EQU923" s="806"/>
      <c r="EQV923" s="806"/>
      <c r="EQW923" s="806"/>
      <c r="EQX923" s="806"/>
      <c r="EQY923" s="806"/>
      <c r="EQZ923" s="806"/>
      <c r="ERA923" s="806"/>
      <c r="ERB923" s="806"/>
      <c r="ERC923" s="806"/>
      <c r="ERD923" s="806"/>
      <c r="ERE923" s="806"/>
      <c r="ERF923" s="806"/>
      <c r="ERG923" s="806"/>
      <c r="ERH923" s="806"/>
      <c r="ERI923" s="806"/>
      <c r="ERJ923" s="806"/>
      <c r="ERK923" s="806"/>
      <c r="ERL923" s="806"/>
      <c r="ERM923" s="806"/>
      <c r="ERN923" s="806"/>
      <c r="ERO923" s="806"/>
      <c r="ERP923" s="806"/>
      <c r="ERQ923" s="806"/>
      <c r="ERR923" s="806"/>
      <c r="ERS923" s="806"/>
      <c r="ERT923" s="806"/>
      <c r="ERU923" s="806"/>
      <c r="ERV923" s="806"/>
      <c r="ERW923" s="806"/>
      <c r="ERX923" s="806"/>
      <c r="ERY923" s="806"/>
      <c r="ERZ923" s="806"/>
      <c r="ESA923" s="806"/>
      <c r="ESB923" s="806"/>
      <c r="ESC923" s="806"/>
      <c r="ESD923" s="806"/>
      <c r="ESE923" s="806"/>
      <c r="ESF923" s="806"/>
      <c r="ESG923" s="806"/>
      <c r="ESH923" s="806"/>
      <c r="ESI923" s="806"/>
      <c r="ESJ923" s="806"/>
      <c r="ESK923" s="806"/>
      <c r="ESL923" s="806"/>
      <c r="ESM923" s="806"/>
      <c r="ESN923" s="806"/>
      <c r="ESO923" s="806"/>
      <c r="ESP923" s="806"/>
      <c r="ESQ923" s="806"/>
      <c r="ESR923" s="806"/>
      <c r="ESS923" s="806"/>
      <c r="EST923" s="806"/>
      <c r="ESU923" s="806"/>
      <c r="ESV923" s="806"/>
      <c r="ESW923" s="806"/>
      <c r="ESX923" s="806"/>
      <c r="ESY923" s="806"/>
      <c r="ESZ923" s="806"/>
      <c r="ETA923" s="806"/>
      <c r="ETB923" s="806"/>
      <c r="ETC923" s="806"/>
      <c r="ETD923" s="806"/>
      <c r="ETE923" s="806"/>
      <c r="ETF923" s="806"/>
      <c r="ETG923" s="806"/>
      <c r="ETH923" s="806"/>
      <c r="ETI923" s="806"/>
      <c r="ETJ923" s="806"/>
      <c r="ETK923" s="806"/>
      <c r="ETL923" s="806"/>
      <c r="ETM923" s="806"/>
      <c r="ETN923" s="806"/>
      <c r="ETO923" s="806"/>
      <c r="ETP923" s="806"/>
      <c r="ETQ923" s="806"/>
      <c r="ETR923" s="806"/>
      <c r="ETS923" s="806"/>
      <c r="ETT923" s="806"/>
      <c r="ETU923" s="806"/>
      <c r="ETV923" s="806"/>
      <c r="ETW923" s="806"/>
      <c r="ETX923" s="806"/>
      <c r="ETY923" s="806"/>
      <c r="ETZ923" s="806"/>
      <c r="EUA923" s="806"/>
      <c r="EUB923" s="806"/>
      <c r="EUC923" s="806"/>
      <c r="EUD923" s="806"/>
      <c r="EUE923" s="806"/>
      <c r="EUF923" s="806"/>
      <c r="EUG923" s="806"/>
      <c r="EUH923" s="806"/>
      <c r="EUI923" s="806"/>
      <c r="EUJ923" s="806"/>
      <c r="EUK923" s="806"/>
      <c r="EUL923" s="806"/>
      <c r="EUM923" s="806"/>
      <c r="EUN923" s="806"/>
      <c r="EUO923" s="806"/>
      <c r="EUP923" s="806"/>
      <c r="EUQ923" s="806"/>
      <c r="EUR923" s="806"/>
      <c r="EUS923" s="806"/>
      <c r="EUT923" s="806"/>
      <c r="EUU923" s="806"/>
      <c r="EUV923" s="806"/>
      <c r="EUW923" s="806"/>
      <c r="EUX923" s="806"/>
      <c r="EUY923" s="806"/>
      <c r="EUZ923" s="806"/>
      <c r="EVA923" s="806"/>
      <c r="EVB923" s="806"/>
      <c r="EVC923" s="806"/>
      <c r="EVD923" s="806"/>
      <c r="EVE923" s="806"/>
      <c r="EVF923" s="806"/>
      <c r="EVG923" s="806"/>
      <c r="EVH923" s="806"/>
      <c r="EVI923" s="806"/>
      <c r="EVJ923" s="806"/>
      <c r="EVK923" s="806"/>
      <c r="EVL923" s="806"/>
      <c r="EVM923" s="806"/>
      <c r="EVN923" s="806"/>
      <c r="EVO923" s="806"/>
      <c r="EVP923" s="806"/>
      <c r="EVQ923" s="806"/>
      <c r="EVR923" s="806"/>
      <c r="EVS923" s="806"/>
      <c r="EVT923" s="806"/>
      <c r="EVU923" s="806"/>
      <c r="EVV923" s="806"/>
      <c r="EVW923" s="806"/>
      <c r="EVX923" s="806"/>
      <c r="EVY923" s="806"/>
      <c r="EVZ923" s="806"/>
      <c r="EWA923" s="806"/>
      <c r="EWB923" s="806"/>
      <c r="EWC923" s="806"/>
      <c r="EWD923" s="806"/>
      <c r="EWE923" s="806"/>
      <c r="EWF923" s="806"/>
      <c r="EWG923" s="806"/>
      <c r="EWH923" s="806"/>
      <c r="EWI923" s="806"/>
      <c r="EWJ923" s="806"/>
      <c r="EWK923" s="806"/>
      <c r="EWL923" s="806"/>
      <c r="EWM923" s="806"/>
      <c r="EWN923" s="806"/>
      <c r="EWO923" s="806"/>
      <c r="EWP923" s="806"/>
      <c r="EWQ923" s="806"/>
      <c r="EWR923" s="806"/>
      <c r="EWS923" s="806"/>
      <c r="EWT923" s="806"/>
      <c r="EWU923" s="806"/>
      <c r="EWV923" s="806"/>
      <c r="EWW923" s="806"/>
      <c r="EWX923" s="806"/>
      <c r="EWY923" s="806"/>
      <c r="EWZ923" s="806"/>
      <c r="EXA923" s="806"/>
      <c r="EXB923" s="806"/>
      <c r="EXC923" s="806"/>
      <c r="EXD923" s="806"/>
      <c r="EXE923" s="806"/>
      <c r="EXF923" s="806"/>
      <c r="EXG923" s="806"/>
      <c r="EXH923" s="806"/>
      <c r="EXI923" s="806"/>
      <c r="EXJ923" s="806"/>
      <c r="EXK923" s="806"/>
      <c r="EXL923" s="806"/>
      <c r="EXM923" s="806"/>
      <c r="EXN923" s="806"/>
      <c r="EXO923" s="806"/>
      <c r="EXP923" s="806"/>
      <c r="EXQ923" s="806"/>
      <c r="EXR923" s="806"/>
      <c r="EXS923" s="806"/>
      <c r="EXT923" s="806"/>
      <c r="EXU923" s="806"/>
      <c r="EXV923" s="806"/>
      <c r="EXW923" s="806"/>
      <c r="EXX923" s="806"/>
      <c r="EXY923" s="806"/>
      <c r="EXZ923" s="806"/>
      <c r="EYA923" s="806"/>
      <c r="EYB923" s="806"/>
      <c r="EYC923" s="806"/>
      <c r="EYD923" s="806"/>
      <c r="EYE923" s="806"/>
      <c r="EYF923" s="806"/>
      <c r="EYG923" s="806"/>
      <c r="EYH923" s="806"/>
      <c r="EYI923" s="806"/>
      <c r="EYJ923" s="806"/>
      <c r="EYK923" s="806"/>
      <c r="EYL923" s="806"/>
      <c r="EYM923" s="806"/>
      <c r="EYN923" s="806"/>
      <c r="EYO923" s="806"/>
      <c r="EYP923" s="806"/>
      <c r="EYQ923" s="806"/>
      <c r="EYR923" s="806"/>
      <c r="EYS923" s="806"/>
      <c r="EYT923" s="806"/>
      <c r="EYU923" s="806"/>
      <c r="EYV923" s="806"/>
      <c r="EYW923" s="806"/>
      <c r="EYX923" s="806"/>
      <c r="EYY923" s="806"/>
      <c r="EYZ923" s="806"/>
      <c r="EZA923" s="806"/>
      <c r="EZB923" s="806"/>
      <c r="EZC923" s="806"/>
      <c r="EZD923" s="806"/>
      <c r="EZE923" s="806"/>
      <c r="EZF923" s="806"/>
      <c r="EZG923" s="806"/>
      <c r="EZH923" s="806"/>
      <c r="EZI923" s="806"/>
      <c r="EZJ923" s="806"/>
      <c r="EZK923" s="806"/>
      <c r="EZL923" s="806"/>
      <c r="EZM923" s="806"/>
      <c r="EZN923" s="806"/>
      <c r="EZO923" s="806"/>
      <c r="EZP923" s="806"/>
      <c r="EZQ923" s="806"/>
      <c r="EZR923" s="806"/>
      <c r="EZS923" s="806"/>
      <c r="EZT923" s="806"/>
      <c r="EZU923" s="806"/>
      <c r="EZV923" s="806"/>
      <c r="EZW923" s="806"/>
      <c r="EZX923" s="806"/>
      <c r="EZY923" s="806"/>
      <c r="EZZ923" s="806"/>
      <c r="FAA923" s="806"/>
      <c r="FAB923" s="806"/>
      <c r="FAC923" s="806"/>
      <c r="FAD923" s="806"/>
      <c r="FAE923" s="806"/>
      <c r="FAF923" s="806"/>
      <c r="FAG923" s="806"/>
      <c r="FAH923" s="806"/>
      <c r="FAI923" s="806"/>
      <c r="FAJ923" s="806"/>
      <c r="FAK923" s="806"/>
      <c r="FAL923" s="806"/>
      <c r="FAM923" s="806"/>
      <c r="FAN923" s="806"/>
      <c r="FAO923" s="806"/>
      <c r="FAP923" s="806"/>
      <c r="FAQ923" s="806"/>
      <c r="FAR923" s="806"/>
      <c r="FAS923" s="806"/>
      <c r="FAT923" s="806"/>
      <c r="FAU923" s="806"/>
      <c r="FAV923" s="806"/>
      <c r="FAW923" s="806"/>
      <c r="FAX923" s="806"/>
      <c r="FAY923" s="806"/>
      <c r="FAZ923" s="806"/>
      <c r="FBA923" s="806"/>
      <c r="FBB923" s="806"/>
      <c r="FBC923" s="806"/>
      <c r="FBD923" s="806"/>
      <c r="FBE923" s="806"/>
      <c r="FBF923" s="806"/>
      <c r="FBG923" s="806"/>
      <c r="FBH923" s="806"/>
      <c r="FBI923" s="806"/>
      <c r="FBJ923" s="806"/>
      <c r="FBK923" s="806"/>
      <c r="FBL923" s="806"/>
      <c r="FBM923" s="806"/>
      <c r="FBN923" s="806"/>
      <c r="FBO923" s="806"/>
      <c r="FBP923" s="806"/>
      <c r="FBQ923" s="806"/>
      <c r="FBR923" s="806"/>
      <c r="FBS923" s="806"/>
      <c r="FBT923" s="806"/>
      <c r="FBU923" s="806"/>
      <c r="FBV923" s="806"/>
      <c r="FBW923" s="806"/>
      <c r="FBX923" s="806"/>
      <c r="FBY923" s="806"/>
      <c r="FBZ923" s="806"/>
      <c r="FCA923" s="806"/>
      <c r="FCB923" s="806"/>
      <c r="FCC923" s="806"/>
      <c r="FCD923" s="806"/>
      <c r="FCE923" s="806"/>
      <c r="FCF923" s="806"/>
      <c r="FCG923" s="806"/>
      <c r="FCH923" s="806"/>
      <c r="FCI923" s="806"/>
      <c r="FCJ923" s="806"/>
      <c r="FCK923" s="806"/>
      <c r="FCL923" s="806"/>
      <c r="FCM923" s="806"/>
      <c r="FCN923" s="806"/>
      <c r="FCO923" s="806"/>
      <c r="FCP923" s="806"/>
      <c r="FCQ923" s="806"/>
      <c r="FCR923" s="806"/>
      <c r="FCS923" s="806"/>
      <c r="FCT923" s="806"/>
      <c r="FCU923" s="806"/>
      <c r="FCV923" s="806"/>
      <c r="FCW923" s="806"/>
      <c r="FCX923" s="806"/>
      <c r="FCY923" s="806"/>
      <c r="FCZ923" s="806"/>
      <c r="FDA923" s="806"/>
      <c r="FDB923" s="806"/>
      <c r="FDC923" s="806"/>
      <c r="FDD923" s="806"/>
      <c r="FDE923" s="806"/>
      <c r="FDF923" s="806"/>
      <c r="FDG923" s="806"/>
      <c r="FDH923" s="806"/>
      <c r="FDI923" s="806"/>
      <c r="FDJ923" s="806"/>
      <c r="FDK923" s="806"/>
      <c r="FDL923" s="806"/>
      <c r="FDM923" s="806"/>
      <c r="FDN923" s="806"/>
      <c r="FDO923" s="806"/>
      <c r="FDP923" s="806"/>
      <c r="FDQ923" s="806"/>
      <c r="FDR923" s="806"/>
      <c r="FDS923" s="806"/>
      <c r="FDT923" s="806"/>
      <c r="FDU923" s="806"/>
      <c r="FDV923" s="806"/>
      <c r="FDW923" s="806"/>
      <c r="FDX923" s="806"/>
      <c r="FDY923" s="806"/>
      <c r="FDZ923" s="806"/>
      <c r="FEA923" s="806"/>
      <c r="FEB923" s="806"/>
      <c r="FEC923" s="806"/>
      <c r="FED923" s="806"/>
      <c r="FEE923" s="806"/>
      <c r="FEF923" s="806"/>
      <c r="FEG923" s="806"/>
      <c r="FEH923" s="806"/>
      <c r="FEI923" s="806"/>
      <c r="FEJ923" s="806"/>
      <c r="FEK923" s="806"/>
      <c r="FEL923" s="806"/>
      <c r="FEM923" s="806"/>
      <c r="FEN923" s="806"/>
      <c r="FEO923" s="806"/>
      <c r="FEP923" s="806"/>
      <c r="FEQ923" s="806"/>
      <c r="FER923" s="806"/>
      <c r="FES923" s="806"/>
      <c r="FET923" s="806"/>
      <c r="FEU923" s="806"/>
      <c r="FEV923" s="806"/>
      <c r="FEW923" s="806"/>
      <c r="FEX923" s="806"/>
      <c r="FEY923" s="806"/>
      <c r="FEZ923" s="806"/>
      <c r="FFA923" s="806"/>
      <c r="FFB923" s="806"/>
      <c r="FFC923" s="806"/>
      <c r="FFD923" s="806"/>
      <c r="FFE923" s="806"/>
      <c r="FFF923" s="806"/>
      <c r="FFG923" s="806"/>
      <c r="FFH923" s="806"/>
      <c r="FFI923" s="806"/>
      <c r="FFJ923" s="806"/>
      <c r="FFK923" s="806"/>
      <c r="FFL923" s="806"/>
      <c r="FFM923" s="806"/>
      <c r="FFN923" s="806"/>
      <c r="FFO923" s="806"/>
      <c r="FFP923" s="806"/>
      <c r="FFQ923" s="806"/>
      <c r="FFR923" s="806"/>
      <c r="FFS923" s="806"/>
      <c r="FFT923" s="806"/>
      <c r="FFU923" s="806"/>
      <c r="FFV923" s="806"/>
      <c r="FFW923" s="806"/>
      <c r="FFX923" s="806"/>
      <c r="FFY923" s="806"/>
      <c r="FFZ923" s="806"/>
      <c r="FGA923" s="806"/>
      <c r="FGB923" s="806"/>
      <c r="FGC923" s="806"/>
      <c r="FGD923" s="806"/>
      <c r="FGE923" s="806"/>
      <c r="FGF923" s="806"/>
      <c r="FGG923" s="806"/>
      <c r="FGH923" s="806"/>
      <c r="FGI923" s="806"/>
      <c r="FGJ923" s="806"/>
      <c r="FGK923" s="806"/>
      <c r="FGL923" s="806"/>
      <c r="FGM923" s="806"/>
      <c r="FGN923" s="806"/>
      <c r="FGO923" s="806"/>
      <c r="FGP923" s="806"/>
      <c r="FGQ923" s="806"/>
      <c r="FGR923" s="806"/>
      <c r="FGS923" s="806"/>
      <c r="FGT923" s="806"/>
      <c r="FGU923" s="806"/>
      <c r="FGV923" s="806"/>
      <c r="FGW923" s="806"/>
      <c r="FGX923" s="806"/>
      <c r="FGY923" s="806"/>
      <c r="FGZ923" s="806"/>
      <c r="FHA923" s="806"/>
      <c r="FHB923" s="806"/>
      <c r="FHC923" s="806"/>
      <c r="FHD923" s="806"/>
      <c r="FHE923" s="806"/>
      <c r="FHF923" s="806"/>
      <c r="FHG923" s="806"/>
      <c r="FHH923" s="806"/>
      <c r="FHI923" s="806"/>
      <c r="FHJ923" s="806"/>
      <c r="FHK923" s="806"/>
      <c r="FHL923" s="806"/>
      <c r="FHM923" s="806"/>
      <c r="FHN923" s="806"/>
      <c r="FHO923" s="806"/>
      <c r="FHP923" s="806"/>
      <c r="FHQ923" s="806"/>
      <c r="FHR923" s="806"/>
      <c r="FHS923" s="806"/>
      <c r="FHT923" s="806"/>
      <c r="FHU923" s="806"/>
      <c r="FHV923" s="806"/>
      <c r="FHW923" s="806"/>
      <c r="FHX923" s="806"/>
      <c r="FHY923" s="806"/>
      <c r="FHZ923" s="806"/>
      <c r="FIA923" s="806"/>
      <c r="FIB923" s="806"/>
      <c r="FIC923" s="806"/>
      <c r="FID923" s="806"/>
      <c r="FIE923" s="806"/>
      <c r="FIF923" s="806"/>
      <c r="FIG923" s="806"/>
      <c r="FIH923" s="806"/>
      <c r="FII923" s="806"/>
      <c r="FIJ923" s="806"/>
      <c r="FIK923" s="806"/>
      <c r="FIL923" s="806"/>
      <c r="FIM923" s="806"/>
      <c r="FIN923" s="806"/>
      <c r="FIO923" s="806"/>
      <c r="FIP923" s="806"/>
      <c r="FIQ923" s="806"/>
      <c r="FIR923" s="806"/>
      <c r="FIS923" s="806"/>
      <c r="FIT923" s="806"/>
      <c r="FIU923" s="806"/>
      <c r="FIV923" s="806"/>
      <c r="FIW923" s="806"/>
      <c r="FIX923" s="806"/>
      <c r="FIY923" s="806"/>
      <c r="FIZ923" s="806"/>
      <c r="FJA923" s="806"/>
      <c r="FJB923" s="806"/>
      <c r="FJC923" s="806"/>
      <c r="FJD923" s="806"/>
      <c r="FJE923" s="806"/>
      <c r="FJF923" s="806"/>
      <c r="FJG923" s="806"/>
      <c r="FJH923" s="806"/>
      <c r="FJI923" s="806"/>
      <c r="FJJ923" s="806"/>
      <c r="FJK923" s="806"/>
      <c r="FJL923" s="806"/>
      <c r="FJM923" s="806"/>
      <c r="FJN923" s="806"/>
      <c r="FJO923" s="806"/>
      <c r="FJP923" s="806"/>
      <c r="FJQ923" s="806"/>
      <c r="FJR923" s="806"/>
      <c r="FJS923" s="806"/>
      <c r="FJT923" s="806"/>
      <c r="FJU923" s="806"/>
      <c r="FJV923" s="806"/>
      <c r="FJW923" s="806"/>
      <c r="FJX923" s="806"/>
      <c r="FJY923" s="806"/>
      <c r="FJZ923" s="806"/>
      <c r="FKA923" s="806"/>
      <c r="FKB923" s="806"/>
      <c r="FKC923" s="806"/>
      <c r="FKD923" s="806"/>
      <c r="FKE923" s="806"/>
      <c r="FKF923" s="806"/>
      <c r="FKG923" s="806"/>
      <c r="FKH923" s="806"/>
      <c r="FKI923" s="806"/>
      <c r="FKJ923" s="806"/>
      <c r="FKK923" s="806"/>
      <c r="FKL923" s="806"/>
      <c r="FKM923" s="806"/>
      <c r="FKN923" s="806"/>
      <c r="FKO923" s="806"/>
      <c r="FKP923" s="806"/>
      <c r="FKQ923" s="806"/>
      <c r="FKR923" s="806"/>
      <c r="FKS923" s="806"/>
      <c r="FKT923" s="806"/>
      <c r="FKU923" s="806"/>
      <c r="FKV923" s="806"/>
      <c r="FKW923" s="806"/>
      <c r="FKX923" s="806"/>
      <c r="FKY923" s="806"/>
      <c r="FKZ923" s="806"/>
      <c r="FLA923" s="806"/>
      <c r="FLB923" s="806"/>
      <c r="FLC923" s="806"/>
      <c r="FLD923" s="806"/>
      <c r="FLE923" s="806"/>
      <c r="FLF923" s="806"/>
      <c r="FLG923" s="806"/>
      <c r="FLH923" s="806"/>
      <c r="FLI923" s="806"/>
      <c r="FLJ923" s="806"/>
      <c r="FLK923" s="806"/>
      <c r="FLL923" s="806"/>
      <c r="FLM923" s="806"/>
      <c r="FLN923" s="806"/>
      <c r="FLO923" s="806"/>
      <c r="FLP923" s="806"/>
      <c r="FLQ923" s="806"/>
      <c r="FLR923" s="806"/>
      <c r="FLS923" s="806"/>
      <c r="FLT923" s="806"/>
      <c r="FLU923" s="806"/>
      <c r="FLV923" s="806"/>
      <c r="FLW923" s="806"/>
      <c r="FLX923" s="806"/>
      <c r="FLY923" s="806"/>
      <c r="FLZ923" s="806"/>
      <c r="FMA923" s="806"/>
      <c r="FMB923" s="806"/>
      <c r="FMC923" s="806"/>
      <c r="FMD923" s="806"/>
      <c r="FME923" s="806"/>
      <c r="FMF923" s="806"/>
      <c r="FMG923" s="806"/>
      <c r="FMH923" s="806"/>
      <c r="FMI923" s="806"/>
      <c r="FMJ923" s="806"/>
      <c r="FMK923" s="806"/>
      <c r="FML923" s="806"/>
      <c r="FMM923" s="806"/>
      <c r="FMN923" s="806"/>
      <c r="FMO923" s="806"/>
      <c r="FMP923" s="806"/>
      <c r="FMQ923" s="806"/>
      <c r="FMR923" s="806"/>
      <c r="FMS923" s="806"/>
      <c r="FMT923" s="806"/>
      <c r="FMU923" s="806"/>
      <c r="FMV923" s="806"/>
      <c r="FMW923" s="806"/>
      <c r="FMX923" s="806"/>
      <c r="FMY923" s="806"/>
      <c r="FMZ923" s="806"/>
      <c r="FNA923" s="806"/>
      <c r="FNB923" s="806"/>
      <c r="FNC923" s="806"/>
      <c r="FND923" s="806"/>
      <c r="FNE923" s="806"/>
      <c r="FNF923" s="806"/>
      <c r="FNG923" s="806"/>
      <c r="FNH923" s="806"/>
      <c r="FNI923" s="806"/>
      <c r="FNJ923" s="806"/>
      <c r="FNK923" s="806"/>
      <c r="FNL923" s="806"/>
      <c r="FNM923" s="806"/>
      <c r="FNN923" s="806"/>
      <c r="FNO923" s="806"/>
      <c r="FNP923" s="806"/>
      <c r="FNQ923" s="806"/>
      <c r="FNR923" s="806"/>
      <c r="FNS923" s="806"/>
      <c r="FNT923" s="806"/>
      <c r="FNU923" s="806"/>
      <c r="FNV923" s="806"/>
      <c r="FNW923" s="806"/>
      <c r="FNX923" s="806"/>
      <c r="FNY923" s="806"/>
      <c r="FNZ923" s="806"/>
      <c r="FOA923" s="806"/>
      <c r="FOB923" s="806"/>
      <c r="FOC923" s="806"/>
      <c r="FOD923" s="806"/>
      <c r="FOE923" s="806"/>
      <c r="FOF923" s="806"/>
      <c r="FOG923" s="806"/>
      <c r="FOH923" s="806"/>
      <c r="FOI923" s="806"/>
      <c r="FOJ923" s="806"/>
      <c r="FOK923" s="806"/>
      <c r="FOL923" s="806"/>
      <c r="FOM923" s="806"/>
      <c r="FON923" s="806"/>
      <c r="FOO923" s="806"/>
      <c r="FOP923" s="806"/>
      <c r="FOQ923" s="806"/>
      <c r="FOR923" s="806"/>
      <c r="FOS923" s="806"/>
      <c r="FOT923" s="806"/>
      <c r="FOU923" s="806"/>
      <c r="FOV923" s="806"/>
      <c r="FOW923" s="806"/>
      <c r="FOX923" s="806"/>
      <c r="FOY923" s="806"/>
      <c r="FOZ923" s="806"/>
      <c r="FPA923" s="806"/>
      <c r="FPB923" s="806"/>
      <c r="FPC923" s="806"/>
      <c r="FPD923" s="806"/>
      <c r="FPE923" s="806"/>
      <c r="FPF923" s="806"/>
      <c r="FPG923" s="806"/>
      <c r="FPH923" s="806"/>
      <c r="FPI923" s="806"/>
      <c r="FPJ923" s="806"/>
      <c r="FPK923" s="806"/>
      <c r="FPL923" s="806"/>
      <c r="FPM923" s="806"/>
      <c r="FPN923" s="806"/>
      <c r="FPO923" s="806"/>
      <c r="FPP923" s="806"/>
      <c r="FPQ923" s="806"/>
      <c r="FPR923" s="806"/>
      <c r="FPS923" s="806"/>
      <c r="FPT923" s="806"/>
      <c r="FPU923" s="806"/>
      <c r="FPV923" s="806"/>
      <c r="FPW923" s="806"/>
      <c r="FPX923" s="806"/>
      <c r="FPY923" s="806"/>
      <c r="FPZ923" s="806"/>
      <c r="FQA923" s="806"/>
      <c r="FQB923" s="806"/>
      <c r="FQC923" s="806"/>
      <c r="FQD923" s="806"/>
      <c r="FQE923" s="806"/>
      <c r="FQF923" s="806"/>
      <c r="FQG923" s="806"/>
      <c r="FQH923" s="806"/>
      <c r="FQI923" s="806"/>
      <c r="FQJ923" s="806"/>
      <c r="FQK923" s="806"/>
      <c r="FQL923" s="806"/>
      <c r="FQM923" s="806"/>
      <c r="FQN923" s="806"/>
      <c r="FQO923" s="806"/>
      <c r="FQP923" s="806"/>
      <c r="FQQ923" s="806"/>
      <c r="FQR923" s="806"/>
      <c r="FQS923" s="806"/>
      <c r="FQT923" s="806"/>
      <c r="FQU923" s="806"/>
      <c r="FQV923" s="806"/>
      <c r="FQW923" s="806"/>
      <c r="FQX923" s="806"/>
      <c r="FQY923" s="806"/>
      <c r="FQZ923" s="806"/>
      <c r="FRA923" s="806"/>
      <c r="FRB923" s="806"/>
      <c r="FRC923" s="806"/>
      <c r="FRD923" s="806"/>
      <c r="FRE923" s="806"/>
      <c r="FRF923" s="806"/>
      <c r="FRG923" s="806"/>
      <c r="FRH923" s="806"/>
      <c r="FRI923" s="806"/>
      <c r="FRJ923" s="806"/>
      <c r="FRK923" s="806"/>
      <c r="FRL923" s="806"/>
      <c r="FRM923" s="806"/>
      <c r="FRN923" s="806"/>
      <c r="FRO923" s="806"/>
      <c r="FRP923" s="806"/>
      <c r="FRQ923" s="806"/>
      <c r="FRR923" s="806"/>
      <c r="FRS923" s="806"/>
      <c r="FRT923" s="806"/>
      <c r="FRU923" s="806"/>
      <c r="FRV923" s="806"/>
      <c r="FRW923" s="806"/>
      <c r="FRX923" s="806"/>
      <c r="FRY923" s="806"/>
      <c r="FRZ923" s="806"/>
      <c r="FSA923" s="806"/>
      <c r="FSB923" s="806"/>
      <c r="FSC923" s="806"/>
      <c r="FSD923" s="806"/>
      <c r="FSE923" s="806"/>
      <c r="FSF923" s="806"/>
      <c r="FSG923" s="806"/>
      <c r="FSH923" s="806"/>
      <c r="FSI923" s="806"/>
      <c r="FSJ923" s="806"/>
      <c r="FSK923" s="806"/>
      <c r="FSL923" s="806"/>
      <c r="FSM923" s="806"/>
      <c r="FSN923" s="806"/>
      <c r="FSO923" s="806"/>
      <c r="FSP923" s="806"/>
      <c r="FSQ923" s="806"/>
      <c r="FSR923" s="806"/>
      <c r="FSS923" s="806"/>
      <c r="FST923" s="806"/>
      <c r="FSU923" s="806"/>
      <c r="FSV923" s="806"/>
      <c r="FSW923" s="806"/>
      <c r="FSX923" s="806"/>
      <c r="FSY923" s="806"/>
      <c r="FSZ923" s="806"/>
      <c r="FTA923" s="806"/>
      <c r="FTB923" s="806"/>
      <c r="FTC923" s="806"/>
      <c r="FTD923" s="806"/>
      <c r="FTE923" s="806"/>
      <c r="FTF923" s="806"/>
      <c r="FTG923" s="806"/>
      <c r="FTH923" s="806"/>
      <c r="FTI923" s="806"/>
      <c r="FTJ923" s="806"/>
      <c r="FTK923" s="806"/>
      <c r="FTL923" s="806"/>
      <c r="FTM923" s="806"/>
      <c r="FTN923" s="806"/>
      <c r="FTO923" s="806"/>
      <c r="FTP923" s="806"/>
      <c r="FTQ923" s="806"/>
      <c r="FTR923" s="806"/>
      <c r="FTS923" s="806"/>
      <c r="FTT923" s="806"/>
      <c r="FTU923" s="806"/>
      <c r="FTV923" s="806"/>
      <c r="FTW923" s="806"/>
      <c r="FTX923" s="806"/>
      <c r="FTY923" s="806"/>
      <c r="FTZ923" s="806"/>
      <c r="FUA923" s="806"/>
      <c r="FUB923" s="806"/>
      <c r="FUC923" s="806"/>
      <c r="FUD923" s="806"/>
      <c r="FUE923" s="806"/>
      <c r="FUF923" s="806"/>
      <c r="FUG923" s="806"/>
      <c r="FUH923" s="806"/>
      <c r="FUI923" s="806"/>
      <c r="FUJ923" s="806"/>
      <c r="FUK923" s="806"/>
      <c r="FUL923" s="806"/>
      <c r="FUM923" s="806"/>
      <c r="FUN923" s="806"/>
      <c r="FUO923" s="806"/>
      <c r="FUP923" s="806"/>
      <c r="FUQ923" s="806"/>
      <c r="FUR923" s="806"/>
      <c r="FUS923" s="806"/>
      <c r="FUT923" s="806"/>
      <c r="FUU923" s="806"/>
      <c r="FUV923" s="806"/>
      <c r="FUW923" s="806"/>
      <c r="FUX923" s="806"/>
      <c r="FUY923" s="806"/>
      <c r="FUZ923" s="806"/>
      <c r="FVA923" s="806"/>
      <c r="FVB923" s="806"/>
      <c r="FVC923" s="806"/>
      <c r="FVD923" s="806"/>
      <c r="FVE923" s="806"/>
      <c r="FVF923" s="806"/>
      <c r="FVG923" s="806"/>
      <c r="FVH923" s="806"/>
      <c r="FVI923" s="806"/>
      <c r="FVJ923" s="806"/>
      <c r="FVK923" s="806"/>
      <c r="FVL923" s="806"/>
      <c r="FVM923" s="806"/>
      <c r="FVN923" s="806"/>
      <c r="FVO923" s="806"/>
      <c r="FVP923" s="806"/>
      <c r="FVQ923" s="806"/>
      <c r="FVR923" s="806"/>
      <c r="FVS923" s="806"/>
      <c r="FVT923" s="806"/>
      <c r="FVU923" s="806"/>
      <c r="FVV923" s="806"/>
      <c r="FVW923" s="806"/>
      <c r="FVX923" s="806"/>
      <c r="FVY923" s="806"/>
      <c r="FVZ923" s="806"/>
      <c r="FWA923" s="806"/>
      <c r="FWB923" s="806"/>
      <c r="FWC923" s="806"/>
      <c r="FWD923" s="806"/>
      <c r="FWE923" s="806"/>
      <c r="FWF923" s="806"/>
      <c r="FWG923" s="806"/>
      <c r="FWH923" s="806"/>
      <c r="FWI923" s="806"/>
      <c r="FWJ923" s="806"/>
      <c r="FWK923" s="806"/>
      <c r="FWL923" s="806"/>
      <c r="FWM923" s="806"/>
      <c r="FWN923" s="806"/>
      <c r="FWO923" s="806"/>
      <c r="FWP923" s="806"/>
      <c r="FWQ923" s="806"/>
      <c r="FWR923" s="806"/>
      <c r="FWS923" s="806"/>
      <c r="FWT923" s="806"/>
      <c r="FWU923" s="806"/>
      <c r="FWV923" s="806"/>
      <c r="FWW923" s="806"/>
      <c r="FWX923" s="806"/>
      <c r="FWY923" s="806"/>
      <c r="FWZ923" s="806"/>
      <c r="FXA923" s="806"/>
      <c r="FXB923" s="806"/>
      <c r="FXC923" s="806"/>
      <c r="FXD923" s="806"/>
      <c r="FXE923" s="806"/>
      <c r="FXF923" s="806"/>
      <c r="FXG923" s="806"/>
      <c r="FXH923" s="806"/>
      <c r="FXI923" s="806"/>
      <c r="FXJ923" s="806"/>
      <c r="FXK923" s="806"/>
      <c r="FXL923" s="806"/>
      <c r="FXM923" s="806"/>
      <c r="FXN923" s="806"/>
      <c r="FXO923" s="806"/>
      <c r="FXP923" s="806"/>
      <c r="FXQ923" s="806"/>
      <c r="FXR923" s="806"/>
      <c r="FXS923" s="806"/>
      <c r="FXT923" s="806"/>
      <c r="FXU923" s="806"/>
      <c r="FXV923" s="806"/>
      <c r="FXW923" s="806"/>
      <c r="FXX923" s="806"/>
      <c r="FXY923" s="806"/>
      <c r="FXZ923" s="806"/>
      <c r="FYA923" s="806"/>
      <c r="FYB923" s="806"/>
      <c r="FYC923" s="806"/>
      <c r="FYD923" s="806"/>
      <c r="FYE923" s="806"/>
      <c r="FYF923" s="806"/>
      <c r="FYG923" s="806"/>
      <c r="FYH923" s="806"/>
      <c r="FYI923" s="806"/>
      <c r="FYJ923" s="806"/>
      <c r="FYK923" s="806"/>
      <c r="FYL923" s="806"/>
      <c r="FYM923" s="806"/>
      <c r="FYN923" s="806"/>
      <c r="FYO923" s="806"/>
      <c r="FYP923" s="806"/>
      <c r="FYQ923" s="806"/>
      <c r="FYR923" s="806"/>
      <c r="FYS923" s="806"/>
      <c r="FYT923" s="806"/>
      <c r="FYU923" s="806"/>
      <c r="FYV923" s="806"/>
      <c r="FYW923" s="806"/>
      <c r="FYX923" s="806"/>
      <c r="FYY923" s="806"/>
      <c r="FYZ923" s="806"/>
      <c r="FZA923" s="806"/>
      <c r="FZB923" s="806"/>
      <c r="FZC923" s="806"/>
      <c r="FZD923" s="806"/>
      <c r="FZE923" s="806"/>
      <c r="FZF923" s="806"/>
      <c r="FZG923" s="806"/>
      <c r="FZH923" s="806"/>
      <c r="FZI923" s="806"/>
      <c r="FZJ923" s="806"/>
      <c r="FZK923" s="806"/>
      <c r="FZL923" s="806"/>
      <c r="FZM923" s="806"/>
      <c r="FZN923" s="806"/>
      <c r="FZO923" s="806"/>
      <c r="FZP923" s="806"/>
      <c r="FZQ923" s="806"/>
      <c r="FZR923" s="806"/>
      <c r="FZS923" s="806"/>
      <c r="FZT923" s="806"/>
      <c r="FZU923" s="806"/>
      <c r="FZV923" s="806"/>
      <c r="FZW923" s="806"/>
      <c r="FZX923" s="806"/>
      <c r="FZY923" s="806"/>
      <c r="FZZ923" s="806"/>
      <c r="GAA923" s="806"/>
      <c r="GAB923" s="806"/>
      <c r="GAC923" s="806"/>
      <c r="GAD923" s="806"/>
      <c r="GAE923" s="806"/>
      <c r="GAF923" s="806"/>
      <c r="GAG923" s="806"/>
      <c r="GAH923" s="806"/>
      <c r="GAI923" s="806"/>
      <c r="GAJ923" s="806"/>
      <c r="GAK923" s="806"/>
      <c r="GAL923" s="806"/>
      <c r="GAM923" s="806"/>
      <c r="GAN923" s="806"/>
      <c r="GAO923" s="806"/>
      <c r="GAP923" s="806"/>
      <c r="GAQ923" s="806"/>
      <c r="GAR923" s="806"/>
      <c r="GAS923" s="806"/>
      <c r="GAT923" s="806"/>
      <c r="GAU923" s="806"/>
      <c r="GAV923" s="806"/>
      <c r="GAW923" s="806"/>
      <c r="GAX923" s="806"/>
      <c r="GAY923" s="806"/>
      <c r="GAZ923" s="806"/>
      <c r="GBA923" s="806"/>
      <c r="GBB923" s="806"/>
      <c r="GBC923" s="806"/>
      <c r="GBD923" s="806"/>
      <c r="GBE923" s="806"/>
      <c r="GBF923" s="806"/>
      <c r="GBG923" s="806"/>
      <c r="GBH923" s="806"/>
      <c r="GBI923" s="806"/>
      <c r="GBJ923" s="806"/>
      <c r="GBK923" s="806"/>
      <c r="GBL923" s="806"/>
      <c r="GBM923" s="806"/>
      <c r="GBN923" s="806"/>
      <c r="GBO923" s="806"/>
      <c r="GBP923" s="806"/>
      <c r="GBQ923" s="806"/>
      <c r="GBR923" s="806"/>
      <c r="GBS923" s="806"/>
      <c r="GBT923" s="806"/>
      <c r="GBU923" s="806"/>
      <c r="GBV923" s="806"/>
      <c r="GBW923" s="806"/>
      <c r="GBX923" s="806"/>
      <c r="GBY923" s="806"/>
      <c r="GBZ923" s="806"/>
      <c r="GCA923" s="806"/>
      <c r="GCB923" s="806"/>
      <c r="GCC923" s="806"/>
      <c r="GCD923" s="806"/>
      <c r="GCE923" s="806"/>
      <c r="GCF923" s="806"/>
      <c r="GCG923" s="806"/>
      <c r="GCH923" s="806"/>
      <c r="GCI923" s="806"/>
      <c r="GCJ923" s="806"/>
      <c r="GCK923" s="806"/>
      <c r="GCL923" s="806"/>
      <c r="GCM923" s="806"/>
      <c r="GCN923" s="806"/>
      <c r="GCO923" s="806"/>
      <c r="GCP923" s="806"/>
      <c r="GCQ923" s="806"/>
      <c r="GCR923" s="806"/>
      <c r="GCS923" s="806"/>
      <c r="GCT923" s="806"/>
      <c r="GCU923" s="806"/>
      <c r="GCV923" s="806"/>
      <c r="GCW923" s="806"/>
      <c r="GCX923" s="806"/>
      <c r="GCY923" s="806"/>
      <c r="GCZ923" s="806"/>
      <c r="GDA923" s="806"/>
      <c r="GDB923" s="806"/>
      <c r="GDC923" s="806"/>
      <c r="GDD923" s="806"/>
      <c r="GDE923" s="806"/>
      <c r="GDF923" s="806"/>
      <c r="GDG923" s="806"/>
      <c r="GDH923" s="806"/>
      <c r="GDI923" s="806"/>
      <c r="GDJ923" s="806"/>
      <c r="GDK923" s="806"/>
      <c r="GDL923" s="806"/>
      <c r="GDM923" s="806"/>
      <c r="GDN923" s="806"/>
      <c r="GDO923" s="806"/>
      <c r="GDP923" s="806"/>
      <c r="GDQ923" s="806"/>
      <c r="GDR923" s="806"/>
      <c r="GDS923" s="806"/>
      <c r="GDT923" s="806"/>
      <c r="GDU923" s="806"/>
      <c r="GDV923" s="806"/>
      <c r="GDW923" s="806"/>
      <c r="GDX923" s="806"/>
      <c r="GDY923" s="806"/>
      <c r="GDZ923" s="806"/>
      <c r="GEA923" s="806"/>
      <c r="GEB923" s="806"/>
      <c r="GEC923" s="806"/>
      <c r="GED923" s="806"/>
      <c r="GEE923" s="806"/>
      <c r="GEF923" s="806"/>
      <c r="GEG923" s="806"/>
      <c r="GEH923" s="806"/>
      <c r="GEI923" s="806"/>
      <c r="GEJ923" s="806"/>
      <c r="GEK923" s="806"/>
      <c r="GEL923" s="806"/>
      <c r="GEM923" s="806"/>
      <c r="GEN923" s="806"/>
      <c r="GEO923" s="806"/>
      <c r="GEP923" s="806"/>
      <c r="GEQ923" s="806"/>
      <c r="GER923" s="806"/>
      <c r="GES923" s="806"/>
      <c r="GET923" s="806"/>
      <c r="GEU923" s="806"/>
      <c r="GEV923" s="806"/>
      <c r="GEW923" s="806"/>
      <c r="GEX923" s="806"/>
      <c r="GEY923" s="806"/>
      <c r="GEZ923" s="806"/>
      <c r="GFA923" s="806"/>
      <c r="GFB923" s="806"/>
      <c r="GFC923" s="806"/>
      <c r="GFD923" s="806"/>
      <c r="GFE923" s="806"/>
      <c r="GFF923" s="806"/>
      <c r="GFG923" s="806"/>
      <c r="GFH923" s="806"/>
      <c r="GFI923" s="806"/>
      <c r="GFJ923" s="806"/>
      <c r="GFK923" s="806"/>
      <c r="GFL923" s="806"/>
      <c r="GFM923" s="806"/>
      <c r="GFN923" s="806"/>
      <c r="GFO923" s="806"/>
      <c r="GFP923" s="806"/>
      <c r="GFQ923" s="806"/>
      <c r="GFR923" s="806"/>
      <c r="GFS923" s="806"/>
      <c r="GFT923" s="806"/>
      <c r="GFU923" s="806"/>
      <c r="GFV923" s="806"/>
      <c r="GFW923" s="806"/>
      <c r="GFX923" s="806"/>
      <c r="GFY923" s="806"/>
      <c r="GFZ923" s="806"/>
      <c r="GGA923" s="806"/>
      <c r="GGB923" s="806"/>
      <c r="GGC923" s="806"/>
      <c r="GGD923" s="806"/>
      <c r="GGE923" s="806"/>
      <c r="GGF923" s="806"/>
      <c r="GGG923" s="806"/>
      <c r="GGH923" s="806"/>
      <c r="GGI923" s="806"/>
      <c r="GGJ923" s="806"/>
      <c r="GGK923" s="806"/>
      <c r="GGL923" s="806"/>
      <c r="GGM923" s="806"/>
      <c r="GGN923" s="806"/>
      <c r="GGO923" s="806"/>
      <c r="GGP923" s="806"/>
      <c r="GGQ923" s="806"/>
      <c r="GGR923" s="806"/>
      <c r="GGS923" s="806"/>
      <c r="GGT923" s="806"/>
      <c r="GGU923" s="806"/>
      <c r="GGV923" s="806"/>
      <c r="GGW923" s="806"/>
      <c r="GGX923" s="806"/>
      <c r="GGY923" s="806"/>
      <c r="GGZ923" s="806"/>
      <c r="GHA923" s="806"/>
      <c r="GHB923" s="806"/>
      <c r="GHC923" s="806"/>
      <c r="GHD923" s="806"/>
      <c r="GHE923" s="806"/>
      <c r="GHF923" s="806"/>
      <c r="GHG923" s="806"/>
      <c r="GHH923" s="806"/>
      <c r="GHI923" s="806"/>
      <c r="GHJ923" s="806"/>
      <c r="GHK923" s="806"/>
      <c r="GHL923" s="806"/>
      <c r="GHM923" s="806"/>
      <c r="GHN923" s="806"/>
      <c r="GHO923" s="806"/>
      <c r="GHP923" s="806"/>
      <c r="GHQ923" s="806"/>
      <c r="GHR923" s="806"/>
      <c r="GHS923" s="806"/>
      <c r="GHT923" s="806"/>
      <c r="GHU923" s="806"/>
      <c r="GHV923" s="806"/>
      <c r="GHW923" s="806"/>
      <c r="GHX923" s="806"/>
      <c r="GHY923" s="806"/>
      <c r="GHZ923" s="806"/>
      <c r="GIA923" s="806"/>
      <c r="GIB923" s="806"/>
      <c r="GIC923" s="806"/>
      <c r="GID923" s="806"/>
      <c r="GIE923" s="806"/>
      <c r="GIF923" s="806"/>
      <c r="GIG923" s="806"/>
      <c r="GIH923" s="806"/>
      <c r="GII923" s="806"/>
      <c r="GIJ923" s="806"/>
      <c r="GIK923" s="806"/>
      <c r="GIL923" s="806"/>
      <c r="GIM923" s="806"/>
      <c r="GIN923" s="806"/>
      <c r="GIO923" s="806"/>
      <c r="GIP923" s="806"/>
      <c r="GIQ923" s="806"/>
      <c r="GIR923" s="806"/>
      <c r="GIS923" s="806"/>
      <c r="GIT923" s="806"/>
      <c r="GIU923" s="806"/>
      <c r="GIV923" s="806"/>
      <c r="GIW923" s="806"/>
      <c r="GIX923" s="806"/>
      <c r="GIY923" s="806"/>
      <c r="GIZ923" s="806"/>
      <c r="GJA923" s="806"/>
      <c r="GJB923" s="806"/>
      <c r="GJC923" s="806"/>
      <c r="GJD923" s="806"/>
      <c r="GJE923" s="806"/>
      <c r="GJF923" s="806"/>
      <c r="GJG923" s="806"/>
      <c r="GJH923" s="806"/>
      <c r="GJI923" s="806"/>
      <c r="GJJ923" s="806"/>
      <c r="GJK923" s="806"/>
      <c r="GJL923" s="806"/>
      <c r="GJM923" s="806"/>
      <c r="GJN923" s="806"/>
      <c r="GJO923" s="806"/>
      <c r="GJP923" s="806"/>
      <c r="GJQ923" s="806"/>
      <c r="GJR923" s="806"/>
      <c r="GJS923" s="806"/>
      <c r="GJT923" s="806"/>
      <c r="GJU923" s="806"/>
      <c r="GJV923" s="806"/>
      <c r="GJW923" s="806"/>
      <c r="GJX923" s="806"/>
      <c r="GJY923" s="806"/>
      <c r="GJZ923" s="806"/>
      <c r="GKA923" s="806"/>
      <c r="GKB923" s="806"/>
      <c r="GKC923" s="806"/>
      <c r="GKD923" s="806"/>
      <c r="GKE923" s="806"/>
      <c r="GKF923" s="806"/>
      <c r="GKG923" s="806"/>
      <c r="GKH923" s="806"/>
      <c r="GKI923" s="806"/>
      <c r="GKJ923" s="806"/>
      <c r="GKK923" s="806"/>
      <c r="GKL923" s="806"/>
      <c r="GKM923" s="806"/>
      <c r="GKN923" s="806"/>
      <c r="GKO923" s="806"/>
      <c r="GKP923" s="806"/>
      <c r="GKQ923" s="806"/>
      <c r="GKR923" s="806"/>
      <c r="GKS923" s="806"/>
      <c r="GKT923" s="806"/>
      <c r="GKU923" s="806"/>
      <c r="GKV923" s="806"/>
      <c r="GKW923" s="806"/>
      <c r="GKX923" s="806"/>
      <c r="GKY923" s="806"/>
      <c r="GKZ923" s="806"/>
      <c r="GLA923" s="806"/>
      <c r="GLB923" s="806"/>
      <c r="GLC923" s="806"/>
      <c r="GLD923" s="806"/>
      <c r="GLE923" s="806"/>
      <c r="GLF923" s="806"/>
      <c r="GLG923" s="806"/>
      <c r="GLH923" s="806"/>
      <c r="GLI923" s="806"/>
      <c r="GLJ923" s="806"/>
      <c r="GLK923" s="806"/>
      <c r="GLL923" s="806"/>
      <c r="GLM923" s="806"/>
      <c r="GLN923" s="806"/>
      <c r="GLO923" s="806"/>
      <c r="GLP923" s="806"/>
      <c r="GLQ923" s="806"/>
      <c r="GLR923" s="806"/>
      <c r="GLS923" s="806"/>
      <c r="GLT923" s="806"/>
      <c r="GLU923" s="806"/>
      <c r="GLV923" s="806"/>
      <c r="GLW923" s="806"/>
      <c r="GLX923" s="806"/>
      <c r="GLY923" s="806"/>
      <c r="GLZ923" s="806"/>
      <c r="GMA923" s="806"/>
      <c r="GMB923" s="806"/>
      <c r="GMC923" s="806"/>
      <c r="GMD923" s="806"/>
      <c r="GME923" s="806"/>
      <c r="GMF923" s="806"/>
      <c r="GMG923" s="806"/>
      <c r="GMH923" s="806"/>
      <c r="GMI923" s="806"/>
      <c r="GMJ923" s="806"/>
      <c r="GMK923" s="806"/>
      <c r="GML923" s="806"/>
      <c r="GMM923" s="806"/>
      <c r="GMN923" s="806"/>
      <c r="GMO923" s="806"/>
      <c r="GMP923" s="806"/>
      <c r="GMQ923" s="806"/>
      <c r="GMR923" s="806"/>
      <c r="GMS923" s="806"/>
      <c r="GMT923" s="806"/>
      <c r="GMU923" s="806"/>
      <c r="GMV923" s="806"/>
      <c r="GMW923" s="806"/>
      <c r="GMX923" s="806"/>
      <c r="GMY923" s="806"/>
      <c r="GMZ923" s="806"/>
      <c r="GNA923" s="806"/>
      <c r="GNB923" s="806"/>
      <c r="GNC923" s="806"/>
      <c r="GND923" s="806"/>
      <c r="GNE923" s="806"/>
      <c r="GNF923" s="806"/>
      <c r="GNG923" s="806"/>
      <c r="GNH923" s="806"/>
      <c r="GNI923" s="806"/>
      <c r="GNJ923" s="806"/>
      <c r="GNK923" s="806"/>
      <c r="GNL923" s="806"/>
      <c r="GNM923" s="806"/>
      <c r="GNN923" s="806"/>
      <c r="GNO923" s="806"/>
      <c r="GNP923" s="806"/>
      <c r="GNQ923" s="806"/>
      <c r="GNR923" s="806"/>
      <c r="GNS923" s="806"/>
      <c r="GNT923" s="806"/>
      <c r="GNU923" s="806"/>
      <c r="GNV923" s="806"/>
      <c r="GNW923" s="806"/>
      <c r="GNX923" s="806"/>
      <c r="GNY923" s="806"/>
      <c r="GNZ923" s="806"/>
      <c r="GOA923" s="806"/>
      <c r="GOB923" s="806"/>
      <c r="GOC923" s="806"/>
      <c r="GOD923" s="806"/>
      <c r="GOE923" s="806"/>
      <c r="GOF923" s="806"/>
      <c r="GOG923" s="806"/>
      <c r="GOH923" s="806"/>
      <c r="GOI923" s="806"/>
      <c r="GOJ923" s="806"/>
      <c r="GOK923" s="806"/>
      <c r="GOL923" s="806"/>
      <c r="GOM923" s="806"/>
      <c r="GON923" s="806"/>
      <c r="GOO923" s="806"/>
      <c r="GOP923" s="806"/>
      <c r="GOQ923" s="806"/>
      <c r="GOR923" s="806"/>
      <c r="GOS923" s="806"/>
      <c r="GOT923" s="806"/>
      <c r="GOU923" s="806"/>
      <c r="GOV923" s="806"/>
      <c r="GOW923" s="806"/>
      <c r="GOX923" s="806"/>
      <c r="GOY923" s="806"/>
      <c r="GOZ923" s="806"/>
      <c r="GPA923" s="806"/>
      <c r="GPB923" s="806"/>
      <c r="GPC923" s="806"/>
      <c r="GPD923" s="806"/>
      <c r="GPE923" s="806"/>
      <c r="GPF923" s="806"/>
      <c r="GPG923" s="806"/>
      <c r="GPH923" s="806"/>
      <c r="GPI923" s="806"/>
      <c r="GPJ923" s="806"/>
      <c r="GPK923" s="806"/>
      <c r="GPL923" s="806"/>
      <c r="GPM923" s="806"/>
      <c r="GPN923" s="806"/>
      <c r="GPO923" s="806"/>
      <c r="GPP923" s="806"/>
      <c r="GPQ923" s="806"/>
      <c r="GPR923" s="806"/>
      <c r="GPS923" s="806"/>
      <c r="GPT923" s="806"/>
      <c r="GPU923" s="806"/>
      <c r="GPV923" s="806"/>
      <c r="GPW923" s="806"/>
      <c r="GPX923" s="806"/>
      <c r="GPY923" s="806"/>
      <c r="GPZ923" s="806"/>
      <c r="GQA923" s="806"/>
      <c r="GQB923" s="806"/>
      <c r="GQC923" s="806"/>
      <c r="GQD923" s="806"/>
      <c r="GQE923" s="806"/>
      <c r="GQF923" s="806"/>
      <c r="GQG923" s="806"/>
      <c r="GQH923" s="806"/>
      <c r="GQI923" s="806"/>
      <c r="GQJ923" s="806"/>
      <c r="GQK923" s="806"/>
      <c r="GQL923" s="806"/>
      <c r="GQM923" s="806"/>
      <c r="GQN923" s="806"/>
      <c r="GQO923" s="806"/>
      <c r="GQP923" s="806"/>
      <c r="GQQ923" s="806"/>
      <c r="GQR923" s="806"/>
      <c r="GQS923" s="806"/>
      <c r="GQT923" s="806"/>
      <c r="GQU923" s="806"/>
      <c r="GQV923" s="806"/>
      <c r="GQW923" s="806"/>
      <c r="GQX923" s="806"/>
      <c r="GQY923" s="806"/>
      <c r="GQZ923" s="806"/>
      <c r="GRA923" s="806"/>
      <c r="GRB923" s="806"/>
      <c r="GRC923" s="806"/>
      <c r="GRD923" s="806"/>
      <c r="GRE923" s="806"/>
      <c r="GRF923" s="806"/>
      <c r="GRG923" s="806"/>
      <c r="GRH923" s="806"/>
      <c r="GRI923" s="806"/>
      <c r="GRJ923" s="806"/>
      <c r="GRK923" s="806"/>
      <c r="GRL923" s="806"/>
      <c r="GRM923" s="806"/>
      <c r="GRN923" s="806"/>
      <c r="GRO923" s="806"/>
      <c r="GRP923" s="806"/>
      <c r="GRQ923" s="806"/>
      <c r="GRR923" s="806"/>
      <c r="GRS923" s="806"/>
      <c r="GRT923" s="806"/>
      <c r="GRU923" s="806"/>
      <c r="GRV923" s="806"/>
      <c r="GRW923" s="806"/>
      <c r="GRX923" s="806"/>
      <c r="GRY923" s="806"/>
      <c r="GRZ923" s="806"/>
      <c r="GSA923" s="806"/>
      <c r="GSB923" s="806"/>
      <c r="GSC923" s="806"/>
      <c r="GSD923" s="806"/>
      <c r="GSE923" s="806"/>
      <c r="GSF923" s="806"/>
      <c r="GSG923" s="806"/>
      <c r="GSH923" s="806"/>
      <c r="GSI923" s="806"/>
      <c r="GSJ923" s="806"/>
      <c r="GSK923" s="806"/>
      <c r="GSL923" s="806"/>
      <c r="GSM923" s="806"/>
      <c r="GSN923" s="806"/>
      <c r="GSO923" s="806"/>
      <c r="GSP923" s="806"/>
      <c r="GSQ923" s="806"/>
      <c r="GSR923" s="806"/>
      <c r="GSS923" s="806"/>
      <c r="GST923" s="806"/>
      <c r="GSU923" s="806"/>
      <c r="GSV923" s="806"/>
      <c r="GSW923" s="806"/>
      <c r="GSX923" s="806"/>
      <c r="GSY923" s="806"/>
      <c r="GSZ923" s="806"/>
      <c r="GTA923" s="806"/>
      <c r="GTB923" s="806"/>
      <c r="GTC923" s="806"/>
      <c r="GTD923" s="806"/>
      <c r="GTE923" s="806"/>
      <c r="GTF923" s="806"/>
      <c r="GTG923" s="806"/>
      <c r="GTH923" s="806"/>
      <c r="GTI923" s="806"/>
      <c r="GTJ923" s="806"/>
      <c r="GTK923" s="806"/>
      <c r="GTL923" s="806"/>
      <c r="GTM923" s="806"/>
      <c r="GTN923" s="806"/>
      <c r="GTO923" s="806"/>
      <c r="GTP923" s="806"/>
      <c r="GTQ923" s="806"/>
      <c r="GTR923" s="806"/>
      <c r="GTS923" s="806"/>
      <c r="GTT923" s="806"/>
      <c r="GTU923" s="806"/>
      <c r="GTV923" s="806"/>
      <c r="GTW923" s="806"/>
      <c r="GTX923" s="806"/>
      <c r="GTY923" s="806"/>
      <c r="GTZ923" s="806"/>
      <c r="GUA923" s="806"/>
      <c r="GUB923" s="806"/>
      <c r="GUC923" s="806"/>
      <c r="GUD923" s="806"/>
      <c r="GUE923" s="806"/>
      <c r="GUF923" s="806"/>
      <c r="GUG923" s="806"/>
      <c r="GUH923" s="806"/>
      <c r="GUI923" s="806"/>
      <c r="GUJ923" s="806"/>
      <c r="GUK923" s="806"/>
      <c r="GUL923" s="806"/>
      <c r="GUM923" s="806"/>
      <c r="GUN923" s="806"/>
      <c r="GUO923" s="806"/>
      <c r="GUP923" s="806"/>
      <c r="GUQ923" s="806"/>
      <c r="GUR923" s="806"/>
      <c r="GUS923" s="806"/>
      <c r="GUT923" s="806"/>
      <c r="GUU923" s="806"/>
      <c r="GUV923" s="806"/>
      <c r="GUW923" s="806"/>
      <c r="GUX923" s="806"/>
      <c r="GUY923" s="806"/>
      <c r="GUZ923" s="806"/>
      <c r="GVA923" s="806"/>
      <c r="GVB923" s="806"/>
      <c r="GVC923" s="806"/>
      <c r="GVD923" s="806"/>
      <c r="GVE923" s="806"/>
      <c r="GVF923" s="806"/>
      <c r="GVG923" s="806"/>
      <c r="GVH923" s="806"/>
      <c r="GVI923" s="806"/>
      <c r="GVJ923" s="806"/>
      <c r="GVK923" s="806"/>
      <c r="GVL923" s="806"/>
      <c r="GVM923" s="806"/>
      <c r="GVN923" s="806"/>
      <c r="GVO923" s="806"/>
      <c r="GVP923" s="806"/>
      <c r="GVQ923" s="806"/>
      <c r="GVR923" s="806"/>
      <c r="GVS923" s="806"/>
      <c r="GVT923" s="806"/>
      <c r="GVU923" s="806"/>
      <c r="GVV923" s="806"/>
      <c r="GVW923" s="806"/>
      <c r="GVX923" s="806"/>
      <c r="GVY923" s="806"/>
      <c r="GVZ923" s="806"/>
      <c r="GWA923" s="806"/>
      <c r="GWB923" s="806"/>
      <c r="GWC923" s="806"/>
      <c r="GWD923" s="806"/>
      <c r="GWE923" s="806"/>
      <c r="GWF923" s="806"/>
      <c r="GWG923" s="806"/>
      <c r="GWH923" s="806"/>
      <c r="GWI923" s="806"/>
      <c r="GWJ923" s="806"/>
      <c r="GWK923" s="806"/>
      <c r="GWL923" s="806"/>
      <c r="GWM923" s="806"/>
      <c r="GWN923" s="806"/>
      <c r="GWO923" s="806"/>
      <c r="GWP923" s="806"/>
      <c r="GWQ923" s="806"/>
      <c r="GWR923" s="806"/>
      <c r="GWS923" s="806"/>
      <c r="GWT923" s="806"/>
      <c r="GWU923" s="806"/>
      <c r="GWV923" s="806"/>
      <c r="GWW923" s="806"/>
      <c r="GWX923" s="806"/>
      <c r="GWY923" s="806"/>
      <c r="GWZ923" s="806"/>
      <c r="GXA923" s="806"/>
      <c r="GXB923" s="806"/>
      <c r="GXC923" s="806"/>
      <c r="GXD923" s="806"/>
      <c r="GXE923" s="806"/>
      <c r="GXF923" s="806"/>
      <c r="GXG923" s="806"/>
      <c r="GXH923" s="806"/>
      <c r="GXI923" s="806"/>
      <c r="GXJ923" s="806"/>
      <c r="GXK923" s="806"/>
      <c r="GXL923" s="806"/>
      <c r="GXM923" s="806"/>
      <c r="GXN923" s="806"/>
      <c r="GXO923" s="806"/>
      <c r="GXP923" s="806"/>
      <c r="GXQ923" s="806"/>
      <c r="GXR923" s="806"/>
      <c r="GXS923" s="806"/>
      <c r="GXT923" s="806"/>
      <c r="GXU923" s="806"/>
      <c r="GXV923" s="806"/>
      <c r="GXW923" s="806"/>
      <c r="GXX923" s="806"/>
      <c r="GXY923" s="806"/>
      <c r="GXZ923" s="806"/>
      <c r="GYA923" s="806"/>
      <c r="GYB923" s="806"/>
      <c r="GYC923" s="806"/>
      <c r="GYD923" s="806"/>
      <c r="GYE923" s="806"/>
      <c r="GYF923" s="806"/>
      <c r="GYG923" s="806"/>
      <c r="GYH923" s="806"/>
      <c r="GYI923" s="806"/>
      <c r="GYJ923" s="806"/>
      <c r="GYK923" s="806"/>
      <c r="GYL923" s="806"/>
      <c r="GYM923" s="806"/>
      <c r="GYN923" s="806"/>
      <c r="GYO923" s="806"/>
      <c r="GYP923" s="806"/>
      <c r="GYQ923" s="806"/>
      <c r="GYR923" s="806"/>
      <c r="GYS923" s="806"/>
      <c r="GYT923" s="806"/>
      <c r="GYU923" s="806"/>
      <c r="GYV923" s="806"/>
      <c r="GYW923" s="806"/>
      <c r="GYX923" s="806"/>
      <c r="GYY923" s="806"/>
      <c r="GYZ923" s="806"/>
      <c r="GZA923" s="806"/>
      <c r="GZB923" s="806"/>
      <c r="GZC923" s="806"/>
      <c r="GZD923" s="806"/>
      <c r="GZE923" s="806"/>
      <c r="GZF923" s="806"/>
      <c r="GZG923" s="806"/>
      <c r="GZH923" s="806"/>
      <c r="GZI923" s="806"/>
      <c r="GZJ923" s="806"/>
      <c r="GZK923" s="806"/>
      <c r="GZL923" s="806"/>
      <c r="GZM923" s="806"/>
      <c r="GZN923" s="806"/>
      <c r="GZO923" s="806"/>
      <c r="GZP923" s="806"/>
      <c r="GZQ923" s="806"/>
      <c r="GZR923" s="806"/>
      <c r="GZS923" s="806"/>
      <c r="GZT923" s="806"/>
      <c r="GZU923" s="806"/>
      <c r="GZV923" s="806"/>
      <c r="GZW923" s="806"/>
      <c r="GZX923" s="806"/>
      <c r="GZY923" s="806"/>
      <c r="GZZ923" s="806"/>
      <c r="HAA923" s="806"/>
      <c r="HAB923" s="806"/>
      <c r="HAC923" s="806"/>
      <c r="HAD923" s="806"/>
      <c r="HAE923" s="806"/>
      <c r="HAF923" s="806"/>
      <c r="HAG923" s="806"/>
      <c r="HAH923" s="806"/>
      <c r="HAI923" s="806"/>
      <c r="HAJ923" s="806"/>
      <c r="HAK923" s="806"/>
      <c r="HAL923" s="806"/>
      <c r="HAM923" s="806"/>
      <c r="HAN923" s="806"/>
      <c r="HAO923" s="806"/>
      <c r="HAP923" s="806"/>
      <c r="HAQ923" s="806"/>
      <c r="HAR923" s="806"/>
      <c r="HAS923" s="806"/>
      <c r="HAT923" s="806"/>
      <c r="HAU923" s="806"/>
      <c r="HAV923" s="806"/>
      <c r="HAW923" s="806"/>
      <c r="HAX923" s="806"/>
      <c r="HAY923" s="806"/>
      <c r="HAZ923" s="806"/>
      <c r="HBA923" s="806"/>
      <c r="HBB923" s="806"/>
      <c r="HBC923" s="806"/>
      <c r="HBD923" s="806"/>
      <c r="HBE923" s="806"/>
      <c r="HBF923" s="806"/>
      <c r="HBG923" s="806"/>
      <c r="HBH923" s="806"/>
      <c r="HBI923" s="806"/>
      <c r="HBJ923" s="806"/>
      <c r="HBK923" s="806"/>
      <c r="HBL923" s="806"/>
      <c r="HBM923" s="806"/>
      <c r="HBN923" s="806"/>
      <c r="HBO923" s="806"/>
      <c r="HBP923" s="806"/>
      <c r="HBQ923" s="806"/>
      <c r="HBR923" s="806"/>
      <c r="HBS923" s="806"/>
      <c r="HBT923" s="806"/>
      <c r="HBU923" s="806"/>
      <c r="HBV923" s="806"/>
      <c r="HBW923" s="806"/>
      <c r="HBX923" s="806"/>
      <c r="HBY923" s="806"/>
      <c r="HBZ923" s="806"/>
      <c r="HCA923" s="806"/>
      <c r="HCB923" s="806"/>
      <c r="HCC923" s="806"/>
      <c r="HCD923" s="806"/>
      <c r="HCE923" s="806"/>
      <c r="HCF923" s="806"/>
      <c r="HCG923" s="806"/>
      <c r="HCH923" s="806"/>
      <c r="HCI923" s="806"/>
      <c r="HCJ923" s="806"/>
      <c r="HCK923" s="806"/>
      <c r="HCL923" s="806"/>
      <c r="HCM923" s="806"/>
      <c r="HCN923" s="806"/>
      <c r="HCO923" s="806"/>
      <c r="HCP923" s="806"/>
      <c r="HCQ923" s="806"/>
      <c r="HCR923" s="806"/>
      <c r="HCS923" s="806"/>
      <c r="HCT923" s="806"/>
      <c r="HCU923" s="806"/>
      <c r="HCV923" s="806"/>
      <c r="HCW923" s="806"/>
      <c r="HCX923" s="806"/>
      <c r="HCY923" s="806"/>
      <c r="HCZ923" s="806"/>
      <c r="HDA923" s="806"/>
      <c r="HDB923" s="806"/>
      <c r="HDC923" s="806"/>
      <c r="HDD923" s="806"/>
      <c r="HDE923" s="806"/>
      <c r="HDF923" s="806"/>
      <c r="HDG923" s="806"/>
      <c r="HDH923" s="806"/>
      <c r="HDI923" s="806"/>
      <c r="HDJ923" s="806"/>
      <c r="HDK923" s="806"/>
      <c r="HDL923" s="806"/>
      <c r="HDM923" s="806"/>
      <c r="HDN923" s="806"/>
      <c r="HDO923" s="806"/>
      <c r="HDP923" s="806"/>
      <c r="HDQ923" s="806"/>
      <c r="HDR923" s="806"/>
      <c r="HDS923" s="806"/>
      <c r="HDT923" s="806"/>
      <c r="HDU923" s="806"/>
      <c r="HDV923" s="806"/>
      <c r="HDW923" s="806"/>
      <c r="HDX923" s="806"/>
      <c r="HDY923" s="806"/>
      <c r="HDZ923" s="806"/>
      <c r="HEA923" s="806"/>
      <c r="HEB923" s="806"/>
      <c r="HEC923" s="806"/>
      <c r="HED923" s="806"/>
      <c r="HEE923" s="806"/>
      <c r="HEF923" s="806"/>
      <c r="HEG923" s="806"/>
      <c r="HEH923" s="806"/>
      <c r="HEI923" s="806"/>
      <c r="HEJ923" s="806"/>
      <c r="HEK923" s="806"/>
      <c r="HEL923" s="806"/>
      <c r="HEM923" s="806"/>
      <c r="HEN923" s="806"/>
      <c r="HEO923" s="806"/>
      <c r="HEP923" s="806"/>
      <c r="HEQ923" s="806"/>
      <c r="HER923" s="806"/>
      <c r="HES923" s="806"/>
      <c r="HET923" s="806"/>
      <c r="HEU923" s="806"/>
      <c r="HEV923" s="806"/>
      <c r="HEW923" s="806"/>
      <c r="HEX923" s="806"/>
      <c r="HEY923" s="806"/>
      <c r="HEZ923" s="806"/>
      <c r="HFA923" s="806"/>
      <c r="HFB923" s="806"/>
      <c r="HFC923" s="806"/>
      <c r="HFD923" s="806"/>
      <c r="HFE923" s="806"/>
      <c r="HFF923" s="806"/>
      <c r="HFG923" s="806"/>
      <c r="HFH923" s="806"/>
      <c r="HFI923" s="806"/>
      <c r="HFJ923" s="806"/>
      <c r="HFK923" s="806"/>
      <c r="HFL923" s="806"/>
      <c r="HFM923" s="806"/>
      <c r="HFN923" s="806"/>
      <c r="HFO923" s="806"/>
      <c r="HFP923" s="806"/>
      <c r="HFQ923" s="806"/>
      <c r="HFR923" s="806"/>
      <c r="HFS923" s="806"/>
      <c r="HFT923" s="806"/>
      <c r="HFU923" s="806"/>
      <c r="HFV923" s="806"/>
      <c r="HFW923" s="806"/>
      <c r="HFX923" s="806"/>
      <c r="HFY923" s="806"/>
      <c r="HFZ923" s="806"/>
      <c r="HGA923" s="806"/>
      <c r="HGB923" s="806"/>
      <c r="HGC923" s="806"/>
      <c r="HGD923" s="806"/>
      <c r="HGE923" s="806"/>
      <c r="HGF923" s="806"/>
      <c r="HGG923" s="806"/>
      <c r="HGH923" s="806"/>
      <c r="HGI923" s="806"/>
      <c r="HGJ923" s="806"/>
      <c r="HGK923" s="806"/>
      <c r="HGL923" s="806"/>
      <c r="HGM923" s="806"/>
      <c r="HGN923" s="806"/>
      <c r="HGO923" s="806"/>
      <c r="HGP923" s="806"/>
      <c r="HGQ923" s="806"/>
      <c r="HGR923" s="806"/>
      <c r="HGS923" s="806"/>
      <c r="HGT923" s="806"/>
      <c r="HGU923" s="806"/>
      <c r="HGV923" s="806"/>
      <c r="HGW923" s="806"/>
      <c r="HGX923" s="806"/>
      <c r="HGY923" s="806"/>
      <c r="HGZ923" s="806"/>
      <c r="HHA923" s="806"/>
      <c r="HHB923" s="806"/>
      <c r="HHC923" s="806"/>
      <c r="HHD923" s="806"/>
      <c r="HHE923" s="806"/>
      <c r="HHF923" s="806"/>
      <c r="HHG923" s="806"/>
      <c r="HHH923" s="806"/>
      <c r="HHI923" s="806"/>
      <c r="HHJ923" s="806"/>
      <c r="HHK923" s="806"/>
      <c r="HHL923" s="806"/>
      <c r="HHM923" s="806"/>
      <c r="HHN923" s="806"/>
      <c r="HHO923" s="806"/>
      <c r="HHP923" s="806"/>
      <c r="HHQ923" s="806"/>
      <c r="HHR923" s="806"/>
      <c r="HHS923" s="806"/>
      <c r="HHT923" s="806"/>
      <c r="HHU923" s="806"/>
      <c r="HHV923" s="806"/>
      <c r="HHW923" s="806"/>
      <c r="HHX923" s="806"/>
      <c r="HHY923" s="806"/>
      <c r="HHZ923" s="806"/>
      <c r="HIA923" s="806"/>
      <c r="HIB923" s="806"/>
      <c r="HIC923" s="806"/>
      <c r="HID923" s="806"/>
      <c r="HIE923" s="806"/>
      <c r="HIF923" s="806"/>
      <c r="HIG923" s="806"/>
      <c r="HIH923" s="806"/>
      <c r="HII923" s="806"/>
      <c r="HIJ923" s="806"/>
      <c r="HIK923" s="806"/>
      <c r="HIL923" s="806"/>
      <c r="HIM923" s="806"/>
      <c r="HIN923" s="806"/>
      <c r="HIO923" s="806"/>
      <c r="HIP923" s="806"/>
      <c r="HIQ923" s="806"/>
      <c r="HIR923" s="806"/>
      <c r="HIS923" s="806"/>
      <c r="HIT923" s="806"/>
      <c r="HIU923" s="806"/>
      <c r="HIV923" s="806"/>
      <c r="HIW923" s="806"/>
      <c r="HIX923" s="806"/>
      <c r="HIY923" s="806"/>
      <c r="HIZ923" s="806"/>
      <c r="HJA923" s="806"/>
      <c r="HJB923" s="806"/>
      <c r="HJC923" s="806"/>
      <c r="HJD923" s="806"/>
      <c r="HJE923" s="806"/>
      <c r="HJF923" s="806"/>
      <c r="HJG923" s="806"/>
      <c r="HJH923" s="806"/>
      <c r="HJI923" s="806"/>
      <c r="HJJ923" s="806"/>
      <c r="HJK923" s="806"/>
      <c r="HJL923" s="806"/>
      <c r="HJM923" s="806"/>
      <c r="HJN923" s="806"/>
      <c r="HJO923" s="806"/>
      <c r="HJP923" s="806"/>
      <c r="HJQ923" s="806"/>
      <c r="HJR923" s="806"/>
      <c r="HJS923" s="806"/>
      <c r="HJT923" s="806"/>
      <c r="HJU923" s="806"/>
      <c r="HJV923" s="806"/>
      <c r="HJW923" s="806"/>
      <c r="HJX923" s="806"/>
      <c r="HJY923" s="806"/>
      <c r="HJZ923" s="806"/>
      <c r="HKA923" s="806"/>
      <c r="HKB923" s="806"/>
      <c r="HKC923" s="806"/>
      <c r="HKD923" s="806"/>
      <c r="HKE923" s="806"/>
      <c r="HKF923" s="806"/>
      <c r="HKG923" s="806"/>
      <c r="HKH923" s="806"/>
      <c r="HKI923" s="806"/>
      <c r="HKJ923" s="806"/>
      <c r="HKK923" s="806"/>
      <c r="HKL923" s="806"/>
      <c r="HKM923" s="806"/>
      <c r="HKN923" s="806"/>
      <c r="HKO923" s="806"/>
      <c r="HKP923" s="806"/>
      <c r="HKQ923" s="806"/>
      <c r="HKR923" s="806"/>
      <c r="HKS923" s="806"/>
      <c r="HKT923" s="806"/>
      <c r="HKU923" s="806"/>
      <c r="HKV923" s="806"/>
      <c r="HKW923" s="806"/>
      <c r="HKX923" s="806"/>
      <c r="HKY923" s="806"/>
      <c r="HKZ923" s="806"/>
      <c r="HLA923" s="806"/>
      <c r="HLB923" s="806"/>
      <c r="HLC923" s="806"/>
      <c r="HLD923" s="806"/>
      <c r="HLE923" s="806"/>
      <c r="HLF923" s="806"/>
      <c r="HLG923" s="806"/>
      <c r="HLH923" s="806"/>
      <c r="HLI923" s="806"/>
      <c r="HLJ923" s="806"/>
      <c r="HLK923" s="806"/>
      <c r="HLL923" s="806"/>
      <c r="HLM923" s="806"/>
      <c r="HLN923" s="806"/>
      <c r="HLO923" s="806"/>
      <c r="HLP923" s="806"/>
      <c r="HLQ923" s="806"/>
      <c r="HLR923" s="806"/>
      <c r="HLS923" s="806"/>
      <c r="HLT923" s="806"/>
      <c r="HLU923" s="806"/>
      <c r="HLV923" s="806"/>
      <c r="HLW923" s="806"/>
      <c r="HLX923" s="806"/>
      <c r="HLY923" s="806"/>
      <c r="HLZ923" s="806"/>
      <c r="HMA923" s="806"/>
      <c r="HMB923" s="806"/>
      <c r="HMC923" s="806"/>
      <c r="HMD923" s="806"/>
      <c r="HME923" s="806"/>
      <c r="HMF923" s="806"/>
      <c r="HMG923" s="806"/>
      <c r="HMH923" s="806"/>
      <c r="HMI923" s="806"/>
      <c r="HMJ923" s="806"/>
      <c r="HMK923" s="806"/>
      <c r="HML923" s="806"/>
      <c r="HMM923" s="806"/>
      <c r="HMN923" s="806"/>
      <c r="HMO923" s="806"/>
      <c r="HMP923" s="806"/>
      <c r="HMQ923" s="806"/>
      <c r="HMR923" s="806"/>
      <c r="HMS923" s="806"/>
      <c r="HMT923" s="806"/>
      <c r="HMU923" s="806"/>
      <c r="HMV923" s="806"/>
      <c r="HMW923" s="806"/>
      <c r="HMX923" s="806"/>
      <c r="HMY923" s="806"/>
      <c r="HMZ923" s="806"/>
      <c r="HNA923" s="806"/>
      <c r="HNB923" s="806"/>
      <c r="HNC923" s="806"/>
      <c r="HND923" s="806"/>
      <c r="HNE923" s="806"/>
      <c r="HNF923" s="806"/>
      <c r="HNG923" s="806"/>
      <c r="HNH923" s="806"/>
      <c r="HNI923" s="806"/>
      <c r="HNJ923" s="806"/>
      <c r="HNK923" s="806"/>
      <c r="HNL923" s="806"/>
      <c r="HNM923" s="806"/>
      <c r="HNN923" s="806"/>
      <c r="HNO923" s="806"/>
      <c r="HNP923" s="806"/>
      <c r="HNQ923" s="806"/>
      <c r="HNR923" s="806"/>
      <c r="HNS923" s="806"/>
      <c r="HNT923" s="806"/>
      <c r="HNU923" s="806"/>
      <c r="HNV923" s="806"/>
      <c r="HNW923" s="806"/>
      <c r="HNX923" s="806"/>
      <c r="HNY923" s="806"/>
      <c r="HNZ923" s="806"/>
      <c r="HOA923" s="806"/>
      <c r="HOB923" s="806"/>
      <c r="HOC923" s="806"/>
      <c r="HOD923" s="806"/>
      <c r="HOE923" s="806"/>
      <c r="HOF923" s="806"/>
      <c r="HOG923" s="806"/>
      <c r="HOH923" s="806"/>
      <c r="HOI923" s="806"/>
      <c r="HOJ923" s="806"/>
      <c r="HOK923" s="806"/>
      <c r="HOL923" s="806"/>
      <c r="HOM923" s="806"/>
      <c r="HON923" s="806"/>
      <c r="HOO923" s="806"/>
      <c r="HOP923" s="806"/>
      <c r="HOQ923" s="806"/>
      <c r="HOR923" s="806"/>
      <c r="HOS923" s="806"/>
      <c r="HOT923" s="806"/>
      <c r="HOU923" s="806"/>
      <c r="HOV923" s="806"/>
      <c r="HOW923" s="806"/>
      <c r="HOX923" s="806"/>
      <c r="HOY923" s="806"/>
      <c r="HOZ923" s="806"/>
      <c r="HPA923" s="806"/>
      <c r="HPB923" s="806"/>
      <c r="HPC923" s="806"/>
      <c r="HPD923" s="806"/>
      <c r="HPE923" s="806"/>
      <c r="HPF923" s="806"/>
      <c r="HPG923" s="806"/>
      <c r="HPH923" s="806"/>
      <c r="HPI923" s="806"/>
      <c r="HPJ923" s="806"/>
      <c r="HPK923" s="806"/>
      <c r="HPL923" s="806"/>
      <c r="HPM923" s="806"/>
      <c r="HPN923" s="806"/>
      <c r="HPO923" s="806"/>
      <c r="HPP923" s="806"/>
      <c r="HPQ923" s="806"/>
      <c r="HPR923" s="806"/>
      <c r="HPS923" s="806"/>
      <c r="HPT923" s="806"/>
      <c r="HPU923" s="806"/>
      <c r="HPV923" s="806"/>
      <c r="HPW923" s="806"/>
      <c r="HPX923" s="806"/>
      <c r="HPY923" s="806"/>
      <c r="HPZ923" s="806"/>
      <c r="HQA923" s="806"/>
      <c r="HQB923" s="806"/>
      <c r="HQC923" s="806"/>
      <c r="HQD923" s="806"/>
      <c r="HQE923" s="806"/>
      <c r="HQF923" s="806"/>
      <c r="HQG923" s="806"/>
      <c r="HQH923" s="806"/>
      <c r="HQI923" s="806"/>
      <c r="HQJ923" s="806"/>
      <c r="HQK923" s="806"/>
      <c r="HQL923" s="806"/>
      <c r="HQM923" s="806"/>
      <c r="HQN923" s="806"/>
      <c r="HQO923" s="806"/>
      <c r="HQP923" s="806"/>
      <c r="HQQ923" s="806"/>
      <c r="HQR923" s="806"/>
      <c r="HQS923" s="806"/>
      <c r="HQT923" s="806"/>
      <c r="HQU923" s="806"/>
      <c r="HQV923" s="806"/>
      <c r="HQW923" s="806"/>
      <c r="HQX923" s="806"/>
      <c r="HQY923" s="806"/>
      <c r="HQZ923" s="806"/>
      <c r="HRA923" s="806"/>
      <c r="HRB923" s="806"/>
      <c r="HRC923" s="806"/>
      <c r="HRD923" s="806"/>
      <c r="HRE923" s="806"/>
      <c r="HRF923" s="806"/>
      <c r="HRG923" s="806"/>
      <c r="HRH923" s="806"/>
      <c r="HRI923" s="806"/>
      <c r="HRJ923" s="806"/>
      <c r="HRK923" s="806"/>
      <c r="HRL923" s="806"/>
      <c r="HRM923" s="806"/>
      <c r="HRN923" s="806"/>
      <c r="HRO923" s="806"/>
      <c r="HRP923" s="806"/>
      <c r="HRQ923" s="806"/>
      <c r="HRR923" s="806"/>
      <c r="HRS923" s="806"/>
      <c r="HRT923" s="806"/>
      <c r="HRU923" s="806"/>
      <c r="HRV923" s="806"/>
      <c r="HRW923" s="806"/>
      <c r="HRX923" s="806"/>
      <c r="HRY923" s="806"/>
      <c r="HRZ923" s="806"/>
      <c r="HSA923" s="806"/>
      <c r="HSB923" s="806"/>
      <c r="HSC923" s="806"/>
      <c r="HSD923" s="806"/>
      <c r="HSE923" s="806"/>
      <c r="HSF923" s="806"/>
      <c r="HSG923" s="806"/>
      <c r="HSH923" s="806"/>
      <c r="HSI923" s="806"/>
      <c r="HSJ923" s="806"/>
      <c r="HSK923" s="806"/>
      <c r="HSL923" s="806"/>
      <c r="HSM923" s="806"/>
      <c r="HSN923" s="806"/>
      <c r="HSO923" s="806"/>
      <c r="HSP923" s="806"/>
      <c r="HSQ923" s="806"/>
      <c r="HSR923" s="806"/>
      <c r="HSS923" s="806"/>
      <c r="HST923" s="806"/>
      <c r="HSU923" s="806"/>
      <c r="HSV923" s="806"/>
      <c r="HSW923" s="806"/>
      <c r="HSX923" s="806"/>
      <c r="HSY923" s="806"/>
      <c r="HSZ923" s="806"/>
      <c r="HTA923" s="806"/>
      <c r="HTB923" s="806"/>
      <c r="HTC923" s="806"/>
      <c r="HTD923" s="806"/>
      <c r="HTE923" s="806"/>
      <c r="HTF923" s="806"/>
      <c r="HTG923" s="806"/>
      <c r="HTH923" s="806"/>
      <c r="HTI923" s="806"/>
      <c r="HTJ923" s="806"/>
      <c r="HTK923" s="806"/>
      <c r="HTL923" s="806"/>
      <c r="HTM923" s="806"/>
      <c r="HTN923" s="806"/>
      <c r="HTO923" s="806"/>
      <c r="HTP923" s="806"/>
      <c r="HTQ923" s="806"/>
      <c r="HTR923" s="806"/>
      <c r="HTS923" s="806"/>
      <c r="HTT923" s="806"/>
      <c r="HTU923" s="806"/>
      <c r="HTV923" s="806"/>
      <c r="HTW923" s="806"/>
      <c r="HTX923" s="806"/>
      <c r="HTY923" s="806"/>
      <c r="HTZ923" s="806"/>
      <c r="HUA923" s="806"/>
      <c r="HUB923" s="806"/>
      <c r="HUC923" s="806"/>
      <c r="HUD923" s="806"/>
      <c r="HUE923" s="806"/>
      <c r="HUF923" s="806"/>
      <c r="HUG923" s="806"/>
      <c r="HUH923" s="806"/>
      <c r="HUI923" s="806"/>
      <c r="HUJ923" s="806"/>
      <c r="HUK923" s="806"/>
      <c r="HUL923" s="806"/>
      <c r="HUM923" s="806"/>
      <c r="HUN923" s="806"/>
      <c r="HUO923" s="806"/>
      <c r="HUP923" s="806"/>
      <c r="HUQ923" s="806"/>
      <c r="HUR923" s="806"/>
      <c r="HUS923" s="806"/>
      <c r="HUT923" s="806"/>
      <c r="HUU923" s="806"/>
      <c r="HUV923" s="806"/>
      <c r="HUW923" s="806"/>
      <c r="HUX923" s="806"/>
      <c r="HUY923" s="806"/>
      <c r="HUZ923" s="806"/>
      <c r="HVA923" s="806"/>
      <c r="HVB923" s="806"/>
      <c r="HVC923" s="806"/>
      <c r="HVD923" s="806"/>
      <c r="HVE923" s="806"/>
      <c r="HVF923" s="806"/>
      <c r="HVG923" s="806"/>
      <c r="HVH923" s="806"/>
      <c r="HVI923" s="806"/>
      <c r="HVJ923" s="806"/>
      <c r="HVK923" s="806"/>
      <c r="HVL923" s="806"/>
      <c r="HVM923" s="806"/>
      <c r="HVN923" s="806"/>
      <c r="HVO923" s="806"/>
      <c r="HVP923" s="806"/>
      <c r="HVQ923" s="806"/>
      <c r="HVR923" s="806"/>
      <c r="HVS923" s="806"/>
      <c r="HVT923" s="806"/>
      <c r="HVU923" s="806"/>
      <c r="HVV923" s="806"/>
      <c r="HVW923" s="806"/>
      <c r="HVX923" s="806"/>
      <c r="HVY923" s="806"/>
      <c r="HVZ923" s="806"/>
      <c r="HWA923" s="806"/>
      <c r="HWB923" s="806"/>
      <c r="HWC923" s="806"/>
      <c r="HWD923" s="806"/>
      <c r="HWE923" s="806"/>
      <c r="HWF923" s="806"/>
      <c r="HWG923" s="806"/>
      <c r="HWH923" s="806"/>
      <c r="HWI923" s="806"/>
      <c r="HWJ923" s="806"/>
      <c r="HWK923" s="806"/>
      <c r="HWL923" s="806"/>
      <c r="HWM923" s="806"/>
      <c r="HWN923" s="806"/>
      <c r="HWO923" s="806"/>
      <c r="HWP923" s="806"/>
      <c r="HWQ923" s="806"/>
      <c r="HWR923" s="806"/>
      <c r="HWS923" s="806"/>
      <c r="HWT923" s="806"/>
      <c r="HWU923" s="806"/>
      <c r="HWV923" s="806"/>
      <c r="HWW923" s="806"/>
      <c r="HWX923" s="806"/>
      <c r="HWY923" s="806"/>
      <c r="HWZ923" s="806"/>
      <c r="HXA923" s="806"/>
      <c r="HXB923" s="806"/>
      <c r="HXC923" s="806"/>
      <c r="HXD923" s="806"/>
      <c r="HXE923" s="806"/>
      <c r="HXF923" s="806"/>
      <c r="HXG923" s="806"/>
      <c r="HXH923" s="806"/>
      <c r="HXI923" s="806"/>
      <c r="HXJ923" s="806"/>
      <c r="HXK923" s="806"/>
      <c r="HXL923" s="806"/>
      <c r="HXM923" s="806"/>
      <c r="HXN923" s="806"/>
      <c r="HXO923" s="806"/>
      <c r="HXP923" s="806"/>
      <c r="HXQ923" s="806"/>
      <c r="HXR923" s="806"/>
      <c r="HXS923" s="806"/>
      <c r="HXT923" s="806"/>
      <c r="HXU923" s="806"/>
      <c r="HXV923" s="806"/>
      <c r="HXW923" s="806"/>
      <c r="HXX923" s="806"/>
      <c r="HXY923" s="806"/>
      <c r="HXZ923" s="806"/>
      <c r="HYA923" s="806"/>
      <c r="HYB923" s="806"/>
      <c r="HYC923" s="806"/>
      <c r="HYD923" s="806"/>
      <c r="HYE923" s="806"/>
      <c r="HYF923" s="806"/>
      <c r="HYG923" s="806"/>
      <c r="HYH923" s="806"/>
      <c r="HYI923" s="806"/>
      <c r="HYJ923" s="806"/>
      <c r="HYK923" s="806"/>
      <c r="HYL923" s="806"/>
      <c r="HYM923" s="806"/>
      <c r="HYN923" s="806"/>
      <c r="HYO923" s="806"/>
      <c r="HYP923" s="806"/>
      <c r="HYQ923" s="806"/>
      <c r="HYR923" s="806"/>
      <c r="HYS923" s="806"/>
      <c r="HYT923" s="806"/>
      <c r="HYU923" s="806"/>
      <c r="HYV923" s="806"/>
      <c r="HYW923" s="806"/>
      <c r="HYX923" s="806"/>
      <c r="HYY923" s="806"/>
      <c r="HYZ923" s="806"/>
      <c r="HZA923" s="806"/>
      <c r="HZB923" s="806"/>
      <c r="HZC923" s="806"/>
      <c r="HZD923" s="806"/>
      <c r="HZE923" s="806"/>
      <c r="HZF923" s="806"/>
      <c r="HZG923" s="806"/>
      <c r="HZH923" s="806"/>
      <c r="HZI923" s="806"/>
      <c r="HZJ923" s="806"/>
      <c r="HZK923" s="806"/>
      <c r="HZL923" s="806"/>
      <c r="HZM923" s="806"/>
      <c r="HZN923" s="806"/>
      <c r="HZO923" s="806"/>
      <c r="HZP923" s="806"/>
      <c r="HZQ923" s="806"/>
      <c r="HZR923" s="806"/>
      <c r="HZS923" s="806"/>
      <c r="HZT923" s="806"/>
      <c r="HZU923" s="806"/>
      <c r="HZV923" s="806"/>
      <c r="HZW923" s="806"/>
      <c r="HZX923" s="806"/>
      <c r="HZY923" s="806"/>
      <c r="HZZ923" s="806"/>
      <c r="IAA923" s="806"/>
      <c r="IAB923" s="806"/>
      <c r="IAC923" s="806"/>
      <c r="IAD923" s="806"/>
      <c r="IAE923" s="806"/>
      <c r="IAF923" s="806"/>
      <c r="IAG923" s="806"/>
      <c r="IAH923" s="806"/>
      <c r="IAI923" s="806"/>
      <c r="IAJ923" s="806"/>
      <c r="IAK923" s="806"/>
      <c r="IAL923" s="806"/>
      <c r="IAM923" s="806"/>
      <c r="IAN923" s="806"/>
      <c r="IAO923" s="806"/>
      <c r="IAP923" s="806"/>
      <c r="IAQ923" s="806"/>
      <c r="IAR923" s="806"/>
      <c r="IAS923" s="806"/>
      <c r="IAT923" s="806"/>
      <c r="IAU923" s="806"/>
      <c r="IAV923" s="806"/>
      <c r="IAW923" s="806"/>
      <c r="IAX923" s="806"/>
      <c r="IAY923" s="806"/>
      <c r="IAZ923" s="806"/>
      <c r="IBA923" s="806"/>
      <c r="IBB923" s="806"/>
      <c r="IBC923" s="806"/>
      <c r="IBD923" s="806"/>
      <c r="IBE923" s="806"/>
      <c r="IBF923" s="806"/>
      <c r="IBG923" s="806"/>
      <c r="IBH923" s="806"/>
      <c r="IBI923" s="806"/>
      <c r="IBJ923" s="806"/>
      <c r="IBK923" s="806"/>
      <c r="IBL923" s="806"/>
      <c r="IBM923" s="806"/>
      <c r="IBN923" s="806"/>
      <c r="IBO923" s="806"/>
      <c r="IBP923" s="806"/>
      <c r="IBQ923" s="806"/>
      <c r="IBR923" s="806"/>
      <c r="IBS923" s="806"/>
      <c r="IBT923" s="806"/>
      <c r="IBU923" s="806"/>
      <c r="IBV923" s="806"/>
      <c r="IBW923" s="806"/>
      <c r="IBX923" s="806"/>
      <c r="IBY923" s="806"/>
      <c r="IBZ923" s="806"/>
      <c r="ICA923" s="806"/>
      <c r="ICB923" s="806"/>
      <c r="ICC923" s="806"/>
      <c r="ICD923" s="806"/>
      <c r="ICE923" s="806"/>
      <c r="ICF923" s="806"/>
      <c r="ICG923" s="806"/>
      <c r="ICH923" s="806"/>
      <c r="ICI923" s="806"/>
      <c r="ICJ923" s="806"/>
      <c r="ICK923" s="806"/>
      <c r="ICL923" s="806"/>
      <c r="ICM923" s="806"/>
      <c r="ICN923" s="806"/>
      <c r="ICO923" s="806"/>
      <c r="ICP923" s="806"/>
      <c r="ICQ923" s="806"/>
      <c r="ICR923" s="806"/>
      <c r="ICS923" s="806"/>
      <c r="ICT923" s="806"/>
      <c r="ICU923" s="806"/>
      <c r="ICV923" s="806"/>
      <c r="ICW923" s="806"/>
      <c r="ICX923" s="806"/>
      <c r="ICY923" s="806"/>
      <c r="ICZ923" s="806"/>
      <c r="IDA923" s="806"/>
      <c r="IDB923" s="806"/>
      <c r="IDC923" s="806"/>
      <c r="IDD923" s="806"/>
      <c r="IDE923" s="806"/>
      <c r="IDF923" s="806"/>
      <c r="IDG923" s="806"/>
      <c r="IDH923" s="806"/>
      <c r="IDI923" s="806"/>
      <c r="IDJ923" s="806"/>
      <c r="IDK923" s="806"/>
      <c r="IDL923" s="806"/>
      <c r="IDM923" s="806"/>
      <c r="IDN923" s="806"/>
      <c r="IDO923" s="806"/>
      <c r="IDP923" s="806"/>
      <c r="IDQ923" s="806"/>
      <c r="IDR923" s="806"/>
      <c r="IDS923" s="806"/>
      <c r="IDT923" s="806"/>
      <c r="IDU923" s="806"/>
      <c r="IDV923" s="806"/>
      <c r="IDW923" s="806"/>
      <c r="IDX923" s="806"/>
      <c r="IDY923" s="806"/>
      <c r="IDZ923" s="806"/>
      <c r="IEA923" s="806"/>
      <c r="IEB923" s="806"/>
      <c r="IEC923" s="806"/>
      <c r="IED923" s="806"/>
      <c r="IEE923" s="806"/>
      <c r="IEF923" s="806"/>
      <c r="IEG923" s="806"/>
      <c r="IEH923" s="806"/>
      <c r="IEI923" s="806"/>
      <c r="IEJ923" s="806"/>
      <c r="IEK923" s="806"/>
      <c r="IEL923" s="806"/>
      <c r="IEM923" s="806"/>
      <c r="IEN923" s="806"/>
      <c r="IEO923" s="806"/>
      <c r="IEP923" s="806"/>
      <c r="IEQ923" s="806"/>
      <c r="IER923" s="806"/>
      <c r="IES923" s="806"/>
      <c r="IET923" s="806"/>
      <c r="IEU923" s="806"/>
      <c r="IEV923" s="806"/>
      <c r="IEW923" s="806"/>
      <c r="IEX923" s="806"/>
      <c r="IEY923" s="806"/>
      <c r="IEZ923" s="806"/>
      <c r="IFA923" s="806"/>
      <c r="IFB923" s="806"/>
      <c r="IFC923" s="806"/>
      <c r="IFD923" s="806"/>
      <c r="IFE923" s="806"/>
      <c r="IFF923" s="806"/>
      <c r="IFG923" s="806"/>
      <c r="IFH923" s="806"/>
      <c r="IFI923" s="806"/>
      <c r="IFJ923" s="806"/>
      <c r="IFK923" s="806"/>
      <c r="IFL923" s="806"/>
      <c r="IFM923" s="806"/>
      <c r="IFN923" s="806"/>
      <c r="IFO923" s="806"/>
      <c r="IFP923" s="806"/>
      <c r="IFQ923" s="806"/>
      <c r="IFR923" s="806"/>
      <c r="IFS923" s="806"/>
      <c r="IFT923" s="806"/>
      <c r="IFU923" s="806"/>
      <c r="IFV923" s="806"/>
      <c r="IFW923" s="806"/>
      <c r="IFX923" s="806"/>
      <c r="IFY923" s="806"/>
      <c r="IFZ923" s="806"/>
      <c r="IGA923" s="806"/>
      <c r="IGB923" s="806"/>
      <c r="IGC923" s="806"/>
      <c r="IGD923" s="806"/>
      <c r="IGE923" s="806"/>
      <c r="IGF923" s="806"/>
      <c r="IGG923" s="806"/>
      <c r="IGH923" s="806"/>
      <c r="IGI923" s="806"/>
      <c r="IGJ923" s="806"/>
      <c r="IGK923" s="806"/>
      <c r="IGL923" s="806"/>
      <c r="IGM923" s="806"/>
      <c r="IGN923" s="806"/>
      <c r="IGO923" s="806"/>
      <c r="IGP923" s="806"/>
      <c r="IGQ923" s="806"/>
      <c r="IGR923" s="806"/>
      <c r="IGS923" s="806"/>
      <c r="IGT923" s="806"/>
      <c r="IGU923" s="806"/>
      <c r="IGV923" s="806"/>
      <c r="IGW923" s="806"/>
      <c r="IGX923" s="806"/>
      <c r="IGY923" s="806"/>
      <c r="IGZ923" s="806"/>
      <c r="IHA923" s="806"/>
      <c r="IHB923" s="806"/>
      <c r="IHC923" s="806"/>
      <c r="IHD923" s="806"/>
      <c r="IHE923" s="806"/>
      <c r="IHF923" s="806"/>
      <c r="IHG923" s="806"/>
      <c r="IHH923" s="806"/>
      <c r="IHI923" s="806"/>
      <c r="IHJ923" s="806"/>
      <c r="IHK923" s="806"/>
      <c r="IHL923" s="806"/>
      <c r="IHM923" s="806"/>
      <c r="IHN923" s="806"/>
      <c r="IHO923" s="806"/>
      <c r="IHP923" s="806"/>
      <c r="IHQ923" s="806"/>
      <c r="IHR923" s="806"/>
      <c r="IHS923" s="806"/>
      <c r="IHT923" s="806"/>
      <c r="IHU923" s="806"/>
      <c r="IHV923" s="806"/>
      <c r="IHW923" s="806"/>
      <c r="IHX923" s="806"/>
      <c r="IHY923" s="806"/>
      <c r="IHZ923" s="806"/>
      <c r="IIA923" s="806"/>
      <c r="IIB923" s="806"/>
      <c r="IIC923" s="806"/>
      <c r="IID923" s="806"/>
      <c r="IIE923" s="806"/>
      <c r="IIF923" s="806"/>
      <c r="IIG923" s="806"/>
      <c r="IIH923" s="806"/>
      <c r="III923" s="806"/>
      <c r="IIJ923" s="806"/>
      <c r="IIK923" s="806"/>
      <c r="IIL923" s="806"/>
      <c r="IIM923" s="806"/>
      <c r="IIN923" s="806"/>
      <c r="IIO923" s="806"/>
      <c r="IIP923" s="806"/>
      <c r="IIQ923" s="806"/>
      <c r="IIR923" s="806"/>
      <c r="IIS923" s="806"/>
      <c r="IIT923" s="806"/>
      <c r="IIU923" s="806"/>
      <c r="IIV923" s="806"/>
      <c r="IIW923" s="806"/>
      <c r="IIX923" s="806"/>
      <c r="IIY923" s="806"/>
      <c r="IIZ923" s="806"/>
      <c r="IJA923" s="806"/>
      <c r="IJB923" s="806"/>
      <c r="IJC923" s="806"/>
      <c r="IJD923" s="806"/>
      <c r="IJE923" s="806"/>
      <c r="IJF923" s="806"/>
      <c r="IJG923" s="806"/>
      <c r="IJH923" s="806"/>
      <c r="IJI923" s="806"/>
      <c r="IJJ923" s="806"/>
      <c r="IJK923" s="806"/>
      <c r="IJL923" s="806"/>
      <c r="IJM923" s="806"/>
      <c r="IJN923" s="806"/>
      <c r="IJO923" s="806"/>
      <c r="IJP923" s="806"/>
      <c r="IJQ923" s="806"/>
      <c r="IJR923" s="806"/>
      <c r="IJS923" s="806"/>
      <c r="IJT923" s="806"/>
      <c r="IJU923" s="806"/>
      <c r="IJV923" s="806"/>
      <c r="IJW923" s="806"/>
      <c r="IJX923" s="806"/>
      <c r="IJY923" s="806"/>
      <c r="IJZ923" s="806"/>
      <c r="IKA923" s="806"/>
      <c r="IKB923" s="806"/>
      <c r="IKC923" s="806"/>
      <c r="IKD923" s="806"/>
      <c r="IKE923" s="806"/>
      <c r="IKF923" s="806"/>
      <c r="IKG923" s="806"/>
      <c r="IKH923" s="806"/>
      <c r="IKI923" s="806"/>
      <c r="IKJ923" s="806"/>
      <c r="IKK923" s="806"/>
      <c r="IKL923" s="806"/>
      <c r="IKM923" s="806"/>
      <c r="IKN923" s="806"/>
      <c r="IKO923" s="806"/>
      <c r="IKP923" s="806"/>
      <c r="IKQ923" s="806"/>
      <c r="IKR923" s="806"/>
      <c r="IKS923" s="806"/>
      <c r="IKT923" s="806"/>
      <c r="IKU923" s="806"/>
      <c r="IKV923" s="806"/>
      <c r="IKW923" s="806"/>
      <c r="IKX923" s="806"/>
      <c r="IKY923" s="806"/>
      <c r="IKZ923" s="806"/>
      <c r="ILA923" s="806"/>
      <c r="ILB923" s="806"/>
      <c r="ILC923" s="806"/>
      <c r="ILD923" s="806"/>
      <c r="ILE923" s="806"/>
      <c r="ILF923" s="806"/>
      <c r="ILG923" s="806"/>
      <c r="ILH923" s="806"/>
      <c r="ILI923" s="806"/>
      <c r="ILJ923" s="806"/>
      <c r="ILK923" s="806"/>
      <c r="ILL923" s="806"/>
      <c r="ILM923" s="806"/>
      <c r="ILN923" s="806"/>
      <c r="ILO923" s="806"/>
      <c r="ILP923" s="806"/>
      <c r="ILQ923" s="806"/>
      <c r="ILR923" s="806"/>
      <c r="ILS923" s="806"/>
      <c r="ILT923" s="806"/>
      <c r="ILU923" s="806"/>
      <c r="ILV923" s="806"/>
      <c r="ILW923" s="806"/>
      <c r="ILX923" s="806"/>
      <c r="ILY923" s="806"/>
      <c r="ILZ923" s="806"/>
      <c r="IMA923" s="806"/>
      <c r="IMB923" s="806"/>
      <c r="IMC923" s="806"/>
      <c r="IMD923" s="806"/>
      <c r="IME923" s="806"/>
      <c r="IMF923" s="806"/>
      <c r="IMG923" s="806"/>
      <c r="IMH923" s="806"/>
      <c r="IMI923" s="806"/>
      <c r="IMJ923" s="806"/>
      <c r="IMK923" s="806"/>
      <c r="IML923" s="806"/>
      <c r="IMM923" s="806"/>
      <c r="IMN923" s="806"/>
      <c r="IMO923" s="806"/>
      <c r="IMP923" s="806"/>
      <c r="IMQ923" s="806"/>
      <c r="IMR923" s="806"/>
      <c r="IMS923" s="806"/>
      <c r="IMT923" s="806"/>
      <c r="IMU923" s="806"/>
      <c r="IMV923" s="806"/>
      <c r="IMW923" s="806"/>
      <c r="IMX923" s="806"/>
      <c r="IMY923" s="806"/>
      <c r="IMZ923" s="806"/>
      <c r="INA923" s="806"/>
      <c r="INB923" s="806"/>
      <c r="INC923" s="806"/>
      <c r="IND923" s="806"/>
      <c r="INE923" s="806"/>
      <c r="INF923" s="806"/>
      <c r="ING923" s="806"/>
      <c r="INH923" s="806"/>
      <c r="INI923" s="806"/>
      <c r="INJ923" s="806"/>
      <c r="INK923" s="806"/>
      <c r="INL923" s="806"/>
      <c r="INM923" s="806"/>
      <c r="INN923" s="806"/>
      <c r="INO923" s="806"/>
      <c r="INP923" s="806"/>
      <c r="INQ923" s="806"/>
      <c r="INR923" s="806"/>
      <c r="INS923" s="806"/>
      <c r="INT923" s="806"/>
      <c r="INU923" s="806"/>
      <c r="INV923" s="806"/>
      <c r="INW923" s="806"/>
      <c r="INX923" s="806"/>
      <c r="INY923" s="806"/>
      <c r="INZ923" s="806"/>
      <c r="IOA923" s="806"/>
      <c r="IOB923" s="806"/>
      <c r="IOC923" s="806"/>
      <c r="IOD923" s="806"/>
      <c r="IOE923" s="806"/>
      <c r="IOF923" s="806"/>
      <c r="IOG923" s="806"/>
      <c r="IOH923" s="806"/>
      <c r="IOI923" s="806"/>
      <c r="IOJ923" s="806"/>
      <c r="IOK923" s="806"/>
      <c r="IOL923" s="806"/>
      <c r="IOM923" s="806"/>
      <c r="ION923" s="806"/>
      <c r="IOO923" s="806"/>
      <c r="IOP923" s="806"/>
      <c r="IOQ923" s="806"/>
      <c r="IOR923" s="806"/>
      <c r="IOS923" s="806"/>
      <c r="IOT923" s="806"/>
      <c r="IOU923" s="806"/>
      <c r="IOV923" s="806"/>
      <c r="IOW923" s="806"/>
      <c r="IOX923" s="806"/>
      <c r="IOY923" s="806"/>
      <c r="IOZ923" s="806"/>
      <c r="IPA923" s="806"/>
      <c r="IPB923" s="806"/>
      <c r="IPC923" s="806"/>
      <c r="IPD923" s="806"/>
      <c r="IPE923" s="806"/>
      <c r="IPF923" s="806"/>
      <c r="IPG923" s="806"/>
      <c r="IPH923" s="806"/>
      <c r="IPI923" s="806"/>
      <c r="IPJ923" s="806"/>
      <c r="IPK923" s="806"/>
      <c r="IPL923" s="806"/>
      <c r="IPM923" s="806"/>
      <c r="IPN923" s="806"/>
      <c r="IPO923" s="806"/>
      <c r="IPP923" s="806"/>
      <c r="IPQ923" s="806"/>
      <c r="IPR923" s="806"/>
      <c r="IPS923" s="806"/>
      <c r="IPT923" s="806"/>
      <c r="IPU923" s="806"/>
      <c r="IPV923" s="806"/>
      <c r="IPW923" s="806"/>
      <c r="IPX923" s="806"/>
      <c r="IPY923" s="806"/>
      <c r="IPZ923" s="806"/>
      <c r="IQA923" s="806"/>
      <c r="IQB923" s="806"/>
      <c r="IQC923" s="806"/>
      <c r="IQD923" s="806"/>
      <c r="IQE923" s="806"/>
      <c r="IQF923" s="806"/>
      <c r="IQG923" s="806"/>
      <c r="IQH923" s="806"/>
      <c r="IQI923" s="806"/>
      <c r="IQJ923" s="806"/>
      <c r="IQK923" s="806"/>
      <c r="IQL923" s="806"/>
      <c r="IQM923" s="806"/>
      <c r="IQN923" s="806"/>
      <c r="IQO923" s="806"/>
      <c r="IQP923" s="806"/>
      <c r="IQQ923" s="806"/>
      <c r="IQR923" s="806"/>
      <c r="IQS923" s="806"/>
      <c r="IQT923" s="806"/>
      <c r="IQU923" s="806"/>
      <c r="IQV923" s="806"/>
      <c r="IQW923" s="806"/>
      <c r="IQX923" s="806"/>
      <c r="IQY923" s="806"/>
      <c r="IQZ923" s="806"/>
      <c r="IRA923" s="806"/>
      <c r="IRB923" s="806"/>
      <c r="IRC923" s="806"/>
      <c r="IRD923" s="806"/>
      <c r="IRE923" s="806"/>
      <c r="IRF923" s="806"/>
      <c r="IRG923" s="806"/>
      <c r="IRH923" s="806"/>
      <c r="IRI923" s="806"/>
      <c r="IRJ923" s="806"/>
      <c r="IRK923" s="806"/>
      <c r="IRL923" s="806"/>
      <c r="IRM923" s="806"/>
      <c r="IRN923" s="806"/>
      <c r="IRO923" s="806"/>
      <c r="IRP923" s="806"/>
      <c r="IRQ923" s="806"/>
      <c r="IRR923" s="806"/>
      <c r="IRS923" s="806"/>
      <c r="IRT923" s="806"/>
      <c r="IRU923" s="806"/>
      <c r="IRV923" s="806"/>
      <c r="IRW923" s="806"/>
      <c r="IRX923" s="806"/>
      <c r="IRY923" s="806"/>
      <c r="IRZ923" s="806"/>
      <c r="ISA923" s="806"/>
      <c r="ISB923" s="806"/>
      <c r="ISC923" s="806"/>
      <c r="ISD923" s="806"/>
      <c r="ISE923" s="806"/>
      <c r="ISF923" s="806"/>
      <c r="ISG923" s="806"/>
      <c r="ISH923" s="806"/>
      <c r="ISI923" s="806"/>
      <c r="ISJ923" s="806"/>
      <c r="ISK923" s="806"/>
      <c r="ISL923" s="806"/>
      <c r="ISM923" s="806"/>
      <c r="ISN923" s="806"/>
      <c r="ISO923" s="806"/>
      <c r="ISP923" s="806"/>
      <c r="ISQ923" s="806"/>
      <c r="ISR923" s="806"/>
      <c r="ISS923" s="806"/>
      <c r="IST923" s="806"/>
      <c r="ISU923" s="806"/>
      <c r="ISV923" s="806"/>
      <c r="ISW923" s="806"/>
      <c r="ISX923" s="806"/>
      <c r="ISY923" s="806"/>
      <c r="ISZ923" s="806"/>
      <c r="ITA923" s="806"/>
      <c r="ITB923" s="806"/>
      <c r="ITC923" s="806"/>
      <c r="ITD923" s="806"/>
      <c r="ITE923" s="806"/>
      <c r="ITF923" s="806"/>
      <c r="ITG923" s="806"/>
      <c r="ITH923" s="806"/>
      <c r="ITI923" s="806"/>
      <c r="ITJ923" s="806"/>
      <c r="ITK923" s="806"/>
      <c r="ITL923" s="806"/>
      <c r="ITM923" s="806"/>
      <c r="ITN923" s="806"/>
      <c r="ITO923" s="806"/>
      <c r="ITP923" s="806"/>
      <c r="ITQ923" s="806"/>
      <c r="ITR923" s="806"/>
      <c r="ITS923" s="806"/>
      <c r="ITT923" s="806"/>
      <c r="ITU923" s="806"/>
      <c r="ITV923" s="806"/>
      <c r="ITW923" s="806"/>
      <c r="ITX923" s="806"/>
      <c r="ITY923" s="806"/>
      <c r="ITZ923" s="806"/>
      <c r="IUA923" s="806"/>
      <c r="IUB923" s="806"/>
      <c r="IUC923" s="806"/>
      <c r="IUD923" s="806"/>
      <c r="IUE923" s="806"/>
      <c r="IUF923" s="806"/>
      <c r="IUG923" s="806"/>
      <c r="IUH923" s="806"/>
      <c r="IUI923" s="806"/>
      <c r="IUJ923" s="806"/>
      <c r="IUK923" s="806"/>
      <c r="IUL923" s="806"/>
      <c r="IUM923" s="806"/>
      <c r="IUN923" s="806"/>
      <c r="IUO923" s="806"/>
      <c r="IUP923" s="806"/>
      <c r="IUQ923" s="806"/>
      <c r="IUR923" s="806"/>
      <c r="IUS923" s="806"/>
      <c r="IUT923" s="806"/>
      <c r="IUU923" s="806"/>
      <c r="IUV923" s="806"/>
      <c r="IUW923" s="806"/>
      <c r="IUX923" s="806"/>
      <c r="IUY923" s="806"/>
      <c r="IUZ923" s="806"/>
      <c r="IVA923" s="806"/>
      <c r="IVB923" s="806"/>
      <c r="IVC923" s="806"/>
      <c r="IVD923" s="806"/>
      <c r="IVE923" s="806"/>
      <c r="IVF923" s="806"/>
      <c r="IVG923" s="806"/>
      <c r="IVH923" s="806"/>
      <c r="IVI923" s="806"/>
      <c r="IVJ923" s="806"/>
      <c r="IVK923" s="806"/>
      <c r="IVL923" s="806"/>
      <c r="IVM923" s="806"/>
      <c r="IVN923" s="806"/>
      <c r="IVO923" s="806"/>
      <c r="IVP923" s="806"/>
      <c r="IVQ923" s="806"/>
      <c r="IVR923" s="806"/>
      <c r="IVS923" s="806"/>
      <c r="IVT923" s="806"/>
      <c r="IVU923" s="806"/>
      <c r="IVV923" s="806"/>
      <c r="IVW923" s="806"/>
      <c r="IVX923" s="806"/>
      <c r="IVY923" s="806"/>
      <c r="IVZ923" s="806"/>
      <c r="IWA923" s="806"/>
      <c r="IWB923" s="806"/>
      <c r="IWC923" s="806"/>
      <c r="IWD923" s="806"/>
      <c r="IWE923" s="806"/>
      <c r="IWF923" s="806"/>
      <c r="IWG923" s="806"/>
      <c r="IWH923" s="806"/>
      <c r="IWI923" s="806"/>
      <c r="IWJ923" s="806"/>
      <c r="IWK923" s="806"/>
      <c r="IWL923" s="806"/>
      <c r="IWM923" s="806"/>
      <c r="IWN923" s="806"/>
      <c r="IWO923" s="806"/>
      <c r="IWP923" s="806"/>
      <c r="IWQ923" s="806"/>
      <c r="IWR923" s="806"/>
      <c r="IWS923" s="806"/>
      <c r="IWT923" s="806"/>
      <c r="IWU923" s="806"/>
      <c r="IWV923" s="806"/>
      <c r="IWW923" s="806"/>
      <c r="IWX923" s="806"/>
      <c r="IWY923" s="806"/>
      <c r="IWZ923" s="806"/>
      <c r="IXA923" s="806"/>
      <c r="IXB923" s="806"/>
      <c r="IXC923" s="806"/>
      <c r="IXD923" s="806"/>
      <c r="IXE923" s="806"/>
      <c r="IXF923" s="806"/>
      <c r="IXG923" s="806"/>
      <c r="IXH923" s="806"/>
      <c r="IXI923" s="806"/>
      <c r="IXJ923" s="806"/>
      <c r="IXK923" s="806"/>
      <c r="IXL923" s="806"/>
      <c r="IXM923" s="806"/>
      <c r="IXN923" s="806"/>
      <c r="IXO923" s="806"/>
      <c r="IXP923" s="806"/>
      <c r="IXQ923" s="806"/>
      <c r="IXR923" s="806"/>
      <c r="IXS923" s="806"/>
      <c r="IXT923" s="806"/>
      <c r="IXU923" s="806"/>
      <c r="IXV923" s="806"/>
      <c r="IXW923" s="806"/>
      <c r="IXX923" s="806"/>
      <c r="IXY923" s="806"/>
      <c r="IXZ923" s="806"/>
      <c r="IYA923" s="806"/>
      <c r="IYB923" s="806"/>
      <c r="IYC923" s="806"/>
      <c r="IYD923" s="806"/>
      <c r="IYE923" s="806"/>
      <c r="IYF923" s="806"/>
      <c r="IYG923" s="806"/>
      <c r="IYH923" s="806"/>
      <c r="IYI923" s="806"/>
      <c r="IYJ923" s="806"/>
      <c r="IYK923" s="806"/>
      <c r="IYL923" s="806"/>
      <c r="IYM923" s="806"/>
      <c r="IYN923" s="806"/>
      <c r="IYO923" s="806"/>
      <c r="IYP923" s="806"/>
      <c r="IYQ923" s="806"/>
      <c r="IYR923" s="806"/>
      <c r="IYS923" s="806"/>
      <c r="IYT923" s="806"/>
      <c r="IYU923" s="806"/>
      <c r="IYV923" s="806"/>
      <c r="IYW923" s="806"/>
      <c r="IYX923" s="806"/>
      <c r="IYY923" s="806"/>
      <c r="IYZ923" s="806"/>
      <c r="IZA923" s="806"/>
      <c r="IZB923" s="806"/>
      <c r="IZC923" s="806"/>
      <c r="IZD923" s="806"/>
      <c r="IZE923" s="806"/>
      <c r="IZF923" s="806"/>
      <c r="IZG923" s="806"/>
      <c r="IZH923" s="806"/>
      <c r="IZI923" s="806"/>
      <c r="IZJ923" s="806"/>
      <c r="IZK923" s="806"/>
      <c r="IZL923" s="806"/>
      <c r="IZM923" s="806"/>
      <c r="IZN923" s="806"/>
      <c r="IZO923" s="806"/>
      <c r="IZP923" s="806"/>
      <c r="IZQ923" s="806"/>
      <c r="IZR923" s="806"/>
      <c r="IZS923" s="806"/>
      <c r="IZT923" s="806"/>
      <c r="IZU923" s="806"/>
      <c r="IZV923" s="806"/>
      <c r="IZW923" s="806"/>
      <c r="IZX923" s="806"/>
      <c r="IZY923" s="806"/>
      <c r="IZZ923" s="806"/>
      <c r="JAA923" s="806"/>
      <c r="JAB923" s="806"/>
      <c r="JAC923" s="806"/>
      <c r="JAD923" s="806"/>
      <c r="JAE923" s="806"/>
      <c r="JAF923" s="806"/>
      <c r="JAG923" s="806"/>
      <c r="JAH923" s="806"/>
      <c r="JAI923" s="806"/>
      <c r="JAJ923" s="806"/>
      <c r="JAK923" s="806"/>
      <c r="JAL923" s="806"/>
      <c r="JAM923" s="806"/>
      <c r="JAN923" s="806"/>
      <c r="JAO923" s="806"/>
      <c r="JAP923" s="806"/>
      <c r="JAQ923" s="806"/>
      <c r="JAR923" s="806"/>
      <c r="JAS923" s="806"/>
      <c r="JAT923" s="806"/>
      <c r="JAU923" s="806"/>
      <c r="JAV923" s="806"/>
      <c r="JAW923" s="806"/>
      <c r="JAX923" s="806"/>
      <c r="JAY923" s="806"/>
      <c r="JAZ923" s="806"/>
      <c r="JBA923" s="806"/>
      <c r="JBB923" s="806"/>
      <c r="JBC923" s="806"/>
      <c r="JBD923" s="806"/>
      <c r="JBE923" s="806"/>
      <c r="JBF923" s="806"/>
      <c r="JBG923" s="806"/>
      <c r="JBH923" s="806"/>
      <c r="JBI923" s="806"/>
      <c r="JBJ923" s="806"/>
      <c r="JBK923" s="806"/>
      <c r="JBL923" s="806"/>
      <c r="JBM923" s="806"/>
      <c r="JBN923" s="806"/>
      <c r="JBO923" s="806"/>
      <c r="JBP923" s="806"/>
      <c r="JBQ923" s="806"/>
      <c r="JBR923" s="806"/>
      <c r="JBS923" s="806"/>
      <c r="JBT923" s="806"/>
      <c r="JBU923" s="806"/>
      <c r="JBV923" s="806"/>
      <c r="JBW923" s="806"/>
      <c r="JBX923" s="806"/>
      <c r="JBY923" s="806"/>
      <c r="JBZ923" s="806"/>
      <c r="JCA923" s="806"/>
      <c r="JCB923" s="806"/>
      <c r="JCC923" s="806"/>
      <c r="JCD923" s="806"/>
      <c r="JCE923" s="806"/>
      <c r="JCF923" s="806"/>
      <c r="JCG923" s="806"/>
      <c r="JCH923" s="806"/>
      <c r="JCI923" s="806"/>
      <c r="JCJ923" s="806"/>
      <c r="JCK923" s="806"/>
      <c r="JCL923" s="806"/>
      <c r="JCM923" s="806"/>
      <c r="JCN923" s="806"/>
      <c r="JCO923" s="806"/>
      <c r="JCP923" s="806"/>
      <c r="JCQ923" s="806"/>
      <c r="JCR923" s="806"/>
      <c r="JCS923" s="806"/>
      <c r="JCT923" s="806"/>
      <c r="JCU923" s="806"/>
      <c r="JCV923" s="806"/>
      <c r="JCW923" s="806"/>
      <c r="JCX923" s="806"/>
      <c r="JCY923" s="806"/>
      <c r="JCZ923" s="806"/>
      <c r="JDA923" s="806"/>
      <c r="JDB923" s="806"/>
      <c r="JDC923" s="806"/>
      <c r="JDD923" s="806"/>
      <c r="JDE923" s="806"/>
      <c r="JDF923" s="806"/>
      <c r="JDG923" s="806"/>
      <c r="JDH923" s="806"/>
      <c r="JDI923" s="806"/>
      <c r="JDJ923" s="806"/>
      <c r="JDK923" s="806"/>
      <c r="JDL923" s="806"/>
      <c r="JDM923" s="806"/>
      <c r="JDN923" s="806"/>
      <c r="JDO923" s="806"/>
      <c r="JDP923" s="806"/>
      <c r="JDQ923" s="806"/>
      <c r="JDR923" s="806"/>
      <c r="JDS923" s="806"/>
      <c r="JDT923" s="806"/>
      <c r="JDU923" s="806"/>
      <c r="JDV923" s="806"/>
      <c r="JDW923" s="806"/>
      <c r="JDX923" s="806"/>
      <c r="JDY923" s="806"/>
      <c r="JDZ923" s="806"/>
      <c r="JEA923" s="806"/>
      <c r="JEB923" s="806"/>
      <c r="JEC923" s="806"/>
      <c r="JED923" s="806"/>
      <c r="JEE923" s="806"/>
      <c r="JEF923" s="806"/>
      <c r="JEG923" s="806"/>
      <c r="JEH923" s="806"/>
      <c r="JEI923" s="806"/>
      <c r="JEJ923" s="806"/>
      <c r="JEK923" s="806"/>
      <c r="JEL923" s="806"/>
      <c r="JEM923" s="806"/>
      <c r="JEN923" s="806"/>
      <c r="JEO923" s="806"/>
      <c r="JEP923" s="806"/>
      <c r="JEQ923" s="806"/>
      <c r="JER923" s="806"/>
      <c r="JES923" s="806"/>
      <c r="JET923" s="806"/>
      <c r="JEU923" s="806"/>
      <c r="JEV923" s="806"/>
      <c r="JEW923" s="806"/>
      <c r="JEX923" s="806"/>
      <c r="JEY923" s="806"/>
      <c r="JEZ923" s="806"/>
      <c r="JFA923" s="806"/>
      <c r="JFB923" s="806"/>
      <c r="JFC923" s="806"/>
      <c r="JFD923" s="806"/>
      <c r="JFE923" s="806"/>
      <c r="JFF923" s="806"/>
      <c r="JFG923" s="806"/>
      <c r="JFH923" s="806"/>
      <c r="JFI923" s="806"/>
      <c r="JFJ923" s="806"/>
      <c r="JFK923" s="806"/>
      <c r="JFL923" s="806"/>
      <c r="JFM923" s="806"/>
      <c r="JFN923" s="806"/>
      <c r="JFO923" s="806"/>
      <c r="JFP923" s="806"/>
      <c r="JFQ923" s="806"/>
      <c r="JFR923" s="806"/>
      <c r="JFS923" s="806"/>
      <c r="JFT923" s="806"/>
      <c r="JFU923" s="806"/>
      <c r="JFV923" s="806"/>
      <c r="JFW923" s="806"/>
      <c r="JFX923" s="806"/>
      <c r="JFY923" s="806"/>
      <c r="JFZ923" s="806"/>
      <c r="JGA923" s="806"/>
      <c r="JGB923" s="806"/>
      <c r="JGC923" s="806"/>
      <c r="JGD923" s="806"/>
      <c r="JGE923" s="806"/>
      <c r="JGF923" s="806"/>
      <c r="JGG923" s="806"/>
      <c r="JGH923" s="806"/>
      <c r="JGI923" s="806"/>
      <c r="JGJ923" s="806"/>
      <c r="JGK923" s="806"/>
      <c r="JGL923" s="806"/>
      <c r="JGM923" s="806"/>
      <c r="JGN923" s="806"/>
      <c r="JGO923" s="806"/>
      <c r="JGP923" s="806"/>
      <c r="JGQ923" s="806"/>
      <c r="JGR923" s="806"/>
      <c r="JGS923" s="806"/>
      <c r="JGT923" s="806"/>
      <c r="JGU923" s="806"/>
      <c r="JGV923" s="806"/>
      <c r="JGW923" s="806"/>
      <c r="JGX923" s="806"/>
      <c r="JGY923" s="806"/>
      <c r="JGZ923" s="806"/>
      <c r="JHA923" s="806"/>
      <c r="JHB923" s="806"/>
      <c r="JHC923" s="806"/>
      <c r="JHD923" s="806"/>
      <c r="JHE923" s="806"/>
      <c r="JHF923" s="806"/>
      <c r="JHG923" s="806"/>
      <c r="JHH923" s="806"/>
      <c r="JHI923" s="806"/>
      <c r="JHJ923" s="806"/>
      <c r="JHK923" s="806"/>
      <c r="JHL923" s="806"/>
      <c r="JHM923" s="806"/>
      <c r="JHN923" s="806"/>
      <c r="JHO923" s="806"/>
      <c r="JHP923" s="806"/>
      <c r="JHQ923" s="806"/>
      <c r="JHR923" s="806"/>
      <c r="JHS923" s="806"/>
      <c r="JHT923" s="806"/>
      <c r="JHU923" s="806"/>
      <c r="JHV923" s="806"/>
      <c r="JHW923" s="806"/>
      <c r="JHX923" s="806"/>
      <c r="JHY923" s="806"/>
      <c r="JHZ923" s="806"/>
      <c r="JIA923" s="806"/>
      <c r="JIB923" s="806"/>
      <c r="JIC923" s="806"/>
      <c r="JID923" s="806"/>
      <c r="JIE923" s="806"/>
      <c r="JIF923" s="806"/>
      <c r="JIG923" s="806"/>
      <c r="JIH923" s="806"/>
      <c r="JII923" s="806"/>
      <c r="JIJ923" s="806"/>
      <c r="JIK923" s="806"/>
      <c r="JIL923" s="806"/>
      <c r="JIM923" s="806"/>
      <c r="JIN923" s="806"/>
      <c r="JIO923" s="806"/>
      <c r="JIP923" s="806"/>
      <c r="JIQ923" s="806"/>
      <c r="JIR923" s="806"/>
      <c r="JIS923" s="806"/>
      <c r="JIT923" s="806"/>
      <c r="JIU923" s="806"/>
      <c r="JIV923" s="806"/>
      <c r="JIW923" s="806"/>
      <c r="JIX923" s="806"/>
      <c r="JIY923" s="806"/>
      <c r="JIZ923" s="806"/>
      <c r="JJA923" s="806"/>
      <c r="JJB923" s="806"/>
      <c r="JJC923" s="806"/>
      <c r="JJD923" s="806"/>
      <c r="JJE923" s="806"/>
      <c r="JJF923" s="806"/>
      <c r="JJG923" s="806"/>
      <c r="JJH923" s="806"/>
      <c r="JJI923" s="806"/>
      <c r="JJJ923" s="806"/>
      <c r="JJK923" s="806"/>
      <c r="JJL923" s="806"/>
      <c r="JJM923" s="806"/>
      <c r="JJN923" s="806"/>
      <c r="JJO923" s="806"/>
      <c r="JJP923" s="806"/>
      <c r="JJQ923" s="806"/>
      <c r="JJR923" s="806"/>
      <c r="JJS923" s="806"/>
      <c r="JJT923" s="806"/>
      <c r="JJU923" s="806"/>
      <c r="JJV923" s="806"/>
      <c r="JJW923" s="806"/>
      <c r="JJX923" s="806"/>
      <c r="JJY923" s="806"/>
      <c r="JJZ923" s="806"/>
      <c r="JKA923" s="806"/>
      <c r="JKB923" s="806"/>
      <c r="JKC923" s="806"/>
      <c r="JKD923" s="806"/>
      <c r="JKE923" s="806"/>
      <c r="JKF923" s="806"/>
      <c r="JKG923" s="806"/>
      <c r="JKH923" s="806"/>
      <c r="JKI923" s="806"/>
      <c r="JKJ923" s="806"/>
      <c r="JKK923" s="806"/>
      <c r="JKL923" s="806"/>
      <c r="JKM923" s="806"/>
      <c r="JKN923" s="806"/>
      <c r="JKO923" s="806"/>
      <c r="JKP923" s="806"/>
      <c r="JKQ923" s="806"/>
      <c r="JKR923" s="806"/>
      <c r="JKS923" s="806"/>
      <c r="JKT923" s="806"/>
      <c r="JKU923" s="806"/>
      <c r="JKV923" s="806"/>
      <c r="JKW923" s="806"/>
      <c r="JKX923" s="806"/>
      <c r="JKY923" s="806"/>
      <c r="JKZ923" s="806"/>
      <c r="JLA923" s="806"/>
      <c r="JLB923" s="806"/>
      <c r="JLC923" s="806"/>
      <c r="JLD923" s="806"/>
      <c r="JLE923" s="806"/>
      <c r="JLF923" s="806"/>
      <c r="JLG923" s="806"/>
      <c r="JLH923" s="806"/>
      <c r="JLI923" s="806"/>
      <c r="JLJ923" s="806"/>
      <c r="JLK923" s="806"/>
      <c r="JLL923" s="806"/>
      <c r="JLM923" s="806"/>
      <c r="JLN923" s="806"/>
      <c r="JLO923" s="806"/>
      <c r="JLP923" s="806"/>
      <c r="JLQ923" s="806"/>
      <c r="JLR923" s="806"/>
      <c r="JLS923" s="806"/>
      <c r="JLT923" s="806"/>
      <c r="JLU923" s="806"/>
      <c r="JLV923" s="806"/>
      <c r="JLW923" s="806"/>
      <c r="JLX923" s="806"/>
      <c r="JLY923" s="806"/>
      <c r="JLZ923" s="806"/>
      <c r="JMA923" s="806"/>
      <c r="JMB923" s="806"/>
      <c r="JMC923" s="806"/>
      <c r="JMD923" s="806"/>
      <c r="JME923" s="806"/>
      <c r="JMF923" s="806"/>
      <c r="JMG923" s="806"/>
      <c r="JMH923" s="806"/>
      <c r="JMI923" s="806"/>
      <c r="JMJ923" s="806"/>
      <c r="JMK923" s="806"/>
      <c r="JML923" s="806"/>
      <c r="JMM923" s="806"/>
      <c r="JMN923" s="806"/>
      <c r="JMO923" s="806"/>
      <c r="JMP923" s="806"/>
      <c r="JMQ923" s="806"/>
      <c r="JMR923" s="806"/>
      <c r="JMS923" s="806"/>
      <c r="JMT923" s="806"/>
      <c r="JMU923" s="806"/>
      <c r="JMV923" s="806"/>
      <c r="JMW923" s="806"/>
      <c r="JMX923" s="806"/>
      <c r="JMY923" s="806"/>
      <c r="JMZ923" s="806"/>
      <c r="JNA923" s="806"/>
      <c r="JNB923" s="806"/>
      <c r="JNC923" s="806"/>
      <c r="JND923" s="806"/>
      <c r="JNE923" s="806"/>
      <c r="JNF923" s="806"/>
      <c r="JNG923" s="806"/>
      <c r="JNH923" s="806"/>
      <c r="JNI923" s="806"/>
      <c r="JNJ923" s="806"/>
      <c r="JNK923" s="806"/>
      <c r="JNL923" s="806"/>
      <c r="JNM923" s="806"/>
      <c r="JNN923" s="806"/>
      <c r="JNO923" s="806"/>
      <c r="JNP923" s="806"/>
      <c r="JNQ923" s="806"/>
      <c r="JNR923" s="806"/>
      <c r="JNS923" s="806"/>
      <c r="JNT923" s="806"/>
      <c r="JNU923" s="806"/>
      <c r="JNV923" s="806"/>
      <c r="JNW923" s="806"/>
      <c r="JNX923" s="806"/>
      <c r="JNY923" s="806"/>
      <c r="JNZ923" s="806"/>
      <c r="JOA923" s="806"/>
      <c r="JOB923" s="806"/>
      <c r="JOC923" s="806"/>
      <c r="JOD923" s="806"/>
      <c r="JOE923" s="806"/>
      <c r="JOF923" s="806"/>
      <c r="JOG923" s="806"/>
      <c r="JOH923" s="806"/>
      <c r="JOI923" s="806"/>
      <c r="JOJ923" s="806"/>
      <c r="JOK923" s="806"/>
      <c r="JOL923" s="806"/>
      <c r="JOM923" s="806"/>
      <c r="JON923" s="806"/>
      <c r="JOO923" s="806"/>
      <c r="JOP923" s="806"/>
      <c r="JOQ923" s="806"/>
      <c r="JOR923" s="806"/>
      <c r="JOS923" s="806"/>
      <c r="JOT923" s="806"/>
      <c r="JOU923" s="806"/>
      <c r="JOV923" s="806"/>
      <c r="JOW923" s="806"/>
      <c r="JOX923" s="806"/>
      <c r="JOY923" s="806"/>
      <c r="JOZ923" s="806"/>
      <c r="JPA923" s="806"/>
      <c r="JPB923" s="806"/>
      <c r="JPC923" s="806"/>
      <c r="JPD923" s="806"/>
      <c r="JPE923" s="806"/>
      <c r="JPF923" s="806"/>
      <c r="JPG923" s="806"/>
      <c r="JPH923" s="806"/>
      <c r="JPI923" s="806"/>
      <c r="JPJ923" s="806"/>
      <c r="JPK923" s="806"/>
      <c r="JPL923" s="806"/>
      <c r="JPM923" s="806"/>
      <c r="JPN923" s="806"/>
      <c r="JPO923" s="806"/>
      <c r="JPP923" s="806"/>
      <c r="JPQ923" s="806"/>
      <c r="JPR923" s="806"/>
      <c r="JPS923" s="806"/>
      <c r="JPT923" s="806"/>
      <c r="JPU923" s="806"/>
      <c r="JPV923" s="806"/>
      <c r="JPW923" s="806"/>
      <c r="JPX923" s="806"/>
      <c r="JPY923" s="806"/>
      <c r="JPZ923" s="806"/>
      <c r="JQA923" s="806"/>
      <c r="JQB923" s="806"/>
      <c r="JQC923" s="806"/>
      <c r="JQD923" s="806"/>
      <c r="JQE923" s="806"/>
      <c r="JQF923" s="806"/>
      <c r="JQG923" s="806"/>
      <c r="JQH923" s="806"/>
      <c r="JQI923" s="806"/>
      <c r="JQJ923" s="806"/>
      <c r="JQK923" s="806"/>
      <c r="JQL923" s="806"/>
      <c r="JQM923" s="806"/>
      <c r="JQN923" s="806"/>
      <c r="JQO923" s="806"/>
      <c r="JQP923" s="806"/>
      <c r="JQQ923" s="806"/>
      <c r="JQR923" s="806"/>
      <c r="JQS923" s="806"/>
      <c r="JQT923" s="806"/>
      <c r="JQU923" s="806"/>
      <c r="JQV923" s="806"/>
      <c r="JQW923" s="806"/>
      <c r="JQX923" s="806"/>
      <c r="JQY923" s="806"/>
      <c r="JQZ923" s="806"/>
      <c r="JRA923" s="806"/>
      <c r="JRB923" s="806"/>
      <c r="JRC923" s="806"/>
      <c r="JRD923" s="806"/>
      <c r="JRE923" s="806"/>
      <c r="JRF923" s="806"/>
      <c r="JRG923" s="806"/>
      <c r="JRH923" s="806"/>
      <c r="JRI923" s="806"/>
      <c r="JRJ923" s="806"/>
      <c r="JRK923" s="806"/>
      <c r="JRL923" s="806"/>
      <c r="JRM923" s="806"/>
      <c r="JRN923" s="806"/>
      <c r="JRO923" s="806"/>
      <c r="JRP923" s="806"/>
      <c r="JRQ923" s="806"/>
      <c r="JRR923" s="806"/>
      <c r="JRS923" s="806"/>
      <c r="JRT923" s="806"/>
      <c r="JRU923" s="806"/>
      <c r="JRV923" s="806"/>
      <c r="JRW923" s="806"/>
      <c r="JRX923" s="806"/>
      <c r="JRY923" s="806"/>
      <c r="JRZ923" s="806"/>
      <c r="JSA923" s="806"/>
      <c r="JSB923" s="806"/>
      <c r="JSC923" s="806"/>
      <c r="JSD923" s="806"/>
      <c r="JSE923" s="806"/>
      <c r="JSF923" s="806"/>
      <c r="JSG923" s="806"/>
      <c r="JSH923" s="806"/>
      <c r="JSI923" s="806"/>
      <c r="JSJ923" s="806"/>
      <c r="JSK923" s="806"/>
      <c r="JSL923" s="806"/>
      <c r="JSM923" s="806"/>
      <c r="JSN923" s="806"/>
      <c r="JSO923" s="806"/>
      <c r="JSP923" s="806"/>
      <c r="JSQ923" s="806"/>
      <c r="JSR923" s="806"/>
      <c r="JSS923" s="806"/>
      <c r="JST923" s="806"/>
      <c r="JSU923" s="806"/>
      <c r="JSV923" s="806"/>
      <c r="JSW923" s="806"/>
      <c r="JSX923" s="806"/>
      <c r="JSY923" s="806"/>
      <c r="JSZ923" s="806"/>
      <c r="JTA923" s="806"/>
      <c r="JTB923" s="806"/>
      <c r="JTC923" s="806"/>
      <c r="JTD923" s="806"/>
      <c r="JTE923" s="806"/>
      <c r="JTF923" s="806"/>
      <c r="JTG923" s="806"/>
      <c r="JTH923" s="806"/>
      <c r="JTI923" s="806"/>
      <c r="JTJ923" s="806"/>
      <c r="JTK923" s="806"/>
      <c r="JTL923" s="806"/>
      <c r="JTM923" s="806"/>
      <c r="JTN923" s="806"/>
      <c r="JTO923" s="806"/>
      <c r="JTP923" s="806"/>
      <c r="JTQ923" s="806"/>
      <c r="JTR923" s="806"/>
      <c r="JTS923" s="806"/>
      <c r="JTT923" s="806"/>
      <c r="JTU923" s="806"/>
      <c r="JTV923" s="806"/>
      <c r="JTW923" s="806"/>
      <c r="JTX923" s="806"/>
      <c r="JTY923" s="806"/>
      <c r="JTZ923" s="806"/>
      <c r="JUA923" s="806"/>
      <c r="JUB923" s="806"/>
      <c r="JUC923" s="806"/>
      <c r="JUD923" s="806"/>
      <c r="JUE923" s="806"/>
      <c r="JUF923" s="806"/>
      <c r="JUG923" s="806"/>
      <c r="JUH923" s="806"/>
      <c r="JUI923" s="806"/>
      <c r="JUJ923" s="806"/>
      <c r="JUK923" s="806"/>
      <c r="JUL923" s="806"/>
      <c r="JUM923" s="806"/>
      <c r="JUN923" s="806"/>
      <c r="JUO923" s="806"/>
      <c r="JUP923" s="806"/>
      <c r="JUQ923" s="806"/>
      <c r="JUR923" s="806"/>
      <c r="JUS923" s="806"/>
      <c r="JUT923" s="806"/>
      <c r="JUU923" s="806"/>
      <c r="JUV923" s="806"/>
      <c r="JUW923" s="806"/>
      <c r="JUX923" s="806"/>
      <c r="JUY923" s="806"/>
      <c r="JUZ923" s="806"/>
      <c r="JVA923" s="806"/>
      <c r="JVB923" s="806"/>
      <c r="JVC923" s="806"/>
      <c r="JVD923" s="806"/>
      <c r="JVE923" s="806"/>
      <c r="JVF923" s="806"/>
      <c r="JVG923" s="806"/>
      <c r="JVH923" s="806"/>
      <c r="JVI923" s="806"/>
      <c r="JVJ923" s="806"/>
      <c r="JVK923" s="806"/>
      <c r="JVL923" s="806"/>
      <c r="JVM923" s="806"/>
      <c r="JVN923" s="806"/>
      <c r="JVO923" s="806"/>
      <c r="JVP923" s="806"/>
      <c r="JVQ923" s="806"/>
      <c r="JVR923" s="806"/>
      <c r="JVS923" s="806"/>
      <c r="JVT923" s="806"/>
      <c r="JVU923" s="806"/>
      <c r="JVV923" s="806"/>
      <c r="JVW923" s="806"/>
      <c r="JVX923" s="806"/>
      <c r="JVY923" s="806"/>
      <c r="JVZ923" s="806"/>
      <c r="JWA923" s="806"/>
      <c r="JWB923" s="806"/>
      <c r="JWC923" s="806"/>
      <c r="JWD923" s="806"/>
      <c r="JWE923" s="806"/>
      <c r="JWF923" s="806"/>
      <c r="JWG923" s="806"/>
      <c r="JWH923" s="806"/>
      <c r="JWI923" s="806"/>
      <c r="JWJ923" s="806"/>
      <c r="JWK923" s="806"/>
      <c r="JWL923" s="806"/>
      <c r="JWM923" s="806"/>
      <c r="JWN923" s="806"/>
      <c r="JWO923" s="806"/>
      <c r="JWP923" s="806"/>
      <c r="JWQ923" s="806"/>
      <c r="JWR923" s="806"/>
      <c r="JWS923" s="806"/>
      <c r="JWT923" s="806"/>
      <c r="JWU923" s="806"/>
      <c r="JWV923" s="806"/>
      <c r="JWW923" s="806"/>
      <c r="JWX923" s="806"/>
      <c r="JWY923" s="806"/>
      <c r="JWZ923" s="806"/>
      <c r="JXA923" s="806"/>
      <c r="JXB923" s="806"/>
      <c r="JXC923" s="806"/>
      <c r="JXD923" s="806"/>
      <c r="JXE923" s="806"/>
      <c r="JXF923" s="806"/>
      <c r="JXG923" s="806"/>
      <c r="JXH923" s="806"/>
      <c r="JXI923" s="806"/>
      <c r="JXJ923" s="806"/>
      <c r="JXK923" s="806"/>
      <c r="JXL923" s="806"/>
      <c r="JXM923" s="806"/>
      <c r="JXN923" s="806"/>
      <c r="JXO923" s="806"/>
      <c r="JXP923" s="806"/>
      <c r="JXQ923" s="806"/>
      <c r="JXR923" s="806"/>
      <c r="JXS923" s="806"/>
      <c r="JXT923" s="806"/>
      <c r="JXU923" s="806"/>
      <c r="JXV923" s="806"/>
      <c r="JXW923" s="806"/>
      <c r="JXX923" s="806"/>
      <c r="JXY923" s="806"/>
      <c r="JXZ923" s="806"/>
      <c r="JYA923" s="806"/>
      <c r="JYB923" s="806"/>
      <c r="JYC923" s="806"/>
      <c r="JYD923" s="806"/>
      <c r="JYE923" s="806"/>
      <c r="JYF923" s="806"/>
      <c r="JYG923" s="806"/>
      <c r="JYH923" s="806"/>
      <c r="JYI923" s="806"/>
      <c r="JYJ923" s="806"/>
      <c r="JYK923" s="806"/>
      <c r="JYL923" s="806"/>
      <c r="JYM923" s="806"/>
      <c r="JYN923" s="806"/>
      <c r="JYO923" s="806"/>
      <c r="JYP923" s="806"/>
      <c r="JYQ923" s="806"/>
      <c r="JYR923" s="806"/>
      <c r="JYS923" s="806"/>
      <c r="JYT923" s="806"/>
      <c r="JYU923" s="806"/>
      <c r="JYV923" s="806"/>
      <c r="JYW923" s="806"/>
      <c r="JYX923" s="806"/>
      <c r="JYY923" s="806"/>
      <c r="JYZ923" s="806"/>
      <c r="JZA923" s="806"/>
      <c r="JZB923" s="806"/>
      <c r="JZC923" s="806"/>
      <c r="JZD923" s="806"/>
      <c r="JZE923" s="806"/>
      <c r="JZF923" s="806"/>
      <c r="JZG923" s="806"/>
      <c r="JZH923" s="806"/>
      <c r="JZI923" s="806"/>
      <c r="JZJ923" s="806"/>
      <c r="JZK923" s="806"/>
      <c r="JZL923" s="806"/>
      <c r="JZM923" s="806"/>
      <c r="JZN923" s="806"/>
      <c r="JZO923" s="806"/>
      <c r="JZP923" s="806"/>
      <c r="JZQ923" s="806"/>
      <c r="JZR923" s="806"/>
      <c r="JZS923" s="806"/>
      <c r="JZT923" s="806"/>
      <c r="JZU923" s="806"/>
      <c r="JZV923" s="806"/>
      <c r="JZW923" s="806"/>
      <c r="JZX923" s="806"/>
      <c r="JZY923" s="806"/>
      <c r="JZZ923" s="806"/>
      <c r="KAA923" s="806"/>
      <c r="KAB923" s="806"/>
      <c r="KAC923" s="806"/>
      <c r="KAD923" s="806"/>
      <c r="KAE923" s="806"/>
      <c r="KAF923" s="806"/>
      <c r="KAG923" s="806"/>
      <c r="KAH923" s="806"/>
      <c r="KAI923" s="806"/>
      <c r="KAJ923" s="806"/>
      <c r="KAK923" s="806"/>
      <c r="KAL923" s="806"/>
      <c r="KAM923" s="806"/>
      <c r="KAN923" s="806"/>
      <c r="KAO923" s="806"/>
      <c r="KAP923" s="806"/>
      <c r="KAQ923" s="806"/>
      <c r="KAR923" s="806"/>
      <c r="KAS923" s="806"/>
      <c r="KAT923" s="806"/>
      <c r="KAU923" s="806"/>
      <c r="KAV923" s="806"/>
      <c r="KAW923" s="806"/>
      <c r="KAX923" s="806"/>
      <c r="KAY923" s="806"/>
      <c r="KAZ923" s="806"/>
      <c r="KBA923" s="806"/>
      <c r="KBB923" s="806"/>
      <c r="KBC923" s="806"/>
      <c r="KBD923" s="806"/>
      <c r="KBE923" s="806"/>
      <c r="KBF923" s="806"/>
      <c r="KBG923" s="806"/>
      <c r="KBH923" s="806"/>
      <c r="KBI923" s="806"/>
      <c r="KBJ923" s="806"/>
      <c r="KBK923" s="806"/>
      <c r="KBL923" s="806"/>
      <c r="KBM923" s="806"/>
      <c r="KBN923" s="806"/>
      <c r="KBO923" s="806"/>
      <c r="KBP923" s="806"/>
      <c r="KBQ923" s="806"/>
      <c r="KBR923" s="806"/>
      <c r="KBS923" s="806"/>
      <c r="KBT923" s="806"/>
      <c r="KBU923" s="806"/>
      <c r="KBV923" s="806"/>
      <c r="KBW923" s="806"/>
      <c r="KBX923" s="806"/>
      <c r="KBY923" s="806"/>
      <c r="KBZ923" s="806"/>
      <c r="KCA923" s="806"/>
      <c r="KCB923" s="806"/>
      <c r="KCC923" s="806"/>
      <c r="KCD923" s="806"/>
      <c r="KCE923" s="806"/>
      <c r="KCF923" s="806"/>
      <c r="KCG923" s="806"/>
      <c r="KCH923" s="806"/>
      <c r="KCI923" s="806"/>
      <c r="KCJ923" s="806"/>
      <c r="KCK923" s="806"/>
      <c r="KCL923" s="806"/>
      <c r="KCM923" s="806"/>
      <c r="KCN923" s="806"/>
      <c r="KCO923" s="806"/>
      <c r="KCP923" s="806"/>
      <c r="KCQ923" s="806"/>
      <c r="KCR923" s="806"/>
      <c r="KCS923" s="806"/>
      <c r="KCT923" s="806"/>
      <c r="KCU923" s="806"/>
      <c r="KCV923" s="806"/>
      <c r="KCW923" s="806"/>
      <c r="KCX923" s="806"/>
      <c r="KCY923" s="806"/>
      <c r="KCZ923" s="806"/>
      <c r="KDA923" s="806"/>
      <c r="KDB923" s="806"/>
      <c r="KDC923" s="806"/>
      <c r="KDD923" s="806"/>
      <c r="KDE923" s="806"/>
      <c r="KDF923" s="806"/>
      <c r="KDG923" s="806"/>
      <c r="KDH923" s="806"/>
      <c r="KDI923" s="806"/>
      <c r="KDJ923" s="806"/>
      <c r="KDK923" s="806"/>
      <c r="KDL923" s="806"/>
      <c r="KDM923" s="806"/>
      <c r="KDN923" s="806"/>
      <c r="KDO923" s="806"/>
      <c r="KDP923" s="806"/>
      <c r="KDQ923" s="806"/>
      <c r="KDR923" s="806"/>
      <c r="KDS923" s="806"/>
      <c r="KDT923" s="806"/>
      <c r="KDU923" s="806"/>
      <c r="KDV923" s="806"/>
      <c r="KDW923" s="806"/>
      <c r="KDX923" s="806"/>
      <c r="KDY923" s="806"/>
      <c r="KDZ923" s="806"/>
      <c r="KEA923" s="806"/>
      <c r="KEB923" s="806"/>
      <c r="KEC923" s="806"/>
      <c r="KED923" s="806"/>
      <c r="KEE923" s="806"/>
      <c r="KEF923" s="806"/>
      <c r="KEG923" s="806"/>
      <c r="KEH923" s="806"/>
      <c r="KEI923" s="806"/>
      <c r="KEJ923" s="806"/>
      <c r="KEK923" s="806"/>
      <c r="KEL923" s="806"/>
      <c r="KEM923" s="806"/>
      <c r="KEN923" s="806"/>
      <c r="KEO923" s="806"/>
      <c r="KEP923" s="806"/>
      <c r="KEQ923" s="806"/>
      <c r="KER923" s="806"/>
      <c r="KES923" s="806"/>
      <c r="KET923" s="806"/>
      <c r="KEU923" s="806"/>
      <c r="KEV923" s="806"/>
      <c r="KEW923" s="806"/>
      <c r="KEX923" s="806"/>
      <c r="KEY923" s="806"/>
      <c r="KEZ923" s="806"/>
      <c r="KFA923" s="806"/>
      <c r="KFB923" s="806"/>
      <c r="KFC923" s="806"/>
      <c r="KFD923" s="806"/>
      <c r="KFE923" s="806"/>
      <c r="KFF923" s="806"/>
      <c r="KFG923" s="806"/>
      <c r="KFH923" s="806"/>
      <c r="KFI923" s="806"/>
      <c r="KFJ923" s="806"/>
      <c r="KFK923" s="806"/>
      <c r="KFL923" s="806"/>
      <c r="KFM923" s="806"/>
      <c r="KFN923" s="806"/>
      <c r="KFO923" s="806"/>
      <c r="KFP923" s="806"/>
      <c r="KFQ923" s="806"/>
      <c r="KFR923" s="806"/>
      <c r="KFS923" s="806"/>
      <c r="KFT923" s="806"/>
      <c r="KFU923" s="806"/>
      <c r="KFV923" s="806"/>
      <c r="KFW923" s="806"/>
      <c r="KFX923" s="806"/>
      <c r="KFY923" s="806"/>
      <c r="KFZ923" s="806"/>
      <c r="KGA923" s="806"/>
      <c r="KGB923" s="806"/>
      <c r="KGC923" s="806"/>
      <c r="KGD923" s="806"/>
      <c r="KGE923" s="806"/>
      <c r="KGF923" s="806"/>
      <c r="KGG923" s="806"/>
      <c r="KGH923" s="806"/>
      <c r="KGI923" s="806"/>
      <c r="KGJ923" s="806"/>
      <c r="KGK923" s="806"/>
      <c r="KGL923" s="806"/>
      <c r="KGM923" s="806"/>
      <c r="KGN923" s="806"/>
      <c r="KGO923" s="806"/>
      <c r="KGP923" s="806"/>
      <c r="KGQ923" s="806"/>
      <c r="KGR923" s="806"/>
      <c r="KGS923" s="806"/>
      <c r="KGT923" s="806"/>
      <c r="KGU923" s="806"/>
      <c r="KGV923" s="806"/>
      <c r="KGW923" s="806"/>
      <c r="KGX923" s="806"/>
      <c r="KGY923" s="806"/>
      <c r="KGZ923" s="806"/>
      <c r="KHA923" s="806"/>
      <c r="KHB923" s="806"/>
      <c r="KHC923" s="806"/>
      <c r="KHD923" s="806"/>
      <c r="KHE923" s="806"/>
      <c r="KHF923" s="806"/>
      <c r="KHG923" s="806"/>
      <c r="KHH923" s="806"/>
      <c r="KHI923" s="806"/>
      <c r="KHJ923" s="806"/>
      <c r="KHK923" s="806"/>
      <c r="KHL923" s="806"/>
      <c r="KHM923" s="806"/>
      <c r="KHN923" s="806"/>
      <c r="KHO923" s="806"/>
      <c r="KHP923" s="806"/>
      <c r="KHQ923" s="806"/>
      <c r="KHR923" s="806"/>
      <c r="KHS923" s="806"/>
      <c r="KHT923" s="806"/>
      <c r="KHU923" s="806"/>
      <c r="KHV923" s="806"/>
      <c r="KHW923" s="806"/>
      <c r="KHX923" s="806"/>
      <c r="KHY923" s="806"/>
      <c r="KHZ923" s="806"/>
      <c r="KIA923" s="806"/>
      <c r="KIB923" s="806"/>
      <c r="KIC923" s="806"/>
      <c r="KID923" s="806"/>
      <c r="KIE923" s="806"/>
      <c r="KIF923" s="806"/>
      <c r="KIG923" s="806"/>
      <c r="KIH923" s="806"/>
      <c r="KII923" s="806"/>
      <c r="KIJ923" s="806"/>
      <c r="KIK923" s="806"/>
      <c r="KIL923" s="806"/>
      <c r="KIM923" s="806"/>
      <c r="KIN923" s="806"/>
      <c r="KIO923" s="806"/>
      <c r="KIP923" s="806"/>
      <c r="KIQ923" s="806"/>
      <c r="KIR923" s="806"/>
      <c r="KIS923" s="806"/>
      <c r="KIT923" s="806"/>
      <c r="KIU923" s="806"/>
      <c r="KIV923" s="806"/>
      <c r="KIW923" s="806"/>
      <c r="KIX923" s="806"/>
      <c r="KIY923" s="806"/>
      <c r="KIZ923" s="806"/>
      <c r="KJA923" s="806"/>
      <c r="KJB923" s="806"/>
      <c r="KJC923" s="806"/>
      <c r="KJD923" s="806"/>
      <c r="KJE923" s="806"/>
      <c r="KJF923" s="806"/>
      <c r="KJG923" s="806"/>
      <c r="KJH923" s="806"/>
      <c r="KJI923" s="806"/>
      <c r="KJJ923" s="806"/>
      <c r="KJK923" s="806"/>
      <c r="KJL923" s="806"/>
      <c r="KJM923" s="806"/>
      <c r="KJN923" s="806"/>
      <c r="KJO923" s="806"/>
      <c r="KJP923" s="806"/>
      <c r="KJQ923" s="806"/>
      <c r="KJR923" s="806"/>
      <c r="KJS923" s="806"/>
      <c r="KJT923" s="806"/>
      <c r="KJU923" s="806"/>
      <c r="KJV923" s="806"/>
      <c r="KJW923" s="806"/>
      <c r="KJX923" s="806"/>
      <c r="KJY923" s="806"/>
      <c r="KJZ923" s="806"/>
      <c r="KKA923" s="806"/>
      <c r="KKB923" s="806"/>
      <c r="KKC923" s="806"/>
      <c r="KKD923" s="806"/>
      <c r="KKE923" s="806"/>
      <c r="KKF923" s="806"/>
      <c r="KKG923" s="806"/>
      <c r="KKH923" s="806"/>
      <c r="KKI923" s="806"/>
      <c r="KKJ923" s="806"/>
      <c r="KKK923" s="806"/>
      <c r="KKL923" s="806"/>
      <c r="KKM923" s="806"/>
      <c r="KKN923" s="806"/>
      <c r="KKO923" s="806"/>
      <c r="KKP923" s="806"/>
      <c r="KKQ923" s="806"/>
      <c r="KKR923" s="806"/>
      <c r="KKS923" s="806"/>
      <c r="KKT923" s="806"/>
      <c r="KKU923" s="806"/>
      <c r="KKV923" s="806"/>
      <c r="KKW923" s="806"/>
      <c r="KKX923" s="806"/>
      <c r="KKY923" s="806"/>
      <c r="KKZ923" s="806"/>
      <c r="KLA923" s="806"/>
      <c r="KLB923" s="806"/>
      <c r="KLC923" s="806"/>
      <c r="KLD923" s="806"/>
      <c r="KLE923" s="806"/>
      <c r="KLF923" s="806"/>
      <c r="KLG923" s="806"/>
      <c r="KLH923" s="806"/>
      <c r="KLI923" s="806"/>
      <c r="KLJ923" s="806"/>
      <c r="KLK923" s="806"/>
      <c r="KLL923" s="806"/>
      <c r="KLM923" s="806"/>
      <c r="KLN923" s="806"/>
      <c r="KLO923" s="806"/>
      <c r="KLP923" s="806"/>
      <c r="KLQ923" s="806"/>
      <c r="KLR923" s="806"/>
      <c r="KLS923" s="806"/>
      <c r="KLT923" s="806"/>
      <c r="KLU923" s="806"/>
      <c r="KLV923" s="806"/>
      <c r="KLW923" s="806"/>
      <c r="KLX923" s="806"/>
      <c r="KLY923" s="806"/>
      <c r="KLZ923" s="806"/>
      <c r="KMA923" s="806"/>
      <c r="KMB923" s="806"/>
      <c r="KMC923" s="806"/>
      <c r="KMD923" s="806"/>
      <c r="KME923" s="806"/>
      <c r="KMF923" s="806"/>
      <c r="KMG923" s="806"/>
      <c r="KMH923" s="806"/>
      <c r="KMI923" s="806"/>
      <c r="KMJ923" s="806"/>
      <c r="KMK923" s="806"/>
      <c r="KML923" s="806"/>
      <c r="KMM923" s="806"/>
      <c r="KMN923" s="806"/>
      <c r="KMO923" s="806"/>
      <c r="KMP923" s="806"/>
      <c r="KMQ923" s="806"/>
      <c r="KMR923" s="806"/>
      <c r="KMS923" s="806"/>
      <c r="KMT923" s="806"/>
      <c r="KMU923" s="806"/>
      <c r="KMV923" s="806"/>
      <c r="KMW923" s="806"/>
      <c r="KMX923" s="806"/>
      <c r="KMY923" s="806"/>
      <c r="KMZ923" s="806"/>
      <c r="KNA923" s="806"/>
      <c r="KNB923" s="806"/>
      <c r="KNC923" s="806"/>
      <c r="KND923" s="806"/>
      <c r="KNE923" s="806"/>
      <c r="KNF923" s="806"/>
      <c r="KNG923" s="806"/>
      <c r="KNH923" s="806"/>
      <c r="KNI923" s="806"/>
      <c r="KNJ923" s="806"/>
      <c r="KNK923" s="806"/>
      <c r="KNL923" s="806"/>
      <c r="KNM923" s="806"/>
      <c r="KNN923" s="806"/>
      <c r="KNO923" s="806"/>
      <c r="KNP923" s="806"/>
      <c r="KNQ923" s="806"/>
      <c r="KNR923" s="806"/>
      <c r="KNS923" s="806"/>
      <c r="KNT923" s="806"/>
      <c r="KNU923" s="806"/>
      <c r="KNV923" s="806"/>
      <c r="KNW923" s="806"/>
      <c r="KNX923" s="806"/>
      <c r="KNY923" s="806"/>
      <c r="KNZ923" s="806"/>
      <c r="KOA923" s="806"/>
      <c r="KOB923" s="806"/>
      <c r="KOC923" s="806"/>
      <c r="KOD923" s="806"/>
      <c r="KOE923" s="806"/>
      <c r="KOF923" s="806"/>
      <c r="KOG923" s="806"/>
      <c r="KOH923" s="806"/>
      <c r="KOI923" s="806"/>
      <c r="KOJ923" s="806"/>
      <c r="KOK923" s="806"/>
      <c r="KOL923" s="806"/>
      <c r="KOM923" s="806"/>
      <c r="KON923" s="806"/>
      <c r="KOO923" s="806"/>
      <c r="KOP923" s="806"/>
      <c r="KOQ923" s="806"/>
      <c r="KOR923" s="806"/>
      <c r="KOS923" s="806"/>
      <c r="KOT923" s="806"/>
      <c r="KOU923" s="806"/>
      <c r="KOV923" s="806"/>
      <c r="KOW923" s="806"/>
      <c r="KOX923" s="806"/>
      <c r="KOY923" s="806"/>
      <c r="KOZ923" s="806"/>
      <c r="KPA923" s="806"/>
      <c r="KPB923" s="806"/>
      <c r="KPC923" s="806"/>
      <c r="KPD923" s="806"/>
      <c r="KPE923" s="806"/>
      <c r="KPF923" s="806"/>
      <c r="KPG923" s="806"/>
      <c r="KPH923" s="806"/>
      <c r="KPI923" s="806"/>
      <c r="KPJ923" s="806"/>
      <c r="KPK923" s="806"/>
      <c r="KPL923" s="806"/>
      <c r="KPM923" s="806"/>
      <c r="KPN923" s="806"/>
      <c r="KPO923" s="806"/>
      <c r="KPP923" s="806"/>
      <c r="KPQ923" s="806"/>
      <c r="KPR923" s="806"/>
      <c r="KPS923" s="806"/>
      <c r="KPT923" s="806"/>
      <c r="KPU923" s="806"/>
      <c r="KPV923" s="806"/>
      <c r="KPW923" s="806"/>
      <c r="KPX923" s="806"/>
      <c r="KPY923" s="806"/>
      <c r="KPZ923" s="806"/>
      <c r="KQA923" s="806"/>
      <c r="KQB923" s="806"/>
      <c r="KQC923" s="806"/>
      <c r="KQD923" s="806"/>
      <c r="KQE923" s="806"/>
      <c r="KQF923" s="806"/>
      <c r="KQG923" s="806"/>
      <c r="KQH923" s="806"/>
      <c r="KQI923" s="806"/>
      <c r="KQJ923" s="806"/>
      <c r="KQK923" s="806"/>
      <c r="KQL923" s="806"/>
      <c r="KQM923" s="806"/>
      <c r="KQN923" s="806"/>
      <c r="KQO923" s="806"/>
      <c r="KQP923" s="806"/>
      <c r="KQQ923" s="806"/>
      <c r="KQR923" s="806"/>
      <c r="KQS923" s="806"/>
      <c r="KQT923" s="806"/>
      <c r="KQU923" s="806"/>
      <c r="KQV923" s="806"/>
      <c r="KQW923" s="806"/>
      <c r="KQX923" s="806"/>
      <c r="KQY923" s="806"/>
      <c r="KQZ923" s="806"/>
      <c r="KRA923" s="806"/>
      <c r="KRB923" s="806"/>
      <c r="KRC923" s="806"/>
      <c r="KRD923" s="806"/>
      <c r="KRE923" s="806"/>
      <c r="KRF923" s="806"/>
      <c r="KRG923" s="806"/>
      <c r="KRH923" s="806"/>
      <c r="KRI923" s="806"/>
      <c r="KRJ923" s="806"/>
      <c r="KRK923" s="806"/>
      <c r="KRL923" s="806"/>
      <c r="KRM923" s="806"/>
      <c r="KRN923" s="806"/>
      <c r="KRO923" s="806"/>
      <c r="KRP923" s="806"/>
      <c r="KRQ923" s="806"/>
      <c r="KRR923" s="806"/>
      <c r="KRS923" s="806"/>
      <c r="KRT923" s="806"/>
      <c r="KRU923" s="806"/>
      <c r="KRV923" s="806"/>
      <c r="KRW923" s="806"/>
      <c r="KRX923" s="806"/>
      <c r="KRY923" s="806"/>
      <c r="KRZ923" s="806"/>
      <c r="KSA923" s="806"/>
      <c r="KSB923" s="806"/>
      <c r="KSC923" s="806"/>
      <c r="KSD923" s="806"/>
      <c r="KSE923" s="806"/>
      <c r="KSF923" s="806"/>
      <c r="KSG923" s="806"/>
      <c r="KSH923" s="806"/>
      <c r="KSI923" s="806"/>
      <c r="KSJ923" s="806"/>
      <c r="KSK923" s="806"/>
      <c r="KSL923" s="806"/>
      <c r="KSM923" s="806"/>
      <c r="KSN923" s="806"/>
      <c r="KSO923" s="806"/>
      <c r="KSP923" s="806"/>
      <c r="KSQ923" s="806"/>
      <c r="KSR923" s="806"/>
      <c r="KSS923" s="806"/>
      <c r="KST923" s="806"/>
      <c r="KSU923" s="806"/>
      <c r="KSV923" s="806"/>
      <c r="KSW923" s="806"/>
      <c r="KSX923" s="806"/>
      <c r="KSY923" s="806"/>
      <c r="KSZ923" s="806"/>
      <c r="KTA923" s="806"/>
      <c r="KTB923" s="806"/>
      <c r="KTC923" s="806"/>
      <c r="KTD923" s="806"/>
      <c r="KTE923" s="806"/>
      <c r="KTF923" s="806"/>
      <c r="KTG923" s="806"/>
      <c r="KTH923" s="806"/>
      <c r="KTI923" s="806"/>
      <c r="KTJ923" s="806"/>
      <c r="KTK923" s="806"/>
      <c r="KTL923" s="806"/>
      <c r="KTM923" s="806"/>
      <c r="KTN923" s="806"/>
      <c r="KTO923" s="806"/>
      <c r="KTP923" s="806"/>
      <c r="KTQ923" s="806"/>
      <c r="KTR923" s="806"/>
      <c r="KTS923" s="806"/>
      <c r="KTT923" s="806"/>
      <c r="KTU923" s="806"/>
      <c r="KTV923" s="806"/>
      <c r="KTW923" s="806"/>
      <c r="KTX923" s="806"/>
      <c r="KTY923" s="806"/>
      <c r="KTZ923" s="806"/>
      <c r="KUA923" s="806"/>
      <c r="KUB923" s="806"/>
      <c r="KUC923" s="806"/>
      <c r="KUD923" s="806"/>
      <c r="KUE923" s="806"/>
      <c r="KUF923" s="806"/>
      <c r="KUG923" s="806"/>
      <c r="KUH923" s="806"/>
      <c r="KUI923" s="806"/>
      <c r="KUJ923" s="806"/>
      <c r="KUK923" s="806"/>
      <c r="KUL923" s="806"/>
      <c r="KUM923" s="806"/>
      <c r="KUN923" s="806"/>
      <c r="KUO923" s="806"/>
      <c r="KUP923" s="806"/>
      <c r="KUQ923" s="806"/>
      <c r="KUR923" s="806"/>
      <c r="KUS923" s="806"/>
      <c r="KUT923" s="806"/>
      <c r="KUU923" s="806"/>
      <c r="KUV923" s="806"/>
      <c r="KUW923" s="806"/>
      <c r="KUX923" s="806"/>
      <c r="KUY923" s="806"/>
      <c r="KUZ923" s="806"/>
      <c r="KVA923" s="806"/>
      <c r="KVB923" s="806"/>
      <c r="KVC923" s="806"/>
      <c r="KVD923" s="806"/>
      <c r="KVE923" s="806"/>
      <c r="KVF923" s="806"/>
      <c r="KVG923" s="806"/>
      <c r="KVH923" s="806"/>
      <c r="KVI923" s="806"/>
      <c r="KVJ923" s="806"/>
      <c r="KVK923" s="806"/>
      <c r="KVL923" s="806"/>
      <c r="KVM923" s="806"/>
      <c r="KVN923" s="806"/>
      <c r="KVO923" s="806"/>
      <c r="KVP923" s="806"/>
      <c r="KVQ923" s="806"/>
      <c r="KVR923" s="806"/>
      <c r="KVS923" s="806"/>
      <c r="KVT923" s="806"/>
      <c r="KVU923" s="806"/>
      <c r="KVV923" s="806"/>
      <c r="KVW923" s="806"/>
      <c r="KVX923" s="806"/>
      <c r="KVY923" s="806"/>
      <c r="KVZ923" s="806"/>
      <c r="KWA923" s="806"/>
      <c r="KWB923" s="806"/>
      <c r="KWC923" s="806"/>
      <c r="KWD923" s="806"/>
      <c r="KWE923" s="806"/>
      <c r="KWF923" s="806"/>
      <c r="KWG923" s="806"/>
      <c r="KWH923" s="806"/>
      <c r="KWI923" s="806"/>
      <c r="KWJ923" s="806"/>
      <c r="KWK923" s="806"/>
      <c r="KWL923" s="806"/>
      <c r="KWM923" s="806"/>
      <c r="KWN923" s="806"/>
      <c r="KWO923" s="806"/>
      <c r="KWP923" s="806"/>
      <c r="KWQ923" s="806"/>
      <c r="KWR923" s="806"/>
      <c r="KWS923" s="806"/>
      <c r="KWT923" s="806"/>
      <c r="KWU923" s="806"/>
      <c r="KWV923" s="806"/>
      <c r="KWW923" s="806"/>
      <c r="KWX923" s="806"/>
      <c r="KWY923" s="806"/>
      <c r="KWZ923" s="806"/>
      <c r="KXA923" s="806"/>
      <c r="KXB923" s="806"/>
      <c r="KXC923" s="806"/>
      <c r="KXD923" s="806"/>
      <c r="KXE923" s="806"/>
      <c r="KXF923" s="806"/>
      <c r="KXG923" s="806"/>
      <c r="KXH923" s="806"/>
      <c r="KXI923" s="806"/>
      <c r="KXJ923" s="806"/>
      <c r="KXK923" s="806"/>
      <c r="KXL923" s="806"/>
      <c r="KXM923" s="806"/>
      <c r="KXN923" s="806"/>
      <c r="KXO923" s="806"/>
      <c r="KXP923" s="806"/>
      <c r="KXQ923" s="806"/>
      <c r="KXR923" s="806"/>
      <c r="KXS923" s="806"/>
      <c r="KXT923" s="806"/>
      <c r="KXU923" s="806"/>
      <c r="KXV923" s="806"/>
      <c r="KXW923" s="806"/>
      <c r="KXX923" s="806"/>
      <c r="KXY923" s="806"/>
      <c r="KXZ923" s="806"/>
      <c r="KYA923" s="806"/>
      <c r="KYB923" s="806"/>
      <c r="KYC923" s="806"/>
      <c r="KYD923" s="806"/>
      <c r="KYE923" s="806"/>
      <c r="KYF923" s="806"/>
      <c r="KYG923" s="806"/>
      <c r="KYH923" s="806"/>
      <c r="KYI923" s="806"/>
      <c r="KYJ923" s="806"/>
      <c r="KYK923" s="806"/>
      <c r="KYL923" s="806"/>
      <c r="KYM923" s="806"/>
      <c r="KYN923" s="806"/>
      <c r="KYO923" s="806"/>
      <c r="KYP923" s="806"/>
      <c r="KYQ923" s="806"/>
      <c r="KYR923" s="806"/>
      <c r="KYS923" s="806"/>
      <c r="KYT923" s="806"/>
      <c r="KYU923" s="806"/>
      <c r="KYV923" s="806"/>
      <c r="KYW923" s="806"/>
      <c r="KYX923" s="806"/>
      <c r="KYY923" s="806"/>
      <c r="KYZ923" s="806"/>
      <c r="KZA923" s="806"/>
      <c r="KZB923" s="806"/>
      <c r="KZC923" s="806"/>
      <c r="KZD923" s="806"/>
      <c r="KZE923" s="806"/>
      <c r="KZF923" s="806"/>
      <c r="KZG923" s="806"/>
      <c r="KZH923" s="806"/>
      <c r="KZI923" s="806"/>
      <c r="KZJ923" s="806"/>
      <c r="KZK923" s="806"/>
      <c r="KZL923" s="806"/>
      <c r="KZM923" s="806"/>
      <c r="KZN923" s="806"/>
      <c r="KZO923" s="806"/>
      <c r="KZP923" s="806"/>
      <c r="KZQ923" s="806"/>
      <c r="KZR923" s="806"/>
      <c r="KZS923" s="806"/>
      <c r="KZT923" s="806"/>
      <c r="KZU923" s="806"/>
      <c r="KZV923" s="806"/>
      <c r="KZW923" s="806"/>
      <c r="KZX923" s="806"/>
      <c r="KZY923" s="806"/>
      <c r="KZZ923" s="806"/>
      <c r="LAA923" s="806"/>
      <c r="LAB923" s="806"/>
      <c r="LAC923" s="806"/>
      <c r="LAD923" s="806"/>
      <c r="LAE923" s="806"/>
      <c r="LAF923" s="806"/>
      <c r="LAG923" s="806"/>
      <c r="LAH923" s="806"/>
      <c r="LAI923" s="806"/>
      <c r="LAJ923" s="806"/>
      <c r="LAK923" s="806"/>
      <c r="LAL923" s="806"/>
      <c r="LAM923" s="806"/>
      <c r="LAN923" s="806"/>
      <c r="LAO923" s="806"/>
      <c r="LAP923" s="806"/>
      <c r="LAQ923" s="806"/>
      <c r="LAR923" s="806"/>
      <c r="LAS923" s="806"/>
      <c r="LAT923" s="806"/>
      <c r="LAU923" s="806"/>
      <c r="LAV923" s="806"/>
      <c r="LAW923" s="806"/>
      <c r="LAX923" s="806"/>
      <c r="LAY923" s="806"/>
      <c r="LAZ923" s="806"/>
      <c r="LBA923" s="806"/>
      <c r="LBB923" s="806"/>
      <c r="LBC923" s="806"/>
      <c r="LBD923" s="806"/>
      <c r="LBE923" s="806"/>
      <c r="LBF923" s="806"/>
      <c r="LBG923" s="806"/>
      <c r="LBH923" s="806"/>
      <c r="LBI923" s="806"/>
      <c r="LBJ923" s="806"/>
      <c r="LBK923" s="806"/>
      <c r="LBL923" s="806"/>
      <c r="LBM923" s="806"/>
      <c r="LBN923" s="806"/>
      <c r="LBO923" s="806"/>
      <c r="LBP923" s="806"/>
      <c r="LBQ923" s="806"/>
      <c r="LBR923" s="806"/>
      <c r="LBS923" s="806"/>
      <c r="LBT923" s="806"/>
      <c r="LBU923" s="806"/>
      <c r="LBV923" s="806"/>
      <c r="LBW923" s="806"/>
      <c r="LBX923" s="806"/>
      <c r="LBY923" s="806"/>
      <c r="LBZ923" s="806"/>
      <c r="LCA923" s="806"/>
      <c r="LCB923" s="806"/>
      <c r="LCC923" s="806"/>
      <c r="LCD923" s="806"/>
      <c r="LCE923" s="806"/>
      <c r="LCF923" s="806"/>
      <c r="LCG923" s="806"/>
      <c r="LCH923" s="806"/>
      <c r="LCI923" s="806"/>
      <c r="LCJ923" s="806"/>
      <c r="LCK923" s="806"/>
      <c r="LCL923" s="806"/>
      <c r="LCM923" s="806"/>
      <c r="LCN923" s="806"/>
      <c r="LCO923" s="806"/>
      <c r="LCP923" s="806"/>
      <c r="LCQ923" s="806"/>
      <c r="LCR923" s="806"/>
      <c r="LCS923" s="806"/>
      <c r="LCT923" s="806"/>
      <c r="LCU923" s="806"/>
      <c r="LCV923" s="806"/>
      <c r="LCW923" s="806"/>
      <c r="LCX923" s="806"/>
      <c r="LCY923" s="806"/>
      <c r="LCZ923" s="806"/>
      <c r="LDA923" s="806"/>
      <c r="LDB923" s="806"/>
      <c r="LDC923" s="806"/>
      <c r="LDD923" s="806"/>
      <c r="LDE923" s="806"/>
      <c r="LDF923" s="806"/>
      <c r="LDG923" s="806"/>
      <c r="LDH923" s="806"/>
      <c r="LDI923" s="806"/>
      <c r="LDJ923" s="806"/>
      <c r="LDK923" s="806"/>
      <c r="LDL923" s="806"/>
      <c r="LDM923" s="806"/>
      <c r="LDN923" s="806"/>
      <c r="LDO923" s="806"/>
      <c r="LDP923" s="806"/>
      <c r="LDQ923" s="806"/>
      <c r="LDR923" s="806"/>
      <c r="LDS923" s="806"/>
      <c r="LDT923" s="806"/>
      <c r="LDU923" s="806"/>
      <c r="LDV923" s="806"/>
      <c r="LDW923" s="806"/>
      <c r="LDX923" s="806"/>
      <c r="LDY923" s="806"/>
      <c r="LDZ923" s="806"/>
      <c r="LEA923" s="806"/>
      <c r="LEB923" s="806"/>
      <c r="LEC923" s="806"/>
      <c r="LED923" s="806"/>
      <c r="LEE923" s="806"/>
      <c r="LEF923" s="806"/>
      <c r="LEG923" s="806"/>
      <c r="LEH923" s="806"/>
      <c r="LEI923" s="806"/>
      <c r="LEJ923" s="806"/>
      <c r="LEK923" s="806"/>
      <c r="LEL923" s="806"/>
      <c r="LEM923" s="806"/>
      <c r="LEN923" s="806"/>
      <c r="LEO923" s="806"/>
      <c r="LEP923" s="806"/>
      <c r="LEQ923" s="806"/>
      <c r="LER923" s="806"/>
      <c r="LES923" s="806"/>
      <c r="LET923" s="806"/>
      <c r="LEU923" s="806"/>
      <c r="LEV923" s="806"/>
      <c r="LEW923" s="806"/>
      <c r="LEX923" s="806"/>
      <c r="LEY923" s="806"/>
      <c r="LEZ923" s="806"/>
      <c r="LFA923" s="806"/>
      <c r="LFB923" s="806"/>
      <c r="LFC923" s="806"/>
      <c r="LFD923" s="806"/>
      <c r="LFE923" s="806"/>
      <c r="LFF923" s="806"/>
      <c r="LFG923" s="806"/>
      <c r="LFH923" s="806"/>
      <c r="LFI923" s="806"/>
      <c r="LFJ923" s="806"/>
      <c r="LFK923" s="806"/>
      <c r="LFL923" s="806"/>
      <c r="LFM923" s="806"/>
      <c r="LFN923" s="806"/>
      <c r="LFO923" s="806"/>
      <c r="LFP923" s="806"/>
      <c r="LFQ923" s="806"/>
      <c r="LFR923" s="806"/>
      <c r="LFS923" s="806"/>
      <c r="LFT923" s="806"/>
      <c r="LFU923" s="806"/>
      <c r="LFV923" s="806"/>
      <c r="LFW923" s="806"/>
      <c r="LFX923" s="806"/>
      <c r="LFY923" s="806"/>
      <c r="LFZ923" s="806"/>
      <c r="LGA923" s="806"/>
      <c r="LGB923" s="806"/>
      <c r="LGC923" s="806"/>
      <c r="LGD923" s="806"/>
      <c r="LGE923" s="806"/>
      <c r="LGF923" s="806"/>
      <c r="LGG923" s="806"/>
      <c r="LGH923" s="806"/>
      <c r="LGI923" s="806"/>
      <c r="LGJ923" s="806"/>
      <c r="LGK923" s="806"/>
      <c r="LGL923" s="806"/>
      <c r="LGM923" s="806"/>
      <c r="LGN923" s="806"/>
      <c r="LGO923" s="806"/>
      <c r="LGP923" s="806"/>
      <c r="LGQ923" s="806"/>
      <c r="LGR923" s="806"/>
      <c r="LGS923" s="806"/>
      <c r="LGT923" s="806"/>
      <c r="LGU923" s="806"/>
      <c r="LGV923" s="806"/>
      <c r="LGW923" s="806"/>
      <c r="LGX923" s="806"/>
      <c r="LGY923" s="806"/>
      <c r="LGZ923" s="806"/>
      <c r="LHA923" s="806"/>
      <c r="LHB923" s="806"/>
      <c r="LHC923" s="806"/>
      <c r="LHD923" s="806"/>
      <c r="LHE923" s="806"/>
      <c r="LHF923" s="806"/>
      <c r="LHG923" s="806"/>
      <c r="LHH923" s="806"/>
      <c r="LHI923" s="806"/>
      <c r="LHJ923" s="806"/>
      <c r="LHK923" s="806"/>
      <c r="LHL923" s="806"/>
      <c r="LHM923" s="806"/>
      <c r="LHN923" s="806"/>
      <c r="LHO923" s="806"/>
      <c r="LHP923" s="806"/>
      <c r="LHQ923" s="806"/>
      <c r="LHR923" s="806"/>
      <c r="LHS923" s="806"/>
      <c r="LHT923" s="806"/>
      <c r="LHU923" s="806"/>
      <c r="LHV923" s="806"/>
      <c r="LHW923" s="806"/>
      <c r="LHX923" s="806"/>
      <c r="LHY923" s="806"/>
      <c r="LHZ923" s="806"/>
      <c r="LIA923" s="806"/>
      <c r="LIB923" s="806"/>
      <c r="LIC923" s="806"/>
      <c r="LID923" s="806"/>
      <c r="LIE923" s="806"/>
      <c r="LIF923" s="806"/>
      <c r="LIG923" s="806"/>
      <c r="LIH923" s="806"/>
      <c r="LII923" s="806"/>
      <c r="LIJ923" s="806"/>
      <c r="LIK923" s="806"/>
      <c r="LIL923" s="806"/>
      <c r="LIM923" s="806"/>
      <c r="LIN923" s="806"/>
      <c r="LIO923" s="806"/>
      <c r="LIP923" s="806"/>
      <c r="LIQ923" s="806"/>
      <c r="LIR923" s="806"/>
      <c r="LIS923" s="806"/>
      <c r="LIT923" s="806"/>
      <c r="LIU923" s="806"/>
      <c r="LIV923" s="806"/>
      <c r="LIW923" s="806"/>
      <c r="LIX923" s="806"/>
      <c r="LIY923" s="806"/>
      <c r="LIZ923" s="806"/>
      <c r="LJA923" s="806"/>
      <c r="LJB923" s="806"/>
      <c r="LJC923" s="806"/>
      <c r="LJD923" s="806"/>
      <c r="LJE923" s="806"/>
      <c r="LJF923" s="806"/>
      <c r="LJG923" s="806"/>
      <c r="LJH923" s="806"/>
      <c r="LJI923" s="806"/>
      <c r="LJJ923" s="806"/>
      <c r="LJK923" s="806"/>
      <c r="LJL923" s="806"/>
      <c r="LJM923" s="806"/>
      <c r="LJN923" s="806"/>
      <c r="LJO923" s="806"/>
      <c r="LJP923" s="806"/>
      <c r="LJQ923" s="806"/>
      <c r="LJR923" s="806"/>
      <c r="LJS923" s="806"/>
      <c r="LJT923" s="806"/>
      <c r="LJU923" s="806"/>
      <c r="LJV923" s="806"/>
      <c r="LJW923" s="806"/>
      <c r="LJX923" s="806"/>
      <c r="LJY923" s="806"/>
      <c r="LJZ923" s="806"/>
      <c r="LKA923" s="806"/>
      <c r="LKB923" s="806"/>
      <c r="LKC923" s="806"/>
      <c r="LKD923" s="806"/>
      <c r="LKE923" s="806"/>
      <c r="LKF923" s="806"/>
      <c r="LKG923" s="806"/>
      <c r="LKH923" s="806"/>
      <c r="LKI923" s="806"/>
      <c r="LKJ923" s="806"/>
      <c r="LKK923" s="806"/>
      <c r="LKL923" s="806"/>
      <c r="LKM923" s="806"/>
      <c r="LKN923" s="806"/>
      <c r="LKO923" s="806"/>
      <c r="LKP923" s="806"/>
      <c r="LKQ923" s="806"/>
      <c r="LKR923" s="806"/>
      <c r="LKS923" s="806"/>
      <c r="LKT923" s="806"/>
      <c r="LKU923" s="806"/>
      <c r="LKV923" s="806"/>
      <c r="LKW923" s="806"/>
      <c r="LKX923" s="806"/>
      <c r="LKY923" s="806"/>
      <c r="LKZ923" s="806"/>
      <c r="LLA923" s="806"/>
      <c r="LLB923" s="806"/>
      <c r="LLC923" s="806"/>
      <c r="LLD923" s="806"/>
      <c r="LLE923" s="806"/>
      <c r="LLF923" s="806"/>
      <c r="LLG923" s="806"/>
      <c r="LLH923" s="806"/>
      <c r="LLI923" s="806"/>
      <c r="LLJ923" s="806"/>
      <c r="LLK923" s="806"/>
      <c r="LLL923" s="806"/>
      <c r="LLM923" s="806"/>
      <c r="LLN923" s="806"/>
      <c r="LLO923" s="806"/>
      <c r="LLP923" s="806"/>
      <c r="LLQ923" s="806"/>
      <c r="LLR923" s="806"/>
      <c r="LLS923" s="806"/>
      <c r="LLT923" s="806"/>
      <c r="LLU923" s="806"/>
      <c r="LLV923" s="806"/>
      <c r="LLW923" s="806"/>
      <c r="LLX923" s="806"/>
      <c r="LLY923" s="806"/>
      <c r="LLZ923" s="806"/>
      <c r="LMA923" s="806"/>
      <c r="LMB923" s="806"/>
      <c r="LMC923" s="806"/>
      <c r="LMD923" s="806"/>
      <c r="LME923" s="806"/>
      <c r="LMF923" s="806"/>
      <c r="LMG923" s="806"/>
      <c r="LMH923" s="806"/>
      <c r="LMI923" s="806"/>
      <c r="LMJ923" s="806"/>
      <c r="LMK923" s="806"/>
      <c r="LML923" s="806"/>
      <c r="LMM923" s="806"/>
      <c r="LMN923" s="806"/>
      <c r="LMO923" s="806"/>
      <c r="LMP923" s="806"/>
      <c r="LMQ923" s="806"/>
      <c r="LMR923" s="806"/>
      <c r="LMS923" s="806"/>
      <c r="LMT923" s="806"/>
      <c r="LMU923" s="806"/>
      <c r="LMV923" s="806"/>
      <c r="LMW923" s="806"/>
      <c r="LMX923" s="806"/>
      <c r="LMY923" s="806"/>
      <c r="LMZ923" s="806"/>
      <c r="LNA923" s="806"/>
      <c r="LNB923" s="806"/>
      <c r="LNC923" s="806"/>
      <c r="LND923" s="806"/>
      <c r="LNE923" s="806"/>
      <c r="LNF923" s="806"/>
      <c r="LNG923" s="806"/>
      <c r="LNH923" s="806"/>
      <c r="LNI923" s="806"/>
      <c r="LNJ923" s="806"/>
      <c r="LNK923" s="806"/>
      <c r="LNL923" s="806"/>
      <c r="LNM923" s="806"/>
      <c r="LNN923" s="806"/>
      <c r="LNO923" s="806"/>
      <c r="LNP923" s="806"/>
      <c r="LNQ923" s="806"/>
      <c r="LNR923" s="806"/>
      <c r="LNS923" s="806"/>
      <c r="LNT923" s="806"/>
      <c r="LNU923" s="806"/>
      <c r="LNV923" s="806"/>
      <c r="LNW923" s="806"/>
      <c r="LNX923" s="806"/>
      <c r="LNY923" s="806"/>
      <c r="LNZ923" s="806"/>
      <c r="LOA923" s="806"/>
      <c r="LOB923" s="806"/>
      <c r="LOC923" s="806"/>
      <c r="LOD923" s="806"/>
      <c r="LOE923" s="806"/>
      <c r="LOF923" s="806"/>
      <c r="LOG923" s="806"/>
      <c r="LOH923" s="806"/>
      <c r="LOI923" s="806"/>
      <c r="LOJ923" s="806"/>
      <c r="LOK923" s="806"/>
      <c r="LOL923" s="806"/>
      <c r="LOM923" s="806"/>
      <c r="LON923" s="806"/>
      <c r="LOO923" s="806"/>
      <c r="LOP923" s="806"/>
      <c r="LOQ923" s="806"/>
      <c r="LOR923" s="806"/>
      <c r="LOS923" s="806"/>
      <c r="LOT923" s="806"/>
      <c r="LOU923" s="806"/>
      <c r="LOV923" s="806"/>
      <c r="LOW923" s="806"/>
      <c r="LOX923" s="806"/>
      <c r="LOY923" s="806"/>
      <c r="LOZ923" s="806"/>
      <c r="LPA923" s="806"/>
      <c r="LPB923" s="806"/>
      <c r="LPC923" s="806"/>
      <c r="LPD923" s="806"/>
      <c r="LPE923" s="806"/>
      <c r="LPF923" s="806"/>
      <c r="LPG923" s="806"/>
      <c r="LPH923" s="806"/>
      <c r="LPI923" s="806"/>
      <c r="LPJ923" s="806"/>
      <c r="LPK923" s="806"/>
      <c r="LPL923" s="806"/>
      <c r="LPM923" s="806"/>
      <c r="LPN923" s="806"/>
      <c r="LPO923" s="806"/>
      <c r="LPP923" s="806"/>
      <c r="LPQ923" s="806"/>
      <c r="LPR923" s="806"/>
      <c r="LPS923" s="806"/>
      <c r="LPT923" s="806"/>
      <c r="LPU923" s="806"/>
      <c r="LPV923" s="806"/>
      <c r="LPW923" s="806"/>
      <c r="LPX923" s="806"/>
      <c r="LPY923" s="806"/>
      <c r="LPZ923" s="806"/>
      <c r="LQA923" s="806"/>
      <c r="LQB923" s="806"/>
      <c r="LQC923" s="806"/>
      <c r="LQD923" s="806"/>
      <c r="LQE923" s="806"/>
      <c r="LQF923" s="806"/>
      <c r="LQG923" s="806"/>
      <c r="LQH923" s="806"/>
      <c r="LQI923" s="806"/>
      <c r="LQJ923" s="806"/>
      <c r="LQK923" s="806"/>
      <c r="LQL923" s="806"/>
      <c r="LQM923" s="806"/>
      <c r="LQN923" s="806"/>
      <c r="LQO923" s="806"/>
      <c r="LQP923" s="806"/>
      <c r="LQQ923" s="806"/>
      <c r="LQR923" s="806"/>
      <c r="LQS923" s="806"/>
      <c r="LQT923" s="806"/>
      <c r="LQU923" s="806"/>
      <c r="LQV923" s="806"/>
      <c r="LQW923" s="806"/>
      <c r="LQX923" s="806"/>
      <c r="LQY923" s="806"/>
      <c r="LQZ923" s="806"/>
      <c r="LRA923" s="806"/>
      <c r="LRB923" s="806"/>
      <c r="LRC923" s="806"/>
      <c r="LRD923" s="806"/>
      <c r="LRE923" s="806"/>
      <c r="LRF923" s="806"/>
      <c r="LRG923" s="806"/>
      <c r="LRH923" s="806"/>
      <c r="LRI923" s="806"/>
      <c r="LRJ923" s="806"/>
      <c r="LRK923" s="806"/>
      <c r="LRL923" s="806"/>
      <c r="LRM923" s="806"/>
      <c r="LRN923" s="806"/>
      <c r="LRO923" s="806"/>
      <c r="LRP923" s="806"/>
      <c r="LRQ923" s="806"/>
      <c r="LRR923" s="806"/>
      <c r="LRS923" s="806"/>
      <c r="LRT923" s="806"/>
      <c r="LRU923" s="806"/>
      <c r="LRV923" s="806"/>
      <c r="LRW923" s="806"/>
      <c r="LRX923" s="806"/>
      <c r="LRY923" s="806"/>
      <c r="LRZ923" s="806"/>
      <c r="LSA923" s="806"/>
      <c r="LSB923" s="806"/>
      <c r="LSC923" s="806"/>
      <c r="LSD923" s="806"/>
      <c r="LSE923" s="806"/>
      <c r="LSF923" s="806"/>
      <c r="LSG923" s="806"/>
      <c r="LSH923" s="806"/>
      <c r="LSI923" s="806"/>
      <c r="LSJ923" s="806"/>
      <c r="LSK923" s="806"/>
      <c r="LSL923" s="806"/>
      <c r="LSM923" s="806"/>
      <c r="LSN923" s="806"/>
      <c r="LSO923" s="806"/>
      <c r="LSP923" s="806"/>
      <c r="LSQ923" s="806"/>
      <c r="LSR923" s="806"/>
      <c r="LSS923" s="806"/>
      <c r="LST923" s="806"/>
      <c r="LSU923" s="806"/>
      <c r="LSV923" s="806"/>
      <c r="LSW923" s="806"/>
      <c r="LSX923" s="806"/>
      <c r="LSY923" s="806"/>
      <c r="LSZ923" s="806"/>
      <c r="LTA923" s="806"/>
      <c r="LTB923" s="806"/>
      <c r="LTC923" s="806"/>
      <c r="LTD923" s="806"/>
      <c r="LTE923" s="806"/>
      <c r="LTF923" s="806"/>
      <c r="LTG923" s="806"/>
      <c r="LTH923" s="806"/>
      <c r="LTI923" s="806"/>
      <c r="LTJ923" s="806"/>
      <c r="LTK923" s="806"/>
      <c r="LTL923" s="806"/>
      <c r="LTM923" s="806"/>
      <c r="LTN923" s="806"/>
      <c r="LTO923" s="806"/>
      <c r="LTP923" s="806"/>
      <c r="LTQ923" s="806"/>
      <c r="LTR923" s="806"/>
      <c r="LTS923" s="806"/>
      <c r="LTT923" s="806"/>
      <c r="LTU923" s="806"/>
      <c r="LTV923" s="806"/>
      <c r="LTW923" s="806"/>
      <c r="LTX923" s="806"/>
      <c r="LTY923" s="806"/>
      <c r="LTZ923" s="806"/>
      <c r="LUA923" s="806"/>
      <c r="LUB923" s="806"/>
      <c r="LUC923" s="806"/>
      <c r="LUD923" s="806"/>
      <c r="LUE923" s="806"/>
      <c r="LUF923" s="806"/>
      <c r="LUG923" s="806"/>
      <c r="LUH923" s="806"/>
      <c r="LUI923" s="806"/>
      <c r="LUJ923" s="806"/>
      <c r="LUK923" s="806"/>
      <c r="LUL923" s="806"/>
      <c r="LUM923" s="806"/>
      <c r="LUN923" s="806"/>
      <c r="LUO923" s="806"/>
      <c r="LUP923" s="806"/>
      <c r="LUQ923" s="806"/>
      <c r="LUR923" s="806"/>
      <c r="LUS923" s="806"/>
      <c r="LUT923" s="806"/>
      <c r="LUU923" s="806"/>
      <c r="LUV923" s="806"/>
      <c r="LUW923" s="806"/>
      <c r="LUX923" s="806"/>
      <c r="LUY923" s="806"/>
      <c r="LUZ923" s="806"/>
      <c r="LVA923" s="806"/>
      <c r="LVB923" s="806"/>
      <c r="LVC923" s="806"/>
      <c r="LVD923" s="806"/>
      <c r="LVE923" s="806"/>
      <c r="LVF923" s="806"/>
      <c r="LVG923" s="806"/>
      <c r="LVH923" s="806"/>
      <c r="LVI923" s="806"/>
      <c r="LVJ923" s="806"/>
      <c r="LVK923" s="806"/>
      <c r="LVL923" s="806"/>
      <c r="LVM923" s="806"/>
      <c r="LVN923" s="806"/>
      <c r="LVO923" s="806"/>
      <c r="LVP923" s="806"/>
      <c r="LVQ923" s="806"/>
      <c r="LVR923" s="806"/>
      <c r="LVS923" s="806"/>
      <c r="LVT923" s="806"/>
      <c r="LVU923" s="806"/>
      <c r="LVV923" s="806"/>
      <c r="LVW923" s="806"/>
      <c r="LVX923" s="806"/>
      <c r="LVY923" s="806"/>
      <c r="LVZ923" s="806"/>
      <c r="LWA923" s="806"/>
      <c r="LWB923" s="806"/>
      <c r="LWC923" s="806"/>
      <c r="LWD923" s="806"/>
      <c r="LWE923" s="806"/>
      <c r="LWF923" s="806"/>
      <c r="LWG923" s="806"/>
      <c r="LWH923" s="806"/>
      <c r="LWI923" s="806"/>
      <c r="LWJ923" s="806"/>
      <c r="LWK923" s="806"/>
      <c r="LWL923" s="806"/>
      <c r="LWM923" s="806"/>
      <c r="LWN923" s="806"/>
      <c r="LWO923" s="806"/>
      <c r="LWP923" s="806"/>
      <c r="LWQ923" s="806"/>
      <c r="LWR923" s="806"/>
      <c r="LWS923" s="806"/>
      <c r="LWT923" s="806"/>
      <c r="LWU923" s="806"/>
      <c r="LWV923" s="806"/>
      <c r="LWW923" s="806"/>
      <c r="LWX923" s="806"/>
      <c r="LWY923" s="806"/>
      <c r="LWZ923" s="806"/>
      <c r="LXA923" s="806"/>
      <c r="LXB923" s="806"/>
      <c r="LXC923" s="806"/>
      <c r="LXD923" s="806"/>
      <c r="LXE923" s="806"/>
      <c r="LXF923" s="806"/>
      <c r="LXG923" s="806"/>
      <c r="LXH923" s="806"/>
      <c r="LXI923" s="806"/>
      <c r="LXJ923" s="806"/>
      <c r="LXK923" s="806"/>
      <c r="LXL923" s="806"/>
      <c r="LXM923" s="806"/>
      <c r="LXN923" s="806"/>
      <c r="LXO923" s="806"/>
      <c r="LXP923" s="806"/>
      <c r="LXQ923" s="806"/>
      <c r="LXR923" s="806"/>
      <c r="LXS923" s="806"/>
      <c r="LXT923" s="806"/>
      <c r="LXU923" s="806"/>
      <c r="LXV923" s="806"/>
      <c r="LXW923" s="806"/>
      <c r="LXX923" s="806"/>
      <c r="LXY923" s="806"/>
      <c r="LXZ923" s="806"/>
      <c r="LYA923" s="806"/>
      <c r="LYB923" s="806"/>
      <c r="LYC923" s="806"/>
      <c r="LYD923" s="806"/>
      <c r="LYE923" s="806"/>
      <c r="LYF923" s="806"/>
      <c r="LYG923" s="806"/>
      <c r="LYH923" s="806"/>
      <c r="LYI923" s="806"/>
      <c r="LYJ923" s="806"/>
      <c r="LYK923" s="806"/>
      <c r="LYL923" s="806"/>
      <c r="LYM923" s="806"/>
      <c r="LYN923" s="806"/>
      <c r="LYO923" s="806"/>
      <c r="LYP923" s="806"/>
      <c r="LYQ923" s="806"/>
      <c r="LYR923" s="806"/>
      <c r="LYS923" s="806"/>
      <c r="LYT923" s="806"/>
      <c r="LYU923" s="806"/>
      <c r="LYV923" s="806"/>
      <c r="LYW923" s="806"/>
      <c r="LYX923" s="806"/>
      <c r="LYY923" s="806"/>
      <c r="LYZ923" s="806"/>
      <c r="LZA923" s="806"/>
      <c r="LZB923" s="806"/>
      <c r="LZC923" s="806"/>
      <c r="LZD923" s="806"/>
      <c r="LZE923" s="806"/>
      <c r="LZF923" s="806"/>
      <c r="LZG923" s="806"/>
      <c r="LZH923" s="806"/>
      <c r="LZI923" s="806"/>
      <c r="LZJ923" s="806"/>
      <c r="LZK923" s="806"/>
      <c r="LZL923" s="806"/>
      <c r="LZM923" s="806"/>
      <c r="LZN923" s="806"/>
      <c r="LZO923" s="806"/>
      <c r="LZP923" s="806"/>
      <c r="LZQ923" s="806"/>
      <c r="LZR923" s="806"/>
      <c r="LZS923" s="806"/>
      <c r="LZT923" s="806"/>
      <c r="LZU923" s="806"/>
      <c r="LZV923" s="806"/>
      <c r="LZW923" s="806"/>
      <c r="LZX923" s="806"/>
      <c r="LZY923" s="806"/>
      <c r="LZZ923" s="806"/>
      <c r="MAA923" s="806"/>
      <c r="MAB923" s="806"/>
      <c r="MAC923" s="806"/>
      <c r="MAD923" s="806"/>
      <c r="MAE923" s="806"/>
      <c r="MAF923" s="806"/>
      <c r="MAG923" s="806"/>
      <c r="MAH923" s="806"/>
      <c r="MAI923" s="806"/>
      <c r="MAJ923" s="806"/>
      <c r="MAK923" s="806"/>
      <c r="MAL923" s="806"/>
      <c r="MAM923" s="806"/>
      <c r="MAN923" s="806"/>
      <c r="MAO923" s="806"/>
      <c r="MAP923" s="806"/>
      <c r="MAQ923" s="806"/>
      <c r="MAR923" s="806"/>
      <c r="MAS923" s="806"/>
      <c r="MAT923" s="806"/>
      <c r="MAU923" s="806"/>
      <c r="MAV923" s="806"/>
      <c r="MAW923" s="806"/>
      <c r="MAX923" s="806"/>
      <c r="MAY923" s="806"/>
      <c r="MAZ923" s="806"/>
      <c r="MBA923" s="806"/>
      <c r="MBB923" s="806"/>
      <c r="MBC923" s="806"/>
      <c r="MBD923" s="806"/>
      <c r="MBE923" s="806"/>
      <c r="MBF923" s="806"/>
      <c r="MBG923" s="806"/>
      <c r="MBH923" s="806"/>
      <c r="MBI923" s="806"/>
      <c r="MBJ923" s="806"/>
      <c r="MBK923" s="806"/>
      <c r="MBL923" s="806"/>
      <c r="MBM923" s="806"/>
      <c r="MBN923" s="806"/>
      <c r="MBO923" s="806"/>
      <c r="MBP923" s="806"/>
      <c r="MBQ923" s="806"/>
      <c r="MBR923" s="806"/>
      <c r="MBS923" s="806"/>
      <c r="MBT923" s="806"/>
      <c r="MBU923" s="806"/>
      <c r="MBV923" s="806"/>
      <c r="MBW923" s="806"/>
      <c r="MBX923" s="806"/>
      <c r="MBY923" s="806"/>
      <c r="MBZ923" s="806"/>
      <c r="MCA923" s="806"/>
      <c r="MCB923" s="806"/>
      <c r="MCC923" s="806"/>
      <c r="MCD923" s="806"/>
      <c r="MCE923" s="806"/>
      <c r="MCF923" s="806"/>
      <c r="MCG923" s="806"/>
      <c r="MCH923" s="806"/>
      <c r="MCI923" s="806"/>
      <c r="MCJ923" s="806"/>
      <c r="MCK923" s="806"/>
      <c r="MCL923" s="806"/>
      <c r="MCM923" s="806"/>
      <c r="MCN923" s="806"/>
      <c r="MCO923" s="806"/>
      <c r="MCP923" s="806"/>
      <c r="MCQ923" s="806"/>
      <c r="MCR923" s="806"/>
      <c r="MCS923" s="806"/>
      <c r="MCT923" s="806"/>
      <c r="MCU923" s="806"/>
      <c r="MCV923" s="806"/>
      <c r="MCW923" s="806"/>
      <c r="MCX923" s="806"/>
      <c r="MCY923" s="806"/>
      <c r="MCZ923" s="806"/>
      <c r="MDA923" s="806"/>
      <c r="MDB923" s="806"/>
      <c r="MDC923" s="806"/>
      <c r="MDD923" s="806"/>
      <c r="MDE923" s="806"/>
      <c r="MDF923" s="806"/>
      <c r="MDG923" s="806"/>
      <c r="MDH923" s="806"/>
      <c r="MDI923" s="806"/>
      <c r="MDJ923" s="806"/>
      <c r="MDK923" s="806"/>
      <c r="MDL923" s="806"/>
      <c r="MDM923" s="806"/>
      <c r="MDN923" s="806"/>
      <c r="MDO923" s="806"/>
      <c r="MDP923" s="806"/>
      <c r="MDQ923" s="806"/>
      <c r="MDR923" s="806"/>
      <c r="MDS923" s="806"/>
      <c r="MDT923" s="806"/>
      <c r="MDU923" s="806"/>
      <c r="MDV923" s="806"/>
      <c r="MDW923" s="806"/>
      <c r="MDX923" s="806"/>
      <c r="MDY923" s="806"/>
      <c r="MDZ923" s="806"/>
      <c r="MEA923" s="806"/>
      <c r="MEB923" s="806"/>
      <c r="MEC923" s="806"/>
      <c r="MED923" s="806"/>
      <c r="MEE923" s="806"/>
      <c r="MEF923" s="806"/>
      <c r="MEG923" s="806"/>
      <c r="MEH923" s="806"/>
      <c r="MEI923" s="806"/>
      <c r="MEJ923" s="806"/>
      <c r="MEK923" s="806"/>
      <c r="MEL923" s="806"/>
      <c r="MEM923" s="806"/>
      <c r="MEN923" s="806"/>
      <c r="MEO923" s="806"/>
      <c r="MEP923" s="806"/>
      <c r="MEQ923" s="806"/>
      <c r="MER923" s="806"/>
      <c r="MES923" s="806"/>
      <c r="MET923" s="806"/>
      <c r="MEU923" s="806"/>
      <c r="MEV923" s="806"/>
      <c r="MEW923" s="806"/>
      <c r="MEX923" s="806"/>
      <c r="MEY923" s="806"/>
      <c r="MEZ923" s="806"/>
      <c r="MFA923" s="806"/>
      <c r="MFB923" s="806"/>
      <c r="MFC923" s="806"/>
      <c r="MFD923" s="806"/>
      <c r="MFE923" s="806"/>
      <c r="MFF923" s="806"/>
      <c r="MFG923" s="806"/>
      <c r="MFH923" s="806"/>
      <c r="MFI923" s="806"/>
      <c r="MFJ923" s="806"/>
      <c r="MFK923" s="806"/>
      <c r="MFL923" s="806"/>
      <c r="MFM923" s="806"/>
      <c r="MFN923" s="806"/>
      <c r="MFO923" s="806"/>
      <c r="MFP923" s="806"/>
      <c r="MFQ923" s="806"/>
      <c r="MFR923" s="806"/>
      <c r="MFS923" s="806"/>
      <c r="MFT923" s="806"/>
      <c r="MFU923" s="806"/>
      <c r="MFV923" s="806"/>
      <c r="MFW923" s="806"/>
      <c r="MFX923" s="806"/>
      <c r="MFY923" s="806"/>
      <c r="MFZ923" s="806"/>
      <c r="MGA923" s="806"/>
      <c r="MGB923" s="806"/>
      <c r="MGC923" s="806"/>
      <c r="MGD923" s="806"/>
      <c r="MGE923" s="806"/>
      <c r="MGF923" s="806"/>
      <c r="MGG923" s="806"/>
      <c r="MGH923" s="806"/>
      <c r="MGI923" s="806"/>
      <c r="MGJ923" s="806"/>
      <c r="MGK923" s="806"/>
      <c r="MGL923" s="806"/>
      <c r="MGM923" s="806"/>
      <c r="MGN923" s="806"/>
      <c r="MGO923" s="806"/>
      <c r="MGP923" s="806"/>
      <c r="MGQ923" s="806"/>
      <c r="MGR923" s="806"/>
      <c r="MGS923" s="806"/>
      <c r="MGT923" s="806"/>
      <c r="MGU923" s="806"/>
      <c r="MGV923" s="806"/>
      <c r="MGW923" s="806"/>
      <c r="MGX923" s="806"/>
      <c r="MGY923" s="806"/>
      <c r="MGZ923" s="806"/>
      <c r="MHA923" s="806"/>
      <c r="MHB923" s="806"/>
      <c r="MHC923" s="806"/>
      <c r="MHD923" s="806"/>
      <c r="MHE923" s="806"/>
      <c r="MHF923" s="806"/>
      <c r="MHG923" s="806"/>
      <c r="MHH923" s="806"/>
      <c r="MHI923" s="806"/>
      <c r="MHJ923" s="806"/>
      <c r="MHK923" s="806"/>
      <c r="MHL923" s="806"/>
      <c r="MHM923" s="806"/>
      <c r="MHN923" s="806"/>
      <c r="MHO923" s="806"/>
      <c r="MHP923" s="806"/>
      <c r="MHQ923" s="806"/>
      <c r="MHR923" s="806"/>
      <c r="MHS923" s="806"/>
      <c r="MHT923" s="806"/>
      <c r="MHU923" s="806"/>
      <c r="MHV923" s="806"/>
      <c r="MHW923" s="806"/>
      <c r="MHX923" s="806"/>
      <c r="MHY923" s="806"/>
      <c r="MHZ923" s="806"/>
      <c r="MIA923" s="806"/>
      <c r="MIB923" s="806"/>
      <c r="MIC923" s="806"/>
      <c r="MID923" s="806"/>
      <c r="MIE923" s="806"/>
      <c r="MIF923" s="806"/>
      <c r="MIG923" s="806"/>
      <c r="MIH923" s="806"/>
      <c r="MII923" s="806"/>
      <c r="MIJ923" s="806"/>
      <c r="MIK923" s="806"/>
      <c r="MIL923" s="806"/>
      <c r="MIM923" s="806"/>
      <c r="MIN923" s="806"/>
      <c r="MIO923" s="806"/>
      <c r="MIP923" s="806"/>
      <c r="MIQ923" s="806"/>
      <c r="MIR923" s="806"/>
      <c r="MIS923" s="806"/>
      <c r="MIT923" s="806"/>
      <c r="MIU923" s="806"/>
      <c r="MIV923" s="806"/>
      <c r="MIW923" s="806"/>
      <c r="MIX923" s="806"/>
      <c r="MIY923" s="806"/>
      <c r="MIZ923" s="806"/>
      <c r="MJA923" s="806"/>
      <c r="MJB923" s="806"/>
      <c r="MJC923" s="806"/>
      <c r="MJD923" s="806"/>
      <c r="MJE923" s="806"/>
      <c r="MJF923" s="806"/>
      <c r="MJG923" s="806"/>
      <c r="MJH923" s="806"/>
      <c r="MJI923" s="806"/>
      <c r="MJJ923" s="806"/>
      <c r="MJK923" s="806"/>
      <c r="MJL923" s="806"/>
      <c r="MJM923" s="806"/>
      <c r="MJN923" s="806"/>
      <c r="MJO923" s="806"/>
      <c r="MJP923" s="806"/>
      <c r="MJQ923" s="806"/>
      <c r="MJR923" s="806"/>
      <c r="MJS923" s="806"/>
      <c r="MJT923" s="806"/>
      <c r="MJU923" s="806"/>
      <c r="MJV923" s="806"/>
      <c r="MJW923" s="806"/>
      <c r="MJX923" s="806"/>
      <c r="MJY923" s="806"/>
      <c r="MJZ923" s="806"/>
      <c r="MKA923" s="806"/>
      <c r="MKB923" s="806"/>
      <c r="MKC923" s="806"/>
      <c r="MKD923" s="806"/>
      <c r="MKE923" s="806"/>
      <c r="MKF923" s="806"/>
      <c r="MKG923" s="806"/>
      <c r="MKH923" s="806"/>
      <c r="MKI923" s="806"/>
      <c r="MKJ923" s="806"/>
      <c r="MKK923" s="806"/>
      <c r="MKL923" s="806"/>
      <c r="MKM923" s="806"/>
      <c r="MKN923" s="806"/>
      <c r="MKO923" s="806"/>
      <c r="MKP923" s="806"/>
      <c r="MKQ923" s="806"/>
      <c r="MKR923" s="806"/>
      <c r="MKS923" s="806"/>
      <c r="MKT923" s="806"/>
      <c r="MKU923" s="806"/>
      <c r="MKV923" s="806"/>
      <c r="MKW923" s="806"/>
      <c r="MKX923" s="806"/>
      <c r="MKY923" s="806"/>
      <c r="MKZ923" s="806"/>
      <c r="MLA923" s="806"/>
      <c r="MLB923" s="806"/>
      <c r="MLC923" s="806"/>
      <c r="MLD923" s="806"/>
      <c r="MLE923" s="806"/>
      <c r="MLF923" s="806"/>
      <c r="MLG923" s="806"/>
      <c r="MLH923" s="806"/>
      <c r="MLI923" s="806"/>
      <c r="MLJ923" s="806"/>
      <c r="MLK923" s="806"/>
      <c r="MLL923" s="806"/>
      <c r="MLM923" s="806"/>
      <c r="MLN923" s="806"/>
      <c r="MLO923" s="806"/>
      <c r="MLP923" s="806"/>
      <c r="MLQ923" s="806"/>
      <c r="MLR923" s="806"/>
      <c r="MLS923" s="806"/>
      <c r="MLT923" s="806"/>
      <c r="MLU923" s="806"/>
      <c r="MLV923" s="806"/>
      <c r="MLW923" s="806"/>
      <c r="MLX923" s="806"/>
      <c r="MLY923" s="806"/>
      <c r="MLZ923" s="806"/>
      <c r="MMA923" s="806"/>
      <c r="MMB923" s="806"/>
      <c r="MMC923" s="806"/>
      <c r="MMD923" s="806"/>
      <c r="MME923" s="806"/>
      <c r="MMF923" s="806"/>
      <c r="MMG923" s="806"/>
      <c r="MMH923" s="806"/>
      <c r="MMI923" s="806"/>
      <c r="MMJ923" s="806"/>
      <c r="MMK923" s="806"/>
      <c r="MML923" s="806"/>
      <c r="MMM923" s="806"/>
      <c r="MMN923" s="806"/>
      <c r="MMO923" s="806"/>
      <c r="MMP923" s="806"/>
      <c r="MMQ923" s="806"/>
      <c r="MMR923" s="806"/>
      <c r="MMS923" s="806"/>
      <c r="MMT923" s="806"/>
      <c r="MMU923" s="806"/>
      <c r="MMV923" s="806"/>
      <c r="MMW923" s="806"/>
      <c r="MMX923" s="806"/>
      <c r="MMY923" s="806"/>
      <c r="MMZ923" s="806"/>
      <c r="MNA923" s="806"/>
      <c r="MNB923" s="806"/>
      <c r="MNC923" s="806"/>
      <c r="MND923" s="806"/>
      <c r="MNE923" s="806"/>
      <c r="MNF923" s="806"/>
      <c r="MNG923" s="806"/>
      <c r="MNH923" s="806"/>
      <c r="MNI923" s="806"/>
      <c r="MNJ923" s="806"/>
      <c r="MNK923" s="806"/>
      <c r="MNL923" s="806"/>
      <c r="MNM923" s="806"/>
      <c r="MNN923" s="806"/>
      <c r="MNO923" s="806"/>
      <c r="MNP923" s="806"/>
      <c r="MNQ923" s="806"/>
      <c r="MNR923" s="806"/>
      <c r="MNS923" s="806"/>
      <c r="MNT923" s="806"/>
      <c r="MNU923" s="806"/>
      <c r="MNV923" s="806"/>
      <c r="MNW923" s="806"/>
      <c r="MNX923" s="806"/>
      <c r="MNY923" s="806"/>
      <c r="MNZ923" s="806"/>
      <c r="MOA923" s="806"/>
      <c r="MOB923" s="806"/>
      <c r="MOC923" s="806"/>
      <c r="MOD923" s="806"/>
      <c r="MOE923" s="806"/>
      <c r="MOF923" s="806"/>
      <c r="MOG923" s="806"/>
      <c r="MOH923" s="806"/>
      <c r="MOI923" s="806"/>
      <c r="MOJ923" s="806"/>
      <c r="MOK923" s="806"/>
      <c r="MOL923" s="806"/>
      <c r="MOM923" s="806"/>
      <c r="MON923" s="806"/>
      <c r="MOO923" s="806"/>
      <c r="MOP923" s="806"/>
      <c r="MOQ923" s="806"/>
      <c r="MOR923" s="806"/>
      <c r="MOS923" s="806"/>
      <c r="MOT923" s="806"/>
      <c r="MOU923" s="806"/>
      <c r="MOV923" s="806"/>
      <c r="MOW923" s="806"/>
      <c r="MOX923" s="806"/>
      <c r="MOY923" s="806"/>
      <c r="MOZ923" s="806"/>
      <c r="MPA923" s="806"/>
      <c r="MPB923" s="806"/>
      <c r="MPC923" s="806"/>
      <c r="MPD923" s="806"/>
      <c r="MPE923" s="806"/>
      <c r="MPF923" s="806"/>
      <c r="MPG923" s="806"/>
      <c r="MPH923" s="806"/>
      <c r="MPI923" s="806"/>
      <c r="MPJ923" s="806"/>
      <c r="MPK923" s="806"/>
      <c r="MPL923" s="806"/>
      <c r="MPM923" s="806"/>
      <c r="MPN923" s="806"/>
      <c r="MPO923" s="806"/>
      <c r="MPP923" s="806"/>
      <c r="MPQ923" s="806"/>
      <c r="MPR923" s="806"/>
      <c r="MPS923" s="806"/>
      <c r="MPT923" s="806"/>
      <c r="MPU923" s="806"/>
      <c r="MPV923" s="806"/>
      <c r="MPW923" s="806"/>
      <c r="MPX923" s="806"/>
      <c r="MPY923" s="806"/>
      <c r="MPZ923" s="806"/>
      <c r="MQA923" s="806"/>
      <c r="MQB923" s="806"/>
      <c r="MQC923" s="806"/>
      <c r="MQD923" s="806"/>
      <c r="MQE923" s="806"/>
      <c r="MQF923" s="806"/>
      <c r="MQG923" s="806"/>
      <c r="MQH923" s="806"/>
      <c r="MQI923" s="806"/>
      <c r="MQJ923" s="806"/>
      <c r="MQK923" s="806"/>
      <c r="MQL923" s="806"/>
      <c r="MQM923" s="806"/>
      <c r="MQN923" s="806"/>
      <c r="MQO923" s="806"/>
      <c r="MQP923" s="806"/>
      <c r="MQQ923" s="806"/>
      <c r="MQR923" s="806"/>
      <c r="MQS923" s="806"/>
      <c r="MQT923" s="806"/>
      <c r="MQU923" s="806"/>
      <c r="MQV923" s="806"/>
      <c r="MQW923" s="806"/>
      <c r="MQX923" s="806"/>
      <c r="MQY923" s="806"/>
      <c r="MQZ923" s="806"/>
      <c r="MRA923" s="806"/>
      <c r="MRB923" s="806"/>
      <c r="MRC923" s="806"/>
      <c r="MRD923" s="806"/>
      <c r="MRE923" s="806"/>
      <c r="MRF923" s="806"/>
      <c r="MRG923" s="806"/>
      <c r="MRH923" s="806"/>
      <c r="MRI923" s="806"/>
      <c r="MRJ923" s="806"/>
      <c r="MRK923" s="806"/>
      <c r="MRL923" s="806"/>
      <c r="MRM923" s="806"/>
      <c r="MRN923" s="806"/>
      <c r="MRO923" s="806"/>
      <c r="MRP923" s="806"/>
      <c r="MRQ923" s="806"/>
      <c r="MRR923" s="806"/>
      <c r="MRS923" s="806"/>
      <c r="MRT923" s="806"/>
      <c r="MRU923" s="806"/>
      <c r="MRV923" s="806"/>
      <c r="MRW923" s="806"/>
      <c r="MRX923" s="806"/>
      <c r="MRY923" s="806"/>
      <c r="MRZ923" s="806"/>
      <c r="MSA923" s="806"/>
      <c r="MSB923" s="806"/>
      <c r="MSC923" s="806"/>
      <c r="MSD923" s="806"/>
      <c r="MSE923" s="806"/>
      <c r="MSF923" s="806"/>
      <c r="MSG923" s="806"/>
      <c r="MSH923" s="806"/>
      <c r="MSI923" s="806"/>
      <c r="MSJ923" s="806"/>
      <c r="MSK923" s="806"/>
      <c r="MSL923" s="806"/>
      <c r="MSM923" s="806"/>
      <c r="MSN923" s="806"/>
      <c r="MSO923" s="806"/>
      <c r="MSP923" s="806"/>
      <c r="MSQ923" s="806"/>
      <c r="MSR923" s="806"/>
      <c r="MSS923" s="806"/>
      <c r="MST923" s="806"/>
      <c r="MSU923" s="806"/>
      <c r="MSV923" s="806"/>
      <c r="MSW923" s="806"/>
      <c r="MSX923" s="806"/>
      <c r="MSY923" s="806"/>
      <c r="MSZ923" s="806"/>
      <c r="MTA923" s="806"/>
      <c r="MTB923" s="806"/>
      <c r="MTC923" s="806"/>
      <c r="MTD923" s="806"/>
      <c r="MTE923" s="806"/>
      <c r="MTF923" s="806"/>
      <c r="MTG923" s="806"/>
      <c r="MTH923" s="806"/>
      <c r="MTI923" s="806"/>
      <c r="MTJ923" s="806"/>
      <c r="MTK923" s="806"/>
      <c r="MTL923" s="806"/>
      <c r="MTM923" s="806"/>
      <c r="MTN923" s="806"/>
      <c r="MTO923" s="806"/>
      <c r="MTP923" s="806"/>
      <c r="MTQ923" s="806"/>
      <c r="MTR923" s="806"/>
      <c r="MTS923" s="806"/>
      <c r="MTT923" s="806"/>
      <c r="MTU923" s="806"/>
      <c r="MTV923" s="806"/>
      <c r="MTW923" s="806"/>
      <c r="MTX923" s="806"/>
      <c r="MTY923" s="806"/>
      <c r="MTZ923" s="806"/>
      <c r="MUA923" s="806"/>
      <c r="MUB923" s="806"/>
      <c r="MUC923" s="806"/>
      <c r="MUD923" s="806"/>
      <c r="MUE923" s="806"/>
      <c r="MUF923" s="806"/>
      <c r="MUG923" s="806"/>
      <c r="MUH923" s="806"/>
      <c r="MUI923" s="806"/>
      <c r="MUJ923" s="806"/>
      <c r="MUK923" s="806"/>
      <c r="MUL923" s="806"/>
      <c r="MUM923" s="806"/>
      <c r="MUN923" s="806"/>
      <c r="MUO923" s="806"/>
      <c r="MUP923" s="806"/>
      <c r="MUQ923" s="806"/>
      <c r="MUR923" s="806"/>
      <c r="MUS923" s="806"/>
      <c r="MUT923" s="806"/>
      <c r="MUU923" s="806"/>
      <c r="MUV923" s="806"/>
      <c r="MUW923" s="806"/>
      <c r="MUX923" s="806"/>
      <c r="MUY923" s="806"/>
      <c r="MUZ923" s="806"/>
      <c r="MVA923" s="806"/>
      <c r="MVB923" s="806"/>
      <c r="MVC923" s="806"/>
      <c r="MVD923" s="806"/>
      <c r="MVE923" s="806"/>
      <c r="MVF923" s="806"/>
      <c r="MVG923" s="806"/>
      <c r="MVH923" s="806"/>
      <c r="MVI923" s="806"/>
      <c r="MVJ923" s="806"/>
      <c r="MVK923" s="806"/>
      <c r="MVL923" s="806"/>
      <c r="MVM923" s="806"/>
      <c r="MVN923" s="806"/>
      <c r="MVO923" s="806"/>
      <c r="MVP923" s="806"/>
      <c r="MVQ923" s="806"/>
      <c r="MVR923" s="806"/>
      <c r="MVS923" s="806"/>
      <c r="MVT923" s="806"/>
      <c r="MVU923" s="806"/>
      <c r="MVV923" s="806"/>
      <c r="MVW923" s="806"/>
      <c r="MVX923" s="806"/>
      <c r="MVY923" s="806"/>
      <c r="MVZ923" s="806"/>
      <c r="MWA923" s="806"/>
      <c r="MWB923" s="806"/>
      <c r="MWC923" s="806"/>
      <c r="MWD923" s="806"/>
      <c r="MWE923" s="806"/>
      <c r="MWF923" s="806"/>
      <c r="MWG923" s="806"/>
      <c r="MWH923" s="806"/>
      <c r="MWI923" s="806"/>
      <c r="MWJ923" s="806"/>
      <c r="MWK923" s="806"/>
      <c r="MWL923" s="806"/>
      <c r="MWM923" s="806"/>
      <c r="MWN923" s="806"/>
      <c r="MWO923" s="806"/>
      <c r="MWP923" s="806"/>
      <c r="MWQ923" s="806"/>
      <c r="MWR923" s="806"/>
      <c r="MWS923" s="806"/>
      <c r="MWT923" s="806"/>
      <c r="MWU923" s="806"/>
      <c r="MWV923" s="806"/>
      <c r="MWW923" s="806"/>
      <c r="MWX923" s="806"/>
      <c r="MWY923" s="806"/>
      <c r="MWZ923" s="806"/>
      <c r="MXA923" s="806"/>
      <c r="MXB923" s="806"/>
      <c r="MXC923" s="806"/>
      <c r="MXD923" s="806"/>
      <c r="MXE923" s="806"/>
      <c r="MXF923" s="806"/>
      <c r="MXG923" s="806"/>
      <c r="MXH923" s="806"/>
      <c r="MXI923" s="806"/>
      <c r="MXJ923" s="806"/>
      <c r="MXK923" s="806"/>
      <c r="MXL923" s="806"/>
      <c r="MXM923" s="806"/>
      <c r="MXN923" s="806"/>
      <c r="MXO923" s="806"/>
      <c r="MXP923" s="806"/>
      <c r="MXQ923" s="806"/>
      <c r="MXR923" s="806"/>
      <c r="MXS923" s="806"/>
      <c r="MXT923" s="806"/>
      <c r="MXU923" s="806"/>
      <c r="MXV923" s="806"/>
      <c r="MXW923" s="806"/>
      <c r="MXX923" s="806"/>
      <c r="MXY923" s="806"/>
      <c r="MXZ923" s="806"/>
      <c r="MYA923" s="806"/>
      <c r="MYB923" s="806"/>
      <c r="MYC923" s="806"/>
      <c r="MYD923" s="806"/>
      <c r="MYE923" s="806"/>
      <c r="MYF923" s="806"/>
      <c r="MYG923" s="806"/>
      <c r="MYH923" s="806"/>
      <c r="MYI923" s="806"/>
      <c r="MYJ923" s="806"/>
      <c r="MYK923" s="806"/>
      <c r="MYL923" s="806"/>
      <c r="MYM923" s="806"/>
      <c r="MYN923" s="806"/>
      <c r="MYO923" s="806"/>
      <c r="MYP923" s="806"/>
      <c r="MYQ923" s="806"/>
      <c r="MYR923" s="806"/>
      <c r="MYS923" s="806"/>
      <c r="MYT923" s="806"/>
      <c r="MYU923" s="806"/>
      <c r="MYV923" s="806"/>
      <c r="MYW923" s="806"/>
      <c r="MYX923" s="806"/>
      <c r="MYY923" s="806"/>
      <c r="MYZ923" s="806"/>
      <c r="MZA923" s="806"/>
      <c r="MZB923" s="806"/>
      <c r="MZC923" s="806"/>
      <c r="MZD923" s="806"/>
      <c r="MZE923" s="806"/>
      <c r="MZF923" s="806"/>
      <c r="MZG923" s="806"/>
      <c r="MZH923" s="806"/>
      <c r="MZI923" s="806"/>
      <c r="MZJ923" s="806"/>
      <c r="MZK923" s="806"/>
      <c r="MZL923" s="806"/>
      <c r="MZM923" s="806"/>
      <c r="MZN923" s="806"/>
      <c r="MZO923" s="806"/>
      <c r="MZP923" s="806"/>
      <c r="MZQ923" s="806"/>
      <c r="MZR923" s="806"/>
      <c r="MZS923" s="806"/>
      <c r="MZT923" s="806"/>
      <c r="MZU923" s="806"/>
      <c r="MZV923" s="806"/>
      <c r="MZW923" s="806"/>
      <c r="MZX923" s="806"/>
      <c r="MZY923" s="806"/>
      <c r="MZZ923" s="806"/>
      <c r="NAA923" s="806"/>
      <c r="NAB923" s="806"/>
      <c r="NAC923" s="806"/>
      <c r="NAD923" s="806"/>
      <c r="NAE923" s="806"/>
      <c r="NAF923" s="806"/>
      <c r="NAG923" s="806"/>
      <c r="NAH923" s="806"/>
      <c r="NAI923" s="806"/>
      <c r="NAJ923" s="806"/>
      <c r="NAK923" s="806"/>
      <c r="NAL923" s="806"/>
      <c r="NAM923" s="806"/>
      <c r="NAN923" s="806"/>
      <c r="NAO923" s="806"/>
      <c r="NAP923" s="806"/>
      <c r="NAQ923" s="806"/>
      <c r="NAR923" s="806"/>
      <c r="NAS923" s="806"/>
      <c r="NAT923" s="806"/>
      <c r="NAU923" s="806"/>
      <c r="NAV923" s="806"/>
      <c r="NAW923" s="806"/>
      <c r="NAX923" s="806"/>
      <c r="NAY923" s="806"/>
      <c r="NAZ923" s="806"/>
      <c r="NBA923" s="806"/>
      <c r="NBB923" s="806"/>
      <c r="NBC923" s="806"/>
      <c r="NBD923" s="806"/>
      <c r="NBE923" s="806"/>
      <c r="NBF923" s="806"/>
      <c r="NBG923" s="806"/>
      <c r="NBH923" s="806"/>
      <c r="NBI923" s="806"/>
      <c r="NBJ923" s="806"/>
      <c r="NBK923" s="806"/>
      <c r="NBL923" s="806"/>
      <c r="NBM923" s="806"/>
      <c r="NBN923" s="806"/>
      <c r="NBO923" s="806"/>
      <c r="NBP923" s="806"/>
      <c r="NBQ923" s="806"/>
      <c r="NBR923" s="806"/>
      <c r="NBS923" s="806"/>
      <c r="NBT923" s="806"/>
      <c r="NBU923" s="806"/>
      <c r="NBV923" s="806"/>
      <c r="NBW923" s="806"/>
      <c r="NBX923" s="806"/>
      <c r="NBY923" s="806"/>
      <c r="NBZ923" s="806"/>
      <c r="NCA923" s="806"/>
      <c r="NCB923" s="806"/>
      <c r="NCC923" s="806"/>
      <c r="NCD923" s="806"/>
      <c r="NCE923" s="806"/>
      <c r="NCF923" s="806"/>
      <c r="NCG923" s="806"/>
      <c r="NCH923" s="806"/>
      <c r="NCI923" s="806"/>
      <c r="NCJ923" s="806"/>
      <c r="NCK923" s="806"/>
      <c r="NCL923" s="806"/>
      <c r="NCM923" s="806"/>
      <c r="NCN923" s="806"/>
      <c r="NCO923" s="806"/>
      <c r="NCP923" s="806"/>
      <c r="NCQ923" s="806"/>
      <c r="NCR923" s="806"/>
      <c r="NCS923" s="806"/>
      <c r="NCT923" s="806"/>
      <c r="NCU923" s="806"/>
      <c r="NCV923" s="806"/>
      <c r="NCW923" s="806"/>
      <c r="NCX923" s="806"/>
      <c r="NCY923" s="806"/>
      <c r="NCZ923" s="806"/>
      <c r="NDA923" s="806"/>
      <c r="NDB923" s="806"/>
      <c r="NDC923" s="806"/>
      <c r="NDD923" s="806"/>
      <c r="NDE923" s="806"/>
      <c r="NDF923" s="806"/>
      <c r="NDG923" s="806"/>
      <c r="NDH923" s="806"/>
      <c r="NDI923" s="806"/>
      <c r="NDJ923" s="806"/>
      <c r="NDK923" s="806"/>
      <c r="NDL923" s="806"/>
      <c r="NDM923" s="806"/>
      <c r="NDN923" s="806"/>
      <c r="NDO923" s="806"/>
      <c r="NDP923" s="806"/>
      <c r="NDQ923" s="806"/>
      <c r="NDR923" s="806"/>
      <c r="NDS923" s="806"/>
      <c r="NDT923" s="806"/>
      <c r="NDU923" s="806"/>
      <c r="NDV923" s="806"/>
      <c r="NDW923" s="806"/>
      <c r="NDX923" s="806"/>
      <c r="NDY923" s="806"/>
      <c r="NDZ923" s="806"/>
      <c r="NEA923" s="806"/>
      <c r="NEB923" s="806"/>
      <c r="NEC923" s="806"/>
      <c r="NED923" s="806"/>
      <c r="NEE923" s="806"/>
      <c r="NEF923" s="806"/>
      <c r="NEG923" s="806"/>
      <c r="NEH923" s="806"/>
      <c r="NEI923" s="806"/>
      <c r="NEJ923" s="806"/>
      <c r="NEK923" s="806"/>
      <c r="NEL923" s="806"/>
      <c r="NEM923" s="806"/>
      <c r="NEN923" s="806"/>
      <c r="NEO923" s="806"/>
      <c r="NEP923" s="806"/>
      <c r="NEQ923" s="806"/>
      <c r="NER923" s="806"/>
      <c r="NES923" s="806"/>
      <c r="NET923" s="806"/>
      <c r="NEU923" s="806"/>
      <c r="NEV923" s="806"/>
      <c r="NEW923" s="806"/>
      <c r="NEX923" s="806"/>
      <c r="NEY923" s="806"/>
      <c r="NEZ923" s="806"/>
      <c r="NFA923" s="806"/>
      <c r="NFB923" s="806"/>
      <c r="NFC923" s="806"/>
      <c r="NFD923" s="806"/>
      <c r="NFE923" s="806"/>
      <c r="NFF923" s="806"/>
      <c r="NFG923" s="806"/>
      <c r="NFH923" s="806"/>
      <c r="NFI923" s="806"/>
      <c r="NFJ923" s="806"/>
      <c r="NFK923" s="806"/>
      <c r="NFL923" s="806"/>
      <c r="NFM923" s="806"/>
      <c r="NFN923" s="806"/>
      <c r="NFO923" s="806"/>
      <c r="NFP923" s="806"/>
      <c r="NFQ923" s="806"/>
      <c r="NFR923" s="806"/>
      <c r="NFS923" s="806"/>
      <c r="NFT923" s="806"/>
      <c r="NFU923" s="806"/>
      <c r="NFV923" s="806"/>
      <c r="NFW923" s="806"/>
      <c r="NFX923" s="806"/>
      <c r="NFY923" s="806"/>
      <c r="NFZ923" s="806"/>
      <c r="NGA923" s="806"/>
      <c r="NGB923" s="806"/>
      <c r="NGC923" s="806"/>
      <c r="NGD923" s="806"/>
      <c r="NGE923" s="806"/>
      <c r="NGF923" s="806"/>
      <c r="NGG923" s="806"/>
      <c r="NGH923" s="806"/>
      <c r="NGI923" s="806"/>
      <c r="NGJ923" s="806"/>
      <c r="NGK923" s="806"/>
      <c r="NGL923" s="806"/>
      <c r="NGM923" s="806"/>
      <c r="NGN923" s="806"/>
      <c r="NGO923" s="806"/>
      <c r="NGP923" s="806"/>
      <c r="NGQ923" s="806"/>
      <c r="NGR923" s="806"/>
      <c r="NGS923" s="806"/>
      <c r="NGT923" s="806"/>
      <c r="NGU923" s="806"/>
      <c r="NGV923" s="806"/>
      <c r="NGW923" s="806"/>
      <c r="NGX923" s="806"/>
      <c r="NGY923" s="806"/>
      <c r="NGZ923" s="806"/>
      <c r="NHA923" s="806"/>
      <c r="NHB923" s="806"/>
      <c r="NHC923" s="806"/>
      <c r="NHD923" s="806"/>
      <c r="NHE923" s="806"/>
      <c r="NHF923" s="806"/>
      <c r="NHG923" s="806"/>
      <c r="NHH923" s="806"/>
      <c r="NHI923" s="806"/>
      <c r="NHJ923" s="806"/>
      <c r="NHK923" s="806"/>
      <c r="NHL923" s="806"/>
      <c r="NHM923" s="806"/>
      <c r="NHN923" s="806"/>
      <c r="NHO923" s="806"/>
      <c r="NHP923" s="806"/>
      <c r="NHQ923" s="806"/>
      <c r="NHR923" s="806"/>
      <c r="NHS923" s="806"/>
      <c r="NHT923" s="806"/>
      <c r="NHU923" s="806"/>
      <c r="NHV923" s="806"/>
      <c r="NHW923" s="806"/>
      <c r="NHX923" s="806"/>
      <c r="NHY923" s="806"/>
      <c r="NHZ923" s="806"/>
      <c r="NIA923" s="806"/>
      <c r="NIB923" s="806"/>
      <c r="NIC923" s="806"/>
      <c r="NID923" s="806"/>
      <c r="NIE923" s="806"/>
      <c r="NIF923" s="806"/>
      <c r="NIG923" s="806"/>
      <c r="NIH923" s="806"/>
      <c r="NII923" s="806"/>
      <c r="NIJ923" s="806"/>
      <c r="NIK923" s="806"/>
      <c r="NIL923" s="806"/>
      <c r="NIM923" s="806"/>
      <c r="NIN923" s="806"/>
      <c r="NIO923" s="806"/>
      <c r="NIP923" s="806"/>
      <c r="NIQ923" s="806"/>
      <c r="NIR923" s="806"/>
      <c r="NIS923" s="806"/>
      <c r="NIT923" s="806"/>
      <c r="NIU923" s="806"/>
      <c r="NIV923" s="806"/>
      <c r="NIW923" s="806"/>
      <c r="NIX923" s="806"/>
      <c r="NIY923" s="806"/>
      <c r="NIZ923" s="806"/>
      <c r="NJA923" s="806"/>
      <c r="NJB923" s="806"/>
      <c r="NJC923" s="806"/>
      <c r="NJD923" s="806"/>
      <c r="NJE923" s="806"/>
      <c r="NJF923" s="806"/>
      <c r="NJG923" s="806"/>
      <c r="NJH923" s="806"/>
      <c r="NJI923" s="806"/>
      <c r="NJJ923" s="806"/>
      <c r="NJK923" s="806"/>
      <c r="NJL923" s="806"/>
      <c r="NJM923" s="806"/>
      <c r="NJN923" s="806"/>
      <c r="NJO923" s="806"/>
      <c r="NJP923" s="806"/>
      <c r="NJQ923" s="806"/>
      <c r="NJR923" s="806"/>
      <c r="NJS923" s="806"/>
      <c r="NJT923" s="806"/>
      <c r="NJU923" s="806"/>
      <c r="NJV923" s="806"/>
      <c r="NJW923" s="806"/>
      <c r="NJX923" s="806"/>
      <c r="NJY923" s="806"/>
      <c r="NJZ923" s="806"/>
      <c r="NKA923" s="806"/>
      <c r="NKB923" s="806"/>
      <c r="NKC923" s="806"/>
      <c r="NKD923" s="806"/>
      <c r="NKE923" s="806"/>
      <c r="NKF923" s="806"/>
      <c r="NKG923" s="806"/>
      <c r="NKH923" s="806"/>
      <c r="NKI923" s="806"/>
      <c r="NKJ923" s="806"/>
      <c r="NKK923" s="806"/>
      <c r="NKL923" s="806"/>
      <c r="NKM923" s="806"/>
      <c r="NKN923" s="806"/>
      <c r="NKO923" s="806"/>
      <c r="NKP923" s="806"/>
      <c r="NKQ923" s="806"/>
      <c r="NKR923" s="806"/>
      <c r="NKS923" s="806"/>
      <c r="NKT923" s="806"/>
      <c r="NKU923" s="806"/>
      <c r="NKV923" s="806"/>
      <c r="NKW923" s="806"/>
      <c r="NKX923" s="806"/>
      <c r="NKY923" s="806"/>
      <c r="NKZ923" s="806"/>
      <c r="NLA923" s="806"/>
      <c r="NLB923" s="806"/>
      <c r="NLC923" s="806"/>
      <c r="NLD923" s="806"/>
      <c r="NLE923" s="806"/>
      <c r="NLF923" s="806"/>
      <c r="NLG923" s="806"/>
      <c r="NLH923" s="806"/>
      <c r="NLI923" s="806"/>
      <c r="NLJ923" s="806"/>
      <c r="NLK923" s="806"/>
      <c r="NLL923" s="806"/>
      <c r="NLM923" s="806"/>
      <c r="NLN923" s="806"/>
      <c r="NLO923" s="806"/>
      <c r="NLP923" s="806"/>
      <c r="NLQ923" s="806"/>
      <c r="NLR923" s="806"/>
      <c r="NLS923" s="806"/>
      <c r="NLT923" s="806"/>
      <c r="NLU923" s="806"/>
      <c r="NLV923" s="806"/>
      <c r="NLW923" s="806"/>
      <c r="NLX923" s="806"/>
      <c r="NLY923" s="806"/>
      <c r="NLZ923" s="806"/>
      <c r="NMA923" s="806"/>
      <c r="NMB923" s="806"/>
      <c r="NMC923" s="806"/>
      <c r="NMD923" s="806"/>
      <c r="NME923" s="806"/>
      <c r="NMF923" s="806"/>
      <c r="NMG923" s="806"/>
      <c r="NMH923" s="806"/>
      <c r="NMI923" s="806"/>
      <c r="NMJ923" s="806"/>
      <c r="NMK923" s="806"/>
      <c r="NML923" s="806"/>
      <c r="NMM923" s="806"/>
      <c r="NMN923" s="806"/>
      <c r="NMO923" s="806"/>
      <c r="NMP923" s="806"/>
      <c r="NMQ923" s="806"/>
      <c r="NMR923" s="806"/>
      <c r="NMS923" s="806"/>
      <c r="NMT923" s="806"/>
      <c r="NMU923" s="806"/>
      <c r="NMV923" s="806"/>
      <c r="NMW923" s="806"/>
      <c r="NMX923" s="806"/>
      <c r="NMY923" s="806"/>
      <c r="NMZ923" s="806"/>
      <c r="NNA923" s="806"/>
      <c r="NNB923" s="806"/>
      <c r="NNC923" s="806"/>
      <c r="NND923" s="806"/>
      <c r="NNE923" s="806"/>
      <c r="NNF923" s="806"/>
      <c r="NNG923" s="806"/>
      <c r="NNH923" s="806"/>
      <c r="NNI923" s="806"/>
      <c r="NNJ923" s="806"/>
      <c r="NNK923" s="806"/>
      <c r="NNL923" s="806"/>
      <c r="NNM923" s="806"/>
      <c r="NNN923" s="806"/>
      <c r="NNO923" s="806"/>
      <c r="NNP923" s="806"/>
      <c r="NNQ923" s="806"/>
      <c r="NNR923" s="806"/>
      <c r="NNS923" s="806"/>
      <c r="NNT923" s="806"/>
      <c r="NNU923" s="806"/>
      <c r="NNV923" s="806"/>
      <c r="NNW923" s="806"/>
      <c r="NNX923" s="806"/>
      <c r="NNY923" s="806"/>
      <c r="NNZ923" s="806"/>
      <c r="NOA923" s="806"/>
      <c r="NOB923" s="806"/>
      <c r="NOC923" s="806"/>
      <c r="NOD923" s="806"/>
      <c r="NOE923" s="806"/>
      <c r="NOF923" s="806"/>
      <c r="NOG923" s="806"/>
      <c r="NOH923" s="806"/>
      <c r="NOI923" s="806"/>
      <c r="NOJ923" s="806"/>
      <c r="NOK923" s="806"/>
      <c r="NOL923" s="806"/>
      <c r="NOM923" s="806"/>
      <c r="NON923" s="806"/>
      <c r="NOO923" s="806"/>
      <c r="NOP923" s="806"/>
      <c r="NOQ923" s="806"/>
      <c r="NOR923" s="806"/>
      <c r="NOS923" s="806"/>
      <c r="NOT923" s="806"/>
      <c r="NOU923" s="806"/>
      <c r="NOV923" s="806"/>
      <c r="NOW923" s="806"/>
      <c r="NOX923" s="806"/>
      <c r="NOY923" s="806"/>
      <c r="NOZ923" s="806"/>
      <c r="NPA923" s="806"/>
      <c r="NPB923" s="806"/>
      <c r="NPC923" s="806"/>
      <c r="NPD923" s="806"/>
      <c r="NPE923" s="806"/>
      <c r="NPF923" s="806"/>
      <c r="NPG923" s="806"/>
      <c r="NPH923" s="806"/>
      <c r="NPI923" s="806"/>
      <c r="NPJ923" s="806"/>
      <c r="NPK923" s="806"/>
      <c r="NPL923" s="806"/>
      <c r="NPM923" s="806"/>
      <c r="NPN923" s="806"/>
      <c r="NPO923" s="806"/>
      <c r="NPP923" s="806"/>
      <c r="NPQ923" s="806"/>
      <c r="NPR923" s="806"/>
      <c r="NPS923" s="806"/>
      <c r="NPT923" s="806"/>
      <c r="NPU923" s="806"/>
      <c r="NPV923" s="806"/>
      <c r="NPW923" s="806"/>
      <c r="NPX923" s="806"/>
      <c r="NPY923" s="806"/>
      <c r="NPZ923" s="806"/>
      <c r="NQA923" s="806"/>
      <c r="NQB923" s="806"/>
      <c r="NQC923" s="806"/>
      <c r="NQD923" s="806"/>
      <c r="NQE923" s="806"/>
      <c r="NQF923" s="806"/>
      <c r="NQG923" s="806"/>
      <c r="NQH923" s="806"/>
      <c r="NQI923" s="806"/>
      <c r="NQJ923" s="806"/>
      <c r="NQK923" s="806"/>
      <c r="NQL923" s="806"/>
      <c r="NQM923" s="806"/>
      <c r="NQN923" s="806"/>
      <c r="NQO923" s="806"/>
      <c r="NQP923" s="806"/>
      <c r="NQQ923" s="806"/>
      <c r="NQR923" s="806"/>
      <c r="NQS923" s="806"/>
      <c r="NQT923" s="806"/>
      <c r="NQU923" s="806"/>
      <c r="NQV923" s="806"/>
      <c r="NQW923" s="806"/>
      <c r="NQX923" s="806"/>
      <c r="NQY923" s="806"/>
      <c r="NQZ923" s="806"/>
      <c r="NRA923" s="806"/>
      <c r="NRB923" s="806"/>
      <c r="NRC923" s="806"/>
      <c r="NRD923" s="806"/>
      <c r="NRE923" s="806"/>
      <c r="NRF923" s="806"/>
      <c r="NRG923" s="806"/>
      <c r="NRH923" s="806"/>
      <c r="NRI923" s="806"/>
      <c r="NRJ923" s="806"/>
      <c r="NRK923" s="806"/>
      <c r="NRL923" s="806"/>
      <c r="NRM923" s="806"/>
      <c r="NRN923" s="806"/>
      <c r="NRO923" s="806"/>
      <c r="NRP923" s="806"/>
      <c r="NRQ923" s="806"/>
      <c r="NRR923" s="806"/>
      <c r="NRS923" s="806"/>
      <c r="NRT923" s="806"/>
      <c r="NRU923" s="806"/>
      <c r="NRV923" s="806"/>
      <c r="NRW923" s="806"/>
      <c r="NRX923" s="806"/>
      <c r="NRY923" s="806"/>
      <c r="NRZ923" s="806"/>
      <c r="NSA923" s="806"/>
      <c r="NSB923" s="806"/>
      <c r="NSC923" s="806"/>
      <c r="NSD923" s="806"/>
      <c r="NSE923" s="806"/>
      <c r="NSF923" s="806"/>
      <c r="NSG923" s="806"/>
      <c r="NSH923" s="806"/>
      <c r="NSI923" s="806"/>
      <c r="NSJ923" s="806"/>
      <c r="NSK923" s="806"/>
      <c r="NSL923" s="806"/>
      <c r="NSM923" s="806"/>
      <c r="NSN923" s="806"/>
      <c r="NSO923" s="806"/>
      <c r="NSP923" s="806"/>
      <c r="NSQ923" s="806"/>
      <c r="NSR923" s="806"/>
      <c r="NSS923" s="806"/>
      <c r="NST923" s="806"/>
      <c r="NSU923" s="806"/>
      <c r="NSV923" s="806"/>
      <c r="NSW923" s="806"/>
      <c r="NSX923" s="806"/>
      <c r="NSY923" s="806"/>
      <c r="NSZ923" s="806"/>
      <c r="NTA923" s="806"/>
      <c r="NTB923" s="806"/>
      <c r="NTC923" s="806"/>
      <c r="NTD923" s="806"/>
      <c r="NTE923" s="806"/>
      <c r="NTF923" s="806"/>
      <c r="NTG923" s="806"/>
      <c r="NTH923" s="806"/>
      <c r="NTI923" s="806"/>
      <c r="NTJ923" s="806"/>
      <c r="NTK923" s="806"/>
      <c r="NTL923" s="806"/>
      <c r="NTM923" s="806"/>
      <c r="NTN923" s="806"/>
      <c r="NTO923" s="806"/>
      <c r="NTP923" s="806"/>
      <c r="NTQ923" s="806"/>
      <c r="NTR923" s="806"/>
      <c r="NTS923" s="806"/>
      <c r="NTT923" s="806"/>
      <c r="NTU923" s="806"/>
      <c r="NTV923" s="806"/>
      <c r="NTW923" s="806"/>
      <c r="NTX923" s="806"/>
      <c r="NTY923" s="806"/>
      <c r="NTZ923" s="806"/>
      <c r="NUA923" s="806"/>
      <c r="NUB923" s="806"/>
      <c r="NUC923" s="806"/>
      <c r="NUD923" s="806"/>
      <c r="NUE923" s="806"/>
      <c r="NUF923" s="806"/>
      <c r="NUG923" s="806"/>
      <c r="NUH923" s="806"/>
      <c r="NUI923" s="806"/>
      <c r="NUJ923" s="806"/>
      <c r="NUK923" s="806"/>
      <c r="NUL923" s="806"/>
      <c r="NUM923" s="806"/>
      <c r="NUN923" s="806"/>
      <c r="NUO923" s="806"/>
      <c r="NUP923" s="806"/>
      <c r="NUQ923" s="806"/>
      <c r="NUR923" s="806"/>
      <c r="NUS923" s="806"/>
      <c r="NUT923" s="806"/>
      <c r="NUU923" s="806"/>
      <c r="NUV923" s="806"/>
      <c r="NUW923" s="806"/>
      <c r="NUX923" s="806"/>
      <c r="NUY923" s="806"/>
      <c r="NUZ923" s="806"/>
      <c r="NVA923" s="806"/>
      <c r="NVB923" s="806"/>
      <c r="NVC923" s="806"/>
      <c r="NVD923" s="806"/>
      <c r="NVE923" s="806"/>
      <c r="NVF923" s="806"/>
      <c r="NVG923" s="806"/>
      <c r="NVH923" s="806"/>
      <c r="NVI923" s="806"/>
      <c r="NVJ923" s="806"/>
      <c r="NVK923" s="806"/>
      <c r="NVL923" s="806"/>
      <c r="NVM923" s="806"/>
      <c r="NVN923" s="806"/>
      <c r="NVO923" s="806"/>
      <c r="NVP923" s="806"/>
      <c r="NVQ923" s="806"/>
      <c r="NVR923" s="806"/>
      <c r="NVS923" s="806"/>
      <c r="NVT923" s="806"/>
      <c r="NVU923" s="806"/>
      <c r="NVV923" s="806"/>
      <c r="NVW923" s="806"/>
      <c r="NVX923" s="806"/>
      <c r="NVY923" s="806"/>
      <c r="NVZ923" s="806"/>
      <c r="NWA923" s="806"/>
      <c r="NWB923" s="806"/>
      <c r="NWC923" s="806"/>
      <c r="NWD923" s="806"/>
      <c r="NWE923" s="806"/>
      <c r="NWF923" s="806"/>
      <c r="NWG923" s="806"/>
      <c r="NWH923" s="806"/>
      <c r="NWI923" s="806"/>
      <c r="NWJ923" s="806"/>
      <c r="NWK923" s="806"/>
      <c r="NWL923" s="806"/>
      <c r="NWM923" s="806"/>
      <c r="NWN923" s="806"/>
      <c r="NWO923" s="806"/>
      <c r="NWP923" s="806"/>
      <c r="NWQ923" s="806"/>
      <c r="NWR923" s="806"/>
      <c r="NWS923" s="806"/>
      <c r="NWT923" s="806"/>
      <c r="NWU923" s="806"/>
      <c r="NWV923" s="806"/>
      <c r="NWW923" s="806"/>
      <c r="NWX923" s="806"/>
      <c r="NWY923" s="806"/>
      <c r="NWZ923" s="806"/>
      <c r="NXA923" s="806"/>
      <c r="NXB923" s="806"/>
      <c r="NXC923" s="806"/>
      <c r="NXD923" s="806"/>
      <c r="NXE923" s="806"/>
      <c r="NXF923" s="806"/>
      <c r="NXG923" s="806"/>
      <c r="NXH923" s="806"/>
      <c r="NXI923" s="806"/>
      <c r="NXJ923" s="806"/>
      <c r="NXK923" s="806"/>
      <c r="NXL923" s="806"/>
      <c r="NXM923" s="806"/>
      <c r="NXN923" s="806"/>
      <c r="NXO923" s="806"/>
      <c r="NXP923" s="806"/>
      <c r="NXQ923" s="806"/>
      <c r="NXR923" s="806"/>
      <c r="NXS923" s="806"/>
      <c r="NXT923" s="806"/>
      <c r="NXU923" s="806"/>
      <c r="NXV923" s="806"/>
      <c r="NXW923" s="806"/>
      <c r="NXX923" s="806"/>
      <c r="NXY923" s="806"/>
      <c r="NXZ923" s="806"/>
      <c r="NYA923" s="806"/>
      <c r="NYB923" s="806"/>
      <c r="NYC923" s="806"/>
      <c r="NYD923" s="806"/>
      <c r="NYE923" s="806"/>
      <c r="NYF923" s="806"/>
      <c r="NYG923" s="806"/>
      <c r="NYH923" s="806"/>
      <c r="NYI923" s="806"/>
      <c r="NYJ923" s="806"/>
      <c r="NYK923" s="806"/>
      <c r="NYL923" s="806"/>
      <c r="NYM923" s="806"/>
      <c r="NYN923" s="806"/>
      <c r="NYO923" s="806"/>
      <c r="NYP923" s="806"/>
      <c r="NYQ923" s="806"/>
      <c r="NYR923" s="806"/>
      <c r="NYS923" s="806"/>
      <c r="NYT923" s="806"/>
      <c r="NYU923" s="806"/>
      <c r="NYV923" s="806"/>
      <c r="NYW923" s="806"/>
      <c r="NYX923" s="806"/>
      <c r="NYY923" s="806"/>
      <c r="NYZ923" s="806"/>
      <c r="NZA923" s="806"/>
      <c r="NZB923" s="806"/>
      <c r="NZC923" s="806"/>
      <c r="NZD923" s="806"/>
      <c r="NZE923" s="806"/>
      <c r="NZF923" s="806"/>
      <c r="NZG923" s="806"/>
      <c r="NZH923" s="806"/>
      <c r="NZI923" s="806"/>
      <c r="NZJ923" s="806"/>
      <c r="NZK923" s="806"/>
      <c r="NZL923" s="806"/>
      <c r="NZM923" s="806"/>
      <c r="NZN923" s="806"/>
      <c r="NZO923" s="806"/>
      <c r="NZP923" s="806"/>
      <c r="NZQ923" s="806"/>
      <c r="NZR923" s="806"/>
      <c r="NZS923" s="806"/>
      <c r="NZT923" s="806"/>
      <c r="NZU923" s="806"/>
      <c r="NZV923" s="806"/>
      <c r="NZW923" s="806"/>
      <c r="NZX923" s="806"/>
      <c r="NZY923" s="806"/>
      <c r="NZZ923" s="806"/>
      <c r="OAA923" s="806"/>
      <c r="OAB923" s="806"/>
      <c r="OAC923" s="806"/>
      <c r="OAD923" s="806"/>
      <c r="OAE923" s="806"/>
      <c r="OAF923" s="806"/>
      <c r="OAG923" s="806"/>
      <c r="OAH923" s="806"/>
      <c r="OAI923" s="806"/>
      <c r="OAJ923" s="806"/>
      <c r="OAK923" s="806"/>
      <c r="OAL923" s="806"/>
      <c r="OAM923" s="806"/>
      <c r="OAN923" s="806"/>
      <c r="OAO923" s="806"/>
      <c r="OAP923" s="806"/>
      <c r="OAQ923" s="806"/>
      <c r="OAR923" s="806"/>
      <c r="OAS923" s="806"/>
      <c r="OAT923" s="806"/>
      <c r="OAU923" s="806"/>
      <c r="OAV923" s="806"/>
      <c r="OAW923" s="806"/>
      <c r="OAX923" s="806"/>
      <c r="OAY923" s="806"/>
      <c r="OAZ923" s="806"/>
      <c r="OBA923" s="806"/>
      <c r="OBB923" s="806"/>
      <c r="OBC923" s="806"/>
      <c r="OBD923" s="806"/>
      <c r="OBE923" s="806"/>
      <c r="OBF923" s="806"/>
      <c r="OBG923" s="806"/>
      <c r="OBH923" s="806"/>
      <c r="OBI923" s="806"/>
      <c r="OBJ923" s="806"/>
      <c r="OBK923" s="806"/>
      <c r="OBL923" s="806"/>
      <c r="OBM923" s="806"/>
      <c r="OBN923" s="806"/>
      <c r="OBO923" s="806"/>
      <c r="OBP923" s="806"/>
      <c r="OBQ923" s="806"/>
      <c r="OBR923" s="806"/>
      <c r="OBS923" s="806"/>
      <c r="OBT923" s="806"/>
      <c r="OBU923" s="806"/>
      <c r="OBV923" s="806"/>
      <c r="OBW923" s="806"/>
      <c r="OBX923" s="806"/>
      <c r="OBY923" s="806"/>
      <c r="OBZ923" s="806"/>
      <c r="OCA923" s="806"/>
      <c r="OCB923" s="806"/>
      <c r="OCC923" s="806"/>
      <c r="OCD923" s="806"/>
      <c r="OCE923" s="806"/>
      <c r="OCF923" s="806"/>
      <c r="OCG923" s="806"/>
      <c r="OCH923" s="806"/>
      <c r="OCI923" s="806"/>
      <c r="OCJ923" s="806"/>
      <c r="OCK923" s="806"/>
      <c r="OCL923" s="806"/>
      <c r="OCM923" s="806"/>
      <c r="OCN923" s="806"/>
      <c r="OCO923" s="806"/>
      <c r="OCP923" s="806"/>
      <c r="OCQ923" s="806"/>
      <c r="OCR923" s="806"/>
      <c r="OCS923" s="806"/>
      <c r="OCT923" s="806"/>
      <c r="OCU923" s="806"/>
      <c r="OCV923" s="806"/>
      <c r="OCW923" s="806"/>
      <c r="OCX923" s="806"/>
      <c r="OCY923" s="806"/>
      <c r="OCZ923" s="806"/>
      <c r="ODA923" s="806"/>
      <c r="ODB923" s="806"/>
      <c r="ODC923" s="806"/>
      <c r="ODD923" s="806"/>
      <c r="ODE923" s="806"/>
      <c r="ODF923" s="806"/>
      <c r="ODG923" s="806"/>
      <c r="ODH923" s="806"/>
      <c r="ODI923" s="806"/>
      <c r="ODJ923" s="806"/>
      <c r="ODK923" s="806"/>
      <c r="ODL923" s="806"/>
      <c r="ODM923" s="806"/>
      <c r="ODN923" s="806"/>
      <c r="ODO923" s="806"/>
      <c r="ODP923" s="806"/>
      <c r="ODQ923" s="806"/>
      <c r="ODR923" s="806"/>
      <c r="ODS923" s="806"/>
      <c r="ODT923" s="806"/>
      <c r="ODU923" s="806"/>
      <c r="ODV923" s="806"/>
      <c r="ODW923" s="806"/>
      <c r="ODX923" s="806"/>
      <c r="ODY923" s="806"/>
      <c r="ODZ923" s="806"/>
      <c r="OEA923" s="806"/>
      <c r="OEB923" s="806"/>
      <c r="OEC923" s="806"/>
      <c r="OED923" s="806"/>
      <c r="OEE923" s="806"/>
      <c r="OEF923" s="806"/>
      <c r="OEG923" s="806"/>
      <c r="OEH923" s="806"/>
      <c r="OEI923" s="806"/>
      <c r="OEJ923" s="806"/>
      <c r="OEK923" s="806"/>
      <c r="OEL923" s="806"/>
      <c r="OEM923" s="806"/>
      <c r="OEN923" s="806"/>
      <c r="OEO923" s="806"/>
      <c r="OEP923" s="806"/>
      <c r="OEQ923" s="806"/>
      <c r="OER923" s="806"/>
      <c r="OES923" s="806"/>
      <c r="OET923" s="806"/>
      <c r="OEU923" s="806"/>
      <c r="OEV923" s="806"/>
      <c r="OEW923" s="806"/>
      <c r="OEX923" s="806"/>
      <c r="OEY923" s="806"/>
      <c r="OEZ923" s="806"/>
      <c r="OFA923" s="806"/>
      <c r="OFB923" s="806"/>
      <c r="OFC923" s="806"/>
      <c r="OFD923" s="806"/>
      <c r="OFE923" s="806"/>
      <c r="OFF923" s="806"/>
      <c r="OFG923" s="806"/>
      <c r="OFH923" s="806"/>
      <c r="OFI923" s="806"/>
      <c r="OFJ923" s="806"/>
      <c r="OFK923" s="806"/>
      <c r="OFL923" s="806"/>
      <c r="OFM923" s="806"/>
      <c r="OFN923" s="806"/>
      <c r="OFO923" s="806"/>
      <c r="OFP923" s="806"/>
      <c r="OFQ923" s="806"/>
      <c r="OFR923" s="806"/>
      <c r="OFS923" s="806"/>
      <c r="OFT923" s="806"/>
      <c r="OFU923" s="806"/>
      <c r="OFV923" s="806"/>
      <c r="OFW923" s="806"/>
      <c r="OFX923" s="806"/>
      <c r="OFY923" s="806"/>
      <c r="OFZ923" s="806"/>
      <c r="OGA923" s="806"/>
      <c r="OGB923" s="806"/>
      <c r="OGC923" s="806"/>
      <c r="OGD923" s="806"/>
      <c r="OGE923" s="806"/>
      <c r="OGF923" s="806"/>
      <c r="OGG923" s="806"/>
      <c r="OGH923" s="806"/>
      <c r="OGI923" s="806"/>
      <c r="OGJ923" s="806"/>
      <c r="OGK923" s="806"/>
      <c r="OGL923" s="806"/>
      <c r="OGM923" s="806"/>
      <c r="OGN923" s="806"/>
      <c r="OGO923" s="806"/>
      <c r="OGP923" s="806"/>
      <c r="OGQ923" s="806"/>
      <c r="OGR923" s="806"/>
      <c r="OGS923" s="806"/>
      <c r="OGT923" s="806"/>
      <c r="OGU923" s="806"/>
      <c r="OGV923" s="806"/>
      <c r="OGW923" s="806"/>
      <c r="OGX923" s="806"/>
      <c r="OGY923" s="806"/>
      <c r="OGZ923" s="806"/>
      <c r="OHA923" s="806"/>
      <c r="OHB923" s="806"/>
      <c r="OHC923" s="806"/>
      <c r="OHD923" s="806"/>
      <c r="OHE923" s="806"/>
      <c r="OHF923" s="806"/>
      <c r="OHG923" s="806"/>
      <c r="OHH923" s="806"/>
      <c r="OHI923" s="806"/>
      <c r="OHJ923" s="806"/>
      <c r="OHK923" s="806"/>
      <c r="OHL923" s="806"/>
      <c r="OHM923" s="806"/>
      <c r="OHN923" s="806"/>
      <c r="OHO923" s="806"/>
      <c r="OHP923" s="806"/>
      <c r="OHQ923" s="806"/>
      <c r="OHR923" s="806"/>
      <c r="OHS923" s="806"/>
      <c r="OHT923" s="806"/>
      <c r="OHU923" s="806"/>
      <c r="OHV923" s="806"/>
      <c r="OHW923" s="806"/>
      <c r="OHX923" s="806"/>
      <c r="OHY923" s="806"/>
      <c r="OHZ923" s="806"/>
      <c r="OIA923" s="806"/>
      <c r="OIB923" s="806"/>
      <c r="OIC923" s="806"/>
      <c r="OID923" s="806"/>
      <c r="OIE923" s="806"/>
      <c r="OIF923" s="806"/>
      <c r="OIG923" s="806"/>
      <c r="OIH923" s="806"/>
      <c r="OII923" s="806"/>
      <c r="OIJ923" s="806"/>
      <c r="OIK923" s="806"/>
      <c r="OIL923" s="806"/>
      <c r="OIM923" s="806"/>
      <c r="OIN923" s="806"/>
      <c r="OIO923" s="806"/>
      <c r="OIP923" s="806"/>
      <c r="OIQ923" s="806"/>
      <c r="OIR923" s="806"/>
      <c r="OIS923" s="806"/>
      <c r="OIT923" s="806"/>
      <c r="OIU923" s="806"/>
      <c r="OIV923" s="806"/>
      <c r="OIW923" s="806"/>
      <c r="OIX923" s="806"/>
      <c r="OIY923" s="806"/>
      <c r="OIZ923" s="806"/>
      <c r="OJA923" s="806"/>
      <c r="OJB923" s="806"/>
      <c r="OJC923" s="806"/>
      <c r="OJD923" s="806"/>
      <c r="OJE923" s="806"/>
      <c r="OJF923" s="806"/>
      <c r="OJG923" s="806"/>
      <c r="OJH923" s="806"/>
      <c r="OJI923" s="806"/>
      <c r="OJJ923" s="806"/>
      <c r="OJK923" s="806"/>
      <c r="OJL923" s="806"/>
      <c r="OJM923" s="806"/>
      <c r="OJN923" s="806"/>
      <c r="OJO923" s="806"/>
      <c r="OJP923" s="806"/>
      <c r="OJQ923" s="806"/>
      <c r="OJR923" s="806"/>
      <c r="OJS923" s="806"/>
      <c r="OJT923" s="806"/>
      <c r="OJU923" s="806"/>
      <c r="OJV923" s="806"/>
      <c r="OJW923" s="806"/>
      <c r="OJX923" s="806"/>
      <c r="OJY923" s="806"/>
      <c r="OJZ923" s="806"/>
      <c r="OKA923" s="806"/>
      <c r="OKB923" s="806"/>
      <c r="OKC923" s="806"/>
      <c r="OKD923" s="806"/>
      <c r="OKE923" s="806"/>
      <c r="OKF923" s="806"/>
      <c r="OKG923" s="806"/>
      <c r="OKH923" s="806"/>
      <c r="OKI923" s="806"/>
      <c r="OKJ923" s="806"/>
      <c r="OKK923" s="806"/>
      <c r="OKL923" s="806"/>
      <c r="OKM923" s="806"/>
      <c r="OKN923" s="806"/>
      <c r="OKO923" s="806"/>
      <c r="OKP923" s="806"/>
      <c r="OKQ923" s="806"/>
      <c r="OKR923" s="806"/>
      <c r="OKS923" s="806"/>
      <c r="OKT923" s="806"/>
      <c r="OKU923" s="806"/>
      <c r="OKV923" s="806"/>
      <c r="OKW923" s="806"/>
      <c r="OKX923" s="806"/>
      <c r="OKY923" s="806"/>
      <c r="OKZ923" s="806"/>
      <c r="OLA923" s="806"/>
      <c r="OLB923" s="806"/>
      <c r="OLC923" s="806"/>
      <c r="OLD923" s="806"/>
      <c r="OLE923" s="806"/>
      <c r="OLF923" s="806"/>
      <c r="OLG923" s="806"/>
      <c r="OLH923" s="806"/>
      <c r="OLI923" s="806"/>
      <c r="OLJ923" s="806"/>
      <c r="OLK923" s="806"/>
      <c r="OLL923" s="806"/>
      <c r="OLM923" s="806"/>
      <c r="OLN923" s="806"/>
      <c r="OLO923" s="806"/>
      <c r="OLP923" s="806"/>
      <c r="OLQ923" s="806"/>
      <c r="OLR923" s="806"/>
      <c r="OLS923" s="806"/>
      <c r="OLT923" s="806"/>
      <c r="OLU923" s="806"/>
      <c r="OLV923" s="806"/>
      <c r="OLW923" s="806"/>
      <c r="OLX923" s="806"/>
      <c r="OLY923" s="806"/>
      <c r="OLZ923" s="806"/>
      <c r="OMA923" s="806"/>
      <c r="OMB923" s="806"/>
      <c r="OMC923" s="806"/>
      <c r="OMD923" s="806"/>
      <c r="OME923" s="806"/>
      <c r="OMF923" s="806"/>
      <c r="OMG923" s="806"/>
      <c r="OMH923" s="806"/>
      <c r="OMI923" s="806"/>
      <c r="OMJ923" s="806"/>
      <c r="OMK923" s="806"/>
      <c r="OML923" s="806"/>
      <c r="OMM923" s="806"/>
      <c r="OMN923" s="806"/>
      <c r="OMO923" s="806"/>
      <c r="OMP923" s="806"/>
      <c r="OMQ923" s="806"/>
      <c r="OMR923" s="806"/>
      <c r="OMS923" s="806"/>
      <c r="OMT923" s="806"/>
      <c r="OMU923" s="806"/>
      <c r="OMV923" s="806"/>
      <c r="OMW923" s="806"/>
      <c r="OMX923" s="806"/>
      <c r="OMY923" s="806"/>
      <c r="OMZ923" s="806"/>
      <c r="ONA923" s="806"/>
      <c r="ONB923" s="806"/>
      <c r="ONC923" s="806"/>
      <c r="OND923" s="806"/>
      <c r="ONE923" s="806"/>
      <c r="ONF923" s="806"/>
      <c r="ONG923" s="806"/>
      <c r="ONH923" s="806"/>
      <c r="ONI923" s="806"/>
      <c r="ONJ923" s="806"/>
      <c r="ONK923" s="806"/>
      <c r="ONL923" s="806"/>
      <c r="ONM923" s="806"/>
      <c r="ONN923" s="806"/>
      <c r="ONO923" s="806"/>
      <c r="ONP923" s="806"/>
      <c r="ONQ923" s="806"/>
      <c r="ONR923" s="806"/>
      <c r="ONS923" s="806"/>
      <c r="ONT923" s="806"/>
      <c r="ONU923" s="806"/>
      <c r="ONV923" s="806"/>
      <c r="ONW923" s="806"/>
      <c r="ONX923" s="806"/>
      <c r="ONY923" s="806"/>
      <c r="ONZ923" s="806"/>
      <c r="OOA923" s="806"/>
      <c r="OOB923" s="806"/>
      <c r="OOC923" s="806"/>
      <c r="OOD923" s="806"/>
      <c r="OOE923" s="806"/>
      <c r="OOF923" s="806"/>
      <c r="OOG923" s="806"/>
      <c r="OOH923" s="806"/>
      <c r="OOI923" s="806"/>
      <c r="OOJ923" s="806"/>
      <c r="OOK923" s="806"/>
      <c r="OOL923" s="806"/>
      <c r="OOM923" s="806"/>
      <c r="OON923" s="806"/>
      <c r="OOO923" s="806"/>
      <c r="OOP923" s="806"/>
      <c r="OOQ923" s="806"/>
      <c r="OOR923" s="806"/>
      <c r="OOS923" s="806"/>
      <c r="OOT923" s="806"/>
      <c r="OOU923" s="806"/>
      <c r="OOV923" s="806"/>
      <c r="OOW923" s="806"/>
      <c r="OOX923" s="806"/>
      <c r="OOY923" s="806"/>
      <c r="OOZ923" s="806"/>
      <c r="OPA923" s="806"/>
      <c r="OPB923" s="806"/>
      <c r="OPC923" s="806"/>
      <c r="OPD923" s="806"/>
      <c r="OPE923" s="806"/>
      <c r="OPF923" s="806"/>
      <c r="OPG923" s="806"/>
      <c r="OPH923" s="806"/>
      <c r="OPI923" s="806"/>
      <c r="OPJ923" s="806"/>
      <c r="OPK923" s="806"/>
      <c r="OPL923" s="806"/>
      <c r="OPM923" s="806"/>
      <c r="OPN923" s="806"/>
      <c r="OPO923" s="806"/>
      <c r="OPP923" s="806"/>
      <c r="OPQ923" s="806"/>
      <c r="OPR923" s="806"/>
      <c r="OPS923" s="806"/>
      <c r="OPT923" s="806"/>
      <c r="OPU923" s="806"/>
      <c r="OPV923" s="806"/>
      <c r="OPW923" s="806"/>
      <c r="OPX923" s="806"/>
      <c r="OPY923" s="806"/>
      <c r="OPZ923" s="806"/>
      <c r="OQA923" s="806"/>
      <c r="OQB923" s="806"/>
      <c r="OQC923" s="806"/>
      <c r="OQD923" s="806"/>
      <c r="OQE923" s="806"/>
      <c r="OQF923" s="806"/>
      <c r="OQG923" s="806"/>
      <c r="OQH923" s="806"/>
      <c r="OQI923" s="806"/>
      <c r="OQJ923" s="806"/>
      <c r="OQK923" s="806"/>
      <c r="OQL923" s="806"/>
      <c r="OQM923" s="806"/>
      <c r="OQN923" s="806"/>
      <c r="OQO923" s="806"/>
      <c r="OQP923" s="806"/>
      <c r="OQQ923" s="806"/>
      <c r="OQR923" s="806"/>
      <c r="OQS923" s="806"/>
      <c r="OQT923" s="806"/>
      <c r="OQU923" s="806"/>
      <c r="OQV923" s="806"/>
      <c r="OQW923" s="806"/>
      <c r="OQX923" s="806"/>
      <c r="OQY923" s="806"/>
      <c r="OQZ923" s="806"/>
      <c r="ORA923" s="806"/>
      <c r="ORB923" s="806"/>
      <c r="ORC923" s="806"/>
      <c r="ORD923" s="806"/>
      <c r="ORE923" s="806"/>
      <c r="ORF923" s="806"/>
      <c r="ORG923" s="806"/>
      <c r="ORH923" s="806"/>
      <c r="ORI923" s="806"/>
      <c r="ORJ923" s="806"/>
      <c r="ORK923" s="806"/>
      <c r="ORL923" s="806"/>
      <c r="ORM923" s="806"/>
      <c r="ORN923" s="806"/>
      <c r="ORO923" s="806"/>
      <c r="ORP923" s="806"/>
      <c r="ORQ923" s="806"/>
      <c r="ORR923" s="806"/>
      <c r="ORS923" s="806"/>
      <c r="ORT923" s="806"/>
      <c r="ORU923" s="806"/>
      <c r="ORV923" s="806"/>
      <c r="ORW923" s="806"/>
      <c r="ORX923" s="806"/>
      <c r="ORY923" s="806"/>
      <c r="ORZ923" s="806"/>
      <c r="OSA923" s="806"/>
      <c r="OSB923" s="806"/>
      <c r="OSC923" s="806"/>
      <c r="OSD923" s="806"/>
      <c r="OSE923" s="806"/>
      <c r="OSF923" s="806"/>
      <c r="OSG923" s="806"/>
      <c r="OSH923" s="806"/>
      <c r="OSI923" s="806"/>
      <c r="OSJ923" s="806"/>
      <c r="OSK923" s="806"/>
      <c r="OSL923" s="806"/>
      <c r="OSM923" s="806"/>
      <c r="OSN923" s="806"/>
      <c r="OSO923" s="806"/>
      <c r="OSP923" s="806"/>
      <c r="OSQ923" s="806"/>
      <c r="OSR923" s="806"/>
      <c r="OSS923" s="806"/>
      <c r="OST923" s="806"/>
      <c r="OSU923" s="806"/>
      <c r="OSV923" s="806"/>
      <c r="OSW923" s="806"/>
      <c r="OSX923" s="806"/>
      <c r="OSY923" s="806"/>
      <c r="OSZ923" s="806"/>
      <c r="OTA923" s="806"/>
      <c r="OTB923" s="806"/>
      <c r="OTC923" s="806"/>
      <c r="OTD923" s="806"/>
      <c r="OTE923" s="806"/>
      <c r="OTF923" s="806"/>
      <c r="OTG923" s="806"/>
      <c r="OTH923" s="806"/>
      <c r="OTI923" s="806"/>
      <c r="OTJ923" s="806"/>
      <c r="OTK923" s="806"/>
      <c r="OTL923" s="806"/>
      <c r="OTM923" s="806"/>
      <c r="OTN923" s="806"/>
      <c r="OTO923" s="806"/>
      <c r="OTP923" s="806"/>
      <c r="OTQ923" s="806"/>
      <c r="OTR923" s="806"/>
      <c r="OTS923" s="806"/>
      <c r="OTT923" s="806"/>
      <c r="OTU923" s="806"/>
      <c r="OTV923" s="806"/>
      <c r="OTW923" s="806"/>
      <c r="OTX923" s="806"/>
      <c r="OTY923" s="806"/>
      <c r="OTZ923" s="806"/>
      <c r="OUA923" s="806"/>
      <c r="OUB923" s="806"/>
      <c r="OUC923" s="806"/>
      <c r="OUD923" s="806"/>
      <c r="OUE923" s="806"/>
      <c r="OUF923" s="806"/>
      <c r="OUG923" s="806"/>
      <c r="OUH923" s="806"/>
      <c r="OUI923" s="806"/>
      <c r="OUJ923" s="806"/>
      <c r="OUK923" s="806"/>
      <c r="OUL923" s="806"/>
      <c r="OUM923" s="806"/>
      <c r="OUN923" s="806"/>
      <c r="OUO923" s="806"/>
      <c r="OUP923" s="806"/>
      <c r="OUQ923" s="806"/>
      <c r="OUR923" s="806"/>
      <c r="OUS923" s="806"/>
      <c r="OUT923" s="806"/>
      <c r="OUU923" s="806"/>
      <c r="OUV923" s="806"/>
      <c r="OUW923" s="806"/>
      <c r="OUX923" s="806"/>
      <c r="OUY923" s="806"/>
      <c r="OUZ923" s="806"/>
      <c r="OVA923" s="806"/>
      <c r="OVB923" s="806"/>
      <c r="OVC923" s="806"/>
      <c r="OVD923" s="806"/>
      <c r="OVE923" s="806"/>
      <c r="OVF923" s="806"/>
      <c r="OVG923" s="806"/>
      <c r="OVH923" s="806"/>
      <c r="OVI923" s="806"/>
      <c r="OVJ923" s="806"/>
      <c r="OVK923" s="806"/>
      <c r="OVL923" s="806"/>
      <c r="OVM923" s="806"/>
      <c r="OVN923" s="806"/>
      <c r="OVO923" s="806"/>
      <c r="OVP923" s="806"/>
      <c r="OVQ923" s="806"/>
      <c r="OVR923" s="806"/>
      <c r="OVS923" s="806"/>
      <c r="OVT923" s="806"/>
      <c r="OVU923" s="806"/>
      <c r="OVV923" s="806"/>
      <c r="OVW923" s="806"/>
      <c r="OVX923" s="806"/>
      <c r="OVY923" s="806"/>
      <c r="OVZ923" s="806"/>
      <c r="OWA923" s="806"/>
      <c r="OWB923" s="806"/>
      <c r="OWC923" s="806"/>
      <c r="OWD923" s="806"/>
      <c r="OWE923" s="806"/>
      <c r="OWF923" s="806"/>
      <c r="OWG923" s="806"/>
      <c r="OWH923" s="806"/>
      <c r="OWI923" s="806"/>
      <c r="OWJ923" s="806"/>
      <c r="OWK923" s="806"/>
      <c r="OWL923" s="806"/>
      <c r="OWM923" s="806"/>
      <c r="OWN923" s="806"/>
      <c r="OWO923" s="806"/>
      <c r="OWP923" s="806"/>
      <c r="OWQ923" s="806"/>
      <c r="OWR923" s="806"/>
      <c r="OWS923" s="806"/>
      <c r="OWT923" s="806"/>
      <c r="OWU923" s="806"/>
      <c r="OWV923" s="806"/>
      <c r="OWW923" s="806"/>
      <c r="OWX923" s="806"/>
      <c r="OWY923" s="806"/>
      <c r="OWZ923" s="806"/>
      <c r="OXA923" s="806"/>
      <c r="OXB923" s="806"/>
      <c r="OXC923" s="806"/>
      <c r="OXD923" s="806"/>
      <c r="OXE923" s="806"/>
      <c r="OXF923" s="806"/>
      <c r="OXG923" s="806"/>
      <c r="OXH923" s="806"/>
      <c r="OXI923" s="806"/>
      <c r="OXJ923" s="806"/>
      <c r="OXK923" s="806"/>
      <c r="OXL923" s="806"/>
      <c r="OXM923" s="806"/>
      <c r="OXN923" s="806"/>
      <c r="OXO923" s="806"/>
      <c r="OXP923" s="806"/>
      <c r="OXQ923" s="806"/>
      <c r="OXR923" s="806"/>
      <c r="OXS923" s="806"/>
      <c r="OXT923" s="806"/>
      <c r="OXU923" s="806"/>
      <c r="OXV923" s="806"/>
      <c r="OXW923" s="806"/>
      <c r="OXX923" s="806"/>
      <c r="OXY923" s="806"/>
      <c r="OXZ923" s="806"/>
      <c r="OYA923" s="806"/>
      <c r="OYB923" s="806"/>
      <c r="OYC923" s="806"/>
      <c r="OYD923" s="806"/>
      <c r="OYE923" s="806"/>
      <c r="OYF923" s="806"/>
      <c r="OYG923" s="806"/>
      <c r="OYH923" s="806"/>
      <c r="OYI923" s="806"/>
      <c r="OYJ923" s="806"/>
      <c r="OYK923" s="806"/>
      <c r="OYL923" s="806"/>
      <c r="OYM923" s="806"/>
      <c r="OYN923" s="806"/>
      <c r="OYO923" s="806"/>
      <c r="OYP923" s="806"/>
      <c r="OYQ923" s="806"/>
      <c r="OYR923" s="806"/>
      <c r="OYS923" s="806"/>
      <c r="OYT923" s="806"/>
      <c r="OYU923" s="806"/>
      <c r="OYV923" s="806"/>
      <c r="OYW923" s="806"/>
      <c r="OYX923" s="806"/>
      <c r="OYY923" s="806"/>
      <c r="OYZ923" s="806"/>
      <c r="OZA923" s="806"/>
      <c r="OZB923" s="806"/>
      <c r="OZC923" s="806"/>
      <c r="OZD923" s="806"/>
      <c r="OZE923" s="806"/>
      <c r="OZF923" s="806"/>
      <c r="OZG923" s="806"/>
      <c r="OZH923" s="806"/>
      <c r="OZI923" s="806"/>
      <c r="OZJ923" s="806"/>
      <c r="OZK923" s="806"/>
      <c r="OZL923" s="806"/>
      <c r="OZM923" s="806"/>
      <c r="OZN923" s="806"/>
      <c r="OZO923" s="806"/>
      <c r="OZP923" s="806"/>
      <c r="OZQ923" s="806"/>
      <c r="OZR923" s="806"/>
      <c r="OZS923" s="806"/>
      <c r="OZT923" s="806"/>
      <c r="OZU923" s="806"/>
      <c r="OZV923" s="806"/>
      <c r="OZW923" s="806"/>
      <c r="OZX923" s="806"/>
      <c r="OZY923" s="806"/>
      <c r="OZZ923" s="806"/>
      <c r="PAA923" s="806"/>
      <c r="PAB923" s="806"/>
      <c r="PAC923" s="806"/>
      <c r="PAD923" s="806"/>
      <c r="PAE923" s="806"/>
      <c r="PAF923" s="806"/>
      <c r="PAG923" s="806"/>
      <c r="PAH923" s="806"/>
      <c r="PAI923" s="806"/>
      <c r="PAJ923" s="806"/>
      <c r="PAK923" s="806"/>
      <c r="PAL923" s="806"/>
      <c r="PAM923" s="806"/>
      <c r="PAN923" s="806"/>
      <c r="PAO923" s="806"/>
      <c r="PAP923" s="806"/>
      <c r="PAQ923" s="806"/>
      <c r="PAR923" s="806"/>
      <c r="PAS923" s="806"/>
      <c r="PAT923" s="806"/>
      <c r="PAU923" s="806"/>
      <c r="PAV923" s="806"/>
      <c r="PAW923" s="806"/>
      <c r="PAX923" s="806"/>
      <c r="PAY923" s="806"/>
      <c r="PAZ923" s="806"/>
      <c r="PBA923" s="806"/>
      <c r="PBB923" s="806"/>
      <c r="PBC923" s="806"/>
      <c r="PBD923" s="806"/>
      <c r="PBE923" s="806"/>
      <c r="PBF923" s="806"/>
      <c r="PBG923" s="806"/>
      <c r="PBH923" s="806"/>
      <c r="PBI923" s="806"/>
      <c r="PBJ923" s="806"/>
      <c r="PBK923" s="806"/>
      <c r="PBL923" s="806"/>
      <c r="PBM923" s="806"/>
      <c r="PBN923" s="806"/>
      <c r="PBO923" s="806"/>
      <c r="PBP923" s="806"/>
      <c r="PBQ923" s="806"/>
      <c r="PBR923" s="806"/>
      <c r="PBS923" s="806"/>
      <c r="PBT923" s="806"/>
      <c r="PBU923" s="806"/>
      <c r="PBV923" s="806"/>
      <c r="PBW923" s="806"/>
      <c r="PBX923" s="806"/>
      <c r="PBY923" s="806"/>
      <c r="PBZ923" s="806"/>
      <c r="PCA923" s="806"/>
      <c r="PCB923" s="806"/>
      <c r="PCC923" s="806"/>
      <c r="PCD923" s="806"/>
      <c r="PCE923" s="806"/>
      <c r="PCF923" s="806"/>
      <c r="PCG923" s="806"/>
      <c r="PCH923" s="806"/>
      <c r="PCI923" s="806"/>
      <c r="PCJ923" s="806"/>
      <c r="PCK923" s="806"/>
      <c r="PCL923" s="806"/>
      <c r="PCM923" s="806"/>
      <c r="PCN923" s="806"/>
      <c r="PCO923" s="806"/>
      <c r="PCP923" s="806"/>
      <c r="PCQ923" s="806"/>
      <c r="PCR923" s="806"/>
      <c r="PCS923" s="806"/>
      <c r="PCT923" s="806"/>
      <c r="PCU923" s="806"/>
      <c r="PCV923" s="806"/>
      <c r="PCW923" s="806"/>
      <c r="PCX923" s="806"/>
      <c r="PCY923" s="806"/>
      <c r="PCZ923" s="806"/>
      <c r="PDA923" s="806"/>
      <c r="PDB923" s="806"/>
      <c r="PDC923" s="806"/>
      <c r="PDD923" s="806"/>
      <c r="PDE923" s="806"/>
      <c r="PDF923" s="806"/>
      <c r="PDG923" s="806"/>
      <c r="PDH923" s="806"/>
      <c r="PDI923" s="806"/>
      <c r="PDJ923" s="806"/>
      <c r="PDK923" s="806"/>
      <c r="PDL923" s="806"/>
      <c r="PDM923" s="806"/>
      <c r="PDN923" s="806"/>
      <c r="PDO923" s="806"/>
      <c r="PDP923" s="806"/>
      <c r="PDQ923" s="806"/>
      <c r="PDR923" s="806"/>
      <c r="PDS923" s="806"/>
      <c r="PDT923" s="806"/>
      <c r="PDU923" s="806"/>
      <c r="PDV923" s="806"/>
      <c r="PDW923" s="806"/>
      <c r="PDX923" s="806"/>
      <c r="PDY923" s="806"/>
      <c r="PDZ923" s="806"/>
      <c r="PEA923" s="806"/>
      <c r="PEB923" s="806"/>
      <c r="PEC923" s="806"/>
      <c r="PED923" s="806"/>
      <c r="PEE923" s="806"/>
      <c r="PEF923" s="806"/>
      <c r="PEG923" s="806"/>
      <c r="PEH923" s="806"/>
      <c r="PEI923" s="806"/>
      <c r="PEJ923" s="806"/>
      <c r="PEK923" s="806"/>
      <c r="PEL923" s="806"/>
      <c r="PEM923" s="806"/>
      <c r="PEN923" s="806"/>
      <c r="PEO923" s="806"/>
      <c r="PEP923" s="806"/>
      <c r="PEQ923" s="806"/>
      <c r="PER923" s="806"/>
      <c r="PES923" s="806"/>
      <c r="PET923" s="806"/>
      <c r="PEU923" s="806"/>
      <c r="PEV923" s="806"/>
      <c r="PEW923" s="806"/>
      <c r="PEX923" s="806"/>
      <c r="PEY923" s="806"/>
      <c r="PEZ923" s="806"/>
      <c r="PFA923" s="806"/>
      <c r="PFB923" s="806"/>
      <c r="PFC923" s="806"/>
      <c r="PFD923" s="806"/>
      <c r="PFE923" s="806"/>
      <c r="PFF923" s="806"/>
      <c r="PFG923" s="806"/>
      <c r="PFH923" s="806"/>
      <c r="PFI923" s="806"/>
      <c r="PFJ923" s="806"/>
      <c r="PFK923" s="806"/>
      <c r="PFL923" s="806"/>
      <c r="PFM923" s="806"/>
      <c r="PFN923" s="806"/>
      <c r="PFO923" s="806"/>
      <c r="PFP923" s="806"/>
      <c r="PFQ923" s="806"/>
      <c r="PFR923" s="806"/>
      <c r="PFS923" s="806"/>
      <c r="PFT923" s="806"/>
      <c r="PFU923" s="806"/>
      <c r="PFV923" s="806"/>
      <c r="PFW923" s="806"/>
      <c r="PFX923" s="806"/>
      <c r="PFY923" s="806"/>
      <c r="PFZ923" s="806"/>
      <c r="PGA923" s="806"/>
      <c r="PGB923" s="806"/>
      <c r="PGC923" s="806"/>
      <c r="PGD923" s="806"/>
      <c r="PGE923" s="806"/>
      <c r="PGF923" s="806"/>
      <c r="PGG923" s="806"/>
      <c r="PGH923" s="806"/>
      <c r="PGI923" s="806"/>
      <c r="PGJ923" s="806"/>
      <c r="PGK923" s="806"/>
      <c r="PGL923" s="806"/>
      <c r="PGM923" s="806"/>
      <c r="PGN923" s="806"/>
      <c r="PGO923" s="806"/>
      <c r="PGP923" s="806"/>
      <c r="PGQ923" s="806"/>
      <c r="PGR923" s="806"/>
      <c r="PGS923" s="806"/>
      <c r="PGT923" s="806"/>
      <c r="PGU923" s="806"/>
      <c r="PGV923" s="806"/>
      <c r="PGW923" s="806"/>
      <c r="PGX923" s="806"/>
      <c r="PGY923" s="806"/>
      <c r="PGZ923" s="806"/>
      <c r="PHA923" s="806"/>
      <c r="PHB923" s="806"/>
      <c r="PHC923" s="806"/>
      <c r="PHD923" s="806"/>
      <c r="PHE923" s="806"/>
      <c r="PHF923" s="806"/>
      <c r="PHG923" s="806"/>
      <c r="PHH923" s="806"/>
      <c r="PHI923" s="806"/>
      <c r="PHJ923" s="806"/>
      <c r="PHK923" s="806"/>
      <c r="PHL923" s="806"/>
      <c r="PHM923" s="806"/>
      <c r="PHN923" s="806"/>
      <c r="PHO923" s="806"/>
      <c r="PHP923" s="806"/>
      <c r="PHQ923" s="806"/>
      <c r="PHR923" s="806"/>
      <c r="PHS923" s="806"/>
      <c r="PHT923" s="806"/>
      <c r="PHU923" s="806"/>
      <c r="PHV923" s="806"/>
      <c r="PHW923" s="806"/>
      <c r="PHX923" s="806"/>
      <c r="PHY923" s="806"/>
      <c r="PHZ923" s="806"/>
      <c r="PIA923" s="806"/>
      <c r="PIB923" s="806"/>
      <c r="PIC923" s="806"/>
      <c r="PID923" s="806"/>
      <c r="PIE923" s="806"/>
      <c r="PIF923" s="806"/>
      <c r="PIG923" s="806"/>
      <c r="PIH923" s="806"/>
      <c r="PII923" s="806"/>
      <c r="PIJ923" s="806"/>
      <c r="PIK923" s="806"/>
      <c r="PIL923" s="806"/>
      <c r="PIM923" s="806"/>
      <c r="PIN923" s="806"/>
      <c r="PIO923" s="806"/>
      <c r="PIP923" s="806"/>
      <c r="PIQ923" s="806"/>
      <c r="PIR923" s="806"/>
      <c r="PIS923" s="806"/>
      <c r="PIT923" s="806"/>
      <c r="PIU923" s="806"/>
      <c r="PIV923" s="806"/>
      <c r="PIW923" s="806"/>
      <c r="PIX923" s="806"/>
      <c r="PIY923" s="806"/>
      <c r="PIZ923" s="806"/>
      <c r="PJA923" s="806"/>
      <c r="PJB923" s="806"/>
      <c r="PJC923" s="806"/>
      <c r="PJD923" s="806"/>
      <c r="PJE923" s="806"/>
      <c r="PJF923" s="806"/>
      <c r="PJG923" s="806"/>
      <c r="PJH923" s="806"/>
      <c r="PJI923" s="806"/>
      <c r="PJJ923" s="806"/>
      <c r="PJK923" s="806"/>
      <c r="PJL923" s="806"/>
      <c r="PJM923" s="806"/>
      <c r="PJN923" s="806"/>
      <c r="PJO923" s="806"/>
      <c r="PJP923" s="806"/>
      <c r="PJQ923" s="806"/>
      <c r="PJR923" s="806"/>
      <c r="PJS923" s="806"/>
      <c r="PJT923" s="806"/>
      <c r="PJU923" s="806"/>
      <c r="PJV923" s="806"/>
      <c r="PJW923" s="806"/>
      <c r="PJX923" s="806"/>
      <c r="PJY923" s="806"/>
      <c r="PJZ923" s="806"/>
      <c r="PKA923" s="806"/>
      <c r="PKB923" s="806"/>
      <c r="PKC923" s="806"/>
      <c r="PKD923" s="806"/>
      <c r="PKE923" s="806"/>
      <c r="PKF923" s="806"/>
      <c r="PKG923" s="806"/>
      <c r="PKH923" s="806"/>
      <c r="PKI923" s="806"/>
      <c r="PKJ923" s="806"/>
      <c r="PKK923" s="806"/>
      <c r="PKL923" s="806"/>
      <c r="PKM923" s="806"/>
      <c r="PKN923" s="806"/>
      <c r="PKO923" s="806"/>
      <c r="PKP923" s="806"/>
      <c r="PKQ923" s="806"/>
      <c r="PKR923" s="806"/>
      <c r="PKS923" s="806"/>
      <c r="PKT923" s="806"/>
      <c r="PKU923" s="806"/>
      <c r="PKV923" s="806"/>
      <c r="PKW923" s="806"/>
      <c r="PKX923" s="806"/>
      <c r="PKY923" s="806"/>
      <c r="PKZ923" s="806"/>
      <c r="PLA923" s="806"/>
      <c r="PLB923" s="806"/>
      <c r="PLC923" s="806"/>
      <c r="PLD923" s="806"/>
      <c r="PLE923" s="806"/>
      <c r="PLF923" s="806"/>
      <c r="PLG923" s="806"/>
      <c r="PLH923" s="806"/>
      <c r="PLI923" s="806"/>
      <c r="PLJ923" s="806"/>
      <c r="PLK923" s="806"/>
      <c r="PLL923" s="806"/>
      <c r="PLM923" s="806"/>
      <c r="PLN923" s="806"/>
      <c r="PLO923" s="806"/>
      <c r="PLP923" s="806"/>
      <c r="PLQ923" s="806"/>
      <c r="PLR923" s="806"/>
      <c r="PLS923" s="806"/>
      <c r="PLT923" s="806"/>
      <c r="PLU923" s="806"/>
      <c r="PLV923" s="806"/>
      <c r="PLW923" s="806"/>
      <c r="PLX923" s="806"/>
      <c r="PLY923" s="806"/>
      <c r="PLZ923" s="806"/>
      <c r="PMA923" s="806"/>
      <c r="PMB923" s="806"/>
      <c r="PMC923" s="806"/>
      <c r="PMD923" s="806"/>
      <c r="PME923" s="806"/>
      <c r="PMF923" s="806"/>
      <c r="PMG923" s="806"/>
      <c r="PMH923" s="806"/>
      <c r="PMI923" s="806"/>
      <c r="PMJ923" s="806"/>
      <c r="PMK923" s="806"/>
      <c r="PML923" s="806"/>
      <c r="PMM923" s="806"/>
      <c r="PMN923" s="806"/>
      <c r="PMO923" s="806"/>
      <c r="PMP923" s="806"/>
      <c r="PMQ923" s="806"/>
      <c r="PMR923" s="806"/>
      <c r="PMS923" s="806"/>
      <c r="PMT923" s="806"/>
      <c r="PMU923" s="806"/>
      <c r="PMV923" s="806"/>
      <c r="PMW923" s="806"/>
      <c r="PMX923" s="806"/>
      <c r="PMY923" s="806"/>
      <c r="PMZ923" s="806"/>
      <c r="PNA923" s="806"/>
      <c r="PNB923" s="806"/>
      <c r="PNC923" s="806"/>
      <c r="PND923" s="806"/>
      <c r="PNE923" s="806"/>
      <c r="PNF923" s="806"/>
      <c r="PNG923" s="806"/>
      <c r="PNH923" s="806"/>
      <c r="PNI923" s="806"/>
      <c r="PNJ923" s="806"/>
      <c r="PNK923" s="806"/>
      <c r="PNL923" s="806"/>
      <c r="PNM923" s="806"/>
      <c r="PNN923" s="806"/>
      <c r="PNO923" s="806"/>
      <c r="PNP923" s="806"/>
      <c r="PNQ923" s="806"/>
      <c r="PNR923" s="806"/>
      <c r="PNS923" s="806"/>
      <c r="PNT923" s="806"/>
      <c r="PNU923" s="806"/>
      <c r="PNV923" s="806"/>
      <c r="PNW923" s="806"/>
      <c r="PNX923" s="806"/>
      <c r="PNY923" s="806"/>
      <c r="PNZ923" s="806"/>
      <c r="POA923" s="806"/>
      <c r="POB923" s="806"/>
      <c r="POC923" s="806"/>
      <c r="POD923" s="806"/>
      <c r="POE923" s="806"/>
      <c r="POF923" s="806"/>
      <c r="POG923" s="806"/>
      <c r="POH923" s="806"/>
      <c r="POI923" s="806"/>
      <c r="POJ923" s="806"/>
      <c r="POK923" s="806"/>
      <c r="POL923" s="806"/>
      <c r="POM923" s="806"/>
      <c r="PON923" s="806"/>
      <c r="POO923" s="806"/>
      <c r="POP923" s="806"/>
      <c r="POQ923" s="806"/>
      <c r="POR923" s="806"/>
      <c r="POS923" s="806"/>
      <c r="POT923" s="806"/>
      <c r="POU923" s="806"/>
      <c r="POV923" s="806"/>
      <c r="POW923" s="806"/>
      <c r="POX923" s="806"/>
      <c r="POY923" s="806"/>
      <c r="POZ923" s="806"/>
      <c r="PPA923" s="806"/>
      <c r="PPB923" s="806"/>
      <c r="PPC923" s="806"/>
      <c r="PPD923" s="806"/>
      <c r="PPE923" s="806"/>
      <c r="PPF923" s="806"/>
      <c r="PPG923" s="806"/>
      <c r="PPH923" s="806"/>
      <c r="PPI923" s="806"/>
      <c r="PPJ923" s="806"/>
      <c r="PPK923" s="806"/>
      <c r="PPL923" s="806"/>
      <c r="PPM923" s="806"/>
      <c r="PPN923" s="806"/>
      <c r="PPO923" s="806"/>
      <c r="PPP923" s="806"/>
      <c r="PPQ923" s="806"/>
      <c r="PPR923" s="806"/>
      <c r="PPS923" s="806"/>
      <c r="PPT923" s="806"/>
      <c r="PPU923" s="806"/>
      <c r="PPV923" s="806"/>
      <c r="PPW923" s="806"/>
      <c r="PPX923" s="806"/>
      <c r="PPY923" s="806"/>
      <c r="PPZ923" s="806"/>
      <c r="PQA923" s="806"/>
      <c r="PQB923" s="806"/>
      <c r="PQC923" s="806"/>
      <c r="PQD923" s="806"/>
      <c r="PQE923" s="806"/>
      <c r="PQF923" s="806"/>
      <c r="PQG923" s="806"/>
      <c r="PQH923" s="806"/>
      <c r="PQI923" s="806"/>
      <c r="PQJ923" s="806"/>
      <c r="PQK923" s="806"/>
      <c r="PQL923" s="806"/>
      <c r="PQM923" s="806"/>
      <c r="PQN923" s="806"/>
      <c r="PQO923" s="806"/>
      <c r="PQP923" s="806"/>
      <c r="PQQ923" s="806"/>
      <c r="PQR923" s="806"/>
      <c r="PQS923" s="806"/>
      <c r="PQT923" s="806"/>
      <c r="PQU923" s="806"/>
      <c r="PQV923" s="806"/>
      <c r="PQW923" s="806"/>
      <c r="PQX923" s="806"/>
      <c r="PQY923" s="806"/>
      <c r="PQZ923" s="806"/>
      <c r="PRA923" s="806"/>
      <c r="PRB923" s="806"/>
      <c r="PRC923" s="806"/>
      <c r="PRD923" s="806"/>
      <c r="PRE923" s="806"/>
      <c r="PRF923" s="806"/>
      <c r="PRG923" s="806"/>
      <c r="PRH923" s="806"/>
      <c r="PRI923" s="806"/>
      <c r="PRJ923" s="806"/>
      <c r="PRK923" s="806"/>
      <c r="PRL923" s="806"/>
      <c r="PRM923" s="806"/>
      <c r="PRN923" s="806"/>
      <c r="PRO923" s="806"/>
      <c r="PRP923" s="806"/>
      <c r="PRQ923" s="806"/>
      <c r="PRR923" s="806"/>
      <c r="PRS923" s="806"/>
      <c r="PRT923" s="806"/>
      <c r="PRU923" s="806"/>
      <c r="PRV923" s="806"/>
      <c r="PRW923" s="806"/>
      <c r="PRX923" s="806"/>
      <c r="PRY923" s="806"/>
      <c r="PRZ923" s="806"/>
      <c r="PSA923" s="806"/>
      <c r="PSB923" s="806"/>
      <c r="PSC923" s="806"/>
      <c r="PSD923" s="806"/>
      <c r="PSE923" s="806"/>
      <c r="PSF923" s="806"/>
      <c r="PSG923" s="806"/>
      <c r="PSH923" s="806"/>
      <c r="PSI923" s="806"/>
      <c r="PSJ923" s="806"/>
      <c r="PSK923" s="806"/>
      <c r="PSL923" s="806"/>
      <c r="PSM923" s="806"/>
      <c r="PSN923" s="806"/>
      <c r="PSO923" s="806"/>
      <c r="PSP923" s="806"/>
      <c r="PSQ923" s="806"/>
      <c r="PSR923" s="806"/>
      <c r="PSS923" s="806"/>
      <c r="PST923" s="806"/>
      <c r="PSU923" s="806"/>
      <c r="PSV923" s="806"/>
      <c r="PSW923" s="806"/>
      <c r="PSX923" s="806"/>
      <c r="PSY923" s="806"/>
      <c r="PSZ923" s="806"/>
      <c r="PTA923" s="806"/>
      <c r="PTB923" s="806"/>
      <c r="PTC923" s="806"/>
      <c r="PTD923" s="806"/>
      <c r="PTE923" s="806"/>
      <c r="PTF923" s="806"/>
      <c r="PTG923" s="806"/>
      <c r="PTH923" s="806"/>
      <c r="PTI923" s="806"/>
      <c r="PTJ923" s="806"/>
      <c r="PTK923" s="806"/>
      <c r="PTL923" s="806"/>
      <c r="PTM923" s="806"/>
      <c r="PTN923" s="806"/>
      <c r="PTO923" s="806"/>
      <c r="PTP923" s="806"/>
      <c r="PTQ923" s="806"/>
      <c r="PTR923" s="806"/>
      <c r="PTS923" s="806"/>
      <c r="PTT923" s="806"/>
      <c r="PTU923" s="806"/>
      <c r="PTV923" s="806"/>
      <c r="PTW923" s="806"/>
      <c r="PTX923" s="806"/>
      <c r="PTY923" s="806"/>
      <c r="PTZ923" s="806"/>
      <c r="PUA923" s="806"/>
      <c r="PUB923" s="806"/>
      <c r="PUC923" s="806"/>
      <c r="PUD923" s="806"/>
      <c r="PUE923" s="806"/>
      <c r="PUF923" s="806"/>
      <c r="PUG923" s="806"/>
      <c r="PUH923" s="806"/>
      <c r="PUI923" s="806"/>
      <c r="PUJ923" s="806"/>
      <c r="PUK923" s="806"/>
      <c r="PUL923" s="806"/>
      <c r="PUM923" s="806"/>
      <c r="PUN923" s="806"/>
      <c r="PUO923" s="806"/>
      <c r="PUP923" s="806"/>
      <c r="PUQ923" s="806"/>
      <c r="PUR923" s="806"/>
      <c r="PUS923" s="806"/>
      <c r="PUT923" s="806"/>
      <c r="PUU923" s="806"/>
      <c r="PUV923" s="806"/>
      <c r="PUW923" s="806"/>
      <c r="PUX923" s="806"/>
      <c r="PUY923" s="806"/>
      <c r="PUZ923" s="806"/>
      <c r="PVA923" s="806"/>
      <c r="PVB923" s="806"/>
      <c r="PVC923" s="806"/>
      <c r="PVD923" s="806"/>
      <c r="PVE923" s="806"/>
      <c r="PVF923" s="806"/>
      <c r="PVG923" s="806"/>
      <c r="PVH923" s="806"/>
      <c r="PVI923" s="806"/>
      <c r="PVJ923" s="806"/>
      <c r="PVK923" s="806"/>
      <c r="PVL923" s="806"/>
      <c r="PVM923" s="806"/>
      <c r="PVN923" s="806"/>
      <c r="PVO923" s="806"/>
      <c r="PVP923" s="806"/>
      <c r="PVQ923" s="806"/>
      <c r="PVR923" s="806"/>
      <c r="PVS923" s="806"/>
      <c r="PVT923" s="806"/>
      <c r="PVU923" s="806"/>
      <c r="PVV923" s="806"/>
      <c r="PVW923" s="806"/>
      <c r="PVX923" s="806"/>
      <c r="PVY923" s="806"/>
      <c r="PVZ923" s="806"/>
      <c r="PWA923" s="806"/>
      <c r="PWB923" s="806"/>
      <c r="PWC923" s="806"/>
      <c r="PWD923" s="806"/>
      <c r="PWE923" s="806"/>
      <c r="PWF923" s="806"/>
      <c r="PWG923" s="806"/>
      <c r="PWH923" s="806"/>
      <c r="PWI923" s="806"/>
      <c r="PWJ923" s="806"/>
      <c r="PWK923" s="806"/>
      <c r="PWL923" s="806"/>
      <c r="PWM923" s="806"/>
      <c r="PWN923" s="806"/>
      <c r="PWO923" s="806"/>
      <c r="PWP923" s="806"/>
      <c r="PWQ923" s="806"/>
      <c r="PWR923" s="806"/>
      <c r="PWS923" s="806"/>
      <c r="PWT923" s="806"/>
      <c r="PWU923" s="806"/>
      <c r="PWV923" s="806"/>
      <c r="PWW923" s="806"/>
      <c r="PWX923" s="806"/>
      <c r="PWY923" s="806"/>
      <c r="PWZ923" s="806"/>
      <c r="PXA923" s="806"/>
      <c r="PXB923" s="806"/>
      <c r="PXC923" s="806"/>
      <c r="PXD923" s="806"/>
      <c r="PXE923" s="806"/>
      <c r="PXF923" s="806"/>
      <c r="PXG923" s="806"/>
      <c r="PXH923" s="806"/>
      <c r="PXI923" s="806"/>
      <c r="PXJ923" s="806"/>
      <c r="PXK923" s="806"/>
      <c r="PXL923" s="806"/>
      <c r="PXM923" s="806"/>
      <c r="PXN923" s="806"/>
      <c r="PXO923" s="806"/>
      <c r="PXP923" s="806"/>
      <c r="PXQ923" s="806"/>
      <c r="PXR923" s="806"/>
      <c r="PXS923" s="806"/>
      <c r="PXT923" s="806"/>
      <c r="PXU923" s="806"/>
      <c r="PXV923" s="806"/>
      <c r="PXW923" s="806"/>
      <c r="PXX923" s="806"/>
      <c r="PXY923" s="806"/>
      <c r="PXZ923" s="806"/>
      <c r="PYA923" s="806"/>
      <c r="PYB923" s="806"/>
      <c r="PYC923" s="806"/>
      <c r="PYD923" s="806"/>
      <c r="PYE923" s="806"/>
      <c r="PYF923" s="806"/>
      <c r="PYG923" s="806"/>
      <c r="PYH923" s="806"/>
      <c r="PYI923" s="806"/>
      <c r="PYJ923" s="806"/>
      <c r="PYK923" s="806"/>
      <c r="PYL923" s="806"/>
      <c r="PYM923" s="806"/>
      <c r="PYN923" s="806"/>
      <c r="PYO923" s="806"/>
      <c r="PYP923" s="806"/>
      <c r="PYQ923" s="806"/>
      <c r="PYR923" s="806"/>
      <c r="PYS923" s="806"/>
      <c r="PYT923" s="806"/>
      <c r="PYU923" s="806"/>
      <c r="PYV923" s="806"/>
      <c r="PYW923" s="806"/>
      <c r="PYX923" s="806"/>
      <c r="PYY923" s="806"/>
      <c r="PYZ923" s="806"/>
      <c r="PZA923" s="806"/>
      <c r="PZB923" s="806"/>
      <c r="PZC923" s="806"/>
      <c r="PZD923" s="806"/>
      <c r="PZE923" s="806"/>
      <c r="PZF923" s="806"/>
      <c r="PZG923" s="806"/>
      <c r="PZH923" s="806"/>
      <c r="PZI923" s="806"/>
      <c r="PZJ923" s="806"/>
      <c r="PZK923" s="806"/>
      <c r="PZL923" s="806"/>
      <c r="PZM923" s="806"/>
      <c r="PZN923" s="806"/>
      <c r="PZO923" s="806"/>
      <c r="PZP923" s="806"/>
      <c r="PZQ923" s="806"/>
      <c r="PZR923" s="806"/>
      <c r="PZS923" s="806"/>
      <c r="PZT923" s="806"/>
      <c r="PZU923" s="806"/>
      <c r="PZV923" s="806"/>
      <c r="PZW923" s="806"/>
      <c r="PZX923" s="806"/>
      <c r="PZY923" s="806"/>
      <c r="PZZ923" s="806"/>
      <c r="QAA923" s="806"/>
      <c r="QAB923" s="806"/>
      <c r="QAC923" s="806"/>
      <c r="QAD923" s="806"/>
      <c r="QAE923" s="806"/>
      <c r="QAF923" s="806"/>
      <c r="QAG923" s="806"/>
      <c r="QAH923" s="806"/>
      <c r="QAI923" s="806"/>
      <c r="QAJ923" s="806"/>
      <c r="QAK923" s="806"/>
      <c r="QAL923" s="806"/>
      <c r="QAM923" s="806"/>
      <c r="QAN923" s="806"/>
      <c r="QAO923" s="806"/>
      <c r="QAP923" s="806"/>
      <c r="QAQ923" s="806"/>
      <c r="QAR923" s="806"/>
      <c r="QAS923" s="806"/>
      <c r="QAT923" s="806"/>
      <c r="QAU923" s="806"/>
      <c r="QAV923" s="806"/>
      <c r="QAW923" s="806"/>
      <c r="QAX923" s="806"/>
      <c r="QAY923" s="806"/>
      <c r="QAZ923" s="806"/>
      <c r="QBA923" s="806"/>
      <c r="QBB923" s="806"/>
      <c r="QBC923" s="806"/>
      <c r="QBD923" s="806"/>
      <c r="QBE923" s="806"/>
      <c r="QBF923" s="806"/>
      <c r="QBG923" s="806"/>
      <c r="QBH923" s="806"/>
      <c r="QBI923" s="806"/>
      <c r="QBJ923" s="806"/>
      <c r="QBK923" s="806"/>
      <c r="QBL923" s="806"/>
      <c r="QBM923" s="806"/>
      <c r="QBN923" s="806"/>
      <c r="QBO923" s="806"/>
      <c r="QBP923" s="806"/>
      <c r="QBQ923" s="806"/>
      <c r="QBR923" s="806"/>
      <c r="QBS923" s="806"/>
      <c r="QBT923" s="806"/>
      <c r="QBU923" s="806"/>
      <c r="QBV923" s="806"/>
      <c r="QBW923" s="806"/>
      <c r="QBX923" s="806"/>
      <c r="QBY923" s="806"/>
      <c r="QBZ923" s="806"/>
      <c r="QCA923" s="806"/>
      <c r="QCB923" s="806"/>
      <c r="QCC923" s="806"/>
      <c r="QCD923" s="806"/>
      <c r="QCE923" s="806"/>
      <c r="QCF923" s="806"/>
      <c r="QCG923" s="806"/>
      <c r="QCH923" s="806"/>
      <c r="QCI923" s="806"/>
      <c r="QCJ923" s="806"/>
      <c r="QCK923" s="806"/>
      <c r="QCL923" s="806"/>
      <c r="QCM923" s="806"/>
      <c r="QCN923" s="806"/>
      <c r="QCO923" s="806"/>
      <c r="QCP923" s="806"/>
      <c r="QCQ923" s="806"/>
      <c r="QCR923" s="806"/>
      <c r="QCS923" s="806"/>
      <c r="QCT923" s="806"/>
      <c r="QCU923" s="806"/>
      <c r="QCV923" s="806"/>
      <c r="QCW923" s="806"/>
      <c r="QCX923" s="806"/>
      <c r="QCY923" s="806"/>
      <c r="QCZ923" s="806"/>
      <c r="QDA923" s="806"/>
      <c r="QDB923" s="806"/>
      <c r="QDC923" s="806"/>
      <c r="QDD923" s="806"/>
      <c r="QDE923" s="806"/>
      <c r="QDF923" s="806"/>
      <c r="QDG923" s="806"/>
      <c r="QDH923" s="806"/>
      <c r="QDI923" s="806"/>
      <c r="QDJ923" s="806"/>
      <c r="QDK923" s="806"/>
      <c r="QDL923" s="806"/>
      <c r="QDM923" s="806"/>
      <c r="QDN923" s="806"/>
      <c r="QDO923" s="806"/>
      <c r="QDP923" s="806"/>
      <c r="QDQ923" s="806"/>
      <c r="QDR923" s="806"/>
      <c r="QDS923" s="806"/>
      <c r="QDT923" s="806"/>
      <c r="QDU923" s="806"/>
      <c r="QDV923" s="806"/>
      <c r="QDW923" s="806"/>
      <c r="QDX923" s="806"/>
      <c r="QDY923" s="806"/>
      <c r="QDZ923" s="806"/>
      <c r="QEA923" s="806"/>
      <c r="QEB923" s="806"/>
      <c r="QEC923" s="806"/>
      <c r="QED923" s="806"/>
      <c r="QEE923" s="806"/>
      <c r="QEF923" s="806"/>
      <c r="QEG923" s="806"/>
      <c r="QEH923" s="806"/>
      <c r="QEI923" s="806"/>
      <c r="QEJ923" s="806"/>
      <c r="QEK923" s="806"/>
      <c r="QEL923" s="806"/>
      <c r="QEM923" s="806"/>
      <c r="QEN923" s="806"/>
      <c r="QEO923" s="806"/>
      <c r="QEP923" s="806"/>
      <c r="QEQ923" s="806"/>
      <c r="QER923" s="806"/>
      <c r="QES923" s="806"/>
      <c r="QET923" s="806"/>
      <c r="QEU923" s="806"/>
      <c r="QEV923" s="806"/>
      <c r="QEW923" s="806"/>
      <c r="QEX923" s="806"/>
      <c r="QEY923" s="806"/>
      <c r="QEZ923" s="806"/>
      <c r="QFA923" s="806"/>
      <c r="QFB923" s="806"/>
      <c r="QFC923" s="806"/>
      <c r="QFD923" s="806"/>
      <c r="QFE923" s="806"/>
      <c r="QFF923" s="806"/>
      <c r="QFG923" s="806"/>
      <c r="QFH923" s="806"/>
      <c r="QFI923" s="806"/>
      <c r="QFJ923" s="806"/>
      <c r="QFK923" s="806"/>
      <c r="QFL923" s="806"/>
      <c r="QFM923" s="806"/>
      <c r="QFN923" s="806"/>
      <c r="QFO923" s="806"/>
      <c r="QFP923" s="806"/>
      <c r="QFQ923" s="806"/>
      <c r="QFR923" s="806"/>
      <c r="QFS923" s="806"/>
      <c r="QFT923" s="806"/>
      <c r="QFU923" s="806"/>
      <c r="QFV923" s="806"/>
      <c r="QFW923" s="806"/>
      <c r="QFX923" s="806"/>
      <c r="QFY923" s="806"/>
      <c r="QFZ923" s="806"/>
      <c r="QGA923" s="806"/>
      <c r="QGB923" s="806"/>
      <c r="QGC923" s="806"/>
      <c r="QGD923" s="806"/>
      <c r="QGE923" s="806"/>
      <c r="QGF923" s="806"/>
      <c r="QGG923" s="806"/>
      <c r="QGH923" s="806"/>
      <c r="QGI923" s="806"/>
      <c r="QGJ923" s="806"/>
      <c r="QGK923" s="806"/>
      <c r="QGL923" s="806"/>
      <c r="QGM923" s="806"/>
      <c r="QGN923" s="806"/>
      <c r="QGO923" s="806"/>
      <c r="QGP923" s="806"/>
      <c r="QGQ923" s="806"/>
      <c r="QGR923" s="806"/>
      <c r="QGS923" s="806"/>
      <c r="QGT923" s="806"/>
      <c r="QGU923" s="806"/>
      <c r="QGV923" s="806"/>
      <c r="QGW923" s="806"/>
      <c r="QGX923" s="806"/>
      <c r="QGY923" s="806"/>
      <c r="QGZ923" s="806"/>
      <c r="QHA923" s="806"/>
      <c r="QHB923" s="806"/>
      <c r="QHC923" s="806"/>
      <c r="QHD923" s="806"/>
      <c r="QHE923" s="806"/>
      <c r="QHF923" s="806"/>
      <c r="QHG923" s="806"/>
      <c r="QHH923" s="806"/>
      <c r="QHI923" s="806"/>
      <c r="QHJ923" s="806"/>
      <c r="QHK923" s="806"/>
      <c r="QHL923" s="806"/>
      <c r="QHM923" s="806"/>
      <c r="QHN923" s="806"/>
      <c r="QHO923" s="806"/>
      <c r="QHP923" s="806"/>
      <c r="QHQ923" s="806"/>
      <c r="QHR923" s="806"/>
      <c r="QHS923" s="806"/>
      <c r="QHT923" s="806"/>
      <c r="QHU923" s="806"/>
      <c r="QHV923" s="806"/>
      <c r="QHW923" s="806"/>
      <c r="QHX923" s="806"/>
      <c r="QHY923" s="806"/>
      <c r="QHZ923" s="806"/>
      <c r="QIA923" s="806"/>
      <c r="QIB923" s="806"/>
      <c r="QIC923" s="806"/>
      <c r="QID923" s="806"/>
      <c r="QIE923" s="806"/>
      <c r="QIF923" s="806"/>
      <c r="QIG923" s="806"/>
      <c r="QIH923" s="806"/>
      <c r="QII923" s="806"/>
      <c r="QIJ923" s="806"/>
      <c r="QIK923" s="806"/>
      <c r="QIL923" s="806"/>
      <c r="QIM923" s="806"/>
      <c r="QIN923" s="806"/>
      <c r="QIO923" s="806"/>
      <c r="QIP923" s="806"/>
      <c r="QIQ923" s="806"/>
      <c r="QIR923" s="806"/>
      <c r="QIS923" s="806"/>
      <c r="QIT923" s="806"/>
      <c r="QIU923" s="806"/>
      <c r="QIV923" s="806"/>
      <c r="QIW923" s="806"/>
      <c r="QIX923" s="806"/>
      <c r="QIY923" s="806"/>
      <c r="QIZ923" s="806"/>
      <c r="QJA923" s="806"/>
      <c r="QJB923" s="806"/>
      <c r="QJC923" s="806"/>
      <c r="QJD923" s="806"/>
      <c r="QJE923" s="806"/>
      <c r="QJF923" s="806"/>
      <c r="QJG923" s="806"/>
      <c r="QJH923" s="806"/>
      <c r="QJI923" s="806"/>
      <c r="QJJ923" s="806"/>
      <c r="QJK923" s="806"/>
      <c r="QJL923" s="806"/>
      <c r="QJM923" s="806"/>
      <c r="QJN923" s="806"/>
      <c r="QJO923" s="806"/>
      <c r="QJP923" s="806"/>
      <c r="QJQ923" s="806"/>
      <c r="QJR923" s="806"/>
      <c r="QJS923" s="806"/>
      <c r="QJT923" s="806"/>
      <c r="QJU923" s="806"/>
      <c r="QJV923" s="806"/>
      <c r="QJW923" s="806"/>
      <c r="QJX923" s="806"/>
      <c r="QJY923" s="806"/>
      <c r="QJZ923" s="806"/>
      <c r="QKA923" s="806"/>
      <c r="QKB923" s="806"/>
      <c r="QKC923" s="806"/>
      <c r="QKD923" s="806"/>
      <c r="QKE923" s="806"/>
      <c r="QKF923" s="806"/>
      <c r="QKG923" s="806"/>
      <c r="QKH923" s="806"/>
      <c r="QKI923" s="806"/>
      <c r="QKJ923" s="806"/>
      <c r="QKK923" s="806"/>
      <c r="QKL923" s="806"/>
      <c r="QKM923" s="806"/>
      <c r="QKN923" s="806"/>
      <c r="QKO923" s="806"/>
      <c r="QKP923" s="806"/>
      <c r="QKQ923" s="806"/>
      <c r="QKR923" s="806"/>
      <c r="QKS923" s="806"/>
      <c r="QKT923" s="806"/>
      <c r="QKU923" s="806"/>
      <c r="QKV923" s="806"/>
      <c r="QKW923" s="806"/>
      <c r="QKX923" s="806"/>
      <c r="QKY923" s="806"/>
      <c r="QKZ923" s="806"/>
      <c r="QLA923" s="806"/>
      <c r="QLB923" s="806"/>
      <c r="QLC923" s="806"/>
      <c r="QLD923" s="806"/>
      <c r="QLE923" s="806"/>
      <c r="QLF923" s="806"/>
      <c r="QLG923" s="806"/>
      <c r="QLH923" s="806"/>
      <c r="QLI923" s="806"/>
      <c r="QLJ923" s="806"/>
      <c r="QLK923" s="806"/>
      <c r="QLL923" s="806"/>
      <c r="QLM923" s="806"/>
      <c r="QLN923" s="806"/>
      <c r="QLO923" s="806"/>
      <c r="QLP923" s="806"/>
      <c r="QLQ923" s="806"/>
      <c r="QLR923" s="806"/>
      <c r="QLS923" s="806"/>
      <c r="QLT923" s="806"/>
      <c r="QLU923" s="806"/>
      <c r="QLV923" s="806"/>
      <c r="QLW923" s="806"/>
      <c r="QLX923" s="806"/>
      <c r="QLY923" s="806"/>
      <c r="QLZ923" s="806"/>
      <c r="QMA923" s="806"/>
      <c r="QMB923" s="806"/>
      <c r="QMC923" s="806"/>
      <c r="QMD923" s="806"/>
      <c r="QME923" s="806"/>
      <c r="QMF923" s="806"/>
      <c r="QMG923" s="806"/>
      <c r="QMH923" s="806"/>
      <c r="QMI923" s="806"/>
      <c r="QMJ923" s="806"/>
      <c r="QMK923" s="806"/>
      <c r="QML923" s="806"/>
      <c r="QMM923" s="806"/>
      <c r="QMN923" s="806"/>
      <c r="QMO923" s="806"/>
      <c r="QMP923" s="806"/>
      <c r="QMQ923" s="806"/>
      <c r="QMR923" s="806"/>
      <c r="QMS923" s="806"/>
      <c r="QMT923" s="806"/>
      <c r="QMU923" s="806"/>
      <c r="QMV923" s="806"/>
      <c r="QMW923" s="806"/>
      <c r="QMX923" s="806"/>
      <c r="QMY923" s="806"/>
      <c r="QMZ923" s="806"/>
      <c r="QNA923" s="806"/>
      <c r="QNB923" s="806"/>
      <c r="QNC923" s="806"/>
      <c r="QND923" s="806"/>
      <c r="QNE923" s="806"/>
      <c r="QNF923" s="806"/>
      <c r="QNG923" s="806"/>
      <c r="QNH923" s="806"/>
      <c r="QNI923" s="806"/>
      <c r="QNJ923" s="806"/>
      <c r="QNK923" s="806"/>
      <c r="QNL923" s="806"/>
      <c r="QNM923" s="806"/>
      <c r="QNN923" s="806"/>
      <c r="QNO923" s="806"/>
      <c r="QNP923" s="806"/>
      <c r="QNQ923" s="806"/>
      <c r="QNR923" s="806"/>
      <c r="QNS923" s="806"/>
      <c r="QNT923" s="806"/>
      <c r="QNU923" s="806"/>
      <c r="QNV923" s="806"/>
      <c r="QNW923" s="806"/>
      <c r="QNX923" s="806"/>
      <c r="QNY923" s="806"/>
      <c r="QNZ923" s="806"/>
      <c r="QOA923" s="806"/>
      <c r="QOB923" s="806"/>
      <c r="QOC923" s="806"/>
      <c r="QOD923" s="806"/>
      <c r="QOE923" s="806"/>
      <c r="QOF923" s="806"/>
      <c r="QOG923" s="806"/>
      <c r="QOH923" s="806"/>
      <c r="QOI923" s="806"/>
      <c r="QOJ923" s="806"/>
      <c r="QOK923" s="806"/>
      <c r="QOL923" s="806"/>
      <c r="QOM923" s="806"/>
      <c r="QON923" s="806"/>
      <c r="QOO923" s="806"/>
      <c r="QOP923" s="806"/>
      <c r="QOQ923" s="806"/>
      <c r="QOR923" s="806"/>
      <c r="QOS923" s="806"/>
      <c r="QOT923" s="806"/>
      <c r="QOU923" s="806"/>
      <c r="QOV923" s="806"/>
      <c r="QOW923" s="806"/>
      <c r="QOX923" s="806"/>
      <c r="QOY923" s="806"/>
      <c r="QOZ923" s="806"/>
      <c r="QPA923" s="806"/>
      <c r="QPB923" s="806"/>
      <c r="QPC923" s="806"/>
      <c r="QPD923" s="806"/>
      <c r="QPE923" s="806"/>
      <c r="QPF923" s="806"/>
      <c r="QPG923" s="806"/>
      <c r="QPH923" s="806"/>
      <c r="QPI923" s="806"/>
      <c r="QPJ923" s="806"/>
      <c r="QPK923" s="806"/>
      <c r="QPL923" s="806"/>
      <c r="QPM923" s="806"/>
      <c r="QPN923" s="806"/>
      <c r="QPO923" s="806"/>
      <c r="QPP923" s="806"/>
      <c r="QPQ923" s="806"/>
      <c r="QPR923" s="806"/>
      <c r="QPS923" s="806"/>
      <c r="QPT923" s="806"/>
      <c r="QPU923" s="806"/>
      <c r="QPV923" s="806"/>
      <c r="QPW923" s="806"/>
      <c r="QPX923" s="806"/>
      <c r="QPY923" s="806"/>
      <c r="QPZ923" s="806"/>
      <c r="QQA923" s="806"/>
      <c r="QQB923" s="806"/>
      <c r="QQC923" s="806"/>
      <c r="QQD923" s="806"/>
      <c r="QQE923" s="806"/>
      <c r="QQF923" s="806"/>
      <c r="QQG923" s="806"/>
      <c r="QQH923" s="806"/>
      <c r="QQI923" s="806"/>
      <c r="QQJ923" s="806"/>
      <c r="QQK923" s="806"/>
      <c r="QQL923" s="806"/>
      <c r="QQM923" s="806"/>
      <c r="QQN923" s="806"/>
      <c r="QQO923" s="806"/>
      <c r="QQP923" s="806"/>
      <c r="QQQ923" s="806"/>
      <c r="QQR923" s="806"/>
      <c r="QQS923" s="806"/>
      <c r="QQT923" s="806"/>
      <c r="QQU923" s="806"/>
      <c r="QQV923" s="806"/>
      <c r="QQW923" s="806"/>
      <c r="QQX923" s="806"/>
      <c r="QQY923" s="806"/>
      <c r="QQZ923" s="806"/>
      <c r="QRA923" s="806"/>
      <c r="QRB923" s="806"/>
      <c r="QRC923" s="806"/>
      <c r="QRD923" s="806"/>
      <c r="QRE923" s="806"/>
      <c r="QRF923" s="806"/>
      <c r="QRG923" s="806"/>
      <c r="QRH923" s="806"/>
      <c r="QRI923" s="806"/>
      <c r="QRJ923" s="806"/>
      <c r="QRK923" s="806"/>
      <c r="QRL923" s="806"/>
      <c r="QRM923" s="806"/>
      <c r="QRN923" s="806"/>
      <c r="QRO923" s="806"/>
      <c r="QRP923" s="806"/>
      <c r="QRQ923" s="806"/>
      <c r="QRR923" s="806"/>
      <c r="QRS923" s="806"/>
      <c r="QRT923" s="806"/>
      <c r="QRU923" s="806"/>
      <c r="QRV923" s="806"/>
      <c r="QRW923" s="806"/>
      <c r="QRX923" s="806"/>
      <c r="QRY923" s="806"/>
      <c r="QRZ923" s="806"/>
      <c r="QSA923" s="806"/>
      <c r="QSB923" s="806"/>
      <c r="QSC923" s="806"/>
      <c r="QSD923" s="806"/>
      <c r="QSE923" s="806"/>
      <c r="QSF923" s="806"/>
      <c r="QSG923" s="806"/>
      <c r="QSH923" s="806"/>
      <c r="QSI923" s="806"/>
      <c r="QSJ923" s="806"/>
      <c r="QSK923" s="806"/>
      <c r="QSL923" s="806"/>
      <c r="QSM923" s="806"/>
      <c r="QSN923" s="806"/>
      <c r="QSO923" s="806"/>
      <c r="QSP923" s="806"/>
      <c r="QSQ923" s="806"/>
      <c r="QSR923" s="806"/>
      <c r="QSS923" s="806"/>
      <c r="QST923" s="806"/>
      <c r="QSU923" s="806"/>
      <c r="QSV923" s="806"/>
      <c r="QSW923" s="806"/>
      <c r="QSX923" s="806"/>
      <c r="QSY923" s="806"/>
      <c r="QSZ923" s="806"/>
      <c r="QTA923" s="806"/>
      <c r="QTB923" s="806"/>
      <c r="QTC923" s="806"/>
      <c r="QTD923" s="806"/>
      <c r="QTE923" s="806"/>
      <c r="QTF923" s="806"/>
      <c r="QTG923" s="806"/>
      <c r="QTH923" s="806"/>
      <c r="QTI923" s="806"/>
      <c r="QTJ923" s="806"/>
      <c r="QTK923" s="806"/>
      <c r="QTL923" s="806"/>
      <c r="QTM923" s="806"/>
      <c r="QTN923" s="806"/>
      <c r="QTO923" s="806"/>
      <c r="QTP923" s="806"/>
      <c r="QTQ923" s="806"/>
      <c r="QTR923" s="806"/>
      <c r="QTS923" s="806"/>
      <c r="QTT923" s="806"/>
      <c r="QTU923" s="806"/>
      <c r="QTV923" s="806"/>
      <c r="QTW923" s="806"/>
      <c r="QTX923" s="806"/>
      <c r="QTY923" s="806"/>
      <c r="QTZ923" s="806"/>
      <c r="QUA923" s="806"/>
      <c r="QUB923" s="806"/>
      <c r="QUC923" s="806"/>
      <c r="QUD923" s="806"/>
      <c r="QUE923" s="806"/>
      <c r="QUF923" s="806"/>
      <c r="QUG923" s="806"/>
      <c r="QUH923" s="806"/>
      <c r="QUI923" s="806"/>
      <c r="QUJ923" s="806"/>
      <c r="QUK923" s="806"/>
      <c r="QUL923" s="806"/>
      <c r="QUM923" s="806"/>
      <c r="QUN923" s="806"/>
      <c r="QUO923" s="806"/>
      <c r="QUP923" s="806"/>
      <c r="QUQ923" s="806"/>
      <c r="QUR923" s="806"/>
      <c r="QUS923" s="806"/>
      <c r="QUT923" s="806"/>
      <c r="QUU923" s="806"/>
      <c r="QUV923" s="806"/>
      <c r="QUW923" s="806"/>
      <c r="QUX923" s="806"/>
      <c r="QUY923" s="806"/>
      <c r="QUZ923" s="806"/>
      <c r="QVA923" s="806"/>
      <c r="QVB923" s="806"/>
      <c r="QVC923" s="806"/>
      <c r="QVD923" s="806"/>
      <c r="QVE923" s="806"/>
      <c r="QVF923" s="806"/>
      <c r="QVG923" s="806"/>
      <c r="QVH923" s="806"/>
      <c r="QVI923" s="806"/>
      <c r="QVJ923" s="806"/>
      <c r="QVK923" s="806"/>
      <c r="QVL923" s="806"/>
      <c r="QVM923" s="806"/>
      <c r="QVN923" s="806"/>
      <c r="QVO923" s="806"/>
      <c r="QVP923" s="806"/>
      <c r="QVQ923" s="806"/>
      <c r="QVR923" s="806"/>
      <c r="QVS923" s="806"/>
      <c r="QVT923" s="806"/>
      <c r="QVU923" s="806"/>
      <c r="QVV923" s="806"/>
      <c r="QVW923" s="806"/>
      <c r="QVX923" s="806"/>
      <c r="QVY923" s="806"/>
      <c r="QVZ923" s="806"/>
      <c r="QWA923" s="806"/>
      <c r="QWB923" s="806"/>
      <c r="QWC923" s="806"/>
      <c r="QWD923" s="806"/>
      <c r="QWE923" s="806"/>
      <c r="QWF923" s="806"/>
      <c r="QWG923" s="806"/>
      <c r="QWH923" s="806"/>
      <c r="QWI923" s="806"/>
      <c r="QWJ923" s="806"/>
      <c r="QWK923" s="806"/>
      <c r="QWL923" s="806"/>
      <c r="QWM923" s="806"/>
      <c r="QWN923" s="806"/>
      <c r="QWO923" s="806"/>
      <c r="QWP923" s="806"/>
      <c r="QWQ923" s="806"/>
      <c r="QWR923" s="806"/>
      <c r="QWS923" s="806"/>
      <c r="QWT923" s="806"/>
      <c r="QWU923" s="806"/>
      <c r="QWV923" s="806"/>
      <c r="QWW923" s="806"/>
      <c r="QWX923" s="806"/>
      <c r="QWY923" s="806"/>
      <c r="QWZ923" s="806"/>
      <c r="QXA923" s="806"/>
      <c r="QXB923" s="806"/>
      <c r="QXC923" s="806"/>
      <c r="QXD923" s="806"/>
      <c r="QXE923" s="806"/>
      <c r="QXF923" s="806"/>
      <c r="QXG923" s="806"/>
      <c r="QXH923" s="806"/>
      <c r="QXI923" s="806"/>
      <c r="QXJ923" s="806"/>
      <c r="QXK923" s="806"/>
      <c r="QXL923" s="806"/>
      <c r="QXM923" s="806"/>
      <c r="QXN923" s="806"/>
      <c r="QXO923" s="806"/>
      <c r="QXP923" s="806"/>
      <c r="QXQ923" s="806"/>
      <c r="QXR923" s="806"/>
      <c r="QXS923" s="806"/>
      <c r="QXT923" s="806"/>
      <c r="QXU923" s="806"/>
      <c r="QXV923" s="806"/>
      <c r="QXW923" s="806"/>
      <c r="QXX923" s="806"/>
      <c r="QXY923" s="806"/>
      <c r="QXZ923" s="806"/>
      <c r="QYA923" s="806"/>
      <c r="QYB923" s="806"/>
      <c r="QYC923" s="806"/>
      <c r="QYD923" s="806"/>
      <c r="QYE923" s="806"/>
      <c r="QYF923" s="806"/>
      <c r="QYG923" s="806"/>
      <c r="QYH923" s="806"/>
      <c r="QYI923" s="806"/>
      <c r="QYJ923" s="806"/>
      <c r="QYK923" s="806"/>
      <c r="QYL923" s="806"/>
      <c r="QYM923" s="806"/>
      <c r="QYN923" s="806"/>
      <c r="QYO923" s="806"/>
      <c r="QYP923" s="806"/>
      <c r="QYQ923" s="806"/>
      <c r="QYR923" s="806"/>
      <c r="QYS923" s="806"/>
      <c r="QYT923" s="806"/>
      <c r="QYU923" s="806"/>
      <c r="QYV923" s="806"/>
      <c r="QYW923" s="806"/>
      <c r="QYX923" s="806"/>
      <c r="QYY923" s="806"/>
      <c r="QYZ923" s="806"/>
      <c r="QZA923" s="806"/>
      <c r="QZB923" s="806"/>
      <c r="QZC923" s="806"/>
      <c r="QZD923" s="806"/>
      <c r="QZE923" s="806"/>
      <c r="QZF923" s="806"/>
      <c r="QZG923" s="806"/>
      <c r="QZH923" s="806"/>
      <c r="QZI923" s="806"/>
      <c r="QZJ923" s="806"/>
      <c r="QZK923" s="806"/>
      <c r="QZL923" s="806"/>
      <c r="QZM923" s="806"/>
      <c r="QZN923" s="806"/>
      <c r="QZO923" s="806"/>
      <c r="QZP923" s="806"/>
      <c r="QZQ923" s="806"/>
      <c r="QZR923" s="806"/>
      <c r="QZS923" s="806"/>
      <c r="QZT923" s="806"/>
      <c r="QZU923" s="806"/>
      <c r="QZV923" s="806"/>
      <c r="QZW923" s="806"/>
      <c r="QZX923" s="806"/>
      <c r="QZY923" s="806"/>
      <c r="QZZ923" s="806"/>
      <c r="RAA923" s="806"/>
      <c r="RAB923" s="806"/>
      <c r="RAC923" s="806"/>
      <c r="RAD923" s="806"/>
      <c r="RAE923" s="806"/>
      <c r="RAF923" s="806"/>
      <c r="RAG923" s="806"/>
      <c r="RAH923" s="806"/>
      <c r="RAI923" s="806"/>
      <c r="RAJ923" s="806"/>
      <c r="RAK923" s="806"/>
      <c r="RAL923" s="806"/>
      <c r="RAM923" s="806"/>
      <c r="RAN923" s="806"/>
      <c r="RAO923" s="806"/>
      <c r="RAP923" s="806"/>
      <c r="RAQ923" s="806"/>
      <c r="RAR923" s="806"/>
      <c r="RAS923" s="806"/>
      <c r="RAT923" s="806"/>
      <c r="RAU923" s="806"/>
      <c r="RAV923" s="806"/>
      <c r="RAW923" s="806"/>
      <c r="RAX923" s="806"/>
      <c r="RAY923" s="806"/>
      <c r="RAZ923" s="806"/>
      <c r="RBA923" s="806"/>
      <c r="RBB923" s="806"/>
      <c r="RBC923" s="806"/>
      <c r="RBD923" s="806"/>
      <c r="RBE923" s="806"/>
      <c r="RBF923" s="806"/>
      <c r="RBG923" s="806"/>
      <c r="RBH923" s="806"/>
      <c r="RBI923" s="806"/>
      <c r="RBJ923" s="806"/>
      <c r="RBK923" s="806"/>
      <c r="RBL923" s="806"/>
      <c r="RBM923" s="806"/>
      <c r="RBN923" s="806"/>
      <c r="RBO923" s="806"/>
      <c r="RBP923" s="806"/>
      <c r="RBQ923" s="806"/>
      <c r="RBR923" s="806"/>
      <c r="RBS923" s="806"/>
      <c r="RBT923" s="806"/>
      <c r="RBU923" s="806"/>
      <c r="RBV923" s="806"/>
      <c r="RBW923" s="806"/>
      <c r="RBX923" s="806"/>
      <c r="RBY923" s="806"/>
      <c r="RBZ923" s="806"/>
      <c r="RCA923" s="806"/>
      <c r="RCB923" s="806"/>
      <c r="RCC923" s="806"/>
      <c r="RCD923" s="806"/>
      <c r="RCE923" s="806"/>
      <c r="RCF923" s="806"/>
      <c r="RCG923" s="806"/>
      <c r="RCH923" s="806"/>
      <c r="RCI923" s="806"/>
      <c r="RCJ923" s="806"/>
      <c r="RCK923" s="806"/>
      <c r="RCL923" s="806"/>
      <c r="RCM923" s="806"/>
      <c r="RCN923" s="806"/>
      <c r="RCO923" s="806"/>
      <c r="RCP923" s="806"/>
      <c r="RCQ923" s="806"/>
      <c r="RCR923" s="806"/>
      <c r="RCS923" s="806"/>
      <c r="RCT923" s="806"/>
      <c r="RCU923" s="806"/>
      <c r="RCV923" s="806"/>
      <c r="RCW923" s="806"/>
      <c r="RCX923" s="806"/>
      <c r="RCY923" s="806"/>
      <c r="RCZ923" s="806"/>
      <c r="RDA923" s="806"/>
      <c r="RDB923" s="806"/>
      <c r="RDC923" s="806"/>
      <c r="RDD923" s="806"/>
      <c r="RDE923" s="806"/>
      <c r="RDF923" s="806"/>
      <c r="RDG923" s="806"/>
      <c r="RDH923" s="806"/>
      <c r="RDI923" s="806"/>
      <c r="RDJ923" s="806"/>
      <c r="RDK923" s="806"/>
      <c r="RDL923" s="806"/>
      <c r="RDM923" s="806"/>
      <c r="RDN923" s="806"/>
      <c r="RDO923" s="806"/>
      <c r="RDP923" s="806"/>
      <c r="RDQ923" s="806"/>
      <c r="RDR923" s="806"/>
      <c r="RDS923" s="806"/>
      <c r="RDT923" s="806"/>
      <c r="RDU923" s="806"/>
      <c r="RDV923" s="806"/>
      <c r="RDW923" s="806"/>
      <c r="RDX923" s="806"/>
      <c r="RDY923" s="806"/>
      <c r="RDZ923" s="806"/>
      <c r="REA923" s="806"/>
      <c r="REB923" s="806"/>
      <c r="REC923" s="806"/>
      <c r="RED923" s="806"/>
      <c r="REE923" s="806"/>
      <c r="REF923" s="806"/>
      <c r="REG923" s="806"/>
      <c r="REH923" s="806"/>
      <c r="REI923" s="806"/>
      <c r="REJ923" s="806"/>
      <c r="REK923" s="806"/>
      <c r="REL923" s="806"/>
      <c r="REM923" s="806"/>
      <c r="REN923" s="806"/>
      <c r="REO923" s="806"/>
      <c r="REP923" s="806"/>
      <c r="REQ923" s="806"/>
      <c r="RER923" s="806"/>
      <c r="RES923" s="806"/>
      <c r="RET923" s="806"/>
      <c r="REU923" s="806"/>
      <c r="REV923" s="806"/>
      <c r="REW923" s="806"/>
      <c r="REX923" s="806"/>
      <c r="REY923" s="806"/>
      <c r="REZ923" s="806"/>
      <c r="RFA923" s="806"/>
      <c r="RFB923" s="806"/>
      <c r="RFC923" s="806"/>
      <c r="RFD923" s="806"/>
      <c r="RFE923" s="806"/>
      <c r="RFF923" s="806"/>
      <c r="RFG923" s="806"/>
      <c r="RFH923" s="806"/>
      <c r="RFI923" s="806"/>
      <c r="RFJ923" s="806"/>
      <c r="RFK923" s="806"/>
      <c r="RFL923" s="806"/>
      <c r="RFM923" s="806"/>
      <c r="RFN923" s="806"/>
      <c r="RFO923" s="806"/>
      <c r="RFP923" s="806"/>
      <c r="RFQ923" s="806"/>
      <c r="RFR923" s="806"/>
      <c r="RFS923" s="806"/>
      <c r="RFT923" s="806"/>
      <c r="RFU923" s="806"/>
      <c r="RFV923" s="806"/>
      <c r="RFW923" s="806"/>
      <c r="RFX923" s="806"/>
      <c r="RFY923" s="806"/>
      <c r="RFZ923" s="806"/>
      <c r="RGA923" s="806"/>
      <c r="RGB923" s="806"/>
      <c r="RGC923" s="806"/>
      <c r="RGD923" s="806"/>
      <c r="RGE923" s="806"/>
      <c r="RGF923" s="806"/>
      <c r="RGG923" s="806"/>
      <c r="RGH923" s="806"/>
      <c r="RGI923" s="806"/>
      <c r="RGJ923" s="806"/>
      <c r="RGK923" s="806"/>
      <c r="RGL923" s="806"/>
      <c r="RGM923" s="806"/>
      <c r="RGN923" s="806"/>
      <c r="RGO923" s="806"/>
      <c r="RGP923" s="806"/>
      <c r="RGQ923" s="806"/>
      <c r="RGR923" s="806"/>
      <c r="RGS923" s="806"/>
      <c r="RGT923" s="806"/>
      <c r="RGU923" s="806"/>
      <c r="RGV923" s="806"/>
      <c r="RGW923" s="806"/>
      <c r="RGX923" s="806"/>
      <c r="RGY923" s="806"/>
      <c r="RGZ923" s="806"/>
      <c r="RHA923" s="806"/>
      <c r="RHB923" s="806"/>
      <c r="RHC923" s="806"/>
      <c r="RHD923" s="806"/>
      <c r="RHE923" s="806"/>
      <c r="RHF923" s="806"/>
      <c r="RHG923" s="806"/>
      <c r="RHH923" s="806"/>
      <c r="RHI923" s="806"/>
      <c r="RHJ923" s="806"/>
      <c r="RHK923" s="806"/>
      <c r="RHL923" s="806"/>
      <c r="RHM923" s="806"/>
      <c r="RHN923" s="806"/>
      <c r="RHO923" s="806"/>
      <c r="RHP923" s="806"/>
      <c r="RHQ923" s="806"/>
      <c r="RHR923" s="806"/>
      <c r="RHS923" s="806"/>
      <c r="RHT923" s="806"/>
      <c r="RHU923" s="806"/>
      <c r="RHV923" s="806"/>
      <c r="RHW923" s="806"/>
      <c r="RHX923" s="806"/>
      <c r="RHY923" s="806"/>
      <c r="RHZ923" s="806"/>
      <c r="RIA923" s="806"/>
      <c r="RIB923" s="806"/>
      <c r="RIC923" s="806"/>
      <c r="RID923" s="806"/>
      <c r="RIE923" s="806"/>
      <c r="RIF923" s="806"/>
      <c r="RIG923" s="806"/>
      <c r="RIH923" s="806"/>
      <c r="RII923" s="806"/>
      <c r="RIJ923" s="806"/>
      <c r="RIK923" s="806"/>
      <c r="RIL923" s="806"/>
      <c r="RIM923" s="806"/>
      <c r="RIN923" s="806"/>
      <c r="RIO923" s="806"/>
      <c r="RIP923" s="806"/>
      <c r="RIQ923" s="806"/>
      <c r="RIR923" s="806"/>
      <c r="RIS923" s="806"/>
      <c r="RIT923" s="806"/>
      <c r="RIU923" s="806"/>
      <c r="RIV923" s="806"/>
      <c r="RIW923" s="806"/>
      <c r="RIX923" s="806"/>
      <c r="RIY923" s="806"/>
      <c r="RIZ923" s="806"/>
      <c r="RJA923" s="806"/>
      <c r="RJB923" s="806"/>
      <c r="RJC923" s="806"/>
      <c r="RJD923" s="806"/>
      <c r="RJE923" s="806"/>
      <c r="RJF923" s="806"/>
      <c r="RJG923" s="806"/>
      <c r="RJH923" s="806"/>
      <c r="RJI923" s="806"/>
      <c r="RJJ923" s="806"/>
      <c r="RJK923" s="806"/>
      <c r="RJL923" s="806"/>
      <c r="RJM923" s="806"/>
      <c r="RJN923" s="806"/>
      <c r="RJO923" s="806"/>
      <c r="RJP923" s="806"/>
      <c r="RJQ923" s="806"/>
      <c r="RJR923" s="806"/>
      <c r="RJS923" s="806"/>
      <c r="RJT923" s="806"/>
      <c r="RJU923" s="806"/>
      <c r="RJV923" s="806"/>
      <c r="RJW923" s="806"/>
      <c r="RJX923" s="806"/>
      <c r="RJY923" s="806"/>
      <c r="RJZ923" s="806"/>
      <c r="RKA923" s="806"/>
      <c r="RKB923" s="806"/>
      <c r="RKC923" s="806"/>
      <c r="RKD923" s="806"/>
      <c r="RKE923" s="806"/>
      <c r="RKF923" s="806"/>
      <c r="RKG923" s="806"/>
      <c r="RKH923" s="806"/>
      <c r="RKI923" s="806"/>
      <c r="RKJ923" s="806"/>
      <c r="RKK923" s="806"/>
      <c r="RKL923" s="806"/>
      <c r="RKM923" s="806"/>
      <c r="RKN923" s="806"/>
      <c r="RKO923" s="806"/>
      <c r="RKP923" s="806"/>
      <c r="RKQ923" s="806"/>
      <c r="RKR923" s="806"/>
      <c r="RKS923" s="806"/>
      <c r="RKT923" s="806"/>
      <c r="RKU923" s="806"/>
      <c r="RKV923" s="806"/>
      <c r="RKW923" s="806"/>
      <c r="RKX923" s="806"/>
      <c r="RKY923" s="806"/>
      <c r="RKZ923" s="806"/>
      <c r="RLA923" s="806"/>
      <c r="RLB923" s="806"/>
      <c r="RLC923" s="806"/>
      <c r="RLD923" s="806"/>
      <c r="RLE923" s="806"/>
      <c r="RLF923" s="806"/>
      <c r="RLG923" s="806"/>
      <c r="RLH923" s="806"/>
      <c r="RLI923" s="806"/>
      <c r="RLJ923" s="806"/>
      <c r="RLK923" s="806"/>
      <c r="RLL923" s="806"/>
      <c r="RLM923" s="806"/>
      <c r="RLN923" s="806"/>
      <c r="RLO923" s="806"/>
      <c r="RLP923" s="806"/>
      <c r="RLQ923" s="806"/>
      <c r="RLR923" s="806"/>
      <c r="RLS923" s="806"/>
      <c r="RLT923" s="806"/>
      <c r="RLU923" s="806"/>
      <c r="RLV923" s="806"/>
      <c r="RLW923" s="806"/>
      <c r="RLX923" s="806"/>
      <c r="RLY923" s="806"/>
      <c r="RLZ923" s="806"/>
      <c r="RMA923" s="806"/>
      <c r="RMB923" s="806"/>
      <c r="RMC923" s="806"/>
      <c r="RMD923" s="806"/>
      <c r="RME923" s="806"/>
      <c r="RMF923" s="806"/>
      <c r="RMG923" s="806"/>
      <c r="RMH923" s="806"/>
      <c r="RMI923" s="806"/>
      <c r="RMJ923" s="806"/>
      <c r="RMK923" s="806"/>
      <c r="RML923" s="806"/>
      <c r="RMM923" s="806"/>
      <c r="RMN923" s="806"/>
      <c r="RMO923" s="806"/>
      <c r="RMP923" s="806"/>
      <c r="RMQ923" s="806"/>
      <c r="RMR923" s="806"/>
      <c r="RMS923" s="806"/>
      <c r="RMT923" s="806"/>
      <c r="RMU923" s="806"/>
      <c r="RMV923" s="806"/>
      <c r="RMW923" s="806"/>
      <c r="RMX923" s="806"/>
      <c r="RMY923" s="806"/>
      <c r="RMZ923" s="806"/>
      <c r="RNA923" s="806"/>
      <c r="RNB923" s="806"/>
      <c r="RNC923" s="806"/>
      <c r="RND923" s="806"/>
      <c r="RNE923" s="806"/>
      <c r="RNF923" s="806"/>
      <c r="RNG923" s="806"/>
      <c r="RNH923" s="806"/>
      <c r="RNI923" s="806"/>
      <c r="RNJ923" s="806"/>
      <c r="RNK923" s="806"/>
      <c r="RNL923" s="806"/>
      <c r="RNM923" s="806"/>
      <c r="RNN923" s="806"/>
      <c r="RNO923" s="806"/>
      <c r="RNP923" s="806"/>
      <c r="RNQ923" s="806"/>
      <c r="RNR923" s="806"/>
      <c r="RNS923" s="806"/>
      <c r="RNT923" s="806"/>
      <c r="RNU923" s="806"/>
      <c r="RNV923" s="806"/>
      <c r="RNW923" s="806"/>
      <c r="RNX923" s="806"/>
      <c r="RNY923" s="806"/>
      <c r="RNZ923" s="806"/>
      <c r="ROA923" s="806"/>
      <c r="ROB923" s="806"/>
      <c r="ROC923" s="806"/>
      <c r="ROD923" s="806"/>
      <c r="ROE923" s="806"/>
      <c r="ROF923" s="806"/>
      <c r="ROG923" s="806"/>
      <c r="ROH923" s="806"/>
      <c r="ROI923" s="806"/>
      <c r="ROJ923" s="806"/>
      <c r="ROK923" s="806"/>
      <c r="ROL923" s="806"/>
      <c r="ROM923" s="806"/>
      <c r="RON923" s="806"/>
      <c r="ROO923" s="806"/>
      <c r="ROP923" s="806"/>
      <c r="ROQ923" s="806"/>
      <c r="ROR923" s="806"/>
      <c r="ROS923" s="806"/>
      <c r="ROT923" s="806"/>
      <c r="ROU923" s="806"/>
      <c r="ROV923" s="806"/>
      <c r="ROW923" s="806"/>
      <c r="ROX923" s="806"/>
      <c r="ROY923" s="806"/>
      <c r="ROZ923" s="806"/>
      <c r="RPA923" s="806"/>
      <c r="RPB923" s="806"/>
      <c r="RPC923" s="806"/>
      <c r="RPD923" s="806"/>
      <c r="RPE923" s="806"/>
      <c r="RPF923" s="806"/>
      <c r="RPG923" s="806"/>
      <c r="RPH923" s="806"/>
      <c r="RPI923" s="806"/>
      <c r="RPJ923" s="806"/>
      <c r="RPK923" s="806"/>
      <c r="RPL923" s="806"/>
      <c r="RPM923" s="806"/>
      <c r="RPN923" s="806"/>
      <c r="RPO923" s="806"/>
      <c r="RPP923" s="806"/>
      <c r="RPQ923" s="806"/>
      <c r="RPR923" s="806"/>
      <c r="RPS923" s="806"/>
      <c r="RPT923" s="806"/>
      <c r="RPU923" s="806"/>
      <c r="RPV923" s="806"/>
      <c r="RPW923" s="806"/>
      <c r="RPX923" s="806"/>
      <c r="RPY923" s="806"/>
      <c r="RPZ923" s="806"/>
      <c r="RQA923" s="806"/>
      <c r="RQB923" s="806"/>
      <c r="RQC923" s="806"/>
      <c r="RQD923" s="806"/>
      <c r="RQE923" s="806"/>
      <c r="RQF923" s="806"/>
      <c r="RQG923" s="806"/>
      <c r="RQH923" s="806"/>
      <c r="RQI923" s="806"/>
      <c r="RQJ923" s="806"/>
      <c r="RQK923" s="806"/>
      <c r="RQL923" s="806"/>
      <c r="RQM923" s="806"/>
      <c r="RQN923" s="806"/>
      <c r="RQO923" s="806"/>
      <c r="RQP923" s="806"/>
      <c r="RQQ923" s="806"/>
      <c r="RQR923" s="806"/>
      <c r="RQS923" s="806"/>
      <c r="RQT923" s="806"/>
      <c r="RQU923" s="806"/>
      <c r="RQV923" s="806"/>
      <c r="RQW923" s="806"/>
      <c r="RQX923" s="806"/>
      <c r="RQY923" s="806"/>
      <c r="RQZ923" s="806"/>
      <c r="RRA923" s="806"/>
      <c r="RRB923" s="806"/>
      <c r="RRC923" s="806"/>
      <c r="RRD923" s="806"/>
      <c r="RRE923" s="806"/>
      <c r="RRF923" s="806"/>
      <c r="RRG923" s="806"/>
      <c r="RRH923" s="806"/>
      <c r="RRI923" s="806"/>
      <c r="RRJ923" s="806"/>
      <c r="RRK923" s="806"/>
      <c r="RRL923" s="806"/>
      <c r="RRM923" s="806"/>
      <c r="RRN923" s="806"/>
      <c r="RRO923" s="806"/>
      <c r="RRP923" s="806"/>
      <c r="RRQ923" s="806"/>
      <c r="RRR923" s="806"/>
      <c r="RRS923" s="806"/>
      <c r="RRT923" s="806"/>
      <c r="RRU923" s="806"/>
      <c r="RRV923" s="806"/>
      <c r="RRW923" s="806"/>
      <c r="RRX923" s="806"/>
      <c r="RRY923" s="806"/>
      <c r="RRZ923" s="806"/>
      <c r="RSA923" s="806"/>
      <c r="RSB923" s="806"/>
      <c r="RSC923" s="806"/>
      <c r="RSD923" s="806"/>
      <c r="RSE923" s="806"/>
      <c r="RSF923" s="806"/>
      <c r="RSG923" s="806"/>
      <c r="RSH923" s="806"/>
      <c r="RSI923" s="806"/>
      <c r="RSJ923" s="806"/>
      <c r="RSK923" s="806"/>
      <c r="RSL923" s="806"/>
      <c r="RSM923" s="806"/>
      <c r="RSN923" s="806"/>
      <c r="RSO923" s="806"/>
      <c r="RSP923" s="806"/>
      <c r="RSQ923" s="806"/>
      <c r="RSR923" s="806"/>
      <c r="RSS923" s="806"/>
      <c r="RST923" s="806"/>
      <c r="RSU923" s="806"/>
      <c r="RSV923" s="806"/>
      <c r="RSW923" s="806"/>
      <c r="RSX923" s="806"/>
      <c r="RSY923" s="806"/>
      <c r="RSZ923" s="806"/>
      <c r="RTA923" s="806"/>
      <c r="RTB923" s="806"/>
      <c r="RTC923" s="806"/>
      <c r="RTD923" s="806"/>
      <c r="RTE923" s="806"/>
      <c r="RTF923" s="806"/>
      <c r="RTG923" s="806"/>
      <c r="RTH923" s="806"/>
      <c r="RTI923" s="806"/>
      <c r="RTJ923" s="806"/>
      <c r="RTK923" s="806"/>
      <c r="RTL923" s="806"/>
      <c r="RTM923" s="806"/>
      <c r="RTN923" s="806"/>
      <c r="RTO923" s="806"/>
      <c r="RTP923" s="806"/>
      <c r="RTQ923" s="806"/>
      <c r="RTR923" s="806"/>
      <c r="RTS923" s="806"/>
      <c r="RTT923" s="806"/>
      <c r="RTU923" s="806"/>
      <c r="RTV923" s="806"/>
      <c r="RTW923" s="806"/>
      <c r="RTX923" s="806"/>
      <c r="RTY923" s="806"/>
      <c r="RTZ923" s="806"/>
      <c r="RUA923" s="806"/>
      <c r="RUB923" s="806"/>
      <c r="RUC923" s="806"/>
      <c r="RUD923" s="806"/>
      <c r="RUE923" s="806"/>
      <c r="RUF923" s="806"/>
      <c r="RUG923" s="806"/>
      <c r="RUH923" s="806"/>
      <c r="RUI923" s="806"/>
      <c r="RUJ923" s="806"/>
      <c r="RUK923" s="806"/>
      <c r="RUL923" s="806"/>
      <c r="RUM923" s="806"/>
      <c r="RUN923" s="806"/>
      <c r="RUO923" s="806"/>
      <c r="RUP923" s="806"/>
      <c r="RUQ923" s="806"/>
      <c r="RUR923" s="806"/>
      <c r="RUS923" s="806"/>
      <c r="RUT923" s="806"/>
      <c r="RUU923" s="806"/>
      <c r="RUV923" s="806"/>
      <c r="RUW923" s="806"/>
      <c r="RUX923" s="806"/>
      <c r="RUY923" s="806"/>
      <c r="RUZ923" s="806"/>
      <c r="RVA923" s="806"/>
      <c r="RVB923" s="806"/>
      <c r="RVC923" s="806"/>
      <c r="RVD923" s="806"/>
      <c r="RVE923" s="806"/>
      <c r="RVF923" s="806"/>
      <c r="RVG923" s="806"/>
      <c r="RVH923" s="806"/>
      <c r="RVI923" s="806"/>
      <c r="RVJ923" s="806"/>
      <c r="RVK923" s="806"/>
      <c r="RVL923" s="806"/>
      <c r="RVM923" s="806"/>
      <c r="RVN923" s="806"/>
      <c r="RVO923" s="806"/>
      <c r="RVP923" s="806"/>
      <c r="RVQ923" s="806"/>
      <c r="RVR923" s="806"/>
      <c r="RVS923" s="806"/>
      <c r="RVT923" s="806"/>
      <c r="RVU923" s="806"/>
      <c r="RVV923" s="806"/>
      <c r="RVW923" s="806"/>
      <c r="RVX923" s="806"/>
      <c r="RVY923" s="806"/>
      <c r="RVZ923" s="806"/>
      <c r="RWA923" s="806"/>
      <c r="RWB923" s="806"/>
      <c r="RWC923" s="806"/>
      <c r="RWD923" s="806"/>
      <c r="RWE923" s="806"/>
      <c r="RWF923" s="806"/>
      <c r="RWG923" s="806"/>
      <c r="RWH923" s="806"/>
      <c r="RWI923" s="806"/>
      <c r="RWJ923" s="806"/>
      <c r="RWK923" s="806"/>
      <c r="RWL923" s="806"/>
      <c r="RWM923" s="806"/>
      <c r="RWN923" s="806"/>
      <c r="RWO923" s="806"/>
      <c r="RWP923" s="806"/>
      <c r="RWQ923" s="806"/>
      <c r="RWR923" s="806"/>
      <c r="RWS923" s="806"/>
      <c r="RWT923" s="806"/>
      <c r="RWU923" s="806"/>
      <c r="RWV923" s="806"/>
      <c r="RWW923" s="806"/>
      <c r="RWX923" s="806"/>
      <c r="RWY923" s="806"/>
      <c r="RWZ923" s="806"/>
      <c r="RXA923" s="806"/>
      <c r="RXB923" s="806"/>
      <c r="RXC923" s="806"/>
      <c r="RXD923" s="806"/>
      <c r="RXE923" s="806"/>
      <c r="RXF923" s="806"/>
      <c r="RXG923" s="806"/>
      <c r="RXH923" s="806"/>
      <c r="RXI923" s="806"/>
      <c r="RXJ923" s="806"/>
      <c r="RXK923" s="806"/>
      <c r="RXL923" s="806"/>
      <c r="RXM923" s="806"/>
      <c r="RXN923" s="806"/>
      <c r="RXO923" s="806"/>
      <c r="RXP923" s="806"/>
      <c r="RXQ923" s="806"/>
      <c r="RXR923" s="806"/>
      <c r="RXS923" s="806"/>
      <c r="RXT923" s="806"/>
      <c r="RXU923" s="806"/>
      <c r="RXV923" s="806"/>
      <c r="RXW923" s="806"/>
      <c r="RXX923" s="806"/>
      <c r="RXY923" s="806"/>
      <c r="RXZ923" s="806"/>
      <c r="RYA923" s="806"/>
      <c r="RYB923" s="806"/>
      <c r="RYC923" s="806"/>
      <c r="RYD923" s="806"/>
      <c r="RYE923" s="806"/>
      <c r="RYF923" s="806"/>
      <c r="RYG923" s="806"/>
      <c r="RYH923" s="806"/>
      <c r="RYI923" s="806"/>
      <c r="RYJ923" s="806"/>
      <c r="RYK923" s="806"/>
      <c r="RYL923" s="806"/>
      <c r="RYM923" s="806"/>
      <c r="RYN923" s="806"/>
      <c r="RYO923" s="806"/>
      <c r="RYP923" s="806"/>
      <c r="RYQ923" s="806"/>
      <c r="RYR923" s="806"/>
      <c r="RYS923" s="806"/>
      <c r="RYT923" s="806"/>
      <c r="RYU923" s="806"/>
      <c r="RYV923" s="806"/>
      <c r="RYW923" s="806"/>
      <c r="RYX923" s="806"/>
      <c r="RYY923" s="806"/>
      <c r="RYZ923" s="806"/>
      <c r="RZA923" s="806"/>
      <c r="RZB923" s="806"/>
      <c r="RZC923" s="806"/>
      <c r="RZD923" s="806"/>
      <c r="RZE923" s="806"/>
      <c r="RZF923" s="806"/>
      <c r="RZG923" s="806"/>
      <c r="RZH923" s="806"/>
      <c r="RZI923" s="806"/>
      <c r="RZJ923" s="806"/>
      <c r="RZK923" s="806"/>
      <c r="RZL923" s="806"/>
      <c r="RZM923" s="806"/>
      <c r="RZN923" s="806"/>
      <c r="RZO923" s="806"/>
      <c r="RZP923" s="806"/>
      <c r="RZQ923" s="806"/>
      <c r="RZR923" s="806"/>
      <c r="RZS923" s="806"/>
      <c r="RZT923" s="806"/>
      <c r="RZU923" s="806"/>
      <c r="RZV923" s="806"/>
      <c r="RZW923" s="806"/>
      <c r="RZX923" s="806"/>
      <c r="RZY923" s="806"/>
      <c r="RZZ923" s="806"/>
      <c r="SAA923" s="806"/>
      <c r="SAB923" s="806"/>
      <c r="SAC923" s="806"/>
      <c r="SAD923" s="806"/>
      <c r="SAE923" s="806"/>
      <c r="SAF923" s="806"/>
      <c r="SAG923" s="806"/>
      <c r="SAH923" s="806"/>
      <c r="SAI923" s="806"/>
      <c r="SAJ923" s="806"/>
      <c r="SAK923" s="806"/>
      <c r="SAL923" s="806"/>
      <c r="SAM923" s="806"/>
      <c r="SAN923" s="806"/>
      <c r="SAO923" s="806"/>
      <c r="SAP923" s="806"/>
      <c r="SAQ923" s="806"/>
      <c r="SAR923" s="806"/>
      <c r="SAS923" s="806"/>
      <c r="SAT923" s="806"/>
      <c r="SAU923" s="806"/>
      <c r="SAV923" s="806"/>
      <c r="SAW923" s="806"/>
      <c r="SAX923" s="806"/>
      <c r="SAY923" s="806"/>
      <c r="SAZ923" s="806"/>
      <c r="SBA923" s="806"/>
      <c r="SBB923" s="806"/>
      <c r="SBC923" s="806"/>
      <c r="SBD923" s="806"/>
      <c r="SBE923" s="806"/>
      <c r="SBF923" s="806"/>
      <c r="SBG923" s="806"/>
      <c r="SBH923" s="806"/>
      <c r="SBI923" s="806"/>
      <c r="SBJ923" s="806"/>
      <c r="SBK923" s="806"/>
      <c r="SBL923" s="806"/>
      <c r="SBM923" s="806"/>
      <c r="SBN923" s="806"/>
      <c r="SBO923" s="806"/>
      <c r="SBP923" s="806"/>
      <c r="SBQ923" s="806"/>
      <c r="SBR923" s="806"/>
      <c r="SBS923" s="806"/>
      <c r="SBT923" s="806"/>
      <c r="SBU923" s="806"/>
      <c r="SBV923" s="806"/>
      <c r="SBW923" s="806"/>
      <c r="SBX923" s="806"/>
      <c r="SBY923" s="806"/>
      <c r="SBZ923" s="806"/>
      <c r="SCA923" s="806"/>
      <c r="SCB923" s="806"/>
      <c r="SCC923" s="806"/>
      <c r="SCD923" s="806"/>
      <c r="SCE923" s="806"/>
      <c r="SCF923" s="806"/>
      <c r="SCG923" s="806"/>
      <c r="SCH923" s="806"/>
      <c r="SCI923" s="806"/>
      <c r="SCJ923" s="806"/>
      <c r="SCK923" s="806"/>
      <c r="SCL923" s="806"/>
      <c r="SCM923" s="806"/>
      <c r="SCN923" s="806"/>
      <c r="SCO923" s="806"/>
      <c r="SCP923" s="806"/>
      <c r="SCQ923" s="806"/>
      <c r="SCR923" s="806"/>
      <c r="SCS923" s="806"/>
      <c r="SCT923" s="806"/>
      <c r="SCU923" s="806"/>
      <c r="SCV923" s="806"/>
      <c r="SCW923" s="806"/>
      <c r="SCX923" s="806"/>
      <c r="SCY923" s="806"/>
      <c r="SCZ923" s="806"/>
      <c r="SDA923" s="806"/>
      <c r="SDB923" s="806"/>
      <c r="SDC923" s="806"/>
      <c r="SDD923" s="806"/>
      <c r="SDE923" s="806"/>
      <c r="SDF923" s="806"/>
      <c r="SDG923" s="806"/>
      <c r="SDH923" s="806"/>
      <c r="SDI923" s="806"/>
      <c r="SDJ923" s="806"/>
      <c r="SDK923" s="806"/>
      <c r="SDL923" s="806"/>
      <c r="SDM923" s="806"/>
      <c r="SDN923" s="806"/>
      <c r="SDO923" s="806"/>
      <c r="SDP923" s="806"/>
      <c r="SDQ923" s="806"/>
      <c r="SDR923" s="806"/>
      <c r="SDS923" s="806"/>
      <c r="SDT923" s="806"/>
      <c r="SDU923" s="806"/>
      <c r="SDV923" s="806"/>
      <c r="SDW923" s="806"/>
      <c r="SDX923" s="806"/>
      <c r="SDY923" s="806"/>
      <c r="SDZ923" s="806"/>
      <c r="SEA923" s="806"/>
      <c r="SEB923" s="806"/>
      <c r="SEC923" s="806"/>
      <c r="SED923" s="806"/>
      <c r="SEE923" s="806"/>
      <c r="SEF923" s="806"/>
      <c r="SEG923" s="806"/>
      <c r="SEH923" s="806"/>
      <c r="SEI923" s="806"/>
      <c r="SEJ923" s="806"/>
      <c r="SEK923" s="806"/>
      <c r="SEL923" s="806"/>
      <c r="SEM923" s="806"/>
      <c r="SEN923" s="806"/>
      <c r="SEO923" s="806"/>
      <c r="SEP923" s="806"/>
      <c r="SEQ923" s="806"/>
      <c r="SER923" s="806"/>
      <c r="SES923" s="806"/>
      <c r="SET923" s="806"/>
      <c r="SEU923" s="806"/>
      <c r="SEV923" s="806"/>
      <c r="SEW923" s="806"/>
      <c r="SEX923" s="806"/>
      <c r="SEY923" s="806"/>
      <c r="SEZ923" s="806"/>
      <c r="SFA923" s="806"/>
      <c r="SFB923" s="806"/>
      <c r="SFC923" s="806"/>
      <c r="SFD923" s="806"/>
      <c r="SFE923" s="806"/>
      <c r="SFF923" s="806"/>
      <c r="SFG923" s="806"/>
      <c r="SFH923" s="806"/>
      <c r="SFI923" s="806"/>
      <c r="SFJ923" s="806"/>
      <c r="SFK923" s="806"/>
      <c r="SFL923" s="806"/>
      <c r="SFM923" s="806"/>
      <c r="SFN923" s="806"/>
      <c r="SFO923" s="806"/>
      <c r="SFP923" s="806"/>
      <c r="SFQ923" s="806"/>
      <c r="SFR923" s="806"/>
      <c r="SFS923" s="806"/>
      <c r="SFT923" s="806"/>
      <c r="SFU923" s="806"/>
      <c r="SFV923" s="806"/>
      <c r="SFW923" s="806"/>
      <c r="SFX923" s="806"/>
      <c r="SFY923" s="806"/>
      <c r="SFZ923" s="806"/>
      <c r="SGA923" s="806"/>
      <c r="SGB923" s="806"/>
      <c r="SGC923" s="806"/>
      <c r="SGD923" s="806"/>
      <c r="SGE923" s="806"/>
      <c r="SGF923" s="806"/>
      <c r="SGG923" s="806"/>
      <c r="SGH923" s="806"/>
      <c r="SGI923" s="806"/>
      <c r="SGJ923" s="806"/>
      <c r="SGK923" s="806"/>
      <c r="SGL923" s="806"/>
      <c r="SGM923" s="806"/>
      <c r="SGN923" s="806"/>
      <c r="SGO923" s="806"/>
      <c r="SGP923" s="806"/>
      <c r="SGQ923" s="806"/>
      <c r="SGR923" s="806"/>
      <c r="SGS923" s="806"/>
      <c r="SGT923" s="806"/>
      <c r="SGU923" s="806"/>
      <c r="SGV923" s="806"/>
      <c r="SGW923" s="806"/>
      <c r="SGX923" s="806"/>
      <c r="SGY923" s="806"/>
      <c r="SGZ923" s="806"/>
      <c r="SHA923" s="806"/>
      <c r="SHB923" s="806"/>
      <c r="SHC923" s="806"/>
      <c r="SHD923" s="806"/>
      <c r="SHE923" s="806"/>
      <c r="SHF923" s="806"/>
      <c r="SHG923" s="806"/>
      <c r="SHH923" s="806"/>
      <c r="SHI923" s="806"/>
      <c r="SHJ923" s="806"/>
      <c r="SHK923" s="806"/>
      <c r="SHL923" s="806"/>
      <c r="SHM923" s="806"/>
      <c r="SHN923" s="806"/>
      <c r="SHO923" s="806"/>
      <c r="SHP923" s="806"/>
      <c r="SHQ923" s="806"/>
      <c r="SHR923" s="806"/>
      <c r="SHS923" s="806"/>
      <c r="SHT923" s="806"/>
      <c r="SHU923" s="806"/>
      <c r="SHV923" s="806"/>
      <c r="SHW923" s="806"/>
      <c r="SHX923" s="806"/>
      <c r="SHY923" s="806"/>
      <c r="SHZ923" s="806"/>
      <c r="SIA923" s="806"/>
      <c r="SIB923" s="806"/>
      <c r="SIC923" s="806"/>
      <c r="SID923" s="806"/>
      <c r="SIE923" s="806"/>
      <c r="SIF923" s="806"/>
      <c r="SIG923" s="806"/>
      <c r="SIH923" s="806"/>
      <c r="SII923" s="806"/>
      <c r="SIJ923" s="806"/>
      <c r="SIK923" s="806"/>
      <c r="SIL923" s="806"/>
      <c r="SIM923" s="806"/>
      <c r="SIN923" s="806"/>
      <c r="SIO923" s="806"/>
      <c r="SIP923" s="806"/>
      <c r="SIQ923" s="806"/>
      <c r="SIR923" s="806"/>
      <c r="SIS923" s="806"/>
      <c r="SIT923" s="806"/>
      <c r="SIU923" s="806"/>
      <c r="SIV923" s="806"/>
      <c r="SIW923" s="806"/>
      <c r="SIX923" s="806"/>
      <c r="SIY923" s="806"/>
      <c r="SIZ923" s="806"/>
      <c r="SJA923" s="806"/>
      <c r="SJB923" s="806"/>
      <c r="SJC923" s="806"/>
      <c r="SJD923" s="806"/>
      <c r="SJE923" s="806"/>
      <c r="SJF923" s="806"/>
      <c r="SJG923" s="806"/>
      <c r="SJH923" s="806"/>
      <c r="SJI923" s="806"/>
      <c r="SJJ923" s="806"/>
      <c r="SJK923" s="806"/>
      <c r="SJL923" s="806"/>
      <c r="SJM923" s="806"/>
      <c r="SJN923" s="806"/>
      <c r="SJO923" s="806"/>
      <c r="SJP923" s="806"/>
      <c r="SJQ923" s="806"/>
      <c r="SJR923" s="806"/>
      <c r="SJS923" s="806"/>
      <c r="SJT923" s="806"/>
      <c r="SJU923" s="806"/>
      <c r="SJV923" s="806"/>
      <c r="SJW923" s="806"/>
      <c r="SJX923" s="806"/>
      <c r="SJY923" s="806"/>
      <c r="SJZ923" s="806"/>
      <c r="SKA923" s="806"/>
      <c r="SKB923" s="806"/>
      <c r="SKC923" s="806"/>
      <c r="SKD923" s="806"/>
      <c r="SKE923" s="806"/>
      <c r="SKF923" s="806"/>
      <c r="SKG923" s="806"/>
      <c r="SKH923" s="806"/>
      <c r="SKI923" s="806"/>
      <c r="SKJ923" s="806"/>
      <c r="SKK923" s="806"/>
      <c r="SKL923" s="806"/>
      <c r="SKM923" s="806"/>
      <c r="SKN923" s="806"/>
      <c r="SKO923" s="806"/>
      <c r="SKP923" s="806"/>
      <c r="SKQ923" s="806"/>
      <c r="SKR923" s="806"/>
      <c r="SKS923" s="806"/>
      <c r="SKT923" s="806"/>
      <c r="SKU923" s="806"/>
      <c r="SKV923" s="806"/>
      <c r="SKW923" s="806"/>
      <c r="SKX923" s="806"/>
      <c r="SKY923" s="806"/>
      <c r="SKZ923" s="806"/>
      <c r="SLA923" s="806"/>
      <c r="SLB923" s="806"/>
      <c r="SLC923" s="806"/>
      <c r="SLD923" s="806"/>
      <c r="SLE923" s="806"/>
      <c r="SLF923" s="806"/>
      <c r="SLG923" s="806"/>
      <c r="SLH923" s="806"/>
      <c r="SLI923" s="806"/>
      <c r="SLJ923" s="806"/>
      <c r="SLK923" s="806"/>
      <c r="SLL923" s="806"/>
      <c r="SLM923" s="806"/>
      <c r="SLN923" s="806"/>
      <c r="SLO923" s="806"/>
      <c r="SLP923" s="806"/>
      <c r="SLQ923" s="806"/>
      <c r="SLR923" s="806"/>
      <c r="SLS923" s="806"/>
      <c r="SLT923" s="806"/>
      <c r="SLU923" s="806"/>
      <c r="SLV923" s="806"/>
      <c r="SLW923" s="806"/>
      <c r="SLX923" s="806"/>
      <c r="SLY923" s="806"/>
      <c r="SLZ923" s="806"/>
      <c r="SMA923" s="806"/>
      <c r="SMB923" s="806"/>
      <c r="SMC923" s="806"/>
      <c r="SMD923" s="806"/>
      <c r="SME923" s="806"/>
      <c r="SMF923" s="806"/>
      <c r="SMG923" s="806"/>
      <c r="SMH923" s="806"/>
      <c r="SMI923" s="806"/>
      <c r="SMJ923" s="806"/>
      <c r="SMK923" s="806"/>
      <c r="SML923" s="806"/>
      <c r="SMM923" s="806"/>
      <c r="SMN923" s="806"/>
      <c r="SMO923" s="806"/>
      <c r="SMP923" s="806"/>
      <c r="SMQ923" s="806"/>
      <c r="SMR923" s="806"/>
      <c r="SMS923" s="806"/>
      <c r="SMT923" s="806"/>
      <c r="SMU923" s="806"/>
      <c r="SMV923" s="806"/>
      <c r="SMW923" s="806"/>
      <c r="SMX923" s="806"/>
      <c r="SMY923" s="806"/>
      <c r="SMZ923" s="806"/>
      <c r="SNA923" s="806"/>
      <c r="SNB923" s="806"/>
      <c r="SNC923" s="806"/>
      <c r="SND923" s="806"/>
      <c r="SNE923" s="806"/>
      <c r="SNF923" s="806"/>
      <c r="SNG923" s="806"/>
      <c r="SNH923" s="806"/>
      <c r="SNI923" s="806"/>
      <c r="SNJ923" s="806"/>
      <c r="SNK923" s="806"/>
      <c r="SNL923" s="806"/>
      <c r="SNM923" s="806"/>
      <c r="SNN923" s="806"/>
      <c r="SNO923" s="806"/>
      <c r="SNP923" s="806"/>
      <c r="SNQ923" s="806"/>
      <c r="SNR923" s="806"/>
      <c r="SNS923" s="806"/>
      <c r="SNT923" s="806"/>
      <c r="SNU923" s="806"/>
      <c r="SNV923" s="806"/>
      <c r="SNW923" s="806"/>
      <c r="SNX923" s="806"/>
      <c r="SNY923" s="806"/>
      <c r="SNZ923" s="806"/>
      <c r="SOA923" s="806"/>
      <c r="SOB923" s="806"/>
      <c r="SOC923" s="806"/>
      <c r="SOD923" s="806"/>
      <c r="SOE923" s="806"/>
      <c r="SOF923" s="806"/>
      <c r="SOG923" s="806"/>
      <c r="SOH923" s="806"/>
      <c r="SOI923" s="806"/>
      <c r="SOJ923" s="806"/>
      <c r="SOK923" s="806"/>
      <c r="SOL923" s="806"/>
      <c r="SOM923" s="806"/>
      <c r="SON923" s="806"/>
      <c r="SOO923" s="806"/>
      <c r="SOP923" s="806"/>
      <c r="SOQ923" s="806"/>
      <c r="SOR923" s="806"/>
      <c r="SOS923" s="806"/>
      <c r="SOT923" s="806"/>
      <c r="SOU923" s="806"/>
      <c r="SOV923" s="806"/>
      <c r="SOW923" s="806"/>
      <c r="SOX923" s="806"/>
      <c r="SOY923" s="806"/>
      <c r="SOZ923" s="806"/>
      <c r="SPA923" s="806"/>
      <c r="SPB923" s="806"/>
      <c r="SPC923" s="806"/>
      <c r="SPD923" s="806"/>
      <c r="SPE923" s="806"/>
      <c r="SPF923" s="806"/>
      <c r="SPG923" s="806"/>
      <c r="SPH923" s="806"/>
      <c r="SPI923" s="806"/>
      <c r="SPJ923" s="806"/>
      <c r="SPK923" s="806"/>
      <c r="SPL923" s="806"/>
      <c r="SPM923" s="806"/>
      <c r="SPN923" s="806"/>
      <c r="SPO923" s="806"/>
      <c r="SPP923" s="806"/>
      <c r="SPQ923" s="806"/>
      <c r="SPR923" s="806"/>
      <c r="SPS923" s="806"/>
      <c r="SPT923" s="806"/>
      <c r="SPU923" s="806"/>
      <c r="SPV923" s="806"/>
      <c r="SPW923" s="806"/>
      <c r="SPX923" s="806"/>
      <c r="SPY923" s="806"/>
      <c r="SPZ923" s="806"/>
      <c r="SQA923" s="806"/>
      <c r="SQB923" s="806"/>
      <c r="SQC923" s="806"/>
      <c r="SQD923" s="806"/>
      <c r="SQE923" s="806"/>
      <c r="SQF923" s="806"/>
      <c r="SQG923" s="806"/>
      <c r="SQH923" s="806"/>
      <c r="SQI923" s="806"/>
      <c r="SQJ923" s="806"/>
      <c r="SQK923" s="806"/>
      <c r="SQL923" s="806"/>
      <c r="SQM923" s="806"/>
      <c r="SQN923" s="806"/>
      <c r="SQO923" s="806"/>
      <c r="SQP923" s="806"/>
      <c r="SQQ923" s="806"/>
      <c r="SQR923" s="806"/>
      <c r="SQS923" s="806"/>
      <c r="SQT923" s="806"/>
      <c r="SQU923" s="806"/>
      <c r="SQV923" s="806"/>
      <c r="SQW923" s="806"/>
      <c r="SQX923" s="806"/>
      <c r="SQY923" s="806"/>
      <c r="SQZ923" s="806"/>
      <c r="SRA923" s="806"/>
      <c r="SRB923" s="806"/>
      <c r="SRC923" s="806"/>
      <c r="SRD923" s="806"/>
      <c r="SRE923" s="806"/>
      <c r="SRF923" s="806"/>
      <c r="SRG923" s="806"/>
      <c r="SRH923" s="806"/>
      <c r="SRI923" s="806"/>
      <c r="SRJ923" s="806"/>
      <c r="SRK923" s="806"/>
      <c r="SRL923" s="806"/>
      <c r="SRM923" s="806"/>
      <c r="SRN923" s="806"/>
      <c r="SRO923" s="806"/>
      <c r="SRP923" s="806"/>
      <c r="SRQ923" s="806"/>
      <c r="SRR923" s="806"/>
      <c r="SRS923" s="806"/>
      <c r="SRT923" s="806"/>
      <c r="SRU923" s="806"/>
      <c r="SRV923" s="806"/>
      <c r="SRW923" s="806"/>
      <c r="SRX923" s="806"/>
      <c r="SRY923" s="806"/>
      <c r="SRZ923" s="806"/>
      <c r="SSA923" s="806"/>
      <c r="SSB923" s="806"/>
      <c r="SSC923" s="806"/>
      <c r="SSD923" s="806"/>
      <c r="SSE923" s="806"/>
      <c r="SSF923" s="806"/>
      <c r="SSG923" s="806"/>
      <c r="SSH923" s="806"/>
      <c r="SSI923" s="806"/>
      <c r="SSJ923" s="806"/>
      <c r="SSK923" s="806"/>
      <c r="SSL923" s="806"/>
      <c r="SSM923" s="806"/>
      <c r="SSN923" s="806"/>
      <c r="SSO923" s="806"/>
      <c r="SSP923" s="806"/>
      <c r="SSQ923" s="806"/>
      <c r="SSR923" s="806"/>
      <c r="SSS923" s="806"/>
      <c r="SST923" s="806"/>
      <c r="SSU923" s="806"/>
      <c r="SSV923" s="806"/>
      <c r="SSW923" s="806"/>
      <c r="SSX923" s="806"/>
      <c r="SSY923" s="806"/>
      <c r="SSZ923" s="806"/>
      <c r="STA923" s="806"/>
      <c r="STB923" s="806"/>
      <c r="STC923" s="806"/>
      <c r="STD923" s="806"/>
      <c r="STE923" s="806"/>
      <c r="STF923" s="806"/>
      <c r="STG923" s="806"/>
      <c r="STH923" s="806"/>
      <c r="STI923" s="806"/>
      <c r="STJ923" s="806"/>
      <c r="STK923" s="806"/>
      <c r="STL923" s="806"/>
      <c r="STM923" s="806"/>
      <c r="STN923" s="806"/>
      <c r="STO923" s="806"/>
      <c r="STP923" s="806"/>
      <c r="STQ923" s="806"/>
      <c r="STR923" s="806"/>
      <c r="STS923" s="806"/>
      <c r="STT923" s="806"/>
      <c r="STU923" s="806"/>
      <c r="STV923" s="806"/>
      <c r="STW923" s="806"/>
      <c r="STX923" s="806"/>
      <c r="STY923" s="806"/>
      <c r="STZ923" s="806"/>
      <c r="SUA923" s="806"/>
      <c r="SUB923" s="806"/>
      <c r="SUC923" s="806"/>
      <c r="SUD923" s="806"/>
      <c r="SUE923" s="806"/>
      <c r="SUF923" s="806"/>
      <c r="SUG923" s="806"/>
      <c r="SUH923" s="806"/>
      <c r="SUI923" s="806"/>
      <c r="SUJ923" s="806"/>
      <c r="SUK923" s="806"/>
      <c r="SUL923" s="806"/>
      <c r="SUM923" s="806"/>
      <c r="SUN923" s="806"/>
      <c r="SUO923" s="806"/>
      <c r="SUP923" s="806"/>
      <c r="SUQ923" s="806"/>
      <c r="SUR923" s="806"/>
      <c r="SUS923" s="806"/>
      <c r="SUT923" s="806"/>
      <c r="SUU923" s="806"/>
      <c r="SUV923" s="806"/>
      <c r="SUW923" s="806"/>
      <c r="SUX923" s="806"/>
      <c r="SUY923" s="806"/>
      <c r="SUZ923" s="806"/>
      <c r="SVA923" s="806"/>
      <c r="SVB923" s="806"/>
      <c r="SVC923" s="806"/>
      <c r="SVD923" s="806"/>
      <c r="SVE923" s="806"/>
      <c r="SVF923" s="806"/>
      <c r="SVG923" s="806"/>
      <c r="SVH923" s="806"/>
      <c r="SVI923" s="806"/>
      <c r="SVJ923" s="806"/>
      <c r="SVK923" s="806"/>
      <c r="SVL923" s="806"/>
      <c r="SVM923" s="806"/>
      <c r="SVN923" s="806"/>
      <c r="SVO923" s="806"/>
      <c r="SVP923" s="806"/>
      <c r="SVQ923" s="806"/>
      <c r="SVR923" s="806"/>
      <c r="SVS923" s="806"/>
      <c r="SVT923" s="806"/>
      <c r="SVU923" s="806"/>
      <c r="SVV923" s="806"/>
      <c r="SVW923" s="806"/>
      <c r="SVX923" s="806"/>
      <c r="SVY923" s="806"/>
      <c r="SVZ923" s="806"/>
      <c r="SWA923" s="806"/>
      <c r="SWB923" s="806"/>
      <c r="SWC923" s="806"/>
      <c r="SWD923" s="806"/>
      <c r="SWE923" s="806"/>
      <c r="SWF923" s="806"/>
      <c r="SWG923" s="806"/>
      <c r="SWH923" s="806"/>
      <c r="SWI923" s="806"/>
      <c r="SWJ923" s="806"/>
      <c r="SWK923" s="806"/>
      <c r="SWL923" s="806"/>
      <c r="SWM923" s="806"/>
      <c r="SWN923" s="806"/>
      <c r="SWO923" s="806"/>
      <c r="SWP923" s="806"/>
      <c r="SWQ923" s="806"/>
      <c r="SWR923" s="806"/>
      <c r="SWS923" s="806"/>
      <c r="SWT923" s="806"/>
      <c r="SWU923" s="806"/>
      <c r="SWV923" s="806"/>
      <c r="SWW923" s="806"/>
      <c r="SWX923" s="806"/>
      <c r="SWY923" s="806"/>
      <c r="SWZ923" s="806"/>
      <c r="SXA923" s="806"/>
      <c r="SXB923" s="806"/>
      <c r="SXC923" s="806"/>
      <c r="SXD923" s="806"/>
      <c r="SXE923" s="806"/>
      <c r="SXF923" s="806"/>
      <c r="SXG923" s="806"/>
      <c r="SXH923" s="806"/>
      <c r="SXI923" s="806"/>
      <c r="SXJ923" s="806"/>
      <c r="SXK923" s="806"/>
      <c r="SXL923" s="806"/>
      <c r="SXM923" s="806"/>
      <c r="SXN923" s="806"/>
      <c r="SXO923" s="806"/>
      <c r="SXP923" s="806"/>
      <c r="SXQ923" s="806"/>
      <c r="SXR923" s="806"/>
      <c r="SXS923" s="806"/>
      <c r="SXT923" s="806"/>
      <c r="SXU923" s="806"/>
      <c r="SXV923" s="806"/>
      <c r="SXW923" s="806"/>
      <c r="SXX923" s="806"/>
      <c r="SXY923" s="806"/>
      <c r="SXZ923" s="806"/>
      <c r="SYA923" s="806"/>
      <c r="SYB923" s="806"/>
      <c r="SYC923" s="806"/>
      <c r="SYD923" s="806"/>
      <c r="SYE923" s="806"/>
      <c r="SYF923" s="806"/>
      <c r="SYG923" s="806"/>
      <c r="SYH923" s="806"/>
      <c r="SYI923" s="806"/>
      <c r="SYJ923" s="806"/>
      <c r="SYK923" s="806"/>
      <c r="SYL923" s="806"/>
      <c r="SYM923" s="806"/>
      <c r="SYN923" s="806"/>
      <c r="SYO923" s="806"/>
      <c r="SYP923" s="806"/>
      <c r="SYQ923" s="806"/>
      <c r="SYR923" s="806"/>
      <c r="SYS923" s="806"/>
      <c r="SYT923" s="806"/>
      <c r="SYU923" s="806"/>
      <c r="SYV923" s="806"/>
      <c r="SYW923" s="806"/>
      <c r="SYX923" s="806"/>
      <c r="SYY923" s="806"/>
      <c r="SYZ923" s="806"/>
      <c r="SZA923" s="806"/>
      <c r="SZB923" s="806"/>
      <c r="SZC923" s="806"/>
      <c r="SZD923" s="806"/>
      <c r="SZE923" s="806"/>
      <c r="SZF923" s="806"/>
      <c r="SZG923" s="806"/>
      <c r="SZH923" s="806"/>
      <c r="SZI923" s="806"/>
      <c r="SZJ923" s="806"/>
      <c r="SZK923" s="806"/>
      <c r="SZL923" s="806"/>
      <c r="SZM923" s="806"/>
      <c r="SZN923" s="806"/>
      <c r="SZO923" s="806"/>
      <c r="SZP923" s="806"/>
      <c r="SZQ923" s="806"/>
      <c r="SZR923" s="806"/>
      <c r="SZS923" s="806"/>
      <c r="SZT923" s="806"/>
      <c r="SZU923" s="806"/>
      <c r="SZV923" s="806"/>
      <c r="SZW923" s="806"/>
      <c r="SZX923" s="806"/>
      <c r="SZY923" s="806"/>
      <c r="SZZ923" s="806"/>
      <c r="TAA923" s="806"/>
      <c r="TAB923" s="806"/>
      <c r="TAC923" s="806"/>
      <c r="TAD923" s="806"/>
      <c r="TAE923" s="806"/>
      <c r="TAF923" s="806"/>
      <c r="TAG923" s="806"/>
      <c r="TAH923" s="806"/>
      <c r="TAI923" s="806"/>
      <c r="TAJ923" s="806"/>
      <c r="TAK923" s="806"/>
      <c r="TAL923" s="806"/>
      <c r="TAM923" s="806"/>
      <c r="TAN923" s="806"/>
      <c r="TAO923" s="806"/>
      <c r="TAP923" s="806"/>
      <c r="TAQ923" s="806"/>
      <c r="TAR923" s="806"/>
      <c r="TAS923" s="806"/>
      <c r="TAT923" s="806"/>
      <c r="TAU923" s="806"/>
      <c r="TAV923" s="806"/>
      <c r="TAW923" s="806"/>
      <c r="TAX923" s="806"/>
      <c r="TAY923" s="806"/>
      <c r="TAZ923" s="806"/>
      <c r="TBA923" s="806"/>
      <c r="TBB923" s="806"/>
      <c r="TBC923" s="806"/>
      <c r="TBD923" s="806"/>
      <c r="TBE923" s="806"/>
      <c r="TBF923" s="806"/>
      <c r="TBG923" s="806"/>
      <c r="TBH923" s="806"/>
      <c r="TBI923" s="806"/>
      <c r="TBJ923" s="806"/>
      <c r="TBK923" s="806"/>
      <c r="TBL923" s="806"/>
      <c r="TBM923" s="806"/>
      <c r="TBN923" s="806"/>
      <c r="TBO923" s="806"/>
      <c r="TBP923" s="806"/>
      <c r="TBQ923" s="806"/>
      <c r="TBR923" s="806"/>
      <c r="TBS923" s="806"/>
      <c r="TBT923" s="806"/>
      <c r="TBU923" s="806"/>
      <c r="TBV923" s="806"/>
      <c r="TBW923" s="806"/>
      <c r="TBX923" s="806"/>
      <c r="TBY923" s="806"/>
      <c r="TBZ923" s="806"/>
      <c r="TCA923" s="806"/>
      <c r="TCB923" s="806"/>
      <c r="TCC923" s="806"/>
      <c r="TCD923" s="806"/>
      <c r="TCE923" s="806"/>
      <c r="TCF923" s="806"/>
      <c r="TCG923" s="806"/>
      <c r="TCH923" s="806"/>
      <c r="TCI923" s="806"/>
      <c r="TCJ923" s="806"/>
      <c r="TCK923" s="806"/>
      <c r="TCL923" s="806"/>
      <c r="TCM923" s="806"/>
      <c r="TCN923" s="806"/>
      <c r="TCO923" s="806"/>
      <c r="TCP923" s="806"/>
      <c r="TCQ923" s="806"/>
      <c r="TCR923" s="806"/>
      <c r="TCS923" s="806"/>
      <c r="TCT923" s="806"/>
      <c r="TCU923" s="806"/>
      <c r="TCV923" s="806"/>
      <c r="TCW923" s="806"/>
      <c r="TCX923" s="806"/>
      <c r="TCY923" s="806"/>
      <c r="TCZ923" s="806"/>
      <c r="TDA923" s="806"/>
      <c r="TDB923" s="806"/>
      <c r="TDC923" s="806"/>
      <c r="TDD923" s="806"/>
      <c r="TDE923" s="806"/>
      <c r="TDF923" s="806"/>
      <c r="TDG923" s="806"/>
      <c r="TDH923" s="806"/>
      <c r="TDI923" s="806"/>
      <c r="TDJ923" s="806"/>
      <c r="TDK923" s="806"/>
      <c r="TDL923" s="806"/>
      <c r="TDM923" s="806"/>
      <c r="TDN923" s="806"/>
      <c r="TDO923" s="806"/>
      <c r="TDP923" s="806"/>
      <c r="TDQ923" s="806"/>
      <c r="TDR923" s="806"/>
      <c r="TDS923" s="806"/>
      <c r="TDT923" s="806"/>
      <c r="TDU923" s="806"/>
      <c r="TDV923" s="806"/>
      <c r="TDW923" s="806"/>
      <c r="TDX923" s="806"/>
      <c r="TDY923" s="806"/>
      <c r="TDZ923" s="806"/>
      <c r="TEA923" s="806"/>
      <c r="TEB923" s="806"/>
      <c r="TEC923" s="806"/>
      <c r="TED923" s="806"/>
      <c r="TEE923" s="806"/>
      <c r="TEF923" s="806"/>
      <c r="TEG923" s="806"/>
      <c r="TEH923" s="806"/>
      <c r="TEI923" s="806"/>
      <c r="TEJ923" s="806"/>
      <c r="TEK923" s="806"/>
      <c r="TEL923" s="806"/>
      <c r="TEM923" s="806"/>
      <c r="TEN923" s="806"/>
      <c r="TEO923" s="806"/>
      <c r="TEP923" s="806"/>
      <c r="TEQ923" s="806"/>
      <c r="TER923" s="806"/>
      <c r="TES923" s="806"/>
      <c r="TET923" s="806"/>
      <c r="TEU923" s="806"/>
      <c r="TEV923" s="806"/>
      <c r="TEW923" s="806"/>
      <c r="TEX923" s="806"/>
      <c r="TEY923" s="806"/>
      <c r="TEZ923" s="806"/>
      <c r="TFA923" s="806"/>
      <c r="TFB923" s="806"/>
      <c r="TFC923" s="806"/>
      <c r="TFD923" s="806"/>
      <c r="TFE923" s="806"/>
      <c r="TFF923" s="806"/>
      <c r="TFG923" s="806"/>
      <c r="TFH923" s="806"/>
      <c r="TFI923" s="806"/>
      <c r="TFJ923" s="806"/>
      <c r="TFK923" s="806"/>
      <c r="TFL923" s="806"/>
      <c r="TFM923" s="806"/>
      <c r="TFN923" s="806"/>
      <c r="TFO923" s="806"/>
      <c r="TFP923" s="806"/>
      <c r="TFQ923" s="806"/>
      <c r="TFR923" s="806"/>
      <c r="TFS923" s="806"/>
      <c r="TFT923" s="806"/>
      <c r="TFU923" s="806"/>
      <c r="TFV923" s="806"/>
      <c r="TFW923" s="806"/>
      <c r="TFX923" s="806"/>
      <c r="TFY923" s="806"/>
      <c r="TFZ923" s="806"/>
      <c r="TGA923" s="806"/>
      <c r="TGB923" s="806"/>
      <c r="TGC923" s="806"/>
      <c r="TGD923" s="806"/>
      <c r="TGE923" s="806"/>
      <c r="TGF923" s="806"/>
      <c r="TGG923" s="806"/>
      <c r="TGH923" s="806"/>
      <c r="TGI923" s="806"/>
      <c r="TGJ923" s="806"/>
      <c r="TGK923" s="806"/>
      <c r="TGL923" s="806"/>
      <c r="TGM923" s="806"/>
      <c r="TGN923" s="806"/>
      <c r="TGO923" s="806"/>
      <c r="TGP923" s="806"/>
      <c r="TGQ923" s="806"/>
      <c r="TGR923" s="806"/>
      <c r="TGS923" s="806"/>
      <c r="TGT923" s="806"/>
      <c r="TGU923" s="806"/>
      <c r="TGV923" s="806"/>
      <c r="TGW923" s="806"/>
      <c r="TGX923" s="806"/>
      <c r="TGY923" s="806"/>
      <c r="TGZ923" s="806"/>
      <c r="THA923" s="806"/>
      <c r="THB923" s="806"/>
      <c r="THC923" s="806"/>
      <c r="THD923" s="806"/>
      <c r="THE923" s="806"/>
      <c r="THF923" s="806"/>
      <c r="THG923" s="806"/>
      <c r="THH923" s="806"/>
      <c r="THI923" s="806"/>
      <c r="THJ923" s="806"/>
      <c r="THK923" s="806"/>
      <c r="THL923" s="806"/>
      <c r="THM923" s="806"/>
      <c r="THN923" s="806"/>
      <c r="THO923" s="806"/>
      <c r="THP923" s="806"/>
      <c r="THQ923" s="806"/>
      <c r="THR923" s="806"/>
      <c r="THS923" s="806"/>
      <c r="THT923" s="806"/>
      <c r="THU923" s="806"/>
      <c r="THV923" s="806"/>
      <c r="THW923" s="806"/>
      <c r="THX923" s="806"/>
      <c r="THY923" s="806"/>
      <c r="THZ923" s="806"/>
      <c r="TIA923" s="806"/>
      <c r="TIB923" s="806"/>
      <c r="TIC923" s="806"/>
      <c r="TID923" s="806"/>
      <c r="TIE923" s="806"/>
      <c r="TIF923" s="806"/>
      <c r="TIG923" s="806"/>
      <c r="TIH923" s="806"/>
      <c r="TII923" s="806"/>
      <c r="TIJ923" s="806"/>
      <c r="TIK923" s="806"/>
      <c r="TIL923" s="806"/>
      <c r="TIM923" s="806"/>
      <c r="TIN923" s="806"/>
      <c r="TIO923" s="806"/>
      <c r="TIP923" s="806"/>
      <c r="TIQ923" s="806"/>
      <c r="TIR923" s="806"/>
      <c r="TIS923" s="806"/>
      <c r="TIT923" s="806"/>
      <c r="TIU923" s="806"/>
      <c r="TIV923" s="806"/>
      <c r="TIW923" s="806"/>
      <c r="TIX923" s="806"/>
      <c r="TIY923" s="806"/>
      <c r="TIZ923" s="806"/>
      <c r="TJA923" s="806"/>
      <c r="TJB923" s="806"/>
      <c r="TJC923" s="806"/>
      <c r="TJD923" s="806"/>
      <c r="TJE923" s="806"/>
      <c r="TJF923" s="806"/>
      <c r="TJG923" s="806"/>
      <c r="TJH923" s="806"/>
      <c r="TJI923" s="806"/>
      <c r="TJJ923" s="806"/>
      <c r="TJK923" s="806"/>
      <c r="TJL923" s="806"/>
      <c r="TJM923" s="806"/>
      <c r="TJN923" s="806"/>
      <c r="TJO923" s="806"/>
      <c r="TJP923" s="806"/>
      <c r="TJQ923" s="806"/>
      <c r="TJR923" s="806"/>
      <c r="TJS923" s="806"/>
      <c r="TJT923" s="806"/>
      <c r="TJU923" s="806"/>
      <c r="TJV923" s="806"/>
      <c r="TJW923" s="806"/>
      <c r="TJX923" s="806"/>
      <c r="TJY923" s="806"/>
      <c r="TJZ923" s="806"/>
      <c r="TKA923" s="806"/>
      <c r="TKB923" s="806"/>
      <c r="TKC923" s="806"/>
      <c r="TKD923" s="806"/>
      <c r="TKE923" s="806"/>
      <c r="TKF923" s="806"/>
      <c r="TKG923" s="806"/>
      <c r="TKH923" s="806"/>
      <c r="TKI923" s="806"/>
      <c r="TKJ923" s="806"/>
      <c r="TKK923" s="806"/>
      <c r="TKL923" s="806"/>
      <c r="TKM923" s="806"/>
      <c r="TKN923" s="806"/>
      <c r="TKO923" s="806"/>
      <c r="TKP923" s="806"/>
      <c r="TKQ923" s="806"/>
      <c r="TKR923" s="806"/>
      <c r="TKS923" s="806"/>
      <c r="TKT923" s="806"/>
      <c r="TKU923" s="806"/>
      <c r="TKV923" s="806"/>
      <c r="TKW923" s="806"/>
      <c r="TKX923" s="806"/>
      <c r="TKY923" s="806"/>
      <c r="TKZ923" s="806"/>
      <c r="TLA923" s="806"/>
      <c r="TLB923" s="806"/>
      <c r="TLC923" s="806"/>
      <c r="TLD923" s="806"/>
      <c r="TLE923" s="806"/>
      <c r="TLF923" s="806"/>
      <c r="TLG923" s="806"/>
      <c r="TLH923" s="806"/>
      <c r="TLI923" s="806"/>
      <c r="TLJ923" s="806"/>
      <c r="TLK923" s="806"/>
      <c r="TLL923" s="806"/>
      <c r="TLM923" s="806"/>
      <c r="TLN923" s="806"/>
      <c r="TLO923" s="806"/>
      <c r="TLP923" s="806"/>
      <c r="TLQ923" s="806"/>
      <c r="TLR923" s="806"/>
      <c r="TLS923" s="806"/>
      <c r="TLT923" s="806"/>
      <c r="TLU923" s="806"/>
      <c r="TLV923" s="806"/>
      <c r="TLW923" s="806"/>
      <c r="TLX923" s="806"/>
      <c r="TLY923" s="806"/>
      <c r="TLZ923" s="806"/>
      <c r="TMA923" s="806"/>
      <c r="TMB923" s="806"/>
      <c r="TMC923" s="806"/>
      <c r="TMD923" s="806"/>
      <c r="TME923" s="806"/>
      <c r="TMF923" s="806"/>
      <c r="TMG923" s="806"/>
      <c r="TMH923" s="806"/>
      <c r="TMI923" s="806"/>
      <c r="TMJ923" s="806"/>
      <c r="TMK923" s="806"/>
      <c r="TML923" s="806"/>
      <c r="TMM923" s="806"/>
      <c r="TMN923" s="806"/>
      <c r="TMO923" s="806"/>
      <c r="TMP923" s="806"/>
      <c r="TMQ923" s="806"/>
      <c r="TMR923" s="806"/>
      <c r="TMS923" s="806"/>
      <c r="TMT923" s="806"/>
      <c r="TMU923" s="806"/>
      <c r="TMV923" s="806"/>
      <c r="TMW923" s="806"/>
      <c r="TMX923" s="806"/>
      <c r="TMY923" s="806"/>
      <c r="TMZ923" s="806"/>
      <c r="TNA923" s="806"/>
      <c r="TNB923" s="806"/>
      <c r="TNC923" s="806"/>
      <c r="TND923" s="806"/>
      <c r="TNE923" s="806"/>
      <c r="TNF923" s="806"/>
      <c r="TNG923" s="806"/>
      <c r="TNH923" s="806"/>
      <c r="TNI923" s="806"/>
      <c r="TNJ923" s="806"/>
      <c r="TNK923" s="806"/>
      <c r="TNL923" s="806"/>
      <c r="TNM923" s="806"/>
      <c r="TNN923" s="806"/>
      <c r="TNO923" s="806"/>
      <c r="TNP923" s="806"/>
      <c r="TNQ923" s="806"/>
      <c r="TNR923" s="806"/>
      <c r="TNS923" s="806"/>
      <c r="TNT923" s="806"/>
      <c r="TNU923" s="806"/>
      <c r="TNV923" s="806"/>
      <c r="TNW923" s="806"/>
      <c r="TNX923" s="806"/>
      <c r="TNY923" s="806"/>
      <c r="TNZ923" s="806"/>
      <c r="TOA923" s="806"/>
      <c r="TOB923" s="806"/>
      <c r="TOC923" s="806"/>
      <c r="TOD923" s="806"/>
      <c r="TOE923" s="806"/>
      <c r="TOF923" s="806"/>
      <c r="TOG923" s="806"/>
      <c r="TOH923" s="806"/>
      <c r="TOI923" s="806"/>
      <c r="TOJ923" s="806"/>
      <c r="TOK923" s="806"/>
      <c r="TOL923" s="806"/>
      <c r="TOM923" s="806"/>
      <c r="TON923" s="806"/>
      <c r="TOO923" s="806"/>
      <c r="TOP923" s="806"/>
      <c r="TOQ923" s="806"/>
      <c r="TOR923" s="806"/>
      <c r="TOS923" s="806"/>
      <c r="TOT923" s="806"/>
      <c r="TOU923" s="806"/>
      <c r="TOV923" s="806"/>
      <c r="TOW923" s="806"/>
      <c r="TOX923" s="806"/>
      <c r="TOY923" s="806"/>
      <c r="TOZ923" s="806"/>
      <c r="TPA923" s="806"/>
      <c r="TPB923" s="806"/>
      <c r="TPC923" s="806"/>
      <c r="TPD923" s="806"/>
      <c r="TPE923" s="806"/>
      <c r="TPF923" s="806"/>
      <c r="TPG923" s="806"/>
      <c r="TPH923" s="806"/>
      <c r="TPI923" s="806"/>
      <c r="TPJ923" s="806"/>
      <c r="TPK923" s="806"/>
      <c r="TPL923" s="806"/>
      <c r="TPM923" s="806"/>
      <c r="TPN923" s="806"/>
      <c r="TPO923" s="806"/>
      <c r="TPP923" s="806"/>
      <c r="TPQ923" s="806"/>
      <c r="TPR923" s="806"/>
      <c r="TPS923" s="806"/>
      <c r="TPT923" s="806"/>
      <c r="TPU923" s="806"/>
      <c r="TPV923" s="806"/>
      <c r="TPW923" s="806"/>
      <c r="TPX923" s="806"/>
      <c r="TPY923" s="806"/>
      <c r="TPZ923" s="806"/>
      <c r="TQA923" s="806"/>
      <c r="TQB923" s="806"/>
      <c r="TQC923" s="806"/>
      <c r="TQD923" s="806"/>
      <c r="TQE923" s="806"/>
      <c r="TQF923" s="806"/>
      <c r="TQG923" s="806"/>
      <c r="TQH923" s="806"/>
      <c r="TQI923" s="806"/>
      <c r="TQJ923" s="806"/>
      <c r="TQK923" s="806"/>
      <c r="TQL923" s="806"/>
      <c r="TQM923" s="806"/>
      <c r="TQN923" s="806"/>
      <c r="TQO923" s="806"/>
      <c r="TQP923" s="806"/>
      <c r="TQQ923" s="806"/>
      <c r="TQR923" s="806"/>
      <c r="TQS923" s="806"/>
      <c r="TQT923" s="806"/>
      <c r="TQU923" s="806"/>
      <c r="TQV923" s="806"/>
      <c r="TQW923" s="806"/>
      <c r="TQX923" s="806"/>
      <c r="TQY923" s="806"/>
      <c r="TQZ923" s="806"/>
      <c r="TRA923" s="806"/>
      <c r="TRB923" s="806"/>
      <c r="TRC923" s="806"/>
      <c r="TRD923" s="806"/>
      <c r="TRE923" s="806"/>
      <c r="TRF923" s="806"/>
      <c r="TRG923" s="806"/>
      <c r="TRH923" s="806"/>
      <c r="TRI923" s="806"/>
      <c r="TRJ923" s="806"/>
      <c r="TRK923" s="806"/>
      <c r="TRL923" s="806"/>
      <c r="TRM923" s="806"/>
      <c r="TRN923" s="806"/>
      <c r="TRO923" s="806"/>
      <c r="TRP923" s="806"/>
      <c r="TRQ923" s="806"/>
      <c r="TRR923" s="806"/>
      <c r="TRS923" s="806"/>
      <c r="TRT923" s="806"/>
      <c r="TRU923" s="806"/>
      <c r="TRV923" s="806"/>
      <c r="TRW923" s="806"/>
      <c r="TRX923" s="806"/>
      <c r="TRY923" s="806"/>
      <c r="TRZ923" s="806"/>
      <c r="TSA923" s="806"/>
      <c r="TSB923" s="806"/>
      <c r="TSC923" s="806"/>
      <c r="TSD923" s="806"/>
      <c r="TSE923" s="806"/>
      <c r="TSF923" s="806"/>
      <c r="TSG923" s="806"/>
      <c r="TSH923" s="806"/>
      <c r="TSI923" s="806"/>
      <c r="TSJ923" s="806"/>
      <c r="TSK923" s="806"/>
      <c r="TSL923" s="806"/>
      <c r="TSM923" s="806"/>
      <c r="TSN923" s="806"/>
      <c r="TSO923" s="806"/>
      <c r="TSP923" s="806"/>
      <c r="TSQ923" s="806"/>
      <c r="TSR923" s="806"/>
      <c r="TSS923" s="806"/>
      <c r="TST923" s="806"/>
      <c r="TSU923" s="806"/>
      <c r="TSV923" s="806"/>
      <c r="TSW923" s="806"/>
      <c r="TSX923" s="806"/>
      <c r="TSY923" s="806"/>
      <c r="TSZ923" s="806"/>
      <c r="TTA923" s="806"/>
      <c r="TTB923" s="806"/>
      <c r="TTC923" s="806"/>
      <c r="TTD923" s="806"/>
      <c r="TTE923" s="806"/>
      <c r="TTF923" s="806"/>
      <c r="TTG923" s="806"/>
      <c r="TTH923" s="806"/>
      <c r="TTI923" s="806"/>
      <c r="TTJ923" s="806"/>
      <c r="TTK923" s="806"/>
      <c r="TTL923" s="806"/>
      <c r="TTM923" s="806"/>
      <c r="TTN923" s="806"/>
      <c r="TTO923" s="806"/>
      <c r="TTP923" s="806"/>
      <c r="TTQ923" s="806"/>
      <c r="TTR923" s="806"/>
      <c r="TTS923" s="806"/>
      <c r="TTT923" s="806"/>
      <c r="TTU923" s="806"/>
      <c r="TTV923" s="806"/>
      <c r="TTW923" s="806"/>
      <c r="TTX923" s="806"/>
      <c r="TTY923" s="806"/>
      <c r="TTZ923" s="806"/>
      <c r="TUA923" s="806"/>
      <c r="TUB923" s="806"/>
      <c r="TUC923" s="806"/>
      <c r="TUD923" s="806"/>
      <c r="TUE923" s="806"/>
      <c r="TUF923" s="806"/>
      <c r="TUG923" s="806"/>
      <c r="TUH923" s="806"/>
      <c r="TUI923" s="806"/>
      <c r="TUJ923" s="806"/>
      <c r="TUK923" s="806"/>
      <c r="TUL923" s="806"/>
      <c r="TUM923" s="806"/>
      <c r="TUN923" s="806"/>
      <c r="TUO923" s="806"/>
      <c r="TUP923" s="806"/>
      <c r="TUQ923" s="806"/>
      <c r="TUR923" s="806"/>
      <c r="TUS923" s="806"/>
      <c r="TUT923" s="806"/>
      <c r="TUU923" s="806"/>
      <c r="TUV923" s="806"/>
      <c r="TUW923" s="806"/>
      <c r="TUX923" s="806"/>
      <c r="TUY923" s="806"/>
      <c r="TUZ923" s="806"/>
      <c r="TVA923" s="806"/>
      <c r="TVB923" s="806"/>
      <c r="TVC923" s="806"/>
      <c r="TVD923" s="806"/>
      <c r="TVE923" s="806"/>
      <c r="TVF923" s="806"/>
      <c r="TVG923" s="806"/>
      <c r="TVH923" s="806"/>
      <c r="TVI923" s="806"/>
      <c r="TVJ923" s="806"/>
      <c r="TVK923" s="806"/>
      <c r="TVL923" s="806"/>
      <c r="TVM923" s="806"/>
      <c r="TVN923" s="806"/>
      <c r="TVO923" s="806"/>
      <c r="TVP923" s="806"/>
      <c r="TVQ923" s="806"/>
      <c r="TVR923" s="806"/>
      <c r="TVS923" s="806"/>
      <c r="TVT923" s="806"/>
      <c r="TVU923" s="806"/>
      <c r="TVV923" s="806"/>
      <c r="TVW923" s="806"/>
      <c r="TVX923" s="806"/>
      <c r="TVY923" s="806"/>
      <c r="TVZ923" s="806"/>
      <c r="TWA923" s="806"/>
      <c r="TWB923" s="806"/>
      <c r="TWC923" s="806"/>
      <c r="TWD923" s="806"/>
      <c r="TWE923" s="806"/>
      <c r="TWF923" s="806"/>
      <c r="TWG923" s="806"/>
      <c r="TWH923" s="806"/>
      <c r="TWI923" s="806"/>
      <c r="TWJ923" s="806"/>
      <c r="TWK923" s="806"/>
      <c r="TWL923" s="806"/>
      <c r="TWM923" s="806"/>
      <c r="TWN923" s="806"/>
      <c r="TWO923" s="806"/>
      <c r="TWP923" s="806"/>
      <c r="TWQ923" s="806"/>
      <c r="TWR923" s="806"/>
      <c r="TWS923" s="806"/>
      <c r="TWT923" s="806"/>
      <c r="TWU923" s="806"/>
      <c r="TWV923" s="806"/>
      <c r="TWW923" s="806"/>
      <c r="TWX923" s="806"/>
      <c r="TWY923" s="806"/>
      <c r="TWZ923" s="806"/>
      <c r="TXA923" s="806"/>
      <c r="TXB923" s="806"/>
      <c r="TXC923" s="806"/>
      <c r="TXD923" s="806"/>
      <c r="TXE923" s="806"/>
      <c r="TXF923" s="806"/>
      <c r="TXG923" s="806"/>
      <c r="TXH923" s="806"/>
      <c r="TXI923" s="806"/>
      <c r="TXJ923" s="806"/>
      <c r="TXK923" s="806"/>
      <c r="TXL923" s="806"/>
      <c r="TXM923" s="806"/>
      <c r="TXN923" s="806"/>
      <c r="TXO923" s="806"/>
      <c r="TXP923" s="806"/>
      <c r="TXQ923" s="806"/>
      <c r="TXR923" s="806"/>
      <c r="TXS923" s="806"/>
      <c r="TXT923" s="806"/>
      <c r="TXU923" s="806"/>
      <c r="TXV923" s="806"/>
      <c r="TXW923" s="806"/>
      <c r="TXX923" s="806"/>
      <c r="TXY923" s="806"/>
      <c r="TXZ923" s="806"/>
      <c r="TYA923" s="806"/>
      <c r="TYB923" s="806"/>
      <c r="TYC923" s="806"/>
      <c r="TYD923" s="806"/>
      <c r="TYE923" s="806"/>
      <c r="TYF923" s="806"/>
      <c r="TYG923" s="806"/>
      <c r="TYH923" s="806"/>
      <c r="TYI923" s="806"/>
      <c r="TYJ923" s="806"/>
      <c r="TYK923" s="806"/>
      <c r="TYL923" s="806"/>
      <c r="TYM923" s="806"/>
      <c r="TYN923" s="806"/>
      <c r="TYO923" s="806"/>
      <c r="TYP923" s="806"/>
      <c r="TYQ923" s="806"/>
      <c r="TYR923" s="806"/>
      <c r="TYS923" s="806"/>
      <c r="TYT923" s="806"/>
      <c r="TYU923" s="806"/>
      <c r="TYV923" s="806"/>
      <c r="TYW923" s="806"/>
      <c r="TYX923" s="806"/>
      <c r="TYY923" s="806"/>
      <c r="TYZ923" s="806"/>
      <c r="TZA923" s="806"/>
      <c r="TZB923" s="806"/>
      <c r="TZC923" s="806"/>
      <c r="TZD923" s="806"/>
      <c r="TZE923" s="806"/>
      <c r="TZF923" s="806"/>
      <c r="TZG923" s="806"/>
      <c r="TZH923" s="806"/>
      <c r="TZI923" s="806"/>
      <c r="TZJ923" s="806"/>
      <c r="TZK923" s="806"/>
      <c r="TZL923" s="806"/>
      <c r="TZM923" s="806"/>
      <c r="TZN923" s="806"/>
      <c r="TZO923" s="806"/>
      <c r="TZP923" s="806"/>
      <c r="TZQ923" s="806"/>
      <c r="TZR923" s="806"/>
      <c r="TZS923" s="806"/>
      <c r="TZT923" s="806"/>
      <c r="TZU923" s="806"/>
      <c r="TZV923" s="806"/>
      <c r="TZW923" s="806"/>
      <c r="TZX923" s="806"/>
      <c r="TZY923" s="806"/>
      <c r="TZZ923" s="806"/>
      <c r="UAA923" s="806"/>
      <c r="UAB923" s="806"/>
      <c r="UAC923" s="806"/>
      <c r="UAD923" s="806"/>
      <c r="UAE923" s="806"/>
      <c r="UAF923" s="806"/>
      <c r="UAG923" s="806"/>
      <c r="UAH923" s="806"/>
      <c r="UAI923" s="806"/>
      <c r="UAJ923" s="806"/>
      <c r="UAK923" s="806"/>
      <c r="UAL923" s="806"/>
      <c r="UAM923" s="806"/>
      <c r="UAN923" s="806"/>
      <c r="UAO923" s="806"/>
      <c r="UAP923" s="806"/>
      <c r="UAQ923" s="806"/>
      <c r="UAR923" s="806"/>
      <c r="UAS923" s="806"/>
      <c r="UAT923" s="806"/>
      <c r="UAU923" s="806"/>
      <c r="UAV923" s="806"/>
      <c r="UAW923" s="806"/>
      <c r="UAX923" s="806"/>
      <c r="UAY923" s="806"/>
      <c r="UAZ923" s="806"/>
      <c r="UBA923" s="806"/>
      <c r="UBB923" s="806"/>
      <c r="UBC923" s="806"/>
      <c r="UBD923" s="806"/>
      <c r="UBE923" s="806"/>
      <c r="UBF923" s="806"/>
      <c r="UBG923" s="806"/>
      <c r="UBH923" s="806"/>
      <c r="UBI923" s="806"/>
      <c r="UBJ923" s="806"/>
      <c r="UBK923" s="806"/>
      <c r="UBL923" s="806"/>
      <c r="UBM923" s="806"/>
      <c r="UBN923" s="806"/>
      <c r="UBO923" s="806"/>
      <c r="UBP923" s="806"/>
      <c r="UBQ923" s="806"/>
      <c r="UBR923" s="806"/>
      <c r="UBS923" s="806"/>
      <c r="UBT923" s="806"/>
      <c r="UBU923" s="806"/>
      <c r="UBV923" s="806"/>
      <c r="UBW923" s="806"/>
      <c r="UBX923" s="806"/>
      <c r="UBY923" s="806"/>
      <c r="UBZ923" s="806"/>
      <c r="UCA923" s="806"/>
      <c r="UCB923" s="806"/>
      <c r="UCC923" s="806"/>
      <c r="UCD923" s="806"/>
      <c r="UCE923" s="806"/>
      <c r="UCF923" s="806"/>
      <c r="UCG923" s="806"/>
      <c r="UCH923" s="806"/>
      <c r="UCI923" s="806"/>
      <c r="UCJ923" s="806"/>
      <c r="UCK923" s="806"/>
      <c r="UCL923" s="806"/>
      <c r="UCM923" s="806"/>
      <c r="UCN923" s="806"/>
      <c r="UCO923" s="806"/>
      <c r="UCP923" s="806"/>
      <c r="UCQ923" s="806"/>
      <c r="UCR923" s="806"/>
      <c r="UCS923" s="806"/>
      <c r="UCT923" s="806"/>
      <c r="UCU923" s="806"/>
      <c r="UCV923" s="806"/>
      <c r="UCW923" s="806"/>
      <c r="UCX923" s="806"/>
      <c r="UCY923" s="806"/>
      <c r="UCZ923" s="806"/>
      <c r="UDA923" s="806"/>
      <c r="UDB923" s="806"/>
      <c r="UDC923" s="806"/>
      <c r="UDD923" s="806"/>
      <c r="UDE923" s="806"/>
      <c r="UDF923" s="806"/>
      <c r="UDG923" s="806"/>
      <c r="UDH923" s="806"/>
      <c r="UDI923" s="806"/>
      <c r="UDJ923" s="806"/>
      <c r="UDK923" s="806"/>
      <c r="UDL923" s="806"/>
      <c r="UDM923" s="806"/>
      <c r="UDN923" s="806"/>
      <c r="UDO923" s="806"/>
      <c r="UDP923" s="806"/>
      <c r="UDQ923" s="806"/>
      <c r="UDR923" s="806"/>
      <c r="UDS923" s="806"/>
      <c r="UDT923" s="806"/>
      <c r="UDU923" s="806"/>
      <c r="UDV923" s="806"/>
      <c r="UDW923" s="806"/>
      <c r="UDX923" s="806"/>
      <c r="UDY923" s="806"/>
      <c r="UDZ923" s="806"/>
      <c r="UEA923" s="806"/>
      <c r="UEB923" s="806"/>
      <c r="UEC923" s="806"/>
      <c r="UED923" s="806"/>
      <c r="UEE923" s="806"/>
      <c r="UEF923" s="806"/>
      <c r="UEG923" s="806"/>
      <c r="UEH923" s="806"/>
      <c r="UEI923" s="806"/>
      <c r="UEJ923" s="806"/>
      <c r="UEK923" s="806"/>
      <c r="UEL923" s="806"/>
      <c r="UEM923" s="806"/>
      <c r="UEN923" s="806"/>
      <c r="UEO923" s="806"/>
      <c r="UEP923" s="806"/>
      <c r="UEQ923" s="806"/>
      <c r="UER923" s="806"/>
      <c r="UES923" s="806"/>
      <c r="UET923" s="806"/>
      <c r="UEU923" s="806"/>
      <c r="UEV923" s="806"/>
      <c r="UEW923" s="806"/>
      <c r="UEX923" s="806"/>
      <c r="UEY923" s="806"/>
      <c r="UEZ923" s="806"/>
      <c r="UFA923" s="806"/>
      <c r="UFB923" s="806"/>
      <c r="UFC923" s="806"/>
      <c r="UFD923" s="806"/>
      <c r="UFE923" s="806"/>
      <c r="UFF923" s="806"/>
      <c r="UFG923" s="806"/>
      <c r="UFH923" s="806"/>
      <c r="UFI923" s="806"/>
      <c r="UFJ923" s="806"/>
      <c r="UFK923" s="806"/>
      <c r="UFL923" s="806"/>
      <c r="UFM923" s="806"/>
      <c r="UFN923" s="806"/>
      <c r="UFO923" s="806"/>
      <c r="UFP923" s="806"/>
      <c r="UFQ923" s="806"/>
      <c r="UFR923" s="806"/>
      <c r="UFS923" s="806"/>
      <c r="UFT923" s="806"/>
      <c r="UFU923" s="806"/>
      <c r="UFV923" s="806"/>
      <c r="UFW923" s="806"/>
      <c r="UFX923" s="806"/>
      <c r="UFY923" s="806"/>
      <c r="UFZ923" s="806"/>
      <c r="UGA923" s="806"/>
      <c r="UGB923" s="806"/>
      <c r="UGC923" s="806"/>
      <c r="UGD923" s="806"/>
      <c r="UGE923" s="806"/>
      <c r="UGF923" s="806"/>
      <c r="UGG923" s="806"/>
      <c r="UGH923" s="806"/>
      <c r="UGI923" s="806"/>
      <c r="UGJ923" s="806"/>
      <c r="UGK923" s="806"/>
      <c r="UGL923" s="806"/>
      <c r="UGM923" s="806"/>
      <c r="UGN923" s="806"/>
      <c r="UGO923" s="806"/>
      <c r="UGP923" s="806"/>
      <c r="UGQ923" s="806"/>
      <c r="UGR923" s="806"/>
      <c r="UGS923" s="806"/>
      <c r="UGT923" s="806"/>
      <c r="UGU923" s="806"/>
      <c r="UGV923" s="806"/>
      <c r="UGW923" s="806"/>
      <c r="UGX923" s="806"/>
      <c r="UGY923" s="806"/>
      <c r="UGZ923" s="806"/>
      <c r="UHA923" s="806"/>
      <c r="UHB923" s="806"/>
      <c r="UHC923" s="806"/>
      <c r="UHD923" s="806"/>
      <c r="UHE923" s="806"/>
      <c r="UHF923" s="806"/>
      <c r="UHG923" s="806"/>
      <c r="UHH923" s="806"/>
      <c r="UHI923" s="806"/>
      <c r="UHJ923" s="806"/>
      <c r="UHK923" s="806"/>
      <c r="UHL923" s="806"/>
      <c r="UHM923" s="806"/>
      <c r="UHN923" s="806"/>
      <c r="UHO923" s="806"/>
      <c r="UHP923" s="806"/>
      <c r="UHQ923" s="806"/>
      <c r="UHR923" s="806"/>
      <c r="UHS923" s="806"/>
      <c r="UHT923" s="806"/>
      <c r="UHU923" s="806"/>
      <c r="UHV923" s="806"/>
      <c r="UHW923" s="806"/>
      <c r="UHX923" s="806"/>
      <c r="UHY923" s="806"/>
      <c r="UHZ923" s="806"/>
      <c r="UIA923" s="806"/>
      <c r="UIB923" s="806"/>
      <c r="UIC923" s="806"/>
      <c r="UID923" s="806"/>
      <c r="UIE923" s="806"/>
      <c r="UIF923" s="806"/>
      <c r="UIG923" s="806"/>
      <c r="UIH923" s="806"/>
      <c r="UII923" s="806"/>
      <c r="UIJ923" s="806"/>
      <c r="UIK923" s="806"/>
      <c r="UIL923" s="806"/>
      <c r="UIM923" s="806"/>
      <c r="UIN923" s="806"/>
      <c r="UIO923" s="806"/>
      <c r="UIP923" s="806"/>
      <c r="UIQ923" s="806"/>
      <c r="UIR923" s="806"/>
      <c r="UIS923" s="806"/>
      <c r="UIT923" s="806"/>
      <c r="UIU923" s="806"/>
      <c r="UIV923" s="806"/>
      <c r="UIW923" s="806"/>
      <c r="UIX923" s="806"/>
      <c r="UIY923" s="806"/>
      <c r="UIZ923" s="806"/>
      <c r="UJA923" s="806"/>
      <c r="UJB923" s="806"/>
      <c r="UJC923" s="806"/>
      <c r="UJD923" s="806"/>
      <c r="UJE923" s="806"/>
      <c r="UJF923" s="806"/>
      <c r="UJG923" s="806"/>
      <c r="UJH923" s="806"/>
      <c r="UJI923" s="806"/>
      <c r="UJJ923" s="806"/>
      <c r="UJK923" s="806"/>
      <c r="UJL923" s="806"/>
      <c r="UJM923" s="806"/>
      <c r="UJN923" s="806"/>
      <c r="UJO923" s="806"/>
      <c r="UJP923" s="806"/>
      <c r="UJQ923" s="806"/>
      <c r="UJR923" s="806"/>
      <c r="UJS923" s="806"/>
      <c r="UJT923" s="806"/>
      <c r="UJU923" s="806"/>
      <c r="UJV923" s="806"/>
      <c r="UJW923" s="806"/>
      <c r="UJX923" s="806"/>
      <c r="UJY923" s="806"/>
      <c r="UJZ923" s="806"/>
      <c r="UKA923" s="806"/>
      <c r="UKB923" s="806"/>
      <c r="UKC923" s="806"/>
      <c r="UKD923" s="806"/>
      <c r="UKE923" s="806"/>
      <c r="UKF923" s="806"/>
      <c r="UKG923" s="806"/>
      <c r="UKH923" s="806"/>
      <c r="UKI923" s="806"/>
      <c r="UKJ923" s="806"/>
      <c r="UKK923" s="806"/>
      <c r="UKL923" s="806"/>
      <c r="UKM923" s="806"/>
      <c r="UKN923" s="806"/>
      <c r="UKO923" s="806"/>
      <c r="UKP923" s="806"/>
      <c r="UKQ923" s="806"/>
      <c r="UKR923" s="806"/>
      <c r="UKS923" s="806"/>
      <c r="UKT923" s="806"/>
      <c r="UKU923" s="806"/>
      <c r="UKV923" s="806"/>
      <c r="UKW923" s="806"/>
      <c r="UKX923" s="806"/>
      <c r="UKY923" s="806"/>
      <c r="UKZ923" s="806"/>
      <c r="ULA923" s="806"/>
      <c r="ULB923" s="806"/>
      <c r="ULC923" s="806"/>
      <c r="ULD923" s="806"/>
      <c r="ULE923" s="806"/>
      <c r="ULF923" s="806"/>
      <c r="ULG923" s="806"/>
      <c r="ULH923" s="806"/>
      <c r="ULI923" s="806"/>
      <c r="ULJ923" s="806"/>
      <c r="ULK923" s="806"/>
      <c r="ULL923" s="806"/>
      <c r="ULM923" s="806"/>
      <c r="ULN923" s="806"/>
      <c r="ULO923" s="806"/>
      <c r="ULP923" s="806"/>
      <c r="ULQ923" s="806"/>
      <c r="ULR923" s="806"/>
      <c r="ULS923" s="806"/>
      <c r="ULT923" s="806"/>
      <c r="ULU923" s="806"/>
      <c r="ULV923" s="806"/>
      <c r="ULW923" s="806"/>
      <c r="ULX923" s="806"/>
      <c r="ULY923" s="806"/>
      <c r="ULZ923" s="806"/>
      <c r="UMA923" s="806"/>
      <c r="UMB923" s="806"/>
      <c r="UMC923" s="806"/>
      <c r="UMD923" s="806"/>
      <c r="UME923" s="806"/>
      <c r="UMF923" s="806"/>
      <c r="UMG923" s="806"/>
      <c r="UMH923" s="806"/>
      <c r="UMI923" s="806"/>
      <c r="UMJ923" s="806"/>
      <c r="UMK923" s="806"/>
      <c r="UML923" s="806"/>
      <c r="UMM923" s="806"/>
      <c r="UMN923" s="806"/>
      <c r="UMO923" s="806"/>
      <c r="UMP923" s="806"/>
      <c r="UMQ923" s="806"/>
      <c r="UMR923" s="806"/>
      <c r="UMS923" s="806"/>
      <c r="UMT923" s="806"/>
      <c r="UMU923" s="806"/>
      <c r="UMV923" s="806"/>
      <c r="UMW923" s="806"/>
      <c r="UMX923" s="806"/>
      <c r="UMY923" s="806"/>
      <c r="UMZ923" s="806"/>
      <c r="UNA923" s="806"/>
      <c r="UNB923" s="806"/>
      <c r="UNC923" s="806"/>
      <c r="UND923" s="806"/>
      <c r="UNE923" s="806"/>
      <c r="UNF923" s="806"/>
      <c r="UNG923" s="806"/>
      <c r="UNH923" s="806"/>
      <c r="UNI923" s="806"/>
      <c r="UNJ923" s="806"/>
      <c r="UNK923" s="806"/>
      <c r="UNL923" s="806"/>
      <c r="UNM923" s="806"/>
      <c r="UNN923" s="806"/>
      <c r="UNO923" s="806"/>
      <c r="UNP923" s="806"/>
      <c r="UNQ923" s="806"/>
      <c r="UNR923" s="806"/>
      <c r="UNS923" s="806"/>
      <c r="UNT923" s="806"/>
      <c r="UNU923" s="806"/>
      <c r="UNV923" s="806"/>
      <c r="UNW923" s="806"/>
      <c r="UNX923" s="806"/>
      <c r="UNY923" s="806"/>
      <c r="UNZ923" s="806"/>
      <c r="UOA923" s="806"/>
      <c r="UOB923" s="806"/>
      <c r="UOC923" s="806"/>
      <c r="UOD923" s="806"/>
      <c r="UOE923" s="806"/>
      <c r="UOF923" s="806"/>
      <c r="UOG923" s="806"/>
      <c r="UOH923" s="806"/>
      <c r="UOI923" s="806"/>
      <c r="UOJ923" s="806"/>
      <c r="UOK923" s="806"/>
      <c r="UOL923" s="806"/>
      <c r="UOM923" s="806"/>
      <c r="UON923" s="806"/>
      <c r="UOO923" s="806"/>
      <c r="UOP923" s="806"/>
      <c r="UOQ923" s="806"/>
      <c r="UOR923" s="806"/>
      <c r="UOS923" s="806"/>
      <c r="UOT923" s="806"/>
      <c r="UOU923" s="806"/>
      <c r="UOV923" s="806"/>
      <c r="UOW923" s="806"/>
      <c r="UOX923" s="806"/>
      <c r="UOY923" s="806"/>
      <c r="UOZ923" s="806"/>
      <c r="UPA923" s="806"/>
      <c r="UPB923" s="806"/>
      <c r="UPC923" s="806"/>
      <c r="UPD923" s="806"/>
      <c r="UPE923" s="806"/>
      <c r="UPF923" s="806"/>
      <c r="UPG923" s="806"/>
      <c r="UPH923" s="806"/>
      <c r="UPI923" s="806"/>
      <c r="UPJ923" s="806"/>
      <c r="UPK923" s="806"/>
      <c r="UPL923" s="806"/>
      <c r="UPM923" s="806"/>
      <c r="UPN923" s="806"/>
      <c r="UPO923" s="806"/>
      <c r="UPP923" s="806"/>
      <c r="UPQ923" s="806"/>
      <c r="UPR923" s="806"/>
      <c r="UPS923" s="806"/>
      <c r="UPT923" s="806"/>
      <c r="UPU923" s="806"/>
      <c r="UPV923" s="806"/>
      <c r="UPW923" s="806"/>
      <c r="UPX923" s="806"/>
      <c r="UPY923" s="806"/>
      <c r="UPZ923" s="806"/>
      <c r="UQA923" s="806"/>
      <c r="UQB923" s="806"/>
      <c r="UQC923" s="806"/>
      <c r="UQD923" s="806"/>
      <c r="UQE923" s="806"/>
      <c r="UQF923" s="806"/>
      <c r="UQG923" s="806"/>
      <c r="UQH923" s="806"/>
      <c r="UQI923" s="806"/>
      <c r="UQJ923" s="806"/>
      <c r="UQK923" s="806"/>
      <c r="UQL923" s="806"/>
      <c r="UQM923" s="806"/>
      <c r="UQN923" s="806"/>
      <c r="UQO923" s="806"/>
      <c r="UQP923" s="806"/>
      <c r="UQQ923" s="806"/>
      <c r="UQR923" s="806"/>
      <c r="UQS923" s="806"/>
      <c r="UQT923" s="806"/>
      <c r="UQU923" s="806"/>
      <c r="UQV923" s="806"/>
      <c r="UQW923" s="806"/>
      <c r="UQX923" s="806"/>
      <c r="UQY923" s="806"/>
      <c r="UQZ923" s="806"/>
      <c r="URA923" s="806"/>
      <c r="URB923" s="806"/>
      <c r="URC923" s="806"/>
      <c r="URD923" s="806"/>
      <c r="URE923" s="806"/>
      <c r="URF923" s="806"/>
      <c r="URG923" s="806"/>
      <c r="URH923" s="806"/>
      <c r="URI923" s="806"/>
      <c r="URJ923" s="806"/>
      <c r="URK923" s="806"/>
      <c r="URL923" s="806"/>
      <c r="URM923" s="806"/>
      <c r="URN923" s="806"/>
      <c r="URO923" s="806"/>
      <c r="URP923" s="806"/>
      <c r="URQ923" s="806"/>
      <c r="URR923" s="806"/>
      <c r="URS923" s="806"/>
      <c r="URT923" s="806"/>
      <c r="URU923" s="806"/>
      <c r="URV923" s="806"/>
      <c r="URW923" s="806"/>
      <c r="URX923" s="806"/>
      <c r="URY923" s="806"/>
      <c r="URZ923" s="806"/>
      <c r="USA923" s="806"/>
      <c r="USB923" s="806"/>
      <c r="USC923" s="806"/>
      <c r="USD923" s="806"/>
      <c r="USE923" s="806"/>
      <c r="USF923" s="806"/>
      <c r="USG923" s="806"/>
      <c r="USH923" s="806"/>
      <c r="USI923" s="806"/>
      <c r="USJ923" s="806"/>
      <c r="USK923" s="806"/>
      <c r="USL923" s="806"/>
      <c r="USM923" s="806"/>
      <c r="USN923" s="806"/>
      <c r="USO923" s="806"/>
      <c r="USP923" s="806"/>
      <c r="USQ923" s="806"/>
      <c r="USR923" s="806"/>
      <c r="USS923" s="806"/>
      <c r="UST923" s="806"/>
      <c r="USU923" s="806"/>
      <c r="USV923" s="806"/>
      <c r="USW923" s="806"/>
      <c r="USX923" s="806"/>
      <c r="USY923" s="806"/>
      <c r="USZ923" s="806"/>
      <c r="UTA923" s="806"/>
      <c r="UTB923" s="806"/>
      <c r="UTC923" s="806"/>
      <c r="UTD923" s="806"/>
      <c r="UTE923" s="806"/>
      <c r="UTF923" s="806"/>
      <c r="UTG923" s="806"/>
      <c r="UTH923" s="806"/>
      <c r="UTI923" s="806"/>
      <c r="UTJ923" s="806"/>
      <c r="UTK923" s="806"/>
      <c r="UTL923" s="806"/>
      <c r="UTM923" s="806"/>
      <c r="UTN923" s="806"/>
      <c r="UTO923" s="806"/>
      <c r="UTP923" s="806"/>
      <c r="UTQ923" s="806"/>
      <c r="UTR923" s="806"/>
      <c r="UTS923" s="806"/>
      <c r="UTT923" s="806"/>
      <c r="UTU923" s="806"/>
      <c r="UTV923" s="806"/>
      <c r="UTW923" s="806"/>
      <c r="UTX923" s="806"/>
      <c r="UTY923" s="806"/>
      <c r="UTZ923" s="806"/>
      <c r="UUA923" s="806"/>
      <c r="UUB923" s="806"/>
      <c r="UUC923" s="806"/>
      <c r="UUD923" s="806"/>
      <c r="UUE923" s="806"/>
      <c r="UUF923" s="806"/>
      <c r="UUG923" s="806"/>
      <c r="UUH923" s="806"/>
      <c r="UUI923" s="806"/>
      <c r="UUJ923" s="806"/>
      <c r="UUK923" s="806"/>
      <c r="UUL923" s="806"/>
      <c r="UUM923" s="806"/>
      <c r="UUN923" s="806"/>
      <c r="UUO923" s="806"/>
      <c r="UUP923" s="806"/>
      <c r="UUQ923" s="806"/>
      <c r="UUR923" s="806"/>
      <c r="UUS923" s="806"/>
      <c r="UUT923" s="806"/>
      <c r="UUU923" s="806"/>
      <c r="UUV923" s="806"/>
      <c r="UUW923" s="806"/>
      <c r="UUX923" s="806"/>
      <c r="UUY923" s="806"/>
      <c r="UUZ923" s="806"/>
      <c r="UVA923" s="806"/>
      <c r="UVB923" s="806"/>
      <c r="UVC923" s="806"/>
      <c r="UVD923" s="806"/>
      <c r="UVE923" s="806"/>
      <c r="UVF923" s="806"/>
      <c r="UVG923" s="806"/>
      <c r="UVH923" s="806"/>
      <c r="UVI923" s="806"/>
      <c r="UVJ923" s="806"/>
      <c r="UVK923" s="806"/>
      <c r="UVL923" s="806"/>
      <c r="UVM923" s="806"/>
      <c r="UVN923" s="806"/>
      <c r="UVO923" s="806"/>
      <c r="UVP923" s="806"/>
      <c r="UVQ923" s="806"/>
      <c r="UVR923" s="806"/>
      <c r="UVS923" s="806"/>
      <c r="UVT923" s="806"/>
      <c r="UVU923" s="806"/>
      <c r="UVV923" s="806"/>
      <c r="UVW923" s="806"/>
      <c r="UVX923" s="806"/>
      <c r="UVY923" s="806"/>
      <c r="UVZ923" s="806"/>
      <c r="UWA923" s="806"/>
      <c r="UWB923" s="806"/>
      <c r="UWC923" s="806"/>
      <c r="UWD923" s="806"/>
      <c r="UWE923" s="806"/>
      <c r="UWF923" s="806"/>
      <c r="UWG923" s="806"/>
      <c r="UWH923" s="806"/>
      <c r="UWI923" s="806"/>
      <c r="UWJ923" s="806"/>
      <c r="UWK923" s="806"/>
      <c r="UWL923" s="806"/>
      <c r="UWM923" s="806"/>
      <c r="UWN923" s="806"/>
      <c r="UWO923" s="806"/>
      <c r="UWP923" s="806"/>
      <c r="UWQ923" s="806"/>
      <c r="UWR923" s="806"/>
      <c r="UWS923" s="806"/>
      <c r="UWT923" s="806"/>
      <c r="UWU923" s="806"/>
      <c r="UWV923" s="806"/>
      <c r="UWW923" s="806"/>
      <c r="UWX923" s="806"/>
      <c r="UWY923" s="806"/>
      <c r="UWZ923" s="806"/>
      <c r="UXA923" s="806"/>
      <c r="UXB923" s="806"/>
      <c r="UXC923" s="806"/>
      <c r="UXD923" s="806"/>
      <c r="UXE923" s="806"/>
      <c r="UXF923" s="806"/>
      <c r="UXG923" s="806"/>
      <c r="UXH923" s="806"/>
      <c r="UXI923" s="806"/>
      <c r="UXJ923" s="806"/>
      <c r="UXK923" s="806"/>
      <c r="UXL923" s="806"/>
      <c r="UXM923" s="806"/>
      <c r="UXN923" s="806"/>
      <c r="UXO923" s="806"/>
      <c r="UXP923" s="806"/>
      <c r="UXQ923" s="806"/>
      <c r="UXR923" s="806"/>
      <c r="UXS923" s="806"/>
      <c r="UXT923" s="806"/>
      <c r="UXU923" s="806"/>
      <c r="UXV923" s="806"/>
      <c r="UXW923" s="806"/>
      <c r="UXX923" s="806"/>
      <c r="UXY923" s="806"/>
      <c r="UXZ923" s="806"/>
      <c r="UYA923" s="806"/>
      <c r="UYB923" s="806"/>
      <c r="UYC923" s="806"/>
      <c r="UYD923" s="806"/>
      <c r="UYE923" s="806"/>
      <c r="UYF923" s="806"/>
      <c r="UYG923" s="806"/>
      <c r="UYH923" s="806"/>
      <c r="UYI923" s="806"/>
      <c r="UYJ923" s="806"/>
      <c r="UYK923" s="806"/>
      <c r="UYL923" s="806"/>
      <c r="UYM923" s="806"/>
      <c r="UYN923" s="806"/>
      <c r="UYO923" s="806"/>
      <c r="UYP923" s="806"/>
      <c r="UYQ923" s="806"/>
      <c r="UYR923" s="806"/>
      <c r="UYS923" s="806"/>
      <c r="UYT923" s="806"/>
      <c r="UYU923" s="806"/>
      <c r="UYV923" s="806"/>
      <c r="UYW923" s="806"/>
      <c r="UYX923" s="806"/>
      <c r="UYY923" s="806"/>
      <c r="UYZ923" s="806"/>
      <c r="UZA923" s="806"/>
      <c r="UZB923" s="806"/>
      <c r="UZC923" s="806"/>
      <c r="UZD923" s="806"/>
      <c r="UZE923" s="806"/>
      <c r="UZF923" s="806"/>
      <c r="UZG923" s="806"/>
      <c r="UZH923" s="806"/>
      <c r="UZI923" s="806"/>
      <c r="UZJ923" s="806"/>
      <c r="UZK923" s="806"/>
      <c r="UZL923" s="806"/>
      <c r="UZM923" s="806"/>
      <c r="UZN923" s="806"/>
      <c r="UZO923" s="806"/>
      <c r="UZP923" s="806"/>
      <c r="UZQ923" s="806"/>
      <c r="UZR923" s="806"/>
      <c r="UZS923" s="806"/>
      <c r="UZT923" s="806"/>
      <c r="UZU923" s="806"/>
      <c r="UZV923" s="806"/>
      <c r="UZW923" s="806"/>
      <c r="UZX923" s="806"/>
      <c r="UZY923" s="806"/>
      <c r="UZZ923" s="806"/>
      <c r="VAA923" s="806"/>
      <c r="VAB923" s="806"/>
      <c r="VAC923" s="806"/>
      <c r="VAD923" s="806"/>
      <c r="VAE923" s="806"/>
      <c r="VAF923" s="806"/>
      <c r="VAG923" s="806"/>
      <c r="VAH923" s="806"/>
      <c r="VAI923" s="806"/>
      <c r="VAJ923" s="806"/>
      <c r="VAK923" s="806"/>
      <c r="VAL923" s="806"/>
      <c r="VAM923" s="806"/>
      <c r="VAN923" s="806"/>
      <c r="VAO923" s="806"/>
      <c r="VAP923" s="806"/>
      <c r="VAQ923" s="806"/>
      <c r="VAR923" s="806"/>
      <c r="VAS923" s="806"/>
      <c r="VAT923" s="806"/>
      <c r="VAU923" s="806"/>
      <c r="VAV923" s="806"/>
      <c r="VAW923" s="806"/>
      <c r="VAX923" s="806"/>
      <c r="VAY923" s="806"/>
      <c r="VAZ923" s="806"/>
      <c r="VBA923" s="806"/>
      <c r="VBB923" s="806"/>
      <c r="VBC923" s="806"/>
      <c r="VBD923" s="806"/>
      <c r="VBE923" s="806"/>
      <c r="VBF923" s="806"/>
      <c r="VBG923" s="806"/>
      <c r="VBH923" s="806"/>
      <c r="VBI923" s="806"/>
      <c r="VBJ923" s="806"/>
      <c r="VBK923" s="806"/>
      <c r="VBL923" s="806"/>
      <c r="VBM923" s="806"/>
      <c r="VBN923" s="806"/>
      <c r="VBO923" s="806"/>
      <c r="VBP923" s="806"/>
      <c r="VBQ923" s="806"/>
      <c r="VBR923" s="806"/>
      <c r="VBS923" s="806"/>
      <c r="VBT923" s="806"/>
      <c r="VBU923" s="806"/>
      <c r="VBV923" s="806"/>
      <c r="VBW923" s="806"/>
      <c r="VBX923" s="806"/>
      <c r="VBY923" s="806"/>
      <c r="VBZ923" s="806"/>
      <c r="VCA923" s="806"/>
      <c r="VCB923" s="806"/>
      <c r="VCC923" s="806"/>
      <c r="VCD923" s="806"/>
      <c r="VCE923" s="806"/>
      <c r="VCF923" s="806"/>
      <c r="VCG923" s="806"/>
      <c r="VCH923" s="806"/>
      <c r="VCI923" s="806"/>
      <c r="VCJ923" s="806"/>
      <c r="VCK923" s="806"/>
      <c r="VCL923" s="806"/>
      <c r="VCM923" s="806"/>
      <c r="VCN923" s="806"/>
      <c r="VCO923" s="806"/>
      <c r="VCP923" s="806"/>
      <c r="VCQ923" s="806"/>
      <c r="VCR923" s="806"/>
      <c r="VCS923" s="806"/>
      <c r="VCT923" s="806"/>
      <c r="VCU923" s="806"/>
      <c r="VCV923" s="806"/>
      <c r="VCW923" s="806"/>
      <c r="VCX923" s="806"/>
      <c r="VCY923" s="806"/>
      <c r="VCZ923" s="806"/>
      <c r="VDA923" s="806"/>
      <c r="VDB923" s="806"/>
      <c r="VDC923" s="806"/>
      <c r="VDD923" s="806"/>
      <c r="VDE923" s="806"/>
      <c r="VDF923" s="806"/>
      <c r="VDG923" s="806"/>
      <c r="VDH923" s="806"/>
      <c r="VDI923" s="806"/>
      <c r="VDJ923" s="806"/>
      <c r="VDK923" s="806"/>
      <c r="VDL923" s="806"/>
      <c r="VDM923" s="806"/>
      <c r="VDN923" s="806"/>
      <c r="VDO923" s="806"/>
      <c r="VDP923" s="806"/>
      <c r="VDQ923" s="806"/>
      <c r="VDR923" s="806"/>
      <c r="VDS923" s="806"/>
      <c r="VDT923" s="806"/>
      <c r="VDU923" s="806"/>
      <c r="VDV923" s="806"/>
      <c r="VDW923" s="806"/>
      <c r="VDX923" s="806"/>
      <c r="VDY923" s="806"/>
      <c r="VDZ923" s="806"/>
      <c r="VEA923" s="806"/>
      <c r="VEB923" s="806"/>
      <c r="VEC923" s="806"/>
      <c r="VED923" s="806"/>
      <c r="VEE923" s="806"/>
      <c r="VEF923" s="806"/>
      <c r="VEG923" s="806"/>
      <c r="VEH923" s="806"/>
      <c r="VEI923" s="806"/>
      <c r="VEJ923" s="806"/>
      <c r="VEK923" s="806"/>
      <c r="VEL923" s="806"/>
      <c r="VEM923" s="806"/>
      <c r="VEN923" s="806"/>
      <c r="VEO923" s="806"/>
      <c r="VEP923" s="806"/>
      <c r="VEQ923" s="806"/>
      <c r="VER923" s="806"/>
      <c r="VES923" s="806"/>
      <c r="VET923" s="806"/>
      <c r="VEU923" s="806"/>
      <c r="VEV923" s="806"/>
      <c r="VEW923" s="806"/>
      <c r="VEX923" s="806"/>
      <c r="VEY923" s="806"/>
      <c r="VEZ923" s="806"/>
      <c r="VFA923" s="806"/>
      <c r="VFB923" s="806"/>
      <c r="VFC923" s="806"/>
      <c r="VFD923" s="806"/>
      <c r="VFE923" s="806"/>
      <c r="VFF923" s="806"/>
      <c r="VFG923" s="806"/>
      <c r="VFH923" s="806"/>
      <c r="VFI923" s="806"/>
      <c r="VFJ923" s="806"/>
      <c r="VFK923" s="806"/>
      <c r="VFL923" s="806"/>
      <c r="VFM923" s="806"/>
      <c r="VFN923" s="806"/>
      <c r="VFO923" s="806"/>
      <c r="VFP923" s="806"/>
      <c r="VFQ923" s="806"/>
      <c r="VFR923" s="806"/>
      <c r="VFS923" s="806"/>
      <c r="VFT923" s="806"/>
      <c r="VFU923" s="806"/>
      <c r="VFV923" s="806"/>
      <c r="VFW923" s="806"/>
      <c r="VFX923" s="806"/>
      <c r="VFY923" s="806"/>
      <c r="VFZ923" s="806"/>
      <c r="VGA923" s="806"/>
      <c r="VGB923" s="806"/>
      <c r="VGC923" s="806"/>
      <c r="VGD923" s="806"/>
      <c r="VGE923" s="806"/>
      <c r="VGF923" s="806"/>
      <c r="VGG923" s="806"/>
      <c r="VGH923" s="806"/>
      <c r="VGI923" s="806"/>
      <c r="VGJ923" s="806"/>
      <c r="VGK923" s="806"/>
      <c r="VGL923" s="806"/>
      <c r="VGM923" s="806"/>
      <c r="VGN923" s="806"/>
      <c r="VGO923" s="806"/>
      <c r="VGP923" s="806"/>
      <c r="VGQ923" s="806"/>
      <c r="VGR923" s="806"/>
      <c r="VGS923" s="806"/>
      <c r="VGT923" s="806"/>
      <c r="VGU923" s="806"/>
      <c r="VGV923" s="806"/>
      <c r="VGW923" s="806"/>
      <c r="VGX923" s="806"/>
      <c r="VGY923" s="806"/>
      <c r="VGZ923" s="806"/>
      <c r="VHA923" s="806"/>
      <c r="VHB923" s="806"/>
      <c r="VHC923" s="806"/>
      <c r="VHD923" s="806"/>
      <c r="VHE923" s="806"/>
      <c r="VHF923" s="806"/>
      <c r="VHG923" s="806"/>
      <c r="VHH923" s="806"/>
      <c r="VHI923" s="806"/>
      <c r="VHJ923" s="806"/>
      <c r="VHK923" s="806"/>
      <c r="VHL923" s="806"/>
      <c r="VHM923" s="806"/>
      <c r="VHN923" s="806"/>
      <c r="VHO923" s="806"/>
      <c r="VHP923" s="806"/>
      <c r="VHQ923" s="806"/>
      <c r="VHR923" s="806"/>
      <c r="VHS923" s="806"/>
      <c r="VHT923" s="806"/>
      <c r="VHU923" s="806"/>
      <c r="VHV923" s="806"/>
      <c r="VHW923" s="806"/>
      <c r="VHX923" s="806"/>
      <c r="VHY923" s="806"/>
      <c r="VHZ923" s="806"/>
      <c r="VIA923" s="806"/>
      <c r="VIB923" s="806"/>
      <c r="VIC923" s="806"/>
      <c r="VID923" s="806"/>
      <c r="VIE923" s="806"/>
      <c r="VIF923" s="806"/>
      <c r="VIG923" s="806"/>
      <c r="VIH923" s="806"/>
      <c r="VII923" s="806"/>
      <c r="VIJ923" s="806"/>
      <c r="VIK923" s="806"/>
      <c r="VIL923" s="806"/>
      <c r="VIM923" s="806"/>
      <c r="VIN923" s="806"/>
      <c r="VIO923" s="806"/>
      <c r="VIP923" s="806"/>
      <c r="VIQ923" s="806"/>
      <c r="VIR923" s="806"/>
      <c r="VIS923" s="806"/>
      <c r="VIT923" s="806"/>
      <c r="VIU923" s="806"/>
      <c r="VIV923" s="806"/>
      <c r="VIW923" s="806"/>
      <c r="VIX923" s="806"/>
      <c r="VIY923" s="806"/>
      <c r="VIZ923" s="806"/>
      <c r="VJA923" s="806"/>
      <c r="VJB923" s="806"/>
      <c r="VJC923" s="806"/>
      <c r="VJD923" s="806"/>
      <c r="VJE923" s="806"/>
      <c r="VJF923" s="806"/>
      <c r="VJG923" s="806"/>
      <c r="VJH923" s="806"/>
      <c r="VJI923" s="806"/>
      <c r="VJJ923" s="806"/>
      <c r="VJK923" s="806"/>
      <c r="VJL923" s="806"/>
      <c r="VJM923" s="806"/>
      <c r="VJN923" s="806"/>
      <c r="VJO923" s="806"/>
      <c r="VJP923" s="806"/>
      <c r="VJQ923" s="806"/>
      <c r="VJR923" s="806"/>
      <c r="VJS923" s="806"/>
      <c r="VJT923" s="806"/>
      <c r="VJU923" s="806"/>
      <c r="VJV923" s="806"/>
      <c r="VJW923" s="806"/>
      <c r="VJX923" s="806"/>
      <c r="VJY923" s="806"/>
      <c r="VJZ923" s="806"/>
      <c r="VKA923" s="806"/>
      <c r="VKB923" s="806"/>
      <c r="VKC923" s="806"/>
      <c r="VKD923" s="806"/>
      <c r="VKE923" s="806"/>
      <c r="VKF923" s="806"/>
      <c r="VKG923" s="806"/>
      <c r="VKH923" s="806"/>
      <c r="VKI923" s="806"/>
      <c r="VKJ923" s="806"/>
      <c r="VKK923" s="806"/>
      <c r="VKL923" s="806"/>
      <c r="VKM923" s="806"/>
      <c r="VKN923" s="806"/>
      <c r="VKO923" s="806"/>
      <c r="VKP923" s="806"/>
      <c r="VKQ923" s="806"/>
      <c r="VKR923" s="806"/>
      <c r="VKS923" s="806"/>
      <c r="VKT923" s="806"/>
      <c r="VKU923" s="806"/>
      <c r="VKV923" s="806"/>
      <c r="VKW923" s="806"/>
      <c r="VKX923" s="806"/>
      <c r="VKY923" s="806"/>
      <c r="VKZ923" s="806"/>
      <c r="VLA923" s="806"/>
      <c r="VLB923" s="806"/>
      <c r="VLC923" s="806"/>
      <c r="VLD923" s="806"/>
      <c r="VLE923" s="806"/>
      <c r="VLF923" s="806"/>
      <c r="VLG923" s="806"/>
      <c r="VLH923" s="806"/>
      <c r="VLI923" s="806"/>
      <c r="VLJ923" s="806"/>
      <c r="VLK923" s="806"/>
      <c r="VLL923" s="806"/>
      <c r="VLM923" s="806"/>
      <c r="VLN923" s="806"/>
      <c r="VLO923" s="806"/>
      <c r="VLP923" s="806"/>
      <c r="VLQ923" s="806"/>
      <c r="VLR923" s="806"/>
      <c r="VLS923" s="806"/>
      <c r="VLT923" s="806"/>
      <c r="VLU923" s="806"/>
      <c r="VLV923" s="806"/>
      <c r="VLW923" s="806"/>
      <c r="VLX923" s="806"/>
      <c r="VLY923" s="806"/>
      <c r="VLZ923" s="806"/>
      <c r="VMA923" s="806"/>
      <c r="VMB923" s="806"/>
      <c r="VMC923" s="806"/>
      <c r="VMD923" s="806"/>
      <c r="VME923" s="806"/>
      <c r="VMF923" s="806"/>
      <c r="VMG923" s="806"/>
      <c r="VMH923" s="806"/>
      <c r="VMI923" s="806"/>
      <c r="VMJ923" s="806"/>
      <c r="VMK923" s="806"/>
      <c r="VML923" s="806"/>
      <c r="VMM923" s="806"/>
      <c r="VMN923" s="806"/>
      <c r="VMO923" s="806"/>
      <c r="VMP923" s="806"/>
      <c r="VMQ923" s="806"/>
      <c r="VMR923" s="806"/>
      <c r="VMS923" s="806"/>
      <c r="VMT923" s="806"/>
      <c r="VMU923" s="806"/>
      <c r="VMV923" s="806"/>
      <c r="VMW923" s="806"/>
      <c r="VMX923" s="806"/>
      <c r="VMY923" s="806"/>
      <c r="VMZ923" s="806"/>
      <c r="VNA923" s="806"/>
      <c r="VNB923" s="806"/>
      <c r="VNC923" s="806"/>
      <c r="VND923" s="806"/>
      <c r="VNE923" s="806"/>
      <c r="VNF923" s="806"/>
      <c r="VNG923" s="806"/>
      <c r="VNH923" s="806"/>
      <c r="VNI923" s="806"/>
      <c r="VNJ923" s="806"/>
      <c r="VNK923" s="806"/>
      <c r="VNL923" s="806"/>
      <c r="VNM923" s="806"/>
      <c r="VNN923" s="806"/>
      <c r="VNO923" s="806"/>
      <c r="VNP923" s="806"/>
      <c r="VNQ923" s="806"/>
      <c r="VNR923" s="806"/>
      <c r="VNS923" s="806"/>
      <c r="VNT923" s="806"/>
      <c r="VNU923" s="806"/>
      <c r="VNV923" s="806"/>
      <c r="VNW923" s="806"/>
      <c r="VNX923" s="806"/>
      <c r="VNY923" s="806"/>
      <c r="VNZ923" s="806"/>
      <c r="VOA923" s="806"/>
      <c r="VOB923" s="806"/>
      <c r="VOC923" s="806"/>
      <c r="VOD923" s="806"/>
      <c r="VOE923" s="806"/>
      <c r="VOF923" s="806"/>
      <c r="VOG923" s="806"/>
      <c r="VOH923" s="806"/>
      <c r="VOI923" s="806"/>
      <c r="VOJ923" s="806"/>
      <c r="VOK923" s="806"/>
      <c r="VOL923" s="806"/>
      <c r="VOM923" s="806"/>
      <c r="VON923" s="806"/>
      <c r="VOO923" s="806"/>
      <c r="VOP923" s="806"/>
      <c r="VOQ923" s="806"/>
      <c r="VOR923" s="806"/>
      <c r="VOS923" s="806"/>
      <c r="VOT923" s="806"/>
      <c r="VOU923" s="806"/>
      <c r="VOV923" s="806"/>
      <c r="VOW923" s="806"/>
      <c r="VOX923" s="806"/>
      <c r="VOY923" s="806"/>
      <c r="VOZ923" s="806"/>
      <c r="VPA923" s="806"/>
      <c r="VPB923" s="806"/>
      <c r="VPC923" s="806"/>
      <c r="VPD923" s="806"/>
      <c r="VPE923" s="806"/>
      <c r="VPF923" s="806"/>
      <c r="VPG923" s="806"/>
      <c r="VPH923" s="806"/>
      <c r="VPI923" s="806"/>
      <c r="VPJ923" s="806"/>
      <c r="VPK923" s="806"/>
      <c r="VPL923" s="806"/>
      <c r="VPM923" s="806"/>
      <c r="VPN923" s="806"/>
      <c r="VPO923" s="806"/>
      <c r="VPP923" s="806"/>
      <c r="VPQ923" s="806"/>
      <c r="VPR923" s="806"/>
      <c r="VPS923" s="806"/>
      <c r="VPT923" s="806"/>
      <c r="VPU923" s="806"/>
      <c r="VPV923" s="806"/>
      <c r="VPW923" s="806"/>
      <c r="VPX923" s="806"/>
      <c r="VPY923" s="806"/>
      <c r="VPZ923" s="806"/>
      <c r="VQA923" s="806"/>
      <c r="VQB923" s="806"/>
      <c r="VQC923" s="806"/>
      <c r="VQD923" s="806"/>
      <c r="VQE923" s="806"/>
      <c r="VQF923" s="806"/>
      <c r="VQG923" s="806"/>
      <c r="VQH923" s="806"/>
      <c r="VQI923" s="806"/>
      <c r="VQJ923" s="806"/>
      <c r="VQK923" s="806"/>
      <c r="VQL923" s="806"/>
      <c r="VQM923" s="806"/>
      <c r="VQN923" s="806"/>
      <c r="VQO923" s="806"/>
      <c r="VQP923" s="806"/>
      <c r="VQQ923" s="806"/>
      <c r="VQR923" s="806"/>
      <c r="VQS923" s="806"/>
      <c r="VQT923" s="806"/>
      <c r="VQU923" s="806"/>
      <c r="VQV923" s="806"/>
      <c r="VQW923" s="806"/>
      <c r="VQX923" s="806"/>
      <c r="VQY923" s="806"/>
      <c r="VQZ923" s="806"/>
      <c r="VRA923" s="806"/>
      <c r="VRB923" s="806"/>
      <c r="VRC923" s="806"/>
      <c r="VRD923" s="806"/>
      <c r="VRE923" s="806"/>
      <c r="VRF923" s="806"/>
      <c r="VRG923" s="806"/>
      <c r="VRH923" s="806"/>
      <c r="VRI923" s="806"/>
      <c r="VRJ923" s="806"/>
      <c r="VRK923" s="806"/>
      <c r="VRL923" s="806"/>
      <c r="VRM923" s="806"/>
      <c r="VRN923" s="806"/>
      <c r="VRO923" s="806"/>
      <c r="VRP923" s="806"/>
      <c r="VRQ923" s="806"/>
      <c r="VRR923" s="806"/>
      <c r="VRS923" s="806"/>
      <c r="VRT923" s="806"/>
      <c r="VRU923" s="806"/>
      <c r="VRV923" s="806"/>
      <c r="VRW923" s="806"/>
      <c r="VRX923" s="806"/>
      <c r="VRY923" s="806"/>
      <c r="VRZ923" s="806"/>
      <c r="VSA923" s="806"/>
      <c r="VSB923" s="806"/>
      <c r="VSC923" s="806"/>
      <c r="VSD923" s="806"/>
      <c r="VSE923" s="806"/>
      <c r="VSF923" s="806"/>
      <c r="VSG923" s="806"/>
      <c r="VSH923" s="806"/>
      <c r="VSI923" s="806"/>
      <c r="VSJ923" s="806"/>
      <c r="VSK923" s="806"/>
      <c r="VSL923" s="806"/>
      <c r="VSM923" s="806"/>
      <c r="VSN923" s="806"/>
      <c r="VSO923" s="806"/>
      <c r="VSP923" s="806"/>
      <c r="VSQ923" s="806"/>
      <c r="VSR923" s="806"/>
      <c r="VSS923" s="806"/>
      <c r="VST923" s="806"/>
      <c r="VSU923" s="806"/>
      <c r="VSV923" s="806"/>
      <c r="VSW923" s="806"/>
      <c r="VSX923" s="806"/>
      <c r="VSY923" s="806"/>
      <c r="VSZ923" s="806"/>
      <c r="VTA923" s="806"/>
      <c r="VTB923" s="806"/>
      <c r="VTC923" s="806"/>
      <c r="VTD923" s="806"/>
      <c r="VTE923" s="806"/>
      <c r="VTF923" s="806"/>
      <c r="VTG923" s="806"/>
      <c r="VTH923" s="806"/>
      <c r="VTI923" s="806"/>
      <c r="VTJ923" s="806"/>
      <c r="VTK923" s="806"/>
      <c r="VTL923" s="806"/>
      <c r="VTM923" s="806"/>
      <c r="VTN923" s="806"/>
      <c r="VTO923" s="806"/>
      <c r="VTP923" s="806"/>
      <c r="VTQ923" s="806"/>
      <c r="VTR923" s="806"/>
      <c r="VTS923" s="806"/>
      <c r="VTT923" s="806"/>
      <c r="VTU923" s="806"/>
      <c r="VTV923" s="806"/>
      <c r="VTW923" s="806"/>
      <c r="VTX923" s="806"/>
      <c r="VTY923" s="806"/>
      <c r="VTZ923" s="806"/>
      <c r="VUA923" s="806"/>
      <c r="VUB923" s="806"/>
      <c r="VUC923" s="806"/>
      <c r="VUD923" s="806"/>
      <c r="VUE923" s="806"/>
      <c r="VUF923" s="806"/>
      <c r="VUG923" s="806"/>
      <c r="VUH923" s="806"/>
      <c r="VUI923" s="806"/>
      <c r="VUJ923" s="806"/>
      <c r="VUK923" s="806"/>
      <c r="VUL923" s="806"/>
      <c r="VUM923" s="806"/>
      <c r="VUN923" s="806"/>
      <c r="VUO923" s="806"/>
      <c r="VUP923" s="806"/>
      <c r="VUQ923" s="806"/>
      <c r="VUR923" s="806"/>
      <c r="VUS923" s="806"/>
      <c r="VUT923" s="806"/>
      <c r="VUU923" s="806"/>
      <c r="VUV923" s="806"/>
      <c r="VUW923" s="806"/>
      <c r="VUX923" s="806"/>
      <c r="VUY923" s="806"/>
      <c r="VUZ923" s="806"/>
      <c r="VVA923" s="806"/>
      <c r="VVB923" s="806"/>
      <c r="VVC923" s="806"/>
      <c r="VVD923" s="806"/>
      <c r="VVE923" s="806"/>
      <c r="VVF923" s="806"/>
      <c r="VVG923" s="806"/>
      <c r="VVH923" s="806"/>
      <c r="VVI923" s="806"/>
      <c r="VVJ923" s="806"/>
      <c r="VVK923" s="806"/>
      <c r="VVL923" s="806"/>
      <c r="VVM923" s="806"/>
      <c r="VVN923" s="806"/>
      <c r="VVO923" s="806"/>
      <c r="VVP923" s="806"/>
      <c r="VVQ923" s="806"/>
      <c r="VVR923" s="806"/>
      <c r="VVS923" s="806"/>
      <c r="VVT923" s="806"/>
      <c r="VVU923" s="806"/>
      <c r="VVV923" s="806"/>
      <c r="VVW923" s="806"/>
      <c r="VVX923" s="806"/>
      <c r="VVY923" s="806"/>
      <c r="VVZ923" s="806"/>
      <c r="VWA923" s="806"/>
      <c r="VWB923" s="806"/>
      <c r="VWC923" s="806"/>
      <c r="VWD923" s="806"/>
      <c r="VWE923" s="806"/>
      <c r="VWF923" s="806"/>
      <c r="VWG923" s="806"/>
      <c r="VWH923" s="806"/>
      <c r="VWI923" s="806"/>
      <c r="VWJ923" s="806"/>
      <c r="VWK923" s="806"/>
      <c r="VWL923" s="806"/>
      <c r="VWM923" s="806"/>
      <c r="VWN923" s="806"/>
      <c r="VWO923" s="806"/>
      <c r="VWP923" s="806"/>
      <c r="VWQ923" s="806"/>
      <c r="VWR923" s="806"/>
      <c r="VWS923" s="806"/>
      <c r="VWT923" s="806"/>
      <c r="VWU923" s="806"/>
      <c r="VWV923" s="806"/>
      <c r="VWW923" s="806"/>
      <c r="VWX923" s="806"/>
      <c r="VWY923" s="806"/>
      <c r="VWZ923" s="806"/>
      <c r="VXA923" s="806"/>
      <c r="VXB923" s="806"/>
      <c r="VXC923" s="806"/>
      <c r="VXD923" s="806"/>
      <c r="VXE923" s="806"/>
      <c r="VXF923" s="806"/>
      <c r="VXG923" s="806"/>
      <c r="VXH923" s="806"/>
      <c r="VXI923" s="806"/>
      <c r="VXJ923" s="806"/>
      <c r="VXK923" s="806"/>
      <c r="VXL923" s="806"/>
      <c r="VXM923" s="806"/>
      <c r="VXN923" s="806"/>
      <c r="VXO923" s="806"/>
      <c r="VXP923" s="806"/>
      <c r="VXQ923" s="806"/>
      <c r="VXR923" s="806"/>
      <c r="VXS923" s="806"/>
      <c r="VXT923" s="806"/>
      <c r="VXU923" s="806"/>
      <c r="VXV923" s="806"/>
      <c r="VXW923" s="806"/>
      <c r="VXX923" s="806"/>
      <c r="VXY923" s="806"/>
      <c r="VXZ923" s="806"/>
      <c r="VYA923" s="806"/>
      <c r="VYB923" s="806"/>
      <c r="VYC923" s="806"/>
      <c r="VYD923" s="806"/>
      <c r="VYE923" s="806"/>
      <c r="VYF923" s="806"/>
      <c r="VYG923" s="806"/>
      <c r="VYH923" s="806"/>
      <c r="VYI923" s="806"/>
      <c r="VYJ923" s="806"/>
      <c r="VYK923" s="806"/>
      <c r="VYL923" s="806"/>
      <c r="VYM923" s="806"/>
      <c r="VYN923" s="806"/>
      <c r="VYO923" s="806"/>
      <c r="VYP923" s="806"/>
      <c r="VYQ923" s="806"/>
      <c r="VYR923" s="806"/>
      <c r="VYS923" s="806"/>
      <c r="VYT923" s="806"/>
      <c r="VYU923" s="806"/>
      <c r="VYV923" s="806"/>
      <c r="VYW923" s="806"/>
      <c r="VYX923" s="806"/>
      <c r="VYY923" s="806"/>
      <c r="VYZ923" s="806"/>
      <c r="VZA923" s="806"/>
      <c r="VZB923" s="806"/>
      <c r="VZC923" s="806"/>
      <c r="VZD923" s="806"/>
      <c r="VZE923" s="806"/>
      <c r="VZF923" s="806"/>
      <c r="VZG923" s="806"/>
      <c r="VZH923" s="806"/>
      <c r="VZI923" s="806"/>
      <c r="VZJ923" s="806"/>
      <c r="VZK923" s="806"/>
      <c r="VZL923" s="806"/>
      <c r="VZM923" s="806"/>
      <c r="VZN923" s="806"/>
      <c r="VZO923" s="806"/>
      <c r="VZP923" s="806"/>
      <c r="VZQ923" s="806"/>
      <c r="VZR923" s="806"/>
      <c r="VZS923" s="806"/>
      <c r="VZT923" s="806"/>
      <c r="VZU923" s="806"/>
      <c r="VZV923" s="806"/>
      <c r="VZW923" s="806"/>
      <c r="VZX923" s="806"/>
      <c r="VZY923" s="806"/>
      <c r="VZZ923" s="806"/>
      <c r="WAA923" s="806"/>
      <c r="WAB923" s="806"/>
      <c r="WAC923" s="806"/>
      <c r="WAD923" s="806"/>
      <c r="WAE923" s="806"/>
      <c r="WAF923" s="806"/>
      <c r="WAG923" s="806"/>
      <c r="WAH923" s="806"/>
      <c r="WAI923" s="806"/>
      <c r="WAJ923" s="806"/>
      <c r="WAK923" s="806"/>
      <c r="WAL923" s="806"/>
      <c r="WAM923" s="806"/>
      <c r="WAN923" s="806"/>
      <c r="WAO923" s="806"/>
      <c r="WAP923" s="806"/>
      <c r="WAQ923" s="806"/>
      <c r="WAR923" s="806"/>
      <c r="WAS923" s="806"/>
      <c r="WAT923" s="806"/>
      <c r="WAU923" s="806"/>
      <c r="WAV923" s="806"/>
      <c r="WAW923" s="806"/>
      <c r="WAX923" s="806"/>
      <c r="WAY923" s="806"/>
      <c r="WAZ923" s="806"/>
      <c r="WBA923" s="806"/>
      <c r="WBB923" s="806"/>
      <c r="WBC923" s="806"/>
      <c r="WBD923" s="806"/>
      <c r="WBE923" s="806"/>
      <c r="WBF923" s="806"/>
      <c r="WBG923" s="806"/>
      <c r="WBH923" s="806"/>
      <c r="WBI923" s="806"/>
      <c r="WBJ923" s="806"/>
      <c r="WBK923" s="806"/>
      <c r="WBL923" s="806"/>
      <c r="WBM923" s="806"/>
      <c r="WBN923" s="806"/>
      <c r="WBO923" s="806"/>
      <c r="WBP923" s="806"/>
      <c r="WBQ923" s="806"/>
      <c r="WBR923" s="806"/>
      <c r="WBS923" s="806"/>
      <c r="WBT923" s="806"/>
      <c r="WBU923" s="806"/>
      <c r="WBV923" s="806"/>
      <c r="WBW923" s="806"/>
      <c r="WBX923" s="806"/>
      <c r="WBY923" s="806"/>
      <c r="WBZ923" s="806"/>
      <c r="WCA923" s="806"/>
      <c r="WCB923" s="806"/>
      <c r="WCC923" s="806"/>
      <c r="WCD923" s="806"/>
      <c r="WCE923" s="806"/>
      <c r="WCF923" s="806"/>
      <c r="WCG923" s="806"/>
      <c r="WCH923" s="806"/>
      <c r="WCI923" s="806"/>
      <c r="WCJ923" s="806"/>
      <c r="WCK923" s="806"/>
      <c r="WCL923" s="806"/>
      <c r="WCM923" s="806"/>
      <c r="WCN923" s="806"/>
      <c r="WCO923" s="806"/>
      <c r="WCP923" s="806"/>
      <c r="WCQ923" s="806"/>
      <c r="WCR923" s="806"/>
      <c r="WCS923" s="806"/>
      <c r="WCT923" s="806"/>
      <c r="WCU923" s="806"/>
      <c r="WCV923" s="806"/>
      <c r="WCW923" s="806"/>
      <c r="WCX923" s="806"/>
      <c r="WCY923" s="806"/>
      <c r="WCZ923" s="806"/>
      <c r="WDA923" s="806"/>
      <c r="WDB923" s="806"/>
      <c r="WDC923" s="806"/>
      <c r="WDD923" s="806"/>
      <c r="WDE923" s="806"/>
      <c r="WDF923" s="806"/>
      <c r="WDG923" s="806"/>
      <c r="WDH923" s="806"/>
      <c r="WDI923" s="806"/>
      <c r="WDJ923" s="806"/>
      <c r="WDK923" s="806"/>
      <c r="WDL923" s="806"/>
      <c r="WDM923" s="806"/>
      <c r="WDN923" s="806"/>
      <c r="WDO923" s="806"/>
      <c r="WDP923" s="806"/>
      <c r="WDQ923" s="806"/>
      <c r="WDR923" s="806"/>
      <c r="WDS923" s="806"/>
      <c r="WDT923" s="806"/>
      <c r="WDU923" s="806"/>
      <c r="WDV923" s="806"/>
      <c r="WDW923" s="806"/>
      <c r="WDX923" s="806"/>
      <c r="WDY923" s="806"/>
      <c r="WDZ923" s="806"/>
      <c r="WEA923" s="806"/>
      <c r="WEB923" s="806"/>
      <c r="WEC923" s="806"/>
      <c r="WED923" s="806"/>
      <c r="WEE923" s="806"/>
      <c r="WEF923" s="806"/>
      <c r="WEG923" s="806"/>
      <c r="WEH923" s="806"/>
      <c r="WEI923" s="806"/>
      <c r="WEJ923" s="806"/>
      <c r="WEK923" s="806"/>
      <c r="WEL923" s="806"/>
      <c r="WEM923" s="806"/>
      <c r="WEN923" s="806"/>
      <c r="WEO923" s="806"/>
      <c r="WEP923" s="806"/>
      <c r="WEQ923" s="806"/>
      <c r="WER923" s="806"/>
      <c r="WES923" s="806"/>
      <c r="WET923" s="806"/>
      <c r="WEU923" s="806"/>
      <c r="WEV923" s="806"/>
      <c r="WEW923" s="806"/>
      <c r="WEX923" s="806"/>
      <c r="WEY923" s="806"/>
      <c r="WEZ923" s="806"/>
      <c r="WFA923" s="806"/>
      <c r="WFB923" s="806"/>
      <c r="WFC923" s="806"/>
      <c r="WFD923" s="806"/>
      <c r="WFE923" s="806"/>
      <c r="WFF923" s="806"/>
      <c r="WFG923" s="806"/>
      <c r="WFH923" s="806"/>
      <c r="WFI923" s="806"/>
      <c r="WFJ923" s="806"/>
      <c r="WFK923" s="806"/>
      <c r="WFL923" s="806"/>
      <c r="WFM923" s="806"/>
      <c r="WFN923" s="806"/>
      <c r="WFO923" s="806"/>
      <c r="WFP923" s="806"/>
      <c r="WFQ923" s="806"/>
      <c r="WFR923" s="806"/>
      <c r="WFS923" s="806"/>
      <c r="WFT923" s="806"/>
      <c r="WFU923" s="806"/>
      <c r="WFV923" s="806"/>
      <c r="WFW923" s="806"/>
      <c r="WFX923" s="806"/>
      <c r="WFY923" s="806"/>
      <c r="WFZ923" s="806"/>
      <c r="WGA923" s="806"/>
      <c r="WGB923" s="806"/>
      <c r="WGC923" s="806"/>
      <c r="WGD923" s="806"/>
      <c r="WGE923" s="806"/>
      <c r="WGF923" s="806"/>
      <c r="WGG923" s="806"/>
      <c r="WGH923" s="806"/>
      <c r="WGI923" s="806"/>
      <c r="WGJ923" s="806"/>
      <c r="WGK923" s="806"/>
      <c r="WGL923" s="806"/>
      <c r="WGM923" s="806"/>
      <c r="WGN923" s="806"/>
      <c r="WGO923" s="806"/>
      <c r="WGP923" s="806"/>
      <c r="WGQ923" s="806"/>
      <c r="WGR923" s="806"/>
      <c r="WGS923" s="806"/>
      <c r="WGT923" s="806"/>
      <c r="WGU923" s="806"/>
      <c r="WGV923" s="806"/>
      <c r="WGW923" s="806"/>
      <c r="WGX923" s="806"/>
      <c r="WGY923" s="806"/>
      <c r="WGZ923" s="806"/>
      <c r="WHA923" s="806"/>
      <c r="WHB923" s="806"/>
      <c r="WHC923" s="806"/>
      <c r="WHD923" s="806"/>
      <c r="WHE923" s="806"/>
      <c r="WHF923" s="806"/>
      <c r="WHG923" s="806"/>
      <c r="WHH923" s="806"/>
      <c r="WHI923" s="806"/>
      <c r="WHJ923" s="806"/>
      <c r="WHK923" s="806"/>
      <c r="WHL923" s="806"/>
      <c r="WHM923" s="806"/>
      <c r="WHN923" s="806"/>
      <c r="WHO923" s="806"/>
      <c r="WHP923" s="806"/>
      <c r="WHQ923" s="806"/>
      <c r="WHR923" s="806"/>
      <c r="WHS923" s="806"/>
      <c r="WHT923" s="806"/>
      <c r="WHU923" s="806"/>
      <c r="WHV923" s="806"/>
      <c r="WHW923" s="806"/>
      <c r="WHX923" s="806"/>
      <c r="WHY923" s="806"/>
      <c r="WHZ923" s="806"/>
      <c r="WIA923" s="806"/>
      <c r="WIB923" s="806"/>
      <c r="WIC923" s="806"/>
      <c r="WID923" s="806"/>
      <c r="WIE923" s="806"/>
      <c r="WIF923" s="806"/>
      <c r="WIG923" s="806"/>
      <c r="WIH923" s="806"/>
      <c r="WII923" s="806"/>
      <c r="WIJ923" s="806"/>
      <c r="WIK923" s="806"/>
      <c r="WIL923" s="806"/>
      <c r="WIM923" s="806"/>
      <c r="WIN923" s="806"/>
      <c r="WIO923" s="806"/>
      <c r="WIP923" s="806"/>
      <c r="WIQ923" s="806"/>
      <c r="WIR923" s="806"/>
      <c r="WIS923" s="806"/>
      <c r="WIT923" s="806"/>
      <c r="WIU923" s="806"/>
      <c r="WIV923" s="806"/>
      <c r="WIW923" s="806"/>
      <c r="WIX923" s="806"/>
      <c r="WIY923" s="806"/>
      <c r="WIZ923" s="806"/>
      <c r="WJA923" s="806"/>
      <c r="WJB923" s="806"/>
      <c r="WJC923" s="806"/>
      <c r="WJD923" s="806"/>
      <c r="WJE923" s="806"/>
      <c r="WJF923" s="806"/>
      <c r="WJG923" s="806"/>
      <c r="WJH923" s="806"/>
      <c r="WJI923" s="806"/>
      <c r="WJJ923" s="806"/>
      <c r="WJK923" s="806"/>
      <c r="WJL923" s="806"/>
      <c r="WJM923" s="806"/>
      <c r="WJN923" s="806"/>
      <c r="WJO923" s="806"/>
      <c r="WJP923" s="806"/>
      <c r="WJQ923" s="806"/>
      <c r="WJR923" s="806"/>
      <c r="WJS923" s="806"/>
      <c r="WJT923" s="806"/>
      <c r="WJU923" s="806"/>
      <c r="WJV923" s="806"/>
      <c r="WJW923" s="806"/>
      <c r="WJX923" s="806"/>
      <c r="WJY923" s="806"/>
      <c r="WJZ923" s="806"/>
      <c r="WKA923" s="806"/>
      <c r="WKB923" s="806"/>
      <c r="WKC923" s="806"/>
      <c r="WKD923" s="806"/>
      <c r="WKE923" s="806"/>
      <c r="WKF923" s="806"/>
      <c r="WKG923" s="806"/>
      <c r="WKH923" s="806"/>
      <c r="WKI923" s="806"/>
      <c r="WKJ923" s="806"/>
      <c r="WKK923" s="806"/>
      <c r="WKL923" s="806"/>
      <c r="WKM923" s="806"/>
      <c r="WKN923" s="806"/>
      <c r="WKO923" s="806"/>
      <c r="WKP923" s="806"/>
      <c r="WKQ923" s="806"/>
      <c r="WKR923" s="806"/>
      <c r="WKS923" s="806"/>
      <c r="WKT923" s="806"/>
      <c r="WKU923" s="806"/>
      <c r="WKV923" s="806"/>
      <c r="WKW923" s="806"/>
      <c r="WKX923" s="806"/>
      <c r="WKY923" s="806"/>
      <c r="WKZ923" s="806"/>
      <c r="WLA923" s="806"/>
      <c r="WLB923" s="806"/>
      <c r="WLC923" s="806"/>
      <c r="WLD923" s="806"/>
      <c r="WLE923" s="806"/>
      <c r="WLF923" s="806"/>
      <c r="WLG923" s="806"/>
      <c r="WLH923" s="806"/>
      <c r="WLI923" s="806"/>
      <c r="WLJ923" s="806"/>
      <c r="WLK923" s="806"/>
      <c r="WLL923" s="806"/>
      <c r="WLM923" s="806"/>
      <c r="WLN923" s="806"/>
      <c r="WLO923" s="806"/>
      <c r="WLP923" s="806"/>
      <c r="WLQ923" s="806"/>
      <c r="WLR923" s="806"/>
      <c r="WLS923" s="806"/>
      <c r="WLT923" s="806"/>
      <c r="WLU923" s="806"/>
      <c r="WLV923" s="806"/>
      <c r="WLW923" s="806"/>
      <c r="WLX923" s="806"/>
      <c r="WLY923" s="806"/>
      <c r="WLZ923" s="806"/>
      <c r="WMA923" s="806"/>
      <c r="WMB923" s="806"/>
      <c r="WMC923" s="806"/>
      <c r="WMD923" s="806"/>
      <c r="WME923" s="806"/>
      <c r="WMF923" s="806"/>
      <c r="WMG923" s="806"/>
      <c r="WMH923" s="806"/>
      <c r="WMI923" s="806"/>
      <c r="WMJ923" s="806"/>
      <c r="WMK923" s="806"/>
      <c r="WML923" s="806"/>
      <c r="WMM923" s="806"/>
      <c r="WMN923" s="806"/>
      <c r="WMO923" s="806"/>
      <c r="WMP923" s="806"/>
      <c r="WMQ923" s="806"/>
      <c r="WMR923" s="806"/>
      <c r="WMS923" s="806"/>
      <c r="WMT923" s="806"/>
      <c r="WMU923" s="806"/>
      <c r="WMV923" s="806"/>
      <c r="WMW923" s="806"/>
      <c r="WMX923" s="806"/>
      <c r="WMY923" s="806"/>
      <c r="WMZ923" s="806"/>
      <c r="WNA923" s="806"/>
      <c r="WNB923" s="806"/>
      <c r="WNC923" s="806"/>
      <c r="WND923" s="806"/>
      <c r="WNE923" s="806"/>
      <c r="WNF923" s="806"/>
      <c r="WNG923" s="806"/>
      <c r="WNH923" s="806"/>
      <c r="WNI923" s="806"/>
      <c r="WNJ923" s="806"/>
      <c r="WNK923" s="806"/>
      <c r="WNL923" s="806"/>
      <c r="WNM923" s="806"/>
      <c r="WNN923" s="806"/>
      <c r="WNO923" s="806"/>
      <c r="WNP923" s="806"/>
      <c r="WNQ923" s="806"/>
      <c r="WNR923" s="806"/>
      <c r="WNS923" s="806"/>
      <c r="WNT923" s="806"/>
      <c r="WNU923" s="806"/>
      <c r="WNV923" s="806"/>
      <c r="WNW923" s="806"/>
      <c r="WNX923" s="806"/>
      <c r="WNY923" s="806"/>
      <c r="WNZ923" s="806"/>
      <c r="WOA923" s="806"/>
      <c r="WOB923" s="806"/>
      <c r="WOC923" s="806"/>
      <c r="WOD923" s="806"/>
      <c r="WOE923" s="806"/>
      <c r="WOF923" s="806"/>
      <c r="WOG923" s="806"/>
      <c r="WOH923" s="806"/>
      <c r="WOI923" s="806"/>
      <c r="WOJ923" s="806"/>
      <c r="WOK923" s="806"/>
      <c r="WOL923" s="806"/>
      <c r="WOM923" s="806"/>
      <c r="WON923" s="806"/>
      <c r="WOO923" s="806"/>
      <c r="WOP923" s="806"/>
      <c r="WOQ923" s="806"/>
      <c r="WOR923" s="806"/>
      <c r="WOS923" s="806"/>
      <c r="WOT923" s="806"/>
      <c r="WOU923" s="806"/>
      <c r="WOV923" s="806"/>
      <c r="WOW923" s="806"/>
      <c r="WOX923" s="806"/>
      <c r="WOY923" s="806"/>
      <c r="WOZ923" s="806"/>
      <c r="WPA923" s="806"/>
      <c r="WPB923" s="806"/>
      <c r="WPC923" s="806"/>
      <c r="WPD923" s="806"/>
      <c r="WPE923" s="806"/>
      <c r="WPF923" s="806"/>
      <c r="WPG923" s="806"/>
      <c r="WPH923" s="806"/>
      <c r="WPI923" s="806"/>
      <c r="WPJ923" s="806"/>
      <c r="WPK923" s="806"/>
      <c r="WPL923" s="806"/>
      <c r="WPM923" s="806"/>
      <c r="WPN923" s="806"/>
      <c r="WPO923" s="806"/>
      <c r="WPP923" s="806"/>
      <c r="WPQ923" s="806"/>
      <c r="WPR923" s="806"/>
      <c r="WPS923" s="806"/>
      <c r="WPT923" s="806"/>
      <c r="WPU923" s="806"/>
      <c r="WPV923" s="806"/>
      <c r="WPW923" s="806"/>
      <c r="WPX923" s="806"/>
      <c r="WPY923" s="806"/>
      <c r="WPZ923" s="806"/>
      <c r="WQA923" s="806"/>
      <c r="WQB923" s="806"/>
      <c r="WQC923" s="806"/>
      <c r="WQD923" s="806"/>
      <c r="WQE923" s="806"/>
      <c r="WQF923" s="806"/>
      <c r="WQG923" s="806"/>
      <c r="WQH923" s="806"/>
      <c r="WQI923" s="806"/>
      <c r="WQJ923" s="806"/>
      <c r="WQK923" s="806"/>
      <c r="WQL923" s="806"/>
      <c r="WQM923" s="806"/>
      <c r="WQN923" s="806"/>
      <c r="WQO923" s="806"/>
      <c r="WQP923" s="806"/>
      <c r="WQQ923" s="806"/>
      <c r="WQR923" s="806"/>
      <c r="WQS923" s="806"/>
      <c r="WQT923" s="806"/>
      <c r="WQU923" s="806"/>
      <c r="WQV923" s="806"/>
      <c r="WQW923" s="806"/>
      <c r="WQX923" s="806"/>
      <c r="WQY923" s="806"/>
      <c r="WQZ923" s="806"/>
      <c r="WRA923" s="806"/>
      <c r="WRB923" s="806"/>
      <c r="WRC923" s="806"/>
      <c r="WRD923" s="806"/>
      <c r="WRE923" s="806"/>
      <c r="WRF923" s="806"/>
      <c r="WRG923" s="806"/>
      <c r="WRH923" s="806"/>
      <c r="WRI923" s="806"/>
      <c r="WRJ923" s="806"/>
      <c r="WRK923" s="806"/>
      <c r="WRL923" s="806"/>
      <c r="WRM923" s="806"/>
      <c r="WRN923" s="806"/>
      <c r="WRO923" s="806"/>
      <c r="WRP923" s="806"/>
      <c r="WRQ923" s="806"/>
      <c r="WRR923" s="806"/>
      <c r="WRS923" s="806"/>
      <c r="WRT923" s="806"/>
      <c r="WRU923" s="806"/>
      <c r="WRV923" s="806"/>
      <c r="WRW923" s="806"/>
      <c r="WRX923" s="806"/>
      <c r="WRY923" s="806"/>
      <c r="WRZ923" s="806"/>
      <c r="WSA923" s="806"/>
      <c r="WSB923" s="806"/>
      <c r="WSC923" s="806"/>
      <c r="WSD923" s="806"/>
      <c r="WSE923" s="806"/>
      <c r="WSF923" s="806"/>
      <c r="WSG923" s="806"/>
      <c r="WSH923" s="806"/>
      <c r="WSI923" s="806"/>
      <c r="WSJ923" s="806"/>
      <c r="WSK923" s="806"/>
      <c r="WSL923" s="806"/>
      <c r="WSM923" s="806"/>
      <c r="WSN923" s="806"/>
      <c r="WSO923" s="806"/>
      <c r="WSP923" s="806"/>
      <c r="WSQ923" s="806"/>
      <c r="WSR923" s="806"/>
      <c r="WSS923" s="806"/>
      <c r="WST923" s="806"/>
      <c r="WSU923" s="806"/>
      <c r="WSV923" s="806"/>
      <c r="WSW923" s="806"/>
      <c r="WSX923" s="806"/>
      <c r="WSY923" s="806"/>
      <c r="WSZ923" s="806"/>
      <c r="WTA923" s="806"/>
      <c r="WTB923" s="806"/>
      <c r="WTC923" s="806"/>
      <c r="WTD923" s="806"/>
      <c r="WTE923" s="806"/>
      <c r="WTF923" s="806"/>
      <c r="WTG923" s="806"/>
      <c r="WTH923" s="806"/>
      <c r="WTI923" s="806"/>
      <c r="WTJ923" s="806"/>
      <c r="WTK923" s="806"/>
      <c r="WTL923" s="806"/>
      <c r="WTM923" s="806"/>
      <c r="WTN923" s="806"/>
      <c r="WTO923" s="806"/>
      <c r="WTP923" s="806"/>
      <c r="WTQ923" s="806"/>
      <c r="WTR923" s="806"/>
      <c r="WTS923" s="806"/>
      <c r="WTT923" s="806"/>
      <c r="WTU923" s="806"/>
      <c r="WTV923" s="806"/>
      <c r="WTW923" s="806"/>
      <c r="WTX923" s="806"/>
      <c r="WTY923" s="806"/>
      <c r="WTZ923" s="806"/>
      <c r="WUA923" s="806"/>
      <c r="WUB923" s="806"/>
      <c r="WUC923" s="806"/>
      <c r="WUD923" s="806"/>
      <c r="WUE923" s="806"/>
      <c r="WUF923" s="806"/>
      <c r="WUG923" s="806"/>
      <c r="WUH923" s="806"/>
      <c r="WUI923" s="806"/>
      <c r="WUJ923" s="806"/>
      <c r="WUK923" s="806"/>
      <c r="WUL923" s="806"/>
      <c r="WUM923" s="806"/>
      <c r="WUN923" s="806"/>
      <c r="WUO923" s="806"/>
      <c r="WUP923" s="806"/>
      <c r="WUQ923" s="806"/>
      <c r="WUR923" s="806"/>
      <c r="WUS923" s="806"/>
      <c r="WUT923" s="806"/>
      <c r="WUU923" s="806"/>
      <c r="WUV923" s="806"/>
      <c r="WUW923" s="806"/>
      <c r="WUX923" s="806"/>
      <c r="WUY923" s="806"/>
      <c r="WUZ923" s="806"/>
      <c r="WVA923" s="806"/>
      <c r="WVB923" s="806"/>
      <c r="WVC923" s="806"/>
      <c r="WVD923" s="806"/>
      <c r="WVE923" s="806"/>
      <c r="WVF923" s="806"/>
      <c r="WVG923" s="806"/>
      <c r="WVH923" s="806"/>
      <c r="WVI923" s="806"/>
      <c r="WVJ923" s="806"/>
      <c r="WVK923" s="806"/>
      <c r="WVL923" s="806"/>
      <c r="WVM923" s="806"/>
      <c r="WVN923" s="806"/>
      <c r="WVO923" s="806"/>
      <c r="WVP923" s="806"/>
      <c r="WVQ923" s="806"/>
      <c r="WVR923" s="806"/>
      <c r="WVS923" s="806"/>
      <c r="WVT923" s="806"/>
      <c r="WVU923" s="806"/>
      <c r="WVV923" s="806"/>
      <c r="WVW923" s="806"/>
      <c r="WVX923" s="806"/>
      <c r="WVY923" s="806"/>
      <c r="WVZ923" s="806"/>
      <c r="WWA923" s="806"/>
      <c r="WWB923" s="806"/>
      <c r="WWC923" s="806"/>
      <c r="WWD923" s="806"/>
      <c r="WWE923" s="806"/>
      <c r="WWF923" s="806"/>
      <c r="WWG923" s="806"/>
      <c r="WWH923" s="806"/>
      <c r="WWI923" s="806"/>
      <c r="WWJ923" s="806"/>
      <c r="WWK923" s="806"/>
      <c r="WWL923" s="806"/>
      <c r="WWM923" s="806"/>
      <c r="WWN923" s="806"/>
      <c r="WWO923" s="806"/>
      <c r="WWP923" s="806"/>
      <c r="WWQ923" s="806"/>
      <c r="WWR923" s="806"/>
      <c r="WWS923" s="806"/>
      <c r="WWT923" s="806"/>
      <c r="WWU923" s="806"/>
      <c r="WWV923" s="806"/>
      <c r="WWW923" s="806"/>
      <c r="WWX923" s="806"/>
      <c r="WWY923" s="806"/>
      <c r="WWZ923" s="806"/>
      <c r="WXA923" s="806"/>
      <c r="WXB923" s="806"/>
      <c r="WXC923" s="806"/>
      <c r="WXD923" s="806"/>
      <c r="WXE923" s="806"/>
      <c r="WXF923" s="806"/>
      <c r="WXG923" s="806"/>
      <c r="WXH923" s="806"/>
      <c r="WXI923" s="806"/>
      <c r="WXJ923" s="806"/>
      <c r="WXK923" s="806"/>
      <c r="WXL923" s="806"/>
      <c r="WXM923" s="806"/>
      <c r="WXN923" s="806"/>
      <c r="WXO923" s="806"/>
      <c r="WXP923" s="806"/>
      <c r="WXQ923" s="806"/>
      <c r="WXR923" s="806"/>
      <c r="WXS923" s="806"/>
      <c r="WXT923" s="806"/>
      <c r="WXU923" s="806"/>
      <c r="WXV923" s="806"/>
      <c r="WXW923" s="806"/>
      <c r="WXX923" s="806"/>
      <c r="WXY923" s="806"/>
      <c r="WXZ923" s="806"/>
      <c r="WYA923" s="806"/>
      <c r="WYB923" s="806"/>
      <c r="WYC923" s="806"/>
      <c r="WYD923" s="806"/>
      <c r="WYE923" s="806"/>
      <c r="WYF923" s="806"/>
      <c r="WYG923" s="806"/>
      <c r="WYH923" s="806"/>
      <c r="WYI923" s="806"/>
      <c r="WYJ923" s="806"/>
      <c r="WYK923" s="806"/>
      <c r="WYL923" s="806"/>
      <c r="WYM923" s="806"/>
      <c r="WYN923" s="806"/>
      <c r="WYO923" s="806"/>
      <c r="WYP923" s="806"/>
      <c r="WYQ923" s="806"/>
      <c r="WYR923" s="806"/>
      <c r="WYS923" s="806"/>
      <c r="WYT923" s="806"/>
      <c r="WYU923" s="806"/>
      <c r="WYV923" s="806"/>
      <c r="WYW923" s="806"/>
      <c r="WYX923" s="806"/>
      <c r="WYY923" s="806"/>
      <c r="WYZ923" s="806"/>
      <c r="WZA923" s="806"/>
      <c r="WZB923" s="806"/>
      <c r="WZC923" s="806"/>
      <c r="WZD923" s="806"/>
      <c r="WZE923" s="806"/>
      <c r="WZF923" s="806"/>
      <c r="WZG923" s="806"/>
      <c r="WZH923" s="806"/>
      <c r="WZI923" s="806"/>
      <c r="WZJ923" s="806"/>
      <c r="WZK923" s="806"/>
      <c r="WZL923" s="806"/>
      <c r="WZM923" s="806"/>
      <c r="WZN923" s="806"/>
      <c r="WZO923" s="806"/>
      <c r="WZP923" s="806"/>
      <c r="WZQ923" s="806"/>
      <c r="WZR923" s="806"/>
      <c r="WZS923" s="806"/>
      <c r="WZT923" s="806"/>
      <c r="WZU923" s="806"/>
      <c r="WZV923" s="806"/>
      <c r="WZW923" s="806"/>
      <c r="WZX923" s="806"/>
      <c r="WZY923" s="806"/>
      <c r="WZZ923" s="806"/>
      <c r="XAA923" s="806"/>
      <c r="XAB923" s="806"/>
      <c r="XAC923" s="806"/>
      <c r="XAD923" s="806"/>
      <c r="XAE923" s="806"/>
      <c r="XAF923" s="806"/>
      <c r="XAG923" s="806"/>
      <c r="XAH923" s="806"/>
      <c r="XAI923" s="806"/>
      <c r="XAJ923" s="806"/>
      <c r="XAK923" s="806"/>
      <c r="XAL923" s="806"/>
      <c r="XAM923" s="806"/>
      <c r="XAN923" s="806"/>
      <c r="XAO923" s="806"/>
      <c r="XAP923" s="806"/>
      <c r="XAQ923" s="806"/>
      <c r="XAR923" s="806"/>
      <c r="XAS923" s="806"/>
      <c r="XAT923" s="806"/>
      <c r="XAU923" s="806"/>
      <c r="XAV923" s="806"/>
      <c r="XAW923" s="806"/>
      <c r="XAX923" s="806"/>
      <c r="XAY923" s="806"/>
      <c r="XAZ923" s="806"/>
      <c r="XBA923" s="806"/>
      <c r="XBB923" s="806"/>
      <c r="XBC923" s="806"/>
      <c r="XBD923" s="806"/>
      <c r="XBE923" s="806"/>
      <c r="XBF923" s="806"/>
      <c r="XBG923" s="806"/>
      <c r="XBH923" s="806"/>
      <c r="XBI923" s="806"/>
      <c r="XBJ923" s="806"/>
      <c r="XBK923" s="806"/>
      <c r="XBL923" s="806"/>
      <c r="XBM923" s="806"/>
      <c r="XBN923" s="806"/>
      <c r="XBO923" s="806"/>
      <c r="XBP923" s="806"/>
      <c r="XBQ923" s="806"/>
      <c r="XBR923" s="806"/>
      <c r="XBS923" s="806"/>
      <c r="XBT923" s="806"/>
      <c r="XBU923" s="806"/>
      <c r="XBV923" s="806"/>
      <c r="XBW923" s="806"/>
      <c r="XBX923" s="806"/>
      <c r="XBY923" s="806"/>
      <c r="XBZ923" s="806"/>
      <c r="XCA923" s="806"/>
      <c r="XCB923" s="806"/>
      <c r="XCC923" s="806"/>
      <c r="XCD923" s="806"/>
      <c r="XCE923" s="806"/>
      <c r="XCF923" s="806"/>
      <c r="XCG923" s="806"/>
      <c r="XCH923" s="806"/>
      <c r="XCI923" s="806"/>
      <c r="XCJ923" s="806"/>
      <c r="XCK923" s="806"/>
      <c r="XCL923" s="806"/>
      <c r="XCM923" s="806"/>
      <c r="XCN923" s="806"/>
      <c r="XCO923" s="806"/>
      <c r="XCP923" s="806"/>
    </row>
    <row r="924" spans="1:16318" s="803" customFormat="1" ht="39.75" customHeight="1" x14ac:dyDescent="0.25">
      <c r="A924" s="64" t="s">
        <v>480</v>
      </c>
      <c r="B924" s="64" t="s">
        <v>811</v>
      </c>
      <c r="C924" s="64" t="s">
        <v>480</v>
      </c>
      <c r="D924" s="65" t="s">
        <v>480</v>
      </c>
      <c r="E924" s="65" t="s">
        <v>480</v>
      </c>
      <c r="F924" s="65">
        <v>6</v>
      </c>
      <c r="G924" s="65" t="s">
        <v>480</v>
      </c>
      <c r="H924" s="65" t="s">
        <v>480</v>
      </c>
      <c r="I924" s="65" t="s">
        <v>480</v>
      </c>
      <c r="J924" s="64" t="s">
        <v>480</v>
      </c>
      <c r="K924" s="660">
        <v>18739</v>
      </c>
      <c r="L924" s="630">
        <v>6</v>
      </c>
      <c r="M924" s="942" t="s">
        <v>480</v>
      </c>
      <c r="N924" s="598"/>
      <c r="O924" s="598"/>
      <c r="P924" s="598"/>
      <c r="Q924" s="598"/>
      <c r="R924" s="598"/>
      <c r="S924" s="598"/>
      <c r="T924" s="598"/>
      <c r="U924" s="598"/>
      <c r="V924" s="598"/>
      <c r="W924" s="598"/>
      <c r="X924" s="598"/>
      <c r="Y924" s="598"/>
      <c r="Z924" s="598"/>
      <c r="AA924" s="598"/>
      <c r="AB924" s="598"/>
      <c r="AC924" s="598"/>
      <c r="AD924" s="598"/>
      <c r="AE924" s="598"/>
      <c r="AF924" s="598"/>
      <c r="AG924" s="598"/>
      <c r="AH924" s="598"/>
      <c r="AI924" s="598"/>
      <c r="AJ924" s="598"/>
      <c r="AK924" s="598"/>
      <c r="AL924" s="598"/>
      <c r="AM924" s="598"/>
      <c r="AN924" s="598"/>
      <c r="AO924" s="598"/>
      <c r="AP924" s="598"/>
      <c r="AQ924" s="598"/>
      <c r="AR924" s="598"/>
      <c r="AS924" s="598"/>
      <c r="AT924" s="598"/>
      <c r="AU924" s="598"/>
      <c r="AV924" s="598"/>
      <c r="AW924" s="598"/>
      <c r="AX924" s="598"/>
      <c r="AY924" s="598"/>
      <c r="AZ924" s="598"/>
      <c r="BA924" s="598"/>
      <c r="BB924" s="598"/>
      <c r="BC924" s="598"/>
      <c r="BD924" s="598"/>
      <c r="BE924" s="598"/>
      <c r="BF924" s="598"/>
      <c r="BG924" s="598"/>
      <c r="BH924" s="598"/>
      <c r="BI924" s="598"/>
      <c r="BJ924" s="598"/>
      <c r="BK924" s="598"/>
      <c r="BL924" s="598"/>
      <c r="BM924" s="598"/>
      <c r="BN924" s="598"/>
      <c r="BO924" s="598"/>
      <c r="BP924" s="598"/>
      <c r="BQ924" s="598"/>
      <c r="BR924" s="598"/>
      <c r="BS924" s="598"/>
      <c r="BT924" s="598"/>
      <c r="BU924" s="598"/>
      <c r="BV924" s="805"/>
      <c r="BW924" s="806"/>
      <c r="BX924" s="806"/>
      <c r="BY924" s="806"/>
      <c r="BZ924" s="806"/>
      <c r="CA924" s="806"/>
      <c r="CB924" s="806"/>
      <c r="CC924" s="806"/>
      <c r="CD924" s="806"/>
      <c r="CE924" s="806"/>
      <c r="CF924" s="806"/>
      <c r="CG924" s="806"/>
      <c r="CH924" s="806"/>
      <c r="CI924" s="806"/>
      <c r="CJ924" s="806"/>
      <c r="CK924" s="806"/>
      <c r="CL924" s="806"/>
      <c r="CM924" s="806"/>
      <c r="CN924" s="806"/>
      <c r="CO924" s="806"/>
      <c r="CP924" s="806"/>
      <c r="CQ924" s="806"/>
      <c r="CR924" s="806"/>
      <c r="CS924" s="806"/>
      <c r="CT924" s="806"/>
      <c r="CU924" s="806"/>
      <c r="CV924" s="806"/>
      <c r="CW924" s="806"/>
      <c r="CX924" s="806"/>
      <c r="CY924" s="806"/>
      <c r="CZ924" s="806"/>
      <c r="DA924" s="806"/>
      <c r="DB924" s="806"/>
      <c r="DC924" s="806"/>
      <c r="DD924" s="806"/>
      <c r="DE924" s="806"/>
      <c r="DF924" s="806"/>
      <c r="DG924" s="806"/>
      <c r="DH924" s="806"/>
      <c r="DI924" s="806"/>
      <c r="DJ924" s="806"/>
      <c r="DK924" s="806"/>
      <c r="DL924" s="806"/>
      <c r="DM924" s="806"/>
      <c r="DN924" s="806"/>
      <c r="DO924" s="806"/>
      <c r="DP924" s="806"/>
      <c r="DQ924" s="806"/>
      <c r="DR924" s="806"/>
      <c r="DS924" s="806"/>
      <c r="DT924" s="806"/>
      <c r="DU924" s="806"/>
      <c r="DV924" s="806"/>
      <c r="DW924" s="806"/>
      <c r="DX924" s="806"/>
      <c r="DY924" s="806"/>
      <c r="DZ924" s="806"/>
      <c r="EA924" s="806"/>
      <c r="EB924" s="806"/>
      <c r="EC924" s="806"/>
      <c r="ED924" s="806"/>
      <c r="EE924" s="806"/>
      <c r="EF924" s="806"/>
      <c r="EG924" s="806"/>
      <c r="EH924" s="806"/>
      <c r="EI924" s="806"/>
      <c r="EJ924" s="806"/>
      <c r="EK924" s="806"/>
      <c r="EL924" s="806"/>
      <c r="EM924" s="806"/>
      <c r="EN924" s="806"/>
      <c r="EO924" s="806"/>
      <c r="EP924" s="806"/>
      <c r="EQ924" s="806"/>
      <c r="ER924" s="806"/>
      <c r="ES924" s="806"/>
      <c r="ET924" s="806"/>
      <c r="EU924" s="806"/>
      <c r="EV924" s="806"/>
      <c r="EW924" s="806"/>
      <c r="EX924" s="806"/>
      <c r="EY924" s="806"/>
      <c r="EZ924" s="806"/>
      <c r="FA924" s="806"/>
      <c r="FB924" s="806"/>
      <c r="FC924" s="806"/>
      <c r="FD924" s="806"/>
      <c r="FE924" s="806"/>
      <c r="FF924" s="806"/>
      <c r="FG924" s="806"/>
      <c r="FH924" s="806"/>
      <c r="FI924" s="806"/>
      <c r="FJ924" s="806"/>
      <c r="FK924" s="806"/>
      <c r="FL924" s="806"/>
      <c r="FM924" s="806"/>
      <c r="FN924" s="806"/>
      <c r="FO924" s="806"/>
      <c r="FP924" s="806"/>
      <c r="FQ924" s="806"/>
      <c r="FR924" s="806"/>
      <c r="FS924" s="806"/>
      <c r="FT924" s="806"/>
      <c r="FU924" s="806"/>
      <c r="FV924" s="806"/>
      <c r="FW924" s="806"/>
      <c r="FX924" s="806"/>
      <c r="FY924" s="806"/>
      <c r="FZ924" s="806"/>
      <c r="GA924" s="806"/>
      <c r="GB924" s="806"/>
      <c r="GC924" s="806"/>
      <c r="GD924" s="806"/>
      <c r="GE924" s="806"/>
      <c r="GF924" s="806"/>
      <c r="GG924" s="806"/>
      <c r="GH924" s="806"/>
      <c r="GI924" s="806"/>
      <c r="GJ924" s="806"/>
      <c r="GK924" s="806"/>
      <c r="GL924" s="806"/>
      <c r="GM924" s="806"/>
      <c r="GN924" s="806"/>
      <c r="GO924" s="806"/>
      <c r="GP924" s="806"/>
      <c r="GQ924" s="806"/>
      <c r="GR924" s="806"/>
      <c r="GS924" s="806"/>
      <c r="GT924" s="806"/>
      <c r="GU924" s="806"/>
      <c r="GV924" s="806"/>
      <c r="GW924" s="806"/>
      <c r="GX924" s="806"/>
      <c r="GY924" s="806"/>
      <c r="GZ924" s="806"/>
      <c r="HA924" s="806"/>
      <c r="HB924" s="806"/>
      <c r="HC924" s="806"/>
      <c r="HD924" s="806"/>
      <c r="HE924" s="806"/>
      <c r="HF924" s="806"/>
      <c r="HG924" s="806"/>
      <c r="HH924" s="806"/>
      <c r="HI924" s="806"/>
      <c r="HJ924" s="806"/>
      <c r="HK924" s="806"/>
      <c r="HL924" s="806"/>
      <c r="HM924" s="806"/>
      <c r="HN924" s="806"/>
      <c r="HO924" s="806"/>
      <c r="HP924" s="806"/>
      <c r="HQ924" s="806"/>
      <c r="HR924" s="806"/>
      <c r="HS924" s="806"/>
      <c r="HT924" s="806"/>
      <c r="HU924" s="806"/>
      <c r="HV924" s="806"/>
      <c r="HW924" s="806"/>
      <c r="HX924" s="806"/>
      <c r="HY924" s="806"/>
      <c r="HZ924" s="806"/>
      <c r="IA924" s="806"/>
      <c r="IB924" s="806"/>
      <c r="IC924" s="806"/>
      <c r="ID924" s="806"/>
      <c r="IE924" s="806"/>
      <c r="IF924" s="806"/>
      <c r="IG924" s="806"/>
      <c r="IH924" s="806"/>
      <c r="II924" s="806"/>
      <c r="IJ924" s="806"/>
      <c r="IK924" s="806"/>
      <c r="IL924" s="806"/>
      <c r="IM924" s="806"/>
      <c r="IN924" s="806"/>
      <c r="IO924" s="806"/>
      <c r="IP924" s="806"/>
      <c r="IQ924" s="806"/>
      <c r="IR924" s="806"/>
      <c r="IS924" s="806"/>
      <c r="IT924" s="806"/>
      <c r="IU924" s="806"/>
      <c r="IV924" s="806"/>
      <c r="IW924" s="806"/>
      <c r="IX924" s="806"/>
      <c r="IY924" s="806"/>
      <c r="IZ924" s="806"/>
      <c r="JA924" s="806"/>
      <c r="JB924" s="806"/>
      <c r="JC924" s="806"/>
      <c r="JD924" s="806"/>
      <c r="JE924" s="806"/>
      <c r="JF924" s="806"/>
      <c r="JG924" s="806"/>
      <c r="JH924" s="806"/>
      <c r="JI924" s="806"/>
      <c r="JJ924" s="806"/>
      <c r="JK924" s="806"/>
      <c r="JL924" s="806"/>
      <c r="JM924" s="806"/>
      <c r="JN924" s="806"/>
      <c r="JO924" s="806"/>
      <c r="JP924" s="806"/>
      <c r="JQ924" s="806"/>
      <c r="JR924" s="806"/>
      <c r="JS924" s="806"/>
      <c r="JT924" s="806"/>
      <c r="JU924" s="806"/>
      <c r="JV924" s="806"/>
      <c r="JW924" s="806"/>
      <c r="JX924" s="806"/>
      <c r="JY924" s="806"/>
      <c r="JZ924" s="806"/>
      <c r="KA924" s="806"/>
      <c r="KB924" s="806"/>
      <c r="KC924" s="806"/>
      <c r="KD924" s="806"/>
      <c r="KE924" s="806"/>
      <c r="KF924" s="806"/>
      <c r="KG924" s="806"/>
      <c r="KH924" s="806"/>
      <c r="KI924" s="806"/>
      <c r="KJ924" s="806"/>
      <c r="KK924" s="806"/>
      <c r="KL924" s="806"/>
      <c r="KM924" s="806"/>
      <c r="KN924" s="806"/>
      <c r="KO924" s="806"/>
      <c r="KP924" s="806"/>
      <c r="KQ924" s="806"/>
      <c r="KR924" s="806"/>
      <c r="KS924" s="806"/>
      <c r="KT924" s="806"/>
      <c r="KU924" s="806"/>
      <c r="KV924" s="806"/>
      <c r="KW924" s="806"/>
      <c r="KX924" s="806"/>
      <c r="KY924" s="806"/>
      <c r="KZ924" s="806"/>
      <c r="LA924" s="806"/>
      <c r="LB924" s="806"/>
      <c r="LC924" s="806"/>
      <c r="LD924" s="806"/>
      <c r="LE924" s="806"/>
      <c r="LF924" s="806"/>
      <c r="LG924" s="806"/>
      <c r="LH924" s="806"/>
      <c r="LI924" s="806"/>
      <c r="LJ924" s="806"/>
      <c r="LK924" s="806"/>
      <c r="LL924" s="806"/>
      <c r="LM924" s="806"/>
      <c r="LN924" s="806"/>
      <c r="LO924" s="806"/>
      <c r="LP924" s="806"/>
      <c r="LQ924" s="806"/>
      <c r="LR924" s="806"/>
      <c r="LS924" s="806"/>
      <c r="LT924" s="806"/>
      <c r="LU924" s="806"/>
      <c r="LV924" s="806"/>
      <c r="LW924" s="806"/>
      <c r="LX924" s="806"/>
      <c r="LY924" s="806"/>
      <c r="LZ924" s="806"/>
      <c r="MA924" s="806"/>
      <c r="MB924" s="806"/>
      <c r="MC924" s="806"/>
      <c r="MD924" s="806"/>
      <c r="ME924" s="806"/>
      <c r="MF924" s="806"/>
      <c r="MG924" s="806"/>
      <c r="MH924" s="806"/>
      <c r="MI924" s="806"/>
      <c r="MJ924" s="806"/>
      <c r="MK924" s="806"/>
      <c r="ML924" s="806"/>
      <c r="MM924" s="806"/>
      <c r="MN924" s="806"/>
      <c r="MO924" s="806"/>
      <c r="MP924" s="806"/>
      <c r="MQ924" s="806"/>
      <c r="MR924" s="806"/>
      <c r="MS924" s="806"/>
      <c r="MT924" s="806"/>
      <c r="MU924" s="806"/>
      <c r="MV924" s="806"/>
      <c r="MW924" s="806"/>
      <c r="MX924" s="806"/>
      <c r="MY924" s="806"/>
      <c r="MZ924" s="806"/>
      <c r="NA924" s="806"/>
      <c r="NB924" s="806"/>
      <c r="NC924" s="806"/>
      <c r="ND924" s="806"/>
      <c r="NE924" s="806"/>
      <c r="NF924" s="806"/>
      <c r="NG924" s="806"/>
      <c r="NH924" s="806"/>
      <c r="NI924" s="806"/>
      <c r="NJ924" s="806"/>
      <c r="NK924" s="806"/>
      <c r="NL924" s="806"/>
      <c r="NM924" s="806"/>
      <c r="NN924" s="806"/>
      <c r="NO924" s="806"/>
      <c r="NP924" s="806"/>
      <c r="NQ924" s="806"/>
      <c r="NR924" s="806"/>
      <c r="NS924" s="806"/>
      <c r="NT924" s="806"/>
      <c r="NU924" s="806"/>
      <c r="NV924" s="806"/>
      <c r="NW924" s="806"/>
      <c r="NX924" s="806"/>
      <c r="NY924" s="806"/>
      <c r="NZ924" s="806"/>
      <c r="OA924" s="806"/>
      <c r="OB924" s="806"/>
      <c r="OC924" s="806"/>
      <c r="OD924" s="806"/>
      <c r="OE924" s="806"/>
      <c r="OF924" s="806"/>
      <c r="OG924" s="806"/>
      <c r="OH924" s="806"/>
      <c r="OI924" s="806"/>
      <c r="OJ924" s="806"/>
      <c r="OK924" s="806"/>
      <c r="OL924" s="806"/>
      <c r="OM924" s="806"/>
      <c r="ON924" s="806"/>
      <c r="OO924" s="806"/>
      <c r="OP924" s="806"/>
      <c r="OQ924" s="806"/>
      <c r="OR924" s="806"/>
      <c r="OS924" s="806"/>
      <c r="OT924" s="806"/>
      <c r="OU924" s="806"/>
      <c r="OV924" s="806"/>
      <c r="OW924" s="806"/>
      <c r="OX924" s="806"/>
      <c r="OY924" s="806"/>
      <c r="OZ924" s="806"/>
      <c r="PA924" s="806"/>
      <c r="PB924" s="806"/>
      <c r="PC924" s="806"/>
      <c r="PD924" s="806"/>
      <c r="PE924" s="806"/>
      <c r="PF924" s="806"/>
      <c r="PG924" s="806"/>
      <c r="PH924" s="806"/>
      <c r="PI924" s="806"/>
      <c r="PJ924" s="806"/>
      <c r="PK924" s="806"/>
      <c r="PL924" s="806"/>
      <c r="PM924" s="806"/>
      <c r="PN924" s="806"/>
      <c r="PO924" s="806"/>
      <c r="PP924" s="806"/>
      <c r="PQ924" s="806"/>
      <c r="PR924" s="806"/>
      <c r="PS924" s="806"/>
      <c r="PT924" s="806"/>
      <c r="PU924" s="806"/>
      <c r="PV924" s="806"/>
      <c r="PW924" s="806"/>
      <c r="PX924" s="806"/>
      <c r="PY924" s="806"/>
      <c r="PZ924" s="806"/>
      <c r="QA924" s="806"/>
      <c r="QB924" s="806"/>
      <c r="QC924" s="806"/>
      <c r="QD924" s="806"/>
      <c r="QE924" s="806"/>
      <c r="QF924" s="806"/>
      <c r="QG924" s="806"/>
      <c r="QH924" s="806"/>
      <c r="QI924" s="806"/>
      <c r="QJ924" s="806"/>
      <c r="QK924" s="806"/>
      <c r="QL924" s="806"/>
      <c r="QM924" s="806"/>
      <c r="QN924" s="806"/>
      <c r="QO924" s="806"/>
      <c r="QP924" s="806"/>
      <c r="QQ924" s="806"/>
      <c r="QR924" s="806"/>
      <c r="QS924" s="806"/>
      <c r="QT924" s="806"/>
      <c r="QU924" s="806"/>
      <c r="QV924" s="806"/>
      <c r="QW924" s="806"/>
      <c r="QX924" s="806"/>
      <c r="QY924" s="806"/>
      <c r="QZ924" s="806"/>
      <c r="RA924" s="806"/>
      <c r="RB924" s="806"/>
      <c r="RC924" s="806"/>
      <c r="RD924" s="806"/>
      <c r="RE924" s="806"/>
      <c r="RF924" s="806"/>
      <c r="RG924" s="806"/>
      <c r="RH924" s="806"/>
      <c r="RI924" s="806"/>
      <c r="RJ924" s="806"/>
      <c r="RK924" s="806"/>
      <c r="RL924" s="806"/>
      <c r="RM924" s="806"/>
      <c r="RN924" s="806"/>
      <c r="RO924" s="806"/>
      <c r="RP924" s="806"/>
      <c r="RQ924" s="806"/>
      <c r="RR924" s="806"/>
      <c r="RS924" s="806"/>
      <c r="RT924" s="806"/>
      <c r="RU924" s="806"/>
      <c r="RV924" s="806"/>
      <c r="RW924" s="806"/>
      <c r="RX924" s="806"/>
      <c r="RY924" s="806"/>
      <c r="RZ924" s="806"/>
      <c r="SA924" s="806"/>
      <c r="SB924" s="806"/>
      <c r="SC924" s="806"/>
      <c r="SD924" s="806"/>
      <c r="SE924" s="806"/>
      <c r="SF924" s="806"/>
      <c r="SG924" s="806"/>
      <c r="SH924" s="806"/>
      <c r="SI924" s="806"/>
      <c r="SJ924" s="806"/>
      <c r="SK924" s="806"/>
      <c r="SL924" s="806"/>
      <c r="SM924" s="806"/>
      <c r="SN924" s="806"/>
      <c r="SO924" s="806"/>
      <c r="SP924" s="806"/>
      <c r="SQ924" s="806"/>
      <c r="SR924" s="806"/>
      <c r="SS924" s="806"/>
      <c r="ST924" s="806"/>
      <c r="SU924" s="806"/>
      <c r="SV924" s="806"/>
      <c r="SW924" s="806"/>
      <c r="SX924" s="806"/>
      <c r="SY924" s="806"/>
      <c r="SZ924" s="806"/>
      <c r="TA924" s="806"/>
      <c r="TB924" s="806"/>
      <c r="TC924" s="806"/>
      <c r="TD924" s="806"/>
      <c r="TE924" s="806"/>
      <c r="TF924" s="806"/>
      <c r="TG924" s="806"/>
      <c r="TH924" s="806"/>
      <c r="TI924" s="806"/>
      <c r="TJ924" s="806"/>
      <c r="TK924" s="806"/>
      <c r="TL924" s="806"/>
      <c r="TM924" s="806"/>
      <c r="TN924" s="806"/>
      <c r="TO924" s="806"/>
      <c r="TP924" s="806"/>
      <c r="TQ924" s="806"/>
      <c r="TR924" s="806"/>
      <c r="TS924" s="806"/>
      <c r="TT924" s="806"/>
      <c r="TU924" s="806"/>
      <c r="TV924" s="806"/>
      <c r="TW924" s="806"/>
      <c r="TX924" s="806"/>
      <c r="TY924" s="806"/>
      <c r="TZ924" s="806"/>
      <c r="UA924" s="806"/>
      <c r="UB924" s="806"/>
      <c r="UC924" s="806"/>
      <c r="UD924" s="806"/>
      <c r="UE924" s="806"/>
      <c r="UF924" s="806"/>
      <c r="UG924" s="806"/>
      <c r="UH924" s="806"/>
      <c r="UI924" s="806"/>
      <c r="UJ924" s="806"/>
      <c r="UK924" s="806"/>
      <c r="UL924" s="806"/>
      <c r="UM924" s="806"/>
      <c r="UN924" s="806"/>
      <c r="UO924" s="806"/>
      <c r="UP924" s="806"/>
      <c r="UQ924" s="806"/>
      <c r="UR924" s="806"/>
      <c r="US924" s="806"/>
      <c r="UT924" s="806"/>
      <c r="UU924" s="806"/>
      <c r="UV924" s="806"/>
      <c r="UW924" s="806"/>
      <c r="UX924" s="806"/>
      <c r="UY924" s="806"/>
      <c r="UZ924" s="806"/>
      <c r="VA924" s="806"/>
      <c r="VB924" s="806"/>
      <c r="VC924" s="806"/>
      <c r="VD924" s="806"/>
      <c r="VE924" s="806"/>
      <c r="VF924" s="806"/>
      <c r="VG924" s="806"/>
      <c r="VH924" s="806"/>
      <c r="VI924" s="806"/>
      <c r="VJ924" s="806"/>
      <c r="VK924" s="806"/>
      <c r="VL924" s="806"/>
      <c r="VM924" s="806"/>
      <c r="VN924" s="806"/>
      <c r="VO924" s="806"/>
      <c r="VP924" s="806"/>
      <c r="VQ924" s="806"/>
      <c r="VR924" s="806"/>
      <c r="VS924" s="806"/>
      <c r="VT924" s="806"/>
      <c r="VU924" s="806"/>
      <c r="VV924" s="806"/>
      <c r="VW924" s="806"/>
      <c r="VX924" s="806"/>
      <c r="VY924" s="806"/>
      <c r="VZ924" s="806"/>
      <c r="WA924" s="806"/>
      <c r="WB924" s="806"/>
      <c r="WC924" s="806"/>
      <c r="WD924" s="806"/>
      <c r="WE924" s="806"/>
      <c r="WF924" s="806"/>
      <c r="WG924" s="806"/>
      <c r="WH924" s="806"/>
      <c r="WI924" s="806"/>
      <c r="WJ924" s="806"/>
      <c r="WK924" s="806"/>
      <c r="WL924" s="806"/>
      <c r="WM924" s="806"/>
      <c r="WN924" s="806"/>
      <c r="WO924" s="806"/>
      <c r="WP924" s="806"/>
      <c r="WQ924" s="806"/>
      <c r="WR924" s="806"/>
      <c r="WS924" s="806"/>
      <c r="WT924" s="806"/>
      <c r="WU924" s="806"/>
      <c r="WV924" s="806"/>
      <c r="WW924" s="806"/>
      <c r="WX924" s="806"/>
      <c r="WY924" s="806"/>
      <c r="WZ924" s="806"/>
      <c r="XA924" s="806"/>
      <c r="XB924" s="806"/>
      <c r="XC924" s="806"/>
      <c r="XD924" s="806"/>
      <c r="XE924" s="806"/>
      <c r="XF924" s="806"/>
      <c r="XG924" s="806"/>
      <c r="XH924" s="806"/>
      <c r="XI924" s="806"/>
      <c r="XJ924" s="806"/>
      <c r="XK924" s="806"/>
      <c r="XL924" s="806"/>
      <c r="XM924" s="806"/>
      <c r="XN924" s="806"/>
      <c r="XO924" s="806"/>
      <c r="XP924" s="806"/>
      <c r="XQ924" s="806"/>
      <c r="XR924" s="806"/>
      <c r="XS924" s="806"/>
      <c r="XT924" s="806"/>
      <c r="XU924" s="806"/>
      <c r="XV924" s="806"/>
      <c r="XW924" s="806"/>
      <c r="XX924" s="806"/>
      <c r="XY924" s="806"/>
      <c r="XZ924" s="806"/>
      <c r="YA924" s="806"/>
      <c r="YB924" s="806"/>
      <c r="YC924" s="806"/>
      <c r="YD924" s="806"/>
      <c r="YE924" s="806"/>
      <c r="YF924" s="806"/>
      <c r="YG924" s="806"/>
      <c r="YH924" s="806"/>
      <c r="YI924" s="806"/>
      <c r="YJ924" s="806"/>
      <c r="YK924" s="806"/>
      <c r="YL924" s="806"/>
      <c r="YM924" s="806"/>
      <c r="YN924" s="806"/>
      <c r="YO924" s="806"/>
      <c r="YP924" s="806"/>
      <c r="YQ924" s="806"/>
      <c r="YR924" s="806"/>
      <c r="YS924" s="806"/>
      <c r="YT924" s="806"/>
      <c r="YU924" s="806"/>
      <c r="YV924" s="806"/>
      <c r="YW924" s="806"/>
      <c r="YX924" s="806"/>
      <c r="YY924" s="806"/>
      <c r="YZ924" s="806"/>
      <c r="ZA924" s="806"/>
      <c r="ZB924" s="806"/>
      <c r="ZC924" s="806"/>
      <c r="ZD924" s="806"/>
      <c r="ZE924" s="806"/>
      <c r="ZF924" s="806"/>
      <c r="ZG924" s="806"/>
      <c r="ZH924" s="806"/>
      <c r="ZI924" s="806"/>
      <c r="ZJ924" s="806"/>
      <c r="ZK924" s="806"/>
      <c r="ZL924" s="806"/>
      <c r="ZM924" s="806"/>
      <c r="ZN924" s="806"/>
      <c r="ZO924" s="806"/>
      <c r="ZP924" s="806"/>
      <c r="ZQ924" s="806"/>
      <c r="ZR924" s="806"/>
      <c r="ZS924" s="806"/>
      <c r="ZT924" s="806"/>
      <c r="ZU924" s="806"/>
      <c r="ZV924" s="806"/>
      <c r="ZW924" s="806"/>
      <c r="ZX924" s="806"/>
      <c r="ZY924" s="806"/>
      <c r="ZZ924" s="806"/>
      <c r="AAA924" s="806"/>
      <c r="AAB924" s="806"/>
      <c r="AAC924" s="806"/>
      <c r="AAD924" s="806"/>
      <c r="AAE924" s="806"/>
      <c r="AAF924" s="806"/>
      <c r="AAG924" s="806"/>
      <c r="AAH924" s="806"/>
      <c r="AAI924" s="806"/>
      <c r="AAJ924" s="806"/>
      <c r="AAK924" s="806"/>
      <c r="AAL924" s="806"/>
      <c r="AAM924" s="806"/>
      <c r="AAN924" s="806"/>
      <c r="AAO924" s="806"/>
      <c r="AAP924" s="806"/>
      <c r="AAQ924" s="806"/>
      <c r="AAR924" s="806"/>
      <c r="AAS924" s="806"/>
      <c r="AAT924" s="806"/>
      <c r="AAU924" s="806"/>
      <c r="AAV924" s="806"/>
      <c r="AAW924" s="806"/>
      <c r="AAX924" s="806"/>
      <c r="AAY924" s="806"/>
      <c r="AAZ924" s="806"/>
      <c r="ABA924" s="806"/>
      <c r="ABB924" s="806"/>
      <c r="ABC924" s="806"/>
      <c r="ABD924" s="806"/>
      <c r="ABE924" s="806"/>
      <c r="ABF924" s="806"/>
      <c r="ABG924" s="806"/>
      <c r="ABH924" s="806"/>
      <c r="ABI924" s="806"/>
      <c r="ABJ924" s="806"/>
      <c r="ABK924" s="806"/>
      <c r="ABL924" s="806"/>
      <c r="ABM924" s="806"/>
      <c r="ABN924" s="806"/>
      <c r="ABO924" s="806"/>
      <c r="ABP924" s="806"/>
      <c r="ABQ924" s="806"/>
      <c r="ABR924" s="806"/>
      <c r="ABS924" s="806"/>
      <c r="ABT924" s="806"/>
      <c r="ABU924" s="806"/>
      <c r="ABV924" s="806"/>
      <c r="ABW924" s="806"/>
      <c r="ABX924" s="806"/>
      <c r="ABY924" s="806"/>
      <c r="ABZ924" s="806"/>
      <c r="ACA924" s="806"/>
      <c r="ACB924" s="806"/>
      <c r="ACC924" s="806"/>
      <c r="ACD924" s="806"/>
      <c r="ACE924" s="806"/>
      <c r="ACF924" s="806"/>
      <c r="ACG924" s="806"/>
      <c r="ACH924" s="806"/>
      <c r="ACI924" s="806"/>
      <c r="ACJ924" s="806"/>
      <c r="ACK924" s="806"/>
      <c r="ACL924" s="806"/>
      <c r="ACM924" s="806"/>
      <c r="ACN924" s="806"/>
      <c r="ACO924" s="806"/>
      <c r="ACP924" s="806"/>
      <c r="ACQ924" s="806"/>
      <c r="ACR924" s="806"/>
      <c r="ACS924" s="806"/>
      <c r="ACT924" s="806"/>
      <c r="ACU924" s="806"/>
      <c r="ACV924" s="806"/>
      <c r="ACW924" s="806"/>
      <c r="ACX924" s="806"/>
      <c r="ACY924" s="806"/>
      <c r="ACZ924" s="806"/>
      <c r="ADA924" s="806"/>
      <c r="ADB924" s="806"/>
      <c r="ADC924" s="806"/>
      <c r="ADD924" s="806"/>
      <c r="ADE924" s="806"/>
      <c r="ADF924" s="806"/>
      <c r="ADG924" s="806"/>
      <c r="ADH924" s="806"/>
      <c r="ADI924" s="806"/>
      <c r="ADJ924" s="806"/>
      <c r="ADK924" s="806"/>
      <c r="ADL924" s="806"/>
      <c r="ADM924" s="806"/>
      <c r="ADN924" s="806"/>
      <c r="ADO924" s="806"/>
      <c r="ADP924" s="806"/>
      <c r="ADQ924" s="806"/>
      <c r="ADR924" s="806"/>
      <c r="ADS924" s="806"/>
      <c r="ADT924" s="806"/>
      <c r="ADU924" s="806"/>
      <c r="ADV924" s="806"/>
      <c r="ADW924" s="806"/>
      <c r="ADX924" s="806"/>
      <c r="ADY924" s="806"/>
      <c r="ADZ924" s="806"/>
      <c r="AEA924" s="806"/>
      <c r="AEB924" s="806"/>
      <c r="AEC924" s="806"/>
      <c r="AED924" s="806"/>
      <c r="AEE924" s="806"/>
      <c r="AEF924" s="806"/>
      <c r="AEG924" s="806"/>
      <c r="AEH924" s="806"/>
      <c r="AEI924" s="806"/>
      <c r="AEJ924" s="806"/>
      <c r="AEK924" s="806"/>
      <c r="AEL924" s="806"/>
      <c r="AEM924" s="806"/>
      <c r="AEN924" s="806"/>
      <c r="AEO924" s="806"/>
      <c r="AEP924" s="806"/>
      <c r="AEQ924" s="806"/>
      <c r="AER924" s="806"/>
      <c r="AES924" s="806"/>
      <c r="AET924" s="806"/>
      <c r="AEU924" s="806"/>
      <c r="AEV924" s="806"/>
      <c r="AEW924" s="806"/>
      <c r="AEX924" s="806"/>
      <c r="AEY924" s="806"/>
      <c r="AEZ924" s="806"/>
      <c r="AFA924" s="806"/>
      <c r="AFB924" s="806"/>
      <c r="AFC924" s="806"/>
      <c r="AFD924" s="806"/>
      <c r="AFE924" s="806"/>
      <c r="AFF924" s="806"/>
      <c r="AFG924" s="806"/>
      <c r="AFH924" s="806"/>
      <c r="AFI924" s="806"/>
      <c r="AFJ924" s="806"/>
      <c r="AFK924" s="806"/>
      <c r="AFL924" s="806"/>
      <c r="AFM924" s="806"/>
      <c r="AFN924" s="806"/>
      <c r="AFO924" s="806"/>
      <c r="AFP924" s="806"/>
      <c r="AFQ924" s="806"/>
      <c r="AFR924" s="806"/>
      <c r="AFS924" s="806"/>
      <c r="AFT924" s="806"/>
      <c r="AFU924" s="806"/>
      <c r="AFV924" s="806"/>
      <c r="AFW924" s="806"/>
      <c r="AFX924" s="806"/>
      <c r="AFY924" s="806"/>
      <c r="AFZ924" s="806"/>
      <c r="AGA924" s="806"/>
      <c r="AGB924" s="806"/>
      <c r="AGC924" s="806"/>
      <c r="AGD924" s="806"/>
      <c r="AGE924" s="806"/>
      <c r="AGF924" s="806"/>
      <c r="AGG924" s="806"/>
      <c r="AGH924" s="806"/>
      <c r="AGI924" s="806"/>
      <c r="AGJ924" s="806"/>
      <c r="AGK924" s="806"/>
      <c r="AGL924" s="806"/>
      <c r="AGM924" s="806"/>
      <c r="AGN924" s="806"/>
      <c r="AGO924" s="806"/>
      <c r="AGP924" s="806"/>
      <c r="AGQ924" s="806"/>
      <c r="AGR924" s="806"/>
      <c r="AGS924" s="806"/>
      <c r="AGT924" s="806"/>
      <c r="AGU924" s="806"/>
      <c r="AGV924" s="806"/>
      <c r="AGW924" s="806"/>
      <c r="AGX924" s="806"/>
      <c r="AGY924" s="806"/>
      <c r="AGZ924" s="806"/>
      <c r="AHA924" s="806"/>
      <c r="AHB924" s="806"/>
      <c r="AHC924" s="806"/>
      <c r="AHD924" s="806"/>
      <c r="AHE924" s="806"/>
      <c r="AHF924" s="806"/>
      <c r="AHG924" s="806"/>
      <c r="AHH924" s="806"/>
      <c r="AHI924" s="806"/>
      <c r="AHJ924" s="806"/>
      <c r="AHK924" s="806"/>
      <c r="AHL924" s="806"/>
      <c r="AHM924" s="806"/>
      <c r="AHN924" s="806"/>
      <c r="AHO924" s="806"/>
      <c r="AHP924" s="806"/>
      <c r="AHQ924" s="806"/>
      <c r="AHR924" s="806"/>
      <c r="AHS924" s="806"/>
      <c r="AHT924" s="806"/>
      <c r="AHU924" s="806"/>
      <c r="AHV924" s="806"/>
      <c r="AHW924" s="806"/>
      <c r="AHX924" s="806"/>
      <c r="AHY924" s="806"/>
      <c r="AHZ924" s="806"/>
      <c r="AIA924" s="806"/>
      <c r="AIB924" s="806"/>
      <c r="AIC924" s="806"/>
      <c r="AID924" s="806"/>
      <c r="AIE924" s="806"/>
      <c r="AIF924" s="806"/>
      <c r="AIG924" s="806"/>
      <c r="AIH924" s="806"/>
      <c r="AII924" s="806"/>
      <c r="AIJ924" s="806"/>
      <c r="AIK924" s="806"/>
      <c r="AIL924" s="806"/>
      <c r="AIM924" s="806"/>
      <c r="AIN924" s="806"/>
      <c r="AIO924" s="806"/>
      <c r="AIP924" s="806"/>
      <c r="AIQ924" s="806"/>
      <c r="AIR924" s="806"/>
      <c r="AIS924" s="806"/>
      <c r="AIT924" s="806"/>
      <c r="AIU924" s="806"/>
      <c r="AIV924" s="806"/>
      <c r="AIW924" s="806"/>
      <c r="AIX924" s="806"/>
      <c r="AIY924" s="806"/>
      <c r="AIZ924" s="806"/>
      <c r="AJA924" s="806"/>
      <c r="AJB924" s="806"/>
      <c r="AJC924" s="806"/>
      <c r="AJD924" s="806"/>
      <c r="AJE924" s="806"/>
      <c r="AJF924" s="806"/>
      <c r="AJG924" s="806"/>
      <c r="AJH924" s="806"/>
      <c r="AJI924" s="806"/>
      <c r="AJJ924" s="806"/>
      <c r="AJK924" s="806"/>
      <c r="AJL924" s="806"/>
      <c r="AJM924" s="806"/>
      <c r="AJN924" s="806"/>
      <c r="AJO924" s="806"/>
      <c r="AJP924" s="806"/>
      <c r="AJQ924" s="806"/>
      <c r="AJR924" s="806"/>
      <c r="AJS924" s="806"/>
      <c r="AJT924" s="806"/>
      <c r="AJU924" s="806"/>
      <c r="AJV924" s="806"/>
      <c r="AJW924" s="806"/>
      <c r="AJX924" s="806"/>
      <c r="AJY924" s="806"/>
      <c r="AJZ924" s="806"/>
      <c r="AKA924" s="806"/>
      <c r="AKB924" s="806"/>
      <c r="AKC924" s="806"/>
      <c r="AKD924" s="806"/>
      <c r="AKE924" s="806"/>
      <c r="AKF924" s="806"/>
      <c r="AKG924" s="806"/>
      <c r="AKH924" s="806"/>
      <c r="AKI924" s="806"/>
      <c r="AKJ924" s="806"/>
      <c r="AKK924" s="806"/>
      <c r="AKL924" s="806"/>
      <c r="AKM924" s="806"/>
      <c r="AKN924" s="806"/>
      <c r="AKO924" s="806"/>
      <c r="AKP924" s="806"/>
      <c r="AKQ924" s="806"/>
      <c r="AKR924" s="806"/>
      <c r="AKS924" s="806"/>
      <c r="AKT924" s="806"/>
      <c r="AKU924" s="806"/>
      <c r="AKV924" s="806"/>
      <c r="AKW924" s="806"/>
      <c r="AKX924" s="806"/>
      <c r="AKY924" s="806"/>
      <c r="AKZ924" s="806"/>
      <c r="ALA924" s="806"/>
      <c r="ALB924" s="806"/>
      <c r="ALC924" s="806"/>
      <c r="ALD924" s="806"/>
      <c r="ALE924" s="806"/>
      <c r="ALF924" s="806"/>
      <c r="ALG924" s="806"/>
      <c r="ALH924" s="806"/>
      <c r="ALI924" s="806"/>
      <c r="ALJ924" s="806"/>
      <c r="ALK924" s="806"/>
      <c r="ALL924" s="806"/>
      <c r="ALM924" s="806"/>
      <c r="ALN924" s="806"/>
      <c r="ALO924" s="806"/>
      <c r="ALP924" s="806"/>
      <c r="ALQ924" s="806"/>
      <c r="ALR924" s="806"/>
      <c r="ALS924" s="806"/>
      <c r="ALT924" s="806"/>
      <c r="ALU924" s="806"/>
      <c r="ALV924" s="806"/>
      <c r="ALW924" s="806"/>
      <c r="ALX924" s="806"/>
      <c r="ALY924" s="806"/>
      <c r="ALZ924" s="806"/>
      <c r="AMA924" s="806"/>
      <c r="AMB924" s="806"/>
      <c r="AMC924" s="806"/>
      <c r="AMD924" s="806"/>
      <c r="AME924" s="806"/>
      <c r="AMF924" s="806"/>
      <c r="AMG924" s="806"/>
      <c r="AMH924" s="806"/>
      <c r="AMI924" s="806"/>
      <c r="AMJ924" s="806"/>
      <c r="AMK924" s="806"/>
      <c r="AML924" s="806"/>
      <c r="AMM924" s="806"/>
      <c r="AMN924" s="806"/>
      <c r="AMO924" s="806"/>
      <c r="AMP924" s="806"/>
      <c r="AMQ924" s="806"/>
      <c r="AMR924" s="806"/>
      <c r="AMS924" s="806"/>
      <c r="AMT924" s="806"/>
      <c r="AMU924" s="806"/>
      <c r="AMV924" s="806"/>
      <c r="AMW924" s="806"/>
      <c r="AMX924" s="806"/>
      <c r="AMY924" s="806"/>
      <c r="AMZ924" s="806"/>
      <c r="ANA924" s="806"/>
      <c r="ANB924" s="806"/>
      <c r="ANC924" s="806"/>
      <c r="AND924" s="806"/>
      <c r="ANE924" s="806"/>
      <c r="ANF924" s="806"/>
      <c r="ANG924" s="806"/>
      <c r="ANH924" s="806"/>
      <c r="ANI924" s="806"/>
      <c r="ANJ924" s="806"/>
      <c r="ANK924" s="806"/>
      <c r="ANL924" s="806"/>
      <c r="ANM924" s="806"/>
      <c r="ANN924" s="806"/>
      <c r="ANO924" s="806"/>
      <c r="ANP924" s="806"/>
      <c r="ANQ924" s="806"/>
      <c r="ANR924" s="806"/>
      <c r="ANS924" s="806"/>
      <c r="ANT924" s="806"/>
      <c r="ANU924" s="806"/>
      <c r="ANV924" s="806"/>
      <c r="ANW924" s="806"/>
      <c r="ANX924" s="806"/>
      <c r="ANY924" s="806"/>
      <c r="ANZ924" s="806"/>
      <c r="AOA924" s="806"/>
      <c r="AOB924" s="806"/>
      <c r="AOC924" s="806"/>
      <c r="AOD924" s="806"/>
      <c r="AOE924" s="806"/>
      <c r="AOF924" s="806"/>
      <c r="AOG924" s="806"/>
      <c r="AOH924" s="806"/>
      <c r="AOI924" s="806"/>
      <c r="AOJ924" s="806"/>
      <c r="AOK924" s="806"/>
      <c r="AOL924" s="806"/>
      <c r="AOM924" s="806"/>
      <c r="AON924" s="806"/>
      <c r="AOO924" s="806"/>
      <c r="AOP924" s="806"/>
      <c r="AOQ924" s="806"/>
      <c r="AOR924" s="806"/>
      <c r="AOS924" s="806"/>
      <c r="AOT924" s="806"/>
      <c r="AOU924" s="806"/>
      <c r="AOV924" s="806"/>
      <c r="AOW924" s="806"/>
      <c r="AOX924" s="806"/>
      <c r="AOY924" s="806"/>
      <c r="AOZ924" s="806"/>
      <c r="APA924" s="806"/>
      <c r="APB924" s="806"/>
      <c r="APC924" s="806"/>
      <c r="APD924" s="806"/>
      <c r="APE924" s="806"/>
      <c r="APF924" s="806"/>
      <c r="APG924" s="806"/>
      <c r="APH924" s="806"/>
      <c r="API924" s="806"/>
      <c r="APJ924" s="806"/>
      <c r="APK924" s="806"/>
      <c r="APL924" s="806"/>
      <c r="APM924" s="806"/>
      <c r="APN924" s="806"/>
      <c r="APO924" s="806"/>
      <c r="APP924" s="806"/>
      <c r="APQ924" s="806"/>
      <c r="APR924" s="806"/>
      <c r="APS924" s="806"/>
      <c r="APT924" s="806"/>
      <c r="APU924" s="806"/>
      <c r="APV924" s="806"/>
      <c r="APW924" s="806"/>
      <c r="APX924" s="806"/>
      <c r="APY924" s="806"/>
      <c r="APZ924" s="806"/>
      <c r="AQA924" s="806"/>
      <c r="AQB924" s="806"/>
      <c r="AQC924" s="806"/>
      <c r="AQD924" s="806"/>
      <c r="AQE924" s="806"/>
      <c r="AQF924" s="806"/>
      <c r="AQG924" s="806"/>
      <c r="AQH924" s="806"/>
      <c r="AQI924" s="806"/>
      <c r="AQJ924" s="806"/>
      <c r="AQK924" s="806"/>
      <c r="AQL924" s="806"/>
      <c r="AQM924" s="806"/>
      <c r="AQN924" s="806"/>
      <c r="AQO924" s="806"/>
      <c r="AQP924" s="806"/>
      <c r="AQQ924" s="806"/>
      <c r="AQR924" s="806"/>
      <c r="AQS924" s="806"/>
      <c r="AQT924" s="806"/>
      <c r="AQU924" s="806"/>
      <c r="AQV924" s="806"/>
      <c r="AQW924" s="806"/>
      <c r="AQX924" s="806"/>
      <c r="AQY924" s="806"/>
      <c r="AQZ924" s="806"/>
      <c r="ARA924" s="806"/>
      <c r="ARB924" s="806"/>
      <c r="ARC924" s="806"/>
      <c r="ARD924" s="806"/>
      <c r="ARE924" s="806"/>
      <c r="ARF924" s="806"/>
      <c r="ARG924" s="806"/>
      <c r="ARH924" s="806"/>
      <c r="ARI924" s="806"/>
      <c r="ARJ924" s="806"/>
      <c r="ARK924" s="806"/>
      <c r="ARL924" s="806"/>
      <c r="ARM924" s="806"/>
      <c r="ARN924" s="806"/>
      <c r="ARO924" s="806"/>
      <c r="ARP924" s="806"/>
      <c r="ARQ924" s="806"/>
      <c r="ARR924" s="806"/>
      <c r="ARS924" s="806"/>
      <c r="ART924" s="806"/>
      <c r="ARU924" s="806"/>
      <c r="ARV924" s="806"/>
      <c r="ARW924" s="806"/>
      <c r="ARX924" s="806"/>
      <c r="ARY924" s="806"/>
      <c r="ARZ924" s="806"/>
      <c r="ASA924" s="806"/>
      <c r="ASB924" s="806"/>
      <c r="ASC924" s="806"/>
      <c r="ASD924" s="806"/>
      <c r="ASE924" s="806"/>
      <c r="ASF924" s="806"/>
      <c r="ASG924" s="806"/>
      <c r="ASH924" s="806"/>
      <c r="ASI924" s="806"/>
      <c r="ASJ924" s="806"/>
      <c r="ASK924" s="806"/>
      <c r="ASL924" s="806"/>
      <c r="ASM924" s="806"/>
      <c r="ASN924" s="806"/>
      <c r="ASO924" s="806"/>
      <c r="ASP924" s="806"/>
      <c r="ASQ924" s="806"/>
      <c r="ASR924" s="806"/>
      <c r="ASS924" s="806"/>
      <c r="AST924" s="806"/>
      <c r="ASU924" s="806"/>
      <c r="ASV924" s="806"/>
      <c r="ASW924" s="806"/>
      <c r="ASX924" s="806"/>
      <c r="ASY924" s="806"/>
      <c r="ASZ924" s="806"/>
      <c r="ATA924" s="806"/>
      <c r="ATB924" s="806"/>
      <c r="ATC924" s="806"/>
      <c r="ATD924" s="806"/>
      <c r="ATE924" s="806"/>
      <c r="ATF924" s="806"/>
      <c r="ATG924" s="806"/>
      <c r="ATH924" s="806"/>
      <c r="ATI924" s="806"/>
      <c r="ATJ924" s="806"/>
      <c r="ATK924" s="806"/>
      <c r="ATL924" s="806"/>
      <c r="ATM924" s="806"/>
      <c r="ATN924" s="806"/>
      <c r="ATO924" s="806"/>
      <c r="ATP924" s="806"/>
      <c r="ATQ924" s="806"/>
      <c r="ATR924" s="806"/>
      <c r="ATS924" s="806"/>
      <c r="ATT924" s="806"/>
      <c r="ATU924" s="806"/>
      <c r="ATV924" s="806"/>
      <c r="ATW924" s="806"/>
      <c r="ATX924" s="806"/>
      <c r="ATY924" s="806"/>
      <c r="ATZ924" s="806"/>
      <c r="AUA924" s="806"/>
      <c r="AUB924" s="806"/>
      <c r="AUC924" s="806"/>
      <c r="AUD924" s="806"/>
      <c r="AUE924" s="806"/>
      <c r="AUF924" s="806"/>
      <c r="AUG924" s="806"/>
      <c r="AUH924" s="806"/>
      <c r="AUI924" s="806"/>
      <c r="AUJ924" s="806"/>
      <c r="AUK924" s="806"/>
      <c r="AUL924" s="806"/>
      <c r="AUM924" s="806"/>
      <c r="AUN924" s="806"/>
      <c r="AUO924" s="806"/>
      <c r="AUP924" s="806"/>
      <c r="AUQ924" s="806"/>
      <c r="AUR924" s="806"/>
      <c r="AUS924" s="806"/>
      <c r="AUT924" s="806"/>
      <c r="AUU924" s="806"/>
      <c r="AUV924" s="806"/>
      <c r="AUW924" s="806"/>
      <c r="AUX924" s="806"/>
      <c r="AUY924" s="806"/>
      <c r="AUZ924" s="806"/>
      <c r="AVA924" s="806"/>
      <c r="AVB924" s="806"/>
      <c r="AVC924" s="806"/>
      <c r="AVD924" s="806"/>
      <c r="AVE924" s="806"/>
      <c r="AVF924" s="806"/>
      <c r="AVG924" s="806"/>
      <c r="AVH924" s="806"/>
      <c r="AVI924" s="806"/>
      <c r="AVJ924" s="806"/>
      <c r="AVK924" s="806"/>
      <c r="AVL924" s="806"/>
      <c r="AVM924" s="806"/>
      <c r="AVN924" s="806"/>
      <c r="AVO924" s="806"/>
      <c r="AVP924" s="806"/>
      <c r="AVQ924" s="806"/>
      <c r="AVR924" s="806"/>
      <c r="AVS924" s="806"/>
      <c r="AVT924" s="806"/>
      <c r="AVU924" s="806"/>
      <c r="AVV924" s="806"/>
      <c r="AVW924" s="806"/>
      <c r="AVX924" s="806"/>
      <c r="AVY924" s="806"/>
      <c r="AVZ924" s="806"/>
      <c r="AWA924" s="806"/>
      <c r="AWB924" s="806"/>
      <c r="AWC924" s="806"/>
      <c r="AWD924" s="806"/>
      <c r="AWE924" s="806"/>
      <c r="AWF924" s="806"/>
      <c r="AWG924" s="806"/>
      <c r="AWH924" s="806"/>
      <c r="AWI924" s="806"/>
      <c r="AWJ924" s="806"/>
      <c r="AWK924" s="806"/>
      <c r="AWL924" s="806"/>
      <c r="AWM924" s="806"/>
      <c r="AWN924" s="806"/>
      <c r="AWO924" s="806"/>
      <c r="AWP924" s="806"/>
      <c r="AWQ924" s="806"/>
      <c r="AWR924" s="806"/>
      <c r="AWS924" s="806"/>
      <c r="AWT924" s="806"/>
      <c r="AWU924" s="806"/>
      <c r="AWV924" s="806"/>
      <c r="AWW924" s="806"/>
      <c r="AWX924" s="806"/>
      <c r="AWY924" s="806"/>
      <c r="AWZ924" s="806"/>
      <c r="AXA924" s="806"/>
      <c r="AXB924" s="806"/>
      <c r="AXC924" s="806"/>
      <c r="AXD924" s="806"/>
      <c r="AXE924" s="806"/>
      <c r="AXF924" s="806"/>
      <c r="AXG924" s="806"/>
      <c r="AXH924" s="806"/>
      <c r="AXI924" s="806"/>
      <c r="AXJ924" s="806"/>
      <c r="AXK924" s="806"/>
      <c r="AXL924" s="806"/>
      <c r="AXM924" s="806"/>
      <c r="AXN924" s="806"/>
      <c r="AXO924" s="806"/>
      <c r="AXP924" s="806"/>
      <c r="AXQ924" s="806"/>
      <c r="AXR924" s="806"/>
      <c r="AXS924" s="806"/>
      <c r="AXT924" s="806"/>
      <c r="AXU924" s="806"/>
      <c r="AXV924" s="806"/>
      <c r="AXW924" s="806"/>
      <c r="AXX924" s="806"/>
      <c r="AXY924" s="806"/>
      <c r="AXZ924" s="806"/>
      <c r="AYA924" s="806"/>
      <c r="AYB924" s="806"/>
      <c r="AYC924" s="806"/>
      <c r="AYD924" s="806"/>
      <c r="AYE924" s="806"/>
      <c r="AYF924" s="806"/>
      <c r="AYG924" s="806"/>
      <c r="AYH924" s="806"/>
      <c r="AYI924" s="806"/>
      <c r="AYJ924" s="806"/>
      <c r="AYK924" s="806"/>
      <c r="AYL924" s="806"/>
      <c r="AYM924" s="806"/>
      <c r="AYN924" s="806"/>
      <c r="AYO924" s="806"/>
      <c r="AYP924" s="806"/>
      <c r="AYQ924" s="806"/>
      <c r="AYR924" s="806"/>
      <c r="AYS924" s="806"/>
      <c r="AYT924" s="806"/>
      <c r="AYU924" s="806"/>
      <c r="AYV924" s="806"/>
      <c r="AYW924" s="806"/>
      <c r="AYX924" s="806"/>
      <c r="AYY924" s="806"/>
      <c r="AYZ924" s="806"/>
      <c r="AZA924" s="806"/>
      <c r="AZB924" s="806"/>
      <c r="AZC924" s="806"/>
      <c r="AZD924" s="806"/>
      <c r="AZE924" s="806"/>
      <c r="AZF924" s="806"/>
      <c r="AZG924" s="806"/>
      <c r="AZH924" s="806"/>
      <c r="AZI924" s="806"/>
      <c r="AZJ924" s="806"/>
      <c r="AZK924" s="806"/>
      <c r="AZL924" s="806"/>
      <c r="AZM924" s="806"/>
      <c r="AZN924" s="806"/>
      <c r="AZO924" s="806"/>
      <c r="AZP924" s="806"/>
      <c r="AZQ924" s="806"/>
      <c r="AZR924" s="806"/>
      <c r="AZS924" s="806"/>
      <c r="AZT924" s="806"/>
      <c r="AZU924" s="806"/>
      <c r="AZV924" s="806"/>
      <c r="AZW924" s="806"/>
      <c r="AZX924" s="806"/>
      <c r="AZY924" s="806"/>
      <c r="AZZ924" s="806"/>
      <c r="BAA924" s="806"/>
      <c r="BAB924" s="806"/>
      <c r="BAC924" s="806"/>
      <c r="BAD924" s="806"/>
      <c r="BAE924" s="806"/>
      <c r="BAF924" s="806"/>
      <c r="BAG924" s="806"/>
      <c r="BAH924" s="806"/>
      <c r="BAI924" s="806"/>
      <c r="BAJ924" s="806"/>
      <c r="BAK924" s="806"/>
      <c r="BAL924" s="806"/>
      <c r="BAM924" s="806"/>
      <c r="BAN924" s="806"/>
      <c r="BAO924" s="806"/>
      <c r="BAP924" s="806"/>
      <c r="BAQ924" s="806"/>
      <c r="BAR924" s="806"/>
      <c r="BAS924" s="806"/>
      <c r="BAT924" s="806"/>
      <c r="BAU924" s="806"/>
      <c r="BAV924" s="806"/>
      <c r="BAW924" s="806"/>
      <c r="BAX924" s="806"/>
      <c r="BAY924" s="806"/>
      <c r="BAZ924" s="806"/>
      <c r="BBA924" s="806"/>
      <c r="BBB924" s="806"/>
      <c r="BBC924" s="806"/>
      <c r="BBD924" s="806"/>
      <c r="BBE924" s="806"/>
      <c r="BBF924" s="806"/>
      <c r="BBG924" s="806"/>
      <c r="BBH924" s="806"/>
      <c r="BBI924" s="806"/>
      <c r="BBJ924" s="806"/>
      <c r="BBK924" s="806"/>
      <c r="BBL924" s="806"/>
      <c r="BBM924" s="806"/>
      <c r="BBN924" s="806"/>
      <c r="BBO924" s="806"/>
      <c r="BBP924" s="806"/>
      <c r="BBQ924" s="806"/>
      <c r="BBR924" s="806"/>
      <c r="BBS924" s="806"/>
      <c r="BBT924" s="806"/>
      <c r="BBU924" s="806"/>
      <c r="BBV924" s="806"/>
      <c r="BBW924" s="806"/>
      <c r="BBX924" s="806"/>
      <c r="BBY924" s="806"/>
      <c r="BBZ924" s="806"/>
      <c r="BCA924" s="806"/>
      <c r="BCB924" s="806"/>
      <c r="BCC924" s="806"/>
      <c r="BCD924" s="806"/>
      <c r="BCE924" s="806"/>
      <c r="BCF924" s="806"/>
      <c r="BCG924" s="806"/>
      <c r="BCH924" s="806"/>
      <c r="BCI924" s="806"/>
      <c r="BCJ924" s="806"/>
      <c r="BCK924" s="806"/>
      <c r="BCL924" s="806"/>
      <c r="BCM924" s="806"/>
      <c r="BCN924" s="806"/>
      <c r="BCO924" s="806"/>
      <c r="BCP924" s="806"/>
      <c r="BCQ924" s="806"/>
      <c r="BCR924" s="806"/>
      <c r="BCS924" s="806"/>
      <c r="BCT924" s="806"/>
      <c r="BCU924" s="806"/>
      <c r="BCV924" s="806"/>
      <c r="BCW924" s="806"/>
      <c r="BCX924" s="806"/>
      <c r="BCY924" s="806"/>
      <c r="BCZ924" s="806"/>
      <c r="BDA924" s="806"/>
      <c r="BDB924" s="806"/>
      <c r="BDC924" s="806"/>
      <c r="BDD924" s="806"/>
      <c r="BDE924" s="806"/>
      <c r="BDF924" s="806"/>
      <c r="BDG924" s="806"/>
      <c r="BDH924" s="806"/>
      <c r="BDI924" s="806"/>
      <c r="BDJ924" s="806"/>
      <c r="BDK924" s="806"/>
      <c r="BDL924" s="806"/>
      <c r="BDM924" s="806"/>
      <c r="BDN924" s="806"/>
      <c r="BDO924" s="806"/>
      <c r="BDP924" s="806"/>
      <c r="BDQ924" s="806"/>
      <c r="BDR924" s="806"/>
      <c r="BDS924" s="806"/>
      <c r="BDT924" s="806"/>
      <c r="BDU924" s="806"/>
      <c r="BDV924" s="806"/>
      <c r="BDW924" s="806"/>
      <c r="BDX924" s="806"/>
      <c r="BDY924" s="806"/>
      <c r="BDZ924" s="806"/>
      <c r="BEA924" s="806"/>
      <c r="BEB924" s="806"/>
      <c r="BEC924" s="806"/>
      <c r="BED924" s="806"/>
      <c r="BEE924" s="806"/>
      <c r="BEF924" s="806"/>
      <c r="BEG924" s="806"/>
      <c r="BEH924" s="806"/>
      <c r="BEI924" s="806"/>
      <c r="BEJ924" s="806"/>
      <c r="BEK924" s="806"/>
      <c r="BEL924" s="806"/>
      <c r="BEM924" s="806"/>
      <c r="BEN924" s="806"/>
      <c r="BEO924" s="806"/>
      <c r="BEP924" s="806"/>
      <c r="BEQ924" s="806"/>
      <c r="BER924" s="806"/>
      <c r="BES924" s="806"/>
      <c r="BET924" s="806"/>
      <c r="BEU924" s="806"/>
      <c r="BEV924" s="806"/>
      <c r="BEW924" s="806"/>
      <c r="BEX924" s="806"/>
      <c r="BEY924" s="806"/>
      <c r="BEZ924" s="806"/>
      <c r="BFA924" s="806"/>
      <c r="BFB924" s="806"/>
      <c r="BFC924" s="806"/>
      <c r="BFD924" s="806"/>
      <c r="BFE924" s="806"/>
      <c r="BFF924" s="806"/>
      <c r="BFG924" s="806"/>
      <c r="BFH924" s="806"/>
      <c r="BFI924" s="806"/>
      <c r="BFJ924" s="806"/>
      <c r="BFK924" s="806"/>
      <c r="BFL924" s="806"/>
      <c r="BFM924" s="806"/>
      <c r="BFN924" s="806"/>
      <c r="BFO924" s="806"/>
      <c r="BFP924" s="806"/>
      <c r="BFQ924" s="806"/>
      <c r="BFR924" s="806"/>
      <c r="BFS924" s="806"/>
      <c r="BFT924" s="806"/>
      <c r="BFU924" s="806"/>
      <c r="BFV924" s="806"/>
      <c r="BFW924" s="806"/>
      <c r="BFX924" s="806"/>
      <c r="BFY924" s="806"/>
      <c r="BFZ924" s="806"/>
      <c r="BGA924" s="806"/>
      <c r="BGB924" s="806"/>
      <c r="BGC924" s="806"/>
      <c r="BGD924" s="806"/>
      <c r="BGE924" s="806"/>
      <c r="BGF924" s="806"/>
      <c r="BGG924" s="806"/>
      <c r="BGH924" s="806"/>
      <c r="BGI924" s="806"/>
      <c r="BGJ924" s="806"/>
      <c r="BGK924" s="806"/>
      <c r="BGL924" s="806"/>
      <c r="BGM924" s="806"/>
      <c r="BGN924" s="806"/>
      <c r="BGO924" s="806"/>
      <c r="BGP924" s="806"/>
      <c r="BGQ924" s="806"/>
      <c r="BGR924" s="806"/>
      <c r="BGS924" s="806"/>
      <c r="BGT924" s="806"/>
      <c r="BGU924" s="806"/>
      <c r="BGV924" s="806"/>
      <c r="BGW924" s="806"/>
      <c r="BGX924" s="806"/>
      <c r="BGY924" s="806"/>
      <c r="BGZ924" s="806"/>
      <c r="BHA924" s="806"/>
      <c r="BHB924" s="806"/>
      <c r="BHC924" s="806"/>
      <c r="BHD924" s="806"/>
      <c r="BHE924" s="806"/>
      <c r="BHF924" s="806"/>
      <c r="BHG924" s="806"/>
      <c r="BHH924" s="806"/>
      <c r="BHI924" s="806"/>
      <c r="BHJ924" s="806"/>
      <c r="BHK924" s="806"/>
      <c r="BHL924" s="806"/>
      <c r="BHM924" s="806"/>
      <c r="BHN924" s="806"/>
      <c r="BHO924" s="806"/>
      <c r="BHP924" s="806"/>
      <c r="BHQ924" s="806"/>
      <c r="BHR924" s="806"/>
      <c r="BHS924" s="806"/>
      <c r="BHT924" s="806"/>
      <c r="BHU924" s="806"/>
      <c r="BHV924" s="806"/>
      <c r="BHW924" s="806"/>
      <c r="BHX924" s="806"/>
      <c r="BHY924" s="806"/>
      <c r="BHZ924" s="806"/>
      <c r="BIA924" s="806"/>
      <c r="BIB924" s="806"/>
      <c r="BIC924" s="806"/>
      <c r="BID924" s="806"/>
      <c r="BIE924" s="806"/>
      <c r="BIF924" s="806"/>
      <c r="BIG924" s="806"/>
      <c r="BIH924" s="806"/>
      <c r="BII924" s="806"/>
      <c r="BIJ924" s="806"/>
      <c r="BIK924" s="806"/>
      <c r="BIL924" s="806"/>
      <c r="BIM924" s="806"/>
      <c r="BIN924" s="806"/>
      <c r="BIO924" s="806"/>
      <c r="BIP924" s="806"/>
      <c r="BIQ924" s="806"/>
      <c r="BIR924" s="806"/>
      <c r="BIS924" s="806"/>
      <c r="BIT924" s="806"/>
      <c r="BIU924" s="806"/>
      <c r="BIV924" s="806"/>
      <c r="BIW924" s="806"/>
      <c r="BIX924" s="806"/>
      <c r="BIY924" s="806"/>
      <c r="BIZ924" s="806"/>
      <c r="BJA924" s="806"/>
      <c r="BJB924" s="806"/>
      <c r="BJC924" s="806"/>
      <c r="BJD924" s="806"/>
      <c r="BJE924" s="806"/>
      <c r="BJF924" s="806"/>
      <c r="BJG924" s="806"/>
      <c r="BJH924" s="806"/>
      <c r="BJI924" s="806"/>
      <c r="BJJ924" s="806"/>
      <c r="BJK924" s="806"/>
      <c r="BJL924" s="806"/>
      <c r="BJM924" s="806"/>
      <c r="BJN924" s="806"/>
      <c r="BJO924" s="806"/>
      <c r="BJP924" s="806"/>
      <c r="BJQ924" s="806"/>
      <c r="BJR924" s="806"/>
      <c r="BJS924" s="806"/>
      <c r="BJT924" s="806"/>
      <c r="BJU924" s="806"/>
      <c r="BJV924" s="806"/>
      <c r="BJW924" s="806"/>
      <c r="BJX924" s="806"/>
      <c r="BJY924" s="806"/>
      <c r="BJZ924" s="806"/>
      <c r="BKA924" s="806"/>
      <c r="BKB924" s="806"/>
      <c r="BKC924" s="806"/>
      <c r="BKD924" s="806"/>
      <c r="BKE924" s="806"/>
      <c r="BKF924" s="806"/>
      <c r="BKG924" s="806"/>
      <c r="BKH924" s="806"/>
      <c r="BKI924" s="806"/>
      <c r="BKJ924" s="806"/>
      <c r="BKK924" s="806"/>
      <c r="BKL924" s="806"/>
      <c r="BKM924" s="806"/>
      <c r="BKN924" s="806"/>
      <c r="BKO924" s="806"/>
      <c r="BKP924" s="806"/>
      <c r="BKQ924" s="806"/>
      <c r="BKR924" s="806"/>
      <c r="BKS924" s="806"/>
      <c r="BKT924" s="806"/>
      <c r="BKU924" s="806"/>
      <c r="BKV924" s="806"/>
      <c r="BKW924" s="806"/>
      <c r="BKX924" s="806"/>
      <c r="BKY924" s="806"/>
      <c r="BKZ924" s="806"/>
      <c r="BLA924" s="806"/>
      <c r="BLB924" s="806"/>
      <c r="BLC924" s="806"/>
      <c r="BLD924" s="806"/>
      <c r="BLE924" s="806"/>
      <c r="BLF924" s="806"/>
      <c r="BLG924" s="806"/>
      <c r="BLH924" s="806"/>
      <c r="BLI924" s="806"/>
      <c r="BLJ924" s="806"/>
      <c r="BLK924" s="806"/>
      <c r="BLL924" s="806"/>
      <c r="BLM924" s="806"/>
      <c r="BLN924" s="806"/>
      <c r="BLO924" s="806"/>
      <c r="BLP924" s="806"/>
      <c r="BLQ924" s="806"/>
      <c r="BLR924" s="806"/>
      <c r="BLS924" s="806"/>
      <c r="BLT924" s="806"/>
      <c r="BLU924" s="806"/>
      <c r="BLV924" s="806"/>
      <c r="BLW924" s="806"/>
      <c r="BLX924" s="806"/>
      <c r="BLY924" s="806"/>
      <c r="BLZ924" s="806"/>
      <c r="BMA924" s="806"/>
      <c r="BMB924" s="806"/>
      <c r="BMC924" s="806"/>
      <c r="BMD924" s="806"/>
      <c r="BME924" s="806"/>
      <c r="BMF924" s="806"/>
      <c r="BMG924" s="806"/>
      <c r="BMH924" s="806"/>
      <c r="BMI924" s="806"/>
      <c r="BMJ924" s="806"/>
      <c r="BMK924" s="806"/>
      <c r="BML924" s="806"/>
      <c r="BMM924" s="806"/>
      <c r="BMN924" s="806"/>
      <c r="BMO924" s="806"/>
      <c r="BMP924" s="806"/>
      <c r="BMQ924" s="806"/>
      <c r="BMR924" s="806"/>
      <c r="BMS924" s="806"/>
      <c r="BMT924" s="806"/>
      <c r="BMU924" s="806"/>
      <c r="BMV924" s="806"/>
      <c r="BMW924" s="806"/>
      <c r="BMX924" s="806"/>
      <c r="BMY924" s="806"/>
      <c r="BMZ924" s="806"/>
      <c r="BNA924" s="806"/>
      <c r="BNB924" s="806"/>
      <c r="BNC924" s="806"/>
      <c r="BND924" s="806"/>
      <c r="BNE924" s="806"/>
      <c r="BNF924" s="806"/>
      <c r="BNG924" s="806"/>
      <c r="BNH924" s="806"/>
      <c r="BNI924" s="806"/>
      <c r="BNJ924" s="806"/>
      <c r="BNK924" s="806"/>
      <c r="BNL924" s="806"/>
      <c r="BNM924" s="806"/>
      <c r="BNN924" s="806"/>
      <c r="BNO924" s="806"/>
      <c r="BNP924" s="806"/>
      <c r="BNQ924" s="806"/>
      <c r="BNR924" s="806"/>
      <c r="BNS924" s="806"/>
      <c r="BNT924" s="806"/>
      <c r="BNU924" s="806"/>
      <c r="BNV924" s="806"/>
      <c r="BNW924" s="806"/>
      <c r="BNX924" s="806"/>
      <c r="BNY924" s="806"/>
      <c r="BNZ924" s="806"/>
      <c r="BOA924" s="806"/>
      <c r="BOB924" s="806"/>
      <c r="BOC924" s="806"/>
      <c r="BOD924" s="806"/>
      <c r="BOE924" s="806"/>
      <c r="BOF924" s="806"/>
      <c r="BOG924" s="806"/>
      <c r="BOH924" s="806"/>
      <c r="BOI924" s="806"/>
      <c r="BOJ924" s="806"/>
      <c r="BOK924" s="806"/>
      <c r="BOL924" s="806"/>
      <c r="BOM924" s="806"/>
      <c r="BON924" s="806"/>
      <c r="BOO924" s="806"/>
      <c r="BOP924" s="806"/>
      <c r="BOQ924" s="806"/>
      <c r="BOR924" s="806"/>
      <c r="BOS924" s="806"/>
      <c r="BOT924" s="806"/>
      <c r="BOU924" s="806"/>
      <c r="BOV924" s="806"/>
      <c r="BOW924" s="806"/>
      <c r="BOX924" s="806"/>
      <c r="BOY924" s="806"/>
      <c r="BOZ924" s="806"/>
      <c r="BPA924" s="806"/>
      <c r="BPB924" s="806"/>
      <c r="BPC924" s="806"/>
      <c r="BPD924" s="806"/>
      <c r="BPE924" s="806"/>
      <c r="BPF924" s="806"/>
      <c r="BPG924" s="806"/>
      <c r="BPH924" s="806"/>
      <c r="BPI924" s="806"/>
      <c r="BPJ924" s="806"/>
      <c r="BPK924" s="806"/>
      <c r="BPL924" s="806"/>
      <c r="BPM924" s="806"/>
      <c r="BPN924" s="806"/>
      <c r="BPO924" s="806"/>
      <c r="BPP924" s="806"/>
      <c r="BPQ924" s="806"/>
      <c r="BPR924" s="806"/>
      <c r="BPS924" s="806"/>
      <c r="BPT924" s="806"/>
      <c r="BPU924" s="806"/>
      <c r="BPV924" s="806"/>
      <c r="BPW924" s="806"/>
      <c r="BPX924" s="806"/>
      <c r="BPY924" s="806"/>
      <c r="BPZ924" s="806"/>
      <c r="BQA924" s="806"/>
      <c r="BQB924" s="806"/>
      <c r="BQC924" s="806"/>
      <c r="BQD924" s="806"/>
      <c r="BQE924" s="806"/>
      <c r="BQF924" s="806"/>
      <c r="BQG924" s="806"/>
      <c r="BQH924" s="806"/>
      <c r="BQI924" s="806"/>
      <c r="BQJ924" s="806"/>
      <c r="BQK924" s="806"/>
      <c r="BQL924" s="806"/>
      <c r="BQM924" s="806"/>
      <c r="BQN924" s="806"/>
      <c r="BQO924" s="806"/>
      <c r="BQP924" s="806"/>
      <c r="BQQ924" s="806"/>
      <c r="BQR924" s="806"/>
      <c r="BQS924" s="806"/>
      <c r="BQT924" s="806"/>
      <c r="BQU924" s="806"/>
      <c r="BQV924" s="806"/>
      <c r="BQW924" s="806"/>
      <c r="BQX924" s="806"/>
      <c r="BQY924" s="806"/>
      <c r="BQZ924" s="806"/>
      <c r="BRA924" s="806"/>
      <c r="BRB924" s="806"/>
      <c r="BRC924" s="806"/>
      <c r="BRD924" s="806"/>
      <c r="BRE924" s="806"/>
      <c r="BRF924" s="806"/>
      <c r="BRG924" s="806"/>
      <c r="BRH924" s="806"/>
      <c r="BRI924" s="806"/>
      <c r="BRJ924" s="806"/>
      <c r="BRK924" s="806"/>
      <c r="BRL924" s="806"/>
      <c r="BRM924" s="806"/>
      <c r="BRN924" s="806"/>
      <c r="BRO924" s="806"/>
      <c r="BRP924" s="806"/>
      <c r="BRQ924" s="806"/>
      <c r="BRR924" s="806"/>
      <c r="BRS924" s="806"/>
      <c r="BRT924" s="806"/>
      <c r="BRU924" s="806"/>
      <c r="BRV924" s="806"/>
      <c r="BRW924" s="806"/>
      <c r="BRX924" s="806"/>
      <c r="BRY924" s="806"/>
      <c r="BRZ924" s="806"/>
      <c r="BSA924" s="806"/>
      <c r="BSB924" s="806"/>
      <c r="BSC924" s="806"/>
      <c r="BSD924" s="806"/>
      <c r="BSE924" s="806"/>
      <c r="BSF924" s="806"/>
      <c r="BSG924" s="806"/>
      <c r="BSH924" s="806"/>
      <c r="BSI924" s="806"/>
      <c r="BSJ924" s="806"/>
      <c r="BSK924" s="806"/>
      <c r="BSL924" s="806"/>
      <c r="BSM924" s="806"/>
      <c r="BSN924" s="806"/>
      <c r="BSO924" s="806"/>
      <c r="BSP924" s="806"/>
      <c r="BSQ924" s="806"/>
      <c r="BSR924" s="806"/>
      <c r="BSS924" s="806"/>
      <c r="BST924" s="806"/>
      <c r="BSU924" s="806"/>
      <c r="BSV924" s="806"/>
      <c r="BSW924" s="806"/>
      <c r="BSX924" s="806"/>
      <c r="BSY924" s="806"/>
      <c r="BSZ924" s="806"/>
      <c r="BTA924" s="806"/>
      <c r="BTB924" s="806"/>
      <c r="BTC924" s="806"/>
      <c r="BTD924" s="806"/>
      <c r="BTE924" s="806"/>
      <c r="BTF924" s="806"/>
      <c r="BTG924" s="806"/>
      <c r="BTH924" s="806"/>
      <c r="BTI924" s="806"/>
      <c r="BTJ924" s="806"/>
      <c r="BTK924" s="806"/>
      <c r="BTL924" s="806"/>
      <c r="BTM924" s="806"/>
      <c r="BTN924" s="806"/>
      <c r="BTO924" s="806"/>
      <c r="BTP924" s="806"/>
      <c r="BTQ924" s="806"/>
      <c r="BTR924" s="806"/>
      <c r="BTS924" s="806"/>
      <c r="BTT924" s="806"/>
      <c r="BTU924" s="806"/>
      <c r="BTV924" s="806"/>
      <c r="BTW924" s="806"/>
      <c r="BTX924" s="806"/>
      <c r="BTY924" s="806"/>
      <c r="BTZ924" s="806"/>
      <c r="BUA924" s="806"/>
      <c r="BUB924" s="806"/>
      <c r="BUC924" s="806"/>
      <c r="BUD924" s="806"/>
      <c r="BUE924" s="806"/>
      <c r="BUF924" s="806"/>
      <c r="BUG924" s="806"/>
      <c r="BUH924" s="806"/>
      <c r="BUI924" s="806"/>
      <c r="BUJ924" s="806"/>
      <c r="BUK924" s="806"/>
      <c r="BUL924" s="806"/>
      <c r="BUM924" s="806"/>
      <c r="BUN924" s="806"/>
      <c r="BUO924" s="806"/>
      <c r="BUP924" s="806"/>
      <c r="BUQ924" s="806"/>
      <c r="BUR924" s="806"/>
      <c r="BUS924" s="806"/>
      <c r="BUT924" s="806"/>
      <c r="BUU924" s="806"/>
      <c r="BUV924" s="806"/>
      <c r="BUW924" s="806"/>
      <c r="BUX924" s="806"/>
      <c r="BUY924" s="806"/>
      <c r="BUZ924" s="806"/>
      <c r="BVA924" s="806"/>
      <c r="BVB924" s="806"/>
      <c r="BVC924" s="806"/>
      <c r="BVD924" s="806"/>
      <c r="BVE924" s="806"/>
      <c r="BVF924" s="806"/>
      <c r="BVG924" s="806"/>
      <c r="BVH924" s="806"/>
      <c r="BVI924" s="806"/>
      <c r="BVJ924" s="806"/>
      <c r="BVK924" s="806"/>
      <c r="BVL924" s="806"/>
      <c r="BVM924" s="806"/>
      <c r="BVN924" s="806"/>
      <c r="BVO924" s="806"/>
      <c r="BVP924" s="806"/>
      <c r="BVQ924" s="806"/>
      <c r="BVR924" s="806"/>
      <c r="BVS924" s="806"/>
      <c r="BVT924" s="806"/>
      <c r="BVU924" s="806"/>
      <c r="BVV924" s="806"/>
      <c r="BVW924" s="806"/>
      <c r="BVX924" s="806"/>
      <c r="BVY924" s="806"/>
      <c r="BVZ924" s="806"/>
      <c r="BWA924" s="806"/>
      <c r="BWB924" s="806"/>
      <c r="BWC924" s="806"/>
      <c r="BWD924" s="806"/>
      <c r="BWE924" s="806"/>
      <c r="BWF924" s="806"/>
      <c r="BWG924" s="806"/>
      <c r="BWH924" s="806"/>
      <c r="BWI924" s="806"/>
      <c r="BWJ924" s="806"/>
      <c r="BWK924" s="806"/>
      <c r="BWL924" s="806"/>
      <c r="BWM924" s="806"/>
      <c r="BWN924" s="806"/>
      <c r="BWO924" s="806"/>
      <c r="BWP924" s="806"/>
      <c r="BWQ924" s="806"/>
      <c r="BWR924" s="806"/>
      <c r="BWS924" s="806"/>
      <c r="BWT924" s="806"/>
      <c r="BWU924" s="806"/>
      <c r="BWV924" s="806"/>
      <c r="BWW924" s="806"/>
      <c r="BWX924" s="806"/>
      <c r="BWY924" s="806"/>
      <c r="BWZ924" s="806"/>
      <c r="BXA924" s="806"/>
      <c r="BXB924" s="806"/>
      <c r="BXC924" s="806"/>
      <c r="BXD924" s="806"/>
      <c r="BXE924" s="806"/>
      <c r="BXF924" s="806"/>
      <c r="BXG924" s="806"/>
      <c r="BXH924" s="806"/>
      <c r="BXI924" s="806"/>
      <c r="BXJ924" s="806"/>
      <c r="BXK924" s="806"/>
      <c r="BXL924" s="806"/>
      <c r="BXM924" s="806"/>
      <c r="BXN924" s="806"/>
      <c r="BXO924" s="806"/>
      <c r="BXP924" s="806"/>
      <c r="BXQ924" s="806"/>
      <c r="BXR924" s="806"/>
      <c r="BXS924" s="806"/>
      <c r="BXT924" s="806"/>
      <c r="BXU924" s="806"/>
      <c r="BXV924" s="806"/>
      <c r="BXW924" s="806"/>
      <c r="BXX924" s="806"/>
      <c r="BXY924" s="806"/>
      <c r="BXZ924" s="806"/>
      <c r="BYA924" s="806"/>
      <c r="BYB924" s="806"/>
      <c r="BYC924" s="806"/>
      <c r="BYD924" s="806"/>
      <c r="BYE924" s="806"/>
      <c r="BYF924" s="806"/>
      <c r="BYG924" s="806"/>
      <c r="BYH924" s="806"/>
      <c r="BYI924" s="806"/>
      <c r="BYJ924" s="806"/>
      <c r="BYK924" s="806"/>
      <c r="BYL924" s="806"/>
      <c r="BYM924" s="806"/>
      <c r="BYN924" s="806"/>
      <c r="BYO924" s="806"/>
      <c r="BYP924" s="806"/>
      <c r="BYQ924" s="806"/>
      <c r="BYR924" s="806"/>
      <c r="BYS924" s="806"/>
      <c r="BYT924" s="806"/>
      <c r="BYU924" s="806"/>
      <c r="BYV924" s="806"/>
      <c r="BYW924" s="806"/>
      <c r="BYX924" s="806"/>
      <c r="BYY924" s="806"/>
      <c r="BYZ924" s="806"/>
      <c r="BZA924" s="806"/>
      <c r="BZB924" s="806"/>
      <c r="BZC924" s="806"/>
      <c r="BZD924" s="806"/>
      <c r="BZE924" s="806"/>
      <c r="BZF924" s="806"/>
      <c r="BZG924" s="806"/>
      <c r="BZH924" s="806"/>
      <c r="BZI924" s="806"/>
      <c r="BZJ924" s="806"/>
      <c r="BZK924" s="806"/>
      <c r="BZL924" s="806"/>
      <c r="BZM924" s="806"/>
      <c r="BZN924" s="806"/>
      <c r="BZO924" s="806"/>
      <c r="BZP924" s="806"/>
      <c r="BZQ924" s="806"/>
      <c r="BZR924" s="806"/>
      <c r="BZS924" s="806"/>
      <c r="BZT924" s="806"/>
      <c r="BZU924" s="806"/>
      <c r="BZV924" s="806"/>
      <c r="BZW924" s="806"/>
      <c r="BZX924" s="806"/>
      <c r="BZY924" s="806"/>
      <c r="BZZ924" s="806"/>
      <c r="CAA924" s="806"/>
      <c r="CAB924" s="806"/>
      <c r="CAC924" s="806"/>
      <c r="CAD924" s="806"/>
      <c r="CAE924" s="806"/>
      <c r="CAF924" s="806"/>
      <c r="CAG924" s="806"/>
      <c r="CAH924" s="806"/>
      <c r="CAI924" s="806"/>
      <c r="CAJ924" s="806"/>
      <c r="CAK924" s="806"/>
      <c r="CAL924" s="806"/>
      <c r="CAM924" s="806"/>
      <c r="CAN924" s="806"/>
      <c r="CAO924" s="806"/>
      <c r="CAP924" s="806"/>
      <c r="CAQ924" s="806"/>
      <c r="CAR924" s="806"/>
      <c r="CAS924" s="806"/>
      <c r="CAT924" s="806"/>
      <c r="CAU924" s="806"/>
      <c r="CAV924" s="806"/>
      <c r="CAW924" s="806"/>
      <c r="CAX924" s="806"/>
      <c r="CAY924" s="806"/>
      <c r="CAZ924" s="806"/>
      <c r="CBA924" s="806"/>
      <c r="CBB924" s="806"/>
      <c r="CBC924" s="806"/>
      <c r="CBD924" s="806"/>
      <c r="CBE924" s="806"/>
      <c r="CBF924" s="806"/>
      <c r="CBG924" s="806"/>
      <c r="CBH924" s="806"/>
      <c r="CBI924" s="806"/>
      <c r="CBJ924" s="806"/>
      <c r="CBK924" s="806"/>
      <c r="CBL924" s="806"/>
      <c r="CBM924" s="806"/>
      <c r="CBN924" s="806"/>
      <c r="CBO924" s="806"/>
      <c r="CBP924" s="806"/>
      <c r="CBQ924" s="806"/>
      <c r="CBR924" s="806"/>
      <c r="CBS924" s="806"/>
      <c r="CBT924" s="806"/>
      <c r="CBU924" s="806"/>
      <c r="CBV924" s="806"/>
      <c r="CBW924" s="806"/>
      <c r="CBX924" s="806"/>
      <c r="CBY924" s="806"/>
      <c r="CBZ924" s="806"/>
      <c r="CCA924" s="806"/>
      <c r="CCB924" s="806"/>
      <c r="CCC924" s="806"/>
      <c r="CCD924" s="806"/>
      <c r="CCE924" s="806"/>
      <c r="CCF924" s="806"/>
      <c r="CCG924" s="806"/>
      <c r="CCH924" s="806"/>
      <c r="CCI924" s="806"/>
      <c r="CCJ924" s="806"/>
      <c r="CCK924" s="806"/>
      <c r="CCL924" s="806"/>
      <c r="CCM924" s="806"/>
      <c r="CCN924" s="806"/>
      <c r="CCO924" s="806"/>
      <c r="CCP924" s="806"/>
      <c r="CCQ924" s="806"/>
      <c r="CCR924" s="806"/>
      <c r="CCS924" s="806"/>
      <c r="CCT924" s="806"/>
      <c r="CCU924" s="806"/>
      <c r="CCV924" s="806"/>
      <c r="CCW924" s="806"/>
      <c r="CCX924" s="806"/>
      <c r="CCY924" s="806"/>
      <c r="CCZ924" s="806"/>
      <c r="CDA924" s="806"/>
      <c r="CDB924" s="806"/>
      <c r="CDC924" s="806"/>
      <c r="CDD924" s="806"/>
      <c r="CDE924" s="806"/>
      <c r="CDF924" s="806"/>
      <c r="CDG924" s="806"/>
      <c r="CDH924" s="806"/>
      <c r="CDI924" s="806"/>
      <c r="CDJ924" s="806"/>
      <c r="CDK924" s="806"/>
      <c r="CDL924" s="806"/>
      <c r="CDM924" s="806"/>
      <c r="CDN924" s="806"/>
      <c r="CDO924" s="806"/>
      <c r="CDP924" s="806"/>
      <c r="CDQ924" s="806"/>
      <c r="CDR924" s="806"/>
      <c r="CDS924" s="806"/>
      <c r="CDT924" s="806"/>
      <c r="CDU924" s="806"/>
      <c r="CDV924" s="806"/>
      <c r="CDW924" s="806"/>
      <c r="CDX924" s="806"/>
      <c r="CDY924" s="806"/>
      <c r="CDZ924" s="806"/>
      <c r="CEA924" s="806"/>
      <c r="CEB924" s="806"/>
      <c r="CEC924" s="806"/>
      <c r="CED924" s="806"/>
      <c r="CEE924" s="806"/>
      <c r="CEF924" s="806"/>
      <c r="CEG924" s="806"/>
      <c r="CEH924" s="806"/>
      <c r="CEI924" s="806"/>
      <c r="CEJ924" s="806"/>
      <c r="CEK924" s="806"/>
      <c r="CEL924" s="806"/>
      <c r="CEM924" s="806"/>
      <c r="CEN924" s="806"/>
      <c r="CEO924" s="806"/>
      <c r="CEP924" s="806"/>
      <c r="CEQ924" s="806"/>
      <c r="CER924" s="806"/>
      <c r="CES924" s="806"/>
      <c r="CET924" s="806"/>
      <c r="CEU924" s="806"/>
      <c r="CEV924" s="806"/>
      <c r="CEW924" s="806"/>
      <c r="CEX924" s="806"/>
      <c r="CEY924" s="806"/>
      <c r="CEZ924" s="806"/>
      <c r="CFA924" s="806"/>
      <c r="CFB924" s="806"/>
      <c r="CFC924" s="806"/>
      <c r="CFD924" s="806"/>
      <c r="CFE924" s="806"/>
      <c r="CFF924" s="806"/>
      <c r="CFG924" s="806"/>
      <c r="CFH924" s="806"/>
      <c r="CFI924" s="806"/>
      <c r="CFJ924" s="806"/>
      <c r="CFK924" s="806"/>
      <c r="CFL924" s="806"/>
      <c r="CFM924" s="806"/>
      <c r="CFN924" s="806"/>
      <c r="CFO924" s="806"/>
      <c r="CFP924" s="806"/>
      <c r="CFQ924" s="806"/>
      <c r="CFR924" s="806"/>
      <c r="CFS924" s="806"/>
      <c r="CFT924" s="806"/>
      <c r="CFU924" s="806"/>
      <c r="CFV924" s="806"/>
      <c r="CFW924" s="806"/>
      <c r="CFX924" s="806"/>
      <c r="CFY924" s="806"/>
      <c r="CFZ924" s="806"/>
      <c r="CGA924" s="806"/>
      <c r="CGB924" s="806"/>
      <c r="CGC924" s="806"/>
      <c r="CGD924" s="806"/>
      <c r="CGE924" s="806"/>
      <c r="CGF924" s="806"/>
      <c r="CGG924" s="806"/>
      <c r="CGH924" s="806"/>
      <c r="CGI924" s="806"/>
      <c r="CGJ924" s="806"/>
      <c r="CGK924" s="806"/>
      <c r="CGL924" s="806"/>
      <c r="CGM924" s="806"/>
      <c r="CGN924" s="806"/>
      <c r="CGO924" s="806"/>
      <c r="CGP924" s="806"/>
      <c r="CGQ924" s="806"/>
      <c r="CGR924" s="806"/>
      <c r="CGS924" s="806"/>
      <c r="CGT924" s="806"/>
      <c r="CGU924" s="806"/>
      <c r="CGV924" s="806"/>
      <c r="CGW924" s="806"/>
      <c r="CGX924" s="806"/>
      <c r="CGY924" s="806"/>
      <c r="CGZ924" s="806"/>
      <c r="CHA924" s="806"/>
      <c r="CHB924" s="806"/>
      <c r="CHC924" s="806"/>
      <c r="CHD924" s="806"/>
      <c r="CHE924" s="806"/>
      <c r="CHF924" s="806"/>
      <c r="CHG924" s="806"/>
      <c r="CHH924" s="806"/>
      <c r="CHI924" s="806"/>
      <c r="CHJ924" s="806"/>
      <c r="CHK924" s="806"/>
      <c r="CHL924" s="806"/>
      <c r="CHM924" s="806"/>
      <c r="CHN924" s="806"/>
      <c r="CHO924" s="806"/>
      <c r="CHP924" s="806"/>
      <c r="CHQ924" s="806"/>
      <c r="CHR924" s="806"/>
      <c r="CHS924" s="806"/>
      <c r="CHT924" s="806"/>
      <c r="CHU924" s="806"/>
      <c r="CHV924" s="806"/>
      <c r="CHW924" s="806"/>
      <c r="CHX924" s="806"/>
      <c r="CHY924" s="806"/>
      <c r="CHZ924" s="806"/>
      <c r="CIA924" s="806"/>
      <c r="CIB924" s="806"/>
      <c r="CIC924" s="806"/>
      <c r="CID924" s="806"/>
      <c r="CIE924" s="806"/>
      <c r="CIF924" s="806"/>
      <c r="CIG924" s="806"/>
      <c r="CIH924" s="806"/>
      <c r="CII924" s="806"/>
      <c r="CIJ924" s="806"/>
      <c r="CIK924" s="806"/>
      <c r="CIL924" s="806"/>
      <c r="CIM924" s="806"/>
      <c r="CIN924" s="806"/>
      <c r="CIO924" s="806"/>
      <c r="CIP924" s="806"/>
      <c r="CIQ924" s="806"/>
      <c r="CIR924" s="806"/>
      <c r="CIS924" s="806"/>
      <c r="CIT924" s="806"/>
      <c r="CIU924" s="806"/>
      <c r="CIV924" s="806"/>
      <c r="CIW924" s="806"/>
      <c r="CIX924" s="806"/>
      <c r="CIY924" s="806"/>
      <c r="CIZ924" s="806"/>
      <c r="CJA924" s="806"/>
      <c r="CJB924" s="806"/>
      <c r="CJC924" s="806"/>
      <c r="CJD924" s="806"/>
      <c r="CJE924" s="806"/>
      <c r="CJF924" s="806"/>
      <c r="CJG924" s="806"/>
      <c r="CJH924" s="806"/>
      <c r="CJI924" s="806"/>
      <c r="CJJ924" s="806"/>
      <c r="CJK924" s="806"/>
      <c r="CJL924" s="806"/>
      <c r="CJM924" s="806"/>
      <c r="CJN924" s="806"/>
      <c r="CJO924" s="806"/>
      <c r="CJP924" s="806"/>
      <c r="CJQ924" s="806"/>
      <c r="CJR924" s="806"/>
      <c r="CJS924" s="806"/>
      <c r="CJT924" s="806"/>
      <c r="CJU924" s="806"/>
      <c r="CJV924" s="806"/>
      <c r="CJW924" s="806"/>
      <c r="CJX924" s="806"/>
      <c r="CJY924" s="806"/>
      <c r="CJZ924" s="806"/>
      <c r="CKA924" s="806"/>
      <c r="CKB924" s="806"/>
      <c r="CKC924" s="806"/>
      <c r="CKD924" s="806"/>
      <c r="CKE924" s="806"/>
      <c r="CKF924" s="806"/>
      <c r="CKG924" s="806"/>
      <c r="CKH924" s="806"/>
      <c r="CKI924" s="806"/>
      <c r="CKJ924" s="806"/>
      <c r="CKK924" s="806"/>
      <c r="CKL924" s="806"/>
      <c r="CKM924" s="806"/>
      <c r="CKN924" s="806"/>
      <c r="CKO924" s="806"/>
      <c r="CKP924" s="806"/>
      <c r="CKQ924" s="806"/>
      <c r="CKR924" s="806"/>
      <c r="CKS924" s="806"/>
      <c r="CKT924" s="806"/>
      <c r="CKU924" s="806"/>
      <c r="CKV924" s="806"/>
      <c r="CKW924" s="806"/>
      <c r="CKX924" s="806"/>
      <c r="CKY924" s="806"/>
      <c r="CKZ924" s="806"/>
      <c r="CLA924" s="806"/>
      <c r="CLB924" s="806"/>
      <c r="CLC924" s="806"/>
      <c r="CLD924" s="806"/>
      <c r="CLE924" s="806"/>
      <c r="CLF924" s="806"/>
      <c r="CLG924" s="806"/>
      <c r="CLH924" s="806"/>
      <c r="CLI924" s="806"/>
      <c r="CLJ924" s="806"/>
      <c r="CLK924" s="806"/>
      <c r="CLL924" s="806"/>
      <c r="CLM924" s="806"/>
      <c r="CLN924" s="806"/>
      <c r="CLO924" s="806"/>
      <c r="CLP924" s="806"/>
      <c r="CLQ924" s="806"/>
      <c r="CLR924" s="806"/>
      <c r="CLS924" s="806"/>
      <c r="CLT924" s="806"/>
      <c r="CLU924" s="806"/>
      <c r="CLV924" s="806"/>
      <c r="CLW924" s="806"/>
      <c r="CLX924" s="806"/>
      <c r="CLY924" s="806"/>
      <c r="CLZ924" s="806"/>
      <c r="CMA924" s="806"/>
      <c r="CMB924" s="806"/>
      <c r="CMC924" s="806"/>
      <c r="CMD924" s="806"/>
      <c r="CME924" s="806"/>
      <c r="CMF924" s="806"/>
      <c r="CMG924" s="806"/>
      <c r="CMH924" s="806"/>
      <c r="CMI924" s="806"/>
      <c r="CMJ924" s="806"/>
      <c r="CMK924" s="806"/>
      <c r="CML924" s="806"/>
      <c r="CMM924" s="806"/>
      <c r="CMN924" s="806"/>
      <c r="CMO924" s="806"/>
      <c r="CMP924" s="806"/>
      <c r="CMQ924" s="806"/>
      <c r="CMR924" s="806"/>
      <c r="CMS924" s="806"/>
      <c r="CMT924" s="806"/>
      <c r="CMU924" s="806"/>
      <c r="CMV924" s="806"/>
      <c r="CMW924" s="806"/>
      <c r="CMX924" s="806"/>
      <c r="CMY924" s="806"/>
      <c r="CMZ924" s="806"/>
      <c r="CNA924" s="806"/>
      <c r="CNB924" s="806"/>
      <c r="CNC924" s="806"/>
      <c r="CND924" s="806"/>
      <c r="CNE924" s="806"/>
      <c r="CNF924" s="806"/>
      <c r="CNG924" s="806"/>
      <c r="CNH924" s="806"/>
      <c r="CNI924" s="806"/>
      <c r="CNJ924" s="806"/>
      <c r="CNK924" s="806"/>
      <c r="CNL924" s="806"/>
      <c r="CNM924" s="806"/>
      <c r="CNN924" s="806"/>
      <c r="CNO924" s="806"/>
      <c r="CNP924" s="806"/>
      <c r="CNQ924" s="806"/>
      <c r="CNR924" s="806"/>
      <c r="CNS924" s="806"/>
      <c r="CNT924" s="806"/>
      <c r="CNU924" s="806"/>
      <c r="CNV924" s="806"/>
      <c r="CNW924" s="806"/>
      <c r="CNX924" s="806"/>
      <c r="CNY924" s="806"/>
      <c r="CNZ924" s="806"/>
      <c r="COA924" s="806"/>
      <c r="COB924" s="806"/>
      <c r="COC924" s="806"/>
      <c r="COD924" s="806"/>
      <c r="COE924" s="806"/>
      <c r="COF924" s="806"/>
      <c r="COG924" s="806"/>
      <c r="COH924" s="806"/>
      <c r="COI924" s="806"/>
      <c r="COJ924" s="806"/>
      <c r="COK924" s="806"/>
      <c r="COL924" s="806"/>
      <c r="COM924" s="806"/>
      <c r="CON924" s="806"/>
      <c r="COO924" s="806"/>
      <c r="COP924" s="806"/>
      <c r="COQ924" s="806"/>
      <c r="COR924" s="806"/>
      <c r="COS924" s="806"/>
      <c r="COT924" s="806"/>
      <c r="COU924" s="806"/>
      <c r="COV924" s="806"/>
      <c r="COW924" s="806"/>
      <c r="COX924" s="806"/>
      <c r="COY924" s="806"/>
      <c r="COZ924" s="806"/>
      <c r="CPA924" s="806"/>
      <c r="CPB924" s="806"/>
      <c r="CPC924" s="806"/>
      <c r="CPD924" s="806"/>
      <c r="CPE924" s="806"/>
      <c r="CPF924" s="806"/>
      <c r="CPG924" s="806"/>
      <c r="CPH924" s="806"/>
      <c r="CPI924" s="806"/>
      <c r="CPJ924" s="806"/>
      <c r="CPK924" s="806"/>
      <c r="CPL924" s="806"/>
      <c r="CPM924" s="806"/>
      <c r="CPN924" s="806"/>
      <c r="CPO924" s="806"/>
      <c r="CPP924" s="806"/>
      <c r="CPQ924" s="806"/>
      <c r="CPR924" s="806"/>
      <c r="CPS924" s="806"/>
      <c r="CPT924" s="806"/>
      <c r="CPU924" s="806"/>
      <c r="CPV924" s="806"/>
      <c r="CPW924" s="806"/>
      <c r="CPX924" s="806"/>
      <c r="CPY924" s="806"/>
      <c r="CPZ924" s="806"/>
      <c r="CQA924" s="806"/>
      <c r="CQB924" s="806"/>
      <c r="CQC924" s="806"/>
      <c r="CQD924" s="806"/>
      <c r="CQE924" s="806"/>
      <c r="CQF924" s="806"/>
      <c r="CQG924" s="806"/>
      <c r="CQH924" s="806"/>
      <c r="CQI924" s="806"/>
      <c r="CQJ924" s="806"/>
      <c r="CQK924" s="806"/>
      <c r="CQL924" s="806"/>
      <c r="CQM924" s="806"/>
      <c r="CQN924" s="806"/>
      <c r="CQO924" s="806"/>
      <c r="CQP924" s="806"/>
      <c r="CQQ924" s="806"/>
      <c r="CQR924" s="806"/>
      <c r="CQS924" s="806"/>
      <c r="CQT924" s="806"/>
      <c r="CQU924" s="806"/>
      <c r="CQV924" s="806"/>
      <c r="CQW924" s="806"/>
      <c r="CQX924" s="806"/>
      <c r="CQY924" s="806"/>
      <c r="CQZ924" s="806"/>
      <c r="CRA924" s="806"/>
      <c r="CRB924" s="806"/>
      <c r="CRC924" s="806"/>
      <c r="CRD924" s="806"/>
      <c r="CRE924" s="806"/>
      <c r="CRF924" s="806"/>
      <c r="CRG924" s="806"/>
      <c r="CRH924" s="806"/>
      <c r="CRI924" s="806"/>
      <c r="CRJ924" s="806"/>
      <c r="CRK924" s="806"/>
      <c r="CRL924" s="806"/>
      <c r="CRM924" s="806"/>
      <c r="CRN924" s="806"/>
      <c r="CRO924" s="806"/>
      <c r="CRP924" s="806"/>
      <c r="CRQ924" s="806"/>
      <c r="CRR924" s="806"/>
      <c r="CRS924" s="806"/>
      <c r="CRT924" s="806"/>
      <c r="CRU924" s="806"/>
      <c r="CRV924" s="806"/>
      <c r="CRW924" s="806"/>
      <c r="CRX924" s="806"/>
      <c r="CRY924" s="806"/>
      <c r="CRZ924" s="806"/>
      <c r="CSA924" s="806"/>
      <c r="CSB924" s="806"/>
      <c r="CSC924" s="806"/>
      <c r="CSD924" s="806"/>
      <c r="CSE924" s="806"/>
      <c r="CSF924" s="806"/>
      <c r="CSG924" s="806"/>
      <c r="CSH924" s="806"/>
      <c r="CSI924" s="806"/>
      <c r="CSJ924" s="806"/>
      <c r="CSK924" s="806"/>
      <c r="CSL924" s="806"/>
      <c r="CSM924" s="806"/>
      <c r="CSN924" s="806"/>
      <c r="CSO924" s="806"/>
      <c r="CSP924" s="806"/>
      <c r="CSQ924" s="806"/>
      <c r="CSR924" s="806"/>
      <c r="CSS924" s="806"/>
      <c r="CST924" s="806"/>
      <c r="CSU924" s="806"/>
      <c r="CSV924" s="806"/>
      <c r="CSW924" s="806"/>
      <c r="CSX924" s="806"/>
      <c r="CSY924" s="806"/>
      <c r="CSZ924" s="806"/>
      <c r="CTA924" s="806"/>
      <c r="CTB924" s="806"/>
      <c r="CTC924" s="806"/>
      <c r="CTD924" s="806"/>
      <c r="CTE924" s="806"/>
      <c r="CTF924" s="806"/>
      <c r="CTG924" s="806"/>
      <c r="CTH924" s="806"/>
      <c r="CTI924" s="806"/>
      <c r="CTJ924" s="806"/>
      <c r="CTK924" s="806"/>
      <c r="CTL924" s="806"/>
      <c r="CTM924" s="806"/>
      <c r="CTN924" s="806"/>
      <c r="CTO924" s="806"/>
      <c r="CTP924" s="806"/>
      <c r="CTQ924" s="806"/>
      <c r="CTR924" s="806"/>
      <c r="CTS924" s="806"/>
      <c r="CTT924" s="806"/>
      <c r="CTU924" s="806"/>
      <c r="CTV924" s="806"/>
      <c r="CTW924" s="806"/>
      <c r="CTX924" s="806"/>
      <c r="CTY924" s="806"/>
      <c r="CTZ924" s="806"/>
      <c r="CUA924" s="806"/>
      <c r="CUB924" s="806"/>
      <c r="CUC924" s="806"/>
      <c r="CUD924" s="806"/>
      <c r="CUE924" s="806"/>
      <c r="CUF924" s="806"/>
      <c r="CUG924" s="806"/>
      <c r="CUH924" s="806"/>
      <c r="CUI924" s="806"/>
      <c r="CUJ924" s="806"/>
      <c r="CUK924" s="806"/>
      <c r="CUL924" s="806"/>
      <c r="CUM924" s="806"/>
      <c r="CUN924" s="806"/>
      <c r="CUO924" s="806"/>
      <c r="CUP924" s="806"/>
      <c r="CUQ924" s="806"/>
      <c r="CUR924" s="806"/>
      <c r="CUS924" s="806"/>
      <c r="CUT924" s="806"/>
      <c r="CUU924" s="806"/>
      <c r="CUV924" s="806"/>
      <c r="CUW924" s="806"/>
      <c r="CUX924" s="806"/>
      <c r="CUY924" s="806"/>
      <c r="CUZ924" s="806"/>
      <c r="CVA924" s="806"/>
      <c r="CVB924" s="806"/>
      <c r="CVC924" s="806"/>
      <c r="CVD924" s="806"/>
      <c r="CVE924" s="806"/>
      <c r="CVF924" s="806"/>
      <c r="CVG924" s="806"/>
      <c r="CVH924" s="806"/>
      <c r="CVI924" s="806"/>
      <c r="CVJ924" s="806"/>
      <c r="CVK924" s="806"/>
      <c r="CVL924" s="806"/>
      <c r="CVM924" s="806"/>
      <c r="CVN924" s="806"/>
      <c r="CVO924" s="806"/>
      <c r="CVP924" s="806"/>
      <c r="CVQ924" s="806"/>
      <c r="CVR924" s="806"/>
      <c r="CVS924" s="806"/>
      <c r="CVT924" s="806"/>
      <c r="CVU924" s="806"/>
      <c r="CVV924" s="806"/>
      <c r="CVW924" s="806"/>
      <c r="CVX924" s="806"/>
      <c r="CVY924" s="806"/>
      <c r="CVZ924" s="806"/>
      <c r="CWA924" s="806"/>
      <c r="CWB924" s="806"/>
      <c r="CWC924" s="806"/>
      <c r="CWD924" s="806"/>
      <c r="CWE924" s="806"/>
      <c r="CWF924" s="806"/>
      <c r="CWG924" s="806"/>
      <c r="CWH924" s="806"/>
      <c r="CWI924" s="806"/>
      <c r="CWJ924" s="806"/>
      <c r="CWK924" s="806"/>
      <c r="CWL924" s="806"/>
      <c r="CWM924" s="806"/>
      <c r="CWN924" s="806"/>
      <c r="CWO924" s="806"/>
      <c r="CWP924" s="806"/>
      <c r="CWQ924" s="806"/>
      <c r="CWR924" s="806"/>
      <c r="CWS924" s="806"/>
      <c r="CWT924" s="806"/>
      <c r="CWU924" s="806"/>
      <c r="CWV924" s="806"/>
      <c r="CWW924" s="806"/>
      <c r="CWX924" s="806"/>
      <c r="CWY924" s="806"/>
      <c r="CWZ924" s="806"/>
      <c r="CXA924" s="806"/>
      <c r="CXB924" s="806"/>
      <c r="CXC924" s="806"/>
      <c r="CXD924" s="806"/>
      <c r="CXE924" s="806"/>
      <c r="CXF924" s="806"/>
      <c r="CXG924" s="806"/>
      <c r="CXH924" s="806"/>
      <c r="CXI924" s="806"/>
      <c r="CXJ924" s="806"/>
      <c r="CXK924" s="806"/>
      <c r="CXL924" s="806"/>
      <c r="CXM924" s="806"/>
      <c r="CXN924" s="806"/>
      <c r="CXO924" s="806"/>
      <c r="CXP924" s="806"/>
      <c r="CXQ924" s="806"/>
      <c r="CXR924" s="806"/>
      <c r="CXS924" s="806"/>
      <c r="CXT924" s="806"/>
      <c r="CXU924" s="806"/>
      <c r="CXV924" s="806"/>
      <c r="CXW924" s="806"/>
      <c r="CXX924" s="806"/>
      <c r="CXY924" s="806"/>
      <c r="CXZ924" s="806"/>
      <c r="CYA924" s="806"/>
      <c r="CYB924" s="806"/>
      <c r="CYC924" s="806"/>
      <c r="CYD924" s="806"/>
      <c r="CYE924" s="806"/>
      <c r="CYF924" s="806"/>
      <c r="CYG924" s="806"/>
      <c r="CYH924" s="806"/>
      <c r="CYI924" s="806"/>
      <c r="CYJ924" s="806"/>
      <c r="CYK924" s="806"/>
      <c r="CYL924" s="806"/>
      <c r="CYM924" s="806"/>
      <c r="CYN924" s="806"/>
      <c r="CYO924" s="806"/>
      <c r="CYP924" s="806"/>
      <c r="CYQ924" s="806"/>
      <c r="CYR924" s="806"/>
      <c r="CYS924" s="806"/>
      <c r="CYT924" s="806"/>
      <c r="CYU924" s="806"/>
      <c r="CYV924" s="806"/>
      <c r="CYW924" s="806"/>
      <c r="CYX924" s="806"/>
      <c r="CYY924" s="806"/>
      <c r="CYZ924" s="806"/>
      <c r="CZA924" s="806"/>
      <c r="CZB924" s="806"/>
      <c r="CZC924" s="806"/>
      <c r="CZD924" s="806"/>
      <c r="CZE924" s="806"/>
      <c r="CZF924" s="806"/>
      <c r="CZG924" s="806"/>
      <c r="CZH924" s="806"/>
      <c r="CZI924" s="806"/>
      <c r="CZJ924" s="806"/>
      <c r="CZK924" s="806"/>
      <c r="CZL924" s="806"/>
      <c r="CZM924" s="806"/>
      <c r="CZN924" s="806"/>
      <c r="CZO924" s="806"/>
      <c r="CZP924" s="806"/>
      <c r="CZQ924" s="806"/>
      <c r="CZR924" s="806"/>
      <c r="CZS924" s="806"/>
      <c r="CZT924" s="806"/>
      <c r="CZU924" s="806"/>
      <c r="CZV924" s="806"/>
      <c r="CZW924" s="806"/>
      <c r="CZX924" s="806"/>
      <c r="CZY924" s="806"/>
      <c r="CZZ924" s="806"/>
      <c r="DAA924" s="806"/>
      <c r="DAB924" s="806"/>
      <c r="DAC924" s="806"/>
      <c r="DAD924" s="806"/>
      <c r="DAE924" s="806"/>
      <c r="DAF924" s="806"/>
      <c r="DAG924" s="806"/>
      <c r="DAH924" s="806"/>
      <c r="DAI924" s="806"/>
      <c r="DAJ924" s="806"/>
      <c r="DAK924" s="806"/>
      <c r="DAL924" s="806"/>
      <c r="DAM924" s="806"/>
      <c r="DAN924" s="806"/>
      <c r="DAO924" s="806"/>
      <c r="DAP924" s="806"/>
      <c r="DAQ924" s="806"/>
      <c r="DAR924" s="806"/>
      <c r="DAS924" s="806"/>
      <c r="DAT924" s="806"/>
      <c r="DAU924" s="806"/>
      <c r="DAV924" s="806"/>
      <c r="DAW924" s="806"/>
      <c r="DAX924" s="806"/>
      <c r="DAY924" s="806"/>
      <c r="DAZ924" s="806"/>
      <c r="DBA924" s="806"/>
      <c r="DBB924" s="806"/>
      <c r="DBC924" s="806"/>
      <c r="DBD924" s="806"/>
      <c r="DBE924" s="806"/>
      <c r="DBF924" s="806"/>
      <c r="DBG924" s="806"/>
      <c r="DBH924" s="806"/>
      <c r="DBI924" s="806"/>
      <c r="DBJ924" s="806"/>
      <c r="DBK924" s="806"/>
      <c r="DBL924" s="806"/>
      <c r="DBM924" s="806"/>
      <c r="DBN924" s="806"/>
      <c r="DBO924" s="806"/>
      <c r="DBP924" s="806"/>
      <c r="DBQ924" s="806"/>
      <c r="DBR924" s="806"/>
      <c r="DBS924" s="806"/>
      <c r="DBT924" s="806"/>
      <c r="DBU924" s="806"/>
      <c r="DBV924" s="806"/>
      <c r="DBW924" s="806"/>
      <c r="DBX924" s="806"/>
      <c r="DBY924" s="806"/>
      <c r="DBZ924" s="806"/>
      <c r="DCA924" s="806"/>
      <c r="DCB924" s="806"/>
      <c r="DCC924" s="806"/>
      <c r="DCD924" s="806"/>
      <c r="DCE924" s="806"/>
      <c r="DCF924" s="806"/>
      <c r="DCG924" s="806"/>
      <c r="DCH924" s="806"/>
      <c r="DCI924" s="806"/>
      <c r="DCJ924" s="806"/>
      <c r="DCK924" s="806"/>
      <c r="DCL924" s="806"/>
      <c r="DCM924" s="806"/>
      <c r="DCN924" s="806"/>
      <c r="DCO924" s="806"/>
      <c r="DCP924" s="806"/>
      <c r="DCQ924" s="806"/>
      <c r="DCR924" s="806"/>
      <c r="DCS924" s="806"/>
      <c r="DCT924" s="806"/>
      <c r="DCU924" s="806"/>
      <c r="DCV924" s="806"/>
      <c r="DCW924" s="806"/>
      <c r="DCX924" s="806"/>
      <c r="DCY924" s="806"/>
      <c r="DCZ924" s="806"/>
      <c r="DDA924" s="806"/>
      <c r="DDB924" s="806"/>
      <c r="DDC924" s="806"/>
      <c r="DDD924" s="806"/>
      <c r="DDE924" s="806"/>
      <c r="DDF924" s="806"/>
      <c r="DDG924" s="806"/>
      <c r="DDH924" s="806"/>
      <c r="DDI924" s="806"/>
      <c r="DDJ924" s="806"/>
      <c r="DDK924" s="806"/>
      <c r="DDL924" s="806"/>
      <c r="DDM924" s="806"/>
      <c r="DDN924" s="806"/>
      <c r="DDO924" s="806"/>
      <c r="DDP924" s="806"/>
      <c r="DDQ924" s="806"/>
      <c r="DDR924" s="806"/>
      <c r="DDS924" s="806"/>
      <c r="DDT924" s="806"/>
      <c r="DDU924" s="806"/>
      <c r="DDV924" s="806"/>
      <c r="DDW924" s="806"/>
      <c r="DDX924" s="806"/>
      <c r="DDY924" s="806"/>
      <c r="DDZ924" s="806"/>
      <c r="DEA924" s="806"/>
      <c r="DEB924" s="806"/>
      <c r="DEC924" s="806"/>
      <c r="DED924" s="806"/>
      <c r="DEE924" s="806"/>
      <c r="DEF924" s="806"/>
      <c r="DEG924" s="806"/>
      <c r="DEH924" s="806"/>
      <c r="DEI924" s="806"/>
      <c r="DEJ924" s="806"/>
      <c r="DEK924" s="806"/>
      <c r="DEL924" s="806"/>
      <c r="DEM924" s="806"/>
      <c r="DEN924" s="806"/>
      <c r="DEO924" s="806"/>
      <c r="DEP924" s="806"/>
      <c r="DEQ924" s="806"/>
      <c r="DER924" s="806"/>
      <c r="DES924" s="806"/>
      <c r="DET924" s="806"/>
      <c r="DEU924" s="806"/>
      <c r="DEV924" s="806"/>
      <c r="DEW924" s="806"/>
      <c r="DEX924" s="806"/>
      <c r="DEY924" s="806"/>
      <c r="DEZ924" s="806"/>
      <c r="DFA924" s="806"/>
      <c r="DFB924" s="806"/>
      <c r="DFC924" s="806"/>
      <c r="DFD924" s="806"/>
      <c r="DFE924" s="806"/>
      <c r="DFF924" s="806"/>
      <c r="DFG924" s="806"/>
      <c r="DFH924" s="806"/>
      <c r="DFI924" s="806"/>
      <c r="DFJ924" s="806"/>
      <c r="DFK924" s="806"/>
      <c r="DFL924" s="806"/>
      <c r="DFM924" s="806"/>
      <c r="DFN924" s="806"/>
      <c r="DFO924" s="806"/>
      <c r="DFP924" s="806"/>
      <c r="DFQ924" s="806"/>
      <c r="DFR924" s="806"/>
      <c r="DFS924" s="806"/>
      <c r="DFT924" s="806"/>
      <c r="DFU924" s="806"/>
      <c r="DFV924" s="806"/>
      <c r="DFW924" s="806"/>
      <c r="DFX924" s="806"/>
      <c r="DFY924" s="806"/>
      <c r="DFZ924" s="806"/>
      <c r="DGA924" s="806"/>
      <c r="DGB924" s="806"/>
      <c r="DGC924" s="806"/>
      <c r="DGD924" s="806"/>
      <c r="DGE924" s="806"/>
      <c r="DGF924" s="806"/>
      <c r="DGG924" s="806"/>
      <c r="DGH924" s="806"/>
      <c r="DGI924" s="806"/>
      <c r="DGJ924" s="806"/>
      <c r="DGK924" s="806"/>
      <c r="DGL924" s="806"/>
      <c r="DGM924" s="806"/>
      <c r="DGN924" s="806"/>
      <c r="DGO924" s="806"/>
      <c r="DGP924" s="806"/>
      <c r="DGQ924" s="806"/>
      <c r="DGR924" s="806"/>
      <c r="DGS924" s="806"/>
      <c r="DGT924" s="806"/>
      <c r="DGU924" s="806"/>
      <c r="DGV924" s="806"/>
      <c r="DGW924" s="806"/>
      <c r="DGX924" s="806"/>
      <c r="DGY924" s="806"/>
      <c r="DGZ924" s="806"/>
      <c r="DHA924" s="806"/>
      <c r="DHB924" s="806"/>
      <c r="DHC924" s="806"/>
      <c r="DHD924" s="806"/>
      <c r="DHE924" s="806"/>
      <c r="DHF924" s="806"/>
      <c r="DHG924" s="806"/>
      <c r="DHH924" s="806"/>
      <c r="DHI924" s="806"/>
      <c r="DHJ924" s="806"/>
      <c r="DHK924" s="806"/>
      <c r="DHL924" s="806"/>
      <c r="DHM924" s="806"/>
      <c r="DHN924" s="806"/>
      <c r="DHO924" s="806"/>
      <c r="DHP924" s="806"/>
      <c r="DHQ924" s="806"/>
      <c r="DHR924" s="806"/>
      <c r="DHS924" s="806"/>
      <c r="DHT924" s="806"/>
      <c r="DHU924" s="806"/>
      <c r="DHV924" s="806"/>
      <c r="DHW924" s="806"/>
      <c r="DHX924" s="806"/>
      <c r="DHY924" s="806"/>
      <c r="DHZ924" s="806"/>
      <c r="DIA924" s="806"/>
      <c r="DIB924" s="806"/>
      <c r="DIC924" s="806"/>
      <c r="DID924" s="806"/>
      <c r="DIE924" s="806"/>
      <c r="DIF924" s="806"/>
      <c r="DIG924" s="806"/>
      <c r="DIH924" s="806"/>
      <c r="DII924" s="806"/>
      <c r="DIJ924" s="806"/>
      <c r="DIK924" s="806"/>
      <c r="DIL924" s="806"/>
      <c r="DIM924" s="806"/>
      <c r="DIN924" s="806"/>
      <c r="DIO924" s="806"/>
      <c r="DIP924" s="806"/>
      <c r="DIQ924" s="806"/>
      <c r="DIR924" s="806"/>
      <c r="DIS924" s="806"/>
      <c r="DIT924" s="806"/>
      <c r="DIU924" s="806"/>
      <c r="DIV924" s="806"/>
      <c r="DIW924" s="806"/>
      <c r="DIX924" s="806"/>
      <c r="DIY924" s="806"/>
      <c r="DIZ924" s="806"/>
      <c r="DJA924" s="806"/>
      <c r="DJB924" s="806"/>
      <c r="DJC924" s="806"/>
      <c r="DJD924" s="806"/>
      <c r="DJE924" s="806"/>
      <c r="DJF924" s="806"/>
      <c r="DJG924" s="806"/>
      <c r="DJH924" s="806"/>
      <c r="DJI924" s="806"/>
      <c r="DJJ924" s="806"/>
      <c r="DJK924" s="806"/>
      <c r="DJL924" s="806"/>
      <c r="DJM924" s="806"/>
      <c r="DJN924" s="806"/>
      <c r="DJO924" s="806"/>
      <c r="DJP924" s="806"/>
      <c r="DJQ924" s="806"/>
      <c r="DJR924" s="806"/>
      <c r="DJS924" s="806"/>
      <c r="DJT924" s="806"/>
      <c r="DJU924" s="806"/>
      <c r="DJV924" s="806"/>
      <c r="DJW924" s="806"/>
      <c r="DJX924" s="806"/>
      <c r="DJY924" s="806"/>
      <c r="DJZ924" s="806"/>
      <c r="DKA924" s="806"/>
      <c r="DKB924" s="806"/>
      <c r="DKC924" s="806"/>
      <c r="DKD924" s="806"/>
      <c r="DKE924" s="806"/>
      <c r="DKF924" s="806"/>
      <c r="DKG924" s="806"/>
      <c r="DKH924" s="806"/>
      <c r="DKI924" s="806"/>
      <c r="DKJ924" s="806"/>
      <c r="DKK924" s="806"/>
      <c r="DKL924" s="806"/>
      <c r="DKM924" s="806"/>
      <c r="DKN924" s="806"/>
      <c r="DKO924" s="806"/>
      <c r="DKP924" s="806"/>
      <c r="DKQ924" s="806"/>
      <c r="DKR924" s="806"/>
      <c r="DKS924" s="806"/>
      <c r="DKT924" s="806"/>
      <c r="DKU924" s="806"/>
      <c r="DKV924" s="806"/>
      <c r="DKW924" s="806"/>
      <c r="DKX924" s="806"/>
      <c r="DKY924" s="806"/>
      <c r="DKZ924" s="806"/>
      <c r="DLA924" s="806"/>
      <c r="DLB924" s="806"/>
      <c r="DLC924" s="806"/>
      <c r="DLD924" s="806"/>
      <c r="DLE924" s="806"/>
      <c r="DLF924" s="806"/>
      <c r="DLG924" s="806"/>
      <c r="DLH924" s="806"/>
      <c r="DLI924" s="806"/>
      <c r="DLJ924" s="806"/>
      <c r="DLK924" s="806"/>
      <c r="DLL924" s="806"/>
      <c r="DLM924" s="806"/>
      <c r="DLN924" s="806"/>
      <c r="DLO924" s="806"/>
      <c r="DLP924" s="806"/>
      <c r="DLQ924" s="806"/>
      <c r="DLR924" s="806"/>
      <c r="DLS924" s="806"/>
      <c r="DLT924" s="806"/>
      <c r="DLU924" s="806"/>
      <c r="DLV924" s="806"/>
      <c r="DLW924" s="806"/>
      <c r="DLX924" s="806"/>
      <c r="DLY924" s="806"/>
      <c r="DLZ924" s="806"/>
      <c r="DMA924" s="806"/>
      <c r="DMB924" s="806"/>
      <c r="DMC924" s="806"/>
      <c r="DMD924" s="806"/>
      <c r="DME924" s="806"/>
      <c r="DMF924" s="806"/>
      <c r="DMG924" s="806"/>
      <c r="DMH924" s="806"/>
      <c r="DMI924" s="806"/>
      <c r="DMJ924" s="806"/>
      <c r="DMK924" s="806"/>
      <c r="DML924" s="806"/>
      <c r="DMM924" s="806"/>
      <c r="DMN924" s="806"/>
      <c r="DMO924" s="806"/>
      <c r="DMP924" s="806"/>
      <c r="DMQ924" s="806"/>
      <c r="DMR924" s="806"/>
      <c r="DMS924" s="806"/>
      <c r="DMT924" s="806"/>
      <c r="DMU924" s="806"/>
      <c r="DMV924" s="806"/>
      <c r="DMW924" s="806"/>
      <c r="DMX924" s="806"/>
      <c r="DMY924" s="806"/>
      <c r="DMZ924" s="806"/>
      <c r="DNA924" s="806"/>
      <c r="DNB924" s="806"/>
      <c r="DNC924" s="806"/>
      <c r="DND924" s="806"/>
      <c r="DNE924" s="806"/>
      <c r="DNF924" s="806"/>
      <c r="DNG924" s="806"/>
      <c r="DNH924" s="806"/>
      <c r="DNI924" s="806"/>
      <c r="DNJ924" s="806"/>
      <c r="DNK924" s="806"/>
      <c r="DNL924" s="806"/>
      <c r="DNM924" s="806"/>
      <c r="DNN924" s="806"/>
      <c r="DNO924" s="806"/>
      <c r="DNP924" s="806"/>
      <c r="DNQ924" s="806"/>
      <c r="DNR924" s="806"/>
      <c r="DNS924" s="806"/>
      <c r="DNT924" s="806"/>
      <c r="DNU924" s="806"/>
      <c r="DNV924" s="806"/>
      <c r="DNW924" s="806"/>
      <c r="DNX924" s="806"/>
      <c r="DNY924" s="806"/>
      <c r="DNZ924" s="806"/>
      <c r="DOA924" s="806"/>
      <c r="DOB924" s="806"/>
      <c r="DOC924" s="806"/>
      <c r="DOD924" s="806"/>
      <c r="DOE924" s="806"/>
      <c r="DOF924" s="806"/>
      <c r="DOG924" s="806"/>
      <c r="DOH924" s="806"/>
      <c r="DOI924" s="806"/>
      <c r="DOJ924" s="806"/>
      <c r="DOK924" s="806"/>
      <c r="DOL924" s="806"/>
      <c r="DOM924" s="806"/>
      <c r="DON924" s="806"/>
      <c r="DOO924" s="806"/>
      <c r="DOP924" s="806"/>
      <c r="DOQ924" s="806"/>
      <c r="DOR924" s="806"/>
      <c r="DOS924" s="806"/>
      <c r="DOT924" s="806"/>
      <c r="DOU924" s="806"/>
      <c r="DOV924" s="806"/>
      <c r="DOW924" s="806"/>
      <c r="DOX924" s="806"/>
      <c r="DOY924" s="806"/>
      <c r="DOZ924" s="806"/>
      <c r="DPA924" s="806"/>
      <c r="DPB924" s="806"/>
      <c r="DPC924" s="806"/>
      <c r="DPD924" s="806"/>
      <c r="DPE924" s="806"/>
      <c r="DPF924" s="806"/>
      <c r="DPG924" s="806"/>
      <c r="DPH924" s="806"/>
      <c r="DPI924" s="806"/>
      <c r="DPJ924" s="806"/>
      <c r="DPK924" s="806"/>
      <c r="DPL924" s="806"/>
      <c r="DPM924" s="806"/>
      <c r="DPN924" s="806"/>
      <c r="DPO924" s="806"/>
      <c r="DPP924" s="806"/>
      <c r="DPQ924" s="806"/>
      <c r="DPR924" s="806"/>
      <c r="DPS924" s="806"/>
      <c r="DPT924" s="806"/>
      <c r="DPU924" s="806"/>
      <c r="DPV924" s="806"/>
      <c r="DPW924" s="806"/>
      <c r="DPX924" s="806"/>
      <c r="DPY924" s="806"/>
      <c r="DPZ924" s="806"/>
      <c r="DQA924" s="806"/>
      <c r="DQB924" s="806"/>
      <c r="DQC924" s="806"/>
      <c r="DQD924" s="806"/>
      <c r="DQE924" s="806"/>
      <c r="DQF924" s="806"/>
      <c r="DQG924" s="806"/>
      <c r="DQH924" s="806"/>
      <c r="DQI924" s="806"/>
      <c r="DQJ924" s="806"/>
      <c r="DQK924" s="806"/>
      <c r="DQL924" s="806"/>
      <c r="DQM924" s="806"/>
      <c r="DQN924" s="806"/>
      <c r="DQO924" s="806"/>
      <c r="DQP924" s="806"/>
      <c r="DQQ924" s="806"/>
      <c r="DQR924" s="806"/>
      <c r="DQS924" s="806"/>
      <c r="DQT924" s="806"/>
      <c r="DQU924" s="806"/>
      <c r="DQV924" s="806"/>
      <c r="DQW924" s="806"/>
      <c r="DQX924" s="806"/>
      <c r="DQY924" s="806"/>
      <c r="DQZ924" s="806"/>
      <c r="DRA924" s="806"/>
      <c r="DRB924" s="806"/>
      <c r="DRC924" s="806"/>
      <c r="DRD924" s="806"/>
      <c r="DRE924" s="806"/>
      <c r="DRF924" s="806"/>
      <c r="DRG924" s="806"/>
      <c r="DRH924" s="806"/>
      <c r="DRI924" s="806"/>
      <c r="DRJ924" s="806"/>
      <c r="DRK924" s="806"/>
      <c r="DRL924" s="806"/>
      <c r="DRM924" s="806"/>
      <c r="DRN924" s="806"/>
      <c r="DRO924" s="806"/>
      <c r="DRP924" s="806"/>
      <c r="DRQ924" s="806"/>
      <c r="DRR924" s="806"/>
      <c r="DRS924" s="806"/>
      <c r="DRT924" s="806"/>
      <c r="DRU924" s="806"/>
      <c r="DRV924" s="806"/>
      <c r="DRW924" s="806"/>
      <c r="DRX924" s="806"/>
      <c r="DRY924" s="806"/>
      <c r="DRZ924" s="806"/>
      <c r="DSA924" s="806"/>
      <c r="DSB924" s="806"/>
      <c r="DSC924" s="806"/>
      <c r="DSD924" s="806"/>
      <c r="DSE924" s="806"/>
      <c r="DSF924" s="806"/>
      <c r="DSG924" s="806"/>
      <c r="DSH924" s="806"/>
      <c r="DSI924" s="806"/>
      <c r="DSJ924" s="806"/>
      <c r="DSK924" s="806"/>
      <c r="DSL924" s="806"/>
      <c r="DSM924" s="806"/>
      <c r="DSN924" s="806"/>
      <c r="DSO924" s="806"/>
      <c r="DSP924" s="806"/>
      <c r="DSQ924" s="806"/>
      <c r="DSR924" s="806"/>
      <c r="DSS924" s="806"/>
      <c r="DST924" s="806"/>
      <c r="DSU924" s="806"/>
      <c r="DSV924" s="806"/>
      <c r="DSW924" s="806"/>
      <c r="DSX924" s="806"/>
      <c r="DSY924" s="806"/>
      <c r="DSZ924" s="806"/>
      <c r="DTA924" s="806"/>
      <c r="DTB924" s="806"/>
      <c r="DTC924" s="806"/>
      <c r="DTD924" s="806"/>
      <c r="DTE924" s="806"/>
      <c r="DTF924" s="806"/>
      <c r="DTG924" s="806"/>
      <c r="DTH924" s="806"/>
      <c r="DTI924" s="806"/>
      <c r="DTJ924" s="806"/>
      <c r="DTK924" s="806"/>
      <c r="DTL924" s="806"/>
      <c r="DTM924" s="806"/>
      <c r="DTN924" s="806"/>
      <c r="DTO924" s="806"/>
      <c r="DTP924" s="806"/>
      <c r="DTQ924" s="806"/>
      <c r="DTR924" s="806"/>
      <c r="DTS924" s="806"/>
      <c r="DTT924" s="806"/>
      <c r="DTU924" s="806"/>
      <c r="DTV924" s="806"/>
      <c r="DTW924" s="806"/>
      <c r="DTX924" s="806"/>
      <c r="DTY924" s="806"/>
      <c r="DTZ924" s="806"/>
      <c r="DUA924" s="806"/>
      <c r="DUB924" s="806"/>
      <c r="DUC924" s="806"/>
      <c r="DUD924" s="806"/>
      <c r="DUE924" s="806"/>
      <c r="DUF924" s="806"/>
      <c r="DUG924" s="806"/>
      <c r="DUH924" s="806"/>
      <c r="DUI924" s="806"/>
      <c r="DUJ924" s="806"/>
      <c r="DUK924" s="806"/>
      <c r="DUL924" s="806"/>
      <c r="DUM924" s="806"/>
      <c r="DUN924" s="806"/>
      <c r="DUO924" s="806"/>
      <c r="DUP924" s="806"/>
      <c r="DUQ924" s="806"/>
      <c r="DUR924" s="806"/>
      <c r="DUS924" s="806"/>
      <c r="DUT924" s="806"/>
      <c r="DUU924" s="806"/>
      <c r="DUV924" s="806"/>
      <c r="DUW924" s="806"/>
      <c r="DUX924" s="806"/>
      <c r="DUY924" s="806"/>
      <c r="DUZ924" s="806"/>
      <c r="DVA924" s="806"/>
      <c r="DVB924" s="806"/>
      <c r="DVC924" s="806"/>
      <c r="DVD924" s="806"/>
      <c r="DVE924" s="806"/>
      <c r="DVF924" s="806"/>
      <c r="DVG924" s="806"/>
      <c r="DVH924" s="806"/>
      <c r="DVI924" s="806"/>
      <c r="DVJ924" s="806"/>
      <c r="DVK924" s="806"/>
      <c r="DVL924" s="806"/>
      <c r="DVM924" s="806"/>
      <c r="DVN924" s="806"/>
      <c r="DVO924" s="806"/>
      <c r="DVP924" s="806"/>
      <c r="DVQ924" s="806"/>
      <c r="DVR924" s="806"/>
      <c r="DVS924" s="806"/>
      <c r="DVT924" s="806"/>
      <c r="DVU924" s="806"/>
      <c r="DVV924" s="806"/>
      <c r="DVW924" s="806"/>
      <c r="DVX924" s="806"/>
      <c r="DVY924" s="806"/>
      <c r="DVZ924" s="806"/>
      <c r="DWA924" s="806"/>
      <c r="DWB924" s="806"/>
      <c r="DWC924" s="806"/>
      <c r="DWD924" s="806"/>
      <c r="DWE924" s="806"/>
      <c r="DWF924" s="806"/>
      <c r="DWG924" s="806"/>
      <c r="DWH924" s="806"/>
      <c r="DWI924" s="806"/>
      <c r="DWJ924" s="806"/>
      <c r="DWK924" s="806"/>
      <c r="DWL924" s="806"/>
      <c r="DWM924" s="806"/>
      <c r="DWN924" s="806"/>
      <c r="DWO924" s="806"/>
      <c r="DWP924" s="806"/>
      <c r="DWQ924" s="806"/>
      <c r="DWR924" s="806"/>
      <c r="DWS924" s="806"/>
      <c r="DWT924" s="806"/>
      <c r="DWU924" s="806"/>
      <c r="DWV924" s="806"/>
      <c r="DWW924" s="806"/>
      <c r="DWX924" s="806"/>
      <c r="DWY924" s="806"/>
      <c r="DWZ924" s="806"/>
      <c r="DXA924" s="806"/>
      <c r="DXB924" s="806"/>
      <c r="DXC924" s="806"/>
      <c r="DXD924" s="806"/>
      <c r="DXE924" s="806"/>
      <c r="DXF924" s="806"/>
      <c r="DXG924" s="806"/>
      <c r="DXH924" s="806"/>
      <c r="DXI924" s="806"/>
      <c r="DXJ924" s="806"/>
      <c r="DXK924" s="806"/>
      <c r="DXL924" s="806"/>
      <c r="DXM924" s="806"/>
      <c r="DXN924" s="806"/>
      <c r="DXO924" s="806"/>
      <c r="DXP924" s="806"/>
      <c r="DXQ924" s="806"/>
      <c r="DXR924" s="806"/>
      <c r="DXS924" s="806"/>
      <c r="DXT924" s="806"/>
      <c r="DXU924" s="806"/>
      <c r="DXV924" s="806"/>
      <c r="DXW924" s="806"/>
      <c r="DXX924" s="806"/>
      <c r="DXY924" s="806"/>
      <c r="DXZ924" s="806"/>
      <c r="DYA924" s="806"/>
      <c r="DYB924" s="806"/>
      <c r="DYC924" s="806"/>
      <c r="DYD924" s="806"/>
      <c r="DYE924" s="806"/>
      <c r="DYF924" s="806"/>
      <c r="DYG924" s="806"/>
      <c r="DYH924" s="806"/>
      <c r="DYI924" s="806"/>
      <c r="DYJ924" s="806"/>
      <c r="DYK924" s="806"/>
      <c r="DYL924" s="806"/>
      <c r="DYM924" s="806"/>
      <c r="DYN924" s="806"/>
      <c r="DYO924" s="806"/>
      <c r="DYP924" s="806"/>
      <c r="DYQ924" s="806"/>
      <c r="DYR924" s="806"/>
      <c r="DYS924" s="806"/>
      <c r="DYT924" s="806"/>
      <c r="DYU924" s="806"/>
      <c r="DYV924" s="806"/>
      <c r="DYW924" s="806"/>
      <c r="DYX924" s="806"/>
      <c r="DYY924" s="806"/>
      <c r="DYZ924" s="806"/>
      <c r="DZA924" s="806"/>
      <c r="DZB924" s="806"/>
      <c r="DZC924" s="806"/>
      <c r="DZD924" s="806"/>
      <c r="DZE924" s="806"/>
      <c r="DZF924" s="806"/>
      <c r="DZG924" s="806"/>
      <c r="DZH924" s="806"/>
      <c r="DZI924" s="806"/>
      <c r="DZJ924" s="806"/>
      <c r="DZK924" s="806"/>
      <c r="DZL924" s="806"/>
      <c r="DZM924" s="806"/>
      <c r="DZN924" s="806"/>
      <c r="DZO924" s="806"/>
      <c r="DZP924" s="806"/>
      <c r="DZQ924" s="806"/>
      <c r="DZR924" s="806"/>
      <c r="DZS924" s="806"/>
      <c r="DZT924" s="806"/>
      <c r="DZU924" s="806"/>
      <c r="DZV924" s="806"/>
      <c r="DZW924" s="806"/>
      <c r="DZX924" s="806"/>
      <c r="DZY924" s="806"/>
      <c r="DZZ924" s="806"/>
      <c r="EAA924" s="806"/>
      <c r="EAB924" s="806"/>
      <c r="EAC924" s="806"/>
      <c r="EAD924" s="806"/>
      <c r="EAE924" s="806"/>
      <c r="EAF924" s="806"/>
      <c r="EAG924" s="806"/>
      <c r="EAH924" s="806"/>
      <c r="EAI924" s="806"/>
      <c r="EAJ924" s="806"/>
      <c r="EAK924" s="806"/>
      <c r="EAL924" s="806"/>
      <c r="EAM924" s="806"/>
      <c r="EAN924" s="806"/>
      <c r="EAO924" s="806"/>
      <c r="EAP924" s="806"/>
      <c r="EAQ924" s="806"/>
      <c r="EAR924" s="806"/>
      <c r="EAS924" s="806"/>
      <c r="EAT924" s="806"/>
      <c r="EAU924" s="806"/>
      <c r="EAV924" s="806"/>
      <c r="EAW924" s="806"/>
      <c r="EAX924" s="806"/>
      <c r="EAY924" s="806"/>
      <c r="EAZ924" s="806"/>
      <c r="EBA924" s="806"/>
      <c r="EBB924" s="806"/>
      <c r="EBC924" s="806"/>
      <c r="EBD924" s="806"/>
      <c r="EBE924" s="806"/>
      <c r="EBF924" s="806"/>
      <c r="EBG924" s="806"/>
      <c r="EBH924" s="806"/>
      <c r="EBI924" s="806"/>
      <c r="EBJ924" s="806"/>
      <c r="EBK924" s="806"/>
      <c r="EBL924" s="806"/>
      <c r="EBM924" s="806"/>
      <c r="EBN924" s="806"/>
      <c r="EBO924" s="806"/>
      <c r="EBP924" s="806"/>
      <c r="EBQ924" s="806"/>
      <c r="EBR924" s="806"/>
      <c r="EBS924" s="806"/>
      <c r="EBT924" s="806"/>
      <c r="EBU924" s="806"/>
      <c r="EBV924" s="806"/>
      <c r="EBW924" s="806"/>
      <c r="EBX924" s="806"/>
      <c r="EBY924" s="806"/>
      <c r="EBZ924" s="806"/>
      <c r="ECA924" s="806"/>
      <c r="ECB924" s="806"/>
      <c r="ECC924" s="806"/>
      <c r="ECD924" s="806"/>
      <c r="ECE924" s="806"/>
      <c r="ECF924" s="806"/>
      <c r="ECG924" s="806"/>
      <c r="ECH924" s="806"/>
      <c r="ECI924" s="806"/>
      <c r="ECJ924" s="806"/>
      <c r="ECK924" s="806"/>
      <c r="ECL924" s="806"/>
      <c r="ECM924" s="806"/>
      <c r="ECN924" s="806"/>
      <c r="ECO924" s="806"/>
      <c r="ECP924" s="806"/>
      <c r="ECQ924" s="806"/>
      <c r="ECR924" s="806"/>
      <c r="ECS924" s="806"/>
      <c r="ECT924" s="806"/>
      <c r="ECU924" s="806"/>
      <c r="ECV924" s="806"/>
      <c r="ECW924" s="806"/>
      <c r="ECX924" s="806"/>
      <c r="ECY924" s="806"/>
      <c r="ECZ924" s="806"/>
      <c r="EDA924" s="806"/>
      <c r="EDB924" s="806"/>
      <c r="EDC924" s="806"/>
      <c r="EDD924" s="806"/>
      <c r="EDE924" s="806"/>
      <c r="EDF924" s="806"/>
      <c r="EDG924" s="806"/>
      <c r="EDH924" s="806"/>
      <c r="EDI924" s="806"/>
      <c r="EDJ924" s="806"/>
      <c r="EDK924" s="806"/>
      <c r="EDL924" s="806"/>
      <c r="EDM924" s="806"/>
      <c r="EDN924" s="806"/>
      <c r="EDO924" s="806"/>
      <c r="EDP924" s="806"/>
      <c r="EDQ924" s="806"/>
      <c r="EDR924" s="806"/>
      <c r="EDS924" s="806"/>
      <c r="EDT924" s="806"/>
      <c r="EDU924" s="806"/>
      <c r="EDV924" s="806"/>
      <c r="EDW924" s="806"/>
      <c r="EDX924" s="806"/>
      <c r="EDY924" s="806"/>
      <c r="EDZ924" s="806"/>
      <c r="EEA924" s="806"/>
      <c r="EEB924" s="806"/>
      <c r="EEC924" s="806"/>
      <c r="EED924" s="806"/>
      <c r="EEE924" s="806"/>
      <c r="EEF924" s="806"/>
      <c r="EEG924" s="806"/>
      <c r="EEH924" s="806"/>
      <c r="EEI924" s="806"/>
      <c r="EEJ924" s="806"/>
      <c r="EEK924" s="806"/>
      <c r="EEL924" s="806"/>
      <c r="EEM924" s="806"/>
      <c r="EEN924" s="806"/>
      <c r="EEO924" s="806"/>
      <c r="EEP924" s="806"/>
      <c r="EEQ924" s="806"/>
      <c r="EER924" s="806"/>
      <c r="EES924" s="806"/>
      <c r="EET924" s="806"/>
      <c r="EEU924" s="806"/>
      <c r="EEV924" s="806"/>
      <c r="EEW924" s="806"/>
      <c r="EEX924" s="806"/>
      <c r="EEY924" s="806"/>
      <c r="EEZ924" s="806"/>
      <c r="EFA924" s="806"/>
      <c r="EFB924" s="806"/>
      <c r="EFC924" s="806"/>
      <c r="EFD924" s="806"/>
      <c r="EFE924" s="806"/>
      <c r="EFF924" s="806"/>
      <c r="EFG924" s="806"/>
      <c r="EFH924" s="806"/>
      <c r="EFI924" s="806"/>
      <c r="EFJ924" s="806"/>
      <c r="EFK924" s="806"/>
      <c r="EFL924" s="806"/>
      <c r="EFM924" s="806"/>
      <c r="EFN924" s="806"/>
      <c r="EFO924" s="806"/>
      <c r="EFP924" s="806"/>
      <c r="EFQ924" s="806"/>
      <c r="EFR924" s="806"/>
      <c r="EFS924" s="806"/>
      <c r="EFT924" s="806"/>
      <c r="EFU924" s="806"/>
      <c r="EFV924" s="806"/>
      <c r="EFW924" s="806"/>
      <c r="EFX924" s="806"/>
      <c r="EFY924" s="806"/>
      <c r="EFZ924" s="806"/>
      <c r="EGA924" s="806"/>
      <c r="EGB924" s="806"/>
      <c r="EGC924" s="806"/>
      <c r="EGD924" s="806"/>
      <c r="EGE924" s="806"/>
      <c r="EGF924" s="806"/>
      <c r="EGG924" s="806"/>
      <c r="EGH924" s="806"/>
      <c r="EGI924" s="806"/>
      <c r="EGJ924" s="806"/>
      <c r="EGK924" s="806"/>
      <c r="EGL924" s="806"/>
      <c r="EGM924" s="806"/>
      <c r="EGN924" s="806"/>
      <c r="EGO924" s="806"/>
      <c r="EGP924" s="806"/>
      <c r="EGQ924" s="806"/>
      <c r="EGR924" s="806"/>
      <c r="EGS924" s="806"/>
      <c r="EGT924" s="806"/>
      <c r="EGU924" s="806"/>
      <c r="EGV924" s="806"/>
      <c r="EGW924" s="806"/>
      <c r="EGX924" s="806"/>
      <c r="EGY924" s="806"/>
      <c r="EGZ924" s="806"/>
      <c r="EHA924" s="806"/>
      <c r="EHB924" s="806"/>
      <c r="EHC924" s="806"/>
      <c r="EHD924" s="806"/>
      <c r="EHE924" s="806"/>
      <c r="EHF924" s="806"/>
      <c r="EHG924" s="806"/>
      <c r="EHH924" s="806"/>
      <c r="EHI924" s="806"/>
      <c r="EHJ924" s="806"/>
      <c r="EHK924" s="806"/>
      <c r="EHL924" s="806"/>
      <c r="EHM924" s="806"/>
      <c r="EHN924" s="806"/>
      <c r="EHO924" s="806"/>
      <c r="EHP924" s="806"/>
      <c r="EHQ924" s="806"/>
      <c r="EHR924" s="806"/>
      <c r="EHS924" s="806"/>
      <c r="EHT924" s="806"/>
      <c r="EHU924" s="806"/>
      <c r="EHV924" s="806"/>
      <c r="EHW924" s="806"/>
      <c r="EHX924" s="806"/>
      <c r="EHY924" s="806"/>
      <c r="EHZ924" s="806"/>
      <c r="EIA924" s="806"/>
      <c r="EIB924" s="806"/>
      <c r="EIC924" s="806"/>
      <c r="EID924" s="806"/>
      <c r="EIE924" s="806"/>
      <c r="EIF924" s="806"/>
      <c r="EIG924" s="806"/>
      <c r="EIH924" s="806"/>
      <c r="EII924" s="806"/>
      <c r="EIJ924" s="806"/>
      <c r="EIK924" s="806"/>
      <c r="EIL924" s="806"/>
      <c r="EIM924" s="806"/>
      <c r="EIN924" s="806"/>
      <c r="EIO924" s="806"/>
      <c r="EIP924" s="806"/>
      <c r="EIQ924" s="806"/>
      <c r="EIR924" s="806"/>
      <c r="EIS924" s="806"/>
      <c r="EIT924" s="806"/>
      <c r="EIU924" s="806"/>
      <c r="EIV924" s="806"/>
      <c r="EIW924" s="806"/>
      <c r="EIX924" s="806"/>
      <c r="EIY924" s="806"/>
      <c r="EIZ924" s="806"/>
      <c r="EJA924" s="806"/>
      <c r="EJB924" s="806"/>
      <c r="EJC924" s="806"/>
      <c r="EJD924" s="806"/>
      <c r="EJE924" s="806"/>
      <c r="EJF924" s="806"/>
      <c r="EJG924" s="806"/>
      <c r="EJH924" s="806"/>
      <c r="EJI924" s="806"/>
      <c r="EJJ924" s="806"/>
      <c r="EJK924" s="806"/>
      <c r="EJL924" s="806"/>
      <c r="EJM924" s="806"/>
      <c r="EJN924" s="806"/>
      <c r="EJO924" s="806"/>
      <c r="EJP924" s="806"/>
      <c r="EJQ924" s="806"/>
      <c r="EJR924" s="806"/>
      <c r="EJS924" s="806"/>
      <c r="EJT924" s="806"/>
      <c r="EJU924" s="806"/>
      <c r="EJV924" s="806"/>
      <c r="EJW924" s="806"/>
      <c r="EJX924" s="806"/>
      <c r="EJY924" s="806"/>
      <c r="EJZ924" s="806"/>
      <c r="EKA924" s="806"/>
      <c r="EKB924" s="806"/>
      <c r="EKC924" s="806"/>
      <c r="EKD924" s="806"/>
      <c r="EKE924" s="806"/>
      <c r="EKF924" s="806"/>
      <c r="EKG924" s="806"/>
      <c r="EKH924" s="806"/>
      <c r="EKI924" s="806"/>
      <c r="EKJ924" s="806"/>
      <c r="EKK924" s="806"/>
      <c r="EKL924" s="806"/>
      <c r="EKM924" s="806"/>
      <c r="EKN924" s="806"/>
      <c r="EKO924" s="806"/>
      <c r="EKP924" s="806"/>
      <c r="EKQ924" s="806"/>
      <c r="EKR924" s="806"/>
      <c r="EKS924" s="806"/>
      <c r="EKT924" s="806"/>
      <c r="EKU924" s="806"/>
      <c r="EKV924" s="806"/>
      <c r="EKW924" s="806"/>
      <c r="EKX924" s="806"/>
      <c r="EKY924" s="806"/>
      <c r="EKZ924" s="806"/>
      <c r="ELA924" s="806"/>
      <c r="ELB924" s="806"/>
      <c r="ELC924" s="806"/>
      <c r="ELD924" s="806"/>
      <c r="ELE924" s="806"/>
      <c r="ELF924" s="806"/>
      <c r="ELG924" s="806"/>
      <c r="ELH924" s="806"/>
      <c r="ELI924" s="806"/>
      <c r="ELJ924" s="806"/>
      <c r="ELK924" s="806"/>
      <c r="ELL924" s="806"/>
      <c r="ELM924" s="806"/>
      <c r="ELN924" s="806"/>
      <c r="ELO924" s="806"/>
      <c r="ELP924" s="806"/>
      <c r="ELQ924" s="806"/>
      <c r="ELR924" s="806"/>
      <c r="ELS924" s="806"/>
      <c r="ELT924" s="806"/>
      <c r="ELU924" s="806"/>
      <c r="ELV924" s="806"/>
      <c r="ELW924" s="806"/>
      <c r="ELX924" s="806"/>
      <c r="ELY924" s="806"/>
      <c r="ELZ924" s="806"/>
      <c r="EMA924" s="806"/>
      <c r="EMB924" s="806"/>
      <c r="EMC924" s="806"/>
      <c r="EMD924" s="806"/>
      <c r="EME924" s="806"/>
      <c r="EMF924" s="806"/>
      <c r="EMG924" s="806"/>
      <c r="EMH924" s="806"/>
      <c r="EMI924" s="806"/>
      <c r="EMJ924" s="806"/>
      <c r="EMK924" s="806"/>
      <c r="EML924" s="806"/>
      <c r="EMM924" s="806"/>
      <c r="EMN924" s="806"/>
      <c r="EMO924" s="806"/>
      <c r="EMP924" s="806"/>
      <c r="EMQ924" s="806"/>
      <c r="EMR924" s="806"/>
      <c r="EMS924" s="806"/>
      <c r="EMT924" s="806"/>
      <c r="EMU924" s="806"/>
      <c r="EMV924" s="806"/>
      <c r="EMW924" s="806"/>
      <c r="EMX924" s="806"/>
      <c r="EMY924" s="806"/>
      <c r="EMZ924" s="806"/>
      <c r="ENA924" s="806"/>
      <c r="ENB924" s="806"/>
      <c r="ENC924" s="806"/>
      <c r="END924" s="806"/>
      <c r="ENE924" s="806"/>
      <c r="ENF924" s="806"/>
      <c r="ENG924" s="806"/>
      <c r="ENH924" s="806"/>
      <c r="ENI924" s="806"/>
      <c r="ENJ924" s="806"/>
      <c r="ENK924" s="806"/>
      <c r="ENL924" s="806"/>
      <c r="ENM924" s="806"/>
      <c r="ENN924" s="806"/>
      <c r="ENO924" s="806"/>
      <c r="ENP924" s="806"/>
      <c r="ENQ924" s="806"/>
      <c r="ENR924" s="806"/>
      <c r="ENS924" s="806"/>
      <c r="ENT924" s="806"/>
      <c r="ENU924" s="806"/>
      <c r="ENV924" s="806"/>
      <c r="ENW924" s="806"/>
      <c r="ENX924" s="806"/>
      <c r="ENY924" s="806"/>
      <c r="ENZ924" s="806"/>
      <c r="EOA924" s="806"/>
      <c r="EOB924" s="806"/>
      <c r="EOC924" s="806"/>
      <c r="EOD924" s="806"/>
      <c r="EOE924" s="806"/>
      <c r="EOF924" s="806"/>
      <c r="EOG924" s="806"/>
      <c r="EOH924" s="806"/>
      <c r="EOI924" s="806"/>
      <c r="EOJ924" s="806"/>
      <c r="EOK924" s="806"/>
      <c r="EOL924" s="806"/>
      <c r="EOM924" s="806"/>
      <c r="EON924" s="806"/>
      <c r="EOO924" s="806"/>
      <c r="EOP924" s="806"/>
      <c r="EOQ924" s="806"/>
      <c r="EOR924" s="806"/>
      <c r="EOS924" s="806"/>
      <c r="EOT924" s="806"/>
      <c r="EOU924" s="806"/>
      <c r="EOV924" s="806"/>
      <c r="EOW924" s="806"/>
      <c r="EOX924" s="806"/>
      <c r="EOY924" s="806"/>
      <c r="EOZ924" s="806"/>
      <c r="EPA924" s="806"/>
      <c r="EPB924" s="806"/>
      <c r="EPC924" s="806"/>
      <c r="EPD924" s="806"/>
      <c r="EPE924" s="806"/>
      <c r="EPF924" s="806"/>
      <c r="EPG924" s="806"/>
      <c r="EPH924" s="806"/>
      <c r="EPI924" s="806"/>
      <c r="EPJ924" s="806"/>
      <c r="EPK924" s="806"/>
      <c r="EPL924" s="806"/>
      <c r="EPM924" s="806"/>
      <c r="EPN924" s="806"/>
      <c r="EPO924" s="806"/>
      <c r="EPP924" s="806"/>
      <c r="EPQ924" s="806"/>
      <c r="EPR924" s="806"/>
      <c r="EPS924" s="806"/>
      <c r="EPT924" s="806"/>
      <c r="EPU924" s="806"/>
      <c r="EPV924" s="806"/>
      <c r="EPW924" s="806"/>
      <c r="EPX924" s="806"/>
      <c r="EPY924" s="806"/>
      <c r="EPZ924" s="806"/>
      <c r="EQA924" s="806"/>
      <c r="EQB924" s="806"/>
      <c r="EQC924" s="806"/>
      <c r="EQD924" s="806"/>
      <c r="EQE924" s="806"/>
      <c r="EQF924" s="806"/>
      <c r="EQG924" s="806"/>
      <c r="EQH924" s="806"/>
      <c r="EQI924" s="806"/>
      <c r="EQJ924" s="806"/>
      <c r="EQK924" s="806"/>
      <c r="EQL924" s="806"/>
      <c r="EQM924" s="806"/>
      <c r="EQN924" s="806"/>
      <c r="EQO924" s="806"/>
      <c r="EQP924" s="806"/>
      <c r="EQQ924" s="806"/>
      <c r="EQR924" s="806"/>
      <c r="EQS924" s="806"/>
      <c r="EQT924" s="806"/>
      <c r="EQU924" s="806"/>
      <c r="EQV924" s="806"/>
      <c r="EQW924" s="806"/>
      <c r="EQX924" s="806"/>
      <c r="EQY924" s="806"/>
      <c r="EQZ924" s="806"/>
      <c r="ERA924" s="806"/>
      <c r="ERB924" s="806"/>
      <c r="ERC924" s="806"/>
      <c r="ERD924" s="806"/>
      <c r="ERE924" s="806"/>
      <c r="ERF924" s="806"/>
      <c r="ERG924" s="806"/>
      <c r="ERH924" s="806"/>
      <c r="ERI924" s="806"/>
      <c r="ERJ924" s="806"/>
      <c r="ERK924" s="806"/>
      <c r="ERL924" s="806"/>
      <c r="ERM924" s="806"/>
      <c r="ERN924" s="806"/>
      <c r="ERO924" s="806"/>
      <c r="ERP924" s="806"/>
      <c r="ERQ924" s="806"/>
      <c r="ERR924" s="806"/>
      <c r="ERS924" s="806"/>
      <c r="ERT924" s="806"/>
      <c r="ERU924" s="806"/>
      <c r="ERV924" s="806"/>
      <c r="ERW924" s="806"/>
      <c r="ERX924" s="806"/>
      <c r="ERY924" s="806"/>
      <c r="ERZ924" s="806"/>
      <c r="ESA924" s="806"/>
      <c r="ESB924" s="806"/>
      <c r="ESC924" s="806"/>
      <c r="ESD924" s="806"/>
      <c r="ESE924" s="806"/>
      <c r="ESF924" s="806"/>
      <c r="ESG924" s="806"/>
      <c r="ESH924" s="806"/>
      <c r="ESI924" s="806"/>
      <c r="ESJ924" s="806"/>
      <c r="ESK924" s="806"/>
      <c r="ESL924" s="806"/>
      <c r="ESM924" s="806"/>
      <c r="ESN924" s="806"/>
      <c r="ESO924" s="806"/>
      <c r="ESP924" s="806"/>
      <c r="ESQ924" s="806"/>
      <c r="ESR924" s="806"/>
      <c r="ESS924" s="806"/>
      <c r="EST924" s="806"/>
      <c r="ESU924" s="806"/>
      <c r="ESV924" s="806"/>
      <c r="ESW924" s="806"/>
      <c r="ESX924" s="806"/>
      <c r="ESY924" s="806"/>
      <c r="ESZ924" s="806"/>
      <c r="ETA924" s="806"/>
      <c r="ETB924" s="806"/>
      <c r="ETC924" s="806"/>
      <c r="ETD924" s="806"/>
      <c r="ETE924" s="806"/>
      <c r="ETF924" s="806"/>
      <c r="ETG924" s="806"/>
      <c r="ETH924" s="806"/>
      <c r="ETI924" s="806"/>
      <c r="ETJ924" s="806"/>
      <c r="ETK924" s="806"/>
      <c r="ETL924" s="806"/>
      <c r="ETM924" s="806"/>
      <c r="ETN924" s="806"/>
      <c r="ETO924" s="806"/>
      <c r="ETP924" s="806"/>
      <c r="ETQ924" s="806"/>
      <c r="ETR924" s="806"/>
      <c r="ETS924" s="806"/>
      <c r="ETT924" s="806"/>
      <c r="ETU924" s="806"/>
      <c r="ETV924" s="806"/>
      <c r="ETW924" s="806"/>
      <c r="ETX924" s="806"/>
      <c r="ETY924" s="806"/>
      <c r="ETZ924" s="806"/>
      <c r="EUA924" s="806"/>
      <c r="EUB924" s="806"/>
      <c r="EUC924" s="806"/>
      <c r="EUD924" s="806"/>
      <c r="EUE924" s="806"/>
      <c r="EUF924" s="806"/>
      <c r="EUG924" s="806"/>
      <c r="EUH924" s="806"/>
      <c r="EUI924" s="806"/>
      <c r="EUJ924" s="806"/>
      <c r="EUK924" s="806"/>
      <c r="EUL924" s="806"/>
      <c r="EUM924" s="806"/>
      <c r="EUN924" s="806"/>
      <c r="EUO924" s="806"/>
      <c r="EUP924" s="806"/>
      <c r="EUQ924" s="806"/>
      <c r="EUR924" s="806"/>
      <c r="EUS924" s="806"/>
      <c r="EUT924" s="806"/>
      <c r="EUU924" s="806"/>
      <c r="EUV924" s="806"/>
      <c r="EUW924" s="806"/>
      <c r="EUX924" s="806"/>
      <c r="EUY924" s="806"/>
      <c r="EUZ924" s="806"/>
      <c r="EVA924" s="806"/>
      <c r="EVB924" s="806"/>
      <c r="EVC924" s="806"/>
      <c r="EVD924" s="806"/>
      <c r="EVE924" s="806"/>
      <c r="EVF924" s="806"/>
      <c r="EVG924" s="806"/>
      <c r="EVH924" s="806"/>
      <c r="EVI924" s="806"/>
      <c r="EVJ924" s="806"/>
      <c r="EVK924" s="806"/>
      <c r="EVL924" s="806"/>
      <c r="EVM924" s="806"/>
      <c r="EVN924" s="806"/>
      <c r="EVO924" s="806"/>
      <c r="EVP924" s="806"/>
      <c r="EVQ924" s="806"/>
      <c r="EVR924" s="806"/>
      <c r="EVS924" s="806"/>
      <c r="EVT924" s="806"/>
      <c r="EVU924" s="806"/>
      <c r="EVV924" s="806"/>
      <c r="EVW924" s="806"/>
      <c r="EVX924" s="806"/>
      <c r="EVY924" s="806"/>
      <c r="EVZ924" s="806"/>
      <c r="EWA924" s="806"/>
      <c r="EWB924" s="806"/>
      <c r="EWC924" s="806"/>
      <c r="EWD924" s="806"/>
      <c r="EWE924" s="806"/>
      <c r="EWF924" s="806"/>
      <c r="EWG924" s="806"/>
      <c r="EWH924" s="806"/>
      <c r="EWI924" s="806"/>
      <c r="EWJ924" s="806"/>
      <c r="EWK924" s="806"/>
      <c r="EWL924" s="806"/>
      <c r="EWM924" s="806"/>
      <c r="EWN924" s="806"/>
      <c r="EWO924" s="806"/>
      <c r="EWP924" s="806"/>
      <c r="EWQ924" s="806"/>
      <c r="EWR924" s="806"/>
      <c r="EWS924" s="806"/>
      <c r="EWT924" s="806"/>
      <c r="EWU924" s="806"/>
      <c r="EWV924" s="806"/>
      <c r="EWW924" s="806"/>
      <c r="EWX924" s="806"/>
      <c r="EWY924" s="806"/>
      <c r="EWZ924" s="806"/>
      <c r="EXA924" s="806"/>
      <c r="EXB924" s="806"/>
      <c r="EXC924" s="806"/>
      <c r="EXD924" s="806"/>
      <c r="EXE924" s="806"/>
      <c r="EXF924" s="806"/>
      <c r="EXG924" s="806"/>
      <c r="EXH924" s="806"/>
      <c r="EXI924" s="806"/>
      <c r="EXJ924" s="806"/>
      <c r="EXK924" s="806"/>
      <c r="EXL924" s="806"/>
      <c r="EXM924" s="806"/>
      <c r="EXN924" s="806"/>
      <c r="EXO924" s="806"/>
      <c r="EXP924" s="806"/>
      <c r="EXQ924" s="806"/>
      <c r="EXR924" s="806"/>
      <c r="EXS924" s="806"/>
      <c r="EXT924" s="806"/>
      <c r="EXU924" s="806"/>
      <c r="EXV924" s="806"/>
      <c r="EXW924" s="806"/>
      <c r="EXX924" s="806"/>
      <c r="EXY924" s="806"/>
      <c r="EXZ924" s="806"/>
      <c r="EYA924" s="806"/>
      <c r="EYB924" s="806"/>
      <c r="EYC924" s="806"/>
      <c r="EYD924" s="806"/>
      <c r="EYE924" s="806"/>
      <c r="EYF924" s="806"/>
      <c r="EYG924" s="806"/>
      <c r="EYH924" s="806"/>
      <c r="EYI924" s="806"/>
      <c r="EYJ924" s="806"/>
      <c r="EYK924" s="806"/>
      <c r="EYL924" s="806"/>
      <c r="EYM924" s="806"/>
      <c r="EYN924" s="806"/>
      <c r="EYO924" s="806"/>
      <c r="EYP924" s="806"/>
      <c r="EYQ924" s="806"/>
      <c r="EYR924" s="806"/>
      <c r="EYS924" s="806"/>
      <c r="EYT924" s="806"/>
      <c r="EYU924" s="806"/>
      <c r="EYV924" s="806"/>
      <c r="EYW924" s="806"/>
      <c r="EYX924" s="806"/>
      <c r="EYY924" s="806"/>
      <c r="EYZ924" s="806"/>
      <c r="EZA924" s="806"/>
      <c r="EZB924" s="806"/>
      <c r="EZC924" s="806"/>
      <c r="EZD924" s="806"/>
      <c r="EZE924" s="806"/>
      <c r="EZF924" s="806"/>
      <c r="EZG924" s="806"/>
      <c r="EZH924" s="806"/>
      <c r="EZI924" s="806"/>
      <c r="EZJ924" s="806"/>
      <c r="EZK924" s="806"/>
      <c r="EZL924" s="806"/>
      <c r="EZM924" s="806"/>
      <c r="EZN924" s="806"/>
      <c r="EZO924" s="806"/>
      <c r="EZP924" s="806"/>
      <c r="EZQ924" s="806"/>
      <c r="EZR924" s="806"/>
      <c r="EZS924" s="806"/>
      <c r="EZT924" s="806"/>
      <c r="EZU924" s="806"/>
      <c r="EZV924" s="806"/>
      <c r="EZW924" s="806"/>
      <c r="EZX924" s="806"/>
      <c r="EZY924" s="806"/>
      <c r="EZZ924" s="806"/>
      <c r="FAA924" s="806"/>
      <c r="FAB924" s="806"/>
      <c r="FAC924" s="806"/>
      <c r="FAD924" s="806"/>
      <c r="FAE924" s="806"/>
      <c r="FAF924" s="806"/>
      <c r="FAG924" s="806"/>
      <c r="FAH924" s="806"/>
      <c r="FAI924" s="806"/>
      <c r="FAJ924" s="806"/>
      <c r="FAK924" s="806"/>
      <c r="FAL924" s="806"/>
      <c r="FAM924" s="806"/>
      <c r="FAN924" s="806"/>
      <c r="FAO924" s="806"/>
      <c r="FAP924" s="806"/>
      <c r="FAQ924" s="806"/>
      <c r="FAR924" s="806"/>
      <c r="FAS924" s="806"/>
      <c r="FAT924" s="806"/>
      <c r="FAU924" s="806"/>
      <c r="FAV924" s="806"/>
      <c r="FAW924" s="806"/>
      <c r="FAX924" s="806"/>
      <c r="FAY924" s="806"/>
      <c r="FAZ924" s="806"/>
      <c r="FBA924" s="806"/>
      <c r="FBB924" s="806"/>
      <c r="FBC924" s="806"/>
      <c r="FBD924" s="806"/>
      <c r="FBE924" s="806"/>
      <c r="FBF924" s="806"/>
      <c r="FBG924" s="806"/>
      <c r="FBH924" s="806"/>
      <c r="FBI924" s="806"/>
      <c r="FBJ924" s="806"/>
      <c r="FBK924" s="806"/>
      <c r="FBL924" s="806"/>
      <c r="FBM924" s="806"/>
      <c r="FBN924" s="806"/>
      <c r="FBO924" s="806"/>
      <c r="FBP924" s="806"/>
      <c r="FBQ924" s="806"/>
      <c r="FBR924" s="806"/>
      <c r="FBS924" s="806"/>
      <c r="FBT924" s="806"/>
      <c r="FBU924" s="806"/>
      <c r="FBV924" s="806"/>
      <c r="FBW924" s="806"/>
      <c r="FBX924" s="806"/>
      <c r="FBY924" s="806"/>
      <c r="FBZ924" s="806"/>
      <c r="FCA924" s="806"/>
      <c r="FCB924" s="806"/>
      <c r="FCC924" s="806"/>
      <c r="FCD924" s="806"/>
      <c r="FCE924" s="806"/>
      <c r="FCF924" s="806"/>
      <c r="FCG924" s="806"/>
      <c r="FCH924" s="806"/>
      <c r="FCI924" s="806"/>
      <c r="FCJ924" s="806"/>
      <c r="FCK924" s="806"/>
      <c r="FCL924" s="806"/>
      <c r="FCM924" s="806"/>
      <c r="FCN924" s="806"/>
      <c r="FCO924" s="806"/>
      <c r="FCP924" s="806"/>
      <c r="FCQ924" s="806"/>
      <c r="FCR924" s="806"/>
      <c r="FCS924" s="806"/>
      <c r="FCT924" s="806"/>
      <c r="FCU924" s="806"/>
      <c r="FCV924" s="806"/>
      <c r="FCW924" s="806"/>
      <c r="FCX924" s="806"/>
      <c r="FCY924" s="806"/>
      <c r="FCZ924" s="806"/>
      <c r="FDA924" s="806"/>
      <c r="FDB924" s="806"/>
      <c r="FDC924" s="806"/>
      <c r="FDD924" s="806"/>
      <c r="FDE924" s="806"/>
      <c r="FDF924" s="806"/>
      <c r="FDG924" s="806"/>
      <c r="FDH924" s="806"/>
      <c r="FDI924" s="806"/>
      <c r="FDJ924" s="806"/>
      <c r="FDK924" s="806"/>
      <c r="FDL924" s="806"/>
      <c r="FDM924" s="806"/>
      <c r="FDN924" s="806"/>
      <c r="FDO924" s="806"/>
      <c r="FDP924" s="806"/>
      <c r="FDQ924" s="806"/>
      <c r="FDR924" s="806"/>
      <c r="FDS924" s="806"/>
      <c r="FDT924" s="806"/>
      <c r="FDU924" s="806"/>
      <c r="FDV924" s="806"/>
      <c r="FDW924" s="806"/>
      <c r="FDX924" s="806"/>
      <c r="FDY924" s="806"/>
      <c r="FDZ924" s="806"/>
      <c r="FEA924" s="806"/>
      <c r="FEB924" s="806"/>
      <c r="FEC924" s="806"/>
      <c r="FED924" s="806"/>
      <c r="FEE924" s="806"/>
      <c r="FEF924" s="806"/>
      <c r="FEG924" s="806"/>
      <c r="FEH924" s="806"/>
      <c r="FEI924" s="806"/>
      <c r="FEJ924" s="806"/>
      <c r="FEK924" s="806"/>
      <c r="FEL924" s="806"/>
      <c r="FEM924" s="806"/>
      <c r="FEN924" s="806"/>
      <c r="FEO924" s="806"/>
      <c r="FEP924" s="806"/>
      <c r="FEQ924" s="806"/>
      <c r="FER924" s="806"/>
      <c r="FES924" s="806"/>
      <c r="FET924" s="806"/>
      <c r="FEU924" s="806"/>
      <c r="FEV924" s="806"/>
      <c r="FEW924" s="806"/>
      <c r="FEX924" s="806"/>
      <c r="FEY924" s="806"/>
      <c r="FEZ924" s="806"/>
      <c r="FFA924" s="806"/>
      <c r="FFB924" s="806"/>
      <c r="FFC924" s="806"/>
      <c r="FFD924" s="806"/>
      <c r="FFE924" s="806"/>
      <c r="FFF924" s="806"/>
      <c r="FFG924" s="806"/>
      <c r="FFH924" s="806"/>
      <c r="FFI924" s="806"/>
      <c r="FFJ924" s="806"/>
      <c r="FFK924" s="806"/>
      <c r="FFL924" s="806"/>
      <c r="FFM924" s="806"/>
      <c r="FFN924" s="806"/>
      <c r="FFO924" s="806"/>
      <c r="FFP924" s="806"/>
      <c r="FFQ924" s="806"/>
      <c r="FFR924" s="806"/>
      <c r="FFS924" s="806"/>
      <c r="FFT924" s="806"/>
      <c r="FFU924" s="806"/>
      <c r="FFV924" s="806"/>
      <c r="FFW924" s="806"/>
      <c r="FFX924" s="806"/>
      <c r="FFY924" s="806"/>
      <c r="FFZ924" s="806"/>
      <c r="FGA924" s="806"/>
      <c r="FGB924" s="806"/>
      <c r="FGC924" s="806"/>
      <c r="FGD924" s="806"/>
      <c r="FGE924" s="806"/>
      <c r="FGF924" s="806"/>
      <c r="FGG924" s="806"/>
      <c r="FGH924" s="806"/>
      <c r="FGI924" s="806"/>
      <c r="FGJ924" s="806"/>
      <c r="FGK924" s="806"/>
      <c r="FGL924" s="806"/>
      <c r="FGM924" s="806"/>
      <c r="FGN924" s="806"/>
      <c r="FGO924" s="806"/>
      <c r="FGP924" s="806"/>
      <c r="FGQ924" s="806"/>
      <c r="FGR924" s="806"/>
      <c r="FGS924" s="806"/>
      <c r="FGT924" s="806"/>
      <c r="FGU924" s="806"/>
      <c r="FGV924" s="806"/>
      <c r="FGW924" s="806"/>
      <c r="FGX924" s="806"/>
      <c r="FGY924" s="806"/>
      <c r="FGZ924" s="806"/>
      <c r="FHA924" s="806"/>
      <c r="FHB924" s="806"/>
      <c r="FHC924" s="806"/>
      <c r="FHD924" s="806"/>
      <c r="FHE924" s="806"/>
      <c r="FHF924" s="806"/>
      <c r="FHG924" s="806"/>
      <c r="FHH924" s="806"/>
      <c r="FHI924" s="806"/>
      <c r="FHJ924" s="806"/>
      <c r="FHK924" s="806"/>
      <c r="FHL924" s="806"/>
      <c r="FHM924" s="806"/>
      <c r="FHN924" s="806"/>
      <c r="FHO924" s="806"/>
      <c r="FHP924" s="806"/>
      <c r="FHQ924" s="806"/>
      <c r="FHR924" s="806"/>
      <c r="FHS924" s="806"/>
      <c r="FHT924" s="806"/>
      <c r="FHU924" s="806"/>
      <c r="FHV924" s="806"/>
      <c r="FHW924" s="806"/>
      <c r="FHX924" s="806"/>
      <c r="FHY924" s="806"/>
      <c r="FHZ924" s="806"/>
      <c r="FIA924" s="806"/>
      <c r="FIB924" s="806"/>
      <c r="FIC924" s="806"/>
      <c r="FID924" s="806"/>
      <c r="FIE924" s="806"/>
      <c r="FIF924" s="806"/>
      <c r="FIG924" s="806"/>
      <c r="FIH924" s="806"/>
      <c r="FII924" s="806"/>
      <c r="FIJ924" s="806"/>
      <c r="FIK924" s="806"/>
      <c r="FIL924" s="806"/>
      <c r="FIM924" s="806"/>
      <c r="FIN924" s="806"/>
      <c r="FIO924" s="806"/>
      <c r="FIP924" s="806"/>
      <c r="FIQ924" s="806"/>
      <c r="FIR924" s="806"/>
      <c r="FIS924" s="806"/>
      <c r="FIT924" s="806"/>
      <c r="FIU924" s="806"/>
      <c r="FIV924" s="806"/>
      <c r="FIW924" s="806"/>
      <c r="FIX924" s="806"/>
      <c r="FIY924" s="806"/>
      <c r="FIZ924" s="806"/>
      <c r="FJA924" s="806"/>
      <c r="FJB924" s="806"/>
      <c r="FJC924" s="806"/>
      <c r="FJD924" s="806"/>
      <c r="FJE924" s="806"/>
      <c r="FJF924" s="806"/>
      <c r="FJG924" s="806"/>
      <c r="FJH924" s="806"/>
      <c r="FJI924" s="806"/>
      <c r="FJJ924" s="806"/>
      <c r="FJK924" s="806"/>
      <c r="FJL924" s="806"/>
      <c r="FJM924" s="806"/>
      <c r="FJN924" s="806"/>
      <c r="FJO924" s="806"/>
      <c r="FJP924" s="806"/>
      <c r="FJQ924" s="806"/>
      <c r="FJR924" s="806"/>
      <c r="FJS924" s="806"/>
      <c r="FJT924" s="806"/>
      <c r="FJU924" s="806"/>
      <c r="FJV924" s="806"/>
      <c r="FJW924" s="806"/>
      <c r="FJX924" s="806"/>
      <c r="FJY924" s="806"/>
      <c r="FJZ924" s="806"/>
      <c r="FKA924" s="806"/>
      <c r="FKB924" s="806"/>
      <c r="FKC924" s="806"/>
      <c r="FKD924" s="806"/>
      <c r="FKE924" s="806"/>
      <c r="FKF924" s="806"/>
      <c r="FKG924" s="806"/>
      <c r="FKH924" s="806"/>
      <c r="FKI924" s="806"/>
      <c r="FKJ924" s="806"/>
      <c r="FKK924" s="806"/>
      <c r="FKL924" s="806"/>
      <c r="FKM924" s="806"/>
      <c r="FKN924" s="806"/>
      <c r="FKO924" s="806"/>
      <c r="FKP924" s="806"/>
      <c r="FKQ924" s="806"/>
      <c r="FKR924" s="806"/>
      <c r="FKS924" s="806"/>
      <c r="FKT924" s="806"/>
      <c r="FKU924" s="806"/>
      <c r="FKV924" s="806"/>
      <c r="FKW924" s="806"/>
      <c r="FKX924" s="806"/>
      <c r="FKY924" s="806"/>
      <c r="FKZ924" s="806"/>
      <c r="FLA924" s="806"/>
      <c r="FLB924" s="806"/>
      <c r="FLC924" s="806"/>
      <c r="FLD924" s="806"/>
      <c r="FLE924" s="806"/>
      <c r="FLF924" s="806"/>
      <c r="FLG924" s="806"/>
      <c r="FLH924" s="806"/>
      <c r="FLI924" s="806"/>
      <c r="FLJ924" s="806"/>
      <c r="FLK924" s="806"/>
      <c r="FLL924" s="806"/>
      <c r="FLM924" s="806"/>
      <c r="FLN924" s="806"/>
      <c r="FLO924" s="806"/>
      <c r="FLP924" s="806"/>
      <c r="FLQ924" s="806"/>
      <c r="FLR924" s="806"/>
      <c r="FLS924" s="806"/>
      <c r="FLT924" s="806"/>
      <c r="FLU924" s="806"/>
      <c r="FLV924" s="806"/>
      <c r="FLW924" s="806"/>
      <c r="FLX924" s="806"/>
      <c r="FLY924" s="806"/>
      <c r="FLZ924" s="806"/>
      <c r="FMA924" s="806"/>
      <c r="FMB924" s="806"/>
      <c r="FMC924" s="806"/>
      <c r="FMD924" s="806"/>
      <c r="FME924" s="806"/>
      <c r="FMF924" s="806"/>
      <c r="FMG924" s="806"/>
      <c r="FMH924" s="806"/>
      <c r="FMI924" s="806"/>
      <c r="FMJ924" s="806"/>
      <c r="FMK924" s="806"/>
      <c r="FML924" s="806"/>
      <c r="FMM924" s="806"/>
      <c r="FMN924" s="806"/>
      <c r="FMO924" s="806"/>
      <c r="FMP924" s="806"/>
      <c r="FMQ924" s="806"/>
      <c r="FMR924" s="806"/>
      <c r="FMS924" s="806"/>
      <c r="FMT924" s="806"/>
      <c r="FMU924" s="806"/>
      <c r="FMV924" s="806"/>
      <c r="FMW924" s="806"/>
      <c r="FMX924" s="806"/>
      <c r="FMY924" s="806"/>
      <c r="FMZ924" s="806"/>
      <c r="FNA924" s="806"/>
      <c r="FNB924" s="806"/>
      <c r="FNC924" s="806"/>
      <c r="FND924" s="806"/>
      <c r="FNE924" s="806"/>
      <c r="FNF924" s="806"/>
      <c r="FNG924" s="806"/>
      <c r="FNH924" s="806"/>
      <c r="FNI924" s="806"/>
      <c r="FNJ924" s="806"/>
      <c r="FNK924" s="806"/>
      <c r="FNL924" s="806"/>
      <c r="FNM924" s="806"/>
      <c r="FNN924" s="806"/>
      <c r="FNO924" s="806"/>
      <c r="FNP924" s="806"/>
      <c r="FNQ924" s="806"/>
      <c r="FNR924" s="806"/>
      <c r="FNS924" s="806"/>
      <c r="FNT924" s="806"/>
      <c r="FNU924" s="806"/>
      <c r="FNV924" s="806"/>
      <c r="FNW924" s="806"/>
      <c r="FNX924" s="806"/>
      <c r="FNY924" s="806"/>
      <c r="FNZ924" s="806"/>
      <c r="FOA924" s="806"/>
      <c r="FOB924" s="806"/>
      <c r="FOC924" s="806"/>
      <c r="FOD924" s="806"/>
      <c r="FOE924" s="806"/>
      <c r="FOF924" s="806"/>
      <c r="FOG924" s="806"/>
      <c r="FOH924" s="806"/>
      <c r="FOI924" s="806"/>
      <c r="FOJ924" s="806"/>
      <c r="FOK924" s="806"/>
      <c r="FOL924" s="806"/>
      <c r="FOM924" s="806"/>
      <c r="FON924" s="806"/>
      <c r="FOO924" s="806"/>
      <c r="FOP924" s="806"/>
      <c r="FOQ924" s="806"/>
      <c r="FOR924" s="806"/>
      <c r="FOS924" s="806"/>
      <c r="FOT924" s="806"/>
      <c r="FOU924" s="806"/>
      <c r="FOV924" s="806"/>
      <c r="FOW924" s="806"/>
      <c r="FOX924" s="806"/>
      <c r="FOY924" s="806"/>
      <c r="FOZ924" s="806"/>
      <c r="FPA924" s="806"/>
      <c r="FPB924" s="806"/>
      <c r="FPC924" s="806"/>
      <c r="FPD924" s="806"/>
      <c r="FPE924" s="806"/>
      <c r="FPF924" s="806"/>
      <c r="FPG924" s="806"/>
      <c r="FPH924" s="806"/>
      <c r="FPI924" s="806"/>
      <c r="FPJ924" s="806"/>
      <c r="FPK924" s="806"/>
      <c r="FPL924" s="806"/>
      <c r="FPM924" s="806"/>
      <c r="FPN924" s="806"/>
      <c r="FPO924" s="806"/>
      <c r="FPP924" s="806"/>
      <c r="FPQ924" s="806"/>
      <c r="FPR924" s="806"/>
      <c r="FPS924" s="806"/>
      <c r="FPT924" s="806"/>
      <c r="FPU924" s="806"/>
      <c r="FPV924" s="806"/>
      <c r="FPW924" s="806"/>
      <c r="FPX924" s="806"/>
      <c r="FPY924" s="806"/>
      <c r="FPZ924" s="806"/>
      <c r="FQA924" s="806"/>
      <c r="FQB924" s="806"/>
      <c r="FQC924" s="806"/>
      <c r="FQD924" s="806"/>
      <c r="FQE924" s="806"/>
      <c r="FQF924" s="806"/>
      <c r="FQG924" s="806"/>
      <c r="FQH924" s="806"/>
      <c r="FQI924" s="806"/>
      <c r="FQJ924" s="806"/>
      <c r="FQK924" s="806"/>
      <c r="FQL924" s="806"/>
      <c r="FQM924" s="806"/>
      <c r="FQN924" s="806"/>
      <c r="FQO924" s="806"/>
      <c r="FQP924" s="806"/>
      <c r="FQQ924" s="806"/>
      <c r="FQR924" s="806"/>
      <c r="FQS924" s="806"/>
      <c r="FQT924" s="806"/>
      <c r="FQU924" s="806"/>
      <c r="FQV924" s="806"/>
      <c r="FQW924" s="806"/>
      <c r="FQX924" s="806"/>
      <c r="FQY924" s="806"/>
      <c r="FQZ924" s="806"/>
      <c r="FRA924" s="806"/>
      <c r="FRB924" s="806"/>
      <c r="FRC924" s="806"/>
      <c r="FRD924" s="806"/>
      <c r="FRE924" s="806"/>
      <c r="FRF924" s="806"/>
      <c r="FRG924" s="806"/>
      <c r="FRH924" s="806"/>
      <c r="FRI924" s="806"/>
      <c r="FRJ924" s="806"/>
      <c r="FRK924" s="806"/>
      <c r="FRL924" s="806"/>
      <c r="FRM924" s="806"/>
      <c r="FRN924" s="806"/>
      <c r="FRO924" s="806"/>
      <c r="FRP924" s="806"/>
      <c r="FRQ924" s="806"/>
      <c r="FRR924" s="806"/>
      <c r="FRS924" s="806"/>
      <c r="FRT924" s="806"/>
      <c r="FRU924" s="806"/>
      <c r="FRV924" s="806"/>
      <c r="FRW924" s="806"/>
      <c r="FRX924" s="806"/>
      <c r="FRY924" s="806"/>
      <c r="FRZ924" s="806"/>
      <c r="FSA924" s="806"/>
      <c r="FSB924" s="806"/>
      <c r="FSC924" s="806"/>
      <c r="FSD924" s="806"/>
      <c r="FSE924" s="806"/>
      <c r="FSF924" s="806"/>
      <c r="FSG924" s="806"/>
      <c r="FSH924" s="806"/>
      <c r="FSI924" s="806"/>
      <c r="FSJ924" s="806"/>
      <c r="FSK924" s="806"/>
      <c r="FSL924" s="806"/>
      <c r="FSM924" s="806"/>
      <c r="FSN924" s="806"/>
      <c r="FSO924" s="806"/>
      <c r="FSP924" s="806"/>
      <c r="FSQ924" s="806"/>
      <c r="FSR924" s="806"/>
      <c r="FSS924" s="806"/>
      <c r="FST924" s="806"/>
      <c r="FSU924" s="806"/>
      <c r="FSV924" s="806"/>
      <c r="FSW924" s="806"/>
      <c r="FSX924" s="806"/>
      <c r="FSY924" s="806"/>
      <c r="FSZ924" s="806"/>
      <c r="FTA924" s="806"/>
      <c r="FTB924" s="806"/>
      <c r="FTC924" s="806"/>
      <c r="FTD924" s="806"/>
      <c r="FTE924" s="806"/>
      <c r="FTF924" s="806"/>
      <c r="FTG924" s="806"/>
      <c r="FTH924" s="806"/>
      <c r="FTI924" s="806"/>
      <c r="FTJ924" s="806"/>
      <c r="FTK924" s="806"/>
      <c r="FTL924" s="806"/>
      <c r="FTM924" s="806"/>
      <c r="FTN924" s="806"/>
      <c r="FTO924" s="806"/>
      <c r="FTP924" s="806"/>
      <c r="FTQ924" s="806"/>
      <c r="FTR924" s="806"/>
      <c r="FTS924" s="806"/>
      <c r="FTT924" s="806"/>
      <c r="FTU924" s="806"/>
      <c r="FTV924" s="806"/>
      <c r="FTW924" s="806"/>
      <c r="FTX924" s="806"/>
      <c r="FTY924" s="806"/>
      <c r="FTZ924" s="806"/>
      <c r="FUA924" s="806"/>
      <c r="FUB924" s="806"/>
      <c r="FUC924" s="806"/>
      <c r="FUD924" s="806"/>
      <c r="FUE924" s="806"/>
      <c r="FUF924" s="806"/>
      <c r="FUG924" s="806"/>
      <c r="FUH924" s="806"/>
      <c r="FUI924" s="806"/>
      <c r="FUJ924" s="806"/>
      <c r="FUK924" s="806"/>
      <c r="FUL924" s="806"/>
      <c r="FUM924" s="806"/>
      <c r="FUN924" s="806"/>
      <c r="FUO924" s="806"/>
      <c r="FUP924" s="806"/>
      <c r="FUQ924" s="806"/>
      <c r="FUR924" s="806"/>
      <c r="FUS924" s="806"/>
      <c r="FUT924" s="806"/>
      <c r="FUU924" s="806"/>
      <c r="FUV924" s="806"/>
      <c r="FUW924" s="806"/>
      <c r="FUX924" s="806"/>
      <c r="FUY924" s="806"/>
      <c r="FUZ924" s="806"/>
      <c r="FVA924" s="806"/>
      <c r="FVB924" s="806"/>
      <c r="FVC924" s="806"/>
      <c r="FVD924" s="806"/>
      <c r="FVE924" s="806"/>
      <c r="FVF924" s="806"/>
      <c r="FVG924" s="806"/>
      <c r="FVH924" s="806"/>
      <c r="FVI924" s="806"/>
      <c r="FVJ924" s="806"/>
      <c r="FVK924" s="806"/>
      <c r="FVL924" s="806"/>
      <c r="FVM924" s="806"/>
      <c r="FVN924" s="806"/>
      <c r="FVO924" s="806"/>
      <c r="FVP924" s="806"/>
      <c r="FVQ924" s="806"/>
      <c r="FVR924" s="806"/>
      <c r="FVS924" s="806"/>
      <c r="FVT924" s="806"/>
      <c r="FVU924" s="806"/>
      <c r="FVV924" s="806"/>
      <c r="FVW924" s="806"/>
      <c r="FVX924" s="806"/>
      <c r="FVY924" s="806"/>
      <c r="FVZ924" s="806"/>
      <c r="FWA924" s="806"/>
      <c r="FWB924" s="806"/>
      <c r="FWC924" s="806"/>
      <c r="FWD924" s="806"/>
      <c r="FWE924" s="806"/>
      <c r="FWF924" s="806"/>
      <c r="FWG924" s="806"/>
      <c r="FWH924" s="806"/>
      <c r="FWI924" s="806"/>
      <c r="FWJ924" s="806"/>
      <c r="FWK924" s="806"/>
      <c r="FWL924" s="806"/>
      <c r="FWM924" s="806"/>
      <c r="FWN924" s="806"/>
      <c r="FWO924" s="806"/>
      <c r="FWP924" s="806"/>
      <c r="FWQ924" s="806"/>
      <c r="FWR924" s="806"/>
      <c r="FWS924" s="806"/>
      <c r="FWT924" s="806"/>
      <c r="FWU924" s="806"/>
      <c r="FWV924" s="806"/>
      <c r="FWW924" s="806"/>
      <c r="FWX924" s="806"/>
      <c r="FWY924" s="806"/>
      <c r="FWZ924" s="806"/>
      <c r="FXA924" s="806"/>
      <c r="FXB924" s="806"/>
      <c r="FXC924" s="806"/>
      <c r="FXD924" s="806"/>
      <c r="FXE924" s="806"/>
      <c r="FXF924" s="806"/>
      <c r="FXG924" s="806"/>
      <c r="FXH924" s="806"/>
      <c r="FXI924" s="806"/>
      <c r="FXJ924" s="806"/>
      <c r="FXK924" s="806"/>
      <c r="FXL924" s="806"/>
      <c r="FXM924" s="806"/>
      <c r="FXN924" s="806"/>
      <c r="FXO924" s="806"/>
      <c r="FXP924" s="806"/>
      <c r="FXQ924" s="806"/>
      <c r="FXR924" s="806"/>
      <c r="FXS924" s="806"/>
      <c r="FXT924" s="806"/>
      <c r="FXU924" s="806"/>
      <c r="FXV924" s="806"/>
      <c r="FXW924" s="806"/>
      <c r="FXX924" s="806"/>
      <c r="FXY924" s="806"/>
      <c r="FXZ924" s="806"/>
      <c r="FYA924" s="806"/>
      <c r="FYB924" s="806"/>
      <c r="FYC924" s="806"/>
      <c r="FYD924" s="806"/>
      <c r="FYE924" s="806"/>
      <c r="FYF924" s="806"/>
      <c r="FYG924" s="806"/>
      <c r="FYH924" s="806"/>
      <c r="FYI924" s="806"/>
      <c r="FYJ924" s="806"/>
      <c r="FYK924" s="806"/>
      <c r="FYL924" s="806"/>
      <c r="FYM924" s="806"/>
      <c r="FYN924" s="806"/>
      <c r="FYO924" s="806"/>
      <c r="FYP924" s="806"/>
      <c r="FYQ924" s="806"/>
      <c r="FYR924" s="806"/>
      <c r="FYS924" s="806"/>
      <c r="FYT924" s="806"/>
      <c r="FYU924" s="806"/>
      <c r="FYV924" s="806"/>
      <c r="FYW924" s="806"/>
      <c r="FYX924" s="806"/>
      <c r="FYY924" s="806"/>
      <c r="FYZ924" s="806"/>
      <c r="FZA924" s="806"/>
      <c r="FZB924" s="806"/>
      <c r="FZC924" s="806"/>
      <c r="FZD924" s="806"/>
      <c r="FZE924" s="806"/>
      <c r="FZF924" s="806"/>
      <c r="FZG924" s="806"/>
      <c r="FZH924" s="806"/>
      <c r="FZI924" s="806"/>
      <c r="FZJ924" s="806"/>
      <c r="FZK924" s="806"/>
      <c r="FZL924" s="806"/>
      <c r="FZM924" s="806"/>
      <c r="FZN924" s="806"/>
      <c r="FZO924" s="806"/>
      <c r="FZP924" s="806"/>
      <c r="FZQ924" s="806"/>
      <c r="FZR924" s="806"/>
      <c r="FZS924" s="806"/>
      <c r="FZT924" s="806"/>
      <c r="FZU924" s="806"/>
      <c r="FZV924" s="806"/>
      <c r="FZW924" s="806"/>
      <c r="FZX924" s="806"/>
      <c r="FZY924" s="806"/>
      <c r="FZZ924" s="806"/>
      <c r="GAA924" s="806"/>
      <c r="GAB924" s="806"/>
      <c r="GAC924" s="806"/>
      <c r="GAD924" s="806"/>
      <c r="GAE924" s="806"/>
      <c r="GAF924" s="806"/>
      <c r="GAG924" s="806"/>
      <c r="GAH924" s="806"/>
      <c r="GAI924" s="806"/>
      <c r="GAJ924" s="806"/>
      <c r="GAK924" s="806"/>
      <c r="GAL924" s="806"/>
      <c r="GAM924" s="806"/>
      <c r="GAN924" s="806"/>
      <c r="GAO924" s="806"/>
      <c r="GAP924" s="806"/>
      <c r="GAQ924" s="806"/>
      <c r="GAR924" s="806"/>
      <c r="GAS924" s="806"/>
      <c r="GAT924" s="806"/>
      <c r="GAU924" s="806"/>
      <c r="GAV924" s="806"/>
      <c r="GAW924" s="806"/>
      <c r="GAX924" s="806"/>
      <c r="GAY924" s="806"/>
      <c r="GAZ924" s="806"/>
      <c r="GBA924" s="806"/>
      <c r="GBB924" s="806"/>
      <c r="GBC924" s="806"/>
      <c r="GBD924" s="806"/>
      <c r="GBE924" s="806"/>
      <c r="GBF924" s="806"/>
      <c r="GBG924" s="806"/>
      <c r="GBH924" s="806"/>
      <c r="GBI924" s="806"/>
      <c r="GBJ924" s="806"/>
      <c r="GBK924" s="806"/>
      <c r="GBL924" s="806"/>
      <c r="GBM924" s="806"/>
      <c r="GBN924" s="806"/>
      <c r="GBO924" s="806"/>
      <c r="GBP924" s="806"/>
      <c r="GBQ924" s="806"/>
      <c r="GBR924" s="806"/>
      <c r="GBS924" s="806"/>
      <c r="GBT924" s="806"/>
      <c r="GBU924" s="806"/>
      <c r="GBV924" s="806"/>
      <c r="GBW924" s="806"/>
      <c r="GBX924" s="806"/>
      <c r="GBY924" s="806"/>
      <c r="GBZ924" s="806"/>
      <c r="GCA924" s="806"/>
      <c r="GCB924" s="806"/>
      <c r="GCC924" s="806"/>
      <c r="GCD924" s="806"/>
      <c r="GCE924" s="806"/>
      <c r="GCF924" s="806"/>
      <c r="GCG924" s="806"/>
      <c r="GCH924" s="806"/>
      <c r="GCI924" s="806"/>
      <c r="GCJ924" s="806"/>
      <c r="GCK924" s="806"/>
      <c r="GCL924" s="806"/>
      <c r="GCM924" s="806"/>
      <c r="GCN924" s="806"/>
      <c r="GCO924" s="806"/>
      <c r="GCP924" s="806"/>
      <c r="GCQ924" s="806"/>
      <c r="GCR924" s="806"/>
      <c r="GCS924" s="806"/>
      <c r="GCT924" s="806"/>
      <c r="GCU924" s="806"/>
      <c r="GCV924" s="806"/>
      <c r="GCW924" s="806"/>
      <c r="GCX924" s="806"/>
      <c r="GCY924" s="806"/>
      <c r="GCZ924" s="806"/>
      <c r="GDA924" s="806"/>
      <c r="GDB924" s="806"/>
      <c r="GDC924" s="806"/>
      <c r="GDD924" s="806"/>
      <c r="GDE924" s="806"/>
      <c r="GDF924" s="806"/>
      <c r="GDG924" s="806"/>
      <c r="GDH924" s="806"/>
      <c r="GDI924" s="806"/>
      <c r="GDJ924" s="806"/>
      <c r="GDK924" s="806"/>
      <c r="GDL924" s="806"/>
      <c r="GDM924" s="806"/>
      <c r="GDN924" s="806"/>
      <c r="GDO924" s="806"/>
      <c r="GDP924" s="806"/>
      <c r="GDQ924" s="806"/>
      <c r="GDR924" s="806"/>
      <c r="GDS924" s="806"/>
      <c r="GDT924" s="806"/>
      <c r="GDU924" s="806"/>
      <c r="GDV924" s="806"/>
      <c r="GDW924" s="806"/>
      <c r="GDX924" s="806"/>
      <c r="GDY924" s="806"/>
      <c r="GDZ924" s="806"/>
      <c r="GEA924" s="806"/>
      <c r="GEB924" s="806"/>
      <c r="GEC924" s="806"/>
      <c r="GED924" s="806"/>
      <c r="GEE924" s="806"/>
      <c r="GEF924" s="806"/>
      <c r="GEG924" s="806"/>
      <c r="GEH924" s="806"/>
      <c r="GEI924" s="806"/>
      <c r="GEJ924" s="806"/>
      <c r="GEK924" s="806"/>
      <c r="GEL924" s="806"/>
      <c r="GEM924" s="806"/>
      <c r="GEN924" s="806"/>
      <c r="GEO924" s="806"/>
      <c r="GEP924" s="806"/>
      <c r="GEQ924" s="806"/>
      <c r="GER924" s="806"/>
      <c r="GES924" s="806"/>
      <c r="GET924" s="806"/>
      <c r="GEU924" s="806"/>
      <c r="GEV924" s="806"/>
      <c r="GEW924" s="806"/>
      <c r="GEX924" s="806"/>
      <c r="GEY924" s="806"/>
      <c r="GEZ924" s="806"/>
      <c r="GFA924" s="806"/>
      <c r="GFB924" s="806"/>
      <c r="GFC924" s="806"/>
      <c r="GFD924" s="806"/>
      <c r="GFE924" s="806"/>
      <c r="GFF924" s="806"/>
      <c r="GFG924" s="806"/>
      <c r="GFH924" s="806"/>
      <c r="GFI924" s="806"/>
      <c r="GFJ924" s="806"/>
      <c r="GFK924" s="806"/>
      <c r="GFL924" s="806"/>
      <c r="GFM924" s="806"/>
      <c r="GFN924" s="806"/>
      <c r="GFO924" s="806"/>
      <c r="GFP924" s="806"/>
      <c r="GFQ924" s="806"/>
      <c r="GFR924" s="806"/>
      <c r="GFS924" s="806"/>
      <c r="GFT924" s="806"/>
      <c r="GFU924" s="806"/>
      <c r="GFV924" s="806"/>
      <c r="GFW924" s="806"/>
      <c r="GFX924" s="806"/>
      <c r="GFY924" s="806"/>
      <c r="GFZ924" s="806"/>
      <c r="GGA924" s="806"/>
      <c r="GGB924" s="806"/>
      <c r="GGC924" s="806"/>
      <c r="GGD924" s="806"/>
      <c r="GGE924" s="806"/>
      <c r="GGF924" s="806"/>
      <c r="GGG924" s="806"/>
      <c r="GGH924" s="806"/>
      <c r="GGI924" s="806"/>
      <c r="GGJ924" s="806"/>
      <c r="GGK924" s="806"/>
      <c r="GGL924" s="806"/>
      <c r="GGM924" s="806"/>
      <c r="GGN924" s="806"/>
      <c r="GGO924" s="806"/>
      <c r="GGP924" s="806"/>
      <c r="GGQ924" s="806"/>
      <c r="GGR924" s="806"/>
      <c r="GGS924" s="806"/>
      <c r="GGT924" s="806"/>
      <c r="GGU924" s="806"/>
      <c r="GGV924" s="806"/>
      <c r="GGW924" s="806"/>
      <c r="GGX924" s="806"/>
      <c r="GGY924" s="806"/>
      <c r="GGZ924" s="806"/>
      <c r="GHA924" s="806"/>
      <c r="GHB924" s="806"/>
      <c r="GHC924" s="806"/>
      <c r="GHD924" s="806"/>
      <c r="GHE924" s="806"/>
      <c r="GHF924" s="806"/>
      <c r="GHG924" s="806"/>
      <c r="GHH924" s="806"/>
      <c r="GHI924" s="806"/>
      <c r="GHJ924" s="806"/>
      <c r="GHK924" s="806"/>
      <c r="GHL924" s="806"/>
      <c r="GHM924" s="806"/>
      <c r="GHN924" s="806"/>
      <c r="GHO924" s="806"/>
      <c r="GHP924" s="806"/>
      <c r="GHQ924" s="806"/>
      <c r="GHR924" s="806"/>
      <c r="GHS924" s="806"/>
      <c r="GHT924" s="806"/>
      <c r="GHU924" s="806"/>
      <c r="GHV924" s="806"/>
      <c r="GHW924" s="806"/>
      <c r="GHX924" s="806"/>
      <c r="GHY924" s="806"/>
      <c r="GHZ924" s="806"/>
      <c r="GIA924" s="806"/>
      <c r="GIB924" s="806"/>
      <c r="GIC924" s="806"/>
      <c r="GID924" s="806"/>
      <c r="GIE924" s="806"/>
      <c r="GIF924" s="806"/>
      <c r="GIG924" s="806"/>
      <c r="GIH924" s="806"/>
      <c r="GII924" s="806"/>
      <c r="GIJ924" s="806"/>
      <c r="GIK924" s="806"/>
      <c r="GIL924" s="806"/>
      <c r="GIM924" s="806"/>
      <c r="GIN924" s="806"/>
      <c r="GIO924" s="806"/>
      <c r="GIP924" s="806"/>
      <c r="GIQ924" s="806"/>
      <c r="GIR924" s="806"/>
      <c r="GIS924" s="806"/>
      <c r="GIT924" s="806"/>
      <c r="GIU924" s="806"/>
      <c r="GIV924" s="806"/>
      <c r="GIW924" s="806"/>
      <c r="GIX924" s="806"/>
      <c r="GIY924" s="806"/>
      <c r="GIZ924" s="806"/>
      <c r="GJA924" s="806"/>
      <c r="GJB924" s="806"/>
      <c r="GJC924" s="806"/>
      <c r="GJD924" s="806"/>
      <c r="GJE924" s="806"/>
      <c r="GJF924" s="806"/>
      <c r="GJG924" s="806"/>
      <c r="GJH924" s="806"/>
      <c r="GJI924" s="806"/>
      <c r="GJJ924" s="806"/>
      <c r="GJK924" s="806"/>
      <c r="GJL924" s="806"/>
      <c r="GJM924" s="806"/>
      <c r="GJN924" s="806"/>
      <c r="GJO924" s="806"/>
      <c r="GJP924" s="806"/>
      <c r="GJQ924" s="806"/>
      <c r="GJR924" s="806"/>
      <c r="GJS924" s="806"/>
      <c r="GJT924" s="806"/>
      <c r="GJU924" s="806"/>
      <c r="GJV924" s="806"/>
      <c r="GJW924" s="806"/>
      <c r="GJX924" s="806"/>
      <c r="GJY924" s="806"/>
      <c r="GJZ924" s="806"/>
      <c r="GKA924" s="806"/>
      <c r="GKB924" s="806"/>
      <c r="GKC924" s="806"/>
      <c r="GKD924" s="806"/>
      <c r="GKE924" s="806"/>
      <c r="GKF924" s="806"/>
      <c r="GKG924" s="806"/>
      <c r="GKH924" s="806"/>
      <c r="GKI924" s="806"/>
      <c r="GKJ924" s="806"/>
      <c r="GKK924" s="806"/>
      <c r="GKL924" s="806"/>
      <c r="GKM924" s="806"/>
      <c r="GKN924" s="806"/>
      <c r="GKO924" s="806"/>
      <c r="GKP924" s="806"/>
      <c r="GKQ924" s="806"/>
      <c r="GKR924" s="806"/>
      <c r="GKS924" s="806"/>
      <c r="GKT924" s="806"/>
      <c r="GKU924" s="806"/>
      <c r="GKV924" s="806"/>
      <c r="GKW924" s="806"/>
      <c r="GKX924" s="806"/>
      <c r="GKY924" s="806"/>
      <c r="GKZ924" s="806"/>
      <c r="GLA924" s="806"/>
      <c r="GLB924" s="806"/>
      <c r="GLC924" s="806"/>
      <c r="GLD924" s="806"/>
      <c r="GLE924" s="806"/>
      <c r="GLF924" s="806"/>
      <c r="GLG924" s="806"/>
      <c r="GLH924" s="806"/>
      <c r="GLI924" s="806"/>
      <c r="GLJ924" s="806"/>
      <c r="GLK924" s="806"/>
      <c r="GLL924" s="806"/>
      <c r="GLM924" s="806"/>
      <c r="GLN924" s="806"/>
      <c r="GLO924" s="806"/>
      <c r="GLP924" s="806"/>
      <c r="GLQ924" s="806"/>
      <c r="GLR924" s="806"/>
      <c r="GLS924" s="806"/>
      <c r="GLT924" s="806"/>
      <c r="GLU924" s="806"/>
      <c r="GLV924" s="806"/>
      <c r="GLW924" s="806"/>
      <c r="GLX924" s="806"/>
      <c r="GLY924" s="806"/>
      <c r="GLZ924" s="806"/>
      <c r="GMA924" s="806"/>
      <c r="GMB924" s="806"/>
      <c r="GMC924" s="806"/>
      <c r="GMD924" s="806"/>
      <c r="GME924" s="806"/>
      <c r="GMF924" s="806"/>
      <c r="GMG924" s="806"/>
      <c r="GMH924" s="806"/>
      <c r="GMI924" s="806"/>
      <c r="GMJ924" s="806"/>
      <c r="GMK924" s="806"/>
      <c r="GML924" s="806"/>
      <c r="GMM924" s="806"/>
      <c r="GMN924" s="806"/>
      <c r="GMO924" s="806"/>
      <c r="GMP924" s="806"/>
      <c r="GMQ924" s="806"/>
      <c r="GMR924" s="806"/>
      <c r="GMS924" s="806"/>
      <c r="GMT924" s="806"/>
      <c r="GMU924" s="806"/>
      <c r="GMV924" s="806"/>
      <c r="GMW924" s="806"/>
      <c r="GMX924" s="806"/>
      <c r="GMY924" s="806"/>
      <c r="GMZ924" s="806"/>
      <c r="GNA924" s="806"/>
      <c r="GNB924" s="806"/>
      <c r="GNC924" s="806"/>
      <c r="GND924" s="806"/>
      <c r="GNE924" s="806"/>
      <c r="GNF924" s="806"/>
      <c r="GNG924" s="806"/>
      <c r="GNH924" s="806"/>
      <c r="GNI924" s="806"/>
      <c r="GNJ924" s="806"/>
      <c r="GNK924" s="806"/>
      <c r="GNL924" s="806"/>
      <c r="GNM924" s="806"/>
      <c r="GNN924" s="806"/>
      <c r="GNO924" s="806"/>
      <c r="GNP924" s="806"/>
      <c r="GNQ924" s="806"/>
      <c r="GNR924" s="806"/>
      <c r="GNS924" s="806"/>
      <c r="GNT924" s="806"/>
      <c r="GNU924" s="806"/>
      <c r="GNV924" s="806"/>
      <c r="GNW924" s="806"/>
      <c r="GNX924" s="806"/>
      <c r="GNY924" s="806"/>
      <c r="GNZ924" s="806"/>
      <c r="GOA924" s="806"/>
      <c r="GOB924" s="806"/>
      <c r="GOC924" s="806"/>
      <c r="GOD924" s="806"/>
      <c r="GOE924" s="806"/>
      <c r="GOF924" s="806"/>
      <c r="GOG924" s="806"/>
      <c r="GOH924" s="806"/>
      <c r="GOI924" s="806"/>
      <c r="GOJ924" s="806"/>
      <c r="GOK924" s="806"/>
      <c r="GOL924" s="806"/>
      <c r="GOM924" s="806"/>
      <c r="GON924" s="806"/>
      <c r="GOO924" s="806"/>
      <c r="GOP924" s="806"/>
      <c r="GOQ924" s="806"/>
      <c r="GOR924" s="806"/>
      <c r="GOS924" s="806"/>
      <c r="GOT924" s="806"/>
      <c r="GOU924" s="806"/>
      <c r="GOV924" s="806"/>
      <c r="GOW924" s="806"/>
      <c r="GOX924" s="806"/>
      <c r="GOY924" s="806"/>
      <c r="GOZ924" s="806"/>
      <c r="GPA924" s="806"/>
      <c r="GPB924" s="806"/>
      <c r="GPC924" s="806"/>
      <c r="GPD924" s="806"/>
      <c r="GPE924" s="806"/>
      <c r="GPF924" s="806"/>
      <c r="GPG924" s="806"/>
      <c r="GPH924" s="806"/>
      <c r="GPI924" s="806"/>
      <c r="GPJ924" s="806"/>
      <c r="GPK924" s="806"/>
      <c r="GPL924" s="806"/>
      <c r="GPM924" s="806"/>
      <c r="GPN924" s="806"/>
      <c r="GPO924" s="806"/>
      <c r="GPP924" s="806"/>
      <c r="GPQ924" s="806"/>
      <c r="GPR924" s="806"/>
      <c r="GPS924" s="806"/>
      <c r="GPT924" s="806"/>
      <c r="GPU924" s="806"/>
      <c r="GPV924" s="806"/>
      <c r="GPW924" s="806"/>
      <c r="GPX924" s="806"/>
      <c r="GPY924" s="806"/>
      <c r="GPZ924" s="806"/>
      <c r="GQA924" s="806"/>
      <c r="GQB924" s="806"/>
      <c r="GQC924" s="806"/>
      <c r="GQD924" s="806"/>
      <c r="GQE924" s="806"/>
      <c r="GQF924" s="806"/>
      <c r="GQG924" s="806"/>
      <c r="GQH924" s="806"/>
      <c r="GQI924" s="806"/>
      <c r="GQJ924" s="806"/>
      <c r="GQK924" s="806"/>
      <c r="GQL924" s="806"/>
      <c r="GQM924" s="806"/>
      <c r="GQN924" s="806"/>
      <c r="GQO924" s="806"/>
      <c r="GQP924" s="806"/>
      <c r="GQQ924" s="806"/>
      <c r="GQR924" s="806"/>
      <c r="GQS924" s="806"/>
      <c r="GQT924" s="806"/>
      <c r="GQU924" s="806"/>
      <c r="GQV924" s="806"/>
      <c r="GQW924" s="806"/>
      <c r="GQX924" s="806"/>
      <c r="GQY924" s="806"/>
      <c r="GQZ924" s="806"/>
      <c r="GRA924" s="806"/>
      <c r="GRB924" s="806"/>
      <c r="GRC924" s="806"/>
      <c r="GRD924" s="806"/>
      <c r="GRE924" s="806"/>
      <c r="GRF924" s="806"/>
      <c r="GRG924" s="806"/>
      <c r="GRH924" s="806"/>
      <c r="GRI924" s="806"/>
      <c r="GRJ924" s="806"/>
      <c r="GRK924" s="806"/>
      <c r="GRL924" s="806"/>
      <c r="GRM924" s="806"/>
      <c r="GRN924" s="806"/>
      <c r="GRO924" s="806"/>
      <c r="GRP924" s="806"/>
      <c r="GRQ924" s="806"/>
      <c r="GRR924" s="806"/>
      <c r="GRS924" s="806"/>
      <c r="GRT924" s="806"/>
      <c r="GRU924" s="806"/>
      <c r="GRV924" s="806"/>
      <c r="GRW924" s="806"/>
      <c r="GRX924" s="806"/>
      <c r="GRY924" s="806"/>
      <c r="GRZ924" s="806"/>
      <c r="GSA924" s="806"/>
      <c r="GSB924" s="806"/>
      <c r="GSC924" s="806"/>
      <c r="GSD924" s="806"/>
      <c r="GSE924" s="806"/>
      <c r="GSF924" s="806"/>
      <c r="GSG924" s="806"/>
      <c r="GSH924" s="806"/>
      <c r="GSI924" s="806"/>
      <c r="GSJ924" s="806"/>
      <c r="GSK924" s="806"/>
      <c r="GSL924" s="806"/>
      <c r="GSM924" s="806"/>
      <c r="GSN924" s="806"/>
      <c r="GSO924" s="806"/>
      <c r="GSP924" s="806"/>
      <c r="GSQ924" s="806"/>
      <c r="GSR924" s="806"/>
      <c r="GSS924" s="806"/>
      <c r="GST924" s="806"/>
      <c r="GSU924" s="806"/>
      <c r="GSV924" s="806"/>
      <c r="GSW924" s="806"/>
      <c r="GSX924" s="806"/>
      <c r="GSY924" s="806"/>
      <c r="GSZ924" s="806"/>
      <c r="GTA924" s="806"/>
      <c r="GTB924" s="806"/>
      <c r="GTC924" s="806"/>
      <c r="GTD924" s="806"/>
      <c r="GTE924" s="806"/>
      <c r="GTF924" s="806"/>
      <c r="GTG924" s="806"/>
      <c r="GTH924" s="806"/>
      <c r="GTI924" s="806"/>
      <c r="GTJ924" s="806"/>
      <c r="GTK924" s="806"/>
      <c r="GTL924" s="806"/>
      <c r="GTM924" s="806"/>
      <c r="GTN924" s="806"/>
      <c r="GTO924" s="806"/>
      <c r="GTP924" s="806"/>
      <c r="GTQ924" s="806"/>
      <c r="GTR924" s="806"/>
      <c r="GTS924" s="806"/>
      <c r="GTT924" s="806"/>
      <c r="GTU924" s="806"/>
      <c r="GTV924" s="806"/>
      <c r="GTW924" s="806"/>
      <c r="GTX924" s="806"/>
      <c r="GTY924" s="806"/>
      <c r="GTZ924" s="806"/>
      <c r="GUA924" s="806"/>
      <c r="GUB924" s="806"/>
      <c r="GUC924" s="806"/>
      <c r="GUD924" s="806"/>
      <c r="GUE924" s="806"/>
      <c r="GUF924" s="806"/>
      <c r="GUG924" s="806"/>
      <c r="GUH924" s="806"/>
      <c r="GUI924" s="806"/>
      <c r="GUJ924" s="806"/>
      <c r="GUK924" s="806"/>
      <c r="GUL924" s="806"/>
      <c r="GUM924" s="806"/>
      <c r="GUN924" s="806"/>
      <c r="GUO924" s="806"/>
      <c r="GUP924" s="806"/>
      <c r="GUQ924" s="806"/>
      <c r="GUR924" s="806"/>
      <c r="GUS924" s="806"/>
      <c r="GUT924" s="806"/>
      <c r="GUU924" s="806"/>
      <c r="GUV924" s="806"/>
      <c r="GUW924" s="806"/>
      <c r="GUX924" s="806"/>
      <c r="GUY924" s="806"/>
      <c r="GUZ924" s="806"/>
      <c r="GVA924" s="806"/>
      <c r="GVB924" s="806"/>
      <c r="GVC924" s="806"/>
      <c r="GVD924" s="806"/>
      <c r="GVE924" s="806"/>
      <c r="GVF924" s="806"/>
      <c r="GVG924" s="806"/>
      <c r="GVH924" s="806"/>
      <c r="GVI924" s="806"/>
      <c r="GVJ924" s="806"/>
      <c r="GVK924" s="806"/>
      <c r="GVL924" s="806"/>
      <c r="GVM924" s="806"/>
      <c r="GVN924" s="806"/>
      <c r="GVO924" s="806"/>
      <c r="GVP924" s="806"/>
      <c r="GVQ924" s="806"/>
      <c r="GVR924" s="806"/>
      <c r="GVS924" s="806"/>
      <c r="GVT924" s="806"/>
      <c r="GVU924" s="806"/>
      <c r="GVV924" s="806"/>
      <c r="GVW924" s="806"/>
      <c r="GVX924" s="806"/>
      <c r="GVY924" s="806"/>
      <c r="GVZ924" s="806"/>
      <c r="GWA924" s="806"/>
      <c r="GWB924" s="806"/>
      <c r="GWC924" s="806"/>
      <c r="GWD924" s="806"/>
      <c r="GWE924" s="806"/>
      <c r="GWF924" s="806"/>
      <c r="GWG924" s="806"/>
      <c r="GWH924" s="806"/>
      <c r="GWI924" s="806"/>
      <c r="GWJ924" s="806"/>
      <c r="GWK924" s="806"/>
      <c r="GWL924" s="806"/>
      <c r="GWM924" s="806"/>
      <c r="GWN924" s="806"/>
      <c r="GWO924" s="806"/>
      <c r="GWP924" s="806"/>
      <c r="GWQ924" s="806"/>
      <c r="GWR924" s="806"/>
      <c r="GWS924" s="806"/>
      <c r="GWT924" s="806"/>
      <c r="GWU924" s="806"/>
      <c r="GWV924" s="806"/>
      <c r="GWW924" s="806"/>
      <c r="GWX924" s="806"/>
      <c r="GWY924" s="806"/>
      <c r="GWZ924" s="806"/>
      <c r="GXA924" s="806"/>
      <c r="GXB924" s="806"/>
      <c r="GXC924" s="806"/>
      <c r="GXD924" s="806"/>
      <c r="GXE924" s="806"/>
      <c r="GXF924" s="806"/>
      <c r="GXG924" s="806"/>
      <c r="GXH924" s="806"/>
      <c r="GXI924" s="806"/>
      <c r="GXJ924" s="806"/>
      <c r="GXK924" s="806"/>
      <c r="GXL924" s="806"/>
      <c r="GXM924" s="806"/>
      <c r="GXN924" s="806"/>
      <c r="GXO924" s="806"/>
      <c r="GXP924" s="806"/>
      <c r="GXQ924" s="806"/>
      <c r="GXR924" s="806"/>
      <c r="GXS924" s="806"/>
      <c r="GXT924" s="806"/>
      <c r="GXU924" s="806"/>
      <c r="GXV924" s="806"/>
      <c r="GXW924" s="806"/>
      <c r="GXX924" s="806"/>
      <c r="GXY924" s="806"/>
      <c r="GXZ924" s="806"/>
      <c r="GYA924" s="806"/>
      <c r="GYB924" s="806"/>
      <c r="GYC924" s="806"/>
      <c r="GYD924" s="806"/>
      <c r="GYE924" s="806"/>
      <c r="GYF924" s="806"/>
      <c r="GYG924" s="806"/>
      <c r="GYH924" s="806"/>
      <c r="GYI924" s="806"/>
      <c r="GYJ924" s="806"/>
      <c r="GYK924" s="806"/>
      <c r="GYL924" s="806"/>
      <c r="GYM924" s="806"/>
      <c r="GYN924" s="806"/>
      <c r="GYO924" s="806"/>
      <c r="GYP924" s="806"/>
      <c r="GYQ924" s="806"/>
      <c r="GYR924" s="806"/>
      <c r="GYS924" s="806"/>
      <c r="GYT924" s="806"/>
      <c r="GYU924" s="806"/>
      <c r="GYV924" s="806"/>
      <c r="GYW924" s="806"/>
      <c r="GYX924" s="806"/>
      <c r="GYY924" s="806"/>
      <c r="GYZ924" s="806"/>
      <c r="GZA924" s="806"/>
      <c r="GZB924" s="806"/>
      <c r="GZC924" s="806"/>
      <c r="GZD924" s="806"/>
      <c r="GZE924" s="806"/>
      <c r="GZF924" s="806"/>
      <c r="GZG924" s="806"/>
      <c r="GZH924" s="806"/>
      <c r="GZI924" s="806"/>
      <c r="GZJ924" s="806"/>
      <c r="GZK924" s="806"/>
      <c r="GZL924" s="806"/>
      <c r="GZM924" s="806"/>
      <c r="GZN924" s="806"/>
      <c r="GZO924" s="806"/>
      <c r="GZP924" s="806"/>
      <c r="GZQ924" s="806"/>
      <c r="GZR924" s="806"/>
      <c r="GZS924" s="806"/>
      <c r="GZT924" s="806"/>
      <c r="GZU924" s="806"/>
      <c r="GZV924" s="806"/>
      <c r="GZW924" s="806"/>
      <c r="GZX924" s="806"/>
      <c r="GZY924" s="806"/>
      <c r="GZZ924" s="806"/>
      <c r="HAA924" s="806"/>
      <c r="HAB924" s="806"/>
      <c r="HAC924" s="806"/>
      <c r="HAD924" s="806"/>
      <c r="HAE924" s="806"/>
      <c r="HAF924" s="806"/>
      <c r="HAG924" s="806"/>
      <c r="HAH924" s="806"/>
      <c r="HAI924" s="806"/>
      <c r="HAJ924" s="806"/>
      <c r="HAK924" s="806"/>
      <c r="HAL924" s="806"/>
      <c r="HAM924" s="806"/>
      <c r="HAN924" s="806"/>
      <c r="HAO924" s="806"/>
      <c r="HAP924" s="806"/>
      <c r="HAQ924" s="806"/>
      <c r="HAR924" s="806"/>
      <c r="HAS924" s="806"/>
      <c r="HAT924" s="806"/>
      <c r="HAU924" s="806"/>
      <c r="HAV924" s="806"/>
      <c r="HAW924" s="806"/>
      <c r="HAX924" s="806"/>
      <c r="HAY924" s="806"/>
      <c r="HAZ924" s="806"/>
      <c r="HBA924" s="806"/>
      <c r="HBB924" s="806"/>
      <c r="HBC924" s="806"/>
      <c r="HBD924" s="806"/>
      <c r="HBE924" s="806"/>
      <c r="HBF924" s="806"/>
      <c r="HBG924" s="806"/>
      <c r="HBH924" s="806"/>
      <c r="HBI924" s="806"/>
      <c r="HBJ924" s="806"/>
      <c r="HBK924" s="806"/>
      <c r="HBL924" s="806"/>
      <c r="HBM924" s="806"/>
      <c r="HBN924" s="806"/>
      <c r="HBO924" s="806"/>
      <c r="HBP924" s="806"/>
      <c r="HBQ924" s="806"/>
      <c r="HBR924" s="806"/>
      <c r="HBS924" s="806"/>
      <c r="HBT924" s="806"/>
      <c r="HBU924" s="806"/>
      <c r="HBV924" s="806"/>
      <c r="HBW924" s="806"/>
      <c r="HBX924" s="806"/>
      <c r="HBY924" s="806"/>
      <c r="HBZ924" s="806"/>
      <c r="HCA924" s="806"/>
      <c r="HCB924" s="806"/>
      <c r="HCC924" s="806"/>
      <c r="HCD924" s="806"/>
      <c r="HCE924" s="806"/>
      <c r="HCF924" s="806"/>
      <c r="HCG924" s="806"/>
      <c r="HCH924" s="806"/>
      <c r="HCI924" s="806"/>
      <c r="HCJ924" s="806"/>
      <c r="HCK924" s="806"/>
      <c r="HCL924" s="806"/>
      <c r="HCM924" s="806"/>
      <c r="HCN924" s="806"/>
      <c r="HCO924" s="806"/>
      <c r="HCP924" s="806"/>
      <c r="HCQ924" s="806"/>
      <c r="HCR924" s="806"/>
      <c r="HCS924" s="806"/>
      <c r="HCT924" s="806"/>
      <c r="HCU924" s="806"/>
      <c r="HCV924" s="806"/>
      <c r="HCW924" s="806"/>
      <c r="HCX924" s="806"/>
      <c r="HCY924" s="806"/>
      <c r="HCZ924" s="806"/>
      <c r="HDA924" s="806"/>
      <c r="HDB924" s="806"/>
      <c r="HDC924" s="806"/>
      <c r="HDD924" s="806"/>
      <c r="HDE924" s="806"/>
      <c r="HDF924" s="806"/>
      <c r="HDG924" s="806"/>
      <c r="HDH924" s="806"/>
      <c r="HDI924" s="806"/>
      <c r="HDJ924" s="806"/>
      <c r="HDK924" s="806"/>
      <c r="HDL924" s="806"/>
      <c r="HDM924" s="806"/>
      <c r="HDN924" s="806"/>
      <c r="HDO924" s="806"/>
      <c r="HDP924" s="806"/>
      <c r="HDQ924" s="806"/>
      <c r="HDR924" s="806"/>
      <c r="HDS924" s="806"/>
      <c r="HDT924" s="806"/>
      <c r="HDU924" s="806"/>
      <c r="HDV924" s="806"/>
      <c r="HDW924" s="806"/>
      <c r="HDX924" s="806"/>
      <c r="HDY924" s="806"/>
      <c r="HDZ924" s="806"/>
      <c r="HEA924" s="806"/>
      <c r="HEB924" s="806"/>
      <c r="HEC924" s="806"/>
      <c r="HED924" s="806"/>
      <c r="HEE924" s="806"/>
      <c r="HEF924" s="806"/>
      <c r="HEG924" s="806"/>
      <c r="HEH924" s="806"/>
      <c r="HEI924" s="806"/>
      <c r="HEJ924" s="806"/>
      <c r="HEK924" s="806"/>
      <c r="HEL924" s="806"/>
      <c r="HEM924" s="806"/>
      <c r="HEN924" s="806"/>
      <c r="HEO924" s="806"/>
      <c r="HEP924" s="806"/>
      <c r="HEQ924" s="806"/>
      <c r="HER924" s="806"/>
      <c r="HES924" s="806"/>
      <c r="HET924" s="806"/>
      <c r="HEU924" s="806"/>
      <c r="HEV924" s="806"/>
      <c r="HEW924" s="806"/>
      <c r="HEX924" s="806"/>
      <c r="HEY924" s="806"/>
      <c r="HEZ924" s="806"/>
      <c r="HFA924" s="806"/>
      <c r="HFB924" s="806"/>
      <c r="HFC924" s="806"/>
      <c r="HFD924" s="806"/>
      <c r="HFE924" s="806"/>
      <c r="HFF924" s="806"/>
      <c r="HFG924" s="806"/>
      <c r="HFH924" s="806"/>
      <c r="HFI924" s="806"/>
      <c r="HFJ924" s="806"/>
      <c r="HFK924" s="806"/>
      <c r="HFL924" s="806"/>
      <c r="HFM924" s="806"/>
      <c r="HFN924" s="806"/>
      <c r="HFO924" s="806"/>
      <c r="HFP924" s="806"/>
      <c r="HFQ924" s="806"/>
      <c r="HFR924" s="806"/>
      <c r="HFS924" s="806"/>
      <c r="HFT924" s="806"/>
      <c r="HFU924" s="806"/>
      <c r="HFV924" s="806"/>
      <c r="HFW924" s="806"/>
      <c r="HFX924" s="806"/>
      <c r="HFY924" s="806"/>
      <c r="HFZ924" s="806"/>
      <c r="HGA924" s="806"/>
      <c r="HGB924" s="806"/>
      <c r="HGC924" s="806"/>
      <c r="HGD924" s="806"/>
      <c r="HGE924" s="806"/>
      <c r="HGF924" s="806"/>
      <c r="HGG924" s="806"/>
      <c r="HGH924" s="806"/>
      <c r="HGI924" s="806"/>
      <c r="HGJ924" s="806"/>
      <c r="HGK924" s="806"/>
      <c r="HGL924" s="806"/>
      <c r="HGM924" s="806"/>
      <c r="HGN924" s="806"/>
      <c r="HGO924" s="806"/>
      <c r="HGP924" s="806"/>
      <c r="HGQ924" s="806"/>
      <c r="HGR924" s="806"/>
      <c r="HGS924" s="806"/>
      <c r="HGT924" s="806"/>
      <c r="HGU924" s="806"/>
      <c r="HGV924" s="806"/>
      <c r="HGW924" s="806"/>
      <c r="HGX924" s="806"/>
      <c r="HGY924" s="806"/>
      <c r="HGZ924" s="806"/>
      <c r="HHA924" s="806"/>
      <c r="HHB924" s="806"/>
      <c r="HHC924" s="806"/>
      <c r="HHD924" s="806"/>
      <c r="HHE924" s="806"/>
      <c r="HHF924" s="806"/>
      <c r="HHG924" s="806"/>
      <c r="HHH924" s="806"/>
      <c r="HHI924" s="806"/>
      <c r="HHJ924" s="806"/>
      <c r="HHK924" s="806"/>
      <c r="HHL924" s="806"/>
      <c r="HHM924" s="806"/>
      <c r="HHN924" s="806"/>
      <c r="HHO924" s="806"/>
      <c r="HHP924" s="806"/>
      <c r="HHQ924" s="806"/>
      <c r="HHR924" s="806"/>
      <c r="HHS924" s="806"/>
      <c r="HHT924" s="806"/>
      <c r="HHU924" s="806"/>
      <c r="HHV924" s="806"/>
      <c r="HHW924" s="806"/>
      <c r="HHX924" s="806"/>
      <c r="HHY924" s="806"/>
      <c r="HHZ924" s="806"/>
      <c r="HIA924" s="806"/>
      <c r="HIB924" s="806"/>
      <c r="HIC924" s="806"/>
      <c r="HID924" s="806"/>
      <c r="HIE924" s="806"/>
      <c r="HIF924" s="806"/>
      <c r="HIG924" s="806"/>
      <c r="HIH924" s="806"/>
      <c r="HII924" s="806"/>
      <c r="HIJ924" s="806"/>
      <c r="HIK924" s="806"/>
      <c r="HIL924" s="806"/>
      <c r="HIM924" s="806"/>
      <c r="HIN924" s="806"/>
      <c r="HIO924" s="806"/>
      <c r="HIP924" s="806"/>
      <c r="HIQ924" s="806"/>
      <c r="HIR924" s="806"/>
      <c r="HIS924" s="806"/>
      <c r="HIT924" s="806"/>
      <c r="HIU924" s="806"/>
      <c r="HIV924" s="806"/>
      <c r="HIW924" s="806"/>
      <c r="HIX924" s="806"/>
      <c r="HIY924" s="806"/>
      <c r="HIZ924" s="806"/>
      <c r="HJA924" s="806"/>
      <c r="HJB924" s="806"/>
      <c r="HJC924" s="806"/>
      <c r="HJD924" s="806"/>
      <c r="HJE924" s="806"/>
      <c r="HJF924" s="806"/>
      <c r="HJG924" s="806"/>
      <c r="HJH924" s="806"/>
      <c r="HJI924" s="806"/>
      <c r="HJJ924" s="806"/>
      <c r="HJK924" s="806"/>
      <c r="HJL924" s="806"/>
      <c r="HJM924" s="806"/>
      <c r="HJN924" s="806"/>
      <c r="HJO924" s="806"/>
      <c r="HJP924" s="806"/>
      <c r="HJQ924" s="806"/>
      <c r="HJR924" s="806"/>
      <c r="HJS924" s="806"/>
      <c r="HJT924" s="806"/>
      <c r="HJU924" s="806"/>
      <c r="HJV924" s="806"/>
      <c r="HJW924" s="806"/>
      <c r="HJX924" s="806"/>
      <c r="HJY924" s="806"/>
      <c r="HJZ924" s="806"/>
      <c r="HKA924" s="806"/>
      <c r="HKB924" s="806"/>
      <c r="HKC924" s="806"/>
      <c r="HKD924" s="806"/>
      <c r="HKE924" s="806"/>
      <c r="HKF924" s="806"/>
      <c r="HKG924" s="806"/>
      <c r="HKH924" s="806"/>
      <c r="HKI924" s="806"/>
      <c r="HKJ924" s="806"/>
      <c r="HKK924" s="806"/>
      <c r="HKL924" s="806"/>
      <c r="HKM924" s="806"/>
      <c r="HKN924" s="806"/>
      <c r="HKO924" s="806"/>
      <c r="HKP924" s="806"/>
      <c r="HKQ924" s="806"/>
      <c r="HKR924" s="806"/>
      <c r="HKS924" s="806"/>
      <c r="HKT924" s="806"/>
      <c r="HKU924" s="806"/>
      <c r="HKV924" s="806"/>
      <c r="HKW924" s="806"/>
      <c r="HKX924" s="806"/>
      <c r="HKY924" s="806"/>
      <c r="HKZ924" s="806"/>
      <c r="HLA924" s="806"/>
      <c r="HLB924" s="806"/>
      <c r="HLC924" s="806"/>
      <c r="HLD924" s="806"/>
      <c r="HLE924" s="806"/>
      <c r="HLF924" s="806"/>
      <c r="HLG924" s="806"/>
      <c r="HLH924" s="806"/>
      <c r="HLI924" s="806"/>
      <c r="HLJ924" s="806"/>
      <c r="HLK924" s="806"/>
      <c r="HLL924" s="806"/>
      <c r="HLM924" s="806"/>
      <c r="HLN924" s="806"/>
      <c r="HLO924" s="806"/>
      <c r="HLP924" s="806"/>
      <c r="HLQ924" s="806"/>
      <c r="HLR924" s="806"/>
      <c r="HLS924" s="806"/>
      <c r="HLT924" s="806"/>
      <c r="HLU924" s="806"/>
      <c r="HLV924" s="806"/>
      <c r="HLW924" s="806"/>
      <c r="HLX924" s="806"/>
      <c r="HLY924" s="806"/>
      <c r="HLZ924" s="806"/>
      <c r="HMA924" s="806"/>
      <c r="HMB924" s="806"/>
      <c r="HMC924" s="806"/>
      <c r="HMD924" s="806"/>
      <c r="HME924" s="806"/>
      <c r="HMF924" s="806"/>
      <c r="HMG924" s="806"/>
      <c r="HMH924" s="806"/>
      <c r="HMI924" s="806"/>
      <c r="HMJ924" s="806"/>
      <c r="HMK924" s="806"/>
      <c r="HML924" s="806"/>
      <c r="HMM924" s="806"/>
      <c r="HMN924" s="806"/>
      <c r="HMO924" s="806"/>
      <c r="HMP924" s="806"/>
      <c r="HMQ924" s="806"/>
      <c r="HMR924" s="806"/>
      <c r="HMS924" s="806"/>
      <c r="HMT924" s="806"/>
      <c r="HMU924" s="806"/>
      <c r="HMV924" s="806"/>
      <c r="HMW924" s="806"/>
      <c r="HMX924" s="806"/>
      <c r="HMY924" s="806"/>
      <c r="HMZ924" s="806"/>
      <c r="HNA924" s="806"/>
      <c r="HNB924" s="806"/>
      <c r="HNC924" s="806"/>
      <c r="HND924" s="806"/>
      <c r="HNE924" s="806"/>
      <c r="HNF924" s="806"/>
      <c r="HNG924" s="806"/>
      <c r="HNH924" s="806"/>
      <c r="HNI924" s="806"/>
      <c r="HNJ924" s="806"/>
      <c r="HNK924" s="806"/>
      <c r="HNL924" s="806"/>
      <c r="HNM924" s="806"/>
      <c r="HNN924" s="806"/>
      <c r="HNO924" s="806"/>
      <c r="HNP924" s="806"/>
      <c r="HNQ924" s="806"/>
      <c r="HNR924" s="806"/>
      <c r="HNS924" s="806"/>
      <c r="HNT924" s="806"/>
      <c r="HNU924" s="806"/>
      <c r="HNV924" s="806"/>
      <c r="HNW924" s="806"/>
      <c r="HNX924" s="806"/>
      <c r="HNY924" s="806"/>
      <c r="HNZ924" s="806"/>
      <c r="HOA924" s="806"/>
      <c r="HOB924" s="806"/>
      <c r="HOC924" s="806"/>
      <c r="HOD924" s="806"/>
      <c r="HOE924" s="806"/>
      <c r="HOF924" s="806"/>
      <c r="HOG924" s="806"/>
      <c r="HOH924" s="806"/>
      <c r="HOI924" s="806"/>
      <c r="HOJ924" s="806"/>
      <c r="HOK924" s="806"/>
      <c r="HOL924" s="806"/>
      <c r="HOM924" s="806"/>
      <c r="HON924" s="806"/>
      <c r="HOO924" s="806"/>
      <c r="HOP924" s="806"/>
      <c r="HOQ924" s="806"/>
      <c r="HOR924" s="806"/>
      <c r="HOS924" s="806"/>
      <c r="HOT924" s="806"/>
      <c r="HOU924" s="806"/>
      <c r="HOV924" s="806"/>
      <c r="HOW924" s="806"/>
      <c r="HOX924" s="806"/>
      <c r="HOY924" s="806"/>
      <c r="HOZ924" s="806"/>
      <c r="HPA924" s="806"/>
      <c r="HPB924" s="806"/>
      <c r="HPC924" s="806"/>
      <c r="HPD924" s="806"/>
      <c r="HPE924" s="806"/>
      <c r="HPF924" s="806"/>
      <c r="HPG924" s="806"/>
      <c r="HPH924" s="806"/>
      <c r="HPI924" s="806"/>
      <c r="HPJ924" s="806"/>
      <c r="HPK924" s="806"/>
      <c r="HPL924" s="806"/>
      <c r="HPM924" s="806"/>
      <c r="HPN924" s="806"/>
      <c r="HPO924" s="806"/>
      <c r="HPP924" s="806"/>
      <c r="HPQ924" s="806"/>
      <c r="HPR924" s="806"/>
      <c r="HPS924" s="806"/>
      <c r="HPT924" s="806"/>
      <c r="HPU924" s="806"/>
      <c r="HPV924" s="806"/>
      <c r="HPW924" s="806"/>
      <c r="HPX924" s="806"/>
      <c r="HPY924" s="806"/>
      <c r="HPZ924" s="806"/>
      <c r="HQA924" s="806"/>
      <c r="HQB924" s="806"/>
      <c r="HQC924" s="806"/>
      <c r="HQD924" s="806"/>
      <c r="HQE924" s="806"/>
      <c r="HQF924" s="806"/>
      <c r="HQG924" s="806"/>
      <c r="HQH924" s="806"/>
      <c r="HQI924" s="806"/>
      <c r="HQJ924" s="806"/>
      <c r="HQK924" s="806"/>
      <c r="HQL924" s="806"/>
      <c r="HQM924" s="806"/>
      <c r="HQN924" s="806"/>
      <c r="HQO924" s="806"/>
      <c r="HQP924" s="806"/>
      <c r="HQQ924" s="806"/>
      <c r="HQR924" s="806"/>
      <c r="HQS924" s="806"/>
      <c r="HQT924" s="806"/>
      <c r="HQU924" s="806"/>
      <c r="HQV924" s="806"/>
      <c r="HQW924" s="806"/>
      <c r="HQX924" s="806"/>
      <c r="HQY924" s="806"/>
      <c r="HQZ924" s="806"/>
      <c r="HRA924" s="806"/>
      <c r="HRB924" s="806"/>
      <c r="HRC924" s="806"/>
      <c r="HRD924" s="806"/>
      <c r="HRE924" s="806"/>
      <c r="HRF924" s="806"/>
      <c r="HRG924" s="806"/>
      <c r="HRH924" s="806"/>
      <c r="HRI924" s="806"/>
      <c r="HRJ924" s="806"/>
      <c r="HRK924" s="806"/>
      <c r="HRL924" s="806"/>
      <c r="HRM924" s="806"/>
      <c r="HRN924" s="806"/>
      <c r="HRO924" s="806"/>
      <c r="HRP924" s="806"/>
      <c r="HRQ924" s="806"/>
      <c r="HRR924" s="806"/>
      <c r="HRS924" s="806"/>
      <c r="HRT924" s="806"/>
      <c r="HRU924" s="806"/>
      <c r="HRV924" s="806"/>
      <c r="HRW924" s="806"/>
      <c r="HRX924" s="806"/>
      <c r="HRY924" s="806"/>
      <c r="HRZ924" s="806"/>
      <c r="HSA924" s="806"/>
      <c r="HSB924" s="806"/>
      <c r="HSC924" s="806"/>
      <c r="HSD924" s="806"/>
      <c r="HSE924" s="806"/>
      <c r="HSF924" s="806"/>
      <c r="HSG924" s="806"/>
      <c r="HSH924" s="806"/>
      <c r="HSI924" s="806"/>
      <c r="HSJ924" s="806"/>
      <c r="HSK924" s="806"/>
      <c r="HSL924" s="806"/>
      <c r="HSM924" s="806"/>
      <c r="HSN924" s="806"/>
      <c r="HSO924" s="806"/>
      <c r="HSP924" s="806"/>
      <c r="HSQ924" s="806"/>
      <c r="HSR924" s="806"/>
      <c r="HSS924" s="806"/>
      <c r="HST924" s="806"/>
      <c r="HSU924" s="806"/>
      <c r="HSV924" s="806"/>
      <c r="HSW924" s="806"/>
      <c r="HSX924" s="806"/>
      <c r="HSY924" s="806"/>
      <c r="HSZ924" s="806"/>
      <c r="HTA924" s="806"/>
      <c r="HTB924" s="806"/>
      <c r="HTC924" s="806"/>
      <c r="HTD924" s="806"/>
      <c r="HTE924" s="806"/>
      <c r="HTF924" s="806"/>
      <c r="HTG924" s="806"/>
      <c r="HTH924" s="806"/>
      <c r="HTI924" s="806"/>
      <c r="HTJ924" s="806"/>
      <c r="HTK924" s="806"/>
      <c r="HTL924" s="806"/>
      <c r="HTM924" s="806"/>
      <c r="HTN924" s="806"/>
      <c r="HTO924" s="806"/>
      <c r="HTP924" s="806"/>
      <c r="HTQ924" s="806"/>
      <c r="HTR924" s="806"/>
      <c r="HTS924" s="806"/>
      <c r="HTT924" s="806"/>
      <c r="HTU924" s="806"/>
      <c r="HTV924" s="806"/>
      <c r="HTW924" s="806"/>
      <c r="HTX924" s="806"/>
      <c r="HTY924" s="806"/>
      <c r="HTZ924" s="806"/>
      <c r="HUA924" s="806"/>
      <c r="HUB924" s="806"/>
      <c r="HUC924" s="806"/>
      <c r="HUD924" s="806"/>
      <c r="HUE924" s="806"/>
      <c r="HUF924" s="806"/>
      <c r="HUG924" s="806"/>
      <c r="HUH924" s="806"/>
      <c r="HUI924" s="806"/>
      <c r="HUJ924" s="806"/>
      <c r="HUK924" s="806"/>
      <c r="HUL924" s="806"/>
      <c r="HUM924" s="806"/>
      <c r="HUN924" s="806"/>
      <c r="HUO924" s="806"/>
      <c r="HUP924" s="806"/>
      <c r="HUQ924" s="806"/>
      <c r="HUR924" s="806"/>
      <c r="HUS924" s="806"/>
      <c r="HUT924" s="806"/>
      <c r="HUU924" s="806"/>
      <c r="HUV924" s="806"/>
      <c r="HUW924" s="806"/>
      <c r="HUX924" s="806"/>
      <c r="HUY924" s="806"/>
      <c r="HUZ924" s="806"/>
      <c r="HVA924" s="806"/>
      <c r="HVB924" s="806"/>
      <c r="HVC924" s="806"/>
      <c r="HVD924" s="806"/>
      <c r="HVE924" s="806"/>
      <c r="HVF924" s="806"/>
      <c r="HVG924" s="806"/>
      <c r="HVH924" s="806"/>
      <c r="HVI924" s="806"/>
      <c r="HVJ924" s="806"/>
      <c r="HVK924" s="806"/>
      <c r="HVL924" s="806"/>
      <c r="HVM924" s="806"/>
      <c r="HVN924" s="806"/>
      <c r="HVO924" s="806"/>
      <c r="HVP924" s="806"/>
      <c r="HVQ924" s="806"/>
      <c r="HVR924" s="806"/>
      <c r="HVS924" s="806"/>
      <c r="HVT924" s="806"/>
      <c r="HVU924" s="806"/>
      <c r="HVV924" s="806"/>
      <c r="HVW924" s="806"/>
      <c r="HVX924" s="806"/>
      <c r="HVY924" s="806"/>
      <c r="HVZ924" s="806"/>
      <c r="HWA924" s="806"/>
      <c r="HWB924" s="806"/>
      <c r="HWC924" s="806"/>
      <c r="HWD924" s="806"/>
      <c r="HWE924" s="806"/>
      <c r="HWF924" s="806"/>
      <c r="HWG924" s="806"/>
      <c r="HWH924" s="806"/>
      <c r="HWI924" s="806"/>
      <c r="HWJ924" s="806"/>
      <c r="HWK924" s="806"/>
      <c r="HWL924" s="806"/>
      <c r="HWM924" s="806"/>
      <c r="HWN924" s="806"/>
      <c r="HWO924" s="806"/>
      <c r="HWP924" s="806"/>
      <c r="HWQ924" s="806"/>
      <c r="HWR924" s="806"/>
      <c r="HWS924" s="806"/>
      <c r="HWT924" s="806"/>
      <c r="HWU924" s="806"/>
      <c r="HWV924" s="806"/>
      <c r="HWW924" s="806"/>
      <c r="HWX924" s="806"/>
      <c r="HWY924" s="806"/>
      <c r="HWZ924" s="806"/>
      <c r="HXA924" s="806"/>
      <c r="HXB924" s="806"/>
      <c r="HXC924" s="806"/>
      <c r="HXD924" s="806"/>
      <c r="HXE924" s="806"/>
      <c r="HXF924" s="806"/>
      <c r="HXG924" s="806"/>
      <c r="HXH924" s="806"/>
      <c r="HXI924" s="806"/>
      <c r="HXJ924" s="806"/>
      <c r="HXK924" s="806"/>
      <c r="HXL924" s="806"/>
      <c r="HXM924" s="806"/>
      <c r="HXN924" s="806"/>
      <c r="HXO924" s="806"/>
      <c r="HXP924" s="806"/>
      <c r="HXQ924" s="806"/>
      <c r="HXR924" s="806"/>
      <c r="HXS924" s="806"/>
      <c r="HXT924" s="806"/>
      <c r="HXU924" s="806"/>
      <c r="HXV924" s="806"/>
      <c r="HXW924" s="806"/>
      <c r="HXX924" s="806"/>
      <c r="HXY924" s="806"/>
      <c r="HXZ924" s="806"/>
      <c r="HYA924" s="806"/>
      <c r="HYB924" s="806"/>
      <c r="HYC924" s="806"/>
      <c r="HYD924" s="806"/>
      <c r="HYE924" s="806"/>
      <c r="HYF924" s="806"/>
      <c r="HYG924" s="806"/>
      <c r="HYH924" s="806"/>
      <c r="HYI924" s="806"/>
      <c r="HYJ924" s="806"/>
      <c r="HYK924" s="806"/>
      <c r="HYL924" s="806"/>
      <c r="HYM924" s="806"/>
      <c r="HYN924" s="806"/>
      <c r="HYO924" s="806"/>
      <c r="HYP924" s="806"/>
      <c r="HYQ924" s="806"/>
      <c r="HYR924" s="806"/>
      <c r="HYS924" s="806"/>
      <c r="HYT924" s="806"/>
      <c r="HYU924" s="806"/>
      <c r="HYV924" s="806"/>
      <c r="HYW924" s="806"/>
      <c r="HYX924" s="806"/>
      <c r="HYY924" s="806"/>
      <c r="HYZ924" s="806"/>
      <c r="HZA924" s="806"/>
      <c r="HZB924" s="806"/>
      <c r="HZC924" s="806"/>
      <c r="HZD924" s="806"/>
      <c r="HZE924" s="806"/>
      <c r="HZF924" s="806"/>
      <c r="HZG924" s="806"/>
      <c r="HZH924" s="806"/>
      <c r="HZI924" s="806"/>
      <c r="HZJ924" s="806"/>
      <c r="HZK924" s="806"/>
      <c r="HZL924" s="806"/>
      <c r="HZM924" s="806"/>
      <c r="HZN924" s="806"/>
      <c r="HZO924" s="806"/>
      <c r="HZP924" s="806"/>
      <c r="HZQ924" s="806"/>
      <c r="HZR924" s="806"/>
      <c r="HZS924" s="806"/>
      <c r="HZT924" s="806"/>
      <c r="HZU924" s="806"/>
      <c r="HZV924" s="806"/>
      <c r="HZW924" s="806"/>
      <c r="HZX924" s="806"/>
      <c r="HZY924" s="806"/>
      <c r="HZZ924" s="806"/>
      <c r="IAA924" s="806"/>
      <c r="IAB924" s="806"/>
      <c r="IAC924" s="806"/>
      <c r="IAD924" s="806"/>
      <c r="IAE924" s="806"/>
      <c r="IAF924" s="806"/>
      <c r="IAG924" s="806"/>
      <c r="IAH924" s="806"/>
      <c r="IAI924" s="806"/>
      <c r="IAJ924" s="806"/>
      <c r="IAK924" s="806"/>
      <c r="IAL924" s="806"/>
      <c r="IAM924" s="806"/>
      <c r="IAN924" s="806"/>
      <c r="IAO924" s="806"/>
      <c r="IAP924" s="806"/>
      <c r="IAQ924" s="806"/>
      <c r="IAR924" s="806"/>
      <c r="IAS924" s="806"/>
      <c r="IAT924" s="806"/>
      <c r="IAU924" s="806"/>
      <c r="IAV924" s="806"/>
      <c r="IAW924" s="806"/>
      <c r="IAX924" s="806"/>
      <c r="IAY924" s="806"/>
      <c r="IAZ924" s="806"/>
      <c r="IBA924" s="806"/>
      <c r="IBB924" s="806"/>
      <c r="IBC924" s="806"/>
      <c r="IBD924" s="806"/>
      <c r="IBE924" s="806"/>
      <c r="IBF924" s="806"/>
      <c r="IBG924" s="806"/>
      <c r="IBH924" s="806"/>
      <c r="IBI924" s="806"/>
      <c r="IBJ924" s="806"/>
      <c r="IBK924" s="806"/>
      <c r="IBL924" s="806"/>
      <c r="IBM924" s="806"/>
      <c r="IBN924" s="806"/>
      <c r="IBO924" s="806"/>
      <c r="IBP924" s="806"/>
      <c r="IBQ924" s="806"/>
      <c r="IBR924" s="806"/>
      <c r="IBS924" s="806"/>
      <c r="IBT924" s="806"/>
      <c r="IBU924" s="806"/>
      <c r="IBV924" s="806"/>
      <c r="IBW924" s="806"/>
      <c r="IBX924" s="806"/>
      <c r="IBY924" s="806"/>
      <c r="IBZ924" s="806"/>
      <c r="ICA924" s="806"/>
      <c r="ICB924" s="806"/>
      <c r="ICC924" s="806"/>
      <c r="ICD924" s="806"/>
      <c r="ICE924" s="806"/>
      <c r="ICF924" s="806"/>
      <c r="ICG924" s="806"/>
      <c r="ICH924" s="806"/>
      <c r="ICI924" s="806"/>
      <c r="ICJ924" s="806"/>
      <c r="ICK924" s="806"/>
      <c r="ICL924" s="806"/>
      <c r="ICM924" s="806"/>
      <c r="ICN924" s="806"/>
      <c r="ICO924" s="806"/>
      <c r="ICP924" s="806"/>
      <c r="ICQ924" s="806"/>
      <c r="ICR924" s="806"/>
      <c r="ICS924" s="806"/>
      <c r="ICT924" s="806"/>
      <c r="ICU924" s="806"/>
      <c r="ICV924" s="806"/>
      <c r="ICW924" s="806"/>
      <c r="ICX924" s="806"/>
      <c r="ICY924" s="806"/>
      <c r="ICZ924" s="806"/>
      <c r="IDA924" s="806"/>
      <c r="IDB924" s="806"/>
      <c r="IDC924" s="806"/>
      <c r="IDD924" s="806"/>
      <c r="IDE924" s="806"/>
      <c r="IDF924" s="806"/>
      <c r="IDG924" s="806"/>
      <c r="IDH924" s="806"/>
      <c r="IDI924" s="806"/>
      <c r="IDJ924" s="806"/>
      <c r="IDK924" s="806"/>
      <c r="IDL924" s="806"/>
      <c r="IDM924" s="806"/>
      <c r="IDN924" s="806"/>
      <c r="IDO924" s="806"/>
      <c r="IDP924" s="806"/>
      <c r="IDQ924" s="806"/>
      <c r="IDR924" s="806"/>
      <c r="IDS924" s="806"/>
      <c r="IDT924" s="806"/>
      <c r="IDU924" s="806"/>
      <c r="IDV924" s="806"/>
      <c r="IDW924" s="806"/>
      <c r="IDX924" s="806"/>
      <c r="IDY924" s="806"/>
      <c r="IDZ924" s="806"/>
      <c r="IEA924" s="806"/>
      <c r="IEB924" s="806"/>
      <c r="IEC924" s="806"/>
      <c r="IED924" s="806"/>
      <c r="IEE924" s="806"/>
      <c r="IEF924" s="806"/>
      <c r="IEG924" s="806"/>
      <c r="IEH924" s="806"/>
      <c r="IEI924" s="806"/>
      <c r="IEJ924" s="806"/>
      <c r="IEK924" s="806"/>
      <c r="IEL924" s="806"/>
      <c r="IEM924" s="806"/>
      <c r="IEN924" s="806"/>
      <c r="IEO924" s="806"/>
      <c r="IEP924" s="806"/>
      <c r="IEQ924" s="806"/>
      <c r="IER924" s="806"/>
      <c r="IES924" s="806"/>
      <c r="IET924" s="806"/>
      <c r="IEU924" s="806"/>
      <c r="IEV924" s="806"/>
      <c r="IEW924" s="806"/>
      <c r="IEX924" s="806"/>
      <c r="IEY924" s="806"/>
      <c r="IEZ924" s="806"/>
      <c r="IFA924" s="806"/>
      <c r="IFB924" s="806"/>
      <c r="IFC924" s="806"/>
      <c r="IFD924" s="806"/>
      <c r="IFE924" s="806"/>
      <c r="IFF924" s="806"/>
      <c r="IFG924" s="806"/>
      <c r="IFH924" s="806"/>
      <c r="IFI924" s="806"/>
      <c r="IFJ924" s="806"/>
      <c r="IFK924" s="806"/>
      <c r="IFL924" s="806"/>
      <c r="IFM924" s="806"/>
      <c r="IFN924" s="806"/>
      <c r="IFO924" s="806"/>
      <c r="IFP924" s="806"/>
      <c r="IFQ924" s="806"/>
      <c r="IFR924" s="806"/>
      <c r="IFS924" s="806"/>
      <c r="IFT924" s="806"/>
      <c r="IFU924" s="806"/>
      <c r="IFV924" s="806"/>
      <c r="IFW924" s="806"/>
      <c r="IFX924" s="806"/>
      <c r="IFY924" s="806"/>
      <c r="IFZ924" s="806"/>
      <c r="IGA924" s="806"/>
      <c r="IGB924" s="806"/>
      <c r="IGC924" s="806"/>
      <c r="IGD924" s="806"/>
      <c r="IGE924" s="806"/>
      <c r="IGF924" s="806"/>
      <c r="IGG924" s="806"/>
      <c r="IGH924" s="806"/>
      <c r="IGI924" s="806"/>
      <c r="IGJ924" s="806"/>
      <c r="IGK924" s="806"/>
      <c r="IGL924" s="806"/>
      <c r="IGM924" s="806"/>
      <c r="IGN924" s="806"/>
      <c r="IGO924" s="806"/>
      <c r="IGP924" s="806"/>
      <c r="IGQ924" s="806"/>
      <c r="IGR924" s="806"/>
      <c r="IGS924" s="806"/>
      <c r="IGT924" s="806"/>
      <c r="IGU924" s="806"/>
      <c r="IGV924" s="806"/>
      <c r="IGW924" s="806"/>
      <c r="IGX924" s="806"/>
      <c r="IGY924" s="806"/>
      <c r="IGZ924" s="806"/>
      <c r="IHA924" s="806"/>
      <c r="IHB924" s="806"/>
      <c r="IHC924" s="806"/>
      <c r="IHD924" s="806"/>
      <c r="IHE924" s="806"/>
      <c r="IHF924" s="806"/>
      <c r="IHG924" s="806"/>
      <c r="IHH924" s="806"/>
      <c r="IHI924" s="806"/>
      <c r="IHJ924" s="806"/>
      <c r="IHK924" s="806"/>
      <c r="IHL924" s="806"/>
      <c r="IHM924" s="806"/>
      <c r="IHN924" s="806"/>
      <c r="IHO924" s="806"/>
      <c r="IHP924" s="806"/>
      <c r="IHQ924" s="806"/>
      <c r="IHR924" s="806"/>
      <c r="IHS924" s="806"/>
      <c r="IHT924" s="806"/>
      <c r="IHU924" s="806"/>
      <c r="IHV924" s="806"/>
      <c r="IHW924" s="806"/>
      <c r="IHX924" s="806"/>
      <c r="IHY924" s="806"/>
      <c r="IHZ924" s="806"/>
      <c r="IIA924" s="806"/>
      <c r="IIB924" s="806"/>
      <c r="IIC924" s="806"/>
      <c r="IID924" s="806"/>
      <c r="IIE924" s="806"/>
      <c r="IIF924" s="806"/>
      <c r="IIG924" s="806"/>
      <c r="IIH924" s="806"/>
      <c r="III924" s="806"/>
      <c r="IIJ924" s="806"/>
      <c r="IIK924" s="806"/>
      <c r="IIL924" s="806"/>
      <c r="IIM924" s="806"/>
      <c r="IIN924" s="806"/>
      <c r="IIO924" s="806"/>
      <c r="IIP924" s="806"/>
      <c r="IIQ924" s="806"/>
      <c r="IIR924" s="806"/>
      <c r="IIS924" s="806"/>
      <c r="IIT924" s="806"/>
      <c r="IIU924" s="806"/>
      <c r="IIV924" s="806"/>
      <c r="IIW924" s="806"/>
      <c r="IIX924" s="806"/>
      <c r="IIY924" s="806"/>
      <c r="IIZ924" s="806"/>
      <c r="IJA924" s="806"/>
      <c r="IJB924" s="806"/>
      <c r="IJC924" s="806"/>
      <c r="IJD924" s="806"/>
      <c r="IJE924" s="806"/>
      <c r="IJF924" s="806"/>
      <c r="IJG924" s="806"/>
      <c r="IJH924" s="806"/>
      <c r="IJI924" s="806"/>
      <c r="IJJ924" s="806"/>
      <c r="IJK924" s="806"/>
      <c r="IJL924" s="806"/>
      <c r="IJM924" s="806"/>
      <c r="IJN924" s="806"/>
      <c r="IJO924" s="806"/>
      <c r="IJP924" s="806"/>
      <c r="IJQ924" s="806"/>
      <c r="IJR924" s="806"/>
      <c r="IJS924" s="806"/>
      <c r="IJT924" s="806"/>
      <c r="IJU924" s="806"/>
      <c r="IJV924" s="806"/>
      <c r="IJW924" s="806"/>
      <c r="IJX924" s="806"/>
      <c r="IJY924" s="806"/>
      <c r="IJZ924" s="806"/>
      <c r="IKA924" s="806"/>
      <c r="IKB924" s="806"/>
      <c r="IKC924" s="806"/>
      <c r="IKD924" s="806"/>
      <c r="IKE924" s="806"/>
      <c r="IKF924" s="806"/>
      <c r="IKG924" s="806"/>
      <c r="IKH924" s="806"/>
      <c r="IKI924" s="806"/>
      <c r="IKJ924" s="806"/>
      <c r="IKK924" s="806"/>
      <c r="IKL924" s="806"/>
      <c r="IKM924" s="806"/>
      <c r="IKN924" s="806"/>
      <c r="IKO924" s="806"/>
      <c r="IKP924" s="806"/>
      <c r="IKQ924" s="806"/>
      <c r="IKR924" s="806"/>
      <c r="IKS924" s="806"/>
      <c r="IKT924" s="806"/>
      <c r="IKU924" s="806"/>
      <c r="IKV924" s="806"/>
      <c r="IKW924" s="806"/>
      <c r="IKX924" s="806"/>
      <c r="IKY924" s="806"/>
      <c r="IKZ924" s="806"/>
      <c r="ILA924" s="806"/>
      <c r="ILB924" s="806"/>
      <c r="ILC924" s="806"/>
      <c r="ILD924" s="806"/>
      <c r="ILE924" s="806"/>
      <c r="ILF924" s="806"/>
      <c r="ILG924" s="806"/>
      <c r="ILH924" s="806"/>
      <c r="ILI924" s="806"/>
      <c r="ILJ924" s="806"/>
      <c r="ILK924" s="806"/>
      <c r="ILL924" s="806"/>
      <c r="ILM924" s="806"/>
      <c r="ILN924" s="806"/>
      <c r="ILO924" s="806"/>
      <c r="ILP924" s="806"/>
      <c r="ILQ924" s="806"/>
      <c r="ILR924" s="806"/>
      <c r="ILS924" s="806"/>
      <c r="ILT924" s="806"/>
      <c r="ILU924" s="806"/>
      <c r="ILV924" s="806"/>
      <c r="ILW924" s="806"/>
      <c r="ILX924" s="806"/>
      <c r="ILY924" s="806"/>
      <c r="ILZ924" s="806"/>
      <c r="IMA924" s="806"/>
      <c r="IMB924" s="806"/>
      <c r="IMC924" s="806"/>
      <c r="IMD924" s="806"/>
      <c r="IME924" s="806"/>
      <c r="IMF924" s="806"/>
      <c r="IMG924" s="806"/>
      <c r="IMH924" s="806"/>
      <c r="IMI924" s="806"/>
      <c r="IMJ924" s="806"/>
      <c r="IMK924" s="806"/>
      <c r="IML924" s="806"/>
      <c r="IMM924" s="806"/>
      <c r="IMN924" s="806"/>
      <c r="IMO924" s="806"/>
      <c r="IMP924" s="806"/>
      <c r="IMQ924" s="806"/>
      <c r="IMR924" s="806"/>
      <c r="IMS924" s="806"/>
      <c r="IMT924" s="806"/>
      <c r="IMU924" s="806"/>
      <c r="IMV924" s="806"/>
      <c r="IMW924" s="806"/>
      <c r="IMX924" s="806"/>
      <c r="IMY924" s="806"/>
      <c r="IMZ924" s="806"/>
      <c r="INA924" s="806"/>
      <c r="INB924" s="806"/>
      <c r="INC924" s="806"/>
      <c r="IND924" s="806"/>
      <c r="INE924" s="806"/>
      <c r="INF924" s="806"/>
      <c r="ING924" s="806"/>
      <c r="INH924" s="806"/>
      <c r="INI924" s="806"/>
      <c r="INJ924" s="806"/>
      <c r="INK924" s="806"/>
      <c r="INL924" s="806"/>
      <c r="INM924" s="806"/>
      <c r="INN924" s="806"/>
      <c r="INO924" s="806"/>
      <c r="INP924" s="806"/>
      <c r="INQ924" s="806"/>
      <c r="INR924" s="806"/>
      <c r="INS924" s="806"/>
      <c r="INT924" s="806"/>
      <c r="INU924" s="806"/>
      <c r="INV924" s="806"/>
      <c r="INW924" s="806"/>
      <c r="INX924" s="806"/>
      <c r="INY924" s="806"/>
      <c r="INZ924" s="806"/>
      <c r="IOA924" s="806"/>
      <c r="IOB924" s="806"/>
      <c r="IOC924" s="806"/>
      <c r="IOD924" s="806"/>
      <c r="IOE924" s="806"/>
      <c r="IOF924" s="806"/>
      <c r="IOG924" s="806"/>
      <c r="IOH924" s="806"/>
      <c r="IOI924" s="806"/>
      <c r="IOJ924" s="806"/>
      <c r="IOK924" s="806"/>
      <c r="IOL924" s="806"/>
      <c r="IOM924" s="806"/>
      <c r="ION924" s="806"/>
      <c r="IOO924" s="806"/>
      <c r="IOP924" s="806"/>
      <c r="IOQ924" s="806"/>
      <c r="IOR924" s="806"/>
      <c r="IOS924" s="806"/>
      <c r="IOT924" s="806"/>
      <c r="IOU924" s="806"/>
      <c r="IOV924" s="806"/>
      <c r="IOW924" s="806"/>
      <c r="IOX924" s="806"/>
      <c r="IOY924" s="806"/>
      <c r="IOZ924" s="806"/>
      <c r="IPA924" s="806"/>
      <c r="IPB924" s="806"/>
      <c r="IPC924" s="806"/>
      <c r="IPD924" s="806"/>
      <c r="IPE924" s="806"/>
      <c r="IPF924" s="806"/>
      <c r="IPG924" s="806"/>
      <c r="IPH924" s="806"/>
      <c r="IPI924" s="806"/>
      <c r="IPJ924" s="806"/>
      <c r="IPK924" s="806"/>
      <c r="IPL924" s="806"/>
      <c r="IPM924" s="806"/>
      <c r="IPN924" s="806"/>
      <c r="IPO924" s="806"/>
      <c r="IPP924" s="806"/>
      <c r="IPQ924" s="806"/>
      <c r="IPR924" s="806"/>
      <c r="IPS924" s="806"/>
      <c r="IPT924" s="806"/>
      <c r="IPU924" s="806"/>
      <c r="IPV924" s="806"/>
      <c r="IPW924" s="806"/>
      <c r="IPX924" s="806"/>
      <c r="IPY924" s="806"/>
      <c r="IPZ924" s="806"/>
      <c r="IQA924" s="806"/>
      <c r="IQB924" s="806"/>
      <c r="IQC924" s="806"/>
      <c r="IQD924" s="806"/>
      <c r="IQE924" s="806"/>
      <c r="IQF924" s="806"/>
      <c r="IQG924" s="806"/>
      <c r="IQH924" s="806"/>
      <c r="IQI924" s="806"/>
      <c r="IQJ924" s="806"/>
      <c r="IQK924" s="806"/>
      <c r="IQL924" s="806"/>
      <c r="IQM924" s="806"/>
      <c r="IQN924" s="806"/>
      <c r="IQO924" s="806"/>
      <c r="IQP924" s="806"/>
      <c r="IQQ924" s="806"/>
      <c r="IQR924" s="806"/>
      <c r="IQS924" s="806"/>
      <c r="IQT924" s="806"/>
      <c r="IQU924" s="806"/>
      <c r="IQV924" s="806"/>
      <c r="IQW924" s="806"/>
      <c r="IQX924" s="806"/>
      <c r="IQY924" s="806"/>
      <c r="IQZ924" s="806"/>
      <c r="IRA924" s="806"/>
      <c r="IRB924" s="806"/>
      <c r="IRC924" s="806"/>
      <c r="IRD924" s="806"/>
      <c r="IRE924" s="806"/>
      <c r="IRF924" s="806"/>
      <c r="IRG924" s="806"/>
      <c r="IRH924" s="806"/>
      <c r="IRI924" s="806"/>
      <c r="IRJ924" s="806"/>
      <c r="IRK924" s="806"/>
      <c r="IRL924" s="806"/>
      <c r="IRM924" s="806"/>
      <c r="IRN924" s="806"/>
      <c r="IRO924" s="806"/>
      <c r="IRP924" s="806"/>
      <c r="IRQ924" s="806"/>
      <c r="IRR924" s="806"/>
      <c r="IRS924" s="806"/>
      <c r="IRT924" s="806"/>
      <c r="IRU924" s="806"/>
      <c r="IRV924" s="806"/>
      <c r="IRW924" s="806"/>
      <c r="IRX924" s="806"/>
      <c r="IRY924" s="806"/>
      <c r="IRZ924" s="806"/>
      <c r="ISA924" s="806"/>
      <c r="ISB924" s="806"/>
      <c r="ISC924" s="806"/>
      <c r="ISD924" s="806"/>
      <c r="ISE924" s="806"/>
      <c r="ISF924" s="806"/>
      <c r="ISG924" s="806"/>
      <c r="ISH924" s="806"/>
      <c r="ISI924" s="806"/>
      <c r="ISJ924" s="806"/>
      <c r="ISK924" s="806"/>
      <c r="ISL924" s="806"/>
      <c r="ISM924" s="806"/>
      <c r="ISN924" s="806"/>
      <c r="ISO924" s="806"/>
      <c r="ISP924" s="806"/>
      <c r="ISQ924" s="806"/>
      <c r="ISR924" s="806"/>
      <c r="ISS924" s="806"/>
      <c r="IST924" s="806"/>
      <c r="ISU924" s="806"/>
      <c r="ISV924" s="806"/>
      <c r="ISW924" s="806"/>
      <c r="ISX924" s="806"/>
      <c r="ISY924" s="806"/>
      <c r="ISZ924" s="806"/>
      <c r="ITA924" s="806"/>
      <c r="ITB924" s="806"/>
      <c r="ITC924" s="806"/>
      <c r="ITD924" s="806"/>
      <c r="ITE924" s="806"/>
      <c r="ITF924" s="806"/>
      <c r="ITG924" s="806"/>
      <c r="ITH924" s="806"/>
      <c r="ITI924" s="806"/>
      <c r="ITJ924" s="806"/>
      <c r="ITK924" s="806"/>
      <c r="ITL924" s="806"/>
      <c r="ITM924" s="806"/>
      <c r="ITN924" s="806"/>
      <c r="ITO924" s="806"/>
      <c r="ITP924" s="806"/>
      <c r="ITQ924" s="806"/>
      <c r="ITR924" s="806"/>
      <c r="ITS924" s="806"/>
      <c r="ITT924" s="806"/>
      <c r="ITU924" s="806"/>
      <c r="ITV924" s="806"/>
      <c r="ITW924" s="806"/>
      <c r="ITX924" s="806"/>
      <c r="ITY924" s="806"/>
      <c r="ITZ924" s="806"/>
      <c r="IUA924" s="806"/>
      <c r="IUB924" s="806"/>
      <c r="IUC924" s="806"/>
      <c r="IUD924" s="806"/>
      <c r="IUE924" s="806"/>
      <c r="IUF924" s="806"/>
      <c r="IUG924" s="806"/>
      <c r="IUH924" s="806"/>
      <c r="IUI924" s="806"/>
      <c r="IUJ924" s="806"/>
      <c r="IUK924" s="806"/>
      <c r="IUL924" s="806"/>
      <c r="IUM924" s="806"/>
      <c r="IUN924" s="806"/>
      <c r="IUO924" s="806"/>
      <c r="IUP924" s="806"/>
      <c r="IUQ924" s="806"/>
      <c r="IUR924" s="806"/>
      <c r="IUS924" s="806"/>
      <c r="IUT924" s="806"/>
      <c r="IUU924" s="806"/>
      <c r="IUV924" s="806"/>
      <c r="IUW924" s="806"/>
      <c r="IUX924" s="806"/>
      <c r="IUY924" s="806"/>
      <c r="IUZ924" s="806"/>
      <c r="IVA924" s="806"/>
      <c r="IVB924" s="806"/>
      <c r="IVC924" s="806"/>
      <c r="IVD924" s="806"/>
      <c r="IVE924" s="806"/>
      <c r="IVF924" s="806"/>
      <c r="IVG924" s="806"/>
      <c r="IVH924" s="806"/>
      <c r="IVI924" s="806"/>
      <c r="IVJ924" s="806"/>
      <c r="IVK924" s="806"/>
      <c r="IVL924" s="806"/>
      <c r="IVM924" s="806"/>
      <c r="IVN924" s="806"/>
      <c r="IVO924" s="806"/>
      <c r="IVP924" s="806"/>
      <c r="IVQ924" s="806"/>
      <c r="IVR924" s="806"/>
      <c r="IVS924" s="806"/>
      <c r="IVT924" s="806"/>
      <c r="IVU924" s="806"/>
      <c r="IVV924" s="806"/>
      <c r="IVW924" s="806"/>
      <c r="IVX924" s="806"/>
      <c r="IVY924" s="806"/>
      <c r="IVZ924" s="806"/>
      <c r="IWA924" s="806"/>
      <c r="IWB924" s="806"/>
      <c r="IWC924" s="806"/>
      <c r="IWD924" s="806"/>
      <c r="IWE924" s="806"/>
      <c r="IWF924" s="806"/>
      <c r="IWG924" s="806"/>
      <c r="IWH924" s="806"/>
      <c r="IWI924" s="806"/>
      <c r="IWJ924" s="806"/>
      <c r="IWK924" s="806"/>
      <c r="IWL924" s="806"/>
      <c r="IWM924" s="806"/>
      <c r="IWN924" s="806"/>
      <c r="IWO924" s="806"/>
      <c r="IWP924" s="806"/>
      <c r="IWQ924" s="806"/>
      <c r="IWR924" s="806"/>
      <c r="IWS924" s="806"/>
      <c r="IWT924" s="806"/>
      <c r="IWU924" s="806"/>
      <c r="IWV924" s="806"/>
      <c r="IWW924" s="806"/>
      <c r="IWX924" s="806"/>
      <c r="IWY924" s="806"/>
      <c r="IWZ924" s="806"/>
      <c r="IXA924" s="806"/>
      <c r="IXB924" s="806"/>
      <c r="IXC924" s="806"/>
      <c r="IXD924" s="806"/>
      <c r="IXE924" s="806"/>
      <c r="IXF924" s="806"/>
      <c r="IXG924" s="806"/>
      <c r="IXH924" s="806"/>
      <c r="IXI924" s="806"/>
      <c r="IXJ924" s="806"/>
      <c r="IXK924" s="806"/>
      <c r="IXL924" s="806"/>
      <c r="IXM924" s="806"/>
      <c r="IXN924" s="806"/>
      <c r="IXO924" s="806"/>
      <c r="IXP924" s="806"/>
      <c r="IXQ924" s="806"/>
      <c r="IXR924" s="806"/>
      <c r="IXS924" s="806"/>
      <c r="IXT924" s="806"/>
      <c r="IXU924" s="806"/>
      <c r="IXV924" s="806"/>
      <c r="IXW924" s="806"/>
      <c r="IXX924" s="806"/>
      <c r="IXY924" s="806"/>
      <c r="IXZ924" s="806"/>
      <c r="IYA924" s="806"/>
      <c r="IYB924" s="806"/>
      <c r="IYC924" s="806"/>
      <c r="IYD924" s="806"/>
      <c r="IYE924" s="806"/>
      <c r="IYF924" s="806"/>
      <c r="IYG924" s="806"/>
      <c r="IYH924" s="806"/>
      <c r="IYI924" s="806"/>
      <c r="IYJ924" s="806"/>
      <c r="IYK924" s="806"/>
      <c r="IYL924" s="806"/>
      <c r="IYM924" s="806"/>
      <c r="IYN924" s="806"/>
      <c r="IYO924" s="806"/>
      <c r="IYP924" s="806"/>
      <c r="IYQ924" s="806"/>
      <c r="IYR924" s="806"/>
      <c r="IYS924" s="806"/>
      <c r="IYT924" s="806"/>
      <c r="IYU924" s="806"/>
      <c r="IYV924" s="806"/>
      <c r="IYW924" s="806"/>
      <c r="IYX924" s="806"/>
      <c r="IYY924" s="806"/>
      <c r="IYZ924" s="806"/>
      <c r="IZA924" s="806"/>
      <c r="IZB924" s="806"/>
      <c r="IZC924" s="806"/>
      <c r="IZD924" s="806"/>
      <c r="IZE924" s="806"/>
      <c r="IZF924" s="806"/>
      <c r="IZG924" s="806"/>
      <c r="IZH924" s="806"/>
      <c r="IZI924" s="806"/>
      <c r="IZJ924" s="806"/>
      <c r="IZK924" s="806"/>
      <c r="IZL924" s="806"/>
      <c r="IZM924" s="806"/>
      <c r="IZN924" s="806"/>
      <c r="IZO924" s="806"/>
      <c r="IZP924" s="806"/>
      <c r="IZQ924" s="806"/>
      <c r="IZR924" s="806"/>
      <c r="IZS924" s="806"/>
      <c r="IZT924" s="806"/>
      <c r="IZU924" s="806"/>
      <c r="IZV924" s="806"/>
      <c r="IZW924" s="806"/>
      <c r="IZX924" s="806"/>
      <c r="IZY924" s="806"/>
      <c r="IZZ924" s="806"/>
      <c r="JAA924" s="806"/>
      <c r="JAB924" s="806"/>
      <c r="JAC924" s="806"/>
      <c r="JAD924" s="806"/>
      <c r="JAE924" s="806"/>
      <c r="JAF924" s="806"/>
      <c r="JAG924" s="806"/>
      <c r="JAH924" s="806"/>
      <c r="JAI924" s="806"/>
      <c r="JAJ924" s="806"/>
      <c r="JAK924" s="806"/>
      <c r="JAL924" s="806"/>
      <c r="JAM924" s="806"/>
      <c r="JAN924" s="806"/>
      <c r="JAO924" s="806"/>
      <c r="JAP924" s="806"/>
      <c r="JAQ924" s="806"/>
      <c r="JAR924" s="806"/>
      <c r="JAS924" s="806"/>
      <c r="JAT924" s="806"/>
      <c r="JAU924" s="806"/>
      <c r="JAV924" s="806"/>
      <c r="JAW924" s="806"/>
      <c r="JAX924" s="806"/>
      <c r="JAY924" s="806"/>
      <c r="JAZ924" s="806"/>
      <c r="JBA924" s="806"/>
      <c r="JBB924" s="806"/>
      <c r="JBC924" s="806"/>
      <c r="JBD924" s="806"/>
      <c r="JBE924" s="806"/>
      <c r="JBF924" s="806"/>
      <c r="JBG924" s="806"/>
      <c r="JBH924" s="806"/>
      <c r="JBI924" s="806"/>
      <c r="JBJ924" s="806"/>
      <c r="JBK924" s="806"/>
      <c r="JBL924" s="806"/>
      <c r="JBM924" s="806"/>
      <c r="JBN924" s="806"/>
      <c r="JBO924" s="806"/>
      <c r="JBP924" s="806"/>
      <c r="JBQ924" s="806"/>
      <c r="JBR924" s="806"/>
      <c r="JBS924" s="806"/>
      <c r="JBT924" s="806"/>
      <c r="JBU924" s="806"/>
      <c r="JBV924" s="806"/>
      <c r="JBW924" s="806"/>
      <c r="JBX924" s="806"/>
      <c r="JBY924" s="806"/>
      <c r="JBZ924" s="806"/>
      <c r="JCA924" s="806"/>
      <c r="JCB924" s="806"/>
      <c r="JCC924" s="806"/>
      <c r="JCD924" s="806"/>
      <c r="JCE924" s="806"/>
      <c r="JCF924" s="806"/>
      <c r="JCG924" s="806"/>
      <c r="JCH924" s="806"/>
      <c r="JCI924" s="806"/>
      <c r="JCJ924" s="806"/>
      <c r="JCK924" s="806"/>
      <c r="JCL924" s="806"/>
      <c r="JCM924" s="806"/>
      <c r="JCN924" s="806"/>
      <c r="JCO924" s="806"/>
      <c r="JCP924" s="806"/>
      <c r="JCQ924" s="806"/>
      <c r="JCR924" s="806"/>
      <c r="JCS924" s="806"/>
      <c r="JCT924" s="806"/>
      <c r="JCU924" s="806"/>
      <c r="JCV924" s="806"/>
      <c r="JCW924" s="806"/>
      <c r="JCX924" s="806"/>
      <c r="JCY924" s="806"/>
      <c r="JCZ924" s="806"/>
      <c r="JDA924" s="806"/>
      <c r="JDB924" s="806"/>
      <c r="JDC924" s="806"/>
      <c r="JDD924" s="806"/>
      <c r="JDE924" s="806"/>
      <c r="JDF924" s="806"/>
      <c r="JDG924" s="806"/>
      <c r="JDH924" s="806"/>
      <c r="JDI924" s="806"/>
      <c r="JDJ924" s="806"/>
      <c r="JDK924" s="806"/>
      <c r="JDL924" s="806"/>
      <c r="JDM924" s="806"/>
      <c r="JDN924" s="806"/>
      <c r="JDO924" s="806"/>
      <c r="JDP924" s="806"/>
      <c r="JDQ924" s="806"/>
      <c r="JDR924" s="806"/>
      <c r="JDS924" s="806"/>
      <c r="JDT924" s="806"/>
      <c r="JDU924" s="806"/>
      <c r="JDV924" s="806"/>
      <c r="JDW924" s="806"/>
      <c r="JDX924" s="806"/>
      <c r="JDY924" s="806"/>
      <c r="JDZ924" s="806"/>
      <c r="JEA924" s="806"/>
      <c r="JEB924" s="806"/>
      <c r="JEC924" s="806"/>
      <c r="JED924" s="806"/>
      <c r="JEE924" s="806"/>
      <c r="JEF924" s="806"/>
      <c r="JEG924" s="806"/>
      <c r="JEH924" s="806"/>
      <c r="JEI924" s="806"/>
      <c r="JEJ924" s="806"/>
      <c r="JEK924" s="806"/>
      <c r="JEL924" s="806"/>
      <c r="JEM924" s="806"/>
      <c r="JEN924" s="806"/>
      <c r="JEO924" s="806"/>
      <c r="JEP924" s="806"/>
      <c r="JEQ924" s="806"/>
      <c r="JER924" s="806"/>
      <c r="JES924" s="806"/>
      <c r="JET924" s="806"/>
      <c r="JEU924" s="806"/>
      <c r="JEV924" s="806"/>
      <c r="JEW924" s="806"/>
      <c r="JEX924" s="806"/>
      <c r="JEY924" s="806"/>
      <c r="JEZ924" s="806"/>
      <c r="JFA924" s="806"/>
      <c r="JFB924" s="806"/>
      <c r="JFC924" s="806"/>
      <c r="JFD924" s="806"/>
      <c r="JFE924" s="806"/>
      <c r="JFF924" s="806"/>
      <c r="JFG924" s="806"/>
      <c r="JFH924" s="806"/>
      <c r="JFI924" s="806"/>
      <c r="JFJ924" s="806"/>
      <c r="JFK924" s="806"/>
      <c r="JFL924" s="806"/>
      <c r="JFM924" s="806"/>
      <c r="JFN924" s="806"/>
      <c r="JFO924" s="806"/>
      <c r="JFP924" s="806"/>
      <c r="JFQ924" s="806"/>
      <c r="JFR924" s="806"/>
      <c r="JFS924" s="806"/>
      <c r="JFT924" s="806"/>
      <c r="JFU924" s="806"/>
      <c r="JFV924" s="806"/>
      <c r="JFW924" s="806"/>
      <c r="JFX924" s="806"/>
      <c r="JFY924" s="806"/>
      <c r="JFZ924" s="806"/>
      <c r="JGA924" s="806"/>
      <c r="JGB924" s="806"/>
      <c r="JGC924" s="806"/>
      <c r="JGD924" s="806"/>
      <c r="JGE924" s="806"/>
      <c r="JGF924" s="806"/>
      <c r="JGG924" s="806"/>
      <c r="JGH924" s="806"/>
      <c r="JGI924" s="806"/>
      <c r="JGJ924" s="806"/>
      <c r="JGK924" s="806"/>
      <c r="JGL924" s="806"/>
      <c r="JGM924" s="806"/>
      <c r="JGN924" s="806"/>
      <c r="JGO924" s="806"/>
      <c r="JGP924" s="806"/>
      <c r="JGQ924" s="806"/>
      <c r="JGR924" s="806"/>
      <c r="JGS924" s="806"/>
      <c r="JGT924" s="806"/>
      <c r="JGU924" s="806"/>
      <c r="JGV924" s="806"/>
      <c r="JGW924" s="806"/>
      <c r="JGX924" s="806"/>
      <c r="JGY924" s="806"/>
      <c r="JGZ924" s="806"/>
      <c r="JHA924" s="806"/>
      <c r="JHB924" s="806"/>
      <c r="JHC924" s="806"/>
      <c r="JHD924" s="806"/>
      <c r="JHE924" s="806"/>
      <c r="JHF924" s="806"/>
      <c r="JHG924" s="806"/>
      <c r="JHH924" s="806"/>
      <c r="JHI924" s="806"/>
      <c r="JHJ924" s="806"/>
      <c r="JHK924" s="806"/>
      <c r="JHL924" s="806"/>
      <c r="JHM924" s="806"/>
      <c r="JHN924" s="806"/>
      <c r="JHO924" s="806"/>
      <c r="JHP924" s="806"/>
      <c r="JHQ924" s="806"/>
      <c r="JHR924" s="806"/>
      <c r="JHS924" s="806"/>
      <c r="JHT924" s="806"/>
      <c r="JHU924" s="806"/>
      <c r="JHV924" s="806"/>
      <c r="JHW924" s="806"/>
      <c r="JHX924" s="806"/>
      <c r="JHY924" s="806"/>
      <c r="JHZ924" s="806"/>
      <c r="JIA924" s="806"/>
      <c r="JIB924" s="806"/>
      <c r="JIC924" s="806"/>
      <c r="JID924" s="806"/>
      <c r="JIE924" s="806"/>
      <c r="JIF924" s="806"/>
      <c r="JIG924" s="806"/>
      <c r="JIH924" s="806"/>
      <c r="JII924" s="806"/>
      <c r="JIJ924" s="806"/>
      <c r="JIK924" s="806"/>
      <c r="JIL924" s="806"/>
      <c r="JIM924" s="806"/>
      <c r="JIN924" s="806"/>
      <c r="JIO924" s="806"/>
      <c r="JIP924" s="806"/>
      <c r="JIQ924" s="806"/>
      <c r="JIR924" s="806"/>
      <c r="JIS924" s="806"/>
      <c r="JIT924" s="806"/>
      <c r="JIU924" s="806"/>
      <c r="JIV924" s="806"/>
      <c r="JIW924" s="806"/>
      <c r="JIX924" s="806"/>
      <c r="JIY924" s="806"/>
      <c r="JIZ924" s="806"/>
      <c r="JJA924" s="806"/>
      <c r="JJB924" s="806"/>
      <c r="JJC924" s="806"/>
      <c r="JJD924" s="806"/>
      <c r="JJE924" s="806"/>
      <c r="JJF924" s="806"/>
      <c r="JJG924" s="806"/>
      <c r="JJH924" s="806"/>
      <c r="JJI924" s="806"/>
      <c r="JJJ924" s="806"/>
      <c r="JJK924" s="806"/>
      <c r="JJL924" s="806"/>
      <c r="JJM924" s="806"/>
      <c r="JJN924" s="806"/>
      <c r="JJO924" s="806"/>
      <c r="JJP924" s="806"/>
      <c r="JJQ924" s="806"/>
      <c r="JJR924" s="806"/>
      <c r="JJS924" s="806"/>
      <c r="JJT924" s="806"/>
      <c r="JJU924" s="806"/>
      <c r="JJV924" s="806"/>
      <c r="JJW924" s="806"/>
      <c r="JJX924" s="806"/>
      <c r="JJY924" s="806"/>
      <c r="JJZ924" s="806"/>
      <c r="JKA924" s="806"/>
      <c r="JKB924" s="806"/>
      <c r="JKC924" s="806"/>
      <c r="JKD924" s="806"/>
      <c r="JKE924" s="806"/>
      <c r="JKF924" s="806"/>
      <c r="JKG924" s="806"/>
      <c r="JKH924" s="806"/>
      <c r="JKI924" s="806"/>
      <c r="JKJ924" s="806"/>
      <c r="JKK924" s="806"/>
      <c r="JKL924" s="806"/>
      <c r="JKM924" s="806"/>
      <c r="JKN924" s="806"/>
      <c r="JKO924" s="806"/>
      <c r="JKP924" s="806"/>
      <c r="JKQ924" s="806"/>
      <c r="JKR924" s="806"/>
      <c r="JKS924" s="806"/>
      <c r="JKT924" s="806"/>
      <c r="JKU924" s="806"/>
      <c r="JKV924" s="806"/>
      <c r="JKW924" s="806"/>
      <c r="JKX924" s="806"/>
      <c r="JKY924" s="806"/>
      <c r="JKZ924" s="806"/>
      <c r="JLA924" s="806"/>
      <c r="JLB924" s="806"/>
      <c r="JLC924" s="806"/>
      <c r="JLD924" s="806"/>
      <c r="JLE924" s="806"/>
      <c r="JLF924" s="806"/>
      <c r="JLG924" s="806"/>
      <c r="JLH924" s="806"/>
      <c r="JLI924" s="806"/>
      <c r="JLJ924" s="806"/>
      <c r="JLK924" s="806"/>
      <c r="JLL924" s="806"/>
      <c r="JLM924" s="806"/>
      <c r="JLN924" s="806"/>
      <c r="JLO924" s="806"/>
      <c r="JLP924" s="806"/>
      <c r="JLQ924" s="806"/>
      <c r="JLR924" s="806"/>
      <c r="JLS924" s="806"/>
      <c r="JLT924" s="806"/>
      <c r="JLU924" s="806"/>
      <c r="JLV924" s="806"/>
      <c r="JLW924" s="806"/>
      <c r="JLX924" s="806"/>
      <c r="JLY924" s="806"/>
      <c r="JLZ924" s="806"/>
      <c r="JMA924" s="806"/>
      <c r="JMB924" s="806"/>
      <c r="JMC924" s="806"/>
      <c r="JMD924" s="806"/>
      <c r="JME924" s="806"/>
      <c r="JMF924" s="806"/>
      <c r="JMG924" s="806"/>
      <c r="JMH924" s="806"/>
      <c r="JMI924" s="806"/>
      <c r="JMJ924" s="806"/>
      <c r="JMK924" s="806"/>
      <c r="JML924" s="806"/>
      <c r="JMM924" s="806"/>
      <c r="JMN924" s="806"/>
      <c r="JMO924" s="806"/>
      <c r="JMP924" s="806"/>
      <c r="JMQ924" s="806"/>
      <c r="JMR924" s="806"/>
      <c r="JMS924" s="806"/>
      <c r="JMT924" s="806"/>
      <c r="JMU924" s="806"/>
      <c r="JMV924" s="806"/>
      <c r="JMW924" s="806"/>
      <c r="JMX924" s="806"/>
      <c r="JMY924" s="806"/>
      <c r="JMZ924" s="806"/>
      <c r="JNA924" s="806"/>
      <c r="JNB924" s="806"/>
      <c r="JNC924" s="806"/>
      <c r="JND924" s="806"/>
      <c r="JNE924" s="806"/>
      <c r="JNF924" s="806"/>
      <c r="JNG924" s="806"/>
      <c r="JNH924" s="806"/>
      <c r="JNI924" s="806"/>
      <c r="JNJ924" s="806"/>
      <c r="JNK924" s="806"/>
      <c r="JNL924" s="806"/>
      <c r="JNM924" s="806"/>
      <c r="JNN924" s="806"/>
      <c r="JNO924" s="806"/>
      <c r="JNP924" s="806"/>
      <c r="JNQ924" s="806"/>
      <c r="JNR924" s="806"/>
      <c r="JNS924" s="806"/>
      <c r="JNT924" s="806"/>
      <c r="JNU924" s="806"/>
      <c r="JNV924" s="806"/>
      <c r="JNW924" s="806"/>
      <c r="JNX924" s="806"/>
      <c r="JNY924" s="806"/>
      <c r="JNZ924" s="806"/>
      <c r="JOA924" s="806"/>
      <c r="JOB924" s="806"/>
      <c r="JOC924" s="806"/>
      <c r="JOD924" s="806"/>
      <c r="JOE924" s="806"/>
      <c r="JOF924" s="806"/>
      <c r="JOG924" s="806"/>
      <c r="JOH924" s="806"/>
      <c r="JOI924" s="806"/>
      <c r="JOJ924" s="806"/>
      <c r="JOK924" s="806"/>
      <c r="JOL924" s="806"/>
      <c r="JOM924" s="806"/>
      <c r="JON924" s="806"/>
      <c r="JOO924" s="806"/>
      <c r="JOP924" s="806"/>
      <c r="JOQ924" s="806"/>
      <c r="JOR924" s="806"/>
      <c r="JOS924" s="806"/>
      <c r="JOT924" s="806"/>
      <c r="JOU924" s="806"/>
      <c r="JOV924" s="806"/>
      <c r="JOW924" s="806"/>
      <c r="JOX924" s="806"/>
      <c r="JOY924" s="806"/>
      <c r="JOZ924" s="806"/>
      <c r="JPA924" s="806"/>
      <c r="JPB924" s="806"/>
      <c r="JPC924" s="806"/>
      <c r="JPD924" s="806"/>
      <c r="JPE924" s="806"/>
      <c r="JPF924" s="806"/>
      <c r="JPG924" s="806"/>
      <c r="JPH924" s="806"/>
      <c r="JPI924" s="806"/>
      <c r="JPJ924" s="806"/>
      <c r="JPK924" s="806"/>
      <c r="JPL924" s="806"/>
      <c r="JPM924" s="806"/>
      <c r="JPN924" s="806"/>
      <c r="JPO924" s="806"/>
      <c r="JPP924" s="806"/>
      <c r="JPQ924" s="806"/>
      <c r="JPR924" s="806"/>
      <c r="JPS924" s="806"/>
      <c r="JPT924" s="806"/>
      <c r="JPU924" s="806"/>
      <c r="JPV924" s="806"/>
      <c r="JPW924" s="806"/>
      <c r="JPX924" s="806"/>
      <c r="JPY924" s="806"/>
      <c r="JPZ924" s="806"/>
      <c r="JQA924" s="806"/>
      <c r="JQB924" s="806"/>
      <c r="JQC924" s="806"/>
      <c r="JQD924" s="806"/>
      <c r="JQE924" s="806"/>
      <c r="JQF924" s="806"/>
      <c r="JQG924" s="806"/>
      <c r="JQH924" s="806"/>
      <c r="JQI924" s="806"/>
      <c r="JQJ924" s="806"/>
      <c r="JQK924" s="806"/>
      <c r="JQL924" s="806"/>
      <c r="JQM924" s="806"/>
      <c r="JQN924" s="806"/>
      <c r="JQO924" s="806"/>
      <c r="JQP924" s="806"/>
      <c r="JQQ924" s="806"/>
      <c r="JQR924" s="806"/>
      <c r="JQS924" s="806"/>
      <c r="JQT924" s="806"/>
      <c r="JQU924" s="806"/>
      <c r="JQV924" s="806"/>
      <c r="JQW924" s="806"/>
      <c r="JQX924" s="806"/>
      <c r="JQY924" s="806"/>
      <c r="JQZ924" s="806"/>
      <c r="JRA924" s="806"/>
      <c r="JRB924" s="806"/>
      <c r="JRC924" s="806"/>
      <c r="JRD924" s="806"/>
      <c r="JRE924" s="806"/>
      <c r="JRF924" s="806"/>
      <c r="JRG924" s="806"/>
      <c r="JRH924" s="806"/>
      <c r="JRI924" s="806"/>
      <c r="JRJ924" s="806"/>
      <c r="JRK924" s="806"/>
      <c r="JRL924" s="806"/>
      <c r="JRM924" s="806"/>
      <c r="JRN924" s="806"/>
      <c r="JRO924" s="806"/>
      <c r="JRP924" s="806"/>
      <c r="JRQ924" s="806"/>
      <c r="JRR924" s="806"/>
      <c r="JRS924" s="806"/>
      <c r="JRT924" s="806"/>
      <c r="JRU924" s="806"/>
      <c r="JRV924" s="806"/>
      <c r="JRW924" s="806"/>
      <c r="JRX924" s="806"/>
      <c r="JRY924" s="806"/>
      <c r="JRZ924" s="806"/>
      <c r="JSA924" s="806"/>
      <c r="JSB924" s="806"/>
      <c r="JSC924" s="806"/>
      <c r="JSD924" s="806"/>
      <c r="JSE924" s="806"/>
      <c r="JSF924" s="806"/>
      <c r="JSG924" s="806"/>
      <c r="JSH924" s="806"/>
      <c r="JSI924" s="806"/>
      <c r="JSJ924" s="806"/>
      <c r="JSK924" s="806"/>
      <c r="JSL924" s="806"/>
      <c r="JSM924" s="806"/>
      <c r="JSN924" s="806"/>
      <c r="JSO924" s="806"/>
      <c r="JSP924" s="806"/>
      <c r="JSQ924" s="806"/>
      <c r="JSR924" s="806"/>
      <c r="JSS924" s="806"/>
      <c r="JST924" s="806"/>
      <c r="JSU924" s="806"/>
      <c r="JSV924" s="806"/>
      <c r="JSW924" s="806"/>
      <c r="JSX924" s="806"/>
      <c r="JSY924" s="806"/>
      <c r="JSZ924" s="806"/>
      <c r="JTA924" s="806"/>
      <c r="JTB924" s="806"/>
      <c r="JTC924" s="806"/>
      <c r="JTD924" s="806"/>
      <c r="JTE924" s="806"/>
      <c r="JTF924" s="806"/>
      <c r="JTG924" s="806"/>
      <c r="JTH924" s="806"/>
      <c r="JTI924" s="806"/>
      <c r="JTJ924" s="806"/>
      <c r="JTK924" s="806"/>
      <c r="JTL924" s="806"/>
      <c r="JTM924" s="806"/>
      <c r="JTN924" s="806"/>
      <c r="JTO924" s="806"/>
      <c r="JTP924" s="806"/>
      <c r="JTQ924" s="806"/>
      <c r="JTR924" s="806"/>
      <c r="JTS924" s="806"/>
      <c r="JTT924" s="806"/>
      <c r="JTU924" s="806"/>
      <c r="JTV924" s="806"/>
      <c r="JTW924" s="806"/>
      <c r="JTX924" s="806"/>
      <c r="JTY924" s="806"/>
      <c r="JTZ924" s="806"/>
      <c r="JUA924" s="806"/>
      <c r="JUB924" s="806"/>
      <c r="JUC924" s="806"/>
      <c r="JUD924" s="806"/>
      <c r="JUE924" s="806"/>
      <c r="JUF924" s="806"/>
      <c r="JUG924" s="806"/>
      <c r="JUH924" s="806"/>
      <c r="JUI924" s="806"/>
      <c r="JUJ924" s="806"/>
      <c r="JUK924" s="806"/>
      <c r="JUL924" s="806"/>
      <c r="JUM924" s="806"/>
      <c r="JUN924" s="806"/>
      <c r="JUO924" s="806"/>
      <c r="JUP924" s="806"/>
      <c r="JUQ924" s="806"/>
      <c r="JUR924" s="806"/>
      <c r="JUS924" s="806"/>
      <c r="JUT924" s="806"/>
      <c r="JUU924" s="806"/>
      <c r="JUV924" s="806"/>
      <c r="JUW924" s="806"/>
      <c r="JUX924" s="806"/>
      <c r="JUY924" s="806"/>
      <c r="JUZ924" s="806"/>
      <c r="JVA924" s="806"/>
      <c r="JVB924" s="806"/>
      <c r="JVC924" s="806"/>
      <c r="JVD924" s="806"/>
      <c r="JVE924" s="806"/>
      <c r="JVF924" s="806"/>
      <c r="JVG924" s="806"/>
      <c r="JVH924" s="806"/>
      <c r="JVI924" s="806"/>
      <c r="JVJ924" s="806"/>
      <c r="JVK924" s="806"/>
      <c r="JVL924" s="806"/>
      <c r="JVM924" s="806"/>
      <c r="JVN924" s="806"/>
      <c r="JVO924" s="806"/>
      <c r="JVP924" s="806"/>
      <c r="JVQ924" s="806"/>
      <c r="JVR924" s="806"/>
      <c r="JVS924" s="806"/>
      <c r="JVT924" s="806"/>
      <c r="JVU924" s="806"/>
      <c r="JVV924" s="806"/>
      <c r="JVW924" s="806"/>
      <c r="JVX924" s="806"/>
      <c r="JVY924" s="806"/>
      <c r="JVZ924" s="806"/>
      <c r="JWA924" s="806"/>
      <c r="JWB924" s="806"/>
      <c r="JWC924" s="806"/>
      <c r="JWD924" s="806"/>
      <c r="JWE924" s="806"/>
      <c r="JWF924" s="806"/>
      <c r="JWG924" s="806"/>
      <c r="JWH924" s="806"/>
      <c r="JWI924" s="806"/>
      <c r="JWJ924" s="806"/>
      <c r="JWK924" s="806"/>
      <c r="JWL924" s="806"/>
      <c r="JWM924" s="806"/>
      <c r="JWN924" s="806"/>
      <c r="JWO924" s="806"/>
      <c r="JWP924" s="806"/>
      <c r="JWQ924" s="806"/>
      <c r="JWR924" s="806"/>
      <c r="JWS924" s="806"/>
      <c r="JWT924" s="806"/>
      <c r="JWU924" s="806"/>
      <c r="JWV924" s="806"/>
      <c r="JWW924" s="806"/>
      <c r="JWX924" s="806"/>
      <c r="JWY924" s="806"/>
      <c r="JWZ924" s="806"/>
      <c r="JXA924" s="806"/>
      <c r="JXB924" s="806"/>
      <c r="JXC924" s="806"/>
      <c r="JXD924" s="806"/>
      <c r="JXE924" s="806"/>
      <c r="JXF924" s="806"/>
      <c r="JXG924" s="806"/>
      <c r="JXH924" s="806"/>
      <c r="JXI924" s="806"/>
      <c r="JXJ924" s="806"/>
      <c r="JXK924" s="806"/>
      <c r="JXL924" s="806"/>
      <c r="JXM924" s="806"/>
      <c r="JXN924" s="806"/>
      <c r="JXO924" s="806"/>
      <c r="JXP924" s="806"/>
      <c r="JXQ924" s="806"/>
      <c r="JXR924" s="806"/>
      <c r="JXS924" s="806"/>
      <c r="JXT924" s="806"/>
      <c r="JXU924" s="806"/>
      <c r="JXV924" s="806"/>
      <c r="JXW924" s="806"/>
      <c r="JXX924" s="806"/>
      <c r="JXY924" s="806"/>
      <c r="JXZ924" s="806"/>
      <c r="JYA924" s="806"/>
      <c r="JYB924" s="806"/>
      <c r="JYC924" s="806"/>
      <c r="JYD924" s="806"/>
      <c r="JYE924" s="806"/>
      <c r="JYF924" s="806"/>
      <c r="JYG924" s="806"/>
      <c r="JYH924" s="806"/>
      <c r="JYI924" s="806"/>
      <c r="JYJ924" s="806"/>
      <c r="JYK924" s="806"/>
      <c r="JYL924" s="806"/>
      <c r="JYM924" s="806"/>
      <c r="JYN924" s="806"/>
      <c r="JYO924" s="806"/>
      <c r="JYP924" s="806"/>
      <c r="JYQ924" s="806"/>
      <c r="JYR924" s="806"/>
      <c r="JYS924" s="806"/>
      <c r="JYT924" s="806"/>
      <c r="JYU924" s="806"/>
      <c r="JYV924" s="806"/>
      <c r="JYW924" s="806"/>
      <c r="JYX924" s="806"/>
      <c r="JYY924" s="806"/>
      <c r="JYZ924" s="806"/>
      <c r="JZA924" s="806"/>
      <c r="JZB924" s="806"/>
      <c r="JZC924" s="806"/>
      <c r="JZD924" s="806"/>
      <c r="JZE924" s="806"/>
      <c r="JZF924" s="806"/>
      <c r="JZG924" s="806"/>
      <c r="JZH924" s="806"/>
      <c r="JZI924" s="806"/>
      <c r="JZJ924" s="806"/>
      <c r="JZK924" s="806"/>
      <c r="JZL924" s="806"/>
      <c r="JZM924" s="806"/>
      <c r="JZN924" s="806"/>
      <c r="JZO924" s="806"/>
      <c r="JZP924" s="806"/>
      <c r="JZQ924" s="806"/>
      <c r="JZR924" s="806"/>
      <c r="JZS924" s="806"/>
      <c r="JZT924" s="806"/>
      <c r="JZU924" s="806"/>
      <c r="JZV924" s="806"/>
      <c r="JZW924" s="806"/>
      <c r="JZX924" s="806"/>
      <c r="JZY924" s="806"/>
      <c r="JZZ924" s="806"/>
      <c r="KAA924" s="806"/>
      <c r="KAB924" s="806"/>
      <c r="KAC924" s="806"/>
      <c r="KAD924" s="806"/>
      <c r="KAE924" s="806"/>
      <c r="KAF924" s="806"/>
      <c r="KAG924" s="806"/>
      <c r="KAH924" s="806"/>
      <c r="KAI924" s="806"/>
      <c r="KAJ924" s="806"/>
      <c r="KAK924" s="806"/>
      <c r="KAL924" s="806"/>
      <c r="KAM924" s="806"/>
      <c r="KAN924" s="806"/>
      <c r="KAO924" s="806"/>
      <c r="KAP924" s="806"/>
      <c r="KAQ924" s="806"/>
      <c r="KAR924" s="806"/>
      <c r="KAS924" s="806"/>
      <c r="KAT924" s="806"/>
      <c r="KAU924" s="806"/>
      <c r="KAV924" s="806"/>
      <c r="KAW924" s="806"/>
      <c r="KAX924" s="806"/>
      <c r="KAY924" s="806"/>
      <c r="KAZ924" s="806"/>
      <c r="KBA924" s="806"/>
      <c r="KBB924" s="806"/>
      <c r="KBC924" s="806"/>
      <c r="KBD924" s="806"/>
      <c r="KBE924" s="806"/>
      <c r="KBF924" s="806"/>
      <c r="KBG924" s="806"/>
      <c r="KBH924" s="806"/>
      <c r="KBI924" s="806"/>
      <c r="KBJ924" s="806"/>
      <c r="KBK924" s="806"/>
      <c r="KBL924" s="806"/>
      <c r="KBM924" s="806"/>
      <c r="KBN924" s="806"/>
      <c r="KBO924" s="806"/>
      <c r="KBP924" s="806"/>
      <c r="KBQ924" s="806"/>
      <c r="KBR924" s="806"/>
      <c r="KBS924" s="806"/>
      <c r="KBT924" s="806"/>
      <c r="KBU924" s="806"/>
      <c r="KBV924" s="806"/>
      <c r="KBW924" s="806"/>
      <c r="KBX924" s="806"/>
      <c r="KBY924" s="806"/>
      <c r="KBZ924" s="806"/>
      <c r="KCA924" s="806"/>
      <c r="KCB924" s="806"/>
      <c r="KCC924" s="806"/>
      <c r="KCD924" s="806"/>
      <c r="KCE924" s="806"/>
      <c r="KCF924" s="806"/>
      <c r="KCG924" s="806"/>
      <c r="KCH924" s="806"/>
      <c r="KCI924" s="806"/>
      <c r="KCJ924" s="806"/>
      <c r="KCK924" s="806"/>
      <c r="KCL924" s="806"/>
      <c r="KCM924" s="806"/>
      <c r="KCN924" s="806"/>
      <c r="KCO924" s="806"/>
      <c r="KCP924" s="806"/>
      <c r="KCQ924" s="806"/>
      <c r="KCR924" s="806"/>
      <c r="KCS924" s="806"/>
      <c r="KCT924" s="806"/>
      <c r="KCU924" s="806"/>
      <c r="KCV924" s="806"/>
      <c r="KCW924" s="806"/>
      <c r="KCX924" s="806"/>
      <c r="KCY924" s="806"/>
      <c r="KCZ924" s="806"/>
      <c r="KDA924" s="806"/>
      <c r="KDB924" s="806"/>
      <c r="KDC924" s="806"/>
      <c r="KDD924" s="806"/>
      <c r="KDE924" s="806"/>
      <c r="KDF924" s="806"/>
      <c r="KDG924" s="806"/>
      <c r="KDH924" s="806"/>
      <c r="KDI924" s="806"/>
      <c r="KDJ924" s="806"/>
      <c r="KDK924" s="806"/>
      <c r="KDL924" s="806"/>
      <c r="KDM924" s="806"/>
      <c r="KDN924" s="806"/>
      <c r="KDO924" s="806"/>
      <c r="KDP924" s="806"/>
      <c r="KDQ924" s="806"/>
      <c r="KDR924" s="806"/>
      <c r="KDS924" s="806"/>
      <c r="KDT924" s="806"/>
      <c r="KDU924" s="806"/>
      <c r="KDV924" s="806"/>
      <c r="KDW924" s="806"/>
      <c r="KDX924" s="806"/>
      <c r="KDY924" s="806"/>
      <c r="KDZ924" s="806"/>
      <c r="KEA924" s="806"/>
      <c r="KEB924" s="806"/>
      <c r="KEC924" s="806"/>
      <c r="KED924" s="806"/>
      <c r="KEE924" s="806"/>
      <c r="KEF924" s="806"/>
      <c r="KEG924" s="806"/>
      <c r="KEH924" s="806"/>
      <c r="KEI924" s="806"/>
      <c r="KEJ924" s="806"/>
      <c r="KEK924" s="806"/>
      <c r="KEL924" s="806"/>
      <c r="KEM924" s="806"/>
      <c r="KEN924" s="806"/>
      <c r="KEO924" s="806"/>
      <c r="KEP924" s="806"/>
      <c r="KEQ924" s="806"/>
      <c r="KER924" s="806"/>
      <c r="KES924" s="806"/>
      <c r="KET924" s="806"/>
      <c r="KEU924" s="806"/>
      <c r="KEV924" s="806"/>
      <c r="KEW924" s="806"/>
      <c r="KEX924" s="806"/>
      <c r="KEY924" s="806"/>
      <c r="KEZ924" s="806"/>
      <c r="KFA924" s="806"/>
      <c r="KFB924" s="806"/>
      <c r="KFC924" s="806"/>
      <c r="KFD924" s="806"/>
      <c r="KFE924" s="806"/>
      <c r="KFF924" s="806"/>
      <c r="KFG924" s="806"/>
      <c r="KFH924" s="806"/>
      <c r="KFI924" s="806"/>
      <c r="KFJ924" s="806"/>
      <c r="KFK924" s="806"/>
      <c r="KFL924" s="806"/>
      <c r="KFM924" s="806"/>
      <c r="KFN924" s="806"/>
      <c r="KFO924" s="806"/>
      <c r="KFP924" s="806"/>
      <c r="KFQ924" s="806"/>
      <c r="KFR924" s="806"/>
      <c r="KFS924" s="806"/>
      <c r="KFT924" s="806"/>
      <c r="KFU924" s="806"/>
      <c r="KFV924" s="806"/>
      <c r="KFW924" s="806"/>
      <c r="KFX924" s="806"/>
      <c r="KFY924" s="806"/>
      <c r="KFZ924" s="806"/>
      <c r="KGA924" s="806"/>
      <c r="KGB924" s="806"/>
      <c r="KGC924" s="806"/>
      <c r="KGD924" s="806"/>
      <c r="KGE924" s="806"/>
      <c r="KGF924" s="806"/>
      <c r="KGG924" s="806"/>
      <c r="KGH924" s="806"/>
      <c r="KGI924" s="806"/>
      <c r="KGJ924" s="806"/>
      <c r="KGK924" s="806"/>
      <c r="KGL924" s="806"/>
      <c r="KGM924" s="806"/>
      <c r="KGN924" s="806"/>
      <c r="KGO924" s="806"/>
      <c r="KGP924" s="806"/>
      <c r="KGQ924" s="806"/>
      <c r="KGR924" s="806"/>
      <c r="KGS924" s="806"/>
      <c r="KGT924" s="806"/>
      <c r="KGU924" s="806"/>
      <c r="KGV924" s="806"/>
      <c r="KGW924" s="806"/>
      <c r="KGX924" s="806"/>
      <c r="KGY924" s="806"/>
      <c r="KGZ924" s="806"/>
      <c r="KHA924" s="806"/>
      <c r="KHB924" s="806"/>
      <c r="KHC924" s="806"/>
      <c r="KHD924" s="806"/>
      <c r="KHE924" s="806"/>
      <c r="KHF924" s="806"/>
      <c r="KHG924" s="806"/>
      <c r="KHH924" s="806"/>
      <c r="KHI924" s="806"/>
      <c r="KHJ924" s="806"/>
      <c r="KHK924" s="806"/>
      <c r="KHL924" s="806"/>
      <c r="KHM924" s="806"/>
      <c r="KHN924" s="806"/>
      <c r="KHO924" s="806"/>
      <c r="KHP924" s="806"/>
      <c r="KHQ924" s="806"/>
      <c r="KHR924" s="806"/>
      <c r="KHS924" s="806"/>
      <c r="KHT924" s="806"/>
      <c r="KHU924" s="806"/>
      <c r="KHV924" s="806"/>
      <c r="KHW924" s="806"/>
      <c r="KHX924" s="806"/>
      <c r="KHY924" s="806"/>
      <c r="KHZ924" s="806"/>
      <c r="KIA924" s="806"/>
      <c r="KIB924" s="806"/>
      <c r="KIC924" s="806"/>
      <c r="KID924" s="806"/>
      <c r="KIE924" s="806"/>
      <c r="KIF924" s="806"/>
      <c r="KIG924" s="806"/>
      <c r="KIH924" s="806"/>
      <c r="KII924" s="806"/>
      <c r="KIJ924" s="806"/>
      <c r="KIK924" s="806"/>
      <c r="KIL924" s="806"/>
      <c r="KIM924" s="806"/>
      <c r="KIN924" s="806"/>
      <c r="KIO924" s="806"/>
      <c r="KIP924" s="806"/>
      <c r="KIQ924" s="806"/>
      <c r="KIR924" s="806"/>
      <c r="KIS924" s="806"/>
      <c r="KIT924" s="806"/>
      <c r="KIU924" s="806"/>
      <c r="KIV924" s="806"/>
      <c r="KIW924" s="806"/>
      <c r="KIX924" s="806"/>
      <c r="KIY924" s="806"/>
      <c r="KIZ924" s="806"/>
      <c r="KJA924" s="806"/>
      <c r="KJB924" s="806"/>
      <c r="KJC924" s="806"/>
      <c r="KJD924" s="806"/>
      <c r="KJE924" s="806"/>
      <c r="KJF924" s="806"/>
      <c r="KJG924" s="806"/>
      <c r="KJH924" s="806"/>
      <c r="KJI924" s="806"/>
      <c r="KJJ924" s="806"/>
      <c r="KJK924" s="806"/>
      <c r="KJL924" s="806"/>
      <c r="KJM924" s="806"/>
      <c r="KJN924" s="806"/>
      <c r="KJO924" s="806"/>
      <c r="KJP924" s="806"/>
      <c r="KJQ924" s="806"/>
      <c r="KJR924" s="806"/>
      <c r="KJS924" s="806"/>
      <c r="KJT924" s="806"/>
      <c r="KJU924" s="806"/>
      <c r="KJV924" s="806"/>
      <c r="KJW924" s="806"/>
      <c r="KJX924" s="806"/>
      <c r="KJY924" s="806"/>
      <c r="KJZ924" s="806"/>
      <c r="KKA924" s="806"/>
      <c r="KKB924" s="806"/>
      <c r="KKC924" s="806"/>
      <c r="KKD924" s="806"/>
      <c r="KKE924" s="806"/>
      <c r="KKF924" s="806"/>
      <c r="KKG924" s="806"/>
      <c r="KKH924" s="806"/>
      <c r="KKI924" s="806"/>
      <c r="KKJ924" s="806"/>
      <c r="KKK924" s="806"/>
      <c r="KKL924" s="806"/>
      <c r="KKM924" s="806"/>
      <c r="KKN924" s="806"/>
      <c r="KKO924" s="806"/>
      <c r="KKP924" s="806"/>
      <c r="KKQ924" s="806"/>
      <c r="KKR924" s="806"/>
      <c r="KKS924" s="806"/>
      <c r="KKT924" s="806"/>
      <c r="KKU924" s="806"/>
      <c r="KKV924" s="806"/>
      <c r="KKW924" s="806"/>
      <c r="KKX924" s="806"/>
      <c r="KKY924" s="806"/>
      <c r="KKZ924" s="806"/>
      <c r="KLA924" s="806"/>
      <c r="KLB924" s="806"/>
      <c r="KLC924" s="806"/>
      <c r="KLD924" s="806"/>
      <c r="KLE924" s="806"/>
      <c r="KLF924" s="806"/>
      <c r="KLG924" s="806"/>
      <c r="KLH924" s="806"/>
      <c r="KLI924" s="806"/>
      <c r="KLJ924" s="806"/>
      <c r="KLK924" s="806"/>
      <c r="KLL924" s="806"/>
      <c r="KLM924" s="806"/>
      <c r="KLN924" s="806"/>
      <c r="KLO924" s="806"/>
      <c r="KLP924" s="806"/>
      <c r="KLQ924" s="806"/>
      <c r="KLR924" s="806"/>
      <c r="KLS924" s="806"/>
      <c r="KLT924" s="806"/>
      <c r="KLU924" s="806"/>
      <c r="KLV924" s="806"/>
      <c r="KLW924" s="806"/>
      <c r="KLX924" s="806"/>
      <c r="KLY924" s="806"/>
      <c r="KLZ924" s="806"/>
      <c r="KMA924" s="806"/>
      <c r="KMB924" s="806"/>
      <c r="KMC924" s="806"/>
      <c r="KMD924" s="806"/>
      <c r="KME924" s="806"/>
      <c r="KMF924" s="806"/>
      <c r="KMG924" s="806"/>
      <c r="KMH924" s="806"/>
      <c r="KMI924" s="806"/>
      <c r="KMJ924" s="806"/>
      <c r="KMK924" s="806"/>
      <c r="KML924" s="806"/>
      <c r="KMM924" s="806"/>
      <c r="KMN924" s="806"/>
      <c r="KMO924" s="806"/>
      <c r="KMP924" s="806"/>
      <c r="KMQ924" s="806"/>
      <c r="KMR924" s="806"/>
      <c r="KMS924" s="806"/>
      <c r="KMT924" s="806"/>
      <c r="KMU924" s="806"/>
      <c r="KMV924" s="806"/>
      <c r="KMW924" s="806"/>
      <c r="KMX924" s="806"/>
      <c r="KMY924" s="806"/>
      <c r="KMZ924" s="806"/>
      <c r="KNA924" s="806"/>
      <c r="KNB924" s="806"/>
      <c r="KNC924" s="806"/>
      <c r="KND924" s="806"/>
      <c r="KNE924" s="806"/>
      <c r="KNF924" s="806"/>
      <c r="KNG924" s="806"/>
      <c r="KNH924" s="806"/>
      <c r="KNI924" s="806"/>
      <c r="KNJ924" s="806"/>
      <c r="KNK924" s="806"/>
      <c r="KNL924" s="806"/>
      <c r="KNM924" s="806"/>
      <c r="KNN924" s="806"/>
      <c r="KNO924" s="806"/>
      <c r="KNP924" s="806"/>
      <c r="KNQ924" s="806"/>
      <c r="KNR924" s="806"/>
      <c r="KNS924" s="806"/>
      <c r="KNT924" s="806"/>
      <c r="KNU924" s="806"/>
      <c r="KNV924" s="806"/>
      <c r="KNW924" s="806"/>
      <c r="KNX924" s="806"/>
      <c r="KNY924" s="806"/>
      <c r="KNZ924" s="806"/>
      <c r="KOA924" s="806"/>
      <c r="KOB924" s="806"/>
      <c r="KOC924" s="806"/>
      <c r="KOD924" s="806"/>
      <c r="KOE924" s="806"/>
      <c r="KOF924" s="806"/>
      <c r="KOG924" s="806"/>
      <c r="KOH924" s="806"/>
      <c r="KOI924" s="806"/>
      <c r="KOJ924" s="806"/>
      <c r="KOK924" s="806"/>
      <c r="KOL924" s="806"/>
      <c r="KOM924" s="806"/>
      <c r="KON924" s="806"/>
      <c r="KOO924" s="806"/>
      <c r="KOP924" s="806"/>
      <c r="KOQ924" s="806"/>
      <c r="KOR924" s="806"/>
      <c r="KOS924" s="806"/>
      <c r="KOT924" s="806"/>
      <c r="KOU924" s="806"/>
      <c r="KOV924" s="806"/>
      <c r="KOW924" s="806"/>
      <c r="KOX924" s="806"/>
      <c r="KOY924" s="806"/>
      <c r="KOZ924" s="806"/>
      <c r="KPA924" s="806"/>
      <c r="KPB924" s="806"/>
      <c r="KPC924" s="806"/>
      <c r="KPD924" s="806"/>
      <c r="KPE924" s="806"/>
      <c r="KPF924" s="806"/>
      <c r="KPG924" s="806"/>
      <c r="KPH924" s="806"/>
      <c r="KPI924" s="806"/>
      <c r="KPJ924" s="806"/>
      <c r="KPK924" s="806"/>
      <c r="KPL924" s="806"/>
      <c r="KPM924" s="806"/>
      <c r="KPN924" s="806"/>
      <c r="KPO924" s="806"/>
      <c r="KPP924" s="806"/>
      <c r="KPQ924" s="806"/>
      <c r="KPR924" s="806"/>
      <c r="KPS924" s="806"/>
      <c r="KPT924" s="806"/>
      <c r="KPU924" s="806"/>
      <c r="KPV924" s="806"/>
      <c r="KPW924" s="806"/>
      <c r="KPX924" s="806"/>
      <c r="KPY924" s="806"/>
      <c r="KPZ924" s="806"/>
      <c r="KQA924" s="806"/>
      <c r="KQB924" s="806"/>
      <c r="KQC924" s="806"/>
      <c r="KQD924" s="806"/>
      <c r="KQE924" s="806"/>
      <c r="KQF924" s="806"/>
      <c r="KQG924" s="806"/>
      <c r="KQH924" s="806"/>
      <c r="KQI924" s="806"/>
      <c r="KQJ924" s="806"/>
      <c r="KQK924" s="806"/>
      <c r="KQL924" s="806"/>
      <c r="KQM924" s="806"/>
      <c r="KQN924" s="806"/>
      <c r="KQO924" s="806"/>
      <c r="KQP924" s="806"/>
      <c r="KQQ924" s="806"/>
      <c r="KQR924" s="806"/>
      <c r="KQS924" s="806"/>
      <c r="KQT924" s="806"/>
      <c r="KQU924" s="806"/>
      <c r="KQV924" s="806"/>
      <c r="KQW924" s="806"/>
      <c r="KQX924" s="806"/>
      <c r="KQY924" s="806"/>
      <c r="KQZ924" s="806"/>
      <c r="KRA924" s="806"/>
      <c r="KRB924" s="806"/>
      <c r="KRC924" s="806"/>
      <c r="KRD924" s="806"/>
      <c r="KRE924" s="806"/>
      <c r="KRF924" s="806"/>
      <c r="KRG924" s="806"/>
      <c r="KRH924" s="806"/>
      <c r="KRI924" s="806"/>
      <c r="KRJ924" s="806"/>
      <c r="KRK924" s="806"/>
      <c r="KRL924" s="806"/>
      <c r="KRM924" s="806"/>
      <c r="KRN924" s="806"/>
      <c r="KRO924" s="806"/>
      <c r="KRP924" s="806"/>
      <c r="KRQ924" s="806"/>
      <c r="KRR924" s="806"/>
      <c r="KRS924" s="806"/>
      <c r="KRT924" s="806"/>
      <c r="KRU924" s="806"/>
      <c r="KRV924" s="806"/>
      <c r="KRW924" s="806"/>
      <c r="KRX924" s="806"/>
      <c r="KRY924" s="806"/>
      <c r="KRZ924" s="806"/>
      <c r="KSA924" s="806"/>
      <c r="KSB924" s="806"/>
      <c r="KSC924" s="806"/>
      <c r="KSD924" s="806"/>
      <c r="KSE924" s="806"/>
      <c r="KSF924" s="806"/>
      <c r="KSG924" s="806"/>
      <c r="KSH924" s="806"/>
      <c r="KSI924" s="806"/>
      <c r="KSJ924" s="806"/>
      <c r="KSK924" s="806"/>
      <c r="KSL924" s="806"/>
      <c r="KSM924" s="806"/>
      <c r="KSN924" s="806"/>
      <c r="KSO924" s="806"/>
      <c r="KSP924" s="806"/>
      <c r="KSQ924" s="806"/>
      <c r="KSR924" s="806"/>
      <c r="KSS924" s="806"/>
      <c r="KST924" s="806"/>
      <c r="KSU924" s="806"/>
      <c r="KSV924" s="806"/>
      <c r="KSW924" s="806"/>
      <c r="KSX924" s="806"/>
      <c r="KSY924" s="806"/>
      <c r="KSZ924" s="806"/>
      <c r="KTA924" s="806"/>
      <c r="KTB924" s="806"/>
      <c r="KTC924" s="806"/>
      <c r="KTD924" s="806"/>
      <c r="KTE924" s="806"/>
      <c r="KTF924" s="806"/>
      <c r="KTG924" s="806"/>
      <c r="KTH924" s="806"/>
      <c r="KTI924" s="806"/>
      <c r="KTJ924" s="806"/>
      <c r="KTK924" s="806"/>
      <c r="KTL924" s="806"/>
      <c r="KTM924" s="806"/>
      <c r="KTN924" s="806"/>
      <c r="KTO924" s="806"/>
      <c r="KTP924" s="806"/>
      <c r="KTQ924" s="806"/>
      <c r="KTR924" s="806"/>
      <c r="KTS924" s="806"/>
      <c r="KTT924" s="806"/>
      <c r="KTU924" s="806"/>
      <c r="KTV924" s="806"/>
      <c r="KTW924" s="806"/>
      <c r="KTX924" s="806"/>
      <c r="KTY924" s="806"/>
      <c r="KTZ924" s="806"/>
      <c r="KUA924" s="806"/>
      <c r="KUB924" s="806"/>
      <c r="KUC924" s="806"/>
      <c r="KUD924" s="806"/>
      <c r="KUE924" s="806"/>
      <c r="KUF924" s="806"/>
      <c r="KUG924" s="806"/>
      <c r="KUH924" s="806"/>
      <c r="KUI924" s="806"/>
      <c r="KUJ924" s="806"/>
      <c r="KUK924" s="806"/>
      <c r="KUL924" s="806"/>
      <c r="KUM924" s="806"/>
      <c r="KUN924" s="806"/>
      <c r="KUO924" s="806"/>
      <c r="KUP924" s="806"/>
      <c r="KUQ924" s="806"/>
      <c r="KUR924" s="806"/>
      <c r="KUS924" s="806"/>
      <c r="KUT924" s="806"/>
      <c r="KUU924" s="806"/>
      <c r="KUV924" s="806"/>
      <c r="KUW924" s="806"/>
      <c r="KUX924" s="806"/>
      <c r="KUY924" s="806"/>
      <c r="KUZ924" s="806"/>
      <c r="KVA924" s="806"/>
      <c r="KVB924" s="806"/>
      <c r="KVC924" s="806"/>
      <c r="KVD924" s="806"/>
      <c r="KVE924" s="806"/>
      <c r="KVF924" s="806"/>
      <c r="KVG924" s="806"/>
      <c r="KVH924" s="806"/>
      <c r="KVI924" s="806"/>
      <c r="KVJ924" s="806"/>
      <c r="KVK924" s="806"/>
      <c r="KVL924" s="806"/>
      <c r="KVM924" s="806"/>
      <c r="KVN924" s="806"/>
      <c r="KVO924" s="806"/>
      <c r="KVP924" s="806"/>
      <c r="KVQ924" s="806"/>
      <c r="KVR924" s="806"/>
      <c r="KVS924" s="806"/>
      <c r="KVT924" s="806"/>
      <c r="KVU924" s="806"/>
      <c r="KVV924" s="806"/>
      <c r="KVW924" s="806"/>
      <c r="KVX924" s="806"/>
      <c r="KVY924" s="806"/>
      <c r="KVZ924" s="806"/>
      <c r="KWA924" s="806"/>
      <c r="KWB924" s="806"/>
      <c r="KWC924" s="806"/>
      <c r="KWD924" s="806"/>
      <c r="KWE924" s="806"/>
      <c r="KWF924" s="806"/>
      <c r="KWG924" s="806"/>
      <c r="KWH924" s="806"/>
      <c r="KWI924" s="806"/>
      <c r="KWJ924" s="806"/>
      <c r="KWK924" s="806"/>
      <c r="KWL924" s="806"/>
      <c r="KWM924" s="806"/>
      <c r="KWN924" s="806"/>
      <c r="KWO924" s="806"/>
      <c r="KWP924" s="806"/>
      <c r="KWQ924" s="806"/>
      <c r="KWR924" s="806"/>
      <c r="KWS924" s="806"/>
      <c r="KWT924" s="806"/>
      <c r="KWU924" s="806"/>
      <c r="KWV924" s="806"/>
      <c r="KWW924" s="806"/>
      <c r="KWX924" s="806"/>
      <c r="KWY924" s="806"/>
      <c r="KWZ924" s="806"/>
      <c r="KXA924" s="806"/>
      <c r="KXB924" s="806"/>
      <c r="KXC924" s="806"/>
      <c r="KXD924" s="806"/>
      <c r="KXE924" s="806"/>
      <c r="KXF924" s="806"/>
      <c r="KXG924" s="806"/>
      <c r="KXH924" s="806"/>
      <c r="KXI924" s="806"/>
      <c r="KXJ924" s="806"/>
      <c r="KXK924" s="806"/>
      <c r="KXL924" s="806"/>
      <c r="KXM924" s="806"/>
      <c r="KXN924" s="806"/>
      <c r="KXO924" s="806"/>
      <c r="KXP924" s="806"/>
      <c r="KXQ924" s="806"/>
      <c r="KXR924" s="806"/>
      <c r="KXS924" s="806"/>
      <c r="KXT924" s="806"/>
      <c r="KXU924" s="806"/>
      <c r="KXV924" s="806"/>
      <c r="KXW924" s="806"/>
      <c r="KXX924" s="806"/>
      <c r="KXY924" s="806"/>
      <c r="KXZ924" s="806"/>
      <c r="KYA924" s="806"/>
      <c r="KYB924" s="806"/>
      <c r="KYC924" s="806"/>
      <c r="KYD924" s="806"/>
      <c r="KYE924" s="806"/>
      <c r="KYF924" s="806"/>
      <c r="KYG924" s="806"/>
      <c r="KYH924" s="806"/>
      <c r="KYI924" s="806"/>
      <c r="KYJ924" s="806"/>
      <c r="KYK924" s="806"/>
      <c r="KYL924" s="806"/>
      <c r="KYM924" s="806"/>
      <c r="KYN924" s="806"/>
      <c r="KYO924" s="806"/>
      <c r="KYP924" s="806"/>
      <c r="KYQ924" s="806"/>
      <c r="KYR924" s="806"/>
      <c r="KYS924" s="806"/>
      <c r="KYT924" s="806"/>
      <c r="KYU924" s="806"/>
      <c r="KYV924" s="806"/>
      <c r="KYW924" s="806"/>
      <c r="KYX924" s="806"/>
      <c r="KYY924" s="806"/>
      <c r="KYZ924" s="806"/>
      <c r="KZA924" s="806"/>
      <c r="KZB924" s="806"/>
      <c r="KZC924" s="806"/>
      <c r="KZD924" s="806"/>
      <c r="KZE924" s="806"/>
      <c r="KZF924" s="806"/>
      <c r="KZG924" s="806"/>
      <c r="KZH924" s="806"/>
      <c r="KZI924" s="806"/>
      <c r="KZJ924" s="806"/>
      <c r="KZK924" s="806"/>
      <c r="KZL924" s="806"/>
      <c r="KZM924" s="806"/>
      <c r="KZN924" s="806"/>
      <c r="KZO924" s="806"/>
      <c r="KZP924" s="806"/>
      <c r="KZQ924" s="806"/>
      <c r="KZR924" s="806"/>
      <c r="KZS924" s="806"/>
      <c r="KZT924" s="806"/>
      <c r="KZU924" s="806"/>
      <c r="KZV924" s="806"/>
      <c r="KZW924" s="806"/>
      <c r="KZX924" s="806"/>
      <c r="KZY924" s="806"/>
      <c r="KZZ924" s="806"/>
      <c r="LAA924" s="806"/>
      <c r="LAB924" s="806"/>
      <c r="LAC924" s="806"/>
      <c r="LAD924" s="806"/>
      <c r="LAE924" s="806"/>
      <c r="LAF924" s="806"/>
      <c r="LAG924" s="806"/>
      <c r="LAH924" s="806"/>
      <c r="LAI924" s="806"/>
      <c r="LAJ924" s="806"/>
      <c r="LAK924" s="806"/>
      <c r="LAL924" s="806"/>
      <c r="LAM924" s="806"/>
      <c r="LAN924" s="806"/>
      <c r="LAO924" s="806"/>
      <c r="LAP924" s="806"/>
      <c r="LAQ924" s="806"/>
      <c r="LAR924" s="806"/>
      <c r="LAS924" s="806"/>
      <c r="LAT924" s="806"/>
      <c r="LAU924" s="806"/>
      <c r="LAV924" s="806"/>
      <c r="LAW924" s="806"/>
      <c r="LAX924" s="806"/>
      <c r="LAY924" s="806"/>
      <c r="LAZ924" s="806"/>
      <c r="LBA924" s="806"/>
      <c r="LBB924" s="806"/>
      <c r="LBC924" s="806"/>
      <c r="LBD924" s="806"/>
      <c r="LBE924" s="806"/>
      <c r="LBF924" s="806"/>
      <c r="LBG924" s="806"/>
      <c r="LBH924" s="806"/>
      <c r="LBI924" s="806"/>
      <c r="LBJ924" s="806"/>
      <c r="LBK924" s="806"/>
      <c r="LBL924" s="806"/>
      <c r="LBM924" s="806"/>
      <c r="LBN924" s="806"/>
      <c r="LBO924" s="806"/>
      <c r="LBP924" s="806"/>
      <c r="LBQ924" s="806"/>
      <c r="LBR924" s="806"/>
      <c r="LBS924" s="806"/>
      <c r="LBT924" s="806"/>
      <c r="LBU924" s="806"/>
      <c r="LBV924" s="806"/>
      <c r="LBW924" s="806"/>
      <c r="LBX924" s="806"/>
      <c r="LBY924" s="806"/>
      <c r="LBZ924" s="806"/>
      <c r="LCA924" s="806"/>
      <c r="LCB924" s="806"/>
      <c r="LCC924" s="806"/>
      <c r="LCD924" s="806"/>
      <c r="LCE924" s="806"/>
      <c r="LCF924" s="806"/>
      <c r="LCG924" s="806"/>
      <c r="LCH924" s="806"/>
      <c r="LCI924" s="806"/>
      <c r="LCJ924" s="806"/>
      <c r="LCK924" s="806"/>
      <c r="LCL924" s="806"/>
      <c r="LCM924" s="806"/>
      <c r="LCN924" s="806"/>
      <c r="LCO924" s="806"/>
      <c r="LCP924" s="806"/>
      <c r="LCQ924" s="806"/>
      <c r="LCR924" s="806"/>
      <c r="LCS924" s="806"/>
      <c r="LCT924" s="806"/>
      <c r="LCU924" s="806"/>
      <c r="LCV924" s="806"/>
      <c r="LCW924" s="806"/>
      <c r="LCX924" s="806"/>
      <c r="LCY924" s="806"/>
      <c r="LCZ924" s="806"/>
      <c r="LDA924" s="806"/>
      <c r="LDB924" s="806"/>
      <c r="LDC924" s="806"/>
      <c r="LDD924" s="806"/>
      <c r="LDE924" s="806"/>
      <c r="LDF924" s="806"/>
      <c r="LDG924" s="806"/>
      <c r="LDH924" s="806"/>
      <c r="LDI924" s="806"/>
      <c r="LDJ924" s="806"/>
      <c r="LDK924" s="806"/>
      <c r="LDL924" s="806"/>
      <c r="LDM924" s="806"/>
      <c r="LDN924" s="806"/>
      <c r="LDO924" s="806"/>
      <c r="LDP924" s="806"/>
      <c r="LDQ924" s="806"/>
      <c r="LDR924" s="806"/>
      <c r="LDS924" s="806"/>
      <c r="LDT924" s="806"/>
      <c r="LDU924" s="806"/>
      <c r="LDV924" s="806"/>
      <c r="LDW924" s="806"/>
      <c r="LDX924" s="806"/>
      <c r="LDY924" s="806"/>
      <c r="LDZ924" s="806"/>
      <c r="LEA924" s="806"/>
      <c r="LEB924" s="806"/>
      <c r="LEC924" s="806"/>
      <c r="LED924" s="806"/>
      <c r="LEE924" s="806"/>
      <c r="LEF924" s="806"/>
      <c r="LEG924" s="806"/>
      <c r="LEH924" s="806"/>
      <c r="LEI924" s="806"/>
      <c r="LEJ924" s="806"/>
      <c r="LEK924" s="806"/>
      <c r="LEL924" s="806"/>
      <c r="LEM924" s="806"/>
      <c r="LEN924" s="806"/>
      <c r="LEO924" s="806"/>
      <c r="LEP924" s="806"/>
      <c r="LEQ924" s="806"/>
      <c r="LER924" s="806"/>
      <c r="LES924" s="806"/>
      <c r="LET924" s="806"/>
      <c r="LEU924" s="806"/>
      <c r="LEV924" s="806"/>
      <c r="LEW924" s="806"/>
      <c r="LEX924" s="806"/>
      <c r="LEY924" s="806"/>
      <c r="LEZ924" s="806"/>
      <c r="LFA924" s="806"/>
      <c r="LFB924" s="806"/>
      <c r="LFC924" s="806"/>
      <c r="LFD924" s="806"/>
      <c r="LFE924" s="806"/>
      <c r="LFF924" s="806"/>
      <c r="LFG924" s="806"/>
      <c r="LFH924" s="806"/>
      <c r="LFI924" s="806"/>
      <c r="LFJ924" s="806"/>
      <c r="LFK924" s="806"/>
      <c r="LFL924" s="806"/>
      <c r="LFM924" s="806"/>
      <c r="LFN924" s="806"/>
      <c r="LFO924" s="806"/>
      <c r="LFP924" s="806"/>
      <c r="LFQ924" s="806"/>
      <c r="LFR924" s="806"/>
      <c r="LFS924" s="806"/>
      <c r="LFT924" s="806"/>
      <c r="LFU924" s="806"/>
      <c r="LFV924" s="806"/>
      <c r="LFW924" s="806"/>
      <c r="LFX924" s="806"/>
      <c r="LFY924" s="806"/>
      <c r="LFZ924" s="806"/>
      <c r="LGA924" s="806"/>
      <c r="LGB924" s="806"/>
      <c r="LGC924" s="806"/>
      <c r="LGD924" s="806"/>
      <c r="LGE924" s="806"/>
      <c r="LGF924" s="806"/>
      <c r="LGG924" s="806"/>
      <c r="LGH924" s="806"/>
      <c r="LGI924" s="806"/>
      <c r="LGJ924" s="806"/>
      <c r="LGK924" s="806"/>
      <c r="LGL924" s="806"/>
      <c r="LGM924" s="806"/>
      <c r="LGN924" s="806"/>
      <c r="LGO924" s="806"/>
      <c r="LGP924" s="806"/>
      <c r="LGQ924" s="806"/>
      <c r="LGR924" s="806"/>
      <c r="LGS924" s="806"/>
      <c r="LGT924" s="806"/>
      <c r="LGU924" s="806"/>
      <c r="LGV924" s="806"/>
      <c r="LGW924" s="806"/>
      <c r="LGX924" s="806"/>
      <c r="LGY924" s="806"/>
      <c r="LGZ924" s="806"/>
      <c r="LHA924" s="806"/>
      <c r="LHB924" s="806"/>
      <c r="LHC924" s="806"/>
      <c r="LHD924" s="806"/>
      <c r="LHE924" s="806"/>
      <c r="LHF924" s="806"/>
      <c r="LHG924" s="806"/>
      <c r="LHH924" s="806"/>
      <c r="LHI924" s="806"/>
      <c r="LHJ924" s="806"/>
      <c r="LHK924" s="806"/>
      <c r="LHL924" s="806"/>
      <c r="LHM924" s="806"/>
      <c r="LHN924" s="806"/>
      <c r="LHO924" s="806"/>
      <c r="LHP924" s="806"/>
      <c r="LHQ924" s="806"/>
      <c r="LHR924" s="806"/>
      <c r="LHS924" s="806"/>
      <c r="LHT924" s="806"/>
      <c r="LHU924" s="806"/>
      <c r="LHV924" s="806"/>
      <c r="LHW924" s="806"/>
      <c r="LHX924" s="806"/>
      <c r="LHY924" s="806"/>
      <c r="LHZ924" s="806"/>
      <c r="LIA924" s="806"/>
      <c r="LIB924" s="806"/>
      <c r="LIC924" s="806"/>
      <c r="LID924" s="806"/>
      <c r="LIE924" s="806"/>
      <c r="LIF924" s="806"/>
      <c r="LIG924" s="806"/>
      <c r="LIH924" s="806"/>
      <c r="LII924" s="806"/>
      <c r="LIJ924" s="806"/>
      <c r="LIK924" s="806"/>
      <c r="LIL924" s="806"/>
      <c r="LIM924" s="806"/>
      <c r="LIN924" s="806"/>
      <c r="LIO924" s="806"/>
      <c r="LIP924" s="806"/>
      <c r="LIQ924" s="806"/>
      <c r="LIR924" s="806"/>
      <c r="LIS924" s="806"/>
      <c r="LIT924" s="806"/>
      <c r="LIU924" s="806"/>
      <c r="LIV924" s="806"/>
      <c r="LIW924" s="806"/>
      <c r="LIX924" s="806"/>
      <c r="LIY924" s="806"/>
      <c r="LIZ924" s="806"/>
      <c r="LJA924" s="806"/>
      <c r="LJB924" s="806"/>
      <c r="LJC924" s="806"/>
      <c r="LJD924" s="806"/>
      <c r="LJE924" s="806"/>
      <c r="LJF924" s="806"/>
      <c r="LJG924" s="806"/>
      <c r="LJH924" s="806"/>
      <c r="LJI924" s="806"/>
      <c r="LJJ924" s="806"/>
      <c r="LJK924" s="806"/>
      <c r="LJL924" s="806"/>
      <c r="LJM924" s="806"/>
      <c r="LJN924" s="806"/>
      <c r="LJO924" s="806"/>
      <c r="LJP924" s="806"/>
      <c r="LJQ924" s="806"/>
      <c r="LJR924" s="806"/>
      <c r="LJS924" s="806"/>
      <c r="LJT924" s="806"/>
      <c r="LJU924" s="806"/>
      <c r="LJV924" s="806"/>
      <c r="LJW924" s="806"/>
      <c r="LJX924" s="806"/>
      <c r="LJY924" s="806"/>
      <c r="LJZ924" s="806"/>
      <c r="LKA924" s="806"/>
      <c r="LKB924" s="806"/>
      <c r="LKC924" s="806"/>
      <c r="LKD924" s="806"/>
      <c r="LKE924" s="806"/>
      <c r="LKF924" s="806"/>
      <c r="LKG924" s="806"/>
      <c r="LKH924" s="806"/>
      <c r="LKI924" s="806"/>
      <c r="LKJ924" s="806"/>
      <c r="LKK924" s="806"/>
      <c r="LKL924" s="806"/>
      <c r="LKM924" s="806"/>
      <c r="LKN924" s="806"/>
      <c r="LKO924" s="806"/>
      <c r="LKP924" s="806"/>
      <c r="LKQ924" s="806"/>
      <c r="LKR924" s="806"/>
      <c r="LKS924" s="806"/>
      <c r="LKT924" s="806"/>
      <c r="LKU924" s="806"/>
      <c r="LKV924" s="806"/>
      <c r="LKW924" s="806"/>
      <c r="LKX924" s="806"/>
      <c r="LKY924" s="806"/>
      <c r="LKZ924" s="806"/>
      <c r="LLA924" s="806"/>
      <c r="LLB924" s="806"/>
      <c r="LLC924" s="806"/>
      <c r="LLD924" s="806"/>
      <c r="LLE924" s="806"/>
      <c r="LLF924" s="806"/>
      <c r="LLG924" s="806"/>
      <c r="LLH924" s="806"/>
      <c r="LLI924" s="806"/>
      <c r="LLJ924" s="806"/>
      <c r="LLK924" s="806"/>
      <c r="LLL924" s="806"/>
      <c r="LLM924" s="806"/>
      <c r="LLN924" s="806"/>
      <c r="LLO924" s="806"/>
      <c r="LLP924" s="806"/>
      <c r="LLQ924" s="806"/>
      <c r="LLR924" s="806"/>
      <c r="LLS924" s="806"/>
      <c r="LLT924" s="806"/>
      <c r="LLU924" s="806"/>
      <c r="LLV924" s="806"/>
      <c r="LLW924" s="806"/>
      <c r="LLX924" s="806"/>
      <c r="LLY924" s="806"/>
      <c r="LLZ924" s="806"/>
      <c r="LMA924" s="806"/>
      <c r="LMB924" s="806"/>
      <c r="LMC924" s="806"/>
      <c r="LMD924" s="806"/>
      <c r="LME924" s="806"/>
      <c r="LMF924" s="806"/>
      <c r="LMG924" s="806"/>
      <c r="LMH924" s="806"/>
      <c r="LMI924" s="806"/>
      <c r="LMJ924" s="806"/>
      <c r="LMK924" s="806"/>
      <c r="LML924" s="806"/>
      <c r="LMM924" s="806"/>
      <c r="LMN924" s="806"/>
      <c r="LMO924" s="806"/>
      <c r="LMP924" s="806"/>
      <c r="LMQ924" s="806"/>
      <c r="LMR924" s="806"/>
      <c r="LMS924" s="806"/>
      <c r="LMT924" s="806"/>
      <c r="LMU924" s="806"/>
      <c r="LMV924" s="806"/>
      <c r="LMW924" s="806"/>
      <c r="LMX924" s="806"/>
      <c r="LMY924" s="806"/>
      <c r="LMZ924" s="806"/>
      <c r="LNA924" s="806"/>
      <c r="LNB924" s="806"/>
      <c r="LNC924" s="806"/>
      <c r="LND924" s="806"/>
      <c r="LNE924" s="806"/>
      <c r="LNF924" s="806"/>
      <c r="LNG924" s="806"/>
      <c r="LNH924" s="806"/>
      <c r="LNI924" s="806"/>
      <c r="LNJ924" s="806"/>
      <c r="LNK924" s="806"/>
      <c r="LNL924" s="806"/>
      <c r="LNM924" s="806"/>
      <c r="LNN924" s="806"/>
      <c r="LNO924" s="806"/>
      <c r="LNP924" s="806"/>
      <c r="LNQ924" s="806"/>
      <c r="LNR924" s="806"/>
      <c r="LNS924" s="806"/>
      <c r="LNT924" s="806"/>
      <c r="LNU924" s="806"/>
      <c r="LNV924" s="806"/>
      <c r="LNW924" s="806"/>
      <c r="LNX924" s="806"/>
      <c r="LNY924" s="806"/>
      <c r="LNZ924" s="806"/>
      <c r="LOA924" s="806"/>
      <c r="LOB924" s="806"/>
      <c r="LOC924" s="806"/>
      <c r="LOD924" s="806"/>
      <c r="LOE924" s="806"/>
      <c r="LOF924" s="806"/>
      <c r="LOG924" s="806"/>
      <c r="LOH924" s="806"/>
      <c r="LOI924" s="806"/>
      <c r="LOJ924" s="806"/>
      <c r="LOK924" s="806"/>
      <c r="LOL924" s="806"/>
      <c r="LOM924" s="806"/>
      <c r="LON924" s="806"/>
      <c r="LOO924" s="806"/>
      <c r="LOP924" s="806"/>
      <c r="LOQ924" s="806"/>
      <c r="LOR924" s="806"/>
      <c r="LOS924" s="806"/>
      <c r="LOT924" s="806"/>
      <c r="LOU924" s="806"/>
      <c r="LOV924" s="806"/>
      <c r="LOW924" s="806"/>
      <c r="LOX924" s="806"/>
      <c r="LOY924" s="806"/>
      <c r="LOZ924" s="806"/>
      <c r="LPA924" s="806"/>
      <c r="LPB924" s="806"/>
      <c r="LPC924" s="806"/>
      <c r="LPD924" s="806"/>
      <c r="LPE924" s="806"/>
      <c r="LPF924" s="806"/>
      <c r="LPG924" s="806"/>
      <c r="LPH924" s="806"/>
      <c r="LPI924" s="806"/>
      <c r="LPJ924" s="806"/>
      <c r="LPK924" s="806"/>
      <c r="LPL924" s="806"/>
      <c r="LPM924" s="806"/>
      <c r="LPN924" s="806"/>
      <c r="LPO924" s="806"/>
      <c r="LPP924" s="806"/>
      <c r="LPQ924" s="806"/>
      <c r="LPR924" s="806"/>
      <c r="LPS924" s="806"/>
      <c r="LPT924" s="806"/>
      <c r="LPU924" s="806"/>
      <c r="LPV924" s="806"/>
      <c r="LPW924" s="806"/>
      <c r="LPX924" s="806"/>
      <c r="LPY924" s="806"/>
      <c r="LPZ924" s="806"/>
      <c r="LQA924" s="806"/>
      <c r="LQB924" s="806"/>
      <c r="LQC924" s="806"/>
      <c r="LQD924" s="806"/>
      <c r="LQE924" s="806"/>
      <c r="LQF924" s="806"/>
      <c r="LQG924" s="806"/>
      <c r="LQH924" s="806"/>
      <c r="LQI924" s="806"/>
      <c r="LQJ924" s="806"/>
      <c r="LQK924" s="806"/>
      <c r="LQL924" s="806"/>
      <c r="LQM924" s="806"/>
      <c r="LQN924" s="806"/>
      <c r="LQO924" s="806"/>
      <c r="LQP924" s="806"/>
      <c r="LQQ924" s="806"/>
      <c r="LQR924" s="806"/>
      <c r="LQS924" s="806"/>
      <c r="LQT924" s="806"/>
      <c r="LQU924" s="806"/>
      <c r="LQV924" s="806"/>
      <c r="LQW924" s="806"/>
      <c r="LQX924" s="806"/>
      <c r="LQY924" s="806"/>
      <c r="LQZ924" s="806"/>
      <c r="LRA924" s="806"/>
      <c r="LRB924" s="806"/>
      <c r="LRC924" s="806"/>
      <c r="LRD924" s="806"/>
      <c r="LRE924" s="806"/>
      <c r="LRF924" s="806"/>
      <c r="LRG924" s="806"/>
      <c r="LRH924" s="806"/>
      <c r="LRI924" s="806"/>
      <c r="LRJ924" s="806"/>
      <c r="LRK924" s="806"/>
      <c r="LRL924" s="806"/>
      <c r="LRM924" s="806"/>
      <c r="LRN924" s="806"/>
      <c r="LRO924" s="806"/>
      <c r="LRP924" s="806"/>
      <c r="LRQ924" s="806"/>
      <c r="LRR924" s="806"/>
      <c r="LRS924" s="806"/>
      <c r="LRT924" s="806"/>
      <c r="LRU924" s="806"/>
      <c r="LRV924" s="806"/>
      <c r="LRW924" s="806"/>
      <c r="LRX924" s="806"/>
      <c r="LRY924" s="806"/>
      <c r="LRZ924" s="806"/>
      <c r="LSA924" s="806"/>
      <c r="LSB924" s="806"/>
      <c r="LSC924" s="806"/>
      <c r="LSD924" s="806"/>
      <c r="LSE924" s="806"/>
      <c r="LSF924" s="806"/>
      <c r="LSG924" s="806"/>
      <c r="LSH924" s="806"/>
      <c r="LSI924" s="806"/>
      <c r="LSJ924" s="806"/>
      <c r="LSK924" s="806"/>
      <c r="LSL924" s="806"/>
      <c r="LSM924" s="806"/>
      <c r="LSN924" s="806"/>
      <c r="LSO924" s="806"/>
      <c r="LSP924" s="806"/>
      <c r="LSQ924" s="806"/>
      <c r="LSR924" s="806"/>
      <c r="LSS924" s="806"/>
      <c r="LST924" s="806"/>
      <c r="LSU924" s="806"/>
      <c r="LSV924" s="806"/>
      <c r="LSW924" s="806"/>
      <c r="LSX924" s="806"/>
      <c r="LSY924" s="806"/>
      <c r="LSZ924" s="806"/>
      <c r="LTA924" s="806"/>
      <c r="LTB924" s="806"/>
      <c r="LTC924" s="806"/>
      <c r="LTD924" s="806"/>
      <c r="LTE924" s="806"/>
      <c r="LTF924" s="806"/>
      <c r="LTG924" s="806"/>
      <c r="LTH924" s="806"/>
      <c r="LTI924" s="806"/>
      <c r="LTJ924" s="806"/>
      <c r="LTK924" s="806"/>
      <c r="LTL924" s="806"/>
      <c r="LTM924" s="806"/>
      <c r="LTN924" s="806"/>
      <c r="LTO924" s="806"/>
      <c r="LTP924" s="806"/>
      <c r="LTQ924" s="806"/>
      <c r="LTR924" s="806"/>
      <c r="LTS924" s="806"/>
      <c r="LTT924" s="806"/>
      <c r="LTU924" s="806"/>
      <c r="LTV924" s="806"/>
      <c r="LTW924" s="806"/>
      <c r="LTX924" s="806"/>
      <c r="LTY924" s="806"/>
      <c r="LTZ924" s="806"/>
      <c r="LUA924" s="806"/>
      <c r="LUB924" s="806"/>
      <c r="LUC924" s="806"/>
      <c r="LUD924" s="806"/>
      <c r="LUE924" s="806"/>
      <c r="LUF924" s="806"/>
      <c r="LUG924" s="806"/>
      <c r="LUH924" s="806"/>
      <c r="LUI924" s="806"/>
      <c r="LUJ924" s="806"/>
      <c r="LUK924" s="806"/>
      <c r="LUL924" s="806"/>
      <c r="LUM924" s="806"/>
      <c r="LUN924" s="806"/>
      <c r="LUO924" s="806"/>
      <c r="LUP924" s="806"/>
      <c r="LUQ924" s="806"/>
      <c r="LUR924" s="806"/>
      <c r="LUS924" s="806"/>
      <c r="LUT924" s="806"/>
      <c r="LUU924" s="806"/>
      <c r="LUV924" s="806"/>
      <c r="LUW924" s="806"/>
      <c r="LUX924" s="806"/>
      <c r="LUY924" s="806"/>
      <c r="LUZ924" s="806"/>
      <c r="LVA924" s="806"/>
      <c r="LVB924" s="806"/>
      <c r="LVC924" s="806"/>
      <c r="LVD924" s="806"/>
      <c r="LVE924" s="806"/>
      <c r="LVF924" s="806"/>
      <c r="LVG924" s="806"/>
      <c r="LVH924" s="806"/>
      <c r="LVI924" s="806"/>
      <c r="LVJ924" s="806"/>
      <c r="LVK924" s="806"/>
      <c r="LVL924" s="806"/>
      <c r="LVM924" s="806"/>
      <c r="LVN924" s="806"/>
      <c r="LVO924" s="806"/>
      <c r="LVP924" s="806"/>
      <c r="LVQ924" s="806"/>
      <c r="LVR924" s="806"/>
      <c r="LVS924" s="806"/>
      <c r="LVT924" s="806"/>
      <c r="LVU924" s="806"/>
      <c r="LVV924" s="806"/>
      <c r="LVW924" s="806"/>
      <c r="LVX924" s="806"/>
      <c r="LVY924" s="806"/>
      <c r="LVZ924" s="806"/>
      <c r="LWA924" s="806"/>
      <c r="LWB924" s="806"/>
      <c r="LWC924" s="806"/>
      <c r="LWD924" s="806"/>
      <c r="LWE924" s="806"/>
      <c r="LWF924" s="806"/>
      <c r="LWG924" s="806"/>
      <c r="LWH924" s="806"/>
      <c r="LWI924" s="806"/>
      <c r="LWJ924" s="806"/>
      <c r="LWK924" s="806"/>
      <c r="LWL924" s="806"/>
      <c r="LWM924" s="806"/>
      <c r="LWN924" s="806"/>
      <c r="LWO924" s="806"/>
      <c r="LWP924" s="806"/>
      <c r="LWQ924" s="806"/>
      <c r="LWR924" s="806"/>
      <c r="LWS924" s="806"/>
      <c r="LWT924" s="806"/>
      <c r="LWU924" s="806"/>
      <c r="LWV924" s="806"/>
      <c r="LWW924" s="806"/>
      <c r="LWX924" s="806"/>
      <c r="LWY924" s="806"/>
      <c r="LWZ924" s="806"/>
      <c r="LXA924" s="806"/>
      <c r="LXB924" s="806"/>
      <c r="LXC924" s="806"/>
      <c r="LXD924" s="806"/>
      <c r="LXE924" s="806"/>
      <c r="LXF924" s="806"/>
      <c r="LXG924" s="806"/>
      <c r="LXH924" s="806"/>
      <c r="LXI924" s="806"/>
      <c r="LXJ924" s="806"/>
      <c r="LXK924" s="806"/>
      <c r="LXL924" s="806"/>
      <c r="LXM924" s="806"/>
      <c r="LXN924" s="806"/>
      <c r="LXO924" s="806"/>
      <c r="LXP924" s="806"/>
      <c r="LXQ924" s="806"/>
      <c r="LXR924" s="806"/>
      <c r="LXS924" s="806"/>
      <c r="LXT924" s="806"/>
      <c r="LXU924" s="806"/>
      <c r="LXV924" s="806"/>
      <c r="LXW924" s="806"/>
      <c r="LXX924" s="806"/>
      <c r="LXY924" s="806"/>
      <c r="LXZ924" s="806"/>
      <c r="LYA924" s="806"/>
      <c r="LYB924" s="806"/>
      <c r="LYC924" s="806"/>
      <c r="LYD924" s="806"/>
      <c r="LYE924" s="806"/>
      <c r="LYF924" s="806"/>
      <c r="LYG924" s="806"/>
      <c r="LYH924" s="806"/>
      <c r="LYI924" s="806"/>
      <c r="LYJ924" s="806"/>
      <c r="LYK924" s="806"/>
      <c r="LYL924" s="806"/>
      <c r="LYM924" s="806"/>
      <c r="LYN924" s="806"/>
      <c r="LYO924" s="806"/>
      <c r="LYP924" s="806"/>
      <c r="LYQ924" s="806"/>
      <c r="LYR924" s="806"/>
      <c r="LYS924" s="806"/>
      <c r="LYT924" s="806"/>
      <c r="LYU924" s="806"/>
      <c r="LYV924" s="806"/>
      <c r="LYW924" s="806"/>
      <c r="LYX924" s="806"/>
      <c r="LYY924" s="806"/>
      <c r="LYZ924" s="806"/>
      <c r="LZA924" s="806"/>
      <c r="LZB924" s="806"/>
      <c r="LZC924" s="806"/>
      <c r="LZD924" s="806"/>
      <c r="LZE924" s="806"/>
      <c r="LZF924" s="806"/>
      <c r="LZG924" s="806"/>
      <c r="LZH924" s="806"/>
      <c r="LZI924" s="806"/>
      <c r="LZJ924" s="806"/>
      <c r="LZK924" s="806"/>
      <c r="LZL924" s="806"/>
      <c r="LZM924" s="806"/>
      <c r="LZN924" s="806"/>
      <c r="LZO924" s="806"/>
      <c r="LZP924" s="806"/>
      <c r="LZQ924" s="806"/>
      <c r="LZR924" s="806"/>
      <c r="LZS924" s="806"/>
      <c r="LZT924" s="806"/>
      <c r="LZU924" s="806"/>
      <c r="LZV924" s="806"/>
      <c r="LZW924" s="806"/>
      <c r="LZX924" s="806"/>
      <c r="LZY924" s="806"/>
      <c r="LZZ924" s="806"/>
      <c r="MAA924" s="806"/>
      <c r="MAB924" s="806"/>
      <c r="MAC924" s="806"/>
      <c r="MAD924" s="806"/>
      <c r="MAE924" s="806"/>
      <c r="MAF924" s="806"/>
      <c r="MAG924" s="806"/>
      <c r="MAH924" s="806"/>
      <c r="MAI924" s="806"/>
      <c r="MAJ924" s="806"/>
      <c r="MAK924" s="806"/>
      <c r="MAL924" s="806"/>
      <c r="MAM924" s="806"/>
      <c r="MAN924" s="806"/>
      <c r="MAO924" s="806"/>
      <c r="MAP924" s="806"/>
      <c r="MAQ924" s="806"/>
      <c r="MAR924" s="806"/>
      <c r="MAS924" s="806"/>
      <c r="MAT924" s="806"/>
      <c r="MAU924" s="806"/>
      <c r="MAV924" s="806"/>
      <c r="MAW924" s="806"/>
      <c r="MAX924" s="806"/>
      <c r="MAY924" s="806"/>
      <c r="MAZ924" s="806"/>
      <c r="MBA924" s="806"/>
      <c r="MBB924" s="806"/>
      <c r="MBC924" s="806"/>
      <c r="MBD924" s="806"/>
      <c r="MBE924" s="806"/>
      <c r="MBF924" s="806"/>
      <c r="MBG924" s="806"/>
      <c r="MBH924" s="806"/>
      <c r="MBI924" s="806"/>
      <c r="MBJ924" s="806"/>
      <c r="MBK924" s="806"/>
      <c r="MBL924" s="806"/>
      <c r="MBM924" s="806"/>
      <c r="MBN924" s="806"/>
      <c r="MBO924" s="806"/>
      <c r="MBP924" s="806"/>
      <c r="MBQ924" s="806"/>
      <c r="MBR924" s="806"/>
      <c r="MBS924" s="806"/>
      <c r="MBT924" s="806"/>
      <c r="MBU924" s="806"/>
      <c r="MBV924" s="806"/>
      <c r="MBW924" s="806"/>
      <c r="MBX924" s="806"/>
      <c r="MBY924" s="806"/>
      <c r="MBZ924" s="806"/>
      <c r="MCA924" s="806"/>
      <c r="MCB924" s="806"/>
      <c r="MCC924" s="806"/>
      <c r="MCD924" s="806"/>
      <c r="MCE924" s="806"/>
      <c r="MCF924" s="806"/>
      <c r="MCG924" s="806"/>
      <c r="MCH924" s="806"/>
      <c r="MCI924" s="806"/>
      <c r="MCJ924" s="806"/>
      <c r="MCK924" s="806"/>
      <c r="MCL924" s="806"/>
      <c r="MCM924" s="806"/>
      <c r="MCN924" s="806"/>
      <c r="MCO924" s="806"/>
      <c r="MCP924" s="806"/>
      <c r="MCQ924" s="806"/>
      <c r="MCR924" s="806"/>
      <c r="MCS924" s="806"/>
      <c r="MCT924" s="806"/>
      <c r="MCU924" s="806"/>
      <c r="MCV924" s="806"/>
      <c r="MCW924" s="806"/>
      <c r="MCX924" s="806"/>
      <c r="MCY924" s="806"/>
      <c r="MCZ924" s="806"/>
      <c r="MDA924" s="806"/>
      <c r="MDB924" s="806"/>
      <c r="MDC924" s="806"/>
      <c r="MDD924" s="806"/>
      <c r="MDE924" s="806"/>
      <c r="MDF924" s="806"/>
      <c r="MDG924" s="806"/>
      <c r="MDH924" s="806"/>
      <c r="MDI924" s="806"/>
      <c r="MDJ924" s="806"/>
      <c r="MDK924" s="806"/>
      <c r="MDL924" s="806"/>
      <c r="MDM924" s="806"/>
      <c r="MDN924" s="806"/>
      <c r="MDO924" s="806"/>
      <c r="MDP924" s="806"/>
      <c r="MDQ924" s="806"/>
      <c r="MDR924" s="806"/>
      <c r="MDS924" s="806"/>
      <c r="MDT924" s="806"/>
      <c r="MDU924" s="806"/>
      <c r="MDV924" s="806"/>
      <c r="MDW924" s="806"/>
      <c r="MDX924" s="806"/>
      <c r="MDY924" s="806"/>
      <c r="MDZ924" s="806"/>
      <c r="MEA924" s="806"/>
      <c r="MEB924" s="806"/>
      <c r="MEC924" s="806"/>
      <c r="MED924" s="806"/>
      <c r="MEE924" s="806"/>
      <c r="MEF924" s="806"/>
      <c r="MEG924" s="806"/>
      <c r="MEH924" s="806"/>
      <c r="MEI924" s="806"/>
      <c r="MEJ924" s="806"/>
      <c r="MEK924" s="806"/>
      <c r="MEL924" s="806"/>
      <c r="MEM924" s="806"/>
      <c r="MEN924" s="806"/>
      <c r="MEO924" s="806"/>
      <c r="MEP924" s="806"/>
      <c r="MEQ924" s="806"/>
      <c r="MER924" s="806"/>
      <c r="MES924" s="806"/>
      <c r="MET924" s="806"/>
      <c r="MEU924" s="806"/>
      <c r="MEV924" s="806"/>
      <c r="MEW924" s="806"/>
      <c r="MEX924" s="806"/>
      <c r="MEY924" s="806"/>
      <c r="MEZ924" s="806"/>
      <c r="MFA924" s="806"/>
      <c r="MFB924" s="806"/>
      <c r="MFC924" s="806"/>
      <c r="MFD924" s="806"/>
      <c r="MFE924" s="806"/>
      <c r="MFF924" s="806"/>
      <c r="MFG924" s="806"/>
      <c r="MFH924" s="806"/>
      <c r="MFI924" s="806"/>
      <c r="MFJ924" s="806"/>
      <c r="MFK924" s="806"/>
      <c r="MFL924" s="806"/>
      <c r="MFM924" s="806"/>
      <c r="MFN924" s="806"/>
      <c r="MFO924" s="806"/>
      <c r="MFP924" s="806"/>
      <c r="MFQ924" s="806"/>
      <c r="MFR924" s="806"/>
      <c r="MFS924" s="806"/>
      <c r="MFT924" s="806"/>
      <c r="MFU924" s="806"/>
      <c r="MFV924" s="806"/>
      <c r="MFW924" s="806"/>
      <c r="MFX924" s="806"/>
      <c r="MFY924" s="806"/>
      <c r="MFZ924" s="806"/>
      <c r="MGA924" s="806"/>
      <c r="MGB924" s="806"/>
      <c r="MGC924" s="806"/>
      <c r="MGD924" s="806"/>
      <c r="MGE924" s="806"/>
      <c r="MGF924" s="806"/>
      <c r="MGG924" s="806"/>
      <c r="MGH924" s="806"/>
      <c r="MGI924" s="806"/>
      <c r="MGJ924" s="806"/>
      <c r="MGK924" s="806"/>
      <c r="MGL924" s="806"/>
      <c r="MGM924" s="806"/>
      <c r="MGN924" s="806"/>
      <c r="MGO924" s="806"/>
      <c r="MGP924" s="806"/>
      <c r="MGQ924" s="806"/>
      <c r="MGR924" s="806"/>
      <c r="MGS924" s="806"/>
      <c r="MGT924" s="806"/>
      <c r="MGU924" s="806"/>
      <c r="MGV924" s="806"/>
      <c r="MGW924" s="806"/>
      <c r="MGX924" s="806"/>
      <c r="MGY924" s="806"/>
      <c r="MGZ924" s="806"/>
      <c r="MHA924" s="806"/>
      <c r="MHB924" s="806"/>
      <c r="MHC924" s="806"/>
      <c r="MHD924" s="806"/>
      <c r="MHE924" s="806"/>
      <c r="MHF924" s="806"/>
      <c r="MHG924" s="806"/>
      <c r="MHH924" s="806"/>
      <c r="MHI924" s="806"/>
      <c r="MHJ924" s="806"/>
      <c r="MHK924" s="806"/>
      <c r="MHL924" s="806"/>
      <c r="MHM924" s="806"/>
      <c r="MHN924" s="806"/>
      <c r="MHO924" s="806"/>
      <c r="MHP924" s="806"/>
      <c r="MHQ924" s="806"/>
      <c r="MHR924" s="806"/>
      <c r="MHS924" s="806"/>
      <c r="MHT924" s="806"/>
      <c r="MHU924" s="806"/>
      <c r="MHV924" s="806"/>
      <c r="MHW924" s="806"/>
      <c r="MHX924" s="806"/>
      <c r="MHY924" s="806"/>
      <c r="MHZ924" s="806"/>
      <c r="MIA924" s="806"/>
      <c r="MIB924" s="806"/>
      <c r="MIC924" s="806"/>
      <c r="MID924" s="806"/>
      <c r="MIE924" s="806"/>
      <c r="MIF924" s="806"/>
      <c r="MIG924" s="806"/>
      <c r="MIH924" s="806"/>
      <c r="MII924" s="806"/>
      <c r="MIJ924" s="806"/>
      <c r="MIK924" s="806"/>
      <c r="MIL924" s="806"/>
      <c r="MIM924" s="806"/>
      <c r="MIN924" s="806"/>
      <c r="MIO924" s="806"/>
      <c r="MIP924" s="806"/>
      <c r="MIQ924" s="806"/>
      <c r="MIR924" s="806"/>
      <c r="MIS924" s="806"/>
      <c r="MIT924" s="806"/>
      <c r="MIU924" s="806"/>
      <c r="MIV924" s="806"/>
      <c r="MIW924" s="806"/>
      <c r="MIX924" s="806"/>
      <c r="MIY924" s="806"/>
      <c r="MIZ924" s="806"/>
      <c r="MJA924" s="806"/>
      <c r="MJB924" s="806"/>
      <c r="MJC924" s="806"/>
      <c r="MJD924" s="806"/>
      <c r="MJE924" s="806"/>
      <c r="MJF924" s="806"/>
      <c r="MJG924" s="806"/>
      <c r="MJH924" s="806"/>
      <c r="MJI924" s="806"/>
      <c r="MJJ924" s="806"/>
      <c r="MJK924" s="806"/>
      <c r="MJL924" s="806"/>
      <c r="MJM924" s="806"/>
      <c r="MJN924" s="806"/>
      <c r="MJO924" s="806"/>
      <c r="MJP924" s="806"/>
      <c r="MJQ924" s="806"/>
      <c r="MJR924" s="806"/>
      <c r="MJS924" s="806"/>
      <c r="MJT924" s="806"/>
      <c r="MJU924" s="806"/>
      <c r="MJV924" s="806"/>
      <c r="MJW924" s="806"/>
      <c r="MJX924" s="806"/>
      <c r="MJY924" s="806"/>
      <c r="MJZ924" s="806"/>
      <c r="MKA924" s="806"/>
      <c r="MKB924" s="806"/>
      <c r="MKC924" s="806"/>
      <c r="MKD924" s="806"/>
      <c r="MKE924" s="806"/>
      <c r="MKF924" s="806"/>
      <c r="MKG924" s="806"/>
      <c r="MKH924" s="806"/>
      <c r="MKI924" s="806"/>
      <c r="MKJ924" s="806"/>
      <c r="MKK924" s="806"/>
      <c r="MKL924" s="806"/>
      <c r="MKM924" s="806"/>
      <c r="MKN924" s="806"/>
      <c r="MKO924" s="806"/>
      <c r="MKP924" s="806"/>
      <c r="MKQ924" s="806"/>
      <c r="MKR924" s="806"/>
      <c r="MKS924" s="806"/>
      <c r="MKT924" s="806"/>
      <c r="MKU924" s="806"/>
      <c r="MKV924" s="806"/>
      <c r="MKW924" s="806"/>
      <c r="MKX924" s="806"/>
      <c r="MKY924" s="806"/>
      <c r="MKZ924" s="806"/>
      <c r="MLA924" s="806"/>
      <c r="MLB924" s="806"/>
      <c r="MLC924" s="806"/>
      <c r="MLD924" s="806"/>
      <c r="MLE924" s="806"/>
      <c r="MLF924" s="806"/>
      <c r="MLG924" s="806"/>
      <c r="MLH924" s="806"/>
      <c r="MLI924" s="806"/>
      <c r="MLJ924" s="806"/>
      <c r="MLK924" s="806"/>
      <c r="MLL924" s="806"/>
      <c r="MLM924" s="806"/>
      <c r="MLN924" s="806"/>
      <c r="MLO924" s="806"/>
      <c r="MLP924" s="806"/>
      <c r="MLQ924" s="806"/>
      <c r="MLR924" s="806"/>
      <c r="MLS924" s="806"/>
      <c r="MLT924" s="806"/>
      <c r="MLU924" s="806"/>
      <c r="MLV924" s="806"/>
      <c r="MLW924" s="806"/>
      <c r="MLX924" s="806"/>
      <c r="MLY924" s="806"/>
      <c r="MLZ924" s="806"/>
      <c r="MMA924" s="806"/>
      <c r="MMB924" s="806"/>
      <c r="MMC924" s="806"/>
      <c r="MMD924" s="806"/>
      <c r="MME924" s="806"/>
      <c r="MMF924" s="806"/>
      <c r="MMG924" s="806"/>
      <c r="MMH924" s="806"/>
      <c r="MMI924" s="806"/>
      <c r="MMJ924" s="806"/>
      <c r="MMK924" s="806"/>
      <c r="MML924" s="806"/>
      <c r="MMM924" s="806"/>
      <c r="MMN924" s="806"/>
      <c r="MMO924" s="806"/>
      <c r="MMP924" s="806"/>
      <c r="MMQ924" s="806"/>
      <c r="MMR924" s="806"/>
      <c r="MMS924" s="806"/>
      <c r="MMT924" s="806"/>
      <c r="MMU924" s="806"/>
      <c r="MMV924" s="806"/>
      <c r="MMW924" s="806"/>
      <c r="MMX924" s="806"/>
      <c r="MMY924" s="806"/>
      <c r="MMZ924" s="806"/>
      <c r="MNA924" s="806"/>
      <c r="MNB924" s="806"/>
      <c r="MNC924" s="806"/>
      <c r="MND924" s="806"/>
      <c r="MNE924" s="806"/>
      <c r="MNF924" s="806"/>
      <c r="MNG924" s="806"/>
      <c r="MNH924" s="806"/>
      <c r="MNI924" s="806"/>
      <c r="MNJ924" s="806"/>
      <c r="MNK924" s="806"/>
      <c r="MNL924" s="806"/>
      <c r="MNM924" s="806"/>
      <c r="MNN924" s="806"/>
      <c r="MNO924" s="806"/>
      <c r="MNP924" s="806"/>
      <c r="MNQ924" s="806"/>
      <c r="MNR924" s="806"/>
      <c r="MNS924" s="806"/>
      <c r="MNT924" s="806"/>
      <c r="MNU924" s="806"/>
      <c r="MNV924" s="806"/>
      <c r="MNW924" s="806"/>
      <c r="MNX924" s="806"/>
      <c r="MNY924" s="806"/>
      <c r="MNZ924" s="806"/>
      <c r="MOA924" s="806"/>
      <c r="MOB924" s="806"/>
      <c r="MOC924" s="806"/>
      <c r="MOD924" s="806"/>
      <c r="MOE924" s="806"/>
      <c r="MOF924" s="806"/>
      <c r="MOG924" s="806"/>
      <c r="MOH924" s="806"/>
      <c r="MOI924" s="806"/>
      <c r="MOJ924" s="806"/>
      <c r="MOK924" s="806"/>
      <c r="MOL924" s="806"/>
      <c r="MOM924" s="806"/>
      <c r="MON924" s="806"/>
      <c r="MOO924" s="806"/>
      <c r="MOP924" s="806"/>
      <c r="MOQ924" s="806"/>
      <c r="MOR924" s="806"/>
      <c r="MOS924" s="806"/>
      <c r="MOT924" s="806"/>
      <c r="MOU924" s="806"/>
      <c r="MOV924" s="806"/>
      <c r="MOW924" s="806"/>
      <c r="MOX924" s="806"/>
      <c r="MOY924" s="806"/>
      <c r="MOZ924" s="806"/>
      <c r="MPA924" s="806"/>
      <c r="MPB924" s="806"/>
      <c r="MPC924" s="806"/>
      <c r="MPD924" s="806"/>
      <c r="MPE924" s="806"/>
      <c r="MPF924" s="806"/>
      <c r="MPG924" s="806"/>
      <c r="MPH924" s="806"/>
      <c r="MPI924" s="806"/>
      <c r="MPJ924" s="806"/>
      <c r="MPK924" s="806"/>
      <c r="MPL924" s="806"/>
      <c r="MPM924" s="806"/>
      <c r="MPN924" s="806"/>
      <c r="MPO924" s="806"/>
      <c r="MPP924" s="806"/>
      <c r="MPQ924" s="806"/>
      <c r="MPR924" s="806"/>
      <c r="MPS924" s="806"/>
      <c r="MPT924" s="806"/>
      <c r="MPU924" s="806"/>
      <c r="MPV924" s="806"/>
      <c r="MPW924" s="806"/>
      <c r="MPX924" s="806"/>
      <c r="MPY924" s="806"/>
      <c r="MPZ924" s="806"/>
      <c r="MQA924" s="806"/>
      <c r="MQB924" s="806"/>
      <c r="MQC924" s="806"/>
      <c r="MQD924" s="806"/>
      <c r="MQE924" s="806"/>
      <c r="MQF924" s="806"/>
      <c r="MQG924" s="806"/>
      <c r="MQH924" s="806"/>
      <c r="MQI924" s="806"/>
      <c r="MQJ924" s="806"/>
      <c r="MQK924" s="806"/>
      <c r="MQL924" s="806"/>
      <c r="MQM924" s="806"/>
      <c r="MQN924" s="806"/>
      <c r="MQO924" s="806"/>
      <c r="MQP924" s="806"/>
      <c r="MQQ924" s="806"/>
      <c r="MQR924" s="806"/>
      <c r="MQS924" s="806"/>
      <c r="MQT924" s="806"/>
      <c r="MQU924" s="806"/>
      <c r="MQV924" s="806"/>
      <c r="MQW924" s="806"/>
      <c r="MQX924" s="806"/>
      <c r="MQY924" s="806"/>
      <c r="MQZ924" s="806"/>
      <c r="MRA924" s="806"/>
      <c r="MRB924" s="806"/>
      <c r="MRC924" s="806"/>
      <c r="MRD924" s="806"/>
      <c r="MRE924" s="806"/>
      <c r="MRF924" s="806"/>
      <c r="MRG924" s="806"/>
      <c r="MRH924" s="806"/>
      <c r="MRI924" s="806"/>
      <c r="MRJ924" s="806"/>
      <c r="MRK924" s="806"/>
      <c r="MRL924" s="806"/>
      <c r="MRM924" s="806"/>
      <c r="MRN924" s="806"/>
      <c r="MRO924" s="806"/>
      <c r="MRP924" s="806"/>
      <c r="MRQ924" s="806"/>
      <c r="MRR924" s="806"/>
      <c r="MRS924" s="806"/>
      <c r="MRT924" s="806"/>
      <c r="MRU924" s="806"/>
      <c r="MRV924" s="806"/>
      <c r="MRW924" s="806"/>
      <c r="MRX924" s="806"/>
      <c r="MRY924" s="806"/>
      <c r="MRZ924" s="806"/>
      <c r="MSA924" s="806"/>
      <c r="MSB924" s="806"/>
      <c r="MSC924" s="806"/>
      <c r="MSD924" s="806"/>
      <c r="MSE924" s="806"/>
      <c r="MSF924" s="806"/>
      <c r="MSG924" s="806"/>
      <c r="MSH924" s="806"/>
      <c r="MSI924" s="806"/>
      <c r="MSJ924" s="806"/>
      <c r="MSK924" s="806"/>
      <c r="MSL924" s="806"/>
      <c r="MSM924" s="806"/>
      <c r="MSN924" s="806"/>
      <c r="MSO924" s="806"/>
      <c r="MSP924" s="806"/>
      <c r="MSQ924" s="806"/>
      <c r="MSR924" s="806"/>
      <c r="MSS924" s="806"/>
      <c r="MST924" s="806"/>
      <c r="MSU924" s="806"/>
      <c r="MSV924" s="806"/>
      <c r="MSW924" s="806"/>
      <c r="MSX924" s="806"/>
      <c r="MSY924" s="806"/>
      <c r="MSZ924" s="806"/>
      <c r="MTA924" s="806"/>
      <c r="MTB924" s="806"/>
      <c r="MTC924" s="806"/>
      <c r="MTD924" s="806"/>
      <c r="MTE924" s="806"/>
      <c r="MTF924" s="806"/>
      <c r="MTG924" s="806"/>
      <c r="MTH924" s="806"/>
      <c r="MTI924" s="806"/>
      <c r="MTJ924" s="806"/>
      <c r="MTK924" s="806"/>
      <c r="MTL924" s="806"/>
      <c r="MTM924" s="806"/>
      <c r="MTN924" s="806"/>
      <c r="MTO924" s="806"/>
      <c r="MTP924" s="806"/>
      <c r="MTQ924" s="806"/>
      <c r="MTR924" s="806"/>
      <c r="MTS924" s="806"/>
      <c r="MTT924" s="806"/>
      <c r="MTU924" s="806"/>
      <c r="MTV924" s="806"/>
      <c r="MTW924" s="806"/>
      <c r="MTX924" s="806"/>
      <c r="MTY924" s="806"/>
      <c r="MTZ924" s="806"/>
      <c r="MUA924" s="806"/>
      <c r="MUB924" s="806"/>
      <c r="MUC924" s="806"/>
      <c r="MUD924" s="806"/>
      <c r="MUE924" s="806"/>
      <c r="MUF924" s="806"/>
      <c r="MUG924" s="806"/>
      <c r="MUH924" s="806"/>
      <c r="MUI924" s="806"/>
      <c r="MUJ924" s="806"/>
      <c r="MUK924" s="806"/>
      <c r="MUL924" s="806"/>
      <c r="MUM924" s="806"/>
      <c r="MUN924" s="806"/>
      <c r="MUO924" s="806"/>
      <c r="MUP924" s="806"/>
      <c r="MUQ924" s="806"/>
      <c r="MUR924" s="806"/>
      <c r="MUS924" s="806"/>
      <c r="MUT924" s="806"/>
      <c r="MUU924" s="806"/>
      <c r="MUV924" s="806"/>
      <c r="MUW924" s="806"/>
      <c r="MUX924" s="806"/>
      <c r="MUY924" s="806"/>
      <c r="MUZ924" s="806"/>
      <c r="MVA924" s="806"/>
      <c r="MVB924" s="806"/>
      <c r="MVC924" s="806"/>
      <c r="MVD924" s="806"/>
      <c r="MVE924" s="806"/>
      <c r="MVF924" s="806"/>
      <c r="MVG924" s="806"/>
      <c r="MVH924" s="806"/>
      <c r="MVI924" s="806"/>
      <c r="MVJ924" s="806"/>
      <c r="MVK924" s="806"/>
      <c r="MVL924" s="806"/>
      <c r="MVM924" s="806"/>
      <c r="MVN924" s="806"/>
      <c r="MVO924" s="806"/>
      <c r="MVP924" s="806"/>
      <c r="MVQ924" s="806"/>
      <c r="MVR924" s="806"/>
      <c r="MVS924" s="806"/>
      <c r="MVT924" s="806"/>
      <c r="MVU924" s="806"/>
      <c r="MVV924" s="806"/>
      <c r="MVW924" s="806"/>
      <c r="MVX924" s="806"/>
      <c r="MVY924" s="806"/>
      <c r="MVZ924" s="806"/>
      <c r="MWA924" s="806"/>
      <c r="MWB924" s="806"/>
      <c r="MWC924" s="806"/>
      <c r="MWD924" s="806"/>
      <c r="MWE924" s="806"/>
      <c r="MWF924" s="806"/>
      <c r="MWG924" s="806"/>
      <c r="MWH924" s="806"/>
      <c r="MWI924" s="806"/>
      <c r="MWJ924" s="806"/>
      <c r="MWK924" s="806"/>
      <c r="MWL924" s="806"/>
      <c r="MWM924" s="806"/>
      <c r="MWN924" s="806"/>
      <c r="MWO924" s="806"/>
      <c r="MWP924" s="806"/>
      <c r="MWQ924" s="806"/>
      <c r="MWR924" s="806"/>
      <c r="MWS924" s="806"/>
      <c r="MWT924" s="806"/>
      <c r="MWU924" s="806"/>
      <c r="MWV924" s="806"/>
      <c r="MWW924" s="806"/>
      <c r="MWX924" s="806"/>
      <c r="MWY924" s="806"/>
      <c r="MWZ924" s="806"/>
      <c r="MXA924" s="806"/>
      <c r="MXB924" s="806"/>
      <c r="MXC924" s="806"/>
      <c r="MXD924" s="806"/>
      <c r="MXE924" s="806"/>
      <c r="MXF924" s="806"/>
      <c r="MXG924" s="806"/>
      <c r="MXH924" s="806"/>
      <c r="MXI924" s="806"/>
      <c r="MXJ924" s="806"/>
      <c r="MXK924" s="806"/>
      <c r="MXL924" s="806"/>
      <c r="MXM924" s="806"/>
      <c r="MXN924" s="806"/>
      <c r="MXO924" s="806"/>
      <c r="MXP924" s="806"/>
      <c r="MXQ924" s="806"/>
      <c r="MXR924" s="806"/>
      <c r="MXS924" s="806"/>
      <c r="MXT924" s="806"/>
      <c r="MXU924" s="806"/>
      <c r="MXV924" s="806"/>
      <c r="MXW924" s="806"/>
      <c r="MXX924" s="806"/>
      <c r="MXY924" s="806"/>
      <c r="MXZ924" s="806"/>
      <c r="MYA924" s="806"/>
      <c r="MYB924" s="806"/>
      <c r="MYC924" s="806"/>
      <c r="MYD924" s="806"/>
      <c r="MYE924" s="806"/>
      <c r="MYF924" s="806"/>
      <c r="MYG924" s="806"/>
      <c r="MYH924" s="806"/>
      <c r="MYI924" s="806"/>
      <c r="MYJ924" s="806"/>
      <c r="MYK924" s="806"/>
      <c r="MYL924" s="806"/>
      <c r="MYM924" s="806"/>
      <c r="MYN924" s="806"/>
      <c r="MYO924" s="806"/>
      <c r="MYP924" s="806"/>
      <c r="MYQ924" s="806"/>
      <c r="MYR924" s="806"/>
      <c r="MYS924" s="806"/>
      <c r="MYT924" s="806"/>
      <c r="MYU924" s="806"/>
      <c r="MYV924" s="806"/>
      <c r="MYW924" s="806"/>
      <c r="MYX924" s="806"/>
      <c r="MYY924" s="806"/>
      <c r="MYZ924" s="806"/>
      <c r="MZA924" s="806"/>
      <c r="MZB924" s="806"/>
      <c r="MZC924" s="806"/>
      <c r="MZD924" s="806"/>
      <c r="MZE924" s="806"/>
      <c r="MZF924" s="806"/>
      <c r="MZG924" s="806"/>
      <c r="MZH924" s="806"/>
      <c r="MZI924" s="806"/>
      <c r="MZJ924" s="806"/>
      <c r="MZK924" s="806"/>
      <c r="MZL924" s="806"/>
      <c r="MZM924" s="806"/>
      <c r="MZN924" s="806"/>
      <c r="MZO924" s="806"/>
      <c r="MZP924" s="806"/>
      <c r="MZQ924" s="806"/>
      <c r="MZR924" s="806"/>
      <c r="MZS924" s="806"/>
      <c r="MZT924" s="806"/>
      <c r="MZU924" s="806"/>
      <c r="MZV924" s="806"/>
      <c r="MZW924" s="806"/>
      <c r="MZX924" s="806"/>
      <c r="MZY924" s="806"/>
      <c r="MZZ924" s="806"/>
      <c r="NAA924" s="806"/>
      <c r="NAB924" s="806"/>
      <c r="NAC924" s="806"/>
      <c r="NAD924" s="806"/>
      <c r="NAE924" s="806"/>
      <c r="NAF924" s="806"/>
      <c r="NAG924" s="806"/>
      <c r="NAH924" s="806"/>
      <c r="NAI924" s="806"/>
      <c r="NAJ924" s="806"/>
      <c r="NAK924" s="806"/>
      <c r="NAL924" s="806"/>
      <c r="NAM924" s="806"/>
      <c r="NAN924" s="806"/>
      <c r="NAO924" s="806"/>
      <c r="NAP924" s="806"/>
      <c r="NAQ924" s="806"/>
      <c r="NAR924" s="806"/>
      <c r="NAS924" s="806"/>
      <c r="NAT924" s="806"/>
      <c r="NAU924" s="806"/>
      <c r="NAV924" s="806"/>
      <c r="NAW924" s="806"/>
      <c r="NAX924" s="806"/>
      <c r="NAY924" s="806"/>
      <c r="NAZ924" s="806"/>
      <c r="NBA924" s="806"/>
      <c r="NBB924" s="806"/>
      <c r="NBC924" s="806"/>
      <c r="NBD924" s="806"/>
      <c r="NBE924" s="806"/>
      <c r="NBF924" s="806"/>
      <c r="NBG924" s="806"/>
      <c r="NBH924" s="806"/>
      <c r="NBI924" s="806"/>
      <c r="NBJ924" s="806"/>
      <c r="NBK924" s="806"/>
      <c r="NBL924" s="806"/>
      <c r="NBM924" s="806"/>
      <c r="NBN924" s="806"/>
      <c r="NBO924" s="806"/>
      <c r="NBP924" s="806"/>
      <c r="NBQ924" s="806"/>
      <c r="NBR924" s="806"/>
      <c r="NBS924" s="806"/>
      <c r="NBT924" s="806"/>
      <c r="NBU924" s="806"/>
      <c r="NBV924" s="806"/>
      <c r="NBW924" s="806"/>
      <c r="NBX924" s="806"/>
      <c r="NBY924" s="806"/>
      <c r="NBZ924" s="806"/>
      <c r="NCA924" s="806"/>
      <c r="NCB924" s="806"/>
      <c r="NCC924" s="806"/>
      <c r="NCD924" s="806"/>
      <c r="NCE924" s="806"/>
      <c r="NCF924" s="806"/>
      <c r="NCG924" s="806"/>
      <c r="NCH924" s="806"/>
      <c r="NCI924" s="806"/>
      <c r="NCJ924" s="806"/>
      <c r="NCK924" s="806"/>
      <c r="NCL924" s="806"/>
      <c r="NCM924" s="806"/>
      <c r="NCN924" s="806"/>
      <c r="NCO924" s="806"/>
      <c r="NCP924" s="806"/>
      <c r="NCQ924" s="806"/>
      <c r="NCR924" s="806"/>
      <c r="NCS924" s="806"/>
      <c r="NCT924" s="806"/>
      <c r="NCU924" s="806"/>
      <c r="NCV924" s="806"/>
      <c r="NCW924" s="806"/>
      <c r="NCX924" s="806"/>
      <c r="NCY924" s="806"/>
      <c r="NCZ924" s="806"/>
      <c r="NDA924" s="806"/>
      <c r="NDB924" s="806"/>
      <c r="NDC924" s="806"/>
      <c r="NDD924" s="806"/>
      <c r="NDE924" s="806"/>
      <c r="NDF924" s="806"/>
      <c r="NDG924" s="806"/>
      <c r="NDH924" s="806"/>
      <c r="NDI924" s="806"/>
      <c r="NDJ924" s="806"/>
      <c r="NDK924" s="806"/>
      <c r="NDL924" s="806"/>
      <c r="NDM924" s="806"/>
      <c r="NDN924" s="806"/>
      <c r="NDO924" s="806"/>
      <c r="NDP924" s="806"/>
      <c r="NDQ924" s="806"/>
      <c r="NDR924" s="806"/>
      <c r="NDS924" s="806"/>
      <c r="NDT924" s="806"/>
      <c r="NDU924" s="806"/>
      <c r="NDV924" s="806"/>
      <c r="NDW924" s="806"/>
      <c r="NDX924" s="806"/>
      <c r="NDY924" s="806"/>
      <c r="NDZ924" s="806"/>
      <c r="NEA924" s="806"/>
      <c r="NEB924" s="806"/>
      <c r="NEC924" s="806"/>
      <c r="NED924" s="806"/>
      <c r="NEE924" s="806"/>
      <c r="NEF924" s="806"/>
      <c r="NEG924" s="806"/>
      <c r="NEH924" s="806"/>
      <c r="NEI924" s="806"/>
      <c r="NEJ924" s="806"/>
      <c r="NEK924" s="806"/>
      <c r="NEL924" s="806"/>
      <c r="NEM924" s="806"/>
      <c r="NEN924" s="806"/>
      <c r="NEO924" s="806"/>
      <c r="NEP924" s="806"/>
      <c r="NEQ924" s="806"/>
      <c r="NER924" s="806"/>
      <c r="NES924" s="806"/>
      <c r="NET924" s="806"/>
      <c r="NEU924" s="806"/>
      <c r="NEV924" s="806"/>
      <c r="NEW924" s="806"/>
      <c r="NEX924" s="806"/>
      <c r="NEY924" s="806"/>
      <c r="NEZ924" s="806"/>
      <c r="NFA924" s="806"/>
      <c r="NFB924" s="806"/>
      <c r="NFC924" s="806"/>
      <c r="NFD924" s="806"/>
      <c r="NFE924" s="806"/>
      <c r="NFF924" s="806"/>
      <c r="NFG924" s="806"/>
      <c r="NFH924" s="806"/>
      <c r="NFI924" s="806"/>
      <c r="NFJ924" s="806"/>
      <c r="NFK924" s="806"/>
      <c r="NFL924" s="806"/>
      <c r="NFM924" s="806"/>
      <c r="NFN924" s="806"/>
      <c r="NFO924" s="806"/>
      <c r="NFP924" s="806"/>
      <c r="NFQ924" s="806"/>
      <c r="NFR924" s="806"/>
      <c r="NFS924" s="806"/>
      <c r="NFT924" s="806"/>
      <c r="NFU924" s="806"/>
      <c r="NFV924" s="806"/>
      <c r="NFW924" s="806"/>
      <c r="NFX924" s="806"/>
      <c r="NFY924" s="806"/>
      <c r="NFZ924" s="806"/>
      <c r="NGA924" s="806"/>
      <c r="NGB924" s="806"/>
      <c r="NGC924" s="806"/>
      <c r="NGD924" s="806"/>
      <c r="NGE924" s="806"/>
      <c r="NGF924" s="806"/>
      <c r="NGG924" s="806"/>
      <c r="NGH924" s="806"/>
      <c r="NGI924" s="806"/>
      <c r="NGJ924" s="806"/>
      <c r="NGK924" s="806"/>
      <c r="NGL924" s="806"/>
      <c r="NGM924" s="806"/>
      <c r="NGN924" s="806"/>
      <c r="NGO924" s="806"/>
      <c r="NGP924" s="806"/>
      <c r="NGQ924" s="806"/>
      <c r="NGR924" s="806"/>
      <c r="NGS924" s="806"/>
      <c r="NGT924" s="806"/>
      <c r="NGU924" s="806"/>
      <c r="NGV924" s="806"/>
      <c r="NGW924" s="806"/>
      <c r="NGX924" s="806"/>
      <c r="NGY924" s="806"/>
      <c r="NGZ924" s="806"/>
      <c r="NHA924" s="806"/>
      <c r="NHB924" s="806"/>
      <c r="NHC924" s="806"/>
      <c r="NHD924" s="806"/>
      <c r="NHE924" s="806"/>
      <c r="NHF924" s="806"/>
      <c r="NHG924" s="806"/>
      <c r="NHH924" s="806"/>
      <c r="NHI924" s="806"/>
      <c r="NHJ924" s="806"/>
      <c r="NHK924" s="806"/>
      <c r="NHL924" s="806"/>
      <c r="NHM924" s="806"/>
      <c r="NHN924" s="806"/>
      <c r="NHO924" s="806"/>
      <c r="NHP924" s="806"/>
      <c r="NHQ924" s="806"/>
      <c r="NHR924" s="806"/>
      <c r="NHS924" s="806"/>
      <c r="NHT924" s="806"/>
      <c r="NHU924" s="806"/>
      <c r="NHV924" s="806"/>
      <c r="NHW924" s="806"/>
      <c r="NHX924" s="806"/>
      <c r="NHY924" s="806"/>
      <c r="NHZ924" s="806"/>
      <c r="NIA924" s="806"/>
      <c r="NIB924" s="806"/>
      <c r="NIC924" s="806"/>
      <c r="NID924" s="806"/>
      <c r="NIE924" s="806"/>
      <c r="NIF924" s="806"/>
      <c r="NIG924" s="806"/>
      <c r="NIH924" s="806"/>
      <c r="NII924" s="806"/>
      <c r="NIJ924" s="806"/>
      <c r="NIK924" s="806"/>
      <c r="NIL924" s="806"/>
      <c r="NIM924" s="806"/>
      <c r="NIN924" s="806"/>
      <c r="NIO924" s="806"/>
      <c r="NIP924" s="806"/>
      <c r="NIQ924" s="806"/>
      <c r="NIR924" s="806"/>
      <c r="NIS924" s="806"/>
      <c r="NIT924" s="806"/>
      <c r="NIU924" s="806"/>
      <c r="NIV924" s="806"/>
      <c r="NIW924" s="806"/>
      <c r="NIX924" s="806"/>
      <c r="NIY924" s="806"/>
      <c r="NIZ924" s="806"/>
      <c r="NJA924" s="806"/>
      <c r="NJB924" s="806"/>
      <c r="NJC924" s="806"/>
      <c r="NJD924" s="806"/>
      <c r="NJE924" s="806"/>
      <c r="NJF924" s="806"/>
      <c r="NJG924" s="806"/>
      <c r="NJH924" s="806"/>
      <c r="NJI924" s="806"/>
      <c r="NJJ924" s="806"/>
      <c r="NJK924" s="806"/>
      <c r="NJL924" s="806"/>
      <c r="NJM924" s="806"/>
      <c r="NJN924" s="806"/>
      <c r="NJO924" s="806"/>
      <c r="NJP924" s="806"/>
      <c r="NJQ924" s="806"/>
      <c r="NJR924" s="806"/>
      <c r="NJS924" s="806"/>
      <c r="NJT924" s="806"/>
      <c r="NJU924" s="806"/>
      <c r="NJV924" s="806"/>
      <c r="NJW924" s="806"/>
      <c r="NJX924" s="806"/>
      <c r="NJY924" s="806"/>
      <c r="NJZ924" s="806"/>
      <c r="NKA924" s="806"/>
      <c r="NKB924" s="806"/>
      <c r="NKC924" s="806"/>
      <c r="NKD924" s="806"/>
      <c r="NKE924" s="806"/>
      <c r="NKF924" s="806"/>
      <c r="NKG924" s="806"/>
      <c r="NKH924" s="806"/>
      <c r="NKI924" s="806"/>
      <c r="NKJ924" s="806"/>
      <c r="NKK924" s="806"/>
      <c r="NKL924" s="806"/>
      <c r="NKM924" s="806"/>
      <c r="NKN924" s="806"/>
      <c r="NKO924" s="806"/>
      <c r="NKP924" s="806"/>
      <c r="NKQ924" s="806"/>
      <c r="NKR924" s="806"/>
      <c r="NKS924" s="806"/>
      <c r="NKT924" s="806"/>
      <c r="NKU924" s="806"/>
      <c r="NKV924" s="806"/>
      <c r="NKW924" s="806"/>
      <c r="NKX924" s="806"/>
      <c r="NKY924" s="806"/>
      <c r="NKZ924" s="806"/>
      <c r="NLA924" s="806"/>
      <c r="NLB924" s="806"/>
      <c r="NLC924" s="806"/>
      <c r="NLD924" s="806"/>
      <c r="NLE924" s="806"/>
      <c r="NLF924" s="806"/>
      <c r="NLG924" s="806"/>
      <c r="NLH924" s="806"/>
      <c r="NLI924" s="806"/>
      <c r="NLJ924" s="806"/>
      <c r="NLK924" s="806"/>
      <c r="NLL924" s="806"/>
      <c r="NLM924" s="806"/>
      <c r="NLN924" s="806"/>
      <c r="NLO924" s="806"/>
      <c r="NLP924" s="806"/>
      <c r="NLQ924" s="806"/>
      <c r="NLR924" s="806"/>
      <c r="NLS924" s="806"/>
      <c r="NLT924" s="806"/>
      <c r="NLU924" s="806"/>
      <c r="NLV924" s="806"/>
      <c r="NLW924" s="806"/>
      <c r="NLX924" s="806"/>
      <c r="NLY924" s="806"/>
      <c r="NLZ924" s="806"/>
      <c r="NMA924" s="806"/>
      <c r="NMB924" s="806"/>
      <c r="NMC924" s="806"/>
      <c r="NMD924" s="806"/>
      <c r="NME924" s="806"/>
      <c r="NMF924" s="806"/>
      <c r="NMG924" s="806"/>
      <c r="NMH924" s="806"/>
      <c r="NMI924" s="806"/>
      <c r="NMJ924" s="806"/>
      <c r="NMK924" s="806"/>
      <c r="NML924" s="806"/>
      <c r="NMM924" s="806"/>
      <c r="NMN924" s="806"/>
      <c r="NMO924" s="806"/>
      <c r="NMP924" s="806"/>
      <c r="NMQ924" s="806"/>
      <c r="NMR924" s="806"/>
      <c r="NMS924" s="806"/>
      <c r="NMT924" s="806"/>
      <c r="NMU924" s="806"/>
      <c r="NMV924" s="806"/>
      <c r="NMW924" s="806"/>
      <c r="NMX924" s="806"/>
      <c r="NMY924" s="806"/>
      <c r="NMZ924" s="806"/>
      <c r="NNA924" s="806"/>
      <c r="NNB924" s="806"/>
      <c r="NNC924" s="806"/>
      <c r="NND924" s="806"/>
      <c r="NNE924" s="806"/>
      <c r="NNF924" s="806"/>
      <c r="NNG924" s="806"/>
      <c r="NNH924" s="806"/>
      <c r="NNI924" s="806"/>
      <c r="NNJ924" s="806"/>
      <c r="NNK924" s="806"/>
      <c r="NNL924" s="806"/>
      <c r="NNM924" s="806"/>
      <c r="NNN924" s="806"/>
      <c r="NNO924" s="806"/>
      <c r="NNP924" s="806"/>
      <c r="NNQ924" s="806"/>
      <c r="NNR924" s="806"/>
      <c r="NNS924" s="806"/>
      <c r="NNT924" s="806"/>
      <c r="NNU924" s="806"/>
      <c r="NNV924" s="806"/>
      <c r="NNW924" s="806"/>
      <c r="NNX924" s="806"/>
      <c r="NNY924" s="806"/>
      <c r="NNZ924" s="806"/>
      <c r="NOA924" s="806"/>
      <c r="NOB924" s="806"/>
      <c r="NOC924" s="806"/>
      <c r="NOD924" s="806"/>
      <c r="NOE924" s="806"/>
      <c r="NOF924" s="806"/>
      <c r="NOG924" s="806"/>
      <c r="NOH924" s="806"/>
      <c r="NOI924" s="806"/>
      <c r="NOJ924" s="806"/>
      <c r="NOK924" s="806"/>
      <c r="NOL924" s="806"/>
      <c r="NOM924" s="806"/>
      <c r="NON924" s="806"/>
      <c r="NOO924" s="806"/>
      <c r="NOP924" s="806"/>
      <c r="NOQ924" s="806"/>
      <c r="NOR924" s="806"/>
      <c r="NOS924" s="806"/>
      <c r="NOT924" s="806"/>
      <c r="NOU924" s="806"/>
      <c r="NOV924" s="806"/>
      <c r="NOW924" s="806"/>
      <c r="NOX924" s="806"/>
      <c r="NOY924" s="806"/>
      <c r="NOZ924" s="806"/>
      <c r="NPA924" s="806"/>
      <c r="NPB924" s="806"/>
      <c r="NPC924" s="806"/>
      <c r="NPD924" s="806"/>
      <c r="NPE924" s="806"/>
      <c r="NPF924" s="806"/>
      <c r="NPG924" s="806"/>
      <c r="NPH924" s="806"/>
      <c r="NPI924" s="806"/>
      <c r="NPJ924" s="806"/>
      <c r="NPK924" s="806"/>
      <c r="NPL924" s="806"/>
      <c r="NPM924" s="806"/>
      <c r="NPN924" s="806"/>
      <c r="NPO924" s="806"/>
      <c r="NPP924" s="806"/>
      <c r="NPQ924" s="806"/>
      <c r="NPR924" s="806"/>
      <c r="NPS924" s="806"/>
      <c r="NPT924" s="806"/>
      <c r="NPU924" s="806"/>
      <c r="NPV924" s="806"/>
      <c r="NPW924" s="806"/>
      <c r="NPX924" s="806"/>
      <c r="NPY924" s="806"/>
      <c r="NPZ924" s="806"/>
      <c r="NQA924" s="806"/>
      <c r="NQB924" s="806"/>
      <c r="NQC924" s="806"/>
      <c r="NQD924" s="806"/>
      <c r="NQE924" s="806"/>
      <c r="NQF924" s="806"/>
      <c r="NQG924" s="806"/>
      <c r="NQH924" s="806"/>
      <c r="NQI924" s="806"/>
      <c r="NQJ924" s="806"/>
      <c r="NQK924" s="806"/>
      <c r="NQL924" s="806"/>
      <c r="NQM924" s="806"/>
      <c r="NQN924" s="806"/>
      <c r="NQO924" s="806"/>
      <c r="NQP924" s="806"/>
      <c r="NQQ924" s="806"/>
      <c r="NQR924" s="806"/>
      <c r="NQS924" s="806"/>
      <c r="NQT924" s="806"/>
      <c r="NQU924" s="806"/>
      <c r="NQV924" s="806"/>
      <c r="NQW924" s="806"/>
      <c r="NQX924" s="806"/>
      <c r="NQY924" s="806"/>
      <c r="NQZ924" s="806"/>
      <c r="NRA924" s="806"/>
      <c r="NRB924" s="806"/>
      <c r="NRC924" s="806"/>
      <c r="NRD924" s="806"/>
      <c r="NRE924" s="806"/>
      <c r="NRF924" s="806"/>
      <c r="NRG924" s="806"/>
      <c r="NRH924" s="806"/>
      <c r="NRI924" s="806"/>
      <c r="NRJ924" s="806"/>
      <c r="NRK924" s="806"/>
      <c r="NRL924" s="806"/>
      <c r="NRM924" s="806"/>
      <c r="NRN924" s="806"/>
      <c r="NRO924" s="806"/>
      <c r="NRP924" s="806"/>
      <c r="NRQ924" s="806"/>
      <c r="NRR924" s="806"/>
      <c r="NRS924" s="806"/>
      <c r="NRT924" s="806"/>
      <c r="NRU924" s="806"/>
      <c r="NRV924" s="806"/>
      <c r="NRW924" s="806"/>
      <c r="NRX924" s="806"/>
      <c r="NRY924" s="806"/>
      <c r="NRZ924" s="806"/>
      <c r="NSA924" s="806"/>
      <c r="NSB924" s="806"/>
      <c r="NSC924" s="806"/>
      <c r="NSD924" s="806"/>
      <c r="NSE924" s="806"/>
      <c r="NSF924" s="806"/>
      <c r="NSG924" s="806"/>
      <c r="NSH924" s="806"/>
      <c r="NSI924" s="806"/>
      <c r="NSJ924" s="806"/>
      <c r="NSK924" s="806"/>
      <c r="NSL924" s="806"/>
      <c r="NSM924" s="806"/>
      <c r="NSN924" s="806"/>
      <c r="NSO924" s="806"/>
      <c r="NSP924" s="806"/>
      <c r="NSQ924" s="806"/>
      <c r="NSR924" s="806"/>
      <c r="NSS924" s="806"/>
      <c r="NST924" s="806"/>
      <c r="NSU924" s="806"/>
      <c r="NSV924" s="806"/>
      <c r="NSW924" s="806"/>
      <c r="NSX924" s="806"/>
      <c r="NSY924" s="806"/>
      <c r="NSZ924" s="806"/>
      <c r="NTA924" s="806"/>
      <c r="NTB924" s="806"/>
      <c r="NTC924" s="806"/>
      <c r="NTD924" s="806"/>
      <c r="NTE924" s="806"/>
      <c r="NTF924" s="806"/>
      <c r="NTG924" s="806"/>
      <c r="NTH924" s="806"/>
      <c r="NTI924" s="806"/>
      <c r="NTJ924" s="806"/>
      <c r="NTK924" s="806"/>
      <c r="NTL924" s="806"/>
      <c r="NTM924" s="806"/>
      <c r="NTN924" s="806"/>
      <c r="NTO924" s="806"/>
      <c r="NTP924" s="806"/>
      <c r="NTQ924" s="806"/>
      <c r="NTR924" s="806"/>
      <c r="NTS924" s="806"/>
      <c r="NTT924" s="806"/>
      <c r="NTU924" s="806"/>
      <c r="NTV924" s="806"/>
      <c r="NTW924" s="806"/>
      <c r="NTX924" s="806"/>
      <c r="NTY924" s="806"/>
      <c r="NTZ924" s="806"/>
      <c r="NUA924" s="806"/>
      <c r="NUB924" s="806"/>
      <c r="NUC924" s="806"/>
      <c r="NUD924" s="806"/>
      <c r="NUE924" s="806"/>
      <c r="NUF924" s="806"/>
      <c r="NUG924" s="806"/>
      <c r="NUH924" s="806"/>
      <c r="NUI924" s="806"/>
      <c r="NUJ924" s="806"/>
      <c r="NUK924" s="806"/>
      <c r="NUL924" s="806"/>
      <c r="NUM924" s="806"/>
      <c r="NUN924" s="806"/>
      <c r="NUO924" s="806"/>
      <c r="NUP924" s="806"/>
      <c r="NUQ924" s="806"/>
      <c r="NUR924" s="806"/>
      <c r="NUS924" s="806"/>
      <c r="NUT924" s="806"/>
      <c r="NUU924" s="806"/>
      <c r="NUV924" s="806"/>
      <c r="NUW924" s="806"/>
      <c r="NUX924" s="806"/>
      <c r="NUY924" s="806"/>
      <c r="NUZ924" s="806"/>
      <c r="NVA924" s="806"/>
      <c r="NVB924" s="806"/>
      <c r="NVC924" s="806"/>
      <c r="NVD924" s="806"/>
      <c r="NVE924" s="806"/>
      <c r="NVF924" s="806"/>
      <c r="NVG924" s="806"/>
      <c r="NVH924" s="806"/>
      <c r="NVI924" s="806"/>
      <c r="NVJ924" s="806"/>
      <c r="NVK924" s="806"/>
      <c r="NVL924" s="806"/>
      <c r="NVM924" s="806"/>
      <c r="NVN924" s="806"/>
      <c r="NVO924" s="806"/>
      <c r="NVP924" s="806"/>
      <c r="NVQ924" s="806"/>
      <c r="NVR924" s="806"/>
      <c r="NVS924" s="806"/>
      <c r="NVT924" s="806"/>
      <c r="NVU924" s="806"/>
      <c r="NVV924" s="806"/>
      <c r="NVW924" s="806"/>
      <c r="NVX924" s="806"/>
      <c r="NVY924" s="806"/>
      <c r="NVZ924" s="806"/>
      <c r="NWA924" s="806"/>
      <c r="NWB924" s="806"/>
      <c r="NWC924" s="806"/>
      <c r="NWD924" s="806"/>
      <c r="NWE924" s="806"/>
      <c r="NWF924" s="806"/>
      <c r="NWG924" s="806"/>
      <c r="NWH924" s="806"/>
      <c r="NWI924" s="806"/>
      <c r="NWJ924" s="806"/>
      <c r="NWK924" s="806"/>
      <c r="NWL924" s="806"/>
      <c r="NWM924" s="806"/>
      <c r="NWN924" s="806"/>
      <c r="NWO924" s="806"/>
      <c r="NWP924" s="806"/>
      <c r="NWQ924" s="806"/>
      <c r="NWR924" s="806"/>
      <c r="NWS924" s="806"/>
      <c r="NWT924" s="806"/>
      <c r="NWU924" s="806"/>
      <c r="NWV924" s="806"/>
      <c r="NWW924" s="806"/>
      <c r="NWX924" s="806"/>
      <c r="NWY924" s="806"/>
      <c r="NWZ924" s="806"/>
      <c r="NXA924" s="806"/>
      <c r="NXB924" s="806"/>
      <c r="NXC924" s="806"/>
      <c r="NXD924" s="806"/>
      <c r="NXE924" s="806"/>
      <c r="NXF924" s="806"/>
      <c r="NXG924" s="806"/>
      <c r="NXH924" s="806"/>
      <c r="NXI924" s="806"/>
      <c r="NXJ924" s="806"/>
      <c r="NXK924" s="806"/>
      <c r="NXL924" s="806"/>
      <c r="NXM924" s="806"/>
      <c r="NXN924" s="806"/>
      <c r="NXO924" s="806"/>
      <c r="NXP924" s="806"/>
      <c r="NXQ924" s="806"/>
      <c r="NXR924" s="806"/>
      <c r="NXS924" s="806"/>
      <c r="NXT924" s="806"/>
      <c r="NXU924" s="806"/>
      <c r="NXV924" s="806"/>
      <c r="NXW924" s="806"/>
      <c r="NXX924" s="806"/>
      <c r="NXY924" s="806"/>
      <c r="NXZ924" s="806"/>
      <c r="NYA924" s="806"/>
      <c r="NYB924" s="806"/>
      <c r="NYC924" s="806"/>
      <c r="NYD924" s="806"/>
      <c r="NYE924" s="806"/>
      <c r="NYF924" s="806"/>
      <c r="NYG924" s="806"/>
      <c r="NYH924" s="806"/>
      <c r="NYI924" s="806"/>
      <c r="NYJ924" s="806"/>
      <c r="NYK924" s="806"/>
      <c r="NYL924" s="806"/>
      <c r="NYM924" s="806"/>
      <c r="NYN924" s="806"/>
      <c r="NYO924" s="806"/>
      <c r="NYP924" s="806"/>
      <c r="NYQ924" s="806"/>
      <c r="NYR924" s="806"/>
      <c r="NYS924" s="806"/>
      <c r="NYT924" s="806"/>
      <c r="NYU924" s="806"/>
      <c r="NYV924" s="806"/>
      <c r="NYW924" s="806"/>
      <c r="NYX924" s="806"/>
      <c r="NYY924" s="806"/>
      <c r="NYZ924" s="806"/>
      <c r="NZA924" s="806"/>
      <c r="NZB924" s="806"/>
      <c r="NZC924" s="806"/>
      <c r="NZD924" s="806"/>
      <c r="NZE924" s="806"/>
      <c r="NZF924" s="806"/>
      <c r="NZG924" s="806"/>
      <c r="NZH924" s="806"/>
      <c r="NZI924" s="806"/>
      <c r="NZJ924" s="806"/>
      <c r="NZK924" s="806"/>
      <c r="NZL924" s="806"/>
      <c r="NZM924" s="806"/>
      <c r="NZN924" s="806"/>
      <c r="NZO924" s="806"/>
      <c r="NZP924" s="806"/>
      <c r="NZQ924" s="806"/>
      <c r="NZR924" s="806"/>
      <c r="NZS924" s="806"/>
      <c r="NZT924" s="806"/>
      <c r="NZU924" s="806"/>
      <c r="NZV924" s="806"/>
      <c r="NZW924" s="806"/>
      <c r="NZX924" s="806"/>
      <c r="NZY924" s="806"/>
      <c r="NZZ924" s="806"/>
      <c r="OAA924" s="806"/>
      <c r="OAB924" s="806"/>
      <c r="OAC924" s="806"/>
      <c r="OAD924" s="806"/>
      <c r="OAE924" s="806"/>
      <c r="OAF924" s="806"/>
      <c r="OAG924" s="806"/>
      <c r="OAH924" s="806"/>
      <c r="OAI924" s="806"/>
      <c r="OAJ924" s="806"/>
      <c r="OAK924" s="806"/>
      <c r="OAL924" s="806"/>
      <c r="OAM924" s="806"/>
      <c r="OAN924" s="806"/>
      <c r="OAO924" s="806"/>
      <c r="OAP924" s="806"/>
      <c r="OAQ924" s="806"/>
      <c r="OAR924" s="806"/>
      <c r="OAS924" s="806"/>
      <c r="OAT924" s="806"/>
      <c r="OAU924" s="806"/>
      <c r="OAV924" s="806"/>
      <c r="OAW924" s="806"/>
      <c r="OAX924" s="806"/>
      <c r="OAY924" s="806"/>
      <c r="OAZ924" s="806"/>
      <c r="OBA924" s="806"/>
      <c r="OBB924" s="806"/>
      <c r="OBC924" s="806"/>
      <c r="OBD924" s="806"/>
      <c r="OBE924" s="806"/>
      <c r="OBF924" s="806"/>
      <c r="OBG924" s="806"/>
      <c r="OBH924" s="806"/>
      <c r="OBI924" s="806"/>
      <c r="OBJ924" s="806"/>
      <c r="OBK924" s="806"/>
      <c r="OBL924" s="806"/>
      <c r="OBM924" s="806"/>
      <c r="OBN924" s="806"/>
      <c r="OBO924" s="806"/>
      <c r="OBP924" s="806"/>
      <c r="OBQ924" s="806"/>
      <c r="OBR924" s="806"/>
      <c r="OBS924" s="806"/>
      <c r="OBT924" s="806"/>
      <c r="OBU924" s="806"/>
      <c r="OBV924" s="806"/>
      <c r="OBW924" s="806"/>
      <c r="OBX924" s="806"/>
      <c r="OBY924" s="806"/>
      <c r="OBZ924" s="806"/>
      <c r="OCA924" s="806"/>
      <c r="OCB924" s="806"/>
      <c r="OCC924" s="806"/>
      <c r="OCD924" s="806"/>
      <c r="OCE924" s="806"/>
      <c r="OCF924" s="806"/>
      <c r="OCG924" s="806"/>
      <c r="OCH924" s="806"/>
      <c r="OCI924" s="806"/>
      <c r="OCJ924" s="806"/>
      <c r="OCK924" s="806"/>
      <c r="OCL924" s="806"/>
      <c r="OCM924" s="806"/>
      <c r="OCN924" s="806"/>
      <c r="OCO924" s="806"/>
      <c r="OCP924" s="806"/>
      <c r="OCQ924" s="806"/>
      <c r="OCR924" s="806"/>
      <c r="OCS924" s="806"/>
      <c r="OCT924" s="806"/>
      <c r="OCU924" s="806"/>
      <c r="OCV924" s="806"/>
      <c r="OCW924" s="806"/>
      <c r="OCX924" s="806"/>
      <c r="OCY924" s="806"/>
      <c r="OCZ924" s="806"/>
      <c r="ODA924" s="806"/>
      <c r="ODB924" s="806"/>
      <c r="ODC924" s="806"/>
      <c r="ODD924" s="806"/>
      <c r="ODE924" s="806"/>
      <c r="ODF924" s="806"/>
      <c r="ODG924" s="806"/>
      <c r="ODH924" s="806"/>
      <c r="ODI924" s="806"/>
      <c r="ODJ924" s="806"/>
      <c r="ODK924" s="806"/>
      <c r="ODL924" s="806"/>
      <c r="ODM924" s="806"/>
      <c r="ODN924" s="806"/>
      <c r="ODO924" s="806"/>
      <c r="ODP924" s="806"/>
      <c r="ODQ924" s="806"/>
      <c r="ODR924" s="806"/>
      <c r="ODS924" s="806"/>
      <c r="ODT924" s="806"/>
      <c r="ODU924" s="806"/>
      <c r="ODV924" s="806"/>
      <c r="ODW924" s="806"/>
      <c r="ODX924" s="806"/>
      <c r="ODY924" s="806"/>
      <c r="ODZ924" s="806"/>
      <c r="OEA924" s="806"/>
      <c r="OEB924" s="806"/>
      <c r="OEC924" s="806"/>
      <c r="OED924" s="806"/>
      <c r="OEE924" s="806"/>
      <c r="OEF924" s="806"/>
      <c r="OEG924" s="806"/>
      <c r="OEH924" s="806"/>
      <c r="OEI924" s="806"/>
      <c r="OEJ924" s="806"/>
      <c r="OEK924" s="806"/>
      <c r="OEL924" s="806"/>
      <c r="OEM924" s="806"/>
      <c r="OEN924" s="806"/>
      <c r="OEO924" s="806"/>
      <c r="OEP924" s="806"/>
      <c r="OEQ924" s="806"/>
      <c r="OER924" s="806"/>
      <c r="OES924" s="806"/>
      <c r="OET924" s="806"/>
      <c r="OEU924" s="806"/>
      <c r="OEV924" s="806"/>
      <c r="OEW924" s="806"/>
      <c r="OEX924" s="806"/>
      <c r="OEY924" s="806"/>
      <c r="OEZ924" s="806"/>
      <c r="OFA924" s="806"/>
      <c r="OFB924" s="806"/>
      <c r="OFC924" s="806"/>
      <c r="OFD924" s="806"/>
      <c r="OFE924" s="806"/>
      <c r="OFF924" s="806"/>
      <c r="OFG924" s="806"/>
      <c r="OFH924" s="806"/>
      <c r="OFI924" s="806"/>
      <c r="OFJ924" s="806"/>
      <c r="OFK924" s="806"/>
      <c r="OFL924" s="806"/>
      <c r="OFM924" s="806"/>
      <c r="OFN924" s="806"/>
      <c r="OFO924" s="806"/>
      <c r="OFP924" s="806"/>
      <c r="OFQ924" s="806"/>
      <c r="OFR924" s="806"/>
      <c r="OFS924" s="806"/>
      <c r="OFT924" s="806"/>
      <c r="OFU924" s="806"/>
      <c r="OFV924" s="806"/>
      <c r="OFW924" s="806"/>
      <c r="OFX924" s="806"/>
      <c r="OFY924" s="806"/>
      <c r="OFZ924" s="806"/>
      <c r="OGA924" s="806"/>
      <c r="OGB924" s="806"/>
      <c r="OGC924" s="806"/>
      <c r="OGD924" s="806"/>
      <c r="OGE924" s="806"/>
      <c r="OGF924" s="806"/>
      <c r="OGG924" s="806"/>
      <c r="OGH924" s="806"/>
      <c r="OGI924" s="806"/>
      <c r="OGJ924" s="806"/>
      <c r="OGK924" s="806"/>
      <c r="OGL924" s="806"/>
      <c r="OGM924" s="806"/>
      <c r="OGN924" s="806"/>
      <c r="OGO924" s="806"/>
      <c r="OGP924" s="806"/>
      <c r="OGQ924" s="806"/>
      <c r="OGR924" s="806"/>
      <c r="OGS924" s="806"/>
      <c r="OGT924" s="806"/>
      <c r="OGU924" s="806"/>
      <c r="OGV924" s="806"/>
      <c r="OGW924" s="806"/>
      <c r="OGX924" s="806"/>
      <c r="OGY924" s="806"/>
      <c r="OGZ924" s="806"/>
      <c r="OHA924" s="806"/>
      <c r="OHB924" s="806"/>
      <c r="OHC924" s="806"/>
      <c r="OHD924" s="806"/>
      <c r="OHE924" s="806"/>
      <c r="OHF924" s="806"/>
      <c r="OHG924" s="806"/>
      <c r="OHH924" s="806"/>
      <c r="OHI924" s="806"/>
      <c r="OHJ924" s="806"/>
      <c r="OHK924" s="806"/>
      <c r="OHL924" s="806"/>
      <c r="OHM924" s="806"/>
      <c r="OHN924" s="806"/>
      <c r="OHO924" s="806"/>
      <c r="OHP924" s="806"/>
      <c r="OHQ924" s="806"/>
      <c r="OHR924" s="806"/>
      <c r="OHS924" s="806"/>
      <c r="OHT924" s="806"/>
      <c r="OHU924" s="806"/>
      <c r="OHV924" s="806"/>
      <c r="OHW924" s="806"/>
      <c r="OHX924" s="806"/>
      <c r="OHY924" s="806"/>
      <c r="OHZ924" s="806"/>
      <c r="OIA924" s="806"/>
      <c r="OIB924" s="806"/>
      <c r="OIC924" s="806"/>
      <c r="OID924" s="806"/>
      <c r="OIE924" s="806"/>
      <c r="OIF924" s="806"/>
      <c r="OIG924" s="806"/>
      <c r="OIH924" s="806"/>
      <c r="OII924" s="806"/>
      <c r="OIJ924" s="806"/>
      <c r="OIK924" s="806"/>
      <c r="OIL924" s="806"/>
      <c r="OIM924" s="806"/>
      <c r="OIN924" s="806"/>
      <c r="OIO924" s="806"/>
      <c r="OIP924" s="806"/>
      <c r="OIQ924" s="806"/>
      <c r="OIR924" s="806"/>
      <c r="OIS924" s="806"/>
      <c r="OIT924" s="806"/>
      <c r="OIU924" s="806"/>
      <c r="OIV924" s="806"/>
      <c r="OIW924" s="806"/>
      <c r="OIX924" s="806"/>
      <c r="OIY924" s="806"/>
      <c r="OIZ924" s="806"/>
      <c r="OJA924" s="806"/>
      <c r="OJB924" s="806"/>
      <c r="OJC924" s="806"/>
      <c r="OJD924" s="806"/>
      <c r="OJE924" s="806"/>
      <c r="OJF924" s="806"/>
      <c r="OJG924" s="806"/>
      <c r="OJH924" s="806"/>
      <c r="OJI924" s="806"/>
      <c r="OJJ924" s="806"/>
      <c r="OJK924" s="806"/>
      <c r="OJL924" s="806"/>
      <c r="OJM924" s="806"/>
      <c r="OJN924" s="806"/>
      <c r="OJO924" s="806"/>
      <c r="OJP924" s="806"/>
      <c r="OJQ924" s="806"/>
      <c r="OJR924" s="806"/>
      <c r="OJS924" s="806"/>
      <c r="OJT924" s="806"/>
      <c r="OJU924" s="806"/>
      <c r="OJV924" s="806"/>
      <c r="OJW924" s="806"/>
      <c r="OJX924" s="806"/>
      <c r="OJY924" s="806"/>
      <c r="OJZ924" s="806"/>
      <c r="OKA924" s="806"/>
      <c r="OKB924" s="806"/>
      <c r="OKC924" s="806"/>
      <c r="OKD924" s="806"/>
      <c r="OKE924" s="806"/>
      <c r="OKF924" s="806"/>
      <c r="OKG924" s="806"/>
      <c r="OKH924" s="806"/>
      <c r="OKI924" s="806"/>
      <c r="OKJ924" s="806"/>
      <c r="OKK924" s="806"/>
      <c r="OKL924" s="806"/>
      <c r="OKM924" s="806"/>
      <c r="OKN924" s="806"/>
      <c r="OKO924" s="806"/>
      <c r="OKP924" s="806"/>
      <c r="OKQ924" s="806"/>
      <c r="OKR924" s="806"/>
      <c r="OKS924" s="806"/>
      <c r="OKT924" s="806"/>
      <c r="OKU924" s="806"/>
      <c r="OKV924" s="806"/>
      <c r="OKW924" s="806"/>
      <c r="OKX924" s="806"/>
      <c r="OKY924" s="806"/>
      <c r="OKZ924" s="806"/>
      <c r="OLA924" s="806"/>
      <c r="OLB924" s="806"/>
      <c r="OLC924" s="806"/>
      <c r="OLD924" s="806"/>
      <c r="OLE924" s="806"/>
      <c r="OLF924" s="806"/>
      <c r="OLG924" s="806"/>
      <c r="OLH924" s="806"/>
      <c r="OLI924" s="806"/>
      <c r="OLJ924" s="806"/>
      <c r="OLK924" s="806"/>
      <c r="OLL924" s="806"/>
      <c r="OLM924" s="806"/>
      <c r="OLN924" s="806"/>
      <c r="OLO924" s="806"/>
      <c r="OLP924" s="806"/>
      <c r="OLQ924" s="806"/>
      <c r="OLR924" s="806"/>
      <c r="OLS924" s="806"/>
      <c r="OLT924" s="806"/>
      <c r="OLU924" s="806"/>
      <c r="OLV924" s="806"/>
      <c r="OLW924" s="806"/>
      <c r="OLX924" s="806"/>
      <c r="OLY924" s="806"/>
      <c r="OLZ924" s="806"/>
      <c r="OMA924" s="806"/>
      <c r="OMB924" s="806"/>
      <c r="OMC924" s="806"/>
      <c r="OMD924" s="806"/>
      <c r="OME924" s="806"/>
      <c r="OMF924" s="806"/>
      <c r="OMG924" s="806"/>
      <c r="OMH924" s="806"/>
      <c r="OMI924" s="806"/>
      <c r="OMJ924" s="806"/>
      <c r="OMK924" s="806"/>
      <c r="OML924" s="806"/>
      <c r="OMM924" s="806"/>
      <c r="OMN924" s="806"/>
      <c r="OMO924" s="806"/>
      <c r="OMP924" s="806"/>
      <c r="OMQ924" s="806"/>
      <c r="OMR924" s="806"/>
      <c r="OMS924" s="806"/>
      <c r="OMT924" s="806"/>
      <c r="OMU924" s="806"/>
      <c r="OMV924" s="806"/>
      <c r="OMW924" s="806"/>
      <c r="OMX924" s="806"/>
      <c r="OMY924" s="806"/>
      <c r="OMZ924" s="806"/>
      <c r="ONA924" s="806"/>
      <c r="ONB924" s="806"/>
      <c r="ONC924" s="806"/>
      <c r="OND924" s="806"/>
      <c r="ONE924" s="806"/>
      <c r="ONF924" s="806"/>
      <c r="ONG924" s="806"/>
      <c r="ONH924" s="806"/>
      <c r="ONI924" s="806"/>
      <c r="ONJ924" s="806"/>
      <c r="ONK924" s="806"/>
      <c r="ONL924" s="806"/>
      <c r="ONM924" s="806"/>
      <c r="ONN924" s="806"/>
      <c r="ONO924" s="806"/>
      <c r="ONP924" s="806"/>
      <c r="ONQ924" s="806"/>
      <c r="ONR924" s="806"/>
      <c r="ONS924" s="806"/>
      <c r="ONT924" s="806"/>
      <c r="ONU924" s="806"/>
      <c r="ONV924" s="806"/>
      <c r="ONW924" s="806"/>
      <c r="ONX924" s="806"/>
      <c r="ONY924" s="806"/>
      <c r="ONZ924" s="806"/>
      <c r="OOA924" s="806"/>
      <c r="OOB924" s="806"/>
      <c r="OOC924" s="806"/>
      <c r="OOD924" s="806"/>
      <c r="OOE924" s="806"/>
      <c r="OOF924" s="806"/>
      <c r="OOG924" s="806"/>
      <c r="OOH924" s="806"/>
      <c r="OOI924" s="806"/>
      <c r="OOJ924" s="806"/>
      <c r="OOK924" s="806"/>
      <c r="OOL924" s="806"/>
      <c r="OOM924" s="806"/>
      <c r="OON924" s="806"/>
      <c r="OOO924" s="806"/>
      <c r="OOP924" s="806"/>
      <c r="OOQ924" s="806"/>
      <c r="OOR924" s="806"/>
      <c r="OOS924" s="806"/>
      <c r="OOT924" s="806"/>
      <c r="OOU924" s="806"/>
      <c r="OOV924" s="806"/>
      <c r="OOW924" s="806"/>
      <c r="OOX924" s="806"/>
      <c r="OOY924" s="806"/>
      <c r="OOZ924" s="806"/>
      <c r="OPA924" s="806"/>
      <c r="OPB924" s="806"/>
      <c r="OPC924" s="806"/>
      <c r="OPD924" s="806"/>
      <c r="OPE924" s="806"/>
      <c r="OPF924" s="806"/>
      <c r="OPG924" s="806"/>
      <c r="OPH924" s="806"/>
      <c r="OPI924" s="806"/>
      <c r="OPJ924" s="806"/>
      <c r="OPK924" s="806"/>
      <c r="OPL924" s="806"/>
      <c r="OPM924" s="806"/>
      <c r="OPN924" s="806"/>
      <c r="OPO924" s="806"/>
      <c r="OPP924" s="806"/>
      <c r="OPQ924" s="806"/>
      <c r="OPR924" s="806"/>
      <c r="OPS924" s="806"/>
      <c r="OPT924" s="806"/>
      <c r="OPU924" s="806"/>
      <c r="OPV924" s="806"/>
      <c r="OPW924" s="806"/>
      <c r="OPX924" s="806"/>
      <c r="OPY924" s="806"/>
      <c r="OPZ924" s="806"/>
      <c r="OQA924" s="806"/>
      <c r="OQB924" s="806"/>
      <c r="OQC924" s="806"/>
      <c r="OQD924" s="806"/>
      <c r="OQE924" s="806"/>
      <c r="OQF924" s="806"/>
      <c r="OQG924" s="806"/>
      <c r="OQH924" s="806"/>
      <c r="OQI924" s="806"/>
      <c r="OQJ924" s="806"/>
      <c r="OQK924" s="806"/>
      <c r="OQL924" s="806"/>
      <c r="OQM924" s="806"/>
      <c r="OQN924" s="806"/>
      <c r="OQO924" s="806"/>
      <c r="OQP924" s="806"/>
      <c r="OQQ924" s="806"/>
      <c r="OQR924" s="806"/>
      <c r="OQS924" s="806"/>
      <c r="OQT924" s="806"/>
      <c r="OQU924" s="806"/>
      <c r="OQV924" s="806"/>
      <c r="OQW924" s="806"/>
      <c r="OQX924" s="806"/>
      <c r="OQY924" s="806"/>
      <c r="OQZ924" s="806"/>
      <c r="ORA924" s="806"/>
      <c r="ORB924" s="806"/>
      <c r="ORC924" s="806"/>
      <c r="ORD924" s="806"/>
      <c r="ORE924" s="806"/>
      <c r="ORF924" s="806"/>
      <c r="ORG924" s="806"/>
      <c r="ORH924" s="806"/>
      <c r="ORI924" s="806"/>
      <c r="ORJ924" s="806"/>
      <c r="ORK924" s="806"/>
      <c r="ORL924" s="806"/>
      <c r="ORM924" s="806"/>
      <c r="ORN924" s="806"/>
      <c r="ORO924" s="806"/>
      <c r="ORP924" s="806"/>
      <c r="ORQ924" s="806"/>
      <c r="ORR924" s="806"/>
      <c r="ORS924" s="806"/>
      <c r="ORT924" s="806"/>
      <c r="ORU924" s="806"/>
      <c r="ORV924" s="806"/>
      <c r="ORW924" s="806"/>
      <c r="ORX924" s="806"/>
      <c r="ORY924" s="806"/>
      <c r="ORZ924" s="806"/>
      <c r="OSA924" s="806"/>
      <c r="OSB924" s="806"/>
      <c r="OSC924" s="806"/>
      <c r="OSD924" s="806"/>
      <c r="OSE924" s="806"/>
      <c r="OSF924" s="806"/>
      <c r="OSG924" s="806"/>
      <c r="OSH924" s="806"/>
      <c r="OSI924" s="806"/>
      <c r="OSJ924" s="806"/>
      <c r="OSK924" s="806"/>
      <c r="OSL924" s="806"/>
      <c r="OSM924" s="806"/>
      <c r="OSN924" s="806"/>
      <c r="OSO924" s="806"/>
      <c r="OSP924" s="806"/>
      <c r="OSQ924" s="806"/>
      <c r="OSR924" s="806"/>
      <c r="OSS924" s="806"/>
      <c r="OST924" s="806"/>
      <c r="OSU924" s="806"/>
      <c r="OSV924" s="806"/>
      <c r="OSW924" s="806"/>
      <c r="OSX924" s="806"/>
      <c r="OSY924" s="806"/>
      <c r="OSZ924" s="806"/>
      <c r="OTA924" s="806"/>
      <c r="OTB924" s="806"/>
      <c r="OTC924" s="806"/>
      <c r="OTD924" s="806"/>
      <c r="OTE924" s="806"/>
      <c r="OTF924" s="806"/>
      <c r="OTG924" s="806"/>
      <c r="OTH924" s="806"/>
      <c r="OTI924" s="806"/>
      <c r="OTJ924" s="806"/>
      <c r="OTK924" s="806"/>
      <c r="OTL924" s="806"/>
      <c r="OTM924" s="806"/>
      <c r="OTN924" s="806"/>
      <c r="OTO924" s="806"/>
      <c r="OTP924" s="806"/>
      <c r="OTQ924" s="806"/>
      <c r="OTR924" s="806"/>
      <c r="OTS924" s="806"/>
      <c r="OTT924" s="806"/>
      <c r="OTU924" s="806"/>
      <c r="OTV924" s="806"/>
      <c r="OTW924" s="806"/>
      <c r="OTX924" s="806"/>
      <c r="OTY924" s="806"/>
      <c r="OTZ924" s="806"/>
      <c r="OUA924" s="806"/>
      <c r="OUB924" s="806"/>
      <c r="OUC924" s="806"/>
      <c r="OUD924" s="806"/>
      <c r="OUE924" s="806"/>
      <c r="OUF924" s="806"/>
      <c r="OUG924" s="806"/>
      <c r="OUH924" s="806"/>
      <c r="OUI924" s="806"/>
      <c r="OUJ924" s="806"/>
      <c r="OUK924" s="806"/>
      <c r="OUL924" s="806"/>
      <c r="OUM924" s="806"/>
      <c r="OUN924" s="806"/>
      <c r="OUO924" s="806"/>
      <c r="OUP924" s="806"/>
      <c r="OUQ924" s="806"/>
      <c r="OUR924" s="806"/>
      <c r="OUS924" s="806"/>
      <c r="OUT924" s="806"/>
      <c r="OUU924" s="806"/>
      <c r="OUV924" s="806"/>
      <c r="OUW924" s="806"/>
      <c r="OUX924" s="806"/>
      <c r="OUY924" s="806"/>
      <c r="OUZ924" s="806"/>
      <c r="OVA924" s="806"/>
      <c r="OVB924" s="806"/>
      <c r="OVC924" s="806"/>
      <c r="OVD924" s="806"/>
      <c r="OVE924" s="806"/>
      <c r="OVF924" s="806"/>
      <c r="OVG924" s="806"/>
      <c r="OVH924" s="806"/>
      <c r="OVI924" s="806"/>
      <c r="OVJ924" s="806"/>
      <c r="OVK924" s="806"/>
      <c r="OVL924" s="806"/>
      <c r="OVM924" s="806"/>
      <c r="OVN924" s="806"/>
      <c r="OVO924" s="806"/>
      <c r="OVP924" s="806"/>
      <c r="OVQ924" s="806"/>
      <c r="OVR924" s="806"/>
      <c r="OVS924" s="806"/>
      <c r="OVT924" s="806"/>
      <c r="OVU924" s="806"/>
      <c r="OVV924" s="806"/>
      <c r="OVW924" s="806"/>
      <c r="OVX924" s="806"/>
      <c r="OVY924" s="806"/>
      <c r="OVZ924" s="806"/>
      <c r="OWA924" s="806"/>
      <c r="OWB924" s="806"/>
      <c r="OWC924" s="806"/>
      <c r="OWD924" s="806"/>
      <c r="OWE924" s="806"/>
      <c r="OWF924" s="806"/>
      <c r="OWG924" s="806"/>
      <c r="OWH924" s="806"/>
      <c r="OWI924" s="806"/>
      <c r="OWJ924" s="806"/>
      <c r="OWK924" s="806"/>
      <c r="OWL924" s="806"/>
      <c r="OWM924" s="806"/>
      <c r="OWN924" s="806"/>
      <c r="OWO924" s="806"/>
      <c r="OWP924" s="806"/>
      <c r="OWQ924" s="806"/>
      <c r="OWR924" s="806"/>
      <c r="OWS924" s="806"/>
      <c r="OWT924" s="806"/>
      <c r="OWU924" s="806"/>
      <c r="OWV924" s="806"/>
      <c r="OWW924" s="806"/>
      <c r="OWX924" s="806"/>
      <c r="OWY924" s="806"/>
      <c r="OWZ924" s="806"/>
      <c r="OXA924" s="806"/>
      <c r="OXB924" s="806"/>
      <c r="OXC924" s="806"/>
      <c r="OXD924" s="806"/>
      <c r="OXE924" s="806"/>
      <c r="OXF924" s="806"/>
      <c r="OXG924" s="806"/>
      <c r="OXH924" s="806"/>
      <c r="OXI924" s="806"/>
      <c r="OXJ924" s="806"/>
      <c r="OXK924" s="806"/>
      <c r="OXL924" s="806"/>
      <c r="OXM924" s="806"/>
      <c r="OXN924" s="806"/>
      <c r="OXO924" s="806"/>
      <c r="OXP924" s="806"/>
      <c r="OXQ924" s="806"/>
      <c r="OXR924" s="806"/>
      <c r="OXS924" s="806"/>
      <c r="OXT924" s="806"/>
      <c r="OXU924" s="806"/>
      <c r="OXV924" s="806"/>
      <c r="OXW924" s="806"/>
      <c r="OXX924" s="806"/>
      <c r="OXY924" s="806"/>
      <c r="OXZ924" s="806"/>
      <c r="OYA924" s="806"/>
      <c r="OYB924" s="806"/>
      <c r="OYC924" s="806"/>
      <c r="OYD924" s="806"/>
      <c r="OYE924" s="806"/>
      <c r="OYF924" s="806"/>
      <c r="OYG924" s="806"/>
      <c r="OYH924" s="806"/>
      <c r="OYI924" s="806"/>
      <c r="OYJ924" s="806"/>
      <c r="OYK924" s="806"/>
      <c r="OYL924" s="806"/>
      <c r="OYM924" s="806"/>
      <c r="OYN924" s="806"/>
      <c r="OYO924" s="806"/>
      <c r="OYP924" s="806"/>
      <c r="OYQ924" s="806"/>
      <c r="OYR924" s="806"/>
      <c r="OYS924" s="806"/>
      <c r="OYT924" s="806"/>
      <c r="OYU924" s="806"/>
      <c r="OYV924" s="806"/>
      <c r="OYW924" s="806"/>
      <c r="OYX924" s="806"/>
      <c r="OYY924" s="806"/>
      <c r="OYZ924" s="806"/>
      <c r="OZA924" s="806"/>
      <c r="OZB924" s="806"/>
      <c r="OZC924" s="806"/>
      <c r="OZD924" s="806"/>
      <c r="OZE924" s="806"/>
      <c r="OZF924" s="806"/>
      <c r="OZG924" s="806"/>
      <c r="OZH924" s="806"/>
      <c r="OZI924" s="806"/>
      <c r="OZJ924" s="806"/>
      <c r="OZK924" s="806"/>
      <c r="OZL924" s="806"/>
      <c r="OZM924" s="806"/>
      <c r="OZN924" s="806"/>
      <c r="OZO924" s="806"/>
      <c r="OZP924" s="806"/>
      <c r="OZQ924" s="806"/>
      <c r="OZR924" s="806"/>
      <c r="OZS924" s="806"/>
      <c r="OZT924" s="806"/>
      <c r="OZU924" s="806"/>
      <c r="OZV924" s="806"/>
      <c r="OZW924" s="806"/>
      <c r="OZX924" s="806"/>
      <c r="OZY924" s="806"/>
      <c r="OZZ924" s="806"/>
      <c r="PAA924" s="806"/>
      <c r="PAB924" s="806"/>
      <c r="PAC924" s="806"/>
      <c r="PAD924" s="806"/>
      <c r="PAE924" s="806"/>
      <c r="PAF924" s="806"/>
      <c r="PAG924" s="806"/>
      <c r="PAH924" s="806"/>
      <c r="PAI924" s="806"/>
      <c r="PAJ924" s="806"/>
      <c r="PAK924" s="806"/>
      <c r="PAL924" s="806"/>
      <c r="PAM924" s="806"/>
      <c r="PAN924" s="806"/>
      <c r="PAO924" s="806"/>
      <c r="PAP924" s="806"/>
      <c r="PAQ924" s="806"/>
      <c r="PAR924" s="806"/>
      <c r="PAS924" s="806"/>
      <c r="PAT924" s="806"/>
      <c r="PAU924" s="806"/>
      <c r="PAV924" s="806"/>
      <c r="PAW924" s="806"/>
      <c r="PAX924" s="806"/>
      <c r="PAY924" s="806"/>
      <c r="PAZ924" s="806"/>
      <c r="PBA924" s="806"/>
      <c r="PBB924" s="806"/>
      <c r="PBC924" s="806"/>
      <c r="PBD924" s="806"/>
      <c r="PBE924" s="806"/>
      <c r="PBF924" s="806"/>
      <c r="PBG924" s="806"/>
      <c r="PBH924" s="806"/>
      <c r="PBI924" s="806"/>
      <c r="PBJ924" s="806"/>
      <c r="PBK924" s="806"/>
      <c r="PBL924" s="806"/>
      <c r="PBM924" s="806"/>
      <c r="PBN924" s="806"/>
      <c r="PBO924" s="806"/>
      <c r="PBP924" s="806"/>
      <c r="PBQ924" s="806"/>
      <c r="PBR924" s="806"/>
      <c r="PBS924" s="806"/>
      <c r="PBT924" s="806"/>
      <c r="PBU924" s="806"/>
      <c r="PBV924" s="806"/>
      <c r="PBW924" s="806"/>
      <c r="PBX924" s="806"/>
      <c r="PBY924" s="806"/>
      <c r="PBZ924" s="806"/>
      <c r="PCA924" s="806"/>
      <c r="PCB924" s="806"/>
      <c r="PCC924" s="806"/>
      <c r="PCD924" s="806"/>
      <c r="PCE924" s="806"/>
      <c r="PCF924" s="806"/>
      <c r="PCG924" s="806"/>
      <c r="PCH924" s="806"/>
      <c r="PCI924" s="806"/>
      <c r="PCJ924" s="806"/>
      <c r="PCK924" s="806"/>
      <c r="PCL924" s="806"/>
      <c r="PCM924" s="806"/>
      <c r="PCN924" s="806"/>
      <c r="PCO924" s="806"/>
      <c r="PCP924" s="806"/>
      <c r="PCQ924" s="806"/>
      <c r="PCR924" s="806"/>
      <c r="PCS924" s="806"/>
      <c r="PCT924" s="806"/>
      <c r="PCU924" s="806"/>
      <c r="PCV924" s="806"/>
      <c r="PCW924" s="806"/>
      <c r="PCX924" s="806"/>
      <c r="PCY924" s="806"/>
      <c r="PCZ924" s="806"/>
      <c r="PDA924" s="806"/>
      <c r="PDB924" s="806"/>
      <c r="PDC924" s="806"/>
      <c r="PDD924" s="806"/>
      <c r="PDE924" s="806"/>
      <c r="PDF924" s="806"/>
      <c r="PDG924" s="806"/>
      <c r="PDH924" s="806"/>
      <c r="PDI924" s="806"/>
      <c r="PDJ924" s="806"/>
      <c r="PDK924" s="806"/>
      <c r="PDL924" s="806"/>
      <c r="PDM924" s="806"/>
      <c r="PDN924" s="806"/>
      <c r="PDO924" s="806"/>
      <c r="PDP924" s="806"/>
      <c r="PDQ924" s="806"/>
      <c r="PDR924" s="806"/>
      <c r="PDS924" s="806"/>
      <c r="PDT924" s="806"/>
      <c r="PDU924" s="806"/>
      <c r="PDV924" s="806"/>
      <c r="PDW924" s="806"/>
      <c r="PDX924" s="806"/>
      <c r="PDY924" s="806"/>
      <c r="PDZ924" s="806"/>
      <c r="PEA924" s="806"/>
      <c r="PEB924" s="806"/>
      <c r="PEC924" s="806"/>
      <c r="PED924" s="806"/>
      <c r="PEE924" s="806"/>
      <c r="PEF924" s="806"/>
      <c r="PEG924" s="806"/>
      <c r="PEH924" s="806"/>
      <c r="PEI924" s="806"/>
      <c r="PEJ924" s="806"/>
      <c r="PEK924" s="806"/>
      <c r="PEL924" s="806"/>
      <c r="PEM924" s="806"/>
      <c r="PEN924" s="806"/>
      <c r="PEO924" s="806"/>
      <c r="PEP924" s="806"/>
      <c r="PEQ924" s="806"/>
      <c r="PER924" s="806"/>
      <c r="PES924" s="806"/>
      <c r="PET924" s="806"/>
      <c r="PEU924" s="806"/>
      <c r="PEV924" s="806"/>
      <c r="PEW924" s="806"/>
      <c r="PEX924" s="806"/>
      <c r="PEY924" s="806"/>
      <c r="PEZ924" s="806"/>
      <c r="PFA924" s="806"/>
      <c r="PFB924" s="806"/>
      <c r="PFC924" s="806"/>
      <c r="PFD924" s="806"/>
      <c r="PFE924" s="806"/>
      <c r="PFF924" s="806"/>
      <c r="PFG924" s="806"/>
      <c r="PFH924" s="806"/>
      <c r="PFI924" s="806"/>
      <c r="PFJ924" s="806"/>
      <c r="PFK924" s="806"/>
      <c r="PFL924" s="806"/>
      <c r="PFM924" s="806"/>
      <c r="PFN924" s="806"/>
      <c r="PFO924" s="806"/>
      <c r="PFP924" s="806"/>
      <c r="PFQ924" s="806"/>
      <c r="PFR924" s="806"/>
      <c r="PFS924" s="806"/>
      <c r="PFT924" s="806"/>
      <c r="PFU924" s="806"/>
      <c r="PFV924" s="806"/>
      <c r="PFW924" s="806"/>
      <c r="PFX924" s="806"/>
      <c r="PFY924" s="806"/>
      <c r="PFZ924" s="806"/>
      <c r="PGA924" s="806"/>
      <c r="PGB924" s="806"/>
      <c r="PGC924" s="806"/>
      <c r="PGD924" s="806"/>
      <c r="PGE924" s="806"/>
      <c r="PGF924" s="806"/>
      <c r="PGG924" s="806"/>
      <c r="PGH924" s="806"/>
      <c r="PGI924" s="806"/>
      <c r="PGJ924" s="806"/>
      <c r="PGK924" s="806"/>
      <c r="PGL924" s="806"/>
      <c r="PGM924" s="806"/>
      <c r="PGN924" s="806"/>
      <c r="PGO924" s="806"/>
      <c r="PGP924" s="806"/>
      <c r="PGQ924" s="806"/>
      <c r="PGR924" s="806"/>
      <c r="PGS924" s="806"/>
      <c r="PGT924" s="806"/>
      <c r="PGU924" s="806"/>
      <c r="PGV924" s="806"/>
      <c r="PGW924" s="806"/>
      <c r="PGX924" s="806"/>
      <c r="PGY924" s="806"/>
      <c r="PGZ924" s="806"/>
      <c r="PHA924" s="806"/>
      <c r="PHB924" s="806"/>
      <c r="PHC924" s="806"/>
      <c r="PHD924" s="806"/>
      <c r="PHE924" s="806"/>
      <c r="PHF924" s="806"/>
      <c r="PHG924" s="806"/>
      <c r="PHH924" s="806"/>
      <c r="PHI924" s="806"/>
      <c r="PHJ924" s="806"/>
      <c r="PHK924" s="806"/>
      <c r="PHL924" s="806"/>
      <c r="PHM924" s="806"/>
      <c r="PHN924" s="806"/>
      <c r="PHO924" s="806"/>
      <c r="PHP924" s="806"/>
      <c r="PHQ924" s="806"/>
      <c r="PHR924" s="806"/>
      <c r="PHS924" s="806"/>
      <c r="PHT924" s="806"/>
      <c r="PHU924" s="806"/>
      <c r="PHV924" s="806"/>
      <c r="PHW924" s="806"/>
      <c r="PHX924" s="806"/>
      <c r="PHY924" s="806"/>
      <c r="PHZ924" s="806"/>
      <c r="PIA924" s="806"/>
      <c r="PIB924" s="806"/>
      <c r="PIC924" s="806"/>
      <c r="PID924" s="806"/>
      <c r="PIE924" s="806"/>
      <c r="PIF924" s="806"/>
      <c r="PIG924" s="806"/>
      <c r="PIH924" s="806"/>
      <c r="PII924" s="806"/>
      <c r="PIJ924" s="806"/>
      <c r="PIK924" s="806"/>
      <c r="PIL924" s="806"/>
      <c r="PIM924" s="806"/>
      <c r="PIN924" s="806"/>
      <c r="PIO924" s="806"/>
      <c r="PIP924" s="806"/>
      <c r="PIQ924" s="806"/>
      <c r="PIR924" s="806"/>
      <c r="PIS924" s="806"/>
      <c r="PIT924" s="806"/>
      <c r="PIU924" s="806"/>
      <c r="PIV924" s="806"/>
      <c r="PIW924" s="806"/>
      <c r="PIX924" s="806"/>
      <c r="PIY924" s="806"/>
      <c r="PIZ924" s="806"/>
      <c r="PJA924" s="806"/>
      <c r="PJB924" s="806"/>
      <c r="PJC924" s="806"/>
      <c r="PJD924" s="806"/>
      <c r="PJE924" s="806"/>
      <c r="PJF924" s="806"/>
      <c r="PJG924" s="806"/>
      <c r="PJH924" s="806"/>
      <c r="PJI924" s="806"/>
      <c r="PJJ924" s="806"/>
      <c r="PJK924" s="806"/>
      <c r="PJL924" s="806"/>
      <c r="PJM924" s="806"/>
      <c r="PJN924" s="806"/>
      <c r="PJO924" s="806"/>
      <c r="PJP924" s="806"/>
      <c r="PJQ924" s="806"/>
      <c r="PJR924" s="806"/>
      <c r="PJS924" s="806"/>
      <c r="PJT924" s="806"/>
      <c r="PJU924" s="806"/>
      <c r="PJV924" s="806"/>
      <c r="PJW924" s="806"/>
      <c r="PJX924" s="806"/>
      <c r="PJY924" s="806"/>
      <c r="PJZ924" s="806"/>
      <c r="PKA924" s="806"/>
      <c r="PKB924" s="806"/>
      <c r="PKC924" s="806"/>
      <c r="PKD924" s="806"/>
      <c r="PKE924" s="806"/>
      <c r="PKF924" s="806"/>
      <c r="PKG924" s="806"/>
      <c r="PKH924" s="806"/>
      <c r="PKI924" s="806"/>
      <c r="PKJ924" s="806"/>
      <c r="PKK924" s="806"/>
      <c r="PKL924" s="806"/>
      <c r="PKM924" s="806"/>
      <c r="PKN924" s="806"/>
      <c r="PKO924" s="806"/>
      <c r="PKP924" s="806"/>
      <c r="PKQ924" s="806"/>
      <c r="PKR924" s="806"/>
      <c r="PKS924" s="806"/>
      <c r="PKT924" s="806"/>
      <c r="PKU924" s="806"/>
      <c r="PKV924" s="806"/>
      <c r="PKW924" s="806"/>
      <c r="PKX924" s="806"/>
      <c r="PKY924" s="806"/>
      <c r="PKZ924" s="806"/>
      <c r="PLA924" s="806"/>
      <c r="PLB924" s="806"/>
      <c r="PLC924" s="806"/>
      <c r="PLD924" s="806"/>
      <c r="PLE924" s="806"/>
      <c r="PLF924" s="806"/>
      <c r="PLG924" s="806"/>
      <c r="PLH924" s="806"/>
      <c r="PLI924" s="806"/>
      <c r="PLJ924" s="806"/>
      <c r="PLK924" s="806"/>
      <c r="PLL924" s="806"/>
      <c r="PLM924" s="806"/>
      <c r="PLN924" s="806"/>
      <c r="PLO924" s="806"/>
      <c r="PLP924" s="806"/>
      <c r="PLQ924" s="806"/>
      <c r="PLR924" s="806"/>
      <c r="PLS924" s="806"/>
      <c r="PLT924" s="806"/>
      <c r="PLU924" s="806"/>
      <c r="PLV924" s="806"/>
      <c r="PLW924" s="806"/>
      <c r="PLX924" s="806"/>
      <c r="PLY924" s="806"/>
      <c r="PLZ924" s="806"/>
      <c r="PMA924" s="806"/>
      <c r="PMB924" s="806"/>
      <c r="PMC924" s="806"/>
      <c r="PMD924" s="806"/>
      <c r="PME924" s="806"/>
      <c r="PMF924" s="806"/>
      <c r="PMG924" s="806"/>
      <c r="PMH924" s="806"/>
      <c r="PMI924" s="806"/>
      <c r="PMJ924" s="806"/>
      <c r="PMK924" s="806"/>
      <c r="PML924" s="806"/>
      <c r="PMM924" s="806"/>
      <c r="PMN924" s="806"/>
      <c r="PMO924" s="806"/>
      <c r="PMP924" s="806"/>
      <c r="PMQ924" s="806"/>
      <c r="PMR924" s="806"/>
      <c r="PMS924" s="806"/>
      <c r="PMT924" s="806"/>
      <c r="PMU924" s="806"/>
      <c r="PMV924" s="806"/>
      <c r="PMW924" s="806"/>
      <c r="PMX924" s="806"/>
      <c r="PMY924" s="806"/>
      <c r="PMZ924" s="806"/>
      <c r="PNA924" s="806"/>
      <c r="PNB924" s="806"/>
      <c r="PNC924" s="806"/>
      <c r="PND924" s="806"/>
      <c r="PNE924" s="806"/>
      <c r="PNF924" s="806"/>
      <c r="PNG924" s="806"/>
      <c r="PNH924" s="806"/>
      <c r="PNI924" s="806"/>
      <c r="PNJ924" s="806"/>
      <c r="PNK924" s="806"/>
      <c r="PNL924" s="806"/>
      <c r="PNM924" s="806"/>
      <c r="PNN924" s="806"/>
      <c r="PNO924" s="806"/>
      <c r="PNP924" s="806"/>
      <c r="PNQ924" s="806"/>
      <c r="PNR924" s="806"/>
      <c r="PNS924" s="806"/>
      <c r="PNT924" s="806"/>
      <c r="PNU924" s="806"/>
      <c r="PNV924" s="806"/>
      <c r="PNW924" s="806"/>
      <c r="PNX924" s="806"/>
      <c r="PNY924" s="806"/>
      <c r="PNZ924" s="806"/>
      <c r="POA924" s="806"/>
      <c r="POB924" s="806"/>
      <c r="POC924" s="806"/>
      <c r="POD924" s="806"/>
      <c r="POE924" s="806"/>
      <c r="POF924" s="806"/>
      <c r="POG924" s="806"/>
      <c r="POH924" s="806"/>
      <c r="POI924" s="806"/>
      <c r="POJ924" s="806"/>
      <c r="POK924" s="806"/>
      <c r="POL924" s="806"/>
      <c r="POM924" s="806"/>
      <c r="PON924" s="806"/>
      <c r="POO924" s="806"/>
      <c r="POP924" s="806"/>
      <c r="POQ924" s="806"/>
      <c r="POR924" s="806"/>
      <c r="POS924" s="806"/>
      <c r="POT924" s="806"/>
      <c r="POU924" s="806"/>
      <c r="POV924" s="806"/>
      <c r="POW924" s="806"/>
      <c r="POX924" s="806"/>
      <c r="POY924" s="806"/>
      <c r="POZ924" s="806"/>
      <c r="PPA924" s="806"/>
      <c r="PPB924" s="806"/>
      <c r="PPC924" s="806"/>
      <c r="PPD924" s="806"/>
      <c r="PPE924" s="806"/>
      <c r="PPF924" s="806"/>
      <c r="PPG924" s="806"/>
      <c r="PPH924" s="806"/>
      <c r="PPI924" s="806"/>
      <c r="PPJ924" s="806"/>
      <c r="PPK924" s="806"/>
      <c r="PPL924" s="806"/>
      <c r="PPM924" s="806"/>
      <c r="PPN924" s="806"/>
      <c r="PPO924" s="806"/>
      <c r="PPP924" s="806"/>
      <c r="PPQ924" s="806"/>
      <c r="PPR924" s="806"/>
      <c r="PPS924" s="806"/>
      <c r="PPT924" s="806"/>
      <c r="PPU924" s="806"/>
      <c r="PPV924" s="806"/>
      <c r="PPW924" s="806"/>
      <c r="PPX924" s="806"/>
      <c r="PPY924" s="806"/>
      <c r="PPZ924" s="806"/>
      <c r="PQA924" s="806"/>
      <c r="PQB924" s="806"/>
      <c r="PQC924" s="806"/>
      <c r="PQD924" s="806"/>
      <c r="PQE924" s="806"/>
      <c r="PQF924" s="806"/>
      <c r="PQG924" s="806"/>
      <c r="PQH924" s="806"/>
      <c r="PQI924" s="806"/>
      <c r="PQJ924" s="806"/>
      <c r="PQK924" s="806"/>
      <c r="PQL924" s="806"/>
      <c r="PQM924" s="806"/>
      <c r="PQN924" s="806"/>
      <c r="PQO924" s="806"/>
      <c r="PQP924" s="806"/>
      <c r="PQQ924" s="806"/>
      <c r="PQR924" s="806"/>
      <c r="PQS924" s="806"/>
      <c r="PQT924" s="806"/>
      <c r="PQU924" s="806"/>
      <c r="PQV924" s="806"/>
      <c r="PQW924" s="806"/>
      <c r="PQX924" s="806"/>
      <c r="PQY924" s="806"/>
      <c r="PQZ924" s="806"/>
      <c r="PRA924" s="806"/>
      <c r="PRB924" s="806"/>
      <c r="PRC924" s="806"/>
      <c r="PRD924" s="806"/>
      <c r="PRE924" s="806"/>
      <c r="PRF924" s="806"/>
      <c r="PRG924" s="806"/>
      <c r="PRH924" s="806"/>
      <c r="PRI924" s="806"/>
      <c r="PRJ924" s="806"/>
      <c r="PRK924" s="806"/>
      <c r="PRL924" s="806"/>
      <c r="PRM924" s="806"/>
      <c r="PRN924" s="806"/>
      <c r="PRO924" s="806"/>
      <c r="PRP924" s="806"/>
      <c r="PRQ924" s="806"/>
      <c r="PRR924" s="806"/>
      <c r="PRS924" s="806"/>
      <c r="PRT924" s="806"/>
      <c r="PRU924" s="806"/>
      <c r="PRV924" s="806"/>
      <c r="PRW924" s="806"/>
      <c r="PRX924" s="806"/>
      <c r="PRY924" s="806"/>
      <c r="PRZ924" s="806"/>
      <c r="PSA924" s="806"/>
      <c r="PSB924" s="806"/>
      <c r="PSC924" s="806"/>
      <c r="PSD924" s="806"/>
      <c r="PSE924" s="806"/>
      <c r="PSF924" s="806"/>
      <c r="PSG924" s="806"/>
      <c r="PSH924" s="806"/>
      <c r="PSI924" s="806"/>
      <c r="PSJ924" s="806"/>
      <c r="PSK924" s="806"/>
      <c r="PSL924" s="806"/>
      <c r="PSM924" s="806"/>
      <c r="PSN924" s="806"/>
      <c r="PSO924" s="806"/>
      <c r="PSP924" s="806"/>
      <c r="PSQ924" s="806"/>
      <c r="PSR924" s="806"/>
      <c r="PSS924" s="806"/>
      <c r="PST924" s="806"/>
      <c r="PSU924" s="806"/>
      <c r="PSV924" s="806"/>
      <c r="PSW924" s="806"/>
      <c r="PSX924" s="806"/>
      <c r="PSY924" s="806"/>
      <c r="PSZ924" s="806"/>
      <c r="PTA924" s="806"/>
      <c r="PTB924" s="806"/>
      <c r="PTC924" s="806"/>
      <c r="PTD924" s="806"/>
      <c r="PTE924" s="806"/>
      <c r="PTF924" s="806"/>
      <c r="PTG924" s="806"/>
      <c r="PTH924" s="806"/>
      <c r="PTI924" s="806"/>
      <c r="PTJ924" s="806"/>
      <c r="PTK924" s="806"/>
      <c r="PTL924" s="806"/>
      <c r="PTM924" s="806"/>
      <c r="PTN924" s="806"/>
      <c r="PTO924" s="806"/>
      <c r="PTP924" s="806"/>
      <c r="PTQ924" s="806"/>
      <c r="PTR924" s="806"/>
      <c r="PTS924" s="806"/>
      <c r="PTT924" s="806"/>
      <c r="PTU924" s="806"/>
      <c r="PTV924" s="806"/>
      <c r="PTW924" s="806"/>
      <c r="PTX924" s="806"/>
      <c r="PTY924" s="806"/>
      <c r="PTZ924" s="806"/>
      <c r="PUA924" s="806"/>
      <c r="PUB924" s="806"/>
      <c r="PUC924" s="806"/>
      <c r="PUD924" s="806"/>
      <c r="PUE924" s="806"/>
      <c r="PUF924" s="806"/>
      <c r="PUG924" s="806"/>
      <c r="PUH924" s="806"/>
      <c r="PUI924" s="806"/>
      <c r="PUJ924" s="806"/>
      <c r="PUK924" s="806"/>
      <c r="PUL924" s="806"/>
      <c r="PUM924" s="806"/>
      <c r="PUN924" s="806"/>
      <c r="PUO924" s="806"/>
      <c r="PUP924" s="806"/>
      <c r="PUQ924" s="806"/>
      <c r="PUR924" s="806"/>
      <c r="PUS924" s="806"/>
      <c r="PUT924" s="806"/>
      <c r="PUU924" s="806"/>
      <c r="PUV924" s="806"/>
      <c r="PUW924" s="806"/>
      <c r="PUX924" s="806"/>
      <c r="PUY924" s="806"/>
      <c r="PUZ924" s="806"/>
      <c r="PVA924" s="806"/>
      <c r="PVB924" s="806"/>
      <c r="PVC924" s="806"/>
      <c r="PVD924" s="806"/>
      <c r="PVE924" s="806"/>
      <c r="PVF924" s="806"/>
      <c r="PVG924" s="806"/>
      <c r="PVH924" s="806"/>
      <c r="PVI924" s="806"/>
      <c r="PVJ924" s="806"/>
      <c r="PVK924" s="806"/>
      <c r="PVL924" s="806"/>
      <c r="PVM924" s="806"/>
      <c r="PVN924" s="806"/>
      <c r="PVO924" s="806"/>
      <c r="PVP924" s="806"/>
      <c r="PVQ924" s="806"/>
      <c r="PVR924" s="806"/>
      <c r="PVS924" s="806"/>
      <c r="PVT924" s="806"/>
      <c r="PVU924" s="806"/>
      <c r="PVV924" s="806"/>
      <c r="PVW924" s="806"/>
      <c r="PVX924" s="806"/>
      <c r="PVY924" s="806"/>
      <c r="PVZ924" s="806"/>
      <c r="PWA924" s="806"/>
      <c r="PWB924" s="806"/>
      <c r="PWC924" s="806"/>
      <c r="PWD924" s="806"/>
      <c r="PWE924" s="806"/>
      <c r="PWF924" s="806"/>
      <c r="PWG924" s="806"/>
      <c r="PWH924" s="806"/>
      <c r="PWI924" s="806"/>
      <c r="PWJ924" s="806"/>
      <c r="PWK924" s="806"/>
      <c r="PWL924" s="806"/>
      <c r="PWM924" s="806"/>
      <c r="PWN924" s="806"/>
      <c r="PWO924" s="806"/>
      <c r="PWP924" s="806"/>
      <c r="PWQ924" s="806"/>
      <c r="PWR924" s="806"/>
      <c r="PWS924" s="806"/>
      <c r="PWT924" s="806"/>
      <c r="PWU924" s="806"/>
      <c r="PWV924" s="806"/>
      <c r="PWW924" s="806"/>
      <c r="PWX924" s="806"/>
      <c r="PWY924" s="806"/>
      <c r="PWZ924" s="806"/>
      <c r="PXA924" s="806"/>
      <c r="PXB924" s="806"/>
      <c r="PXC924" s="806"/>
      <c r="PXD924" s="806"/>
      <c r="PXE924" s="806"/>
      <c r="PXF924" s="806"/>
      <c r="PXG924" s="806"/>
      <c r="PXH924" s="806"/>
      <c r="PXI924" s="806"/>
      <c r="PXJ924" s="806"/>
      <c r="PXK924" s="806"/>
      <c r="PXL924" s="806"/>
      <c r="PXM924" s="806"/>
      <c r="PXN924" s="806"/>
      <c r="PXO924" s="806"/>
      <c r="PXP924" s="806"/>
      <c r="PXQ924" s="806"/>
      <c r="PXR924" s="806"/>
      <c r="PXS924" s="806"/>
      <c r="PXT924" s="806"/>
      <c r="PXU924" s="806"/>
      <c r="PXV924" s="806"/>
      <c r="PXW924" s="806"/>
      <c r="PXX924" s="806"/>
      <c r="PXY924" s="806"/>
      <c r="PXZ924" s="806"/>
      <c r="PYA924" s="806"/>
      <c r="PYB924" s="806"/>
      <c r="PYC924" s="806"/>
      <c r="PYD924" s="806"/>
      <c r="PYE924" s="806"/>
      <c r="PYF924" s="806"/>
      <c r="PYG924" s="806"/>
      <c r="PYH924" s="806"/>
      <c r="PYI924" s="806"/>
      <c r="PYJ924" s="806"/>
      <c r="PYK924" s="806"/>
      <c r="PYL924" s="806"/>
      <c r="PYM924" s="806"/>
      <c r="PYN924" s="806"/>
      <c r="PYO924" s="806"/>
      <c r="PYP924" s="806"/>
      <c r="PYQ924" s="806"/>
      <c r="PYR924" s="806"/>
      <c r="PYS924" s="806"/>
      <c r="PYT924" s="806"/>
      <c r="PYU924" s="806"/>
      <c r="PYV924" s="806"/>
      <c r="PYW924" s="806"/>
      <c r="PYX924" s="806"/>
      <c r="PYY924" s="806"/>
      <c r="PYZ924" s="806"/>
      <c r="PZA924" s="806"/>
      <c r="PZB924" s="806"/>
      <c r="PZC924" s="806"/>
      <c r="PZD924" s="806"/>
      <c r="PZE924" s="806"/>
      <c r="PZF924" s="806"/>
      <c r="PZG924" s="806"/>
      <c r="PZH924" s="806"/>
      <c r="PZI924" s="806"/>
      <c r="PZJ924" s="806"/>
      <c r="PZK924" s="806"/>
      <c r="PZL924" s="806"/>
      <c r="PZM924" s="806"/>
      <c r="PZN924" s="806"/>
      <c r="PZO924" s="806"/>
      <c r="PZP924" s="806"/>
      <c r="PZQ924" s="806"/>
      <c r="PZR924" s="806"/>
      <c r="PZS924" s="806"/>
      <c r="PZT924" s="806"/>
      <c r="PZU924" s="806"/>
      <c r="PZV924" s="806"/>
      <c r="PZW924" s="806"/>
      <c r="PZX924" s="806"/>
      <c r="PZY924" s="806"/>
      <c r="PZZ924" s="806"/>
      <c r="QAA924" s="806"/>
      <c r="QAB924" s="806"/>
      <c r="QAC924" s="806"/>
      <c r="QAD924" s="806"/>
      <c r="QAE924" s="806"/>
      <c r="QAF924" s="806"/>
      <c r="QAG924" s="806"/>
      <c r="QAH924" s="806"/>
      <c r="QAI924" s="806"/>
      <c r="QAJ924" s="806"/>
      <c r="QAK924" s="806"/>
      <c r="QAL924" s="806"/>
      <c r="QAM924" s="806"/>
      <c r="QAN924" s="806"/>
      <c r="QAO924" s="806"/>
      <c r="QAP924" s="806"/>
      <c r="QAQ924" s="806"/>
      <c r="QAR924" s="806"/>
      <c r="QAS924" s="806"/>
      <c r="QAT924" s="806"/>
      <c r="QAU924" s="806"/>
      <c r="QAV924" s="806"/>
      <c r="QAW924" s="806"/>
      <c r="QAX924" s="806"/>
      <c r="QAY924" s="806"/>
      <c r="QAZ924" s="806"/>
      <c r="QBA924" s="806"/>
      <c r="QBB924" s="806"/>
      <c r="QBC924" s="806"/>
      <c r="QBD924" s="806"/>
      <c r="QBE924" s="806"/>
      <c r="QBF924" s="806"/>
      <c r="QBG924" s="806"/>
      <c r="QBH924" s="806"/>
      <c r="QBI924" s="806"/>
      <c r="QBJ924" s="806"/>
      <c r="QBK924" s="806"/>
      <c r="QBL924" s="806"/>
      <c r="QBM924" s="806"/>
      <c r="QBN924" s="806"/>
      <c r="QBO924" s="806"/>
      <c r="QBP924" s="806"/>
      <c r="QBQ924" s="806"/>
      <c r="QBR924" s="806"/>
      <c r="QBS924" s="806"/>
      <c r="QBT924" s="806"/>
      <c r="QBU924" s="806"/>
      <c r="QBV924" s="806"/>
      <c r="QBW924" s="806"/>
      <c r="QBX924" s="806"/>
      <c r="QBY924" s="806"/>
      <c r="QBZ924" s="806"/>
      <c r="QCA924" s="806"/>
      <c r="QCB924" s="806"/>
      <c r="QCC924" s="806"/>
      <c r="QCD924" s="806"/>
      <c r="QCE924" s="806"/>
      <c r="QCF924" s="806"/>
      <c r="QCG924" s="806"/>
      <c r="QCH924" s="806"/>
      <c r="QCI924" s="806"/>
      <c r="QCJ924" s="806"/>
      <c r="QCK924" s="806"/>
      <c r="QCL924" s="806"/>
      <c r="QCM924" s="806"/>
      <c r="QCN924" s="806"/>
      <c r="QCO924" s="806"/>
      <c r="QCP924" s="806"/>
      <c r="QCQ924" s="806"/>
      <c r="QCR924" s="806"/>
      <c r="QCS924" s="806"/>
      <c r="QCT924" s="806"/>
      <c r="QCU924" s="806"/>
      <c r="QCV924" s="806"/>
      <c r="QCW924" s="806"/>
      <c r="QCX924" s="806"/>
      <c r="QCY924" s="806"/>
      <c r="QCZ924" s="806"/>
      <c r="QDA924" s="806"/>
      <c r="QDB924" s="806"/>
      <c r="QDC924" s="806"/>
      <c r="QDD924" s="806"/>
      <c r="QDE924" s="806"/>
      <c r="QDF924" s="806"/>
      <c r="QDG924" s="806"/>
      <c r="QDH924" s="806"/>
      <c r="QDI924" s="806"/>
      <c r="QDJ924" s="806"/>
      <c r="QDK924" s="806"/>
      <c r="QDL924" s="806"/>
      <c r="QDM924" s="806"/>
      <c r="QDN924" s="806"/>
      <c r="QDO924" s="806"/>
      <c r="QDP924" s="806"/>
      <c r="QDQ924" s="806"/>
      <c r="QDR924" s="806"/>
      <c r="QDS924" s="806"/>
      <c r="QDT924" s="806"/>
      <c r="QDU924" s="806"/>
      <c r="QDV924" s="806"/>
      <c r="QDW924" s="806"/>
      <c r="QDX924" s="806"/>
      <c r="QDY924" s="806"/>
      <c r="QDZ924" s="806"/>
      <c r="QEA924" s="806"/>
      <c r="QEB924" s="806"/>
      <c r="QEC924" s="806"/>
      <c r="QED924" s="806"/>
      <c r="QEE924" s="806"/>
      <c r="QEF924" s="806"/>
      <c r="QEG924" s="806"/>
      <c r="QEH924" s="806"/>
      <c r="QEI924" s="806"/>
      <c r="QEJ924" s="806"/>
      <c r="QEK924" s="806"/>
      <c r="QEL924" s="806"/>
      <c r="QEM924" s="806"/>
      <c r="QEN924" s="806"/>
      <c r="QEO924" s="806"/>
      <c r="QEP924" s="806"/>
      <c r="QEQ924" s="806"/>
      <c r="QER924" s="806"/>
      <c r="QES924" s="806"/>
      <c r="QET924" s="806"/>
      <c r="QEU924" s="806"/>
      <c r="QEV924" s="806"/>
      <c r="QEW924" s="806"/>
      <c r="QEX924" s="806"/>
      <c r="QEY924" s="806"/>
      <c r="QEZ924" s="806"/>
      <c r="QFA924" s="806"/>
      <c r="QFB924" s="806"/>
      <c r="QFC924" s="806"/>
      <c r="QFD924" s="806"/>
      <c r="QFE924" s="806"/>
      <c r="QFF924" s="806"/>
      <c r="QFG924" s="806"/>
      <c r="QFH924" s="806"/>
      <c r="QFI924" s="806"/>
      <c r="QFJ924" s="806"/>
      <c r="QFK924" s="806"/>
      <c r="QFL924" s="806"/>
      <c r="QFM924" s="806"/>
      <c r="QFN924" s="806"/>
      <c r="QFO924" s="806"/>
      <c r="QFP924" s="806"/>
      <c r="QFQ924" s="806"/>
      <c r="QFR924" s="806"/>
      <c r="QFS924" s="806"/>
      <c r="QFT924" s="806"/>
      <c r="QFU924" s="806"/>
      <c r="QFV924" s="806"/>
      <c r="QFW924" s="806"/>
      <c r="QFX924" s="806"/>
      <c r="QFY924" s="806"/>
      <c r="QFZ924" s="806"/>
      <c r="QGA924" s="806"/>
      <c r="QGB924" s="806"/>
      <c r="QGC924" s="806"/>
      <c r="QGD924" s="806"/>
      <c r="QGE924" s="806"/>
      <c r="QGF924" s="806"/>
      <c r="QGG924" s="806"/>
      <c r="QGH924" s="806"/>
      <c r="QGI924" s="806"/>
      <c r="QGJ924" s="806"/>
      <c r="QGK924" s="806"/>
      <c r="QGL924" s="806"/>
      <c r="QGM924" s="806"/>
      <c r="QGN924" s="806"/>
      <c r="QGO924" s="806"/>
      <c r="QGP924" s="806"/>
      <c r="QGQ924" s="806"/>
      <c r="QGR924" s="806"/>
      <c r="QGS924" s="806"/>
      <c r="QGT924" s="806"/>
      <c r="QGU924" s="806"/>
      <c r="QGV924" s="806"/>
      <c r="QGW924" s="806"/>
      <c r="QGX924" s="806"/>
      <c r="QGY924" s="806"/>
      <c r="QGZ924" s="806"/>
      <c r="QHA924" s="806"/>
      <c r="QHB924" s="806"/>
      <c r="QHC924" s="806"/>
      <c r="QHD924" s="806"/>
      <c r="QHE924" s="806"/>
      <c r="QHF924" s="806"/>
      <c r="QHG924" s="806"/>
      <c r="QHH924" s="806"/>
      <c r="QHI924" s="806"/>
      <c r="QHJ924" s="806"/>
      <c r="QHK924" s="806"/>
      <c r="QHL924" s="806"/>
      <c r="QHM924" s="806"/>
      <c r="QHN924" s="806"/>
      <c r="QHO924" s="806"/>
      <c r="QHP924" s="806"/>
      <c r="QHQ924" s="806"/>
      <c r="QHR924" s="806"/>
      <c r="QHS924" s="806"/>
      <c r="QHT924" s="806"/>
      <c r="QHU924" s="806"/>
      <c r="QHV924" s="806"/>
      <c r="QHW924" s="806"/>
      <c r="QHX924" s="806"/>
      <c r="QHY924" s="806"/>
      <c r="QHZ924" s="806"/>
      <c r="QIA924" s="806"/>
      <c r="QIB924" s="806"/>
      <c r="QIC924" s="806"/>
      <c r="QID924" s="806"/>
      <c r="QIE924" s="806"/>
      <c r="QIF924" s="806"/>
      <c r="QIG924" s="806"/>
      <c r="QIH924" s="806"/>
      <c r="QII924" s="806"/>
      <c r="QIJ924" s="806"/>
      <c r="QIK924" s="806"/>
      <c r="QIL924" s="806"/>
      <c r="QIM924" s="806"/>
      <c r="QIN924" s="806"/>
      <c r="QIO924" s="806"/>
      <c r="QIP924" s="806"/>
      <c r="QIQ924" s="806"/>
      <c r="QIR924" s="806"/>
      <c r="QIS924" s="806"/>
      <c r="QIT924" s="806"/>
      <c r="QIU924" s="806"/>
      <c r="QIV924" s="806"/>
      <c r="QIW924" s="806"/>
      <c r="QIX924" s="806"/>
      <c r="QIY924" s="806"/>
      <c r="QIZ924" s="806"/>
      <c r="QJA924" s="806"/>
      <c r="QJB924" s="806"/>
      <c r="QJC924" s="806"/>
      <c r="QJD924" s="806"/>
      <c r="QJE924" s="806"/>
      <c r="QJF924" s="806"/>
      <c r="QJG924" s="806"/>
      <c r="QJH924" s="806"/>
      <c r="QJI924" s="806"/>
      <c r="QJJ924" s="806"/>
      <c r="QJK924" s="806"/>
      <c r="QJL924" s="806"/>
      <c r="QJM924" s="806"/>
      <c r="QJN924" s="806"/>
      <c r="QJO924" s="806"/>
      <c r="QJP924" s="806"/>
      <c r="QJQ924" s="806"/>
      <c r="QJR924" s="806"/>
      <c r="QJS924" s="806"/>
      <c r="QJT924" s="806"/>
      <c r="QJU924" s="806"/>
      <c r="QJV924" s="806"/>
      <c r="QJW924" s="806"/>
      <c r="QJX924" s="806"/>
      <c r="QJY924" s="806"/>
      <c r="QJZ924" s="806"/>
      <c r="QKA924" s="806"/>
      <c r="QKB924" s="806"/>
      <c r="QKC924" s="806"/>
      <c r="QKD924" s="806"/>
      <c r="QKE924" s="806"/>
      <c r="QKF924" s="806"/>
      <c r="QKG924" s="806"/>
      <c r="QKH924" s="806"/>
      <c r="QKI924" s="806"/>
      <c r="QKJ924" s="806"/>
      <c r="QKK924" s="806"/>
      <c r="QKL924" s="806"/>
      <c r="QKM924" s="806"/>
      <c r="QKN924" s="806"/>
      <c r="QKO924" s="806"/>
      <c r="QKP924" s="806"/>
      <c r="QKQ924" s="806"/>
      <c r="QKR924" s="806"/>
      <c r="QKS924" s="806"/>
      <c r="QKT924" s="806"/>
      <c r="QKU924" s="806"/>
      <c r="QKV924" s="806"/>
      <c r="QKW924" s="806"/>
      <c r="QKX924" s="806"/>
      <c r="QKY924" s="806"/>
      <c r="QKZ924" s="806"/>
      <c r="QLA924" s="806"/>
      <c r="QLB924" s="806"/>
      <c r="QLC924" s="806"/>
      <c r="QLD924" s="806"/>
      <c r="QLE924" s="806"/>
      <c r="QLF924" s="806"/>
      <c r="QLG924" s="806"/>
      <c r="QLH924" s="806"/>
      <c r="QLI924" s="806"/>
      <c r="QLJ924" s="806"/>
      <c r="QLK924" s="806"/>
      <c r="QLL924" s="806"/>
      <c r="QLM924" s="806"/>
      <c r="QLN924" s="806"/>
      <c r="QLO924" s="806"/>
      <c r="QLP924" s="806"/>
      <c r="QLQ924" s="806"/>
      <c r="QLR924" s="806"/>
      <c r="QLS924" s="806"/>
      <c r="QLT924" s="806"/>
      <c r="QLU924" s="806"/>
      <c r="QLV924" s="806"/>
      <c r="QLW924" s="806"/>
      <c r="QLX924" s="806"/>
      <c r="QLY924" s="806"/>
      <c r="QLZ924" s="806"/>
      <c r="QMA924" s="806"/>
      <c r="QMB924" s="806"/>
      <c r="QMC924" s="806"/>
      <c r="QMD924" s="806"/>
      <c r="QME924" s="806"/>
      <c r="QMF924" s="806"/>
      <c r="QMG924" s="806"/>
      <c r="QMH924" s="806"/>
      <c r="QMI924" s="806"/>
      <c r="QMJ924" s="806"/>
      <c r="QMK924" s="806"/>
      <c r="QML924" s="806"/>
      <c r="QMM924" s="806"/>
      <c r="QMN924" s="806"/>
      <c r="QMO924" s="806"/>
      <c r="QMP924" s="806"/>
      <c r="QMQ924" s="806"/>
      <c r="QMR924" s="806"/>
      <c r="QMS924" s="806"/>
      <c r="QMT924" s="806"/>
      <c r="QMU924" s="806"/>
      <c r="QMV924" s="806"/>
      <c r="QMW924" s="806"/>
      <c r="QMX924" s="806"/>
      <c r="QMY924" s="806"/>
      <c r="QMZ924" s="806"/>
      <c r="QNA924" s="806"/>
      <c r="QNB924" s="806"/>
      <c r="QNC924" s="806"/>
      <c r="QND924" s="806"/>
      <c r="QNE924" s="806"/>
      <c r="QNF924" s="806"/>
      <c r="QNG924" s="806"/>
      <c r="QNH924" s="806"/>
      <c r="QNI924" s="806"/>
      <c r="QNJ924" s="806"/>
      <c r="QNK924" s="806"/>
      <c r="QNL924" s="806"/>
      <c r="QNM924" s="806"/>
      <c r="QNN924" s="806"/>
      <c r="QNO924" s="806"/>
      <c r="QNP924" s="806"/>
      <c r="QNQ924" s="806"/>
      <c r="QNR924" s="806"/>
      <c r="QNS924" s="806"/>
      <c r="QNT924" s="806"/>
      <c r="QNU924" s="806"/>
      <c r="QNV924" s="806"/>
      <c r="QNW924" s="806"/>
      <c r="QNX924" s="806"/>
      <c r="QNY924" s="806"/>
      <c r="QNZ924" s="806"/>
      <c r="QOA924" s="806"/>
      <c r="QOB924" s="806"/>
      <c r="QOC924" s="806"/>
      <c r="QOD924" s="806"/>
      <c r="QOE924" s="806"/>
      <c r="QOF924" s="806"/>
      <c r="QOG924" s="806"/>
      <c r="QOH924" s="806"/>
      <c r="QOI924" s="806"/>
      <c r="QOJ924" s="806"/>
      <c r="QOK924" s="806"/>
      <c r="QOL924" s="806"/>
      <c r="QOM924" s="806"/>
      <c r="QON924" s="806"/>
      <c r="QOO924" s="806"/>
      <c r="QOP924" s="806"/>
      <c r="QOQ924" s="806"/>
      <c r="QOR924" s="806"/>
      <c r="QOS924" s="806"/>
      <c r="QOT924" s="806"/>
      <c r="QOU924" s="806"/>
      <c r="QOV924" s="806"/>
      <c r="QOW924" s="806"/>
      <c r="QOX924" s="806"/>
      <c r="QOY924" s="806"/>
      <c r="QOZ924" s="806"/>
      <c r="QPA924" s="806"/>
      <c r="QPB924" s="806"/>
      <c r="QPC924" s="806"/>
      <c r="QPD924" s="806"/>
      <c r="QPE924" s="806"/>
      <c r="QPF924" s="806"/>
      <c r="QPG924" s="806"/>
      <c r="QPH924" s="806"/>
      <c r="QPI924" s="806"/>
      <c r="QPJ924" s="806"/>
      <c r="QPK924" s="806"/>
      <c r="QPL924" s="806"/>
      <c r="QPM924" s="806"/>
      <c r="QPN924" s="806"/>
      <c r="QPO924" s="806"/>
      <c r="QPP924" s="806"/>
      <c r="QPQ924" s="806"/>
      <c r="QPR924" s="806"/>
      <c r="QPS924" s="806"/>
      <c r="QPT924" s="806"/>
      <c r="QPU924" s="806"/>
      <c r="QPV924" s="806"/>
      <c r="QPW924" s="806"/>
      <c r="QPX924" s="806"/>
      <c r="QPY924" s="806"/>
      <c r="QPZ924" s="806"/>
      <c r="QQA924" s="806"/>
      <c r="QQB924" s="806"/>
      <c r="QQC924" s="806"/>
      <c r="QQD924" s="806"/>
      <c r="QQE924" s="806"/>
      <c r="QQF924" s="806"/>
      <c r="QQG924" s="806"/>
      <c r="QQH924" s="806"/>
      <c r="QQI924" s="806"/>
      <c r="QQJ924" s="806"/>
      <c r="QQK924" s="806"/>
      <c r="QQL924" s="806"/>
      <c r="QQM924" s="806"/>
      <c r="QQN924" s="806"/>
      <c r="QQO924" s="806"/>
      <c r="QQP924" s="806"/>
      <c r="QQQ924" s="806"/>
      <c r="QQR924" s="806"/>
      <c r="QQS924" s="806"/>
      <c r="QQT924" s="806"/>
      <c r="QQU924" s="806"/>
      <c r="QQV924" s="806"/>
      <c r="QQW924" s="806"/>
      <c r="QQX924" s="806"/>
      <c r="QQY924" s="806"/>
      <c r="QQZ924" s="806"/>
      <c r="QRA924" s="806"/>
      <c r="QRB924" s="806"/>
      <c r="QRC924" s="806"/>
      <c r="QRD924" s="806"/>
      <c r="QRE924" s="806"/>
      <c r="QRF924" s="806"/>
      <c r="QRG924" s="806"/>
      <c r="QRH924" s="806"/>
      <c r="QRI924" s="806"/>
      <c r="QRJ924" s="806"/>
      <c r="QRK924" s="806"/>
      <c r="QRL924" s="806"/>
      <c r="QRM924" s="806"/>
      <c r="QRN924" s="806"/>
      <c r="QRO924" s="806"/>
      <c r="QRP924" s="806"/>
      <c r="QRQ924" s="806"/>
      <c r="QRR924" s="806"/>
      <c r="QRS924" s="806"/>
      <c r="QRT924" s="806"/>
      <c r="QRU924" s="806"/>
      <c r="QRV924" s="806"/>
      <c r="QRW924" s="806"/>
      <c r="QRX924" s="806"/>
      <c r="QRY924" s="806"/>
      <c r="QRZ924" s="806"/>
      <c r="QSA924" s="806"/>
      <c r="QSB924" s="806"/>
      <c r="QSC924" s="806"/>
      <c r="QSD924" s="806"/>
      <c r="QSE924" s="806"/>
      <c r="QSF924" s="806"/>
      <c r="QSG924" s="806"/>
      <c r="QSH924" s="806"/>
      <c r="QSI924" s="806"/>
      <c r="QSJ924" s="806"/>
      <c r="QSK924" s="806"/>
      <c r="QSL924" s="806"/>
      <c r="QSM924" s="806"/>
      <c r="QSN924" s="806"/>
      <c r="QSO924" s="806"/>
      <c r="QSP924" s="806"/>
      <c r="QSQ924" s="806"/>
      <c r="QSR924" s="806"/>
      <c r="QSS924" s="806"/>
      <c r="QST924" s="806"/>
      <c r="QSU924" s="806"/>
      <c r="QSV924" s="806"/>
      <c r="QSW924" s="806"/>
      <c r="QSX924" s="806"/>
      <c r="QSY924" s="806"/>
      <c r="QSZ924" s="806"/>
      <c r="QTA924" s="806"/>
      <c r="QTB924" s="806"/>
      <c r="QTC924" s="806"/>
      <c r="QTD924" s="806"/>
      <c r="QTE924" s="806"/>
      <c r="QTF924" s="806"/>
      <c r="QTG924" s="806"/>
      <c r="QTH924" s="806"/>
      <c r="QTI924" s="806"/>
      <c r="QTJ924" s="806"/>
      <c r="QTK924" s="806"/>
      <c r="QTL924" s="806"/>
      <c r="QTM924" s="806"/>
      <c r="QTN924" s="806"/>
      <c r="QTO924" s="806"/>
      <c r="QTP924" s="806"/>
      <c r="QTQ924" s="806"/>
      <c r="QTR924" s="806"/>
      <c r="QTS924" s="806"/>
      <c r="QTT924" s="806"/>
      <c r="QTU924" s="806"/>
      <c r="QTV924" s="806"/>
      <c r="QTW924" s="806"/>
      <c r="QTX924" s="806"/>
      <c r="QTY924" s="806"/>
      <c r="QTZ924" s="806"/>
      <c r="QUA924" s="806"/>
      <c r="QUB924" s="806"/>
      <c r="QUC924" s="806"/>
      <c r="QUD924" s="806"/>
      <c r="QUE924" s="806"/>
      <c r="QUF924" s="806"/>
      <c r="QUG924" s="806"/>
      <c r="QUH924" s="806"/>
      <c r="QUI924" s="806"/>
      <c r="QUJ924" s="806"/>
      <c r="QUK924" s="806"/>
      <c r="QUL924" s="806"/>
      <c r="QUM924" s="806"/>
      <c r="QUN924" s="806"/>
      <c r="QUO924" s="806"/>
      <c r="QUP924" s="806"/>
      <c r="QUQ924" s="806"/>
      <c r="QUR924" s="806"/>
      <c r="QUS924" s="806"/>
      <c r="QUT924" s="806"/>
      <c r="QUU924" s="806"/>
      <c r="QUV924" s="806"/>
      <c r="QUW924" s="806"/>
      <c r="QUX924" s="806"/>
      <c r="QUY924" s="806"/>
      <c r="QUZ924" s="806"/>
      <c r="QVA924" s="806"/>
      <c r="QVB924" s="806"/>
      <c r="QVC924" s="806"/>
      <c r="QVD924" s="806"/>
      <c r="QVE924" s="806"/>
      <c r="QVF924" s="806"/>
      <c r="QVG924" s="806"/>
      <c r="QVH924" s="806"/>
      <c r="QVI924" s="806"/>
      <c r="QVJ924" s="806"/>
      <c r="QVK924" s="806"/>
      <c r="QVL924" s="806"/>
      <c r="QVM924" s="806"/>
      <c r="QVN924" s="806"/>
      <c r="QVO924" s="806"/>
      <c r="QVP924" s="806"/>
      <c r="QVQ924" s="806"/>
      <c r="QVR924" s="806"/>
      <c r="QVS924" s="806"/>
      <c r="QVT924" s="806"/>
      <c r="QVU924" s="806"/>
      <c r="QVV924" s="806"/>
      <c r="QVW924" s="806"/>
      <c r="QVX924" s="806"/>
      <c r="QVY924" s="806"/>
      <c r="QVZ924" s="806"/>
      <c r="QWA924" s="806"/>
      <c r="QWB924" s="806"/>
      <c r="QWC924" s="806"/>
      <c r="QWD924" s="806"/>
      <c r="QWE924" s="806"/>
      <c r="QWF924" s="806"/>
      <c r="QWG924" s="806"/>
      <c r="QWH924" s="806"/>
      <c r="QWI924" s="806"/>
      <c r="QWJ924" s="806"/>
      <c r="QWK924" s="806"/>
      <c r="QWL924" s="806"/>
      <c r="QWM924" s="806"/>
      <c r="QWN924" s="806"/>
      <c r="QWO924" s="806"/>
      <c r="QWP924" s="806"/>
      <c r="QWQ924" s="806"/>
      <c r="QWR924" s="806"/>
      <c r="QWS924" s="806"/>
      <c r="QWT924" s="806"/>
      <c r="QWU924" s="806"/>
      <c r="QWV924" s="806"/>
      <c r="QWW924" s="806"/>
      <c r="QWX924" s="806"/>
      <c r="QWY924" s="806"/>
      <c r="QWZ924" s="806"/>
      <c r="QXA924" s="806"/>
      <c r="QXB924" s="806"/>
      <c r="QXC924" s="806"/>
      <c r="QXD924" s="806"/>
      <c r="QXE924" s="806"/>
      <c r="QXF924" s="806"/>
      <c r="QXG924" s="806"/>
      <c r="QXH924" s="806"/>
      <c r="QXI924" s="806"/>
      <c r="QXJ924" s="806"/>
      <c r="QXK924" s="806"/>
      <c r="QXL924" s="806"/>
      <c r="QXM924" s="806"/>
      <c r="QXN924" s="806"/>
      <c r="QXO924" s="806"/>
      <c r="QXP924" s="806"/>
      <c r="QXQ924" s="806"/>
      <c r="QXR924" s="806"/>
      <c r="QXS924" s="806"/>
      <c r="QXT924" s="806"/>
      <c r="QXU924" s="806"/>
      <c r="QXV924" s="806"/>
      <c r="QXW924" s="806"/>
      <c r="QXX924" s="806"/>
      <c r="QXY924" s="806"/>
      <c r="QXZ924" s="806"/>
      <c r="QYA924" s="806"/>
      <c r="QYB924" s="806"/>
      <c r="QYC924" s="806"/>
      <c r="QYD924" s="806"/>
      <c r="QYE924" s="806"/>
      <c r="QYF924" s="806"/>
      <c r="QYG924" s="806"/>
      <c r="QYH924" s="806"/>
      <c r="QYI924" s="806"/>
      <c r="QYJ924" s="806"/>
      <c r="QYK924" s="806"/>
      <c r="QYL924" s="806"/>
      <c r="QYM924" s="806"/>
      <c r="QYN924" s="806"/>
      <c r="QYO924" s="806"/>
      <c r="QYP924" s="806"/>
      <c r="QYQ924" s="806"/>
      <c r="QYR924" s="806"/>
      <c r="QYS924" s="806"/>
      <c r="QYT924" s="806"/>
      <c r="QYU924" s="806"/>
      <c r="QYV924" s="806"/>
      <c r="QYW924" s="806"/>
      <c r="QYX924" s="806"/>
      <c r="QYY924" s="806"/>
      <c r="QYZ924" s="806"/>
      <c r="QZA924" s="806"/>
      <c r="QZB924" s="806"/>
      <c r="QZC924" s="806"/>
      <c r="QZD924" s="806"/>
      <c r="QZE924" s="806"/>
      <c r="QZF924" s="806"/>
      <c r="QZG924" s="806"/>
      <c r="QZH924" s="806"/>
      <c r="QZI924" s="806"/>
      <c r="QZJ924" s="806"/>
      <c r="QZK924" s="806"/>
      <c r="QZL924" s="806"/>
      <c r="QZM924" s="806"/>
      <c r="QZN924" s="806"/>
      <c r="QZO924" s="806"/>
      <c r="QZP924" s="806"/>
      <c r="QZQ924" s="806"/>
      <c r="QZR924" s="806"/>
      <c r="QZS924" s="806"/>
      <c r="QZT924" s="806"/>
      <c r="QZU924" s="806"/>
      <c r="QZV924" s="806"/>
      <c r="QZW924" s="806"/>
      <c r="QZX924" s="806"/>
      <c r="QZY924" s="806"/>
      <c r="QZZ924" s="806"/>
      <c r="RAA924" s="806"/>
      <c r="RAB924" s="806"/>
      <c r="RAC924" s="806"/>
      <c r="RAD924" s="806"/>
      <c r="RAE924" s="806"/>
      <c r="RAF924" s="806"/>
      <c r="RAG924" s="806"/>
      <c r="RAH924" s="806"/>
      <c r="RAI924" s="806"/>
      <c r="RAJ924" s="806"/>
      <c r="RAK924" s="806"/>
      <c r="RAL924" s="806"/>
      <c r="RAM924" s="806"/>
      <c r="RAN924" s="806"/>
      <c r="RAO924" s="806"/>
      <c r="RAP924" s="806"/>
      <c r="RAQ924" s="806"/>
      <c r="RAR924" s="806"/>
      <c r="RAS924" s="806"/>
      <c r="RAT924" s="806"/>
      <c r="RAU924" s="806"/>
      <c r="RAV924" s="806"/>
      <c r="RAW924" s="806"/>
      <c r="RAX924" s="806"/>
      <c r="RAY924" s="806"/>
      <c r="RAZ924" s="806"/>
      <c r="RBA924" s="806"/>
      <c r="RBB924" s="806"/>
      <c r="RBC924" s="806"/>
      <c r="RBD924" s="806"/>
      <c r="RBE924" s="806"/>
      <c r="RBF924" s="806"/>
      <c r="RBG924" s="806"/>
      <c r="RBH924" s="806"/>
      <c r="RBI924" s="806"/>
      <c r="RBJ924" s="806"/>
      <c r="RBK924" s="806"/>
      <c r="RBL924" s="806"/>
      <c r="RBM924" s="806"/>
      <c r="RBN924" s="806"/>
      <c r="RBO924" s="806"/>
      <c r="RBP924" s="806"/>
      <c r="RBQ924" s="806"/>
      <c r="RBR924" s="806"/>
      <c r="RBS924" s="806"/>
      <c r="RBT924" s="806"/>
      <c r="RBU924" s="806"/>
      <c r="RBV924" s="806"/>
      <c r="RBW924" s="806"/>
      <c r="RBX924" s="806"/>
      <c r="RBY924" s="806"/>
      <c r="RBZ924" s="806"/>
      <c r="RCA924" s="806"/>
      <c r="RCB924" s="806"/>
      <c r="RCC924" s="806"/>
      <c r="RCD924" s="806"/>
      <c r="RCE924" s="806"/>
      <c r="RCF924" s="806"/>
      <c r="RCG924" s="806"/>
      <c r="RCH924" s="806"/>
      <c r="RCI924" s="806"/>
      <c r="RCJ924" s="806"/>
      <c r="RCK924" s="806"/>
      <c r="RCL924" s="806"/>
      <c r="RCM924" s="806"/>
      <c r="RCN924" s="806"/>
      <c r="RCO924" s="806"/>
      <c r="RCP924" s="806"/>
      <c r="RCQ924" s="806"/>
      <c r="RCR924" s="806"/>
      <c r="RCS924" s="806"/>
      <c r="RCT924" s="806"/>
      <c r="RCU924" s="806"/>
      <c r="RCV924" s="806"/>
      <c r="RCW924" s="806"/>
      <c r="RCX924" s="806"/>
      <c r="RCY924" s="806"/>
      <c r="RCZ924" s="806"/>
      <c r="RDA924" s="806"/>
      <c r="RDB924" s="806"/>
      <c r="RDC924" s="806"/>
      <c r="RDD924" s="806"/>
      <c r="RDE924" s="806"/>
      <c r="RDF924" s="806"/>
      <c r="RDG924" s="806"/>
      <c r="RDH924" s="806"/>
      <c r="RDI924" s="806"/>
      <c r="RDJ924" s="806"/>
      <c r="RDK924" s="806"/>
      <c r="RDL924" s="806"/>
      <c r="RDM924" s="806"/>
      <c r="RDN924" s="806"/>
      <c r="RDO924" s="806"/>
      <c r="RDP924" s="806"/>
      <c r="RDQ924" s="806"/>
      <c r="RDR924" s="806"/>
      <c r="RDS924" s="806"/>
      <c r="RDT924" s="806"/>
      <c r="RDU924" s="806"/>
      <c r="RDV924" s="806"/>
      <c r="RDW924" s="806"/>
      <c r="RDX924" s="806"/>
      <c r="RDY924" s="806"/>
      <c r="RDZ924" s="806"/>
      <c r="REA924" s="806"/>
      <c r="REB924" s="806"/>
      <c r="REC924" s="806"/>
      <c r="RED924" s="806"/>
      <c r="REE924" s="806"/>
      <c r="REF924" s="806"/>
      <c r="REG924" s="806"/>
      <c r="REH924" s="806"/>
      <c r="REI924" s="806"/>
      <c r="REJ924" s="806"/>
      <c r="REK924" s="806"/>
      <c r="REL924" s="806"/>
      <c r="REM924" s="806"/>
      <c r="REN924" s="806"/>
      <c r="REO924" s="806"/>
      <c r="REP924" s="806"/>
      <c r="REQ924" s="806"/>
      <c r="RER924" s="806"/>
      <c r="RES924" s="806"/>
      <c r="RET924" s="806"/>
      <c r="REU924" s="806"/>
      <c r="REV924" s="806"/>
      <c r="REW924" s="806"/>
      <c r="REX924" s="806"/>
      <c r="REY924" s="806"/>
      <c r="REZ924" s="806"/>
      <c r="RFA924" s="806"/>
      <c r="RFB924" s="806"/>
      <c r="RFC924" s="806"/>
      <c r="RFD924" s="806"/>
      <c r="RFE924" s="806"/>
      <c r="RFF924" s="806"/>
      <c r="RFG924" s="806"/>
      <c r="RFH924" s="806"/>
      <c r="RFI924" s="806"/>
      <c r="RFJ924" s="806"/>
      <c r="RFK924" s="806"/>
      <c r="RFL924" s="806"/>
      <c r="RFM924" s="806"/>
      <c r="RFN924" s="806"/>
      <c r="RFO924" s="806"/>
      <c r="RFP924" s="806"/>
      <c r="RFQ924" s="806"/>
      <c r="RFR924" s="806"/>
      <c r="RFS924" s="806"/>
      <c r="RFT924" s="806"/>
      <c r="RFU924" s="806"/>
      <c r="RFV924" s="806"/>
      <c r="RFW924" s="806"/>
      <c r="RFX924" s="806"/>
      <c r="RFY924" s="806"/>
      <c r="RFZ924" s="806"/>
      <c r="RGA924" s="806"/>
      <c r="RGB924" s="806"/>
      <c r="RGC924" s="806"/>
      <c r="RGD924" s="806"/>
      <c r="RGE924" s="806"/>
      <c r="RGF924" s="806"/>
      <c r="RGG924" s="806"/>
      <c r="RGH924" s="806"/>
      <c r="RGI924" s="806"/>
      <c r="RGJ924" s="806"/>
      <c r="RGK924" s="806"/>
      <c r="RGL924" s="806"/>
      <c r="RGM924" s="806"/>
      <c r="RGN924" s="806"/>
      <c r="RGO924" s="806"/>
      <c r="RGP924" s="806"/>
      <c r="RGQ924" s="806"/>
      <c r="RGR924" s="806"/>
      <c r="RGS924" s="806"/>
      <c r="RGT924" s="806"/>
      <c r="RGU924" s="806"/>
      <c r="RGV924" s="806"/>
      <c r="RGW924" s="806"/>
      <c r="RGX924" s="806"/>
      <c r="RGY924" s="806"/>
      <c r="RGZ924" s="806"/>
      <c r="RHA924" s="806"/>
      <c r="RHB924" s="806"/>
      <c r="RHC924" s="806"/>
      <c r="RHD924" s="806"/>
      <c r="RHE924" s="806"/>
      <c r="RHF924" s="806"/>
      <c r="RHG924" s="806"/>
      <c r="RHH924" s="806"/>
      <c r="RHI924" s="806"/>
      <c r="RHJ924" s="806"/>
      <c r="RHK924" s="806"/>
      <c r="RHL924" s="806"/>
      <c r="RHM924" s="806"/>
      <c r="RHN924" s="806"/>
      <c r="RHO924" s="806"/>
      <c r="RHP924" s="806"/>
      <c r="RHQ924" s="806"/>
      <c r="RHR924" s="806"/>
      <c r="RHS924" s="806"/>
      <c r="RHT924" s="806"/>
      <c r="RHU924" s="806"/>
      <c r="RHV924" s="806"/>
      <c r="RHW924" s="806"/>
      <c r="RHX924" s="806"/>
      <c r="RHY924" s="806"/>
      <c r="RHZ924" s="806"/>
      <c r="RIA924" s="806"/>
      <c r="RIB924" s="806"/>
      <c r="RIC924" s="806"/>
      <c r="RID924" s="806"/>
      <c r="RIE924" s="806"/>
      <c r="RIF924" s="806"/>
      <c r="RIG924" s="806"/>
      <c r="RIH924" s="806"/>
      <c r="RII924" s="806"/>
      <c r="RIJ924" s="806"/>
      <c r="RIK924" s="806"/>
      <c r="RIL924" s="806"/>
      <c r="RIM924" s="806"/>
      <c r="RIN924" s="806"/>
      <c r="RIO924" s="806"/>
      <c r="RIP924" s="806"/>
      <c r="RIQ924" s="806"/>
      <c r="RIR924" s="806"/>
      <c r="RIS924" s="806"/>
      <c r="RIT924" s="806"/>
      <c r="RIU924" s="806"/>
      <c r="RIV924" s="806"/>
      <c r="RIW924" s="806"/>
      <c r="RIX924" s="806"/>
      <c r="RIY924" s="806"/>
      <c r="RIZ924" s="806"/>
      <c r="RJA924" s="806"/>
      <c r="RJB924" s="806"/>
      <c r="RJC924" s="806"/>
      <c r="RJD924" s="806"/>
      <c r="RJE924" s="806"/>
      <c r="RJF924" s="806"/>
      <c r="RJG924" s="806"/>
      <c r="RJH924" s="806"/>
      <c r="RJI924" s="806"/>
      <c r="RJJ924" s="806"/>
      <c r="RJK924" s="806"/>
      <c r="RJL924" s="806"/>
      <c r="RJM924" s="806"/>
      <c r="RJN924" s="806"/>
      <c r="RJO924" s="806"/>
      <c r="RJP924" s="806"/>
      <c r="RJQ924" s="806"/>
      <c r="RJR924" s="806"/>
      <c r="RJS924" s="806"/>
      <c r="RJT924" s="806"/>
      <c r="RJU924" s="806"/>
      <c r="RJV924" s="806"/>
      <c r="RJW924" s="806"/>
      <c r="RJX924" s="806"/>
      <c r="RJY924" s="806"/>
      <c r="RJZ924" s="806"/>
      <c r="RKA924" s="806"/>
      <c r="RKB924" s="806"/>
      <c r="RKC924" s="806"/>
      <c r="RKD924" s="806"/>
      <c r="RKE924" s="806"/>
      <c r="RKF924" s="806"/>
      <c r="RKG924" s="806"/>
      <c r="RKH924" s="806"/>
      <c r="RKI924" s="806"/>
      <c r="RKJ924" s="806"/>
      <c r="RKK924" s="806"/>
      <c r="RKL924" s="806"/>
      <c r="RKM924" s="806"/>
      <c r="RKN924" s="806"/>
      <c r="RKO924" s="806"/>
      <c r="RKP924" s="806"/>
      <c r="RKQ924" s="806"/>
      <c r="RKR924" s="806"/>
      <c r="RKS924" s="806"/>
      <c r="RKT924" s="806"/>
      <c r="RKU924" s="806"/>
      <c r="RKV924" s="806"/>
      <c r="RKW924" s="806"/>
      <c r="RKX924" s="806"/>
      <c r="RKY924" s="806"/>
      <c r="RKZ924" s="806"/>
      <c r="RLA924" s="806"/>
      <c r="RLB924" s="806"/>
      <c r="RLC924" s="806"/>
      <c r="RLD924" s="806"/>
      <c r="RLE924" s="806"/>
      <c r="RLF924" s="806"/>
      <c r="RLG924" s="806"/>
      <c r="RLH924" s="806"/>
      <c r="RLI924" s="806"/>
      <c r="RLJ924" s="806"/>
      <c r="RLK924" s="806"/>
      <c r="RLL924" s="806"/>
      <c r="RLM924" s="806"/>
      <c r="RLN924" s="806"/>
      <c r="RLO924" s="806"/>
      <c r="RLP924" s="806"/>
      <c r="RLQ924" s="806"/>
      <c r="RLR924" s="806"/>
      <c r="RLS924" s="806"/>
      <c r="RLT924" s="806"/>
      <c r="RLU924" s="806"/>
      <c r="RLV924" s="806"/>
      <c r="RLW924" s="806"/>
      <c r="RLX924" s="806"/>
      <c r="RLY924" s="806"/>
      <c r="RLZ924" s="806"/>
      <c r="RMA924" s="806"/>
      <c r="RMB924" s="806"/>
      <c r="RMC924" s="806"/>
      <c r="RMD924" s="806"/>
      <c r="RME924" s="806"/>
      <c r="RMF924" s="806"/>
      <c r="RMG924" s="806"/>
      <c r="RMH924" s="806"/>
      <c r="RMI924" s="806"/>
      <c r="RMJ924" s="806"/>
      <c r="RMK924" s="806"/>
      <c r="RML924" s="806"/>
      <c r="RMM924" s="806"/>
      <c r="RMN924" s="806"/>
      <c r="RMO924" s="806"/>
      <c r="RMP924" s="806"/>
      <c r="RMQ924" s="806"/>
      <c r="RMR924" s="806"/>
      <c r="RMS924" s="806"/>
      <c r="RMT924" s="806"/>
      <c r="RMU924" s="806"/>
      <c r="RMV924" s="806"/>
      <c r="RMW924" s="806"/>
      <c r="RMX924" s="806"/>
      <c r="RMY924" s="806"/>
      <c r="RMZ924" s="806"/>
      <c r="RNA924" s="806"/>
      <c r="RNB924" s="806"/>
      <c r="RNC924" s="806"/>
      <c r="RND924" s="806"/>
      <c r="RNE924" s="806"/>
      <c r="RNF924" s="806"/>
      <c r="RNG924" s="806"/>
      <c r="RNH924" s="806"/>
      <c r="RNI924" s="806"/>
      <c r="RNJ924" s="806"/>
      <c r="RNK924" s="806"/>
      <c r="RNL924" s="806"/>
      <c r="RNM924" s="806"/>
      <c r="RNN924" s="806"/>
      <c r="RNO924" s="806"/>
      <c r="RNP924" s="806"/>
      <c r="RNQ924" s="806"/>
      <c r="RNR924" s="806"/>
      <c r="RNS924" s="806"/>
      <c r="RNT924" s="806"/>
      <c r="RNU924" s="806"/>
      <c r="RNV924" s="806"/>
      <c r="RNW924" s="806"/>
      <c r="RNX924" s="806"/>
      <c r="RNY924" s="806"/>
      <c r="RNZ924" s="806"/>
      <c r="ROA924" s="806"/>
      <c r="ROB924" s="806"/>
      <c r="ROC924" s="806"/>
      <c r="ROD924" s="806"/>
      <c r="ROE924" s="806"/>
      <c r="ROF924" s="806"/>
      <c r="ROG924" s="806"/>
      <c r="ROH924" s="806"/>
      <c r="ROI924" s="806"/>
      <c r="ROJ924" s="806"/>
      <c r="ROK924" s="806"/>
      <c r="ROL924" s="806"/>
      <c r="ROM924" s="806"/>
      <c r="RON924" s="806"/>
      <c r="ROO924" s="806"/>
      <c r="ROP924" s="806"/>
      <c r="ROQ924" s="806"/>
      <c r="ROR924" s="806"/>
      <c r="ROS924" s="806"/>
      <c r="ROT924" s="806"/>
      <c r="ROU924" s="806"/>
      <c r="ROV924" s="806"/>
      <c r="ROW924" s="806"/>
      <c r="ROX924" s="806"/>
      <c r="ROY924" s="806"/>
      <c r="ROZ924" s="806"/>
      <c r="RPA924" s="806"/>
      <c r="RPB924" s="806"/>
      <c r="RPC924" s="806"/>
      <c r="RPD924" s="806"/>
      <c r="RPE924" s="806"/>
      <c r="RPF924" s="806"/>
      <c r="RPG924" s="806"/>
      <c r="RPH924" s="806"/>
      <c r="RPI924" s="806"/>
      <c r="RPJ924" s="806"/>
      <c r="RPK924" s="806"/>
      <c r="RPL924" s="806"/>
      <c r="RPM924" s="806"/>
      <c r="RPN924" s="806"/>
      <c r="RPO924" s="806"/>
      <c r="RPP924" s="806"/>
      <c r="RPQ924" s="806"/>
      <c r="RPR924" s="806"/>
      <c r="RPS924" s="806"/>
      <c r="RPT924" s="806"/>
      <c r="RPU924" s="806"/>
      <c r="RPV924" s="806"/>
      <c r="RPW924" s="806"/>
      <c r="RPX924" s="806"/>
      <c r="RPY924" s="806"/>
      <c r="RPZ924" s="806"/>
      <c r="RQA924" s="806"/>
      <c r="RQB924" s="806"/>
      <c r="RQC924" s="806"/>
      <c r="RQD924" s="806"/>
      <c r="RQE924" s="806"/>
      <c r="RQF924" s="806"/>
      <c r="RQG924" s="806"/>
      <c r="RQH924" s="806"/>
      <c r="RQI924" s="806"/>
      <c r="RQJ924" s="806"/>
      <c r="RQK924" s="806"/>
      <c r="RQL924" s="806"/>
      <c r="RQM924" s="806"/>
      <c r="RQN924" s="806"/>
      <c r="RQO924" s="806"/>
      <c r="RQP924" s="806"/>
      <c r="RQQ924" s="806"/>
      <c r="RQR924" s="806"/>
      <c r="RQS924" s="806"/>
      <c r="RQT924" s="806"/>
      <c r="RQU924" s="806"/>
      <c r="RQV924" s="806"/>
      <c r="RQW924" s="806"/>
      <c r="RQX924" s="806"/>
      <c r="RQY924" s="806"/>
      <c r="RQZ924" s="806"/>
      <c r="RRA924" s="806"/>
      <c r="RRB924" s="806"/>
      <c r="RRC924" s="806"/>
      <c r="RRD924" s="806"/>
      <c r="RRE924" s="806"/>
      <c r="RRF924" s="806"/>
      <c r="RRG924" s="806"/>
      <c r="RRH924" s="806"/>
      <c r="RRI924" s="806"/>
      <c r="RRJ924" s="806"/>
      <c r="RRK924" s="806"/>
      <c r="RRL924" s="806"/>
      <c r="RRM924" s="806"/>
      <c r="RRN924" s="806"/>
      <c r="RRO924" s="806"/>
      <c r="RRP924" s="806"/>
      <c r="RRQ924" s="806"/>
      <c r="RRR924" s="806"/>
      <c r="RRS924" s="806"/>
      <c r="RRT924" s="806"/>
      <c r="RRU924" s="806"/>
      <c r="RRV924" s="806"/>
      <c r="RRW924" s="806"/>
      <c r="RRX924" s="806"/>
      <c r="RRY924" s="806"/>
      <c r="RRZ924" s="806"/>
      <c r="RSA924" s="806"/>
      <c r="RSB924" s="806"/>
      <c r="RSC924" s="806"/>
      <c r="RSD924" s="806"/>
      <c r="RSE924" s="806"/>
      <c r="RSF924" s="806"/>
      <c r="RSG924" s="806"/>
      <c r="RSH924" s="806"/>
      <c r="RSI924" s="806"/>
      <c r="RSJ924" s="806"/>
      <c r="RSK924" s="806"/>
      <c r="RSL924" s="806"/>
      <c r="RSM924" s="806"/>
      <c r="RSN924" s="806"/>
      <c r="RSO924" s="806"/>
      <c r="RSP924" s="806"/>
      <c r="RSQ924" s="806"/>
      <c r="RSR924" s="806"/>
      <c r="RSS924" s="806"/>
      <c r="RST924" s="806"/>
      <c r="RSU924" s="806"/>
      <c r="RSV924" s="806"/>
      <c r="RSW924" s="806"/>
      <c r="RSX924" s="806"/>
      <c r="RSY924" s="806"/>
      <c r="RSZ924" s="806"/>
      <c r="RTA924" s="806"/>
      <c r="RTB924" s="806"/>
      <c r="RTC924" s="806"/>
      <c r="RTD924" s="806"/>
      <c r="RTE924" s="806"/>
      <c r="RTF924" s="806"/>
      <c r="RTG924" s="806"/>
      <c r="RTH924" s="806"/>
      <c r="RTI924" s="806"/>
      <c r="RTJ924" s="806"/>
      <c r="RTK924" s="806"/>
      <c r="RTL924" s="806"/>
      <c r="RTM924" s="806"/>
      <c r="RTN924" s="806"/>
      <c r="RTO924" s="806"/>
      <c r="RTP924" s="806"/>
      <c r="RTQ924" s="806"/>
      <c r="RTR924" s="806"/>
      <c r="RTS924" s="806"/>
      <c r="RTT924" s="806"/>
      <c r="RTU924" s="806"/>
      <c r="RTV924" s="806"/>
      <c r="RTW924" s="806"/>
      <c r="RTX924" s="806"/>
      <c r="RTY924" s="806"/>
      <c r="RTZ924" s="806"/>
      <c r="RUA924" s="806"/>
      <c r="RUB924" s="806"/>
      <c r="RUC924" s="806"/>
      <c r="RUD924" s="806"/>
      <c r="RUE924" s="806"/>
      <c r="RUF924" s="806"/>
      <c r="RUG924" s="806"/>
      <c r="RUH924" s="806"/>
      <c r="RUI924" s="806"/>
      <c r="RUJ924" s="806"/>
      <c r="RUK924" s="806"/>
      <c r="RUL924" s="806"/>
      <c r="RUM924" s="806"/>
      <c r="RUN924" s="806"/>
      <c r="RUO924" s="806"/>
      <c r="RUP924" s="806"/>
      <c r="RUQ924" s="806"/>
      <c r="RUR924" s="806"/>
      <c r="RUS924" s="806"/>
      <c r="RUT924" s="806"/>
      <c r="RUU924" s="806"/>
      <c r="RUV924" s="806"/>
      <c r="RUW924" s="806"/>
      <c r="RUX924" s="806"/>
      <c r="RUY924" s="806"/>
      <c r="RUZ924" s="806"/>
      <c r="RVA924" s="806"/>
      <c r="RVB924" s="806"/>
      <c r="RVC924" s="806"/>
      <c r="RVD924" s="806"/>
      <c r="RVE924" s="806"/>
      <c r="RVF924" s="806"/>
      <c r="RVG924" s="806"/>
      <c r="RVH924" s="806"/>
      <c r="RVI924" s="806"/>
      <c r="RVJ924" s="806"/>
      <c r="RVK924" s="806"/>
      <c r="RVL924" s="806"/>
      <c r="RVM924" s="806"/>
      <c r="RVN924" s="806"/>
      <c r="RVO924" s="806"/>
      <c r="RVP924" s="806"/>
      <c r="RVQ924" s="806"/>
      <c r="RVR924" s="806"/>
      <c r="RVS924" s="806"/>
      <c r="RVT924" s="806"/>
      <c r="RVU924" s="806"/>
      <c r="RVV924" s="806"/>
      <c r="RVW924" s="806"/>
      <c r="RVX924" s="806"/>
      <c r="RVY924" s="806"/>
      <c r="RVZ924" s="806"/>
      <c r="RWA924" s="806"/>
      <c r="RWB924" s="806"/>
      <c r="RWC924" s="806"/>
      <c r="RWD924" s="806"/>
      <c r="RWE924" s="806"/>
      <c r="RWF924" s="806"/>
      <c r="RWG924" s="806"/>
      <c r="RWH924" s="806"/>
      <c r="RWI924" s="806"/>
      <c r="RWJ924" s="806"/>
      <c r="RWK924" s="806"/>
      <c r="RWL924" s="806"/>
      <c r="RWM924" s="806"/>
      <c r="RWN924" s="806"/>
      <c r="RWO924" s="806"/>
      <c r="RWP924" s="806"/>
      <c r="RWQ924" s="806"/>
      <c r="RWR924" s="806"/>
      <c r="RWS924" s="806"/>
      <c r="RWT924" s="806"/>
      <c r="RWU924" s="806"/>
      <c r="RWV924" s="806"/>
      <c r="RWW924" s="806"/>
      <c r="RWX924" s="806"/>
      <c r="RWY924" s="806"/>
      <c r="RWZ924" s="806"/>
      <c r="RXA924" s="806"/>
      <c r="RXB924" s="806"/>
      <c r="RXC924" s="806"/>
      <c r="RXD924" s="806"/>
      <c r="RXE924" s="806"/>
      <c r="RXF924" s="806"/>
      <c r="RXG924" s="806"/>
      <c r="RXH924" s="806"/>
      <c r="RXI924" s="806"/>
      <c r="RXJ924" s="806"/>
      <c r="RXK924" s="806"/>
      <c r="RXL924" s="806"/>
      <c r="RXM924" s="806"/>
      <c r="RXN924" s="806"/>
      <c r="RXO924" s="806"/>
      <c r="RXP924" s="806"/>
      <c r="RXQ924" s="806"/>
      <c r="RXR924" s="806"/>
      <c r="RXS924" s="806"/>
      <c r="RXT924" s="806"/>
      <c r="RXU924" s="806"/>
      <c r="RXV924" s="806"/>
      <c r="RXW924" s="806"/>
      <c r="RXX924" s="806"/>
      <c r="RXY924" s="806"/>
      <c r="RXZ924" s="806"/>
      <c r="RYA924" s="806"/>
      <c r="RYB924" s="806"/>
      <c r="RYC924" s="806"/>
      <c r="RYD924" s="806"/>
      <c r="RYE924" s="806"/>
      <c r="RYF924" s="806"/>
      <c r="RYG924" s="806"/>
      <c r="RYH924" s="806"/>
      <c r="RYI924" s="806"/>
      <c r="RYJ924" s="806"/>
      <c r="RYK924" s="806"/>
      <c r="RYL924" s="806"/>
      <c r="RYM924" s="806"/>
      <c r="RYN924" s="806"/>
      <c r="RYO924" s="806"/>
      <c r="RYP924" s="806"/>
      <c r="RYQ924" s="806"/>
      <c r="RYR924" s="806"/>
      <c r="RYS924" s="806"/>
      <c r="RYT924" s="806"/>
      <c r="RYU924" s="806"/>
      <c r="RYV924" s="806"/>
      <c r="RYW924" s="806"/>
      <c r="RYX924" s="806"/>
      <c r="RYY924" s="806"/>
      <c r="RYZ924" s="806"/>
      <c r="RZA924" s="806"/>
      <c r="RZB924" s="806"/>
      <c r="RZC924" s="806"/>
      <c r="RZD924" s="806"/>
      <c r="RZE924" s="806"/>
      <c r="RZF924" s="806"/>
      <c r="RZG924" s="806"/>
      <c r="RZH924" s="806"/>
      <c r="RZI924" s="806"/>
      <c r="RZJ924" s="806"/>
      <c r="RZK924" s="806"/>
      <c r="RZL924" s="806"/>
      <c r="RZM924" s="806"/>
      <c r="RZN924" s="806"/>
      <c r="RZO924" s="806"/>
      <c r="RZP924" s="806"/>
      <c r="RZQ924" s="806"/>
      <c r="RZR924" s="806"/>
      <c r="RZS924" s="806"/>
      <c r="RZT924" s="806"/>
      <c r="RZU924" s="806"/>
      <c r="RZV924" s="806"/>
      <c r="RZW924" s="806"/>
      <c r="RZX924" s="806"/>
      <c r="RZY924" s="806"/>
      <c r="RZZ924" s="806"/>
      <c r="SAA924" s="806"/>
      <c r="SAB924" s="806"/>
      <c r="SAC924" s="806"/>
      <c r="SAD924" s="806"/>
      <c r="SAE924" s="806"/>
      <c r="SAF924" s="806"/>
      <c r="SAG924" s="806"/>
      <c r="SAH924" s="806"/>
      <c r="SAI924" s="806"/>
      <c r="SAJ924" s="806"/>
      <c r="SAK924" s="806"/>
      <c r="SAL924" s="806"/>
      <c r="SAM924" s="806"/>
      <c r="SAN924" s="806"/>
      <c r="SAO924" s="806"/>
      <c r="SAP924" s="806"/>
      <c r="SAQ924" s="806"/>
      <c r="SAR924" s="806"/>
      <c r="SAS924" s="806"/>
      <c r="SAT924" s="806"/>
      <c r="SAU924" s="806"/>
      <c r="SAV924" s="806"/>
      <c r="SAW924" s="806"/>
      <c r="SAX924" s="806"/>
      <c r="SAY924" s="806"/>
      <c r="SAZ924" s="806"/>
      <c r="SBA924" s="806"/>
      <c r="SBB924" s="806"/>
      <c r="SBC924" s="806"/>
      <c r="SBD924" s="806"/>
      <c r="SBE924" s="806"/>
      <c r="SBF924" s="806"/>
      <c r="SBG924" s="806"/>
      <c r="SBH924" s="806"/>
      <c r="SBI924" s="806"/>
      <c r="SBJ924" s="806"/>
      <c r="SBK924" s="806"/>
      <c r="SBL924" s="806"/>
      <c r="SBM924" s="806"/>
      <c r="SBN924" s="806"/>
      <c r="SBO924" s="806"/>
      <c r="SBP924" s="806"/>
      <c r="SBQ924" s="806"/>
      <c r="SBR924" s="806"/>
      <c r="SBS924" s="806"/>
      <c r="SBT924" s="806"/>
      <c r="SBU924" s="806"/>
      <c r="SBV924" s="806"/>
      <c r="SBW924" s="806"/>
      <c r="SBX924" s="806"/>
      <c r="SBY924" s="806"/>
      <c r="SBZ924" s="806"/>
      <c r="SCA924" s="806"/>
      <c r="SCB924" s="806"/>
      <c r="SCC924" s="806"/>
      <c r="SCD924" s="806"/>
      <c r="SCE924" s="806"/>
      <c r="SCF924" s="806"/>
      <c r="SCG924" s="806"/>
      <c r="SCH924" s="806"/>
      <c r="SCI924" s="806"/>
      <c r="SCJ924" s="806"/>
      <c r="SCK924" s="806"/>
      <c r="SCL924" s="806"/>
      <c r="SCM924" s="806"/>
      <c r="SCN924" s="806"/>
      <c r="SCO924" s="806"/>
      <c r="SCP924" s="806"/>
      <c r="SCQ924" s="806"/>
      <c r="SCR924" s="806"/>
      <c r="SCS924" s="806"/>
      <c r="SCT924" s="806"/>
      <c r="SCU924" s="806"/>
      <c r="SCV924" s="806"/>
      <c r="SCW924" s="806"/>
      <c r="SCX924" s="806"/>
      <c r="SCY924" s="806"/>
      <c r="SCZ924" s="806"/>
      <c r="SDA924" s="806"/>
      <c r="SDB924" s="806"/>
      <c r="SDC924" s="806"/>
      <c r="SDD924" s="806"/>
      <c r="SDE924" s="806"/>
      <c r="SDF924" s="806"/>
      <c r="SDG924" s="806"/>
      <c r="SDH924" s="806"/>
      <c r="SDI924" s="806"/>
      <c r="SDJ924" s="806"/>
      <c r="SDK924" s="806"/>
      <c r="SDL924" s="806"/>
      <c r="SDM924" s="806"/>
      <c r="SDN924" s="806"/>
      <c r="SDO924" s="806"/>
      <c r="SDP924" s="806"/>
      <c r="SDQ924" s="806"/>
      <c r="SDR924" s="806"/>
      <c r="SDS924" s="806"/>
      <c r="SDT924" s="806"/>
      <c r="SDU924" s="806"/>
      <c r="SDV924" s="806"/>
      <c r="SDW924" s="806"/>
      <c r="SDX924" s="806"/>
      <c r="SDY924" s="806"/>
      <c r="SDZ924" s="806"/>
      <c r="SEA924" s="806"/>
      <c r="SEB924" s="806"/>
      <c r="SEC924" s="806"/>
      <c r="SED924" s="806"/>
      <c r="SEE924" s="806"/>
      <c r="SEF924" s="806"/>
      <c r="SEG924" s="806"/>
      <c r="SEH924" s="806"/>
      <c r="SEI924" s="806"/>
      <c r="SEJ924" s="806"/>
      <c r="SEK924" s="806"/>
      <c r="SEL924" s="806"/>
      <c r="SEM924" s="806"/>
      <c r="SEN924" s="806"/>
      <c r="SEO924" s="806"/>
      <c r="SEP924" s="806"/>
      <c r="SEQ924" s="806"/>
      <c r="SER924" s="806"/>
      <c r="SES924" s="806"/>
      <c r="SET924" s="806"/>
      <c r="SEU924" s="806"/>
      <c r="SEV924" s="806"/>
      <c r="SEW924" s="806"/>
      <c r="SEX924" s="806"/>
      <c r="SEY924" s="806"/>
      <c r="SEZ924" s="806"/>
      <c r="SFA924" s="806"/>
      <c r="SFB924" s="806"/>
      <c r="SFC924" s="806"/>
      <c r="SFD924" s="806"/>
      <c r="SFE924" s="806"/>
      <c r="SFF924" s="806"/>
      <c r="SFG924" s="806"/>
      <c r="SFH924" s="806"/>
      <c r="SFI924" s="806"/>
      <c r="SFJ924" s="806"/>
      <c r="SFK924" s="806"/>
      <c r="SFL924" s="806"/>
      <c r="SFM924" s="806"/>
      <c r="SFN924" s="806"/>
      <c r="SFO924" s="806"/>
      <c r="SFP924" s="806"/>
      <c r="SFQ924" s="806"/>
      <c r="SFR924" s="806"/>
      <c r="SFS924" s="806"/>
      <c r="SFT924" s="806"/>
      <c r="SFU924" s="806"/>
      <c r="SFV924" s="806"/>
      <c r="SFW924" s="806"/>
      <c r="SFX924" s="806"/>
      <c r="SFY924" s="806"/>
      <c r="SFZ924" s="806"/>
      <c r="SGA924" s="806"/>
      <c r="SGB924" s="806"/>
      <c r="SGC924" s="806"/>
      <c r="SGD924" s="806"/>
      <c r="SGE924" s="806"/>
      <c r="SGF924" s="806"/>
      <c r="SGG924" s="806"/>
      <c r="SGH924" s="806"/>
      <c r="SGI924" s="806"/>
      <c r="SGJ924" s="806"/>
      <c r="SGK924" s="806"/>
      <c r="SGL924" s="806"/>
      <c r="SGM924" s="806"/>
      <c r="SGN924" s="806"/>
      <c r="SGO924" s="806"/>
      <c r="SGP924" s="806"/>
      <c r="SGQ924" s="806"/>
      <c r="SGR924" s="806"/>
      <c r="SGS924" s="806"/>
      <c r="SGT924" s="806"/>
      <c r="SGU924" s="806"/>
      <c r="SGV924" s="806"/>
      <c r="SGW924" s="806"/>
      <c r="SGX924" s="806"/>
      <c r="SGY924" s="806"/>
      <c r="SGZ924" s="806"/>
      <c r="SHA924" s="806"/>
      <c r="SHB924" s="806"/>
      <c r="SHC924" s="806"/>
      <c r="SHD924" s="806"/>
      <c r="SHE924" s="806"/>
      <c r="SHF924" s="806"/>
      <c r="SHG924" s="806"/>
      <c r="SHH924" s="806"/>
      <c r="SHI924" s="806"/>
      <c r="SHJ924" s="806"/>
      <c r="SHK924" s="806"/>
      <c r="SHL924" s="806"/>
      <c r="SHM924" s="806"/>
      <c r="SHN924" s="806"/>
      <c r="SHO924" s="806"/>
      <c r="SHP924" s="806"/>
      <c r="SHQ924" s="806"/>
      <c r="SHR924" s="806"/>
      <c r="SHS924" s="806"/>
      <c r="SHT924" s="806"/>
      <c r="SHU924" s="806"/>
      <c r="SHV924" s="806"/>
      <c r="SHW924" s="806"/>
      <c r="SHX924" s="806"/>
      <c r="SHY924" s="806"/>
      <c r="SHZ924" s="806"/>
      <c r="SIA924" s="806"/>
      <c r="SIB924" s="806"/>
      <c r="SIC924" s="806"/>
      <c r="SID924" s="806"/>
      <c r="SIE924" s="806"/>
      <c r="SIF924" s="806"/>
      <c r="SIG924" s="806"/>
      <c r="SIH924" s="806"/>
      <c r="SII924" s="806"/>
      <c r="SIJ924" s="806"/>
      <c r="SIK924" s="806"/>
      <c r="SIL924" s="806"/>
      <c r="SIM924" s="806"/>
      <c r="SIN924" s="806"/>
      <c r="SIO924" s="806"/>
      <c r="SIP924" s="806"/>
      <c r="SIQ924" s="806"/>
      <c r="SIR924" s="806"/>
      <c r="SIS924" s="806"/>
      <c r="SIT924" s="806"/>
      <c r="SIU924" s="806"/>
      <c r="SIV924" s="806"/>
      <c r="SIW924" s="806"/>
      <c r="SIX924" s="806"/>
      <c r="SIY924" s="806"/>
      <c r="SIZ924" s="806"/>
      <c r="SJA924" s="806"/>
      <c r="SJB924" s="806"/>
      <c r="SJC924" s="806"/>
      <c r="SJD924" s="806"/>
      <c r="SJE924" s="806"/>
      <c r="SJF924" s="806"/>
      <c r="SJG924" s="806"/>
      <c r="SJH924" s="806"/>
      <c r="SJI924" s="806"/>
      <c r="SJJ924" s="806"/>
      <c r="SJK924" s="806"/>
      <c r="SJL924" s="806"/>
      <c r="SJM924" s="806"/>
      <c r="SJN924" s="806"/>
      <c r="SJO924" s="806"/>
      <c r="SJP924" s="806"/>
      <c r="SJQ924" s="806"/>
      <c r="SJR924" s="806"/>
      <c r="SJS924" s="806"/>
      <c r="SJT924" s="806"/>
      <c r="SJU924" s="806"/>
      <c r="SJV924" s="806"/>
      <c r="SJW924" s="806"/>
      <c r="SJX924" s="806"/>
      <c r="SJY924" s="806"/>
      <c r="SJZ924" s="806"/>
      <c r="SKA924" s="806"/>
      <c r="SKB924" s="806"/>
      <c r="SKC924" s="806"/>
      <c r="SKD924" s="806"/>
      <c r="SKE924" s="806"/>
      <c r="SKF924" s="806"/>
      <c r="SKG924" s="806"/>
      <c r="SKH924" s="806"/>
      <c r="SKI924" s="806"/>
      <c r="SKJ924" s="806"/>
      <c r="SKK924" s="806"/>
      <c r="SKL924" s="806"/>
      <c r="SKM924" s="806"/>
      <c r="SKN924" s="806"/>
      <c r="SKO924" s="806"/>
      <c r="SKP924" s="806"/>
      <c r="SKQ924" s="806"/>
      <c r="SKR924" s="806"/>
      <c r="SKS924" s="806"/>
      <c r="SKT924" s="806"/>
      <c r="SKU924" s="806"/>
      <c r="SKV924" s="806"/>
      <c r="SKW924" s="806"/>
      <c r="SKX924" s="806"/>
      <c r="SKY924" s="806"/>
      <c r="SKZ924" s="806"/>
      <c r="SLA924" s="806"/>
      <c r="SLB924" s="806"/>
      <c r="SLC924" s="806"/>
      <c r="SLD924" s="806"/>
      <c r="SLE924" s="806"/>
      <c r="SLF924" s="806"/>
      <c r="SLG924" s="806"/>
      <c r="SLH924" s="806"/>
      <c r="SLI924" s="806"/>
      <c r="SLJ924" s="806"/>
      <c r="SLK924" s="806"/>
      <c r="SLL924" s="806"/>
      <c r="SLM924" s="806"/>
      <c r="SLN924" s="806"/>
      <c r="SLO924" s="806"/>
      <c r="SLP924" s="806"/>
      <c r="SLQ924" s="806"/>
      <c r="SLR924" s="806"/>
      <c r="SLS924" s="806"/>
      <c r="SLT924" s="806"/>
      <c r="SLU924" s="806"/>
      <c r="SLV924" s="806"/>
      <c r="SLW924" s="806"/>
      <c r="SLX924" s="806"/>
      <c r="SLY924" s="806"/>
      <c r="SLZ924" s="806"/>
      <c r="SMA924" s="806"/>
      <c r="SMB924" s="806"/>
      <c r="SMC924" s="806"/>
      <c r="SMD924" s="806"/>
      <c r="SME924" s="806"/>
      <c r="SMF924" s="806"/>
      <c r="SMG924" s="806"/>
      <c r="SMH924" s="806"/>
      <c r="SMI924" s="806"/>
      <c r="SMJ924" s="806"/>
      <c r="SMK924" s="806"/>
      <c r="SML924" s="806"/>
      <c r="SMM924" s="806"/>
      <c r="SMN924" s="806"/>
      <c r="SMO924" s="806"/>
      <c r="SMP924" s="806"/>
      <c r="SMQ924" s="806"/>
      <c r="SMR924" s="806"/>
      <c r="SMS924" s="806"/>
      <c r="SMT924" s="806"/>
      <c r="SMU924" s="806"/>
      <c r="SMV924" s="806"/>
      <c r="SMW924" s="806"/>
      <c r="SMX924" s="806"/>
      <c r="SMY924" s="806"/>
      <c r="SMZ924" s="806"/>
      <c r="SNA924" s="806"/>
      <c r="SNB924" s="806"/>
      <c r="SNC924" s="806"/>
      <c r="SND924" s="806"/>
      <c r="SNE924" s="806"/>
      <c r="SNF924" s="806"/>
      <c r="SNG924" s="806"/>
      <c r="SNH924" s="806"/>
      <c r="SNI924" s="806"/>
      <c r="SNJ924" s="806"/>
      <c r="SNK924" s="806"/>
      <c r="SNL924" s="806"/>
      <c r="SNM924" s="806"/>
      <c r="SNN924" s="806"/>
      <c r="SNO924" s="806"/>
      <c r="SNP924" s="806"/>
      <c r="SNQ924" s="806"/>
      <c r="SNR924" s="806"/>
      <c r="SNS924" s="806"/>
      <c r="SNT924" s="806"/>
      <c r="SNU924" s="806"/>
      <c r="SNV924" s="806"/>
      <c r="SNW924" s="806"/>
      <c r="SNX924" s="806"/>
      <c r="SNY924" s="806"/>
      <c r="SNZ924" s="806"/>
      <c r="SOA924" s="806"/>
      <c r="SOB924" s="806"/>
      <c r="SOC924" s="806"/>
      <c r="SOD924" s="806"/>
      <c r="SOE924" s="806"/>
      <c r="SOF924" s="806"/>
      <c r="SOG924" s="806"/>
      <c r="SOH924" s="806"/>
      <c r="SOI924" s="806"/>
      <c r="SOJ924" s="806"/>
      <c r="SOK924" s="806"/>
      <c r="SOL924" s="806"/>
      <c r="SOM924" s="806"/>
      <c r="SON924" s="806"/>
      <c r="SOO924" s="806"/>
      <c r="SOP924" s="806"/>
      <c r="SOQ924" s="806"/>
      <c r="SOR924" s="806"/>
      <c r="SOS924" s="806"/>
      <c r="SOT924" s="806"/>
      <c r="SOU924" s="806"/>
      <c r="SOV924" s="806"/>
      <c r="SOW924" s="806"/>
      <c r="SOX924" s="806"/>
      <c r="SOY924" s="806"/>
      <c r="SOZ924" s="806"/>
      <c r="SPA924" s="806"/>
      <c r="SPB924" s="806"/>
      <c r="SPC924" s="806"/>
      <c r="SPD924" s="806"/>
      <c r="SPE924" s="806"/>
      <c r="SPF924" s="806"/>
      <c r="SPG924" s="806"/>
      <c r="SPH924" s="806"/>
      <c r="SPI924" s="806"/>
      <c r="SPJ924" s="806"/>
      <c r="SPK924" s="806"/>
      <c r="SPL924" s="806"/>
      <c r="SPM924" s="806"/>
      <c r="SPN924" s="806"/>
      <c r="SPO924" s="806"/>
      <c r="SPP924" s="806"/>
      <c r="SPQ924" s="806"/>
      <c r="SPR924" s="806"/>
      <c r="SPS924" s="806"/>
      <c r="SPT924" s="806"/>
      <c r="SPU924" s="806"/>
      <c r="SPV924" s="806"/>
      <c r="SPW924" s="806"/>
      <c r="SPX924" s="806"/>
      <c r="SPY924" s="806"/>
      <c r="SPZ924" s="806"/>
      <c r="SQA924" s="806"/>
      <c r="SQB924" s="806"/>
      <c r="SQC924" s="806"/>
      <c r="SQD924" s="806"/>
      <c r="SQE924" s="806"/>
      <c r="SQF924" s="806"/>
      <c r="SQG924" s="806"/>
      <c r="SQH924" s="806"/>
      <c r="SQI924" s="806"/>
      <c r="SQJ924" s="806"/>
      <c r="SQK924" s="806"/>
      <c r="SQL924" s="806"/>
      <c r="SQM924" s="806"/>
      <c r="SQN924" s="806"/>
      <c r="SQO924" s="806"/>
      <c r="SQP924" s="806"/>
      <c r="SQQ924" s="806"/>
      <c r="SQR924" s="806"/>
      <c r="SQS924" s="806"/>
      <c r="SQT924" s="806"/>
      <c r="SQU924" s="806"/>
      <c r="SQV924" s="806"/>
      <c r="SQW924" s="806"/>
      <c r="SQX924" s="806"/>
      <c r="SQY924" s="806"/>
      <c r="SQZ924" s="806"/>
      <c r="SRA924" s="806"/>
      <c r="SRB924" s="806"/>
      <c r="SRC924" s="806"/>
      <c r="SRD924" s="806"/>
      <c r="SRE924" s="806"/>
      <c r="SRF924" s="806"/>
      <c r="SRG924" s="806"/>
      <c r="SRH924" s="806"/>
      <c r="SRI924" s="806"/>
      <c r="SRJ924" s="806"/>
      <c r="SRK924" s="806"/>
      <c r="SRL924" s="806"/>
      <c r="SRM924" s="806"/>
      <c r="SRN924" s="806"/>
      <c r="SRO924" s="806"/>
      <c r="SRP924" s="806"/>
      <c r="SRQ924" s="806"/>
      <c r="SRR924" s="806"/>
      <c r="SRS924" s="806"/>
      <c r="SRT924" s="806"/>
      <c r="SRU924" s="806"/>
      <c r="SRV924" s="806"/>
      <c r="SRW924" s="806"/>
      <c r="SRX924" s="806"/>
      <c r="SRY924" s="806"/>
      <c r="SRZ924" s="806"/>
      <c r="SSA924" s="806"/>
      <c r="SSB924" s="806"/>
      <c r="SSC924" s="806"/>
      <c r="SSD924" s="806"/>
      <c r="SSE924" s="806"/>
      <c r="SSF924" s="806"/>
      <c r="SSG924" s="806"/>
      <c r="SSH924" s="806"/>
      <c r="SSI924" s="806"/>
      <c r="SSJ924" s="806"/>
      <c r="SSK924" s="806"/>
      <c r="SSL924" s="806"/>
      <c r="SSM924" s="806"/>
      <c r="SSN924" s="806"/>
      <c r="SSO924" s="806"/>
      <c r="SSP924" s="806"/>
      <c r="SSQ924" s="806"/>
      <c r="SSR924" s="806"/>
      <c r="SSS924" s="806"/>
      <c r="SST924" s="806"/>
      <c r="SSU924" s="806"/>
      <c r="SSV924" s="806"/>
      <c r="SSW924" s="806"/>
      <c r="SSX924" s="806"/>
      <c r="SSY924" s="806"/>
      <c r="SSZ924" s="806"/>
      <c r="STA924" s="806"/>
      <c r="STB924" s="806"/>
      <c r="STC924" s="806"/>
      <c r="STD924" s="806"/>
      <c r="STE924" s="806"/>
      <c r="STF924" s="806"/>
      <c r="STG924" s="806"/>
      <c r="STH924" s="806"/>
      <c r="STI924" s="806"/>
      <c r="STJ924" s="806"/>
      <c r="STK924" s="806"/>
      <c r="STL924" s="806"/>
      <c r="STM924" s="806"/>
      <c r="STN924" s="806"/>
      <c r="STO924" s="806"/>
      <c r="STP924" s="806"/>
      <c r="STQ924" s="806"/>
      <c r="STR924" s="806"/>
      <c r="STS924" s="806"/>
      <c r="STT924" s="806"/>
      <c r="STU924" s="806"/>
      <c r="STV924" s="806"/>
      <c r="STW924" s="806"/>
      <c r="STX924" s="806"/>
      <c r="STY924" s="806"/>
      <c r="STZ924" s="806"/>
      <c r="SUA924" s="806"/>
      <c r="SUB924" s="806"/>
      <c r="SUC924" s="806"/>
      <c r="SUD924" s="806"/>
      <c r="SUE924" s="806"/>
      <c r="SUF924" s="806"/>
      <c r="SUG924" s="806"/>
      <c r="SUH924" s="806"/>
      <c r="SUI924" s="806"/>
      <c r="SUJ924" s="806"/>
      <c r="SUK924" s="806"/>
      <c r="SUL924" s="806"/>
      <c r="SUM924" s="806"/>
      <c r="SUN924" s="806"/>
      <c r="SUO924" s="806"/>
      <c r="SUP924" s="806"/>
      <c r="SUQ924" s="806"/>
      <c r="SUR924" s="806"/>
      <c r="SUS924" s="806"/>
      <c r="SUT924" s="806"/>
      <c r="SUU924" s="806"/>
      <c r="SUV924" s="806"/>
      <c r="SUW924" s="806"/>
      <c r="SUX924" s="806"/>
      <c r="SUY924" s="806"/>
      <c r="SUZ924" s="806"/>
      <c r="SVA924" s="806"/>
      <c r="SVB924" s="806"/>
      <c r="SVC924" s="806"/>
      <c r="SVD924" s="806"/>
      <c r="SVE924" s="806"/>
      <c r="SVF924" s="806"/>
      <c r="SVG924" s="806"/>
      <c r="SVH924" s="806"/>
      <c r="SVI924" s="806"/>
      <c r="SVJ924" s="806"/>
      <c r="SVK924" s="806"/>
      <c r="SVL924" s="806"/>
      <c r="SVM924" s="806"/>
      <c r="SVN924" s="806"/>
      <c r="SVO924" s="806"/>
      <c r="SVP924" s="806"/>
      <c r="SVQ924" s="806"/>
      <c r="SVR924" s="806"/>
      <c r="SVS924" s="806"/>
      <c r="SVT924" s="806"/>
      <c r="SVU924" s="806"/>
      <c r="SVV924" s="806"/>
      <c r="SVW924" s="806"/>
      <c r="SVX924" s="806"/>
      <c r="SVY924" s="806"/>
      <c r="SVZ924" s="806"/>
      <c r="SWA924" s="806"/>
      <c r="SWB924" s="806"/>
      <c r="SWC924" s="806"/>
      <c r="SWD924" s="806"/>
      <c r="SWE924" s="806"/>
      <c r="SWF924" s="806"/>
      <c r="SWG924" s="806"/>
      <c r="SWH924" s="806"/>
      <c r="SWI924" s="806"/>
      <c r="SWJ924" s="806"/>
      <c r="SWK924" s="806"/>
      <c r="SWL924" s="806"/>
      <c r="SWM924" s="806"/>
      <c r="SWN924" s="806"/>
      <c r="SWO924" s="806"/>
      <c r="SWP924" s="806"/>
      <c r="SWQ924" s="806"/>
      <c r="SWR924" s="806"/>
      <c r="SWS924" s="806"/>
      <c r="SWT924" s="806"/>
      <c r="SWU924" s="806"/>
      <c r="SWV924" s="806"/>
      <c r="SWW924" s="806"/>
      <c r="SWX924" s="806"/>
      <c r="SWY924" s="806"/>
      <c r="SWZ924" s="806"/>
      <c r="SXA924" s="806"/>
      <c r="SXB924" s="806"/>
      <c r="SXC924" s="806"/>
      <c r="SXD924" s="806"/>
      <c r="SXE924" s="806"/>
      <c r="SXF924" s="806"/>
      <c r="SXG924" s="806"/>
      <c r="SXH924" s="806"/>
      <c r="SXI924" s="806"/>
      <c r="SXJ924" s="806"/>
      <c r="SXK924" s="806"/>
      <c r="SXL924" s="806"/>
      <c r="SXM924" s="806"/>
      <c r="SXN924" s="806"/>
      <c r="SXO924" s="806"/>
      <c r="SXP924" s="806"/>
      <c r="SXQ924" s="806"/>
      <c r="SXR924" s="806"/>
      <c r="SXS924" s="806"/>
      <c r="SXT924" s="806"/>
      <c r="SXU924" s="806"/>
      <c r="SXV924" s="806"/>
      <c r="SXW924" s="806"/>
      <c r="SXX924" s="806"/>
      <c r="SXY924" s="806"/>
      <c r="SXZ924" s="806"/>
      <c r="SYA924" s="806"/>
      <c r="SYB924" s="806"/>
      <c r="SYC924" s="806"/>
      <c r="SYD924" s="806"/>
      <c r="SYE924" s="806"/>
      <c r="SYF924" s="806"/>
      <c r="SYG924" s="806"/>
      <c r="SYH924" s="806"/>
      <c r="SYI924" s="806"/>
      <c r="SYJ924" s="806"/>
      <c r="SYK924" s="806"/>
      <c r="SYL924" s="806"/>
      <c r="SYM924" s="806"/>
      <c r="SYN924" s="806"/>
      <c r="SYO924" s="806"/>
      <c r="SYP924" s="806"/>
      <c r="SYQ924" s="806"/>
      <c r="SYR924" s="806"/>
      <c r="SYS924" s="806"/>
      <c r="SYT924" s="806"/>
      <c r="SYU924" s="806"/>
      <c r="SYV924" s="806"/>
      <c r="SYW924" s="806"/>
      <c r="SYX924" s="806"/>
      <c r="SYY924" s="806"/>
      <c r="SYZ924" s="806"/>
      <c r="SZA924" s="806"/>
      <c r="SZB924" s="806"/>
      <c r="SZC924" s="806"/>
      <c r="SZD924" s="806"/>
      <c r="SZE924" s="806"/>
      <c r="SZF924" s="806"/>
      <c r="SZG924" s="806"/>
      <c r="SZH924" s="806"/>
      <c r="SZI924" s="806"/>
      <c r="SZJ924" s="806"/>
      <c r="SZK924" s="806"/>
      <c r="SZL924" s="806"/>
      <c r="SZM924" s="806"/>
      <c r="SZN924" s="806"/>
      <c r="SZO924" s="806"/>
      <c r="SZP924" s="806"/>
      <c r="SZQ924" s="806"/>
      <c r="SZR924" s="806"/>
      <c r="SZS924" s="806"/>
      <c r="SZT924" s="806"/>
      <c r="SZU924" s="806"/>
      <c r="SZV924" s="806"/>
      <c r="SZW924" s="806"/>
      <c r="SZX924" s="806"/>
      <c r="SZY924" s="806"/>
      <c r="SZZ924" s="806"/>
      <c r="TAA924" s="806"/>
      <c r="TAB924" s="806"/>
      <c r="TAC924" s="806"/>
      <c r="TAD924" s="806"/>
      <c r="TAE924" s="806"/>
      <c r="TAF924" s="806"/>
      <c r="TAG924" s="806"/>
      <c r="TAH924" s="806"/>
      <c r="TAI924" s="806"/>
      <c r="TAJ924" s="806"/>
      <c r="TAK924" s="806"/>
      <c r="TAL924" s="806"/>
      <c r="TAM924" s="806"/>
      <c r="TAN924" s="806"/>
      <c r="TAO924" s="806"/>
      <c r="TAP924" s="806"/>
      <c r="TAQ924" s="806"/>
      <c r="TAR924" s="806"/>
      <c r="TAS924" s="806"/>
      <c r="TAT924" s="806"/>
      <c r="TAU924" s="806"/>
      <c r="TAV924" s="806"/>
      <c r="TAW924" s="806"/>
      <c r="TAX924" s="806"/>
      <c r="TAY924" s="806"/>
      <c r="TAZ924" s="806"/>
      <c r="TBA924" s="806"/>
      <c r="TBB924" s="806"/>
      <c r="TBC924" s="806"/>
      <c r="TBD924" s="806"/>
      <c r="TBE924" s="806"/>
      <c r="TBF924" s="806"/>
      <c r="TBG924" s="806"/>
      <c r="TBH924" s="806"/>
      <c r="TBI924" s="806"/>
      <c r="TBJ924" s="806"/>
      <c r="TBK924" s="806"/>
      <c r="TBL924" s="806"/>
      <c r="TBM924" s="806"/>
      <c r="TBN924" s="806"/>
      <c r="TBO924" s="806"/>
      <c r="TBP924" s="806"/>
      <c r="TBQ924" s="806"/>
      <c r="TBR924" s="806"/>
      <c r="TBS924" s="806"/>
      <c r="TBT924" s="806"/>
      <c r="TBU924" s="806"/>
      <c r="TBV924" s="806"/>
      <c r="TBW924" s="806"/>
      <c r="TBX924" s="806"/>
      <c r="TBY924" s="806"/>
      <c r="TBZ924" s="806"/>
      <c r="TCA924" s="806"/>
      <c r="TCB924" s="806"/>
      <c r="TCC924" s="806"/>
      <c r="TCD924" s="806"/>
      <c r="TCE924" s="806"/>
      <c r="TCF924" s="806"/>
      <c r="TCG924" s="806"/>
      <c r="TCH924" s="806"/>
      <c r="TCI924" s="806"/>
      <c r="TCJ924" s="806"/>
      <c r="TCK924" s="806"/>
      <c r="TCL924" s="806"/>
      <c r="TCM924" s="806"/>
      <c r="TCN924" s="806"/>
      <c r="TCO924" s="806"/>
      <c r="TCP924" s="806"/>
      <c r="TCQ924" s="806"/>
      <c r="TCR924" s="806"/>
      <c r="TCS924" s="806"/>
      <c r="TCT924" s="806"/>
      <c r="TCU924" s="806"/>
      <c r="TCV924" s="806"/>
      <c r="TCW924" s="806"/>
      <c r="TCX924" s="806"/>
      <c r="TCY924" s="806"/>
      <c r="TCZ924" s="806"/>
      <c r="TDA924" s="806"/>
      <c r="TDB924" s="806"/>
      <c r="TDC924" s="806"/>
      <c r="TDD924" s="806"/>
      <c r="TDE924" s="806"/>
      <c r="TDF924" s="806"/>
      <c r="TDG924" s="806"/>
      <c r="TDH924" s="806"/>
      <c r="TDI924" s="806"/>
      <c r="TDJ924" s="806"/>
      <c r="TDK924" s="806"/>
      <c r="TDL924" s="806"/>
      <c r="TDM924" s="806"/>
      <c r="TDN924" s="806"/>
      <c r="TDO924" s="806"/>
      <c r="TDP924" s="806"/>
      <c r="TDQ924" s="806"/>
      <c r="TDR924" s="806"/>
      <c r="TDS924" s="806"/>
      <c r="TDT924" s="806"/>
      <c r="TDU924" s="806"/>
      <c r="TDV924" s="806"/>
      <c r="TDW924" s="806"/>
      <c r="TDX924" s="806"/>
      <c r="TDY924" s="806"/>
      <c r="TDZ924" s="806"/>
      <c r="TEA924" s="806"/>
      <c r="TEB924" s="806"/>
      <c r="TEC924" s="806"/>
      <c r="TED924" s="806"/>
      <c r="TEE924" s="806"/>
      <c r="TEF924" s="806"/>
      <c r="TEG924" s="806"/>
      <c r="TEH924" s="806"/>
      <c r="TEI924" s="806"/>
      <c r="TEJ924" s="806"/>
      <c r="TEK924" s="806"/>
      <c r="TEL924" s="806"/>
      <c r="TEM924" s="806"/>
      <c r="TEN924" s="806"/>
      <c r="TEO924" s="806"/>
      <c r="TEP924" s="806"/>
      <c r="TEQ924" s="806"/>
      <c r="TER924" s="806"/>
      <c r="TES924" s="806"/>
      <c r="TET924" s="806"/>
      <c r="TEU924" s="806"/>
      <c r="TEV924" s="806"/>
      <c r="TEW924" s="806"/>
      <c r="TEX924" s="806"/>
      <c r="TEY924" s="806"/>
      <c r="TEZ924" s="806"/>
      <c r="TFA924" s="806"/>
      <c r="TFB924" s="806"/>
      <c r="TFC924" s="806"/>
      <c r="TFD924" s="806"/>
      <c r="TFE924" s="806"/>
      <c r="TFF924" s="806"/>
      <c r="TFG924" s="806"/>
      <c r="TFH924" s="806"/>
      <c r="TFI924" s="806"/>
      <c r="TFJ924" s="806"/>
      <c r="TFK924" s="806"/>
      <c r="TFL924" s="806"/>
      <c r="TFM924" s="806"/>
      <c r="TFN924" s="806"/>
      <c r="TFO924" s="806"/>
      <c r="TFP924" s="806"/>
      <c r="TFQ924" s="806"/>
      <c r="TFR924" s="806"/>
      <c r="TFS924" s="806"/>
      <c r="TFT924" s="806"/>
      <c r="TFU924" s="806"/>
      <c r="TFV924" s="806"/>
      <c r="TFW924" s="806"/>
      <c r="TFX924" s="806"/>
      <c r="TFY924" s="806"/>
      <c r="TFZ924" s="806"/>
      <c r="TGA924" s="806"/>
      <c r="TGB924" s="806"/>
      <c r="TGC924" s="806"/>
      <c r="TGD924" s="806"/>
      <c r="TGE924" s="806"/>
      <c r="TGF924" s="806"/>
      <c r="TGG924" s="806"/>
      <c r="TGH924" s="806"/>
      <c r="TGI924" s="806"/>
      <c r="TGJ924" s="806"/>
      <c r="TGK924" s="806"/>
      <c r="TGL924" s="806"/>
      <c r="TGM924" s="806"/>
      <c r="TGN924" s="806"/>
      <c r="TGO924" s="806"/>
      <c r="TGP924" s="806"/>
      <c r="TGQ924" s="806"/>
      <c r="TGR924" s="806"/>
      <c r="TGS924" s="806"/>
      <c r="TGT924" s="806"/>
      <c r="TGU924" s="806"/>
      <c r="TGV924" s="806"/>
      <c r="TGW924" s="806"/>
      <c r="TGX924" s="806"/>
      <c r="TGY924" s="806"/>
      <c r="TGZ924" s="806"/>
      <c r="THA924" s="806"/>
      <c r="THB924" s="806"/>
      <c r="THC924" s="806"/>
      <c r="THD924" s="806"/>
      <c r="THE924" s="806"/>
      <c r="THF924" s="806"/>
      <c r="THG924" s="806"/>
      <c r="THH924" s="806"/>
      <c r="THI924" s="806"/>
      <c r="THJ924" s="806"/>
      <c r="THK924" s="806"/>
      <c r="THL924" s="806"/>
      <c r="THM924" s="806"/>
      <c r="THN924" s="806"/>
      <c r="THO924" s="806"/>
      <c r="THP924" s="806"/>
      <c r="THQ924" s="806"/>
      <c r="THR924" s="806"/>
      <c r="THS924" s="806"/>
      <c r="THT924" s="806"/>
      <c r="THU924" s="806"/>
      <c r="THV924" s="806"/>
      <c r="THW924" s="806"/>
      <c r="THX924" s="806"/>
      <c r="THY924" s="806"/>
      <c r="THZ924" s="806"/>
      <c r="TIA924" s="806"/>
      <c r="TIB924" s="806"/>
      <c r="TIC924" s="806"/>
      <c r="TID924" s="806"/>
      <c r="TIE924" s="806"/>
      <c r="TIF924" s="806"/>
      <c r="TIG924" s="806"/>
      <c r="TIH924" s="806"/>
      <c r="TII924" s="806"/>
      <c r="TIJ924" s="806"/>
      <c r="TIK924" s="806"/>
      <c r="TIL924" s="806"/>
      <c r="TIM924" s="806"/>
      <c r="TIN924" s="806"/>
      <c r="TIO924" s="806"/>
      <c r="TIP924" s="806"/>
      <c r="TIQ924" s="806"/>
      <c r="TIR924" s="806"/>
      <c r="TIS924" s="806"/>
      <c r="TIT924" s="806"/>
      <c r="TIU924" s="806"/>
      <c r="TIV924" s="806"/>
      <c r="TIW924" s="806"/>
      <c r="TIX924" s="806"/>
      <c r="TIY924" s="806"/>
      <c r="TIZ924" s="806"/>
      <c r="TJA924" s="806"/>
      <c r="TJB924" s="806"/>
      <c r="TJC924" s="806"/>
      <c r="TJD924" s="806"/>
      <c r="TJE924" s="806"/>
      <c r="TJF924" s="806"/>
      <c r="TJG924" s="806"/>
      <c r="TJH924" s="806"/>
      <c r="TJI924" s="806"/>
      <c r="TJJ924" s="806"/>
      <c r="TJK924" s="806"/>
      <c r="TJL924" s="806"/>
      <c r="TJM924" s="806"/>
      <c r="TJN924" s="806"/>
      <c r="TJO924" s="806"/>
      <c r="TJP924" s="806"/>
      <c r="TJQ924" s="806"/>
      <c r="TJR924" s="806"/>
      <c r="TJS924" s="806"/>
      <c r="TJT924" s="806"/>
      <c r="TJU924" s="806"/>
      <c r="TJV924" s="806"/>
      <c r="TJW924" s="806"/>
      <c r="TJX924" s="806"/>
      <c r="TJY924" s="806"/>
      <c r="TJZ924" s="806"/>
      <c r="TKA924" s="806"/>
      <c r="TKB924" s="806"/>
      <c r="TKC924" s="806"/>
      <c r="TKD924" s="806"/>
      <c r="TKE924" s="806"/>
      <c r="TKF924" s="806"/>
      <c r="TKG924" s="806"/>
      <c r="TKH924" s="806"/>
      <c r="TKI924" s="806"/>
      <c r="TKJ924" s="806"/>
      <c r="TKK924" s="806"/>
      <c r="TKL924" s="806"/>
      <c r="TKM924" s="806"/>
      <c r="TKN924" s="806"/>
      <c r="TKO924" s="806"/>
      <c r="TKP924" s="806"/>
      <c r="TKQ924" s="806"/>
      <c r="TKR924" s="806"/>
      <c r="TKS924" s="806"/>
      <c r="TKT924" s="806"/>
      <c r="TKU924" s="806"/>
      <c r="TKV924" s="806"/>
      <c r="TKW924" s="806"/>
      <c r="TKX924" s="806"/>
      <c r="TKY924" s="806"/>
      <c r="TKZ924" s="806"/>
      <c r="TLA924" s="806"/>
      <c r="TLB924" s="806"/>
      <c r="TLC924" s="806"/>
      <c r="TLD924" s="806"/>
      <c r="TLE924" s="806"/>
      <c r="TLF924" s="806"/>
      <c r="TLG924" s="806"/>
      <c r="TLH924" s="806"/>
      <c r="TLI924" s="806"/>
      <c r="TLJ924" s="806"/>
      <c r="TLK924" s="806"/>
      <c r="TLL924" s="806"/>
      <c r="TLM924" s="806"/>
      <c r="TLN924" s="806"/>
      <c r="TLO924" s="806"/>
      <c r="TLP924" s="806"/>
      <c r="TLQ924" s="806"/>
      <c r="TLR924" s="806"/>
      <c r="TLS924" s="806"/>
      <c r="TLT924" s="806"/>
      <c r="TLU924" s="806"/>
      <c r="TLV924" s="806"/>
      <c r="TLW924" s="806"/>
      <c r="TLX924" s="806"/>
      <c r="TLY924" s="806"/>
      <c r="TLZ924" s="806"/>
      <c r="TMA924" s="806"/>
      <c r="TMB924" s="806"/>
      <c r="TMC924" s="806"/>
      <c r="TMD924" s="806"/>
      <c r="TME924" s="806"/>
      <c r="TMF924" s="806"/>
      <c r="TMG924" s="806"/>
      <c r="TMH924" s="806"/>
      <c r="TMI924" s="806"/>
      <c r="TMJ924" s="806"/>
      <c r="TMK924" s="806"/>
      <c r="TML924" s="806"/>
      <c r="TMM924" s="806"/>
      <c r="TMN924" s="806"/>
      <c r="TMO924" s="806"/>
      <c r="TMP924" s="806"/>
      <c r="TMQ924" s="806"/>
      <c r="TMR924" s="806"/>
      <c r="TMS924" s="806"/>
      <c r="TMT924" s="806"/>
      <c r="TMU924" s="806"/>
      <c r="TMV924" s="806"/>
      <c r="TMW924" s="806"/>
      <c r="TMX924" s="806"/>
      <c r="TMY924" s="806"/>
      <c r="TMZ924" s="806"/>
      <c r="TNA924" s="806"/>
      <c r="TNB924" s="806"/>
      <c r="TNC924" s="806"/>
      <c r="TND924" s="806"/>
      <c r="TNE924" s="806"/>
      <c r="TNF924" s="806"/>
      <c r="TNG924" s="806"/>
      <c r="TNH924" s="806"/>
      <c r="TNI924" s="806"/>
      <c r="TNJ924" s="806"/>
      <c r="TNK924" s="806"/>
      <c r="TNL924" s="806"/>
      <c r="TNM924" s="806"/>
      <c r="TNN924" s="806"/>
      <c r="TNO924" s="806"/>
      <c r="TNP924" s="806"/>
      <c r="TNQ924" s="806"/>
      <c r="TNR924" s="806"/>
      <c r="TNS924" s="806"/>
      <c r="TNT924" s="806"/>
      <c r="TNU924" s="806"/>
      <c r="TNV924" s="806"/>
      <c r="TNW924" s="806"/>
      <c r="TNX924" s="806"/>
      <c r="TNY924" s="806"/>
      <c r="TNZ924" s="806"/>
      <c r="TOA924" s="806"/>
      <c r="TOB924" s="806"/>
      <c r="TOC924" s="806"/>
      <c r="TOD924" s="806"/>
      <c r="TOE924" s="806"/>
      <c r="TOF924" s="806"/>
      <c r="TOG924" s="806"/>
      <c r="TOH924" s="806"/>
      <c r="TOI924" s="806"/>
      <c r="TOJ924" s="806"/>
      <c r="TOK924" s="806"/>
      <c r="TOL924" s="806"/>
      <c r="TOM924" s="806"/>
      <c r="TON924" s="806"/>
      <c r="TOO924" s="806"/>
      <c r="TOP924" s="806"/>
      <c r="TOQ924" s="806"/>
      <c r="TOR924" s="806"/>
      <c r="TOS924" s="806"/>
      <c r="TOT924" s="806"/>
      <c r="TOU924" s="806"/>
      <c r="TOV924" s="806"/>
      <c r="TOW924" s="806"/>
      <c r="TOX924" s="806"/>
      <c r="TOY924" s="806"/>
      <c r="TOZ924" s="806"/>
      <c r="TPA924" s="806"/>
      <c r="TPB924" s="806"/>
      <c r="TPC924" s="806"/>
      <c r="TPD924" s="806"/>
      <c r="TPE924" s="806"/>
      <c r="TPF924" s="806"/>
      <c r="TPG924" s="806"/>
      <c r="TPH924" s="806"/>
      <c r="TPI924" s="806"/>
      <c r="TPJ924" s="806"/>
      <c r="TPK924" s="806"/>
      <c r="TPL924" s="806"/>
      <c r="TPM924" s="806"/>
      <c r="TPN924" s="806"/>
      <c r="TPO924" s="806"/>
      <c r="TPP924" s="806"/>
      <c r="TPQ924" s="806"/>
      <c r="TPR924" s="806"/>
      <c r="TPS924" s="806"/>
      <c r="TPT924" s="806"/>
      <c r="TPU924" s="806"/>
      <c r="TPV924" s="806"/>
      <c r="TPW924" s="806"/>
      <c r="TPX924" s="806"/>
      <c r="TPY924" s="806"/>
      <c r="TPZ924" s="806"/>
      <c r="TQA924" s="806"/>
      <c r="TQB924" s="806"/>
      <c r="TQC924" s="806"/>
      <c r="TQD924" s="806"/>
      <c r="TQE924" s="806"/>
      <c r="TQF924" s="806"/>
      <c r="TQG924" s="806"/>
      <c r="TQH924" s="806"/>
      <c r="TQI924" s="806"/>
      <c r="TQJ924" s="806"/>
      <c r="TQK924" s="806"/>
      <c r="TQL924" s="806"/>
      <c r="TQM924" s="806"/>
      <c r="TQN924" s="806"/>
      <c r="TQO924" s="806"/>
      <c r="TQP924" s="806"/>
      <c r="TQQ924" s="806"/>
      <c r="TQR924" s="806"/>
      <c r="TQS924" s="806"/>
      <c r="TQT924" s="806"/>
      <c r="TQU924" s="806"/>
      <c r="TQV924" s="806"/>
      <c r="TQW924" s="806"/>
      <c r="TQX924" s="806"/>
      <c r="TQY924" s="806"/>
      <c r="TQZ924" s="806"/>
      <c r="TRA924" s="806"/>
      <c r="TRB924" s="806"/>
      <c r="TRC924" s="806"/>
      <c r="TRD924" s="806"/>
      <c r="TRE924" s="806"/>
      <c r="TRF924" s="806"/>
      <c r="TRG924" s="806"/>
      <c r="TRH924" s="806"/>
      <c r="TRI924" s="806"/>
      <c r="TRJ924" s="806"/>
      <c r="TRK924" s="806"/>
      <c r="TRL924" s="806"/>
      <c r="TRM924" s="806"/>
      <c r="TRN924" s="806"/>
      <c r="TRO924" s="806"/>
      <c r="TRP924" s="806"/>
      <c r="TRQ924" s="806"/>
      <c r="TRR924" s="806"/>
      <c r="TRS924" s="806"/>
      <c r="TRT924" s="806"/>
      <c r="TRU924" s="806"/>
      <c r="TRV924" s="806"/>
      <c r="TRW924" s="806"/>
      <c r="TRX924" s="806"/>
      <c r="TRY924" s="806"/>
      <c r="TRZ924" s="806"/>
      <c r="TSA924" s="806"/>
      <c r="TSB924" s="806"/>
      <c r="TSC924" s="806"/>
      <c r="TSD924" s="806"/>
      <c r="TSE924" s="806"/>
      <c r="TSF924" s="806"/>
      <c r="TSG924" s="806"/>
      <c r="TSH924" s="806"/>
      <c r="TSI924" s="806"/>
      <c r="TSJ924" s="806"/>
      <c r="TSK924" s="806"/>
      <c r="TSL924" s="806"/>
      <c r="TSM924" s="806"/>
      <c r="TSN924" s="806"/>
      <c r="TSO924" s="806"/>
      <c r="TSP924" s="806"/>
      <c r="TSQ924" s="806"/>
      <c r="TSR924" s="806"/>
      <c r="TSS924" s="806"/>
      <c r="TST924" s="806"/>
      <c r="TSU924" s="806"/>
      <c r="TSV924" s="806"/>
      <c r="TSW924" s="806"/>
      <c r="TSX924" s="806"/>
      <c r="TSY924" s="806"/>
      <c r="TSZ924" s="806"/>
      <c r="TTA924" s="806"/>
      <c r="TTB924" s="806"/>
      <c r="TTC924" s="806"/>
      <c r="TTD924" s="806"/>
      <c r="TTE924" s="806"/>
      <c r="TTF924" s="806"/>
      <c r="TTG924" s="806"/>
      <c r="TTH924" s="806"/>
      <c r="TTI924" s="806"/>
      <c r="TTJ924" s="806"/>
      <c r="TTK924" s="806"/>
      <c r="TTL924" s="806"/>
      <c r="TTM924" s="806"/>
      <c r="TTN924" s="806"/>
      <c r="TTO924" s="806"/>
      <c r="TTP924" s="806"/>
      <c r="TTQ924" s="806"/>
      <c r="TTR924" s="806"/>
      <c r="TTS924" s="806"/>
      <c r="TTT924" s="806"/>
      <c r="TTU924" s="806"/>
      <c r="TTV924" s="806"/>
      <c r="TTW924" s="806"/>
      <c r="TTX924" s="806"/>
      <c r="TTY924" s="806"/>
      <c r="TTZ924" s="806"/>
      <c r="TUA924" s="806"/>
      <c r="TUB924" s="806"/>
      <c r="TUC924" s="806"/>
      <c r="TUD924" s="806"/>
      <c r="TUE924" s="806"/>
      <c r="TUF924" s="806"/>
      <c r="TUG924" s="806"/>
      <c r="TUH924" s="806"/>
      <c r="TUI924" s="806"/>
      <c r="TUJ924" s="806"/>
      <c r="TUK924" s="806"/>
      <c r="TUL924" s="806"/>
      <c r="TUM924" s="806"/>
      <c r="TUN924" s="806"/>
      <c r="TUO924" s="806"/>
      <c r="TUP924" s="806"/>
      <c r="TUQ924" s="806"/>
      <c r="TUR924" s="806"/>
      <c r="TUS924" s="806"/>
      <c r="TUT924" s="806"/>
      <c r="TUU924" s="806"/>
      <c r="TUV924" s="806"/>
      <c r="TUW924" s="806"/>
      <c r="TUX924" s="806"/>
      <c r="TUY924" s="806"/>
      <c r="TUZ924" s="806"/>
      <c r="TVA924" s="806"/>
      <c r="TVB924" s="806"/>
      <c r="TVC924" s="806"/>
      <c r="TVD924" s="806"/>
      <c r="TVE924" s="806"/>
      <c r="TVF924" s="806"/>
      <c r="TVG924" s="806"/>
      <c r="TVH924" s="806"/>
      <c r="TVI924" s="806"/>
      <c r="TVJ924" s="806"/>
      <c r="TVK924" s="806"/>
      <c r="TVL924" s="806"/>
      <c r="TVM924" s="806"/>
      <c r="TVN924" s="806"/>
      <c r="TVO924" s="806"/>
      <c r="TVP924" s="806"/>
      <c r="TVQ924" s="806"/>
      <c r="TVR924" s="806"/>
      <c r="TVS924" s="806"/>
      <c r="TVT924" s="806"/>
      <c r="TVU924" s="806"/>
      <c r="TVV924" s="806"/>
      <c r="TVW924" s="806"/>
      <c r="TVX924" s="806"/>
      <c r="TVY924" s="806"/>
      <c r="TVZ924" s="806"/>
      <c r="TWA924" s="806"/>
      <c r="TWB924" s="806"/>
      <c r="TWC924" s="806"/>
      <c r="TWD924" s="806"/>
      <c r="TWE924" s="806"/>
      <c r="TWF924" s="806"/>
      <c r="TWG924" s="806"/>
      <c r="TWH924" s="806"/>
      <c r="TWI924" s="806"/>
      <c r="TWJ924" s="806"/>
      <c r="TWK924" s="806"/>
      <c r="TWL924" s="806"/>
      <c r="TWM924" s="806"/>
      <c r="TWN924" s="806"/>
      <c r="TWO924" s="806"/>
      <c r="TWP924" s="806"/>
      <c r="TWQ924" s="806"/>
      <c r="TWR924" s="806"/>
      <c r="TWS924" s="806"/>
      <c r="TWT924" s="806"/>
      <c r="TWU924" s="806"/>
      <c r="TWV924" s="806"/>
      <c r="TWW924" s="806"/>
      <c r="TWX924" s="806"/>
      <c r="TWY924" s="806"/>
      <c r="TWZ924" s="806"/>
      <c r="TXA924" s="806"/>
      <c r="TXB924" s="806"/>
      <c r="TXC924" s="806"/>
      <c r="TXD924" s="806"/>
      <c r="TXE924" s="806"/>
      <c r="TXF924" s="806"/>
      <c r="TXG924" s="806"/>
      <c r="TXH924" s="806"/>
      <c r="TXI924" s="806"/>
      <c r="TXJ924" s="806"/>
      <c r="TXK924" s="806"/>
      <c r="TXL924" s="806"/>
      <c r="TXM924" s="806"/>
      <c r="TXN924" s="806"/>
      <c r="TXO924" s="806"/>
      <c r="TXP924" s="806"/>
      <c r="TXQ924" s="806"/>
      <c r="TXR924" s="806"/>
      <c r="TXS924" s="806"/>
      <c r="TXT924" s="806"/>
      <c r="TXU924" s="806"/>
      <c r="TXV924" s="806"/>
      <c r="TXW924" s="806"/>
      <c r="TXX924" s="806"/>
      <c r="TXY924" s="806"/>
      <c r="TXZ924" s="806"/>
      <c r="TYA924" s="806"/>
      <c r="TYB924" s="806"/>
      <c r="TYC924" s="806"/>
      <c r="TYD924" s="806"/>
      <c r="TYE924" s="806"/>
      <c r="TYF924" s="806"/>
      <c r="TYG924" s="806"/>
      <c r="TYH924" s="806"/>
      <c r="TYI924" s="806"/>
      <c r="TYJ924" s="806"/>
      <c r="TYK924" s="806"/>
      <c r="TYL924" s="806"/>
      <c r="TYM924" s="806"/>
      <c r="TYN924" s="806"/>
      <c r="TYO924" s="806"/>
      <c r="TYP924" s="806"/>
      <c r="TYQ924" s="806"/>
      <c r="TYR924" s="806"/>
      <c r="TYS924" s="806"/>
      <c r="TYT924" s="806"/>
      <c r="TYU924" s="806"/>
      <c r="TYV924" s="806"/>
      <c r="TYW924" s="806"/>
      <c r="TYX924" s="806"/>
      <c r="TYY924" s="806"/>
      <c r="TYZ924" s="806"/>
      <c r="TZA924" s="806"/>
      <c r="TZB924" s="806"/>
      <c r="TZC924" s="806"/>
      <c r="TZD924" s="806"/>
      <c r="TZE924" s="806"/>
      <c r="TZF924" s="806"/>
      <c r="TZG924" s="806"/>
      <c r="TZH924" s="806"/>
      <c r="TZI924" s="806"/>
      <c r="TZJ924" s="806"/>
      <c r="TZK924" s="806"/>
      <c r="TZL924" s="806"/>
      <c r="TZM924" s="806"/>
      <c r="TZN924" s="806"/>
      <c r="TZO924" s="806"/>
      <c r="TZP924" s="806"/>
      <c r="TZQ924" s="806"/>
      <c r="TZR924" s="806"/>
      <c r="TZS924" s="806"/>
      <c r="TZT924" s="806"/>
      <c r="TZU924" s="806"/>
      <c r="TZV924" s="806"/>
      <c r="TZW924" s="806"/>
      <c r="TZX924" s="806"/>
      <c r="TZY924" s="806"/>
      <c r="TZZ924" s="806"/>
      <c r="UAA924" s="806"/>
      <c r="UAB924" s="806"/>
      <c r="UAC924" s="806"/>
      <c r="UAD924" s="806"/>
      <c r="UAE924" s="806"/>
      <c r="UAF924" s="806"/>
      <c r="UAG924" s="806"/>
      <c r="UAH924" s="806"/>
      <c r="UAI924" s="806"/>
      <c r="UAJ924" s="806"/>
      <c r="UAK924" s="806"/>
      <c r="UAL924" s="806"/>
      <c r="UAM924" s="806"/>
      <c r="UAN924" s="806"/>
      <c r="UAO924" s="806"/>
      <c r="UAP924" s="806"/>
      <c r="UAQ924" s="806"/>
      <c r="UAR924" s="806"/>
      <c r="UAS924" s="806"/>
      <c r="UAT924" s="806"/>
      <c r="UAU924" s="806"/>
      <c r="UAV924" s="806"/>
      <c r="UAW924" s="806"/>
      <c r="UAX924" s="806"/>
      <c r="UAY924" s="806"/>
      <c r="UAZ924" s="806"/>
      <c r="UBA924" s="806"/>
      <c r="UBB924" s="806"/>
      <c r="UBC924" s="806"/>
      <c r="UBD924" s="806"/>
      <c r="UBE924" s="806"/>
      <c r="UBF924" s="806"/>
      <c r="UBG924" s="806"/>
      <c r="UBH924" s="806"/>
      <c r="UBI924" s="806"/>
      <c r="UBJ924" s="806"/>
      <c r="UBK924" s="806"/>
      <c r="UBL924" s="806"/>
      <c r="UBM924" s="806"/>
      <c r="UBN924" s="806"/>
      <c r="UBO924" s="806"/>
      <c r="UBP924" s="806"/>
      <c r="UBQ924" s="806"/>
      <c r="UBR924" s="806"/>
      <c r="UBS924" s="806"/>
      <c r="UBT924" s="806"/>
      <c r="UBU924" s="806"/>
      <c r="UBV924" s="806"/>
      <c r="UBW924" s="806"/>
      <c r="UBX924" s="806"/>
      <c r="UBY924" s="806"/>
      <c r="UBZ924" s="806"/>
      <c r="UCA924" s="806"/>
      <c r="UCB924" s="806"/>
      <c r="UCC924" s="806"/>
      <c r="UCD924" s="806"/>
      <c r="UCE924" s="806"/>
      <c r="UCF924" s="806"/>
      <c r="UCG924" s="806"/>
      <c r="UCH924" s="806"/>
      <c r="UCI924" s="806"/>
      <c r="UCJ924" s="806"/>
      <c r="UCK924" s="806"/>
      <c r="UCL924" s="806"/>
      <c r="UCM924" s="806"/>
      <c r="UCN924" s="806"/>
      <c r="UCO924" s="806"/>
      <c r="UCP924" s="806"/>
      <c r="UCQ924" s="806"/>
      <c r="UCR924" s="806"/>
      <c r="UCS924" s="806"/>
      <c r="UCT924" s="806"/>
      <c r="UCU924" s="806"/>
      <c r="UCV924" s="806"/>
      <c r="UCW924" s="806"/>
      <c r="UCX924" s="806"/>
      <c r="UCY924" s="806"/>
      <c r="UCZ924" s="806"/>
      <c r="UDA924" s="806"/>
      <c r="UDB924" s="806"/>
      <c r="UDC924" s="806"/>
      <c r="UDD924" s="806"/>
      <c r="UDE924" s="806"/>
      <c r="UDF924" s="806"/>
      <c r="UDG924" s="806"/>
      <c r="UDH924" s="806"/>
      <c r="UDI924" s="806"/>
      <c r="UDJ924" s="806"/>
      <c r="UDK924" s="806"/>
      <c r="UDL924" s="806"/>
      <c r="UDM924" s="806"/>
      <c r="UDN924" s="806"/>
      <c r="UDO924" s="806"/>
      <c r="UDP924" s="806"/>
      <c r="UDQ924" s="806"/>
      <c r="UDR924" s="806"/>
      <c r="UDS924" s="806"/>
      <c r="UDT924" s="806"/>
      <c r="UDU924" s="806"/>
      <c r="UDV924" s="806"/>
      <c r="UDW924" s="806"/>
      <c r="UDX924" s="806"/>
      <c r="UDY924" s="806"/>
      <c r="UDZ924" s="806"/>
      <c r="UEA924" s="806"/>
      <c r="UEB924" s="806"/>
      <c r="UEC924" s="806"/>
      <c r="UED924" s="806"/>
      <c r="UEE924" s="806"/>
      <c r="UEF924" s="806"/>
      <c r="UEG924" s="806"/>
      <c r="UEH924" s="806"/>
      <c r="UEI924" s="806"/>
      <c r="UEJ924" s="806"/>
      <c r="UEK924" s="806"/>
      <c r="UEL924" s="806"/>
      <c r="UEM924" s="806"/>
      <c r="UEN924" s="806"/>
      <c r="UEO924" s="806"/>
      <c r="UEP924" s="806"/>
      <c r="UEQ924" s="806"/>
      <c r="UER924" s="806"/>
      <c r="UES924" s="806"/>
      <c r="UET924" s="806"/>
      <c r="UEU924" s="806"/>
      <c r="UEV924" s="806"/>
      <c r="UEW924" s="806"/>
      <c r="UEX924" s="806"/>
      <c r="UEY924" s="806"/>
      <c r="UEZ924" s="806"/>
      <c r="UFA924" s="806"/>
      <c r="UFB924" s="806"/>
      <c r="UFC924" s="806"/>
      <c r="UFD924" s="806"/>
      <c r="UFE924" s="806"/>
      <c r="UFF924" s="806"/>
      <c r="UFG924" s="806"/>
      <c r="UFH924" s="806"/>
      <c r="UFI924" s="806"/>
      <c r="UFJ924" s="806"/>
      <c r="UFK924" s="806"/>
      <c r="UFL924" s="806"/>
      <c r="UFM924" s="806"/>
      <c r="UFN924" s="806"/>
      <c r="UFO924" s="806"/>
      <c r="UFP924" s="806"/>
      <c r="UFQ924" s="806"/>
      <c r="UFR924" s="806"/>
      <c r="UFS924" s="806"/>
      <c r="UFT924" s="806"/>
      <c r="UFU924" s="806"/>
      <c r="UFV924" s="806"/>
      <c r="UFW924" s="806"/>
      <c r="UFX924" s="806"/>
      <c r="UFY924" s="806"/>
      <c r="UFZ924" s="806"/>
      <c r="UGA924" s="806"/>
      <c r="UGB924" s="806"/>
      <c r="UGC924" s="806"/>
      <c r="UGD924" s="806"/>
      <c r="UGE924" s="806"/>
      <c r="UGF924" s="806"/>
      <c r="UGG924" s="806"/>
      <c r="UGH924" s="806"/>
      <c r="UGI924" s="806"/>
      <c r="UGJ924" s="806"/>
      <c r="UGK924" s="806"/>
      <c r="UGL924" s="806"/>
      <c r="UGM924" s="806"/>
      <c r="UGN924" s="806"/>
      <c r="UGO924" s="806"/>
      <c r="UGP924" s="806"/>
      <c r="UGQ924" s="806"/>
      <c r="UGR924" s="806"/>
      <c r="UGS924" s="806"/>
      <c r="UGT924" s="806"/>
      <c r="UGU924" s="806"/>
      <c r="UGV924" s="806"/>
      <c r="UGW924" s="806"/>
      <c r="UGX924" s="806"/>
      <c r="UGY924" s="806"/>
      <c r="UGZ924" s="806"/>
      <c r="UHA924" s="806"/>
      <c r="UHB924" s="806"/>
      <c r="UHC924" s="806"/>
      <c r="UHD924" s="806"/>
      <c r="UHE924" s="806"/>
      <c r="UHF924" s="806"/>
      <c r="UHG924" s="806"/>
      <c r="UHH924" s="806"/>
      <c r="UHI924" s="806"/>
      <c r="UHJ924" s="806"/>
      <c r="UHK924" s="806"/>
      <c r="UHL924" s="806"/>
      <c r="UHM924" s="806"/>
      <c r="UHN924" s="806"/>
      <c r="UHO924" s="806"/>
      <c r="UHP924" s="806"/>
      <c r="UHQ924" s="806"/>
      <c r="UHR924" s="806"/>
      <c r="UHS924" s="806"/>
      <c r="UHT924" s="806"/>
      <c r="UHU924" s="806"/>
      <c r="UHV924" s="806"/>
      <c r="UHW924" s="806"/>
      <c r="UHX924" s="806"/>
      <c r="UHY924" s="806"/>
      <c r="UHZ924" s="806"/>
      <c r="UIA924" s="806"/>
      <c r="UIB924" s="806"/>
      <c r="UIC924" s="806"/>
      <c r="UID924" s="806"/>
      <c r="UIE924" s="806"/>
      <c r="UIF924" s="806"/>
      <c r="UIG924" s="806"/>
      <c r="UIH924" s="806"/>
      <c r="UII924" s="806"/>
      <c r="UIJ924" s="806"/>
      <c r="UIK924" s="806"/>
      <c r="UIL924" s="806"/>
      <c r="UIM924" s="806"/>
      <c r="UIN924" s="806"/>
      <c r="UIO924" s="806"/>
      <c r="UIP924" s="806"/>
      <c r="UIQ924" s="806"/>
      <c r="UIR924" s="806"/>
      <c r="UIS924" s="806"/>
      <c r="UIT924" s="806"/>
      <c r="UIU924" s="806"/>
      <c r="UIV924" s="806"/>
      <c r="UIW924" s="806"/>
      <c r="UIX924" s="806"/>
      <c r="UIY924" s="806"/>
      <c r="UIZ924" s="806"/>
      <c r="UJA924" s="806"/>
      <c r="UJB924" s="806"/>
      <c r="UJC924" s="806"/>
      <c r="UJD924" s="806"/>
      <c r="UJE924" s="806"/>
      <c r="UJF924" s="806"/>
      <c r="UJG924" s="806"/>
      <c r="UJH924" s="806"/>
      <c r="UJI924" s="806"/>
      <c r="UJJ924" s="806"/>
      <c r="UJK924" s="806"/>
      <c r="UJL924" s="806"/>
      <c r="UJM924" s="806"/>
      <c r="UJN924" s="806"/>
      <c r="UJO924" s="806"/>
      <c r="UJP924" s="806"/>
      <c r="UJQ924" s="806"/>
      <c r="UJR924" s="806"/>
      <c r="UJS924" s="806"/>
      <c r="UJT924" s="806"/>
      <c r="UJU924" s="806"/>
      <c r="UJV924" s="806"/>
      <c r="UJW924" s="806"/>
      <c r="UJX924" s="806"/>
      <c r="UJY924" s="806"/>
      <c r="UJZ924" s="806"/>
      <c r="UKA924" s="806"/>
      <c r="UKB924" s="806"/>
      <c r="UKC924" s="806"/>
      <c r="UKD924" s="806"/>
      <c r="UKE924" s="806"/>
      <c r="UKF924" s="806"/>
      <c r="UKG924" s="806"/>
      <c r="UKH924" s="806"/>
      <c r="UKI924" s="806"/>
      <c r="UKJ924" s="806"/>
      <c r="UKK924" s="806"/>
      <c r="UKL924" s="806"/>
      <c r="UKM924" s="806"/>
      <c r="UKN924" s="806"/>
      <c r="UKO924" s="806"/>
      <c r="UKP924" s="806"/>
      <c r="UKQ924" s="806"/>
      <c r="UKR924" s="806"/>
      <c r="UKS924" s="806"/>
      <c r="UKT924" s="806"/>
      <c r="UKU924" s="806"/>
      <c r="UKV924" s="806"/>
      <c r="UKW924" s="806"/>
      <c r="UKX924" s="806"/>
      <c r="UKY924" s="806"/>
      <c r="UKZ924" s="806"/>
      <c r="ULA924" s="806"/>
      <c r="ULB924" s="806"/>
      <c r="ULC924" s="806"/>
      <c r="ULD924" s="806"/>
      <c r="ULE924" s="806"/>
      <c r="ULF924" s="806"/>
      <c r="ULG924" s="806"/>
      <c r="ULH924" s="806"/>
      <c r="ULI924" s="806"/>
      <c r="ULJ924" s="806"/>
      <c r="ULK924" s="806"/>
      <c r="ULL924" s="806"/>
      <c r="ULM924" s="806"/>
      <c r="ULN924" s="806"/>
      <c r="ULO924" s="806"/>
      <c r="ULP924" s="806"/>
      <c r="ULQ924" s="806"/>
      <c r="ULR924" s="806"/>
      <c r="ULS924" s="806"/>
      <c r="ULT924" s="806"/>
      <c r="ULU924" s="806"/>
      <c r="ULV924" s="806"/>
      <c r="ULW924" s="806"/>
      <c r="ULX924" s="806"/>
      <c r="ULY924" s="806"/>
      <c r="ULZ924" s="806"/>
      <c r="UMA924" s="806"/>
      <c r="UMB924" s="806"/>
      <c r="UMC924" s="806"/>
      <c r="UMD924" s="806"/>
      <c r="UME924" s="806"/>
      <c r="UMF924" s="806"/>
      <c r="UMG924" s="806"/>
      <c r="UMH924" s="806"/>
      <c r="UMI924" s="806"/>
      <c r="UMJ924" s="806"/>
      <c r="UMK924" s="806"/>
      <c r="UML924" s="806"/>
      <c r="UMM924" s="806"/>
      <c r="UMN924" s="806"/>
      <c r="UMO924" s="806"/>
      <c r="UMP924" s="806"/>
      <c r="UMQ924" s="806"/>
      <c r="UMR924" s="806"/>
      <c r="UMS924" s="806"/>
      <c r="UMT924" s="806"/>
      <c r="UMU924" s="806"/>
      <c r="UMV924" s="806"/>
      <c r="UMW924" s="806"/>
      <c r="UMX924" s="806"/>
      <c r="UMY924" s="806"/>
      <c r="UMZ924" s="806"/>
      <c r="UNA924" s="806"/>
      <c r="UNB924" s="806"/>
      <c r="UNC924" s="806"/>
      <c r="UND924" s="806"/>
      <c r="UNE924" s="806"/>
      <c r="UNF924" s="806"/>
      <c r="UNG924" s="806"/>
      <c r="UNH924" s="806"/>
      <c r="UNI924" s="806"/>
      <c r="UNJ924" s="806"/>
      <c r="UNK924" s="806"/>
      <c r="UNL924" s="806"/>
      <c r="UNM924" s="806"/>
      <c r="UNN924" s="806"/>
      <c r="UNO924" s="806"/>
      <c r="UNP924" s="806"/>
      <c r="UNQ924" s="806"/>
      <c r="UNR924" s="806"/>
      <c r="UNS924" s="806"/>
      <c r="UNT924" s="806"/>
      <c r="UNU924" s="806"/>
      <c r="UNV924" s="806"/>
      <c r="UNW924" s="806"/>
      <c r="UNX924" s="806"/>
      <c r="UNY924" s="806"/>
      <c r="UNZ924" s="806"/>
      <c r="UOA924" s="806"/>
      <c r="UOB924" s="806"/>
      <c r="UOC924" s="806"/>
      <c r="UOD924" s="806"/>
      <c r="UOE924" s="806"/>
      <c r="UOF924" s="806"/>
      <c r="UOG924" s="806"/>
      <c r="UOH924" s="806"/>
      <c r="UOI924" s="806"/>
      <c r="UOJ924" s="806"/>
      <c r="UOK924" s="806"/>
      <c r="UOL924" s="806"/>
      <c r="UOM924" s="806"/>
      <c r="UON924" s="806"/>
      <c r="UOO924" s="806"/>
      <c r="UOP924" s="806"/>
      <c r="UOQ924" s="806"/>
      <c r="UOR924" s="806"/>
      <c r="UOS924" s="806"/>
      <c r="UOT924" s="806"/>
      <c r="UOU924" s="806"/>
      <c r="UOV924" s="806"/>
      <c r="UOW924" s="806"/>
      <c r="UOX924" s="806"/>
      <c r="UOY924" s="806"/>
      <c r="UOZ924" s="806"/>
      <c r="UPA924" s="806"/>
      <c r="UPB924" s="806"/>
      <c r="UPC924" s="806"/>
      <c r="UPD924" s="806"/>
      <c r="UPE924" s="806"/>
      <c r="UPF924" s="806"/>
      <c r="UPG924" s="806"/>
      <c r="UPH924" s="806"/>
      <c r="UPI924" s="806"/>
      <c r="UPJ924" s="806"/>
      <c r="UPK924" s="806"/>
      <c r="UPL924" s="806"/>
      <c r="UPM924" s="806"/>
      <c r="UPN924" s="806"/>
      <c r="UPO924" s="806"/>
      <c r="UPP924" s="806"/>
      <c r="UPQ924" s="806"/>
      <c r="UPR924" s="806"/>
      <c r="UPS924" s="806"/>
      <c r="UPT924" s="806"/>
      <c r="UPU924" s="806"/>
      <c r="UPV924" s="806"/>
      <c r="UPW924" s="806"/>
      <c r="UPX924" s="806"/>
      <c r="UPY924" s="806"/>
      <c r="UPZ924" s="806"/>
      <c r="UQA924" s="806"/>
      <c r="UQB924" s="806"/>
      <c r="UQC924" s="806"/>
      <c r="UQD924" s="806"/>
      <c r="UQE924" s="806"/>
      <c r="UQF924" s="806"/>
      <c r="UQG924" s="806"/>
      <c r="UQH924" s="806"/>
      <c r="UQI924" s="806"/>
      <c r="UQJ924" s="806"/>
      <c r="UQK924" s="806"/>
      <c r="UQL924" s="806"/>
      <c r="UQM924" s="806"/>
      <c r="UQN924" s="806"/>
      <c r="UQO924" s="806"/>
      <c r="UQP924" s="806"/>
      <c r="UQQ924" s="806"/>
      <c r="UQR924" s="806"/>
      <c r="UQS924" s="806"/>
      <c r="UQT924" s="806"/>
      <c r="UQU924" s="806"/>
      <c r="UQV924" s="806"/>
      <c r="UQW924" s="806"/>
      <c r="UQX924" s="806"/>
      <c r="UQY924" s="806"/>
      <c r="UQZ924" s="806"/>
      <c r="URA924" s="806"/>
      <c r="URB924" s="806"/>
      <c r="URC924" s="806"/>
      <c r="URD924" s="806"/>
      <c r="URE924" s="806"/>
      <c r="URF924" s="806"/>
      <c r="URG924" s="806"/>
      <c r="URH924" s="806"/>
      <c r="URI924" s="806"/>
      <c r="URJ924" s="806"/>
      <c r="URK924" s="806"/>
      <c r="URL924" s="806"/>
      <c r="URM924" s="806"/>
      <c r="URN924" s="806"/>
      <c r="URO924" s="806"/>
      <c r="URP924" s="806"/>
      <c r="URQ924" s="806"/>
      <c r="URR924" s="806"/>
      <c r="URS924" s="806"/>
      <c r="URT924" s="806"/>
      <c r="URU924" s="806"/>
      <c r="URV924" s="806"/>
      <c r="URW924" s="806"/>
      <c r="URX924" s="806"/>
      <c r="URY924" s="806"/>
      <c r="URZ924" s="806"/>
      <c r="USA924" s="806"/>
      <c r="USB924" s="806"/>
      <c r="USC924" s="806"/>
      <c r="USD924" s="806"/>
      <c r="USE924" s="806"/>
      <c r="USF924" s="806"/>
      <c r="USG924" s="806"/>
      <c r="USH924" s="806"/>
      <c r="USI924" s="806"/>
      <c r="USJ924" s="806"/>
      <c r="USK924" s="806"/>
      <c r="USL924" s="806"/>
      <c r="USM924" s="806"/>
      <c r="USN924" s="806"/>
      <c r="USO924" s="806"/>
      <c r="USP924" s="806"/>
      <c r="USQ924" s="806"/>
      <c r="USR924" s="806"/>
      <c r="USS924" s="806"/>
      <c r="UST924" s="806"/>
      <c r="USU924" s="806"/>
      <c r="USV924" s="806"/>
      <c r="USW924" s="806"/>
      <c r="USX924" s="806"/>
      <c r="USY924" s="806"/>
      <c r="USZ924" s="806"/>
      <c r="UTA924" s="806"/>
      <c r="UTB924" s="806"/>
      <c r="UTC924" s="806"/>
      <c r="UTD924" s="806"/>
      <c r="UTE924" s="806"/>
      <c r="UTF924" s="806"/>
      <c r="UTG924" s="806"/>
      <c r="UTH924" s="806"/>
      <c r="UTI924" s="806"/>
      <c r="UTJ924" s="806"/>
      <c r="UTK924" s="806"/>
      <c r="UTL924" s="806"/>
      <c r="UTM924" s="806"/>
      <c r="UTN924" s="806"/>
      <c r="UTO924" s="806"/>
      <c r="UTP924" s="806"/>
      <c r="UTQ924" s="806"/>
      <c r="UTR924" s="806"/>
      <c r="UTS924" s="806"/>
      <c r="UTT924" s="806"/>
      <c r="UTU924" s="806"/>
      <c r="UTV924" s="806"/>
      <c r="UTW924" s="806"/>
      <c r="UTX924" s="806"/>
      <c r="UTY924" s="806"/>
      <c r="UTZ924" s="806"/>
      <c r="UUA924" s="806"/>
      <c r="UUB924" s="806"/>
      <c r="UUC924" s="806"/>
      <c r="UUD924" s="806"/>
      <c r="UUE924" s="806"/>
      <c r="UUF924" s="806"/>
      <c r="UUG924" s="806"/>
      <c r="UUH924" s="806"/>
      <c r="UUI924" s="806"/>
      <c r="UUJ924" s="806"/>
      <c r="UUK924" s="806"/>
      <c r="UUL924" s="806"/>
      <c r="UUM924" s="806"/>
      <c r="UUN924" s="806"/>
      <c r="UUO924" s="806"/>
      <c r="UUP924" s="806"/>
      <c r="UUQ924" s="806"/>
      <c r="UUR924" s="806"/>
      <c r="UUS924" s="806"/>
      <c r="UUT924" s="806"/>
      <c r="UUU924" s="806"/>
      <c r="UUV924" s="806"/>
      <c r="UUW924" s="806"/>
      <c r="UUX924" s="806"/>
      <c r="UUY924" s="806"/>
      <c r="UUZ924" s="806"/>
      <c r="UVA924" s="806"/>
      <c r="UVB924" s="806"/>
      <c r="UVC924" s="806"/>
      <c r="UVD924" s="806"/>
      <c r="UVE924" s="806"/>
      <c r="UVF924" s="806"/>
      <c r="UVG924" s="806"/>
      <c r="UVH924" s="806"/>
      <c r="UVI924" s="806"/>
      <c r="UVJ924" s="806"/>
      <c r="UVK924" s="806"/>
      <c r="UVL924" s="806"/>
      <c r="UVM924" s="806"/>
      <c r="UVN924" s="806"/>
      <c r="UVO924" s="806"/>
      <c r="UVP924" s="806"/>
      <c r="UVQ924" s="806"/>
      <c r="UVR924" s="806"/>
      <c r="UVS924" s="806"/>
      <c r="UVT924" s="806"/>
      <c r="UVU924" s="806"/>
      <c r="UVV924" s="806"/>
      <c r="UVW924" s="806"/>
      <c r="UVX924" s="806"/>
      <c r="UVY924" s="806"/>
      <c r="UVZ924" s="806"/>
      <c r="UWA924" s="806"/>
      <c r="UWB924" s="806"/>
      <c r="UWC924" s="806"/>
      <c r="UWD924" s="806"/>
      <c r="UWE924" s="806"/>
      <c r="UWF924" s="806"/>
      <c r="UWG924" s="806"/>
      <c r="UWH924" s="806"/>
      <c r="UWI924" s="806"/>
      <c r="UWJ924" s="806"/>
      <c r="UWK924" s="806"/>
      <c r="UWL924" s="806"/>
      <c r="UWM924" s="806"/>
      <c r="UWN924" s="806"/>
      <c r="UWO924" s="806"/>
      <c r="UWP924" s="806"/>
      <c r="UWQ924" s="806"/>
      <c r="UWR924" s="806"/>
      <c r="UWS924" s="806"/>
      <c r="UWT924" s="806"/>
      <c r="UWU924" s="806"/>
      <c r="UWV924" s="806"/>
      <c r="UWW924" s="806"/>
      <c r="UWX924" s="806"/>
      <c r="UWY924" s="806"/>
      <c r="UWZ924" s="806"/>
      <c r="UXA924" s="806"/>
      <c r="UXB924" s="806"/>
      <c r="UXC924" s="806"/>
      <c r="UXD924" s="806"/>
      <c r="UXE924" s="806"/>
      <c r="UXF924" s="806"/>
      <c r="UXG924" s="806"/>
      <c r="UXH924" s="806"/>
      <c r="UXI924" s="806"/>
      <c r="UXJ924" s="806"/>
      <c r="UXK924" s="806"/>
      <c r="UXL924" s="806"/>
      <c r="UXM924" s="806"/>
      <c r="UXN924" s="806"/>
      <c r="UXO924" s="806"/>
      <c r="UXP924" s="806"/>
      <c r="UXQ924" s="806"/>
      <c r="UXR924" s="806"/>
      <c r="UXS924" s="806"/>
      <c r="UXT924" s="806"/>
      <c r="UXU924" s="806"/>
      <c r="UXV924" s="806"/>
      <c r="UXW924" s="806"/>
      <c r="UXX924" s="806"/>
      <c r="UXY924" s="806"/>
      <c r="UXZ924" s="806"/>
      <c r="UYA924" s="806"/>
      <c r="UYB924" s="806"/>
      <c r="UYC924" s="806"/>
      <c r="UYD924" s="806"/>
      <c r="UYE924" s="806"/>
      <c r="UYF924" s="806"/>
      <c r="UYG924" s="806"/>
      <c r="UYH924" s="806"/>
      <c r="UYI924" s="806"/>
      <c r="UYJ924" s="806"/>
      <c r="UYK924" s="806"/>
      <c r="UYL924" s="806"/>
      <c r="UYM924" s="806"/>
      <c r="UYN924" s="806"/>
      <c r="UYO924" s="806"/>
      <c r="UYP924" s="806"/>
      <c r="UYQ924" s="806"/>
      <c r="UYR924" s="806"/>
      <c r="UYS924" s="806"/>
      <c r="UYT924" s="806"/>
      <c r="UYU924" s="806"/>
      <c r="UYV924" s="806"/>
      <c r="UYW924" s="806"/>
      <c r="UYX924" s="806"/>
      <c r="UYY924" s="806"/>
      <c r="UYZ924" s="806"/>
      <c r="UZA924" s="806"/>
      <c r="UZB924" s="806"/>
      <c r="UZC924" s="806"/>
      <c r="UZD924" s="806"/>
      <c r="UZE924" s="806"/>
      <c r="UZF924" s="806"/>
      <c r="UZG924" s="806"/>
      <c r="UZH924" s="806"/>
      <c r="UZI924" s="806"/>
      <c r="UZJ924" s="806"/>
      <c r="UZK924" s="806"/>
      <c r="UZL924" s="806"/>
      <c r="UZM924" s="806"/>
      <c r="UZN924" s="806"/>
      <c r="UZO924" s="806"/>
      <c r="UZP924" s="806"/>
      <c r="UZQ924" s="806"/>
      <c r="UZR924" s="806"/>
      <c r="UZS924" s="806"/>
      <c r="UZT924" s="806"/>
      <c r="UZU924" s="806"/>
      <c r="UZV924" s="806"/>
      <c r="UZW924" s="806"/>
      <c r="UZX924" s="806"/>
      <c r="UZY924" s="806"/>
      <c r="UZZ924" s="806"/>
      <c r="VAA924" s="806"/>
      <c r="VAB924" s="806"/>
      <c r="VAC924" s="806"/>
      <c r="VAD924" s="806"/>
      <c r="VAE924" s="806"/>
      <c r="VAF924" s="806"/>
      <c r="VAG924" s="806"/>
      <c r="VAH924" s="806"/>
      <c r="VAI924" s="806"/>
      <c r="VAJ924" s="806"/>
      <c r="VAK924" s="806"/>
      <c r="VAL924" s="806"/>
      <c r="VAM924" s="806"/>
      <c r="VAN924" s="806"/>
      <c r="VAO924" s="806"/>
      <c r="VAP924" s="806"/>
      <c r="VAQ924" s="806"/>
      <c r="VAR924" s="806"/>
      <c r="VAS924" s="806"/>
      <c r="VAT924" s="806"/>
      <c r="VAU924" s="806"/>
      <c r="VAV924" s="806"/>
      <c r="VAW924" s="806"/>
      <c r="VAX924" s="806"/>
      <c r="VAY924" s="806"/>
      <c r="VAZ924" s="806"/>
      <c r="VBA924" s="806"/>
      <c r="VBB924" s="806"/>
      <c r="VBC924" s="806"/>
      <c r="VBD924" s="806"/>
      <c r="VBE924" s="806"/>
      <c r="VBF924" s="806"/>
      <c r="VBG924" s="806"/>
      <c r="VBH924" s="806"/>
      <c r="VBI924" s="806"/>
      <c r="VBJ924" s="806"/>
      <c r="VBK924" s="806"/>
      <c r="VBL924" s="806"/>
      <c r="VBM924" s="806"/>
      <c r="VBN924" s="806"/>
      <c r="VBO924" s="806"/>
      <c r="VBP924" s="806"/>
      <c r="VBQ924" s="806"/>
      <c r="VBR924" s="806"/>
      <c r="VBS924" s="806"/>
      <c r="VBT924" s="806"/>
      <c r="VBU924" s="806"/>
      <c r="VBV924" s="806"/>
      <c r="VBW924" s="806"/>
      <c r="VBX924" s="806"/>
      <c r="VBY924" s="806"/>
      <c r="VBZ924" s="806"/>
      <c r="VCA924" s="806"/>
      <c r="VCB924" s="806"/>
      <c r="VCC924" s="806"/>
      <c r="VCD924" s="806"/>
      <c r="VCE924" s="806"/>
      <c r="VCF924" s="806"/>
      <c r="VCG924" s="806"/>
      <c r="VCH924" s="806"/>
      <c r="VCI924" s="806"/>
      <c r="VCJ924" s="806"/>
      <c r="VCK924" s="806"/>
      <c r="VCL924" s="806"/>
      <c r="VCM924" s="806"/>
      <c r="VCN924" s="806"/>
      <c r="VCO924" s="806"/>
      <c r="VCP924" s="806"/>
      <c r="VCQ924" s="806"/>
      <c r="VCR924" s="806"/>
      <c r="VCS924" s="806"/>
      <c r="VCT924" s="806"/>
      <c r="VCU924" s="806"/>
      <c r="VCV924" s="806"/>
      <c r="VCW924" s="806"/>
      <c r="VCX924" s="806"/>
      <c r="VCY924" s="806"/>
      <c r="VCZ924" s="806"/>
      <c r="VDA924" s="806"/>
      <c r="VDB924" s="806"/>
      <c r="VDC924" s="806"/>
      <c r="VDD924" s="806"/>
      <c r="VDE924" s="806"/>
      <c r="VDF924" s="806"/>
      <c r="VDG924" s="806"/>
      <c r="VDH924" s="806"/>
      <c r="VDI924" s="806"/>
      <c r="VDJ924" s="806"/>
      <c r="VDK924" s="806"/>
      <c r="VDL924" s="806"/>
      <c r="VDM924" s="806"/>
      <c r="VDN924" s="806"/>
      <c r="VDO924" s="806"/>
      <c r="VDP924" s="806"/>
      <c r="VDQ924" s="806"/>
      <c r="VDR924" s="806"/>
      <c r="VDS924" s="806"/>
      <c r="VDT924" s="806"/>
      <c r="VDU924" s="806"/>
      <c r="VDV924" s="806"/>
      <c r="VDW924" s="806"/>
      <c r="VDX924" s="806"/>
      <c r="VDY924" s="806"/>
      <c r="VDZ924" s="806"/>
      <c r="VEA924" s="806"/>
      <c r="VEB924" s="806"/>
      <c r="VEC924" s="806"/>
      <c r="VED924" s="806"/>
      <c r="VEE924" s="806"/>
      <c r="VEF924" s="806"/>
      <c r="VEG924" s="806"/>
      <c r="VEH924" s="806"/>
      <c r="VEI924" s="806"/>
      <c r="VEJ924" s="806"/>
      <c r="VEK924" s="806"/>
      <c r="VEL924" s="806"/>
      <c r="VEM924" s="806"/>
      <c r="VEN924" s="806"/>
      <c r="VEO924" s="806"/>
      <c r="VEP924" s="806"/>
      <c r="VEQ924" s="806"/>
      <c r="VER924" s="806"/>
      <c r="VES924" s="806"/>
      <c r="VET924" s="806"/>
      <c r="VEU924" s="806"/>
      <c r="VEV924" s="806"/>
      <c r="VEW924" s="806"/>
      <c r="VEX924" s="806"/>
      <c r="VEY924" s="806"/>
      <c r="VEZ924" s="806"/>
      <c r="VFA924" s="806"/>
      <c r="VFB924" s="806"/>
      <c r="VFC924" s="806"/>
      <c r="VFD924" s="806"/>
      <c r="VFE924" s="806"/>
      <c r="VFF924" s="806"/>
      <c r="VFG924" s="806"/>
      <c r="VFH924" s="806"/>
      <c r="VFI924" s="806"/>
      <c r="VFJ924" s="806"/>
      <c r="VFK924" s="806"/>
      <c r="VFL924" s="806"/>
      <c r="VFM924" s="806"/>
      <c r="VFN924" s="806"/>
      <c r="VFO924" s="806"/>
      <c r="VFP924" s="806"/>
      <c r="VFQ924" s="806"/>
      <c r="VFR924" s="806"/>
      <c r="VFS924" s="806"/>
      <c r="VFT924" s="806"/>
      <c r="VFU924" s="806"/>
      <c r="VFV924" s="806"/>
      <c r="VFW924" s="806"/>
      <c r="VFX924" s="806"/>
      <c r="VFY924" s="806"/>
      <c r="VFZ924" s="806"/>
      <c r="VGA924" s="806"/>
      <c r="VGB924" s="806"/>
      <c r="VGC924" s="806"/>
      <c r="VGD924" s="806"/>
      <c r="VGE924" s="806"/>
      <c r="VGF924" s="806"/>
      <c r="VGG924" s="806"/>
      <c r="VGH924" s="806"/>
      <c r="VGI924" s="806"/>
      <c r="VGJ924" s="806"/>
      <c r="VGK924" s="806"/>
      <c r="VGL924" s="806"/>
      <c r="VGM924" s="806"/>
      <c r="VGN924" s="806"/>
      <c r="VGO924" s="806"/>
      <c r="VGP924" s="806"/>
      <c r="VGQ924" s="806"/>
      <c r="VGR924" s="806"/>
      <c r="VGS924" s="806"/>
      <c r="VGT924" s="806"/>
      <c r="VGU924" s="806"/>
      <c r="VGV924" s="806"/>
      <c r="VGW924" s="806"/>
      <c r="VGX924" s="806"/>
      <c r="VGY924" s="806"/>
      <c r="VGZ924" s="806"/>
      <c r="VHA924" s="806"/>
      <c r="VHB924" s="806"/>
      <c r="VHC924" s="806"/>
      <c r="VHD924" s="806"/>
      <c r="VHE924" s="806"/>
      <c r="VHF924" s="806"/>
      <c r="VHG924" s="806"/>
      <c r="VHH924" s="806"/>
      <c r="VHI924" s="806"/>
      <c r="VHJ924" s="806"/>
      <c r="VHK924" s="806"/>
      <c r="VHL924" s="806"/>
      <c r="VHM924" s="806"/>
      <c r="VHN924" s="806"/>
      <c r="VHO924" s="806"/>
      <c r="VHP924" s="806"/>
      <c r="VHQ924" s="806"/>
      <c r="VHR924" s="806"/>
      <c r="VHS924" s="806"/>
      <c r="VHT924" s="806"/>
      <c r="VHU924" s="806"/>
      <c r="VHV924" s="806"/>
      <c r="VHW924" s="806"/>
      <c r="VHX924" s="806"/>
      <c r="VHY924" s="806"/>
      <c r="VHZ924" s="806"/>
      <c r="VIA924" s="806"/>
      <c r="VIB924" s="806"/>
      <c r="VIC924" s="806"/>
      <c r="VID924" s="806"/>
      <c r="VIE924" s="806"/>
      <c r="VIF924" s="806"/>
      <c r="VIG924" s="806"/>
      <c r="VIH924" s="806"/>
      <c r="VII924" s="806"/>
      <c r="VIJ924" s="806"/>
      <c r="VIK924" s="806"/>
      <c r="VIL924" s="806"/>
      <c r="VIM924" s="806"/>
      <c r="VIN924" s="806"/>
      <c r="VIO924" s="806"/>
      <c r="VIP924" s="806"/>
      <c r="VIQ924" s="806"/>
      <c r="VIR924" s="806"/>
      <c r="VIS924" s="806"/>
      <c r="VIT924" s="806"/>
      <c r="VIU924" s="806"/>
      <c r="VIV924" s="806"/>
      <c r="VIW924" s="806"/>
      <c r="VIX924" s="806"/>
      <c r="VIY924" s="806"/>
      <c r="VIZ924" s="806"/>
      <c r="VJA924" s="806"/>
      <c r="VJB924" s="806"/>
      <c r="VJC924" s="806"/>
      <c r="VJD924" s="806"/>
      <c r="VJE924" s="806"/>
      <c r="VJF924" s="806"/>
      <c r="VJG924" s="806"/>
      <c r="VJH924" s="806"/>
      <c r="VJI924" s="806"/>
      <c r="VJJ924" s="806"/>
      <c r="VJK924" s="806"/>
      <c r="VJL924" s="806"/>
      <c r="VJM924" s="806"/>
      <c r="VJN924" s="806"/>
      <c r="VJO924" s="806"/>
      <c r="VJP924" s="806"/>
      <c r="VJQ924" s="806"/>
      <c r="VJR924" s="806"/>
      <c r="VJS924" s="806"/>
      <c r="VJT924" s="806"/>
      <c r="VJU924" s="806"/>
      <c r="VJV924" s="806"/>
      <c r="VJW924" s="806"/>
      <c r="VJX924" s="806"/>
      <c r="VJY924" s="806"/>
      <c r="VJZ924" s="806"/>
      <c r="VKA924" s="806"/>
      <c r="VKB924" s="806"/>
      <c r="VKC924" s="806"/>
      <c r="VKD924" s="806"/>
      <c r="VKE924" s="806"/>
      <c r="VKF924" s="806"/>
      <c r="VKG924" s="806"/>
      <c r="VKH924" s="806"/>
      <c r="VKI924" s="806"/>
      <c r="VKJ924" s="806"/>
      <c r="VKK924" s="806"/>
      <c r="VKL924" s="806"/>
      <c r="VKM924" s="806"/>
      <c r="VKN924" s="806"/>
      <c r="VKO924" s="806"/>
      <c r="VKP924" s="806"/>
      <c r="VKQ924" s="806"/>
      <c r="VKR924" s="806"/>
      <c r="VKS924" s="806"/>
      <c r="VKT924" s="806"/>
      <c r="VKU924" s="806"/>
      <c r="VKV924" s="806"/>
      <c r="VKW924" s="806"/>
      <c r="VKX924" s="806"/>
      <c r="VKY924" s="806"/>
      <c r="VKZ924" s="806"/>
      <c r="VLA924" s="806"/>
      <c r="VLB924" s="806"/>
      <c r="VLC924" s="806"/>
      <c r="VLD924" s="806"/>
      <c r="VLE924" s="806"/>
      <c r="VLF924" s="806"/>
      <c r="VLG924" s="806"/>
      <c r="VLH924" s="806"/>
      <c r="VLI924" s="806"/>
      <c r="VLJ924" s="806"/>
      <c r="VLK924" s="806"/>
      <c r="VLL924" s="806"/>
      <c r="VLM924" s="806"/>
      <c r="VLN924" s="806"/>
      <c r="VLO924" s="806"/>
      <c r="VLP924" s="806"/>
      <c r="VLQ924" s="806"/>
      <c r="VLR924" s="806"/>
      <c r="VLS924" s="806"/>
      <c r="VLT924" s="806"/>
      <c r="VLU924" s="806"/>
      <c r="VLV924" s="806"/>
      <c r="VLW924" s="806"/>
      <c r="VLX924" s="806"/>
      <c r="VLY924" s="806"/>
      <c r="VLZ924" s="806"/>
      <c r="VMA924" s="806"/>
      <c r="VMB924" s="806"/>
      <c r="VMC924" s="806"/>
      <c r="VMD924" s="806"/>
      <c r="VME924" s="806"/>
      <c r="VMF924" s="806"/>
      <c r="VMG924" s="806"/>
      <c r="VMH924" s="806"/>
      <c r="VMI924" s="806"/>
      <c r="VMJ924" s="806"/>
      <c r="VMK924" s="806"/>
      <c r="VML924" s="806"/>
      <c r="VMM924" s="806"/>
      <c r="VMN924" s="806"/>
      <c r="VMO924" s="806"/>
      <c r="VMP924" s="806"/>
      <c r="VMQ924" s="806"/>
      <c r="VMR924" s="806"/>
      <c r="VMS924" s="806"/>
      <c r="VMT924" s="806"/>
      <c r="VMU924" s="806"/>
      <c r="VMV924" s="806"/>
      <c r="VMW924" s="806"/>
      <c r="VMX924" s="806"/>
      <c r="VMY924" s="806"/>
      <c r="VMZ924" s="806"/>
      <c r="VNA924" s="806"/>
      <c r="VNB924" s="806"/>
      <c r="VNC924" s="806"/>
      <c r="VND924" s="806"/>
      <c r="VNE924" s="806"/>
      <c r="VNF924" s="806"/>
      <c r="VNG924" s="806"/>
      <c r="VNH924" s="806"/>
      <c r="VNI924" s="806"/>
      <c r="VNJ924" s="806"/>
      <c r="VNK924" s="806"/>
      <c r="VNL924" s="806"/>
      <c r="VNM924" s="806"/>
      <c r="VNN924" s="806"/>
      <c r="VNO924" s="806"/>
      <c r="VNP924" s="806"/>
      <c r="VNQ924" s="806"/>
      <c r="VNR924" s="806"/>
      <c r="VNS924" s="806"/>
      <c r="VNT924" s="806"/>
      <c r="VNU924" s="806"/>
      <c r="VNV924" s="806"/>
      <c r="VNW924" s="806"/>
      <c r="VNX924" s="806"/>
      <c r="VNY924" s="806"/>
      <c r="VNZ924" s="806"/>
      <c r="VOA924" s="806"/>
      <c r="VOB924" s="806"/>
      <c r="VOC924" s="806"/>
      <c r="VOD924" s="806"/>
      <c r="VOE924" s="806"/>
      <c r="VOF924" s="806"/>
      <c r="VOG924" s="806"/>
      <c r="VOH924" s="806"/>
      <c r="VOI924" s="806"/>
      <c r="VOJ924" s="806"/>
      <c r="VOK924" s="806"/>
      <c r="VOL924" s="806"/>
      <c r="VOM924" s="806"/>
      <c r="VON924" s="806"/>
      <c r="VOO924" s="806"/>
      <c r="VOP924" s="806"/>
      <c r="VOQ924" s="806"/>
      <c r="VOR924" s="806"/>
      <c r="VOS924" s="806"/>
      <c r="VOT924" s="806"/>
      <c r="VOU924" s="806"/>
      <c r="VOV924" s="806"/>
      <c r="VOW924" s="806"/>
      <c r="VOX924" s="806"/>
      <c r="VOY924" s="806"/>
      <c r="VOZ924" s="806"/>
      <c r="VPA924" s="806"/>
      <c r="VPB924" s="806"/>
      <c r="VPC924" s="806"/>
      <c r="VPD924" s="806"/>
      <c r="VPE924" s="806"/>
      <c r="VPF924" s="806"/>
      <c r="VPG924" s="806"/>
      <c r="VPH924" s="806"/>
      <c r="VPI924" s="806"/>
      <c r="VPJ924" s="806"/>
      <c r="VPK924" s="806"/>
      <c r="VPL924" s="806"/>
      <c r="VPM924" s="806"/>
      <c r="VPN924" s="806"/>
      <c r="VPO924" s="806"/>
      <c r="VPP924" s="806"/>
      <c r="VPQ924" s="806"/>
      <c r="VPR924" s="806"/>
      <c r="VPS924" s="806"/>
      <c r="VPT924" s="806"/>
      <c r="VPU924" s="806"/>
      <c r="VPV924" s="806"/>
      <c r="VPW924" s="806"/>
      <c r="VPX924" s="806"/>
      <c r="VPY924" s="806"/>
      <c r="VPZ924" s="806"/>
      <c r="VQA924" s="806"/>
      <c r="VQB924" s="806"/>
      <c r="VQC924" s="806"/>
      <c r="VQD924" s="806"/>
      <c r="VQE924" s="806"/>
      <c r="VQF924" s="806"/>
      <c r="VQG924" s="806"/>
      <c r="VQH924" s="806"/>
      <c r="VQI924" s="806"/>
      <c r="VQJ924" s="806"/>
      <c r="VQK924" s="806"/>
      <c r="VQL924" s="806"/>
      <c r="VQM924" s="806"/>
      <c r="VQN924" s="806"/>
      <c r="VQO924" s="806"/>
      <c r="VQP924" s="806"/>
      <c r="VQQ924" s="806"/>
      <c r="VQR924" s="806"/>
      <c r="VQS924" s="806"/>
      <c r="VQT924" s="806"/>
      <c r="VQU924" s="806"/>
      <c r="VQV924" s="806"/>
      <c r="VQW924" s="806"/>
      <c r="VQX924" s="806"/>
      <c r="VQY924" s="806"/>
      <c r="VQZ924" s="806"/>
      <c r="VRA924" s="806"/>
      <c r="VRB924" s="806"/>
      <c r="VRC924" s="806"/>
      <c r="VRD924" s="806"/>
      <c r="VRE924" s="806"/>
      <c r="VRF924" s="806"/>
      <c r="VRG924" s="806"/>
      <c r="VRH924" s="806"/>
      <c r="VRI924" s="806"/>
      <c r="VRJ924" s="806"/>
      <c r="VRK924" s="806"/>
      <c r="VRL924" s="806"/>
      <c r="VRM924" s="806"/>
      <c r="VRN924" s="806"/>
      <c r="VRO924" s="806"/>
      <c r="VRP924" s="806"/>
      <c r="VRQ924" s="806"/>
      <c r="VRR924" s="806"/>
      <c r="VRS924" s="806"/>
      <c r="VRT924" s="806"/>
      <c r="VRU924" s="806"/>
      <c r="VRV924" s="806"/>
      <c r="VRW924" s="806"/>
      <c r="VRX924" s="806"/>
      <c r="VRY924" s="806"/>
      <c r="VRZ924" s="806"/>
      <c r="VSA924" s="806"/>
      <c r="VSB924" s="806"/>
      <c r="VSC924" s="806"/>
      <c r="VSD924" s="806"/>
      <c r="VSE924" s="806"/>
      <c r="VSF924" s="806"/>
      <c r="VSG924" s="806"/>
      <c r="VSH924" s="806"/>
      <c r="VSI924" s="806"/>
      <c r="VSJ924" s="806"/>
      <c r="VSK924" s="806"/>
      <c r="VSL924" s="806"/>
      <c r="VSM924" s="806"/>
      <c r="VSN924" s="806"/>
      <c r="VSO924" s="806"/>
      <c r="VSP924" s="806"/>
      <c r="VSQ924" s="806"/>
      <c r="VSR924" s="806"/>
      <c r="VSS924" s="806"/>
      <c r="VST924" s="806"/>
      <c r="VSU924" s="806"/>
      <c r="VSV924" s="806"/>
      <c r="VSW924" s="806"/>
      <c r="VSX924" s="806"/>
      <c r="VSY924" s="806"/>
      <c r="VSZ924" s="806"/>
      <c r="VTA924" s="806"/>
      <c r="VTB924" s="806"/>
      <c r="VTC924" s="806"/>
      <c r="VTD924" s="806"/>
      <c r="VTE924" s="806"/>
      <c r="VTF924" s="806"/>
      <c r="VTG924" s="806"/>
      <c r="VTH924" s="806"/>
      <c r="VTI924" s="806"/>
      <c r="VTJ924" s="806"/>
      <c r="VTK924" s="806"/>
      <c r="VTL924" s="806"/>
      <c r="VTM924" s="806"/>
      <c r="VTN924" s="806"/>
      <c r="VTO924" s="806"/>
      <c r="VTP924" s="806"/>
      <c r="VTQ924" s="806"/>
      <c r="VTR924" s="806"/>
      <c r="VTS924" s="806"/>
      <c r="VTT924" s="806"/>
      <c r="VTU924" s="806"/>
      <c r="VTV924" s="806"/>
      <c r="VTW924" s="806"/>
      <c r="VTX924" s="806"/>
      <c r="VTY924" s="806"/>
      <c r="VTZ924" s="806"/>
      <c r="VUA924" s="806"/>
      <c r="VUB924" s="806"/>
      <c r="VUC924" s="806"/>
      <c r="VUD924" s="806"/>
      <c r="VUE924" s="806"/>
      <c r="VUF924" s="806"/>
      <c r="VUG924" s="806"/>
      <c r="VUH924" s="806"/>
      <c r="VUI924" s="806"/>
      <c r="VUJ924" s="806"/>
      <c r="VUK924" s="806"/>
      <c r="VUL924" s="806"/>
      <c r="VUM924" s="806"/>
      <c r="VUN924" s="806"/>
      <c r="VUO924" s="806"/>
      <c r="VUP924" s="806"/>
      <c r="VUQ924" s="806"/>
      <c r="VUR924" s="806"/>
      <c r="VUS924" s="806"/>
      <c r="VUT924" s="806"/>
      <c r="VUU924" s="806"/>
      <c r="VUV924" s="806"/>
      <c r="VUW924" s="806"/>
      <c r="VUX924" s="806"/>
      <c r="VUY924" s="806"/>
      <c r="VUZ924" s="806"/>
      <c r="VVA924" s="806"/>
      <c r="VVB924" s="806"/>
      <c r="VVC924" s="806"/>
      <c r="VVD924" s="806"/>
      <c r="VVE924" s="806"/>
      <c r="VVF924" s="806"/>
      <c r="VVG924" s="806"/>
      <c r="VVH924" s="806"/>
      <c r="VVI924" s="806"/>
      <c r="VVJ924" s="806"/>
      <c r="VVK924" s="806"/>
      <c r="VVL924" s="806"/>
      <c r="VVM924" s="806"/>
      <c r="VVN924" s="806"/>
      <c r="VVO924" s="806"/>
      <c r="VVP924" s="806"/>
      <c r="VVQ924" s="806"/>
      <c r="VVR924" s="806"/>
      <c r="VVS924" s="806"/>
      <c r="VVT924" s="806"/>
      <c r="VVU924" s="806"/>
      <c r="VVV924" s="806"/>
      <c r="VVW924" s="806"/>
      <c r="VVX924" s="806"/>
      <c r="VVY924" s="806"/>
      <c r="VVZ924" s="806"/>
      <c r="VWA924" s="806"/>
      <c r="VWB924" s="806"/>
      <c r="VWC924" s="806"/>
      <c r="VWD924" s="806"/>
      <c r="VWE924" s="806"/>
      <c r="VWF924" s="806"/>
      <c r="VWG924" s="806"/>
      <c r="VWH924" s="806"/>
      <c r="VWI924" s="806"/>
      <c r="VWJ924" s="806"/>
      <c r="VWK924" s="806"/>
      <c r="VWL924" s="806"/>
      <c r="VWM924" s="806"/>
      <c r="VWN924" s="806"/>
      <c r="VWO924" s="806"/>
      <c r="VWP924" s="806"/>
      <c r="VWQ924" s="806"/>
      <c r="VWR924" s="806"/>
      <c r="VWS924" s="806"/>
      <c r="VWT924" s="806"/>
      <c r="VWU924" s="806"/>
      <c r="VWV924" s="806"/>
      <c r="VWW924" s="806"/>
      <c r="VWX924" s="806"/>
      <c r="VWY924" s="806"/>
      <c r="VWZ924" s="806"/>
      <c r="VXA924" s="806"/>
      <c r="VXB924" s="806"/>
      <c r="VXC924" s="806"/>
      <c r="VXD924" s="806"/>
      <c r="VXE924" s="806"/>
      <c r="VXF924" s="806"/>
      <c r="VXG924" s="806"/>
      <c r="VXH924" s="806"/>
      <c r="VXI924" s="806"/>
      <c r="VXJ924" s="806"/>
      <c r="VXK924" s="806"/>
      <c r="VXL924" s="806"/>
      <c r="VXM924" s="806"/>
      <c r="VXN924" s="806"/>
      <c r="VXO924" s="806"/>
      <c r="VXP924" s="806"/>
      <c r="VXQ924" s="806"/>
      <c r="VXR924" s="806"/>
      <c r="VXS924" s="806"/>
      <c r="VXT924" s="806"/>
      <c r="VXU924" s="806"/>
      <c r="VXV924" s="806"/>
      <c r="VXW924" s="806"/>
      <c r="VXX924" s="806"/>
      <c r="VXY924" s="806"/>
      <c r="VXZ924" s="806"/>
      <c r="VYA924" s="806"/>
      <c r="VYB924" s="806"/>
      <c r="VYC924" s="806"/>
      <c r="VYD924" s="806"/>
      <c r="VYE924" s="806"/>
      <c r="VYF924" s="806"/>
      <c r="VYG924" s="806"/>
      <c r="VYH924" s="806"/>
      <c r="VYI924" s="806"/>
      <c r="VYJ924" s="806"/>
      <c r="VYK924" s="806"/>
      <c r="VYL924" s="806"/>
      <c r="VYM924" s="806"/>
      <c r="VYN924" s="806"/>
      <c r="VYO924" s="806"/>
      <c r="VYP924" s="806"/>
      <c r="VYQ924" s="806"/>
      <c r="VYR924" s="806"/>
      <c r="VYS924" s="806"/>
      <c r="VYT924" s="806"/>
      <c r="VYU924" s="806"/>
      <c r="VYV924" s="806"/>
      <c r="VYW924" s="806"/>
      <c r="VYX924" s="806"/>
      <c r="VYY924" s="806"/>
      <c r="VYZ924" s="806"/>
      <c r="VZA924" s="806"/>
      <c r="VZB924" s="806"/>
      <c r="VZC924" s="806"/>
      <c r="VZD924" s="806"/>
      <c r="VZE924" s="806"/>
      <c r="VZF924" s="806"/>
      <c r="VZG924" s="806"/>
      <c r="VZH924" s="806"/>
      <c r="VZI924" s="806"/>
      <c r="VZJ924" s="806"/>
      <c r="VZK924" s="806"/>
      <c r="VZL924" s="806"/>
      <c r="VZM924" s="806"/>
      <c r="VZN924" s="806"/>
      <c r="VZO924" s="806"/>
      <c r="VZP924" s="806"/>
      <c r="VZQ924" s="806"/>
      <c r="VZR924" s="806"/>
      <c r="VZS924" s="806"/>
      <c r="VZT924" s="806"/>
      <c r="VZU924" s="806"/>
      <c r="VZV924" s="806"/>
      <c r="VZW924" s="806"/>
      <c r="VZX924" s="806"/>
      <c r="VZY924" s="806"/>
      <c r="VZZ924" s="806"/>
      <c r="WAA924" s="806"/>
      <c r="WAB924" s="806"/>
      <c r="WAC924" s="806"/>
      <c r="WAD924" s="806"/>
      <c r="WAE924" s="806"/>
      <c r="WAF924" s="806"/>
      <c r="WAG924" s="806"/>
      <c r="WAH924" s="806"/>
      <c r="WAI924" s="806"/>
      <c r="WAJ924" s="806"/>
      <c r="WAK924" s="806"/>
      <c r="WAL924" s="806"/>
      <c r="WAM924" s="806"/>
      <c r="WAN924" s="806"/>
      <c r="WAO924" s="806"/>
      <c r="WAP924" s="806"/>
      <c r="WAQ924" s="806"/>
      <c r="WAR924" s="806"/>
      <c r="WAS924" s="806"/>
      <c r="WAT924" s="806"/>
      <c r="WAU924" s="806"/>
      <c r="WAV924" s="806"/>
      <c r="WAW924" s="806"/>
      <c r="WAX924" s="806"/>
      <c r="WAY924" s="806"/>
      <c r="WAZ924" s="806"/>
      <c r="WBA924" s="806"/>
      <c r="WBB924" s="806"/>
      <c r="WBC924" s="806"/>
      <c r="WBD924" s="806"/>
      <c r="WBE924" s="806"/>
      <c r="WBF924" s="806"/>
      <c r="WBG924" s="806"/>
      <c r="WBH924" s="806"/>
      <c r="WBI924" s="806"/>
      <c r="WBJ924" s="806"/>
      <c r="WBK924" s="806"/>
      <c r="WBL924" s="806"/>
      <c r="WBM924" s="806"/>
      <c r="WBN924" s="806"/>
      <c r="WBO924" s="806"/>
      <c r="WBP924" s="806"/>
      <c r="WBQ924" s="806"/>
      <c r="WBR924" s="806"/>
      <c r="WBS924" s="806"/>
      <c r="WBT924" s="806"/>
      <c r="WBU924" s="806"/>
      <c r="WBV924" s="806"/>
      <c r="WBW924" s="806"/>
      <c r="WBX924" s="806"/>
      <c r="WBY924" s="806"/>
      <c r="WBZ924" s="806"/>
      <c r="WCA924" s="806"/>
      <c r="WCB924" s="806"/>
      <c r="WCC924" s="806"/>
      <c r="WCD924" s="806"/>
      <c r="WCE924" s="806"/>
      <c r="WCF924" s="806"/>
      <c r="WCG924" s="806"/>
      <c r="WCH924" s="806"/>
      <c r="WCI924" s="806"/>
      <c r="WCJ924" s="806"/>
      <c r="WCK924" s="806"/>
      <c r="WCL924" s="806"/>
      <c r="WCM924" s="806"/>
      <c r="WCN924" s="806"/>
      <c r="WCO924" s="806"/>
      <c r="WCP924" s="806"/>
      <c r="WCQ924" s="806"/>
      <c r="WCR924" s="806"/>
      <c r="WCS924" s="806"/>
      <c r="WCT924" s="806"/>
      <c r="WCU924" s="806"/>
      <c r="WCV924" s="806"/>
      <c r="WCW924" s="806"/>
      <c r="WCX924" s="806"/>
      <c r="WCY924" s="806"/>
      <c r="WCZ924" s="806"/>
      <c r="WDA924" s="806"/>
      <c r="WDB924" s="806"/>
      <c r="WDC924" s="806"/>
      <c r="WDD924" s="806"/>
      <c r="WDE924" s="806"/>
      <c r="WDF924" s="806"/>
      <c r="WDG924" s="806"/>
      <c r="WDH924" s="806"/>
      <c r="WDI924" s="806"/>
      <c r="WDJ924" s="806"/>
      <c r="WDK924" s="806"/>
      <c r="WDL924" s="806"/>
      <c r="WDM924" s="806"/>
      <c r="WDN924" s="806"/>
      <c r="WDO924" s="806"/>
      <c r="WDP924" s="806"/>
      <c r="WDQ924" s="806"/>
      <c r="WDR924" s="806"/>
      <c r="WDS924" s="806"/>
      <c r="WDT924" s="806"/>
      <c r="WDU924" s="806"/>
      <c r="WDV924" s="806"/>
      <c r="WDW924" s="806"/>
      <c r="WDX924" s="806"/>
      <c r="WDY924" s="806"/>
      <c r="WDZ924" s="806"/>
      <c r="WEA924" s="806"/>
      <c r="WEB924" s="806"/>
      <c r="WEC924" s="806"/>
      <c r="WED924" s="806"/>
      <c r="WEE924" s="806"/>
      <c r="WEF924" s="806"/>
      <c r="WEG924" s="806"/>
      <c r="WEH924" s="806"/>
      <c r="WEI924" s="806"/>
      <c r="WEJ924" s="806"/>
      <c r="WEK924" s="806"/>
      <c r="WEL924" s="806"/>
      <c r="WEM924" s="806"/>
      <c r="WEN924" s="806"/>
      <c r="WEO924" s="806"/>
      <c r="WEP924" s="806"/>
      <c r="WEQ924" s="806"/>
      <c r="WER924" s="806"/>
      <c r="WES924" s="806"/>
      <c r="WET924" s="806"/>
      <c r="WEU924" s="806"/>
      <c r="WEV924" s="806"/>
      <c r="WEW924" s="806"/>
      <c r="WEX924" s="806"/>
      <c r="WEY924" s="806"/>
      <c r="WEZ924" s="806"/>
      <c r="WFA924" s="806"/>
      <c r="WFB924" s="806"/>
      <c r="WFC924" s="806"/>
      <c r="WFD924" s="806"/>
      <c r="WFE924" s="806"/>
      <c r="WFF924" s="806"/>
      <c r="WFG924" s="806"/>
      <c r="WFH924" s="806"/>
      <c r="WFI924" s="806"/>
      <c r="WFJ924" s="806"/>
      <c r="WFK924" s="806"/>
      <c r="WFL924" s="806"/>
      <c r="WFM924" s="806"/>
      <c r="WFN924" s="806"/>
      <c r="WFO924" s="806"/>
      <c r="WFP924" s="806"/>
      <c r="WFQ924" s="806"/>
      <c r="WFR924" s="806"/>
      <c r="WFS924" s="806"/>
      <c r="WFT924" s="806"/>
      <c r="WFU924" s="806"/>
      <c r="WFV924" s="806"/>
      <c r="WFW924" s="806"/>
      <c r="WFX924" s="806"/>
      <c r="WFY924" s="806"/>
      <c r="WFZ924" s="806"/>
      <c r="WGA924" s="806"/>
      <c r="WGB924" s="806"/>
      <c r="WGC924" s="806"/>
      <c r="WGD924" s="806"/>
      <c r="WGE924" s="806"/>
      <c r="WGF924" s="806"/>
      <c r="WGG924" s="806"/>
      <c r="WGH924" s="806"/>
      <c r="WGI924" s="806"/>
      <c r="WGJ924" s="806"/>
      <c r="WGK924" s="806"/>
      <c r="WGL924" s="806"/>
      <c r="WGM924" s="806"/>
      <c r="WGN924" s="806"/>
      <c r="WGO924" s="806"/>
      <c r="WGP924" s="806"/>
      <c r="WGQ924" s="806"/>
      <c r="WGR924" s="806"/>
      <c r="WGS924" s="806"/>
      <c r="WGT924" s="806"/>
      <c r="WGU924" s="806"/>
      <c r="WGV924" s="806"/>
      <c r="WGW924" s="806"/>
      <c r="WGX924" s="806"/>
      <c r="WGY924" s="806"/>
      <c r="WGZ924" s="806"/>
      <c r="WHA924" s="806"/>
      <c r="WHB924" s="806"/>
      <c r="WHC924" s="806"/>
      <c r="WHD924" s="806"/>
      <c r="WHE924" s="806"/>
      <c r="WHF924" s="806"/>
      <c r="WHG924" s="806"/>
      <c r="WHH924" s="806"/>
      <c r="WHI924" s="806"/>
      <c r="WHJ924" s="806"/>
      <c r="WHK924" s="806"/>
      <c r="WHL924" s="806"/>
      <c r="WHM924" s="806"/>
      <c r="WHN924" s="806"/>
      <c r="WHO924" s="806"/>
      <c r="WHP924" s="806"/>
      <c r="WHQ924" s="806"/>
      <c r="WHR924" s="806"/>
      <c r="WHS924" s="806"/>
      <c r="WHT924" s="806"/>
      <c r="WHU924" s="806"/>
      <c r="WHV924" s="806"/>
      <c r="WHW924" s="806"/>
      <c r="WHX924" s="806"/>
      <c r="WHY924" s="806"/>
      <c r="WHZ924" s="806"/>
      <c r="WIA924" s="806"/>
      <c r="WIB924" s="806"/>
      <c r="WIC924" s="806"/>
      <c r="WID924" s="806"/>
      <c r="WIE924" s="806"/>
      <c r="WIF924" s="806"/>
      <c r="WIG924" s="806"/>
      <c r="WIH924" s="806"/>
      <c r="WII924" s="806"/>
      <c r="WIJ924" s="806"/>
      <c r="WIK924" s="806"/>
      <c r="WIL924" s="806"/>
      <c r="WIM924" s="806"/>
      <c r="WIN924" s="806"/>
      <c r="WIO924" s="806"/>
      <c r="WIP924" s="806"/>
      <c r="WIQ924" s="806"/>
      <c r="WIR924" s="806"/>
      <c r="WIS924" s="806"/>
      <c r="WIT924" s="806"/>
      <c r="WIU924" s="806"/>
      <c r="WIV924" s="806"/>
      <c r="WIW924" s="806"/>
      <c r="WIX924" s="806"/>
      <c r="WIY924" s="806"/>
      <c r="WIZ924" s="806"/>
      <c r="WJA924" s="806"/>
      <c r="WJB924" s="806"/>
      <c r="WJC924" s="806"/>
      <c r="WJD924" s="806"/>
      <c r="WJE924" s="806"/>
      <c r="WJF924" s="806"/>
      <c r="WJG924" s="806"/>
      <c r="WJH924" s="806"/>
      <c r="WJI924" s="806"/>
      <c r="WJJ924" s="806"/>
      <c r="WJK924" s="806"/>
      <c r="WJL924" s="806"/>
      <c r="WJM924" s="806"/>
      <c r="WJN924" s="806"/>
      <c r="WJO924" s="806"/>
      <c r="WJP924" s="806"/>
      <c r="WJQ924" s="806"/>
      <c r="WJR924" s="806"/>
      <c r="WJS924" s="806"/>
      <c r="WJT924" s="806"/>
      <c r="WJU924" s="806"/>
      <c r="WJV924" s="806"/>
      <c r="WJW924" s="806"/>
      <c r="WJX924" s="806"/>
      <c r="WJY924" s="806"/>
      <c r="WJZ924" s="806"/>
      <c r="WKA924" s="806"/>
      <c r="WKB924" s="806"/>
      <c r="WKC924" s="806"/>
      <c r="WKD924" s="806"/>
      <c r="WKE924" s="806"/>
      <c r="WKF924" s="806"/>
      <c r="WKG924" s="806"/>
      <c r="WKH924" s="806"/>
      <c r="WKI924" s="806"/>
      <c r="WKJ924" s="806"/>
      <c r="WKK924" s="806"/>
      <c r="WKL924" s="806"/>
      <c r="WKM924" s="806"/>
      <c r="WKN924" s="806"/>
      <c r="WKO924" s="806"/>
      <c r="WKP924" s="806"/>
      <c r="WKQ924" s="806"/>
      <c r="WKR924" s="806"/>
      <c r="WKS924" s="806"/>
      <c r="WKT924" s="806"/>
      <c r="WKU924" s="806"/>
      <c r="WKV924" s="806"/>
      <c r="WKW924" s="806"/>
      <c r="WKX924" s="806"/>
      <c r="WKY924" s="806"/>
      <c r="WKZ924" s="806"/>
      <c r="WLA924" s="806"/>
      <c r="WLB924" s="806"/>
      <c r="WLC924" s="806"/>
      <c r="WLD924" s="806"/>
      <c r="WLE924" s="806"/>
      <c r="WLF924" s="806"/>
      <c r="WLG924" s="806"/>
      <c r="WLH924" s="806"/>
      <c r="WLI924" s="806"/>
      <c r="WLJ924" s="806"/>
      <c r="WLK924" s="806"/>
      <c r="WLL924" s="806"/>
      <c r="WLM924" s="806"/>
      <c r="WLN924" s="806"/>
      <c r="WLO924" s="806"/>
      <c r="WLP924" s="806"/>
      <c r="WLQ924" s="806"/>
      <c r="WLR924" s="806"/>
      <c r="WLS924" s="806"/>
      <c r="WLT924" s="806"/>
      <c r="WLU924" s="806"/>
      <c r="WLV924" s="806"/>
      <c r="WLW924" s="806"/>
      <c r="WLX924" s="806"/>
      <c r="WLY924" s="806"/>
      <c r="WLZ924" s="806"/>
      <c r="WMA924" s="806"/>
      <c r="WMB924" s="806"/>
      <c r="WMC924" s="806"/>
      <c r="WMD924" s="806"/>
      <c r="WME924" s="806"/>
      <c r="WMF924" s="806"/>
      <c r="WMG924" s="806"/>
      <c r="WMH924" s="806"/>
      <c r="WMI924" s="806"/>
      <c r="WMJ924" s="806"/>
      <c r="WMK924" s="806"/>
      <c r="WML924" s="806"/>
      <c r="WMM924" s="806"/>
      <c r="WMN924" s="806"/>
      <c r="WMO924" s="806"/>
      <c r="WMP924" s="806"/>
      <c r="WMQ924" s="806"/>
      <c r="WMR924" s="806"/>
      <c r="WMS924" s="806"/>
      <c r="WMT924" s="806"/>
      <c r="WMU924" s="806"/>
      <c r="WMV924" s="806"/>
      <c r="WMW924" s="806"/>
      <c r="WMX924" s="806"/>
      <c r="WMY924" s="806"/>
      <c r="WMZ924" s="806"/>
      <c r="WNA924" s="806"/>
      <c r="WNB924" s="806"/>
      <c r="WNC924" s="806"/>
      <c r="WND924" s="806"/>
      <c r="WNE924" s="806"/>
      <c r="WNF924" s="806"/>
      <c r="WNG924" s="806"/>
      <c r="WNH924" s="806"/>
      <c r="WNI924" s="806"/>
      <c r="WNJ924" s="806"/>
      <c r="WNK924" s="806"/>
      <c r="WNL924" s="806"/>
      <c r="WNM924" s="806"/>
      <c r="WNN924" s="806"/>
      <c r="WNO924" s="806"/>
      <c r="WNP924" s="806"/>
      <c r="WNQ924" s="806"/>
      <c r="WNR924" s="806"/>
      <c r="WNS924" s="806"/>
      <c r="WNT924" s="806"/>
      <c r="WNU924" s="806"/>
      <c r="WNV924" s="806"/>
      <c r="WNW924" s="806"/>
      <c r="WNX924" s="806"/>
      <c r="WNY924" s="806"/>
      <c r="WNZ924" s="806"/>
      <c r="WOA924" s="806"/>
      <c r="WOB924" s="806"/>
      <c r="WOC924" s="806"/>
      <c r="WOD924" s="806"/>
      <c r="WOE924" s="806"/>
      <c r="WOF924" s="806"/>
      <c r="WOG924" s="806"/>
      <c r="WOH924" s="806"/>
      <c r="WOI924" s="806"/>
      <c r="WOJ924" s="806"/>
      <c r="WOK924" s="806"/>
      <c r="WOL924" s="806"/>
      <c r="WOM924" s="806"/>
      <c r="WON924" s="806"/>
      <c r="WOO924" s="806"/>
      <c r="WOP924" s="806"/>
      <c r="WOQ924" s="806"/>
      <c r="WOR924" s="806"/>
      <c r="WOS924" s="806"/>
      <c r="WOT924" s="806"/>
      <c r="WOU924" s="806"/>
      <c r="WOV924" s="806"/>
      <c r="WOW924" s="806"/>
      <c r="WOX924" s="806"/>
      <c r="WOY924" s="806"/>
      <c r="WOZ924" s="806"/>
      <c r="WPA924" s="806"/>
      <c r="WPB924" s="806"/>
      <c r="WPC924" s="806"/>
      <c r="WPD924" s="806"/>
      <c r="WPE924" s="806"/>
      <c r="WPF924" s="806"/>
      <c r="WPG924" s="806"/>
      <c r="WPH924" s="806"/>
      <c r="WPI924" s="806"/>
      <c r="WPJ924" s="806"/>
      <c r="WPK924" s="806"/>
      <c r="WPL924" s="806"/>
      <c r="WPM924" s="806"/>
      <c r="WPN924" s="806"/>
      <c r="WPO924" s="806"/>
      <c r="WPP924" s="806"/>
      <c r="WPQ924" s="806"/>
      <c r="WPR924" s="806"/>
      <c r="WPS924" s="806"/>
      <c r="WPT924" s="806"/>
      <c r="WPU924" s="806"/>
      <c r="WPV924" s="806"/>
      <c r="WPW924" s="806"/>
      <c r="WPX924" s="806"/>
      <c r="WPY924" s="806"/>
      <c r="WPZ924" s="806"/>
      <c r="WQA924" s="806"/>
      <c r="WQB924" s="806"/>
      <c r="WQC924" s="806"/>
      <c r="WQD924" s="806"/>
      <c r="WQE924" s="806"/>
      <c r="WQF924" s="806"/>
      <c r="WQG924" s="806"/>
      <c r="WQH924" s="806"/>
      <c r="WQI924" s="806"/>
      <c r="WQJ924" s="806"/>
      <c r="WQK924" s="806"/>
      <c r="WQL924" s="806"/>
      <c r="WQM924" s="806"/>
      <c r="WQN924" s="806"/>
      <c r="WQO924" s="806"/>
      <c r="WQP924" s="806"/>
      <c r="WQQ924" s="806"/>
      <c r="WQR924" s="806"/>
      <c r="WQS924" s="806"/>
      <c r="WQT924" s="806"/>
      <c r="WQU924" s="806"/>
      <c r="WQV924" s="806"/>
      <c r="WQW924" s="806"/>
      <c r="WQX924" s="806"/>
      <c r="WQY924" s="806"/>
      <c r="WQZ924" s="806"/>
      <c r="WRA924" s="806"/>
      <c r="WRB924" s="806"/>
      <c r="WRC924" s="806"/>
      <c r="WRD924" s="806"/>
      <c r="WRE924" s="806"/>
      <c r="WRF924" s="806"/>
      <c r="WRG924" s="806"/>
      <c r="WRH924" s="806"/>
      <c r="WRI924" s="806"/>
      <c r="WRJ924" s="806"/>
      <c r="WRK924" s="806"/>
      <c r="WRL924" s="806"/>
      <c r="WRM924" s="806"/>
      <c r="WRN924" s="806"/>
      <c r="WRO924" s="806"/>
      <c r="WRP924" s="806"/>
      <c r="WRQ924" s="806"/>
      <c r="WRR924" s="806"/>
      <c r="WRS924" s="806"/>
      <c r="WRT924" s="806"/>
      <c r="WRU924" s="806"/>
      <c r="WRV924" s="806"/>
      <c r="WRW924" s="806"/>
      <c r="WRX924" s="806"/>
      <c r="WRY924" s="806"/>
      <c r="WRZ924" s="806"/>
      <c r="WSA924" s="806"/>
      <c r="WSB924" s="806"/>
      <c r="WSC924" s="806"/>
      <c r="WSD924" s="806"/>
      <c r="WSE924" s="806"/>
      <c r="WSF924" s="806"/>
      <c r="WSG924" s="806"/>
      <c r="WSH924" s="806"/>
      <c r="WSI924" s="806"/>
      <c r="WSJ924" s="806"/>
      <c r="WSK924" s="806"/>
      <c r="WSL924" s="806"/>
      <c r="WSM924" s="806"/>
      <c r="WSN924" s="806"/>
      <c r="WSO924" s="806"/>
      <c r="WSP924" s="806"/>
      <c r="WSQ924" s="806"/>
      <c r="WSR924" s="806"/>
      <c r="WSS924" s="806"/>
      <c r="WST924" s="806"/>
      <c r="WSU924" s="806"/>
      <c r="WSV924" s="806"/>
      <c r="WSW924" s="806"/>
      <c r="WSX924" s="806"/>
      <c r="WSY924" s="806"/>
      <c r="WSZ924" s="806"/>
      <c r="WTA924" s="806"/>
      <c r="WTB924" s="806"/>
      <c r="WTC924" s="806"/>
      <c r="WTD924" s="806"/>
      <c r="WTE924" s="806"/>
      <c r="WTF924" s="806"/>
      <c r="WTG924" s="806"/>
      <c r="WTH924" s="806"/>
      <c r="WTI924" s="806"/>
      <c r="WTJ924" s="806"/>
      <c r="WTK924" s="806"/>
      <c r="WTL924" s="806"/>
      <c r="WTM924" s="806"/>
      <c r="WTN924" s="806"/>
      <c r="WTO924" s="806"/>
      <c r="WTP924" s="806"/>
      <c r="WTQ924" s="806"/>
      <c r="WTR924" s="806"/>
      <c r="WTS924" s="806"/>
      <c r="WTT924" s="806"/>
      <c r="WTU924" s="806"/>
      <c r="WTV924" s="806"/>
      <c r="WTW924" s="806"/>
      <c r="WTX924" s="806"/>
      <c r="WTY924" s="806"/>
      <c r="WTZ924" s="806"/>
      <c r="WUA924" s="806"/>
      <c r="WUB924" s="806"/>
      <c r="WUC924" s="806"/>
      <c r="WUD924" s="806"/>
      <c r="WUE924" s="806"/>
      <c r="WUF924" s="806"/>
      <c r="WUG924" s="806"/>
      <c r="WUH924" s="806"/>
      <c r="WUI924" s="806"/>
      <c r="WUJ924" s="806"/>
      <c r="WUK924" s="806"/>
      <c r="WUL924" s="806"/>
      <c r="WUM924" s="806"/>
      <c r="WUN924" s="806"/>
      <c r="WUO924" s="806"/>
      <c r="WUP924" s="806"/>
      <c r="WUQ924" s="806"/>
      <c r="WUR924" s="806"/>
      <c r="WUS924" s="806"/>
      <c r="WUT924" s="806"/>
      <c r="WUU924" s="806"/>
      <c r="WUV924" s="806"/>
      <c r="WUW924" s="806"/>
      <c r="WUX924" s="806"/>
      <c r="WUY924" s="806"/>
      <c r="WUZ924" s="806"/>
      <c r="WVA924" s="806"/>
      <c r="WVB924" s="806"/>
      <c r="WVC924" s="806"/>
      <c r="WVD924" s="806"/>
      <c r="WVE924" s="806"/>
      <c r="WVF924" s="806"/>
      <c r="WVG924" s="806"/>
      <c r="WVH924" s="806"/>
      <c r="WVI924" s="806"/>
      <c r="WVJ924" s="806"/>
      <c r="WVK924" s="806"/>
      <c r="WVL924" s="806"/>
      <c r="WVM924" s="806"/>
      <c r="WVN924" s="806"/>
      <c r="WVO924" s="806"/>
      <c r="WVP924" s="806"/>
      <c r="WVQ924" s="806"/>
      <c r="WVR924" s="806"/>
      <c r="WVS924" s="806"/>
      <c r="WVT924" s="806"/>
      <c r="WVU924" s="806"/>
      <c r="WVV924" s="806"/>
      <c r="WVW924" s="806"/>
      <c r="WVX924" s="806"/>
      <c r="WVY924" s="806"/>
      <c r="WVZ924" s="806"/>
      <c r="WWA924" s="806"/>
      <c r="WWB924" s="806"/>
      <c r="WWC924" s="806"/>
      <c r="WWD924" s="806"/>
      <c r="WWE924" s="806"/>
      <c r="WWF924" s="806"/>
      <c r="WWG924" s="806"/>
      <c r="WWH924" s="806"/>
      <c r="WWI924" s="806"/>
      <c r="WWJ924" s="806"/>
      <c r="WWK924" s="806"/>
      <c r="WWL924" s="806"/>
      <c r="WWM924" s="806"/>
      <c r="WWN924" s="806"/>
      <c r="WWO924" s="806"/>
      <c r="WWP924" s="806"/>
      <c r="WWQ924" s="806"/>
      <c r="WWR924" s="806"/>
      <c r="WWS924" s="806"/>
      <c r="WWT924" s="806"/>
      <c r="WWU924" s="806"/>
      <c r="WWV924" s="806"/>
      <c r="WWW924" s="806"/>
      <c r="WWX924" s="806"/>
      <c r="WWY924" s="806"/>
      <c r="WWZ924" s="806"/>
      <c r="WXA924" s="806"/>
      <c r="WXB924" s="806"/>
      <c r="WXC924" s="806"/>
      <c r="WXD924" s="806"/>
      <c r="WXE924" s="806"/>
      <c r="WXF924" s="806"/>
      <c r="WXG924" s="806"/>
      <c r="WXH924" s="806"/>
      <c r="WXI924" s="806"/>
      <c r="WXJ924" s="806"/>
      <c r="WXK924" s="806"/>
      <c r="WXL924" s="806"/>
      <c r="WXM924" s="806"/>
      <c r="WXN924" s="806"/>
      <c r="WXO924" s="806"/>
      <c r="WXP924" s="806"/>
      <c r="WXQ924" s="806"/>
      <c r="WXR924" s="806"/>
      <c r="WXS924" s="806"/>
      <c r="WXT924" s="806"/>
      <c r="WXU924" s="806"/>
      <c r="WXV924" s="806"/>
      <c r="WXW924" s="806"/>
      <c r="WXX924" s="806"/>
      <c r="WXY924" s="806"/>
      <c r="WXZ924" s="806"/>
      <c r="WYA924" s="806"/>
      <c r="WYB924" s="806"/>
      <c r="WYC924" s="806"/>
      <c r="WYD924" s="806"/>
      <c r="WYE924" s="806"/>
      <c r="WYF924" s="806"/>
      <c r="WYG924" s="806"/>
      <c r="WYH924" s="806"/>
      <c r="WYI924" s="806"/>
      <c r="WYJ924" s="806"/>
      <c r="WYK924" s="806"/>
      <c r="WYL924" s="806"/>
      <c r="WYM924" s="806"/>
      <c r="WYN924" s="806"/>
      <c r="WYO924" s="806"/>
      <c r="WYP924" s="806"/>
      <c r="WYQ924" s="806"/>
      <c r="WYR924" s="806"/>
      <c r="WYS924" s="806"/>
      <c r="WYT924" s="806"/>
      <c r="WYU924" s="806"/>
      <c r="WYV924" s="806"/>
      <c r="WYW924" s="806"/>
      <c r="WYX924" s="806"/>
      <c r="WYY924" s="806"/>
      <c r="WYZ924" s="806"/>
      <c r="WZA924" s="806"/>
      <c r="WZB924" s="806"/>
      <c r="WZC924" s="806"/>
      <c r="WZD924" s="806"/>
      <c r="WZE924" s="806"/>
      <c r="WZF924" s="806"/>
      <c r="WZG924" s="806"/>
      <c r="WZH924" s="806"/>
      <c r="WZI924" s="806"/>
      <c r="WZJ924" s="806"/>
      <c r="WZK924" s="806"/>
      <c r="WZL924" s="806"/>
      <c r="WZM924" s="806"/>
      <c r="WZN924" s="806"/>
      <c r="WZO924" s="806"/>
      <c r="WZP924" s="806"/>
      <c r="WZQ924" s="806"/>
      <c r="WZR924" s="806"/>
      <c r="WZS924" s="806"/>
      <c r="WZT924" s="806"/>
      <c r="WZU924" s="806"/>
      <c r="WZV924" s="806"/>
      <c r="WZW924" s="806"/>
      <c r="WZX924" s="806"/>
      <c r="WZY924" s="806"/>
      <c r="WZZ924" s="806"/>
      <c r="XAA924" s="806"/>
      <c r="XAB924" s="806"/>
      <c r="XAC924" s="806"/>
      <c r="XAD924" s="806"/>
      <c r="XAE924" s="806"/>
      <c r="XAF924" s="806"/>
      <c r="XAG924" s="806"/>
      <c r="XAH924" s="806"/>
      <c r="XAI924" s="806"/>
      <c r="XAJ924" s="806"/>
      <c r="XAK924" s="806"/>
      <c r="XAL924" s="806"/>
      <c r="XAM924" s="806"/>
      <c r="XAN924" s="806"/>
      <c r="XAO924" s="806"/>
      <c r="XAP924" s="806"/>
      <c r="XAQ924" s="806"/>
      <c r="XAR924" s="806"/>
      <c r="XAS924" s="806"/>
      <c r="XAT924" s="806"/>
      <c r="XAU924" s="806"/>
      <c r="XAV924" s="806"/>
      <c r="XAW924" s="806"/>
      <c r="XAX924" s="806"/>
      <c r="XAY924" s="806"/>
      <c r="XAZ924" s="806"/>
      <c r="XBA924" s="806"/>
      <c r="XBB924" s="806"/>
      <c r="XBC924" s="806"/>
      <c r="XBD924" s="806"/>
      <c r="XBE924" s="806"/>
      <c r="XBF924" s="806"/>
      <c r="XBG924" s="806"/>
      <c r="XBH924" s="806"/>
      <c r="XBI924" s="806"/>
      <c r="XBJ924" s="806"/>
      <c r="XBK924" s="806"/>
      <c r="XBL924" s="806"/>
      <c r="XBM924" s="806"/>
      <c r="XBN924" s="806"/>
      <c r="XBO924" s="806"/>
      <c r="XBP924" s="806"/>
      <c r="XBQ924" s="806"/>
      <c r="XBR924" s="806"/>
      <c r="XBS924" s="806"/>
      <c r="XBT924" s="806"/>
      <c r="XBU924" s="806"/>
      <c r="XBV924" s="806"/>
      <c r="XBW924" s="806"/>
      <c r="XBX924" s="806"/>
      <c r="XBY924" s="806"/>
      <c r="XBZ924" s="806"/>
      <c r="XCA924" s="806"/>
      <c r="XCB924" s="806"/>
      <c r="XCC924" s="806"/>
      <c r="XCD924" s="806"/>
      <c r="XCE924" s="806"/>
      <c r="XCF924" s="806"/>
      <c r="XCG924" s="806"/>
      <c r="XCH924" s="806"/>
      <c r="XCI924" s="806"/>
      <c r="XCJ924" s="806"/>
      <c r="XCK924" s="806"/>
      <c r="XCL924" s="806"/>
      <c r="XCM924" s="806"/>
      <c r="XCN924" s="806"/>
      <c r="XCO924" s="806"/>
      <c r="XCP924" s="806"/>
    </row>
    <row r="925" spans="1:16318" ht="39.75" customHeight="1" x14ac:dyDescent="0.3">
      <c r="A925" s="1227">
        <v>13</v>
      </c>
      <c r="B925" s="1207" t="s">
        <v>50</v>
      </c>
      <c r="C925" s="1207" t="s">
        <v>852</v>
      </c>
      <c r="D925" s="1207">
        <v>4100</v>
      </c>
      <c r="E925" s="1210">
        <v>1527697</v>
      </c>
      <c r="F925" s="1207">
        <v>6</v>
      </c>
      <c r="G925" s="622" t="s">
        <v>853</v>
      </c>
      <c r="H925" s="604" t="s">
        <v>489</v>
      </c>
      <c r="I925" s="604" t="s">
        <v>218</v>
      </c>
      <c r="J925" s="644">
        <v>100</v>
      </c>
      <c r="K925" s="687">
        <v>1750</v>
      </c>
      <c r="L925" s="638">
        <v>1</v>
      </c>
      <c r="M925" s="935" t="s">
        <v>219</v>
      </c>
      <c r="N925" s="582"/>
      <c r="O925" s="582"/>
      <c r="P925" s="582"/>
      <c r="Q925" s="582"/>
      <c r="R925" s="582"/>
      <c r="S925" s="582"/>
      <c r="T925" s="582"/>
      <c r="U925" s="582"/>
      <c r="V925" s="582"/>
      <c r="W925" s="582"/>
      <c r="X925" s="582"/>
      <c r="Y925" s="582"/>
      <c r="Z925" s="582"/>
      <c r="AA925" s="582"/>
      <c r="AB925" s="582"/>
      <c r="AC925" s="582"/>
      <c r="AD925" s="582"/>
      <c r="AE925" s="582"/>
      <c r="AF925" s="582"/>
      <c r="AG925" s="582"/>
      <c r="AH925" s="582"/>
      <c r="AI925" s="582"/>
      <c r="AJ925" s="582"/>
      <c r="AK925" s="582"/>
      <c r="AL925" s="582"/>
      <c r="AM925" s="582"/>
      <c r="AN925" s="582"/>
      <c r="AO925" s="582"/>
      <c r="AP925" s="582"/>
      <c r="AQ925" s="582"/>
      <c r="AR925" s="582"/>
      <c r="AS925" s="582"/>
      <c r="AT925" s="582"/>
      <c r="AU925" s="582"/>
      <c r="AV925" s="582"/>
      <c r="AW925" s="582"/>
      <c r="AX925" s="582"/>
      <c r="AY925" s="582"/>
      <c r="AZ925" s="582"/>
      <c r="BA925" s="582"/>
      <c r="BB925" s="582"/>
      <c r="BC925" s="582"/>
      <c r="BD925" s="582"/>
      <c r="BE925" s="582"/>
      <c r="BF925" s="582"/>
      <c r="BG925" s="582"/>
      <c r="BH925" s="582"/>
      <c r="BI925" s="582"/>
      <c r="BJ925" s="582"/>
      <c r="BK925" s="582"/>
      <c r="BL925" s="582"/>
      <c r="BM925" s="582"/>
      <c r="BN925" s="582"/>
      <c r="BO925" s="582"/>
      <c r="BP925" s="582"/>
      <c r="BQ925" s="582"/>
      <c r="BR925" s="582"/>
      <c r="BS925" s="582"/>
      <c r="BT925" s="582"/>
      <c r="BU925" s="582"/>
      <c r="BV925" s="583"/>
    </row>
    <row r="926" spans="1:16318" ht="39.75" customHeight="1" x14ac:dyDescent="0.3">
      <c r="A926" s="1228"/>
      <c r="B926" s="1208"/>
      <c r="C926" s="1208"/>
      <c r="D926" s="1208"/>
      <c r="E926" s="1211"/>
      <c r="F926" s="1208"/>
      <c r="G926" s="1195" t="s">
        <v>854</v>
      </c>
      <c r="H926" s="604" t="s">
        <v>855</v>
      </c>
      <c r="I926" s="604" t="s">
        <v>133</v>
      </c>
      <c r="J926" s="605">
        <v>2</v>
      </c>
      <c r="K926" s="687">
        <v>300</v>
      </c>
      <c r="L926" s="1188">
        <v>2</v>
      </c>
      <c r="M926" s="1035" t="s">
        <v>135</v>
      </c>
      <c r="N926" s="582"/>
      <c r="O926" s="582"/>
      <c r="P926" s="582"/>
      <c r="Q926" s="582"/>
      <c r="R926" s="582"/>
      <c r="S926" s="582"/>
      <c r="T926" s="582"/>
      <c r="U926" s="582"/>
      <c r="V926" s="582"/>
      <c r="W926" s="582"/>
      <c r="X926" s="582"/>
      <c r="Y926" s="582"/>
      <c r="Z926" s="582"/>
      <c r="AA926" s="582"/>
      <c r="AB926" s="582"/>
      <c r="AC926" s="582"/>
      <c r="AD926" s="582"/>
      <c r="AE926" s="582"/>
      <c r="AF926" s="582"/>
      <c r="AG926" s="582"/>
      <c r="AH926" s="582"/>
      <c r="AI926" s="582"/>
      <c r="AJ926" s="582"/>
      <c r="AK926" s="582"/>
      <c r="AL926" s="582"/>
      <c r="AM926" s="582"/>
      <c r="AN926" s="582"/>
      <c r="AO926" s="582"/>
      <c r="AP926" s="582"/>
      <c r="AQ926" s="582"/>
      <c r="AR926" s="582"/>
      <c r="AS926" s="582"/>
      <c r="AT926" s="582"/>
      <c r="AU926" s="582"/>
      <c r="AV926" s="582"/>
      <c r="AW926" s="582"/>
      <c r="AX926" s="582"/>
      <c r="AY926" s="582"/>
      <c r="AZ926" s="582"/>
      <c r="BA926" s="582"/>
      <c r="BB926" s="582"/>
      <c r="BC926" s="582"/>
      <c r="BD926" s="582"/>
      <c r="BE926" s="582"/>
      <c r="BF926" s="582"/>
      <c r="BG926" s="582"/>
      <c r="BH926" s="582"/>
      <c r="BI926" s="582"/>
      <c r="BJ926" s="582"/>
      <c r="BK926" s="582"/>
      <c r="BL926" s="582"/>
      <c r="BM926" s="582"/>
      <c r="BN926" s="582"/>
      <c r="BO926" s="582"/>
      <c r="BP926" s="582"/>
      <c r="BQ926" s="582"/>
      <c r="BR926" s="582"/>
      <c r="BS926" s="582"/>
      <c r="BT926" s="582"/>
      <c r="BU926" s="582"/>
      <c r="BV926" s="583"/>
    </row>
    <row r="927" spans="1:16318" ht="39.75" customHeight="1" x14ac:dyDescent="0.3">
      <c r="A927" s="1228"/>
      <c r="B927" s="1208"/>
      <c r="C927" s="1208"/>
      <c r="D927" s="1208"/>
      <c r="E927" s="1211"/>
      <c r="F927" s="1208"/>
      <c r="G927" s="1195"/>
      <c r="H927" s="604" t="s">
        <v>806</v>
      </c>
      <c r="I927" s="604" t="s">
        <v>133</v>
      </c>
      <c r="J927" s="605">
        <v>1</v>
      </c>
      <c r="K927" s="687">
        <v>150</v>
      </c>
      <c r="L927" s="1188"/>
      <c r="M927" s="1035"/>
      <c r="N927" s="582"/>
      <c r="O927" s="582"/>
      <c r="P927" s="582"/>
      <c r="Q927" s="582"/>
      <c r="R927" s="582"/>
      <c r="S927" s="582"/>
      <c r="T927" s="582"/>
      <c r="U927" s="582"/>
      <c r="V927" s="582"/>
      <c r="W927" s="582"/>
      <c r="X927" s="582"/>
      <c r="Y927" s="582"/>
      <c r="Z927" s="582"/>
      <c r="AA927" s="582"/>
      <c r="AB927" s="582"/>
      <c r="AC927" s="582"/>
      <c r="AD927" s="582"/>
      <c r="AE927" s="582"/>
      <c r="AF927" s="582"/>
      <c r="AG927" s="582"/>
      <c r="AH927" s="582"/>
      <c r="AI927" s="582"/>
      <c r="AJ927" s="582"/>
      <c r="AK927" s="582"/>
      <c r="AL927" s="582"/>
      <c r="AM927" s="582"/>
      <c r="AN927" s="582"/>
      <c r="AO927" s="582"/>
      <c r="AP927" s="582"/>
      <c r="AQ927" s="582"/>
      <c r="AR927" s="582"/>
      <c r="AS927" s="582"/>
      <c r="AT927" s="582"/>
      <c r="AU927" s="582"/>
      <c r="AV927" s="582"/>
      <c r="AW927" s="582"/>
      <c r="AX927" s="582"/>
      <c r="AY927" s="582"/>
      <c r="AZ927" s="582"/>
      <c r="BA927" s="582"/>
      <c r="BB927" s="582"/>
      <c r="BC927" s="582"/>
      <c r="BD927" s="582"/>
      <c r="BE927" s="582"/>
      <c r="BF927" s="582"/>
      <c r="BG927" s="582"/>
      <c r="BH927" s="582"/>
      <c r="BI927" s="582"/>
      <c r="BJ927" s="582"/>
      <c r="BK927" s="582"/>
      <c r="BL927" s="582"/>
      <c r="BM927" s="582"/>
      <c r="BN927" s="582"/>
      <c r="BO927" s="582"/>
      <c r="BP927" s="582"/>
      <c r="BQ927" s="582"/>
      <c r="BR927" s="582"/>
      <c r="BS927" s="582"/>
      <c r="BT927" s="582"/>
      <c r="BU927" s="582"/>
      <c r="BV927" s="583"/>
    </row>
    <row r="928" spans="1:16318" ht="39.75" customHeight="1" x14ac:dyDescent="0.3">
      <c r="A928" s="1228"/>
      <c r="B928" s="1208"/>
      <c r="C928" s="1208"/>
      <c r="D928" s="1208"/>
      <c r="E928" s="1211"/>
      <c r="F928" s="1208"/>
      <c r="G928" s="1196"/>
      <c r="H928" s="395" t="s">
        <v>484</v>
      </c>
      <c r="I928" s="604" t="s">
        <v>25</v>
      </c>
      <c r="J928" s="605">
        <v>25.9</v>
      </c>
      <c r="K928" s="687">
        <v>3626</v>
      </c>
      <c r="L928" s="1188"/>
      <c r="M928" s="1036"/>
      <c r="N928" s="582"/>
      <c r="O928" s="582"/>
      <c r="P928" s="582"/>
      <c r="Q928" s="582"/>
      <c r="R928" s="582"/>
      <c r="S928" s="582"/>
      <c r="T928" s="582"/>
      <c r="U928" s="582"/>
      <c r="V928" s="582"/>
      <c r="W928" s="582"/>
      <c r="X928" s="582"/>
      <c r="Y928" s="582"/>
      <c r="Z928" s="582"/>
      <c r="AA928" s="582"/>
      <c r="AB928" s="582"/>
      <c r="AC928" s="582"/>
      <c r="AD928" s="582"/>
      <c r="AE928" s="582"/>
      <c r="AF928" s="582"/>
      <c r="AG928" s="582"/>
      <c r="AH928" s="582"/>
      <c r="AI928" s="582"/>
      <c r="AJ928" s="582"/>
      <c r="AK928" s="582"/>
      <c r="AL928" s="582"/>
      <c r="AM928" s="582"/>
      <c r="AN928" s="582"/>
      <c r="AO928" s="582"/>
      <c r="AP928" s="582"/>
      <c r="AQ928" s="582"/>
      <c r="AR928" s="582"/>
      <c r="AS928" s="582"/>
      <c r="AT928" s="582"/>
      <c r="AU928" s="582"/>
      <c r="AV928" s="582"/>
      <c r="AW928" s="582"/>
      <c r="AX928" s="582"/>
      <c r="AY928" s="582"/>
      <c r="AZ928" s="582"/>
      <c r="BA928" s="582"/>
      <c r="BB928" s="582"/>
      <c r="BC928" s="582"/>
      <c r="BD928" s="582"/>
      <c r="BE928" s="582"/>
      <c r="BF928" s="582"/>
      <c r="BG928" s="582"/>
      <c r="BH928" s="582"/>
      <c r="BI928" s="582"/>
      <c r="BJ928" s="582"/>
      <c r="BK928" s="582"/>
      <c r="BL928" s="582"/>
      <c r="BM928" s="582"/>
      <c r="BN928" s="582"/>
      <c r="BO928" s="582"/>
      <c r="BP928" s="582"/>
      <c r="BQ928" s="582"/>
      <c r="BR928" s="582"/>
      <c r="BS928" s="582"/>
      <c r="BT928" s="582"/>
      <c r="BU928" s="582"/>
      <c r="BV928" s="583"/>
    </row>
    <row r="929" spans="1:74" ht="39.75" customHeight="1" x14ac:dyDescent="0.3">
      <c r="A929" s="1228"/>
      <c r="B929" s="1208"/>
      <c r="C929" s="1208"/>
      <c r="D929" s="1208"/>
      <c r="E929" s="1211"/>
      <c r="F929" s="1208"/>
      <c r="G929" s="618" t="s">
        <v>796</v>
      </c>
      <c r="H929" s="395" t="s">
        <v>484</v>
      </c>
      <c r="I929" s="395" t="s">
        <v>25</v>
      </c>
      <c r="J929" s="396">
        <v>8</v>
      </c>
      <c r="K929" s="685">
        <v>5600</v>
      </c>
      <c r="L929" s="628">
        <v>3</v>
      </c>
      <c r="M929" s="935" t="s">
        <v>126</v>
      </c>
      <c r="N929" s="582"/>
      <c r="O929" s="582"/>
      <c r="P929" s="582"/>
      <c r="Q929" s="582"/>
      <c r="R929" s="582"/>
      <c r="S929" s="582"/>
      <c r="T929" s="582"/>
      <c r="U929" s="582"/>
      <c r="V929" s="582"/>
      <c r="W929" s="582"/>
      <c r="X929" s="582"/>
      <c r="Y929" s="582"/>
      <c r="Z929" s="582"/>
      <c r="AA929" s="582"/>
      <c r="AB929" s="582"/>
      <c r="AC929" s="582"/>
      <c r="AD929" s="582"/>
      <c r="AE929" s="582"/>
      <c r="AF929" s="582"/>
      <c r="AG929" s="582"/>
      <c r="AH929" s="582"/>
      <c r="AI929" s="582"/>
      <c r="AJ929" s="582"/>
      <c r="AK929" s="582"/>
      <c r="AL929" s="582"/>
      <c r="AM929" s="582"/>
      <c r="AN929" s="582"/>
      <c r="AO929" s="582"/>
      <c r="AP929" s="582"/>
      <c r="AQ929" s="582"/>
      <c r="AR929" s="582"/>
      <c r="AS929" s="582"/>
      <c r="AT929" s="582"/>
      <c r="AU929" s="582"/>
      <c r="AV929" s="582"/>
      <c r="AW929" s="582"/>
      <c r="AX929" s="582"/>
      <c r="AY929" s="582"/>
      <c r="AZ929" s="582"/>
      <c r="BA929" s="582"/>
      <c r="BB929" s="582"/>
      <c r="BC929" s="582"/>
      <c r="BD929" s="582"/>
      <c r="BE929" s="582"/>
      <c r="BF929" s="582"/>
      <c r="BG929" s="582"/>
      <c r="BH929" s="582"/>
      <c r="BI929" s="582"/>
      <c r="BJ929" s="582"/>
      <c r="BK929" s="582"/>
      <c r="BL929" s="582"/>
      <c r="BM929" s="582"/>
      <c r="BN929" s="582"/>
      <c r="BO929" s="582"/>
      <c r="BP929" s="582"/>
      <c r="BQ929" s="582"/>
      <c r="BR929" s="582"/>
      <c r="BS929" s="582"/>
      <c r="BT929" s="582"/>
      <c r="BU929" s="582"/>
      <c r="BV929" s="583"/>
    </row>
    <row r="930" spans="1:74" ht="39.75" customHeight="1" x14ac:dyDescent="0.3">
      <c r="A930" s="1228"/>
      <c r="B930" s="1208"/>
      <c r="C930" s="1208"/>
      <c r="D930" s="1208"/>
      <c r="E930" s="1211"/>
      <c r="F930" s="1208"/>
      <c r="G930" s="383" t="s">
        <v>856</v>
      </c>
      <c r="H930" s="395" t="s">
        <v>484</v>
      </c>
      <c r="I930" s="395" t="s">
        <v>505</v>
      </c>
      <c r="J930" s="644">
        <v>624</v>
      </c>
      <c r="K930" s="685">
        <v>6240</v>
      </c>
      <c r="L930" s="629">
        <v>4</v>
      </c>
      <c r="M930" s="938" t="s">
        <v>158</v>
      </c>
      <c r="N930" s="582"/>
      <c r="O930" s="582"/>
      <c r="P930" s="582"/>
      <c r="Q930" s="582"/>
      <c r="R930" s="582"/>
      <c r="S930" s="582"/>
      <c r="T930" s="582"/>
      <c r="U930" s="582"/>
      <c r="V930" s="582"/>
      <c r="W930" s="582"/>
      <c r="X930" s="582"/>
      <c r="Y930" s="582"/>
      <c r="Z930" s="582"/>
      <c r="AA930" s="582"/>
      <c r="AB930" s="582"/>
      <c r="AC930" s="582"/>
      <c r="AD930" s="582"/>
      <c r="AE930" s="582"/>
      <c r="AF930" s="582"/>
      <c r="AG930" s="582"/>
      <c r="AH930" s="582"/>
      <c r="AI930" s="582"/>
      <c r="AJ930" s="582"/>
      <c r="AK930" s="582"/>
      <c r="AL930" s="582"/>
      <c r="AM930" s="582"/>
      <c r="AN930" s="582"/>
      <c r="AO930" s="582"/>
      <c r="AP930" s="582"/>
      <c r="AQ930" s="582"/>
      <c r="AR930" s="582"/>
      <c r="AS930" s="582"/>
      <c r="AT930" s="582"/>
      <c r="AU930" s="582"/>
      <c r="AV930" s="582"/>
      <c r="AW930" s="582"/>
      <c r="AX930" s="582"/>
      <c r="AY930" s="582"/>
      <c r="AZ930" s="582"/>
      <c r="BA930" s="582"/>
      <c r="BB930" s="582"/>
      <c r="BC930" s="582"/>
      <c r="BD930" s="582"/>
      <c r="BE930" s="582"/>
      <c r="BF930" s="582"/>
      <c r="BG930" s="582"/>
      <c r="BH930" s="582"/>
      <c r="BI930" s="582"/>
      <c r="BJ930" s="582"/>
      <c r="BK930" s="582"/>
      <c r="BL930" s="582"/>
      <c r="BM930" s="582"/>
      <c r="BN930" s="582"/>
      <c r="BO930" s="582"/>
      <c r="BP930" s="582"/>
      <c r="BQ930" s="582"/>
      <c r="BR930" s="582"/>
      <c r="BS930" s="582"/>
      <c r="BT930" s="582"/>
      <c r="BU930" s="582"/>
      <c r="BV930" s="583"/>
    </row>
    <row r="931" spans="1:74" ht="39.75" customHeight="1" x14ac:dyDescent="0.3">
      <c r="A931" s="1228"/>
      <c r="B931" s="1208"/>
      <c r="C931" s="1208"/>
      <c r="D931" s="1208"/>
      <c r="E931" s="1211"/>
      <c r="F931" s="1208"/>
      <c r="G931" s="383" t="s">
        <v>857</v>
      </c>
      <c r="H931" s="395" t="s">
        <v>489</v>
      </c>
      <c r="I931" s="395" t="s">
        <v>133</v>
      </c>
      <c r="J931" s="644">
        <v>0</v>
      </c>
      <c r="K931" s="685">
        <v>1600</v>
      </c>
      <c r="L931" s="629">
        <v>5</v>
      </c>
      <c r="M931" s="938" t="s">
        <v>158</v>
      </c>
      <c r="N931" s="582"/>
      <c r="O931" s="582"/>
      <c r="P931" s="582"/>
      <c r="Q931" s="582"/>
      <c r="R931" s="582"/>
      <c r="S931" s="582"/>
      <c r="T931" s="582"/>
      <c r="U931" s="582"/>
      <c r="V931" s="582"/>
      <c r="W931" s="582"/>
      <c r="X931" s="582"/>
      <c r="Y931" s="582"/>
      <c r="Z931" s="582"/>
      <c r="AA931" s="582"/>
      <c r="AB931" s="582"/>
      <c r="AC931" s="582"/>
      <c r="AD931" s="582"/>
      <c r="AE931" s="582"/>
      <c r="AF931" s="582"/>
      <c r="AG931" s="582"/>
      <c r="AH931" s="582"/>
      <c r="AI931" s="582"/>
      <c r="AJ931" s="582"/>
      <c r="AK931" s="582"/>
      <c r="AL931" s="582"/>
      <c r="AM931" s="582"/>
      <c r="AN931" s="582"/>
      <c r="AO931" s="582"/>
      <c r="AP931" s="582"/>
      <c r="AQ931" s="582"/>
      <c r="AR931" s="582"/>
      <c r="AS931" s="582"/>
      <c r="AT931" s="582"/>
      <c r="AU931" s="582"/>
      <c r="AV931" s="582"/>
      <c r="AW931" s="582"/>
      <c r="AX931" s="582"/>
      <c r="AY931" s="582"/>
      <c r="AZ931" s="582"/>
      <c r="BA931" s="582"/>
      <c r="BB931" s="582"/>
      <c r="BC931" s="582"/>
      <c r="BD931" s="582"/>
      <c r="BE931" s="582"/>
      <c r="BF931" s="582"/>
      <c r="BG931" s="582"/>
      <c r="BH931" s="582"/>
      <c r="BI931" s="582"/>
      <c r="BJ931" s="582"/>
      <c r="BK931" s="582"/>
      <c r="BL931" s="582"/>
      <c r="BM931" s="582"/>
      <c r="BN931" s="582"/>
      <c r="BO931" s="582"/>
      <c r="BP931" s="582"/>
      <c r="BQ931" s="582"/>
      <c r="BR931" s="582"/>
      <c r="BS931" s="582"/>
      <c r="BT931" s="582"/>
      <c r="BU931" s="582"/>
      <c r="BV931" s="583"/>
    </row>
    <row r="932" spans="1:74" ht="39.75" customHeight="1" x14ac:dyDescent="0.3">
      <c r="A932" s="1229"/>
      <c r="B932" s="1209"/>
      <c r="C932" s="1209"/>
      <c r="D932" s="1209"/>
      <c r="E932" s="1212"/>
      <c r="F932" s="1209"/>
      <c r="G932" s="419" t="s">
        <v>810</v>
      </c>
      <c r="H932" s="646" t="s">
        <v>492</v>
      </c>
      <c r="I932" s="646" t="s">
        <v>25</v>
      </c>
      <c r="J932" s="646">
        <v>1</v>
      </c>
      <c r="K932" s="688">
        <v>350</v>
      </c>
      <c r="L932" s="629">
        <v>6</v>
      </c>
      <c r="M932" s="935" t="s">
        <v>493</v>
      </c>
      <c r="N932" s="582"/>
      <c r="O932" s="582"/>
      <c r="P932" s="582"/>
      <c r="Q932" s="582"/>
      <c r="R932" s="582"/>
      <c r="S932" s="582"/>
      <c r="T932" s="582"/>
      <c r="U932" s="582"/>
      <c r="V932" s="582"/>
      <c r="W932" s="582"/>
      <c r="X932" s="582"/>
      <c r="Y932" s="582"/>
      <c r="Z932" s="582"/>
      <c r="AA932" s="582"/>
      <c r="AB932" s="582"/>
      <c r="AC932" s="582"/>
      <c r="AD932" s="582"/>
      <c r="AE932" s="582"/>
      <c r="AF932" s="582"/>
      <c r="AG932" s="582"/>
      <c r="AH932" s="582"/>
      <c r="AI932" s="582"/>
      <c r="AJ932" s="582"/>
      <c r="AK932" s="582"/>
      <c r="AL932" s="582"/>
      <c r="AM932" s="582"/>
      <c r="AN932" s="582"/>
      <c r="AO932" s="582"/>
      <c r="AP932" s="582"/>
      <c r="AQ932" s="582"/>
      <c r="AR932" s="582"/>
      <c r="AS932" s="582"/>
      <c r="AT932" s="582"/>
      <c r="AU932" s="582"/>
      <c r="AV932" s="582"/>
      <c r="AW932" s="582"/>
      <c r="AX932" s="582"/>
      <c r="AY932" s="582"/>
      <c r="AZ932" s="582"/>
      <c r="BA932" s="582"/>
      <c r="BB932" s="582"/>
      <c r="BC932" s="582"/>
      <c r="BD932" s="582"/>
      <c r="BE932" s="582"/>
      <c r="BF932" s="582"/>
      <c r="BG932" s="582"/>
      <c r="BH932" s="582"/>
      <c r="BI932" s="582"/>
      <c r="BJ932" s="582"/>
      <c r="BK932" s="582"/>
      <c r="BL932" s="582"/>
      <c r="BM932" s="582"/>
      <c r="BN932" s="582"/>
      <c r="BO932" s="582"/>
      <c r="BP932" s="582"/>
      <c r="BQ932" s="582"/>
      <c r="BR932" s="582"/>
      <c r="BS932" s="582"/>
      <c r="BT932" s="582"/>
      <c r="BU932" s="582"/>
      <c r="BV932" s="583"/>
    </row>
    <row r="933" spans="1:74" ht="39.75" customHeight="1" x14ac:dyDescent="0.3">
      <c r="A933" s="64" t="s">
        <v>480</v>
      </c>
      <c r="B933" s="64" t="s">
        <v>811</v>
      </c>
      <c r="C933" s="64" t="s">
        <v>480</v>
      </c>
      <c r="D933" s="65" t="s">
        <v>480</v>
      </c>
      <c r="E933" s="674" t="s">
        <v>480</v>
      </c>
      <c r="F933" s="65">
        <v>6</v>
      </c>
      <c r="G933" s="70" t="s">
        <v>480</v>
      </c>
      <c r="H933" s="65" t="s">
        <v>480</v>
      </c>
      <c r="I933" s="65" t="s">
        <v>480</v>
      </c>
      <c r="J933" s="64" t="s">
        <v>480</v>
      </c>
      <c r="K933" s="660">
        <f>SUM(K925:K932)</f>
        <v>19616</v>
      </c>
      <c r="L933" s="630">
        <v>6</v>
      </c>
      <c r="M933" s="939" t="s">
        <v>480</v>
      </c>
      <c r="N933" s="582"/>
      <c r="O933" s="582"/>
      <c r="P933" s="582"/>
      <c r="Q933" s="582"/>
      <c r="R933" s="582"/>
      <c r="S933" s="582"/>
      <c r="T933" s="582"/>
      <c r="U933" s="582"/>
      <c r="V933" s="582"/>
      <c r="W933" s="582"/>
      <c r="X933" s="582"/>
      <c r="Y933" s="582"/>
      <c r="Z933" s="582"/>
      <c r="AA933" s="582"/>
      <c r="AB933" s="582"/>
      <c r="AC933" s="582"/>
      <c r="AD933" s="582"/>
      <c r="AE933" s="582"/>
      <c r="AF933" s="582"/>
      <c r="AG933" s="582"/>
      <c r="AH933" s="582"/>
      <c r="AI933" s="582"/>
      <c r="AJ933" s="582"/>
      <c r="AK933" s="582"/>
      <c r="AL933" s="582"/>
      <c r="AM933" s="582"/>
      <c r="AN933" s="582"/>
      <c r="AO933" s="582"/>
      <c r="AP933" s="582"/>
      <c r="AQ933" s="582"/>
      <c r="AR933" s="582"/>
      <c r="AS933" s="582"/>
      <c r="AT933" s="582"/>
      <c r="AU933" s="582"/>
      <c r="AV933" s="582"/>
      <c r="AW933" s="582"/>
      <c r="AX933" s="582"/>
      <c r="AY933" s="582"/>
      <c r="AZ933" s="582"/>
      <c r="BA933" s="582"/>
      <c r="BB933" s="582"/>
      <c r="BC933" s="582"/>
      <c r="BD933" s="582"/>
      <c r="BE933" s="582"/>
      <c r="BF933" s="582"/>
      <c r="BG933" s="582"/>
      <c r="BH933" s="582"/>
      <c r="BI933" s="582"/>
      <c r="BJ933" s="582"/>
      <c r="BK933" s="582"/>
      <c r="BL933" s="582"/>
      <c r="BM933" s="582"/>
      <c r="BN933" s="582"/>
      <c r="BO933" s="582"/>
      <c r="BP933" s="582"/>
      <c r="BQ933" s="582"/>
      <c r="BR933" s="582"/>
      <c r="BS933" s="582"/>
      <c r="BT933" s="582"/>
      <c r="BU933" s="582"/>
      <c r="BV933" s="583"/>
    </row>
    <row r="934" spans="1:74" ht="45" customHeight="1" x14ac:dyDescent="0.3">
      <c r="A934" s="1228">
        <v>14</v>
      </c>
      <c r="B934" s="1228" t="s">
        <v>50</v>
      </c>
      <c r="C934" s="1228" t="s">
        <v>630</v>
      </c>
      <c r="D934" s="1228">
        <v>4091</v>
      </c>
      <c r="E934" s="1211">
        <v>1524344</v>
      </c>
      <c r="F934" s="1228">
        <v>5</v>
      </c>
      <c r="G934" s="597" t="s">
        <v>796</v>
      </c>
      <c r="H934" s="604" t="s">
        <v>484</v>
      </c>
      <c r="I934" s="604" t="s">
        <v>25</v>
      </c>
      <c r="J934" s="605">
        <v>16.5</v>
      </c>
      <c r="K934" s="687">
        <v>11550</v>
      </c>
      <c r="L934" s="628">
        <v>1</v>
      </c>
      <c r="M934" s="935" t="s">
        <v>126</v>
      </c>
      <c r="N934" s="582"/>
      <c r="O934" s="582"/>
      <c r="P934" s="582"/>
      <c r="Q934" s="582"/>
      <c r="R934" s="582"/>
      <c r="S934" s="582"/>
      <c r="T934" s="582"/>
      <c r="U934" s="582"/>
      <c r="V934" s="582"/>
      <c r="W934" s="582"/>
      <c r="X934" s="582"/>
      <c r="Y934" s="582"/>
      <c r="Z934" s="582"/>
      <c r="AA934" s="582"/>
      <c r="AB934" s="582"/>
      <c r="AC934" s="582"/>
      <c r="AD934" s="582"/>
      <c r="AE934" s="582"/>
      <c r="AF934" s="582"/>
      <c r="AG934" s="582"/>
      <c r="AH934" s="582"/>
      <c r="AI934" s="582"/>
      <c r="AJ934" s="582"/>
      <c r="AK934" s="582"/>
      <c r="AL934" s="582"/>
      <c r="AM934" s="582"/>
      <c r="AN934" s="582"/>
      <c r="AO934" s="582"/>
      <c r="AP934" s="582"/>
      <c r="AQ934" s="582"/>
      <c r="AR934" s="582"/>
      <c r="AS934" s="582"/>
      <c r="AT934" s="582"/>
      <c r="AU934" s="582"/>
      <c r="AV934" s="582"/>
      <c r="AW934" s="582"/>
      <c r="AX934" s="582"/>
      <c r="AY934" s="582"/>
      <c r="AZ934" s="582"/>
      <c r="BA934" s="582"/>
      <c r="BB934" s="582"/>
      <c r="BC934" s="582"/>
      <c r="BD934" s="582"/>
      <c r="BE934" s="582"/>
      <c r="BF934" s="582"/>
      <c r="BG934" s="582"/>
      <c r="BH934" s="582"/>
      <c r="BI934" s="582"/>
      <c r="BJ934" s="582"/>
      <c r="BK934" s="582"/>
      <c r="BL934" s="582"/>
      <c r="BM934" s="582"/>
      <c r="BN934" s="582"/>
      <c r="BO934" s="582"/>
      <c r="BP934" s="582"/>
      <c r="BQ934" s="582"/>
      <c r="BR934" s="582"/>
      <c r="BS934" s="582"/>
      <c r="BT934" s="582"/>
      <c r="BU934" s="582"/>
      <c r="BV934" s="583"/>
    </row>
    <row r="935" spans="1:74" ht="45" customHeight="1" x14ac:dyDescent="0.3">
      <c r="A935" s="1228"/>
      <c r="B935" s="1228"/>
      <c r="C935" s="1228"/>
      <c r="D935" s="1228"/>
      <c r="E935" s="1211"/>
      <c r="F935" s="1228"/>
      <c r="G935" s="1442" t="s">
        <v>858</v>
      </c>
      <c r="H935" s="604" t="s">
        <v>855</v>
      </c>
      <c r="I935" s="604" t="s">
        <v>133</v>
      </c>
      <c r="J935" s="605">
        <v>1</v>
      </c>
      <c r="K935" s="687">
        <v>150</v>
      </c>
      <c r="L935" s="1188">
        <v>2</v>
      </c>
      <c r="M935" s="1035" t="s">
        <v>135</v>
      </c>
      <c r="N935" s="582"/>
      <c r="O935" s="582"/>
      <c r="P935" s="582"/>
      <c r="Q935" s="582"/>
      <c r="R935" s="582"/>
      <c r="S935" s="582"/>
      <c r="T935" s="582"/>
      <c r="U935" s="582"/>
      <c r="V935" s="582"/>
      <c r="W935" s="582"/>
      <c r="X935" s="582"/>
      <c r="Y935" s="582"/>
      <c r="Z935" s="582"/>
      <c r="AA935" s="582"/>
      <c r="AB935" s="582"/>
      <c r="AC935" s="582"/>
      <c r="AD935" s="582"/>
      <c r="AE935" s="582"/>
      <c r="AF935" s="582"/>
      <c r="AG935" s="582"/>
      <c r="AH935" s="582"/>
      <c r="AI935" s="582"/>
      <c r="AJ935" s="582"/>
      <c r="AK935" s="582"/>
      <c r="AL935" s="582"/>
      <c r="AM935" s="582"/>
      <c r="AN935" s="582"/>
      <c r="AO935" s="582"/>
      <c r="AP935" s="582"/>
      <c r="AQ935" s="582"/>
      <c r="AR935" s="582"/>
      <c r="AS935" s="582"/>
      <c r="AT935" s="582"/>
      <c r="AU935" s="582"/>
      <c r="AV935" s="582"/>
      <c r="AW935" s="582"/>
      <c r="AX935" s="582"/>
      <c r="AY935" s="582"/>
      <c r="AZ935" s="582"/>
      <c r="BA935" s="582"/>
      <c r="BB935" s="582"/>
      <c r="BC935" s="582"/>
      <c r="BD935" s="582"/>
      <c r="BE935" s="582"/>
      <c r="BF935" s="582"/>
      <c r="BG935" s="582"/>
      <c r="BH935" s="582"/>
      <c r="BI935" s="582"/>
      <c r="BJ935" s="582"/>
      <c r="BK935" s="582"/>
      <c r="BL935" s="582"/>
      <c r="BM935" s="582"/>
      <c r="BN935" s="582"/>
      <c r="BO935" s="582"/>
      <c r="BP935" s="582"/>
      <c r="BQ935" s="582"/>
      <c r="BR935" s="582"/>
      <c r="BS935" s="582"/>
      <c r="BT935" s="582"/>
      <c r="BU935" s="582"/>
      <c r="BV935" s="583"/>
    </row>
    <row r="936" spans="1:74" ht="45" customHeight="1" x14ac:dyDescent="0.3">
      <c r="A936" s="1228"/>
      <c r="B936" s="1228"/>
      <c r="C936" s="1228"/>
      <c r="D936" s="1228"/>
      <c r="E936" s="1211"/>
      <c r="F936" s="1228"/>
      <c r="G936" s="1442"/>
      <c r="H936" s="604" t="s">
        <v>806</v>
      </c>
      <c r="I936" s="604" t="s">
        <v>133</v>
      </c>
      <c r="J936" s="605">
        <v>3</v>
      </c>
      <c r="K936" s="687">
        <v>450</v>
      </c>
      <c r="L936" s="1188"/>
      <c r="M936" s="1035"/>
      <c r="N936" s="582"/>
      <c r="O936" s="582"/>
      <c r="P936" s="582"/>
      <c r="Q936" s="582"/>
      <c r="R936" s="582"/>
      <c r="S936" s="582"/>
      <c r="T936" s="582"/>
      <c r="U936" s="582"/>
      <c r="V936" s="582"/>
      <c r="W936" s="582"/>
      <c r="X936" s="582"/>
      <c r="Y936" s="582"/>
      <c r="Z936" s="582"/>
      <c r="AA936" s="582"/>
      <c r="AB936" s="582"/>
      <c r="AC936" s="582"/>
      <c r="AD936" s="582"/>
      <c r="AE936" s="582"/>
      <c r="AF936" s="582"/>
      <c r="AG936" s="582"/>
      <c r="AH936" s="582"/>
      <c r="AI936" s="582"/>
      <c r="AJ936" s="582"/>
      <c r="AK936" s="582"/>
      <c r="AL936" s="582"/>
      <c r="AM936" s="582"/>
      <c r="AN936" s="582"/>
      <c r="AO936" s="582"/>
      <c r="AP936" s="582"/>
      <c r="AQ936" s="582"/>
      <c r="AR936" s="582"/>
      <c r="AS936" s="582"/>
      <c r="AT936" s="582"/>
      <c r="AU936" s="582"/>
      <c r="AV936" s="582"/>
      <c r="AW936" s="582"/>
      <c r="AX936" s="582"/>
      <c r="AY936" s="582"/>
      <c r="AZ936" s="582"/>
      <c r="BA936" s="582"/>
      <c r="BB936" s="582"/>
      <c r="BC936" s="582"/>
      <c r="BD936" s="582"/>
      <c r="BE936" s="582"/>
      <c r="BF936" s="582"/>
      <c r="BG936" s="582"/>
      <c r="BH936" s="582"/>
      <c r="BI936" s="582"/>
      <c r="BJ936" s="582"/>
      <c r="BK936" s="582"/>
      <c r="BL936" s="582"/>
      <c r="BM936" s="582"/>
      <c r="BN936" s="582"/>
      <c r="BO936" s="582"/>
      <c r="BP936" s="582"/>
      <c r="BQ936" s="582"/>
      <c r="BR936" s="582"/>
      <c r="BS936" s="582"/>
      <c r="BT936" s="582"/>
      <c r="BU936" s="582"/>
      <c r="BV936" s="583"/>
    </row>
    <row r="937" spans="1:74" ht="45" customHeight="1" x14ac:dyDescent="0.3">
      <c r="A937" s="1228"/>
      <c r="B937" s="1228"/>
      <c r="C937" s="1228"/>
      <c r="D937" s="1228"/>
      <c r="E937" s="1211"/>
      <c r="F937" s="1228"/>
      <c r="G937" s="1443"/>
      <c r="H937" s="395" t="s">
        <v>484</v>
      </c>
      <c r="I937" s="604" t="s">
        <v>25</v>
      </c>
      <c r="J937" s="605">
        <v>16.2</v>
      </c>
      <c r="K937" s="687">
        <v>2268</v>
      </c>
      <c r="L937" s="1188"/>
      <c r="M937" s="1036"/>
      <c r="N937" s="582"/>
      <c r="O937" s="582"/>
      <c r="P937" s="582"/>
      <c r="Q937" s="582"/>
      <c r="R937" s="582"/>
      <c r="S937" s="582"/>
      <c r="T937" s="582"/>
      <c r="U937" s="582"/>
      <c r="V937" s="582"/>
      <c r="W937" s="582"/>
      <c r="X937" s="582"/>
      <c r="Y937" s="582"/>
      <c r="Z937" s="582"/>
      <c r="AA937" s="582"/>
      <c r="AB937" s="582"/>
      <c r="AC937" s="582"/>
      <c r="AD937" s="582"/>
      <c r="AE937" s="582"/>
      <c r="AF937" s="582"/>
      <c r="AG937" s="582"/>
      <c r="AH937" s="582"/>
      <c r="AI937" s="582"/>
      <c r="AJ937" s="582"/>
      <c r="AK937" s="582"/>
      <c r="AL937" s="582"/>
      <c r="AM937" s="582"/>
      <c r="AN937" s="582"/>
      <c r="AO937" s="582"/>
      <c r="AP937" s="582"/>
      <c r="AQ937" s="582"/>
      <c r="AR937" s="582"/>
      <c r="AS937" s="582"/>
      <c r="AT937" s="582"/>
      <c r="AU937" s="582"/>
      <c r="AV937" s="582"/>
      <c r="AW937" s="582"/>
      <c r="AX937" s="582"/>
      <c r="AY937" s="582"/>
      <c r="AZ937" s="582"/>
      <c r="BA937" s="582"/>
      <c r="BB937" s="582"/>
      <c r="BC937" s="582"/>
      <c r="BD937" s="582"/>
      <c r="BE937" s="582"/>
      <c r="BF937" s="582"/>
      <c r="BG937" s="582"/>
      <c r="BH937" s="582"/>
      <c r="BI937" s="582"/>
      <c r="BJ937" s="582"/>
      <c r="BK937" s="582"/>
      <c r="BL937" s="582"/>
      <c r="BM937" s="582"/>
      <c r="BN937" s="582"/>
      <c r="BO937" s="582"/>
      <c r="BP937" s="582"/>
      <c r="BQ937" s="582"/>
      <c r="BR937" s="582"/>
      <c r="BS937" s="582"/>
      <c r="BT937" s="582"/>
      <c r="BU937" s="582"/>
      <c r="BV937" s="583"/>
    </row>
    <row r="938" spans="1:74" ht="45" customHeight="1" x14ac:dyDescent="0.3">
      <c r="A938" s="1228"/>
      <c r="B938" s="1228"/>
      <c r="C938" s="1228"/>
      <c r="D938" s="1228"/>
      <c r="E938" s="1211"/>
      <c r="F938" s="1228"/>
      <c r="G938" s="622" t="s">
        <v>859</v>
      </c>
      <c r="H938" s="604" t="s">
        <v>489</v>
      </c>
      <c r="I938" s="604" t="s">
        <v>505</v>
      </c>
      <c r="J938" s="644">
        <v>0</v>
      </c>
      <c r="K938" s="687">
        <v>1600</v>
      </c>
      <c r="L938" s="628">
        <v>3</v>
      </c>
      <c r="M938" s="935" t="s">
        <v>158</v>
      </c>
      <c r="N938" s="582"/>
      <c r="O938" s="582"/>
      <c r="P938" s="582"/>
      <c r="Q938" s="582"/>
      <c r="R938" s="582"/>
      <c r="S938" s="582"/>
      <c r="T938" s="582"/>
      <c r="U938" s="582"/>
      <c r="V938" s="582"/>
      <c r="W938" s="582"/>
      <c r="X938" s="582"/>
      <c r="Y938" s="582"/>
      <c r="Z938" s="582"/>
      <c r="AA938" s="582"/>
      <c r="AB938" s="582"/>
      <c r="AC938" s="582"/>
      <c r="AD938" s="582"/>
      <c r="AE938" s="582"/>
      <c r="AF938" s="582"/>
      <c r="AG938" s="582"/>
      <c r="AH938" s="582"/>
      <c r="AI938" s="582"/>
      <c r="AJ938" s="582"/>
      <c r="AK938" s="582"/>
      <c r="AL938" s="582"/>
      <c r="AM938" s="582"/>
      <c r="AN938" s="582"/>
      <c r="AO938" s="582"/>
      <c r="AP938" s="582"/>
      <c r="AQ938" s="582"/>
      <c r="AR938" s="582"/>
      <c r="AS938" s="582"/>
      <c r="AT938" s="582"/>
      <c r="AU938" s="582"/>
      <c r="AV938" s="582"/>
      <c r="AW938" s="582"/>
      <c r="AX938" s="582"/>
      <c r="AY938" s="582"/>
      <c r="AZ938" s="582"/>
      <c r="BA938" s="582"/>
      <c r="BB938" s="582"/>
      <c r="BC938" s="582"/>
      <c r="BD938" s="582"/>
      <c r="BE938" s="582"/>
      <c r="BF938" s="582"/>
      <c r="BG938" s="582"/>
      <c r="BH938" s="582"/>
      <c r="BI938" s="582"/>
      <c r="BJ938" s="582"/>
      <c r="BK938" s="582"/>
      <c r="BL938" s="582"/>
      <c r="BM938" s="582"/>
      <c r="BN938" s="582"/>
      <c r="BO938" s="582"/>
      <c r="BP938" s="582"/>
      <c r="BQ938" s="582"/>
      <c r="BR938" s="582"/>
      <c r="BS938" s="582"/>
      <c r="BT938" s="582"/>
      <c r="BU938" s="582"/>
      <c r="BV938" s="583"/>
    </row>
    <row r="939" spans="1:74" ht="45" customHeight="1" x14ac:dyDescent="0.3">
      <c r="A939" s="1228"/>
      <c r="B939" s="1228"/>
      <c r="C939" s="1228"/>
      <c r="D939" s="1228"/>
      <c r="E939" s="1211"/>
      <c r="F939" s="1228"/>
      <c r="G939" s="383" t="s">
        <v>860</v>
      </c>
      <c r="H939" s="604" t="s">
        <v>492</v>
      </c>
      <c r="I939" s="604" t="s">
        <v>25</v>
      </c>
      <c r="J939" s="605">
        <v>3.3</v>
      </c>
      <c r="K939" s="687">
        <v>990</v>
      </c>
      <c r="L939" s="1188">
        <v>4</v>
      </c>
      <c r="M939" s="935" t="s">
        <v>493</v>
      </c>
      <c r="N939" s="582"/>
      <c r="O939" s="582"/>
      <c r="P939" s="582"/>
      <c r="Q939" s="582"/>
      <c r="R939" s="582"/>
      <c r="S939" s="582"/>
      <c r="T939" s="582"/>
      <c r="U939" s="582"/>
      <c r="V939" s="582"/>
      <c r="W939" s="582"/>
      <c r="X939" s="582"/>
      <c r="Y939" s="582"/>
      <c r="Z939" s="582"/>
      <c r="AA939" s="582"/>
      <c r="AB939" s="582"/>
      <c r="AC939" s="582"/>
      <c r="AD939" s="582"/>
      <c r="AE939" s="582"/>
      <c r="AF939" s="582"/>
      <c r="AG939" s="582"/>
      <c r="AH939" s="582"/>
      <c r="AI939" s="582"/>
      <c r="AJ939" s="582"/>
      <c r="AK939" s="582"/>
      <c r="AL939" s="582"/>
      <c r="AM939" s="582"/>
      <c r="AN939" s="582"/>
      <c r="AO939" s="582"/>
      <c r="AP939" s="582"/>
      <c r="AQ939" s="582"/>
      <c r="AR939" s="582"/>
      <c r="AS939" s="582"/>
      <c r="AT939" s="582"/>
      <c r="AU939" s="582"/>
      <c r="AV939" s="582"/>
      <c r="AW939" s="582"/>
      <c r="AX939" s="582"/>
      <c r="AY939" s="582"/>
      <c r="AZ939" s="582"/>
      <c r="BA939" s="582"/>
      <c r="BB939" s="582"/>
      <c r="BC939" s="582"/>
      <c r="BD939" s="582"/>
      <c r="BE939" s="582"/>
      <c r="BF939" s="582"/>
      <c r="BG939" s="582"/>
      <c r="BH939" s="582"/>
      <c r="BI939" s="582"/>
      <c r="BJ939" s="582"/>
      <c r="BK939" s="582"/>
      <c r="BL939" s="582"/>
      <c r="BM939" s="582"/>
      <c r="BN939" s="582"/>
      <c r="BO939" s="582"/>
      <c r="BP939" s="582"/>
      <c r="BQ939" s="582"/>
      <c r="BR939" s="582"/>
      <c r="BS939" s="582"/>
      <c r="BT939" s="582"/>
      <c r="BU939" s="582"/>
      <c r="BV939" s="583"/>
    </row>
    <row r="940" spans="1:74" ht="45" customHeight="1" x14ac:dyDescent="0.3">
      <c r="A940" s="1228"/>
      <c r="B940" s="1228"/>
      <c r="C940" s="1228"/>
      <c r="D940" s="1228"/>
      <c r="E940" s="1211"/>
      <c r="F940" s="1228"/>
      <c r="G940" s="1375" t="s">
        <v>861</v>
      </c>
      <c r="H940" s="604" t="s">
        <v>492</v>
      </c>
      <c r="I940" s="604" t="s">
        <v>133</v>
      </c>
      <c r="J940" s="605">
        <v>2</v>
      </c>
      <c r="K940" s="687">
        <v>1200</v>
      </c>
      <c r="L940" s="1188"/>
      <c r="M940" s="1035" t="s">
        <v>490</v>
      </c>
      <c r="N940" s="582"/>
      <c r="O940" s="582"/>
      <c r="P940" s="582"/>
      <c r="Q940" s="582"/>
      <c r="R940" s="582"/>
      <c r="S940" s="582"/>
      <c r="T940" s="582"/>
      <c r="U940" s="582"/>
      <c r="V940" s="582"/>
      <c r="W940" s="582"/>
      <c r="X940" s="582"/>
      <c r="Y940" s="582"/>
      <c r="Z940" s="582"/>
      <c r="AA940" s="582"/>
      <c r="AB940" s="582"/>
      <c r="AC940" s="582"/>
      <c r="AD940" s="582"/>
      <c r="AE940" s="582"/>
      <c r="AF940" s="582"/>
      <c r="AG940" s="582"/>
      <c r="AH940" s="582"/>
      <c r="AI940" s="582"/>
      <c r="AJ940" s="582"/>
      <c r="AK940" s="582"/>
      <c r="AL940" s="582"/>
      <c r="AM940" s="582"/>
      <c r="AN940" s="582"/>
      <c r="AO940" s="582"/>
      <c r="AP940" s="582"/>
      <c r="AQ940" s="582"/>
      <c r="AR940" s="582"/>
      <c r="AS940" s="582"/>
      <c r="AT940" s="582"/>
      <c r="AU940" s="582"/>
      <c r="AV940" s="582"/>
      <c r="AW940" s="582"/>
      <c r="AX940" s="582"/>
      <c r="AY940" s="582"/>
      <c r="AZ940" s="582"/>
      <c r="BA940" s="582"/>
      <c r="BB940" s="582"/>
      <c r="BC940" s="582"/>
      <c r="BD940" s="582"/>
      <c r="BE940" s="582"/>
      <c r="BF940" s="582"/>
      <c r="BG940" s="582"/>
      <c r="BH940" s="582"/>
      <c r="BI940" s="582"/>
      <c r="BJ940" s="582"/>
      <c r="BK940" s="582"/>
      <c r="BL940" s="582"/>
      <c r="BM940" s="582"/>
      <c r="BN940" s="582"/>
      <c r="BO940" s="582"/>
      <c r="BP940" s="582"/>
      <c r="BQ940" s="582"/>
      <c r="BR940" s="582"/>
      <c r="BS940" s="582"/>
      <c r="BT940" s="582"/>
      <c r="BU940" s="582"/>
      <c r="BV940" s="583"/>
    </row>
    <row r="941" spans="1:74" ht="45" customHeight="1" x14ac:dyDescent="0.3">
      <c r="A941" s="1440"/>
      <c r="B941" s="1440"/>
      <c r="C941" s="1440"/>
      <c r="D941" s="1440"/>
      <c r="E941" s="1441"/>
      <c r="F941" s="1440"/>
      <c r="G941" s="1424"/>
      <c r="H941" s="604" t="s">
        <v>492</v>
      </c>
      <c r="I941" s="604" t="s">
        <v>25</v>
      </c>
      <c r="J941" s="605">
        <v>10</v>
      </c>
      <c r="K941" s="687">
        <v>1400</v>
      </c>
      <c r="L941" s="628">
        <v>5</v>
      </c>
      <c r="M941" s="1036"/>
      <c r="N941" s="582"/>
      <c r="O941" s="582"/>
      <c r="P941" s="582"/>
      <c r="Q941" s="582"/>
      <c r="R941" s="582"/>
      <c r="S941" s="582"/>
      <c r="T941" s="582"/>
      <c r="U941" s="582"/>
      <c r="V941" s="582"/>
      <c r="W941" s="582"/>
      <c r="X941" s="582"/>
      <c r="Y941" s="582"/>
      <c r="Z941" s="582"/>
      <c r="AA941" s="582"/>
      <c r="AB941" s="582"/>
      <c r="AC941" s="582"/>
      <c r="AD941" s="582"/>
      <c r="AE941" s="582"/>
      <c r="AF941" s="582"/>
      <c r="AG941" s="582"/>
      <c r="AH941" s="582"/>
      <c r="AI941" s="582"/>
      <c r="AJ941" s="582"/>
      <c r="AK941" s="582"/>
      <c r="AL941" s="582"/>
      <c r="AM941" s="582"/>
      <c r="AN941" s="582"/>
      <c r="AO941" s="582"/>
      <c r="AP941" s="582"/>
      <c r="AQ941" s="582"/>
      <c r="AR941" s="582"/>
      <c r="AS941" s="582"/>
      <c r="AT941" s="582"/>
      <c r="AU941" s="582"/>
      <c r="AV941" s="582"/>
      <c r="AW941" s="582"/>
      <c r="AX941" s="582"/>
      <c r="AY941" s="582"/>
      <c r="AZ941" s="582"/>
      <c r="BA941" s="582"/>
      <c r="BB941" s="582"/>
      <c r="BC941" s="582"/>
      <c r="BD941" s="582"/>
      <c r="BE941" s="582"/>
      <c r="BF941" s="582"/>
      <c r="BG941" s="582"/>
      <c r="BH941" s="582"/>
      <c r="BI941" s="582"/>
      <c r="BJ941" s="582"/>
      <c r="BK941" s="582"/>
      <c r="BL941" s="582"/>
      <c r="BM941" s="582"/>
      <c r="BN941" s="582"/>
      <c r="BO941" s="582"/>
      <c r="BP941" s="582"/>
      <c r="BQ941" s="582"/>
      <c r="BR941" s="582"/>
      <c r="BS941" s="582"/>
      <c r="BT941" s="582"/>
      <c r="BU941" s="582"/>
      <c r="BV941" s="583"/>
    </row>
    <row r="942" spans="1:74" ht="39.75" customHeight="1" x14ac:dyDescent="0.3">
      <c r="A942" s="80" t="s">
        <v>480</v>
      </c>
      <c r="B942" s="80" t="s">
        <v>811</v>
      </c>
      <c r="C942" s="80" t="s">
        <v>480</v>
      </c>
      <c r="D942" s="275" t="s">
        <v>480</v>
      </c>
      <c r="E942" s="672" t="s">
        <v>480</v>
      </c>
      <c r="F942" s="275">
        <v>5</v>
      </c>
      <c r="G942" s="70" t="s">
        <v>480</v>
      </c>
      <c r="H942" s="65" t="s">
        <v>480</v>
      </c>
      <c r="I942" s="65" t="s">
        <v>480</v>
      </c>
      <c r="J942" s="64" t="s">
        <v>480</v>
      </c>
      <c r="K942" s="660">
        <f>SUM(K934:K941)</f>
        <v>19608</v>
      </c>
      <c r="L942" s="630">
        <v>5</v>
      </c>
      <c r="M942" s="935" t="s">
        <v>480</v>
      </c>
      <c r="N942" s="582"/>
      <c r="O942" s="582"/>
      <c r="P942" s="582"/>
      <c r="Q942" s="582"/>
      <c r="R942" s="582"/>
      <c r="S942" s="582"/>
      <c r="T942" s="582"/>
      <c r="U942" s="582"/>
      <c r="V942" s="582"/>
      <c r="W942" s="582"/>
      <c r="X942" s="582"/>
      <c r="Y942" s="582"/>
      <c r="Z942" s="582"/>
      <c r="AA942" s="582"/>
      <c r="AB942" s="582"/>
      <c r="AC942" s="582"/>
      <c r="AD942" s="582"/>
      <c r="AE942" s="582"/>
      <c r="AF942" s="582"/>
      <c r="AG942" s="582"/>
      <c r="AH942" s="582"/>
      <c r="AI942" s="582"/>
      <c r="AJ942" s="582"/>
      <c r="AK942" s="582"/>
      <c r="AL942" s="582"/>
      <c r="AM942" s="582"/>
      <c r="AN942" s="582"/>
      <c r="AO942" s="582"/>
      <c r="AP942" s="582"/>
      <c r="AQ942" s="582"/>
      <c r="AR942" s="582"/>
      <c r="AS942" s="582"/>
      <c r="AT942" s="582"/>
      <c r="AU942" s="582"/>
      <c r="AV942" s="582"/>
      <c r="AW942" s="582"/>
      <c r="AX942" s="582"/>
      <c r="AY942" s="582"/>
      <c r="AZ942" s="582"/>
      <c r="BA942" s="582"/>
      <c r="BB942" s="582"/>
      <c r="BC942" s="582"/>
      <c r="BD942" s="582"/>
      <c r="BE942" s="582"/>
      <c r="BF942" s="582"/>
      <c r="BG942" s="582"/>
      <c r="BH942" s="582"/>
      <c r="BI942" s="582"/>
      <c r="BJ942" s="582"/>
      <c r="BK942" s="582"/>
      <c r="BL942" s="582"/>
      <c r="BM942" s="582"/>
      <c r="BN942" s="582"/>
      <c r="BO942" s="582"/>
      <c r="BP942" s="582"/>
      <c r="BQ942" s="582"/>
      <c r="BR942" s="582"/>
      <c r="BS942" s="582"/>
      <c r="BT942" s="582"/>
      <c r="BU942" s="582"/>
      <c r="BV942" s="583"/>
    </row>
    <row r="943" spans="1:74" ht="53.25" customHeight="1" x14ac:dyDescent="0.3">
      <c r="A943" s="1384">
        <v>15</v>
      </c>
      <c r="B943" s="1189" t="s">
        <v>50</v>
      </c>
      <c r="C943" s="1387" t="s">
        <v>356</v>
      </c>
      <c r="D943" s="1189">
        <v>4061</v>
      </c>
      <c r="E943" s="1192">
        <v>1513166</v>
      </c>
      <c r="F943" s="1189">
        <v>5</v>
      </c>
      <c r="G943" s="1182" t="s">
        <v>862</v>
      </c>
      <c r="H943" s="395" t="s">
        <v>798</v>
      </c>
      <c r="I943" s="395" t="s">
        <v>133</v>
      </c>
      <c r="J943" s="396">
        <v>3</v>
      </c>
      <c r="K943" s="685">
        <v>450</v>
      </c>
      <c r="L943" s="1188">
        <v>1</v>
      </c>
      <c r="M943" s="1035" t="s">
        <v>135</v>
      </c>
      <c r="N943" s="582"/>
      <c r="O943" s="582"/>
      <c r="P943" s="582"/>
      <c r="Q943" s="582"/>
      <c r="R943" s="582"/>
      <c r="S943" s="582"/>
      <c r="T943" s="582"/>
      <c r="U943" s="582"/>
      <c r="V943" s="582"/>
      <c r="W943" s="582"/>
      <c r="X943" s="582"/>
      <c r="Y943" s="582"/>
      <c r="Z943" s="582"/>
      <c r="AA943" s="582"/>
      <c r="AB943" s="582"/>
      <c r="AC943" s="582"/>
      <c r="AD943" s="582"/>
      <c r="AE943" s="582"/>
      <c r="AF943" s="582"/>
      <c r="AG943" s="582"/>
      <c r="AH943" s="582"/>
      <c r="AI943" s="582"/>
      <c r="AJ943" s="582"/>
      <c r="AK943" s="582"/>
      <c r="AL943" s="582"/>
      <c r="AM943" s="582"/>
      <c r="AN943" s="582"/>
      <c r="AO943" s="582"/>
      <c r="AP943" s="582"/>
      <c r="AQ943" s="582"/>
      <c r="AR943" s="582"/>
      <c r="AS943" s="582"/>
      <c r="AT943" s="582"/>
      <c r="AU943" s="582"/>
      <c r="AV943" s="582"/>
      <c r="AW943" s="582"/>
      <c r="AX943" s="582"/>
      <c r="AY943" s="582"/>
      <c r="AZ943" s="582"/>
      <c r="BA943" s="582"/>
      <c r="BB943" s="582"/>
      <c r="BC943" s="582"/>
      <c r="BD943" s="582"/>
      <c r="BE943" s="582"/>
      <c r="BF943" s="582"/>
      <c r="BG943" s="582"/>
      <c r="BH943" s="582"/>
      <c r="BI943" s="582"/>
      <c r="BJ943" s="582"/>
      <c r="BK943" s="582"/>
      <c r="BL943" s="582"/>
      <c r="BM943" s="582"/>
      <c r="BN943" s="582"/>
      <c r="BO943" s="582"/>
      <c r="BP943" s="582"/>
      <c r="BQ943" s="582"/>
      <c r="BR943" s="582"/>
      <c r="BS943" s="582"/>
      <c r="BT943" s="582"/>
      <c r="BU943" s="582"/>
      <c r="BV943" s="583"/>
    </row>
    <row r="944" spans="1:74" ht="53.25" customHeight="1" x14ac:dyDescent="0.3">
      <c r="A944" s="1385"/>
      <c r="B944" s="1190"/>
      <c r="C944" s="1388"/>
      <c r="D944" s="1190"/>
      <c r="E944" s="1193"/>
      <c r="F944" s="1190"/>
      <c r="G944" s="1183"/>
      <c r="H944" s="395" t="s">
        <v>484</v>
      </c>
      <c r="I944" s="395" t="s">
        <v>25</v>
      </c>
      <c r="J944" s="396">
        <v>14.2</v>
      </c>
      <c r="K944" s="685">
        <v>1988</v>
      </c>
      <c r="L944" s="1188"/>
      <c r="M944" s="1036"/>
      <c r="N944" s="582"/>
      <c r="O944" s="582"/>
      <c r="P944" s="582"/>
      <c r="Q944" s="582"/>
      <c r="R944" s="582"/>
      <c r="S944" s="582"/>
      <c r="T944" s="582"/>
      <c r="U944" s="582"/>
      <c r="V944" s="582"/>
      <c r="W944" s="582"/>
      <c r="X944" s="582"/>
      <c r="Y944" s="582"/>
      <c r="Z944" s="582"/>
      <c r="AA944" s="582"/>
      <c r="AB944" s="582"/>
      <c r="AC944" s="582"/>
      <c r="AD944" s="582"/>
      <c r="AE944" s="582"/>
      <c r="AF944" s="582"/>
      <c r="AG944" s="582"/>
      <c r="AH944" s="582"/>
      <c r="AI944" s="582"/>
      <c r="AJ944" s="582"/>
      <c r="AK944" s="582"/>
      <c r="AL944" s="582"/>
      <c r="AM944" s="582"/>
      <c r="AN944" s="582"/>
      <c r="AO944" s="582"/>
      <c r="AP944" s="582"/>
      <c r="AQ944" s="582"/>
      <c r="AR944" s="582"/>
      <c r="AS944" s="582"/>
      <c r="AT944" s="582"/>
      <c r="AU944" s="582"/>
      <c r="AV944" s="582"/>
      <c r="AW944" s="582"/>
      <c r="AX944" s="582"/>
      <c r="AY944" s="582"/>
      <c r="AZ944" s="582"/>
      <c r="BA944" s="582"/>
      <c r="BB944" s="582"/>
      <c r="BC944" s="582"/>
      <c r="BD944" s="582"/>
      <c r="BE944" s="582"/>
      <c r="BF944" s="582"/>
      <c r="BG944" s="582"/>
      <c r="BH944" s="582"/>
      <c r="BI944" s="582"/>
      <c r="BJ944" s="582"/>
      <c r="BK944" s="582"/>
      <c r="BL944" s="582"/>
      <c r="BM944" s="582"/>
      <c r="BN944" s="582"/>
      <c r="BO944" s="582"/>
      <c r="BP944" s="582"/>
      <c r="BQ944" s="582"/>
      <c r="BR944" s="582"/>
      <c r="BS944" s="582"/>
      <c r="BT944" s="582"/>
      <c r="BU944" s="582"/>
      <c r="BV944" s="583"/>
    </row>
    <row r="945" spans="1:74" ht="31.5" customHeight="1" x14ac:dyDescent="0.3">
      <c r="A945" s="1385"/>
      <c r="B945" s="1190"/>
      <c r="C945" s="1388"/>
      <c r="D945" s="1190"/>
      <c r="E945" s="1193"/>
      <c r="F945" s="1190"/>
      <c r="G945" s="1182" t="s">
        <v>796</v>
      </c>
      <c r="H945" s="1184" t="s">
        <v>484</v>
      </c>
      <c r="I945" s="1184" t="s">
        <v>25</v>
      </c>
      <c r="J945" s="1215">
        <v>11</v>
      </c>
      <c r="K945" s="1205">
        <v>7700</v>
      </c>
      <c r="L945" s="1188">
        <v>2</v>
      </c>
      <c r="M945" s="1035" t="s">
        <v>126</v>
      </c>
      <c r="N945" s="582"/>
      <c r="O945" s="582"/>
      <c r="P945" s="582"/>
      <c r="Q945" s="582"/>
      <c r="R945" s="582"/>
      <c r="S945" s="582"/>
      <c r="T945" s="582"/>
      <c r="U945" s="582"/>
      <c r="V945" s="582"/>
      <c r="W945" s="582"/>
      <c r="X945" s="582"/>
      <c r="Y945" s="582"/>
      <c r="Z945" s="582"/>
      <c r="AA945" s="582"/>
      <c r="AB945" s="582"/>
      <c r="AC945" s="582"/>
      <c r="AD945" s="582"/>
      <c r="AE945" s="582"/>
      <c r="AF945" s="582"/>
      <c r="AG945" s="582"/>
      <c r="AH945" s="582"/>
      <c r="AI945" s="582"/>
      <c r="AJ945" s="582"/>
      <c r="AK945" s="582"/>
      <c r="AL945" s="582"/>
      <c r="AM945" s="582"/>
      <c r="AN945" s="582"/>
      <c r="AO945" s="582"/>
      <c r="AP945" s="582"/>
      <c r="AQ945" s="582"/>
      <c r="AR945" s="582"/>
      <c r="AS945" s="582"/>
      <c r="AT945" s="582"/>
      <c r="AU945" s="582"/>
      <c r="AV945" s="582"/>
      <c r="AW945" s="582"/>
      <c r="AX945" s="582"/>
      <c r="AY945" s="582"/>
      <c r="AZ945" s="582"/>
      <c r="BA945" s="582"/>
      <c r="BB945" s="582"/>
      <c r="BC945" s="582"/>
      <c r="BD945" s="582"/>
      <c r="BE945" s="582"/>
      <c r="BF945" s="582"/>
      <c r="BG945" s="582"/>
      <c r="BH945" s="582"/>
      <c r="BI945" s="582"/>
      <c r="BJ945" s="582"/>
      <c r="BK945" s="582"/>
      <c r="BL945" s="582"/>
      <c r="BM945" s="582"/>
      <c r="BN945" s="582"/>
      <c r="BO945" s="582"/>
      <c r="BP945" s="582"/>
      <c r="BQ945" s="582"/>
      <c r="BR945" s="582"/>
      <c r="BS945" s="582"/>
      <c r="BT945" s="582"/>
      <c r="BU945" s="582"/>
      <c r="BV945" s="583"/>
    </row>
    <row r="946" spans="1:74" ht="11.25" customHeight="1" x14ac:dyDescent="0.3">
      <c r="A946" s="1385"/>
      <c r="B946" s="1190"/>
      <c r="C946" s="1388"/>
      <c r="D946" s="1190"/>
      <c r="E946" s="1193"/>
      <c r="F946" s="1190"/>
      <c r="G946" s="1183"/>
      <c r="H946" s="1185"/>
      <c r="I946" s="1185"/>
      <c r="J946" s="1216"/>
      <c r="K946" s="1206"/>
      <c r="L946" s="1188"/>
      <c r="M946" s="1036"/>
      <c r="N946" s="582"/>
      <c r="O946" s="582"/>
      <c r="P946" s="582"/>
      <c r="Q946" s="582"/>
      <c r="R946" s="582"/>
      <c r="S946" s="582"/>
      <c r="T946" s="582"/>
      <c r="U946" s="582"/>
      <c r="V946" s="582"/>
      <c r="W946" s="582"/>
      <c r="X946" s="582"/>
      <c r="Y946" s="582"/>
      <c r="Z946" s="582"/>
      <c r="AA946" s="582"/>
      <c r="AB946" s="582"/>
      <c r="AC946" s="582"/>
      <c r="AD946" s="582"/>
      <c r="AE946" s="582"/>
      <c r="AF946" s="582"/>
      <c r="AG946" s="582"/>
      <c r="AH946" s="582"/>
      <c r="AI946" s="582"/>
      <c r="AJ946" s="582"/>
      <c r="AK946" s="582"/>
      <c r="AL946" s="582"/>
      <c r="AM946" s="582"/>
      <c r="AN946" s="582"/>
      <c r="AO946" s="582"/>
      <c r="AP946" s="582"/>
      <c r="AQ946" s="582"/>
      <c r="AR946" s="582"/>
      <c r="AS946" s="582"/>
      <c r="AT946" s="582"/>
      <c r="AU946" s="582"/>
      <c r="AV946" s="582"/>
      <c r="AW946" s="582"/>
      <c r="AX946" s="582"/>
      <c r="AY946" s="582"/>
      <c r="AZ946" s="582"/>
      <c r="BA946" s="582"/>
      <c r="BB946" s="582"/>
      <c r="BC946" s="582"/>
      <c r="BD946" s="582"/>
      <c r="BE946" s="582"/>
      <c r="BF946" s="582"/>
      <c r="BG946" s="582"/>
      <c r="BH946" s="582"/>
      <c r="BI946" s="582"/>
      <c r="BJ946" s="582"/>
      <c r="BK946" s="582"/>
      <c r="BL946" s="582"/>
      <c r="BM946" s="582"/>
      <c r="BN946" s="582"/>
      <c r="BO946" s="582"/>
      <c r="BP946" s="582"/>
      <c r="BQ946" s="582"/>
      <c r="BR946" s="582"/>
      <c r="BS946" s="582"/>
      <c r="BT946" s="582"/>
      <c r="BU946" s="582"/>
      <c r="BV946" s="583"/>
    </row>
    <row r="947" spans="1:74" ht="46.5" customHeight="1" x14ac:dyDescent="0.3">
      <c r="A947" s="1385"/>
      <c r="B947" s="1190"/>
      <c r="C947" s="1388"/>
      <c r="D947" s="1190"/>
      <c r="E947" s="1193"/>
      <c r="F947" s="1190"/>
      <c r="G947" s="1182" t="s">
        <v>863</v>
      </c>
      <c r="H947" s="395" t="s">
        <v>492</v>
      </c>
      <c r="I947" s="395" t="s">
        <v>133</v>
      </c>
      <c r="J947" s="396">
        <v>1</v>
      </c>
      <c r="K947" s="685">
        <v>800</v>
      </c>
      <c r="L947" s="1188">
        <v>3</v>
      </c>
      <c r="M947" s="1035" t="s">
        <v>490</v>
      </c>
      <c r="N947" s="582"/>
      <c r="O947" s="582"/>
      <c r="P947" s="582"/>
      <c r="Q947" s="582"/>
      <c r="R947" s="582"/>
      <c r="S947" s="582"/>
      <c r="T947" s="582"/>
      <c r="U947" s="582"/>
      <c r="V947" s="582"/>
      <c r="W947" s="582"/>
      <c r="X947" s="582"/>
      <c r="Y947" s="582"/>
      <c r="Z947" s="582"/>
      <c r="AA947" s="582"/>
      <c r="AB947" s="582"/>
      <c r="AC947" s="582"/>
      <c r="AD947" s="582"/>
      <c r="AE947" s="582"/>
      <c r="AF947" s="582"/>
      <c r="AG947" s="582"/>
      <c r="AH947" s="582"/>
      <c r="AI947" s="582"/>
      <c r="AJ947" s="582"/>
      <c r="AK947" s="582"/>
      <c r="AL947" s="582"/>
      <c r="AM947" s="582"/>
      <c r="AN947" s="582"/>
      <c r="AO947" s="582"/>
      <c r="AP947" s="582"/>
      <c r="AQ947" s="582"/>
      <c r="AR947" s="582"/>
      <c r="AS947" s="582"/>
      <c r="AT947" s="582"/>
      <c r="AU947" s="582"/>
      <c r="AV947" s="582"/>
      <c r="AW947" s="582"/>
      <c r="AX947" s="582"/>
      <c r="AY947" s="582"/>
      <c r="AZ947" s="582"/>
      <c r="BA947" s="582"/>
      <c r="BB947" s="582"/>
      <c r="BC947" s="582"/>
      <c r="BD947" s="582"/>
      <c r="BE947" s="582"/>
      <c r="BF947" s="582"/>
      <c r="BG947" s="582"/>
      <c r="BH947" s="582"/>
      <c r="BI947" s="582"/>
      <c r="BJ947" s="582"/>
      <c r="BK947" s="582"/>
      <c r="BL947" s="582"/>
      <c r="BM947" s="582"/>
      <c r="BN947" s="582"/>
      <c r="BO947" s="582"/>
      <c r="BP947" s="582"/>
      <c r="BQ947" s="582"/>
      <c r="BR947" s="582"/>
      <c r="BS947" s="582"/>
      <c r="BT947" s="582"/>
      <c r="BU947" s="582"/>
      <c r="BV947" s="583"/>
    </row>
    <row r="948" spans="1:74" ht="39" customHeight="1" x14ac:dyDescent="0.3">
      <c r="A948" s="1385"/>
      <c r="B948" s="1190"/>
      <c r="C948" s="1388"/>
      <c r="D948" s="1190"/>
      <c r="E948" s="1193"/>
      <c r="F948" s="1190"/>
      <c r="G948" s="1183"/>
      <c r="H948" s="395" t="s">
        <v>492</v>
      </c>
      <c r="I948" s="395" t="s">
        <v>25</v>
      </c>
      <c r="J948" s="396">
        <v>16.5</v>
      </c>
      <c r="K948" s="685">
        <v>2970</v>
      </c>
      <c r="L948" s="1188"/>
      <c r="M948" s="1036"/>
      <c r="N948" s="582"/>
      <c r="O948" s="582"/>
      <c r="P948" s="582"/>
      <c r="Q948" s="582"/>
      <c r="R948" s="582"/>
      <c r="S948" s="582"/>
      <c r="T948" s="582"/>
      <c r="U948" s="582"/>
      <c r="V948" s="582"/>
      <c r="W948" s="582"/>
      <c r="X948" s="582"/>
      <c r="Y948" s="582"/>
      <c r="Z948" s="582"/>
      <c r="AA948" s="582"/>
      <c r="AB948" s="582"/>
      <c r="AC948" s="582"/>
      <c r="AD948" s="582"/>
      <c r="AE948" s="582"/>
      <c r="AF948" s="582"/>
      <c r="AG948" s="582"/>
      <c r="AH948" s="582"/>
      <c r="AI948" s="582"/>
      <c r="AJ948" s="582"/>
      <c r="AK948" s="582"/>
      <c r="AL948" s="582"/>
      <c r="AM948" s="582"/>
      <c r="AN948" s="582"/>
      <c r="AO948" s="582"/>
      <c r="AP948" s="582"/>
      <c r="AQ948" s="582"/>
      <c r="AR948" s="582"/>
      <c r="AS948" s="582"/>
      <c r="AT948" s="582"/>
      <c r="AU948" s="582"/>
      <c r="AV948" s="582"/>
      <c r="AW948" s="582"/>
      <c r="AX948" s="582"/>
      <c r="AY948" s="582"/>
      <c r="AZ948" s="582"/>
      <c r="BA948" s="582"/>
      <c r="BB948" s="582"/>
      <c r="BC948" s="582"/>
      <c r="BD948" s="582"/>
      <c r="BE948" s="582"/>
      <c r="BF948" s="582"/>
      <c r="BG948" s="582"/>
      <c r="BH948" s="582"/>
      <c r="BI948" s="582"/>
      <c r="BJ948" s="582"/>
      <c r="BK948" s="582"/>
      <c r="BL948" s="582"/>
      <c r="BM948" s="582"/>
      <c r="BN948" s="582"/>
      <c r="BO948" s="582"/>
      <c r="BP948" s="582"/>
      <c r="BQ948" s="582"/>
      <c r="BR948" s="582"/>
      <c r="BS948" s="582"/>
      <c r="BT948" s="582"/>
      <c r="BU948" s="582"/>
      <c r="BV948" s="583"/>
    </row>
    <row r="949" spans="1:74" ht="53.25" customHeight="1" x14ac:dyDescent="0.3">
      <c r="A949" s="1385"/>
      <c r="B949" s="1190"/>
      <c r="C949" s="1388"/>
      <c r="D949" s="1190"/>
      <c r="E949" s="1193"/>
      <c r="F949" s="1190"/>
      <c r="G949" s="383" t="s">
        <v>864</v>
      </c>
      <c r="H949" s="395" t="s">
        <v>492</v>
      </c>
      <c r="I949" s="395" t="s">
        <v>25</v>
      </c>
      <c r="J949" s="396">
        <v>1</v>
      </c>
      <c r="K949" s="685">
        <v>300</v>
      </c>
      <c r="L949" s="628">
        <v>4</v>
      </c>
      <c r="M949" s="935" t="s">
        <v>493</v>
      </c>
      <c r="N949" s="582"/>
      <c r="O949" s="582"/>
      <c r="P949" s="582"/>
      <c r="Q949" s="582"/>
      <c r="R949" s="582"/>
      <c r="S949" s="582"/>
      <c r="T949" s="582"/>
      <c r="U949" s="582"/>
      <c r="V949" s="582"/>
      <c r="W949" s="582"/>
      <c r="X949" s="582"/>
      <c r="Y949" s="582"/>
      <c r="Z949" s="582"/>
      <c r="AA949" s="582"/>
      <c r="AB949" s="582"/>
      <c r="AC949" s="582"/>
      <c r="AD949" s="582"/>
      <c r="AE949" s="582"/>
      <c r="AF949" s="582"/>
      <c r="AG949" s="582"/>
      <c r="AH949" s="582"/>
      <c r="AI949" s="582"/>
      <c r="AJ949" s="582"/>
      <c r="AK949" s="582"/>
      <c r="AL949" s="582"/>
      <c r="AM949" s="582"/>
      <c r="AN949" s="582"/>
      <c r="AO949" s="582"/>
      <c r="AP949" s="582"/>
      <c r="AQ949" s="582"/>
      <c r="AR949" s="582"/>
      <c r="AS949" s="582"/>
      <c r="AT949" s="582"/>
      <c r="AU949" s="582"/>
      <c r="AV949" s="582"/>
      <c r="AW949" s="582"/>
      <c r="AX949" s="582"/>
      <c r="AY949" s="582"/>
      <c r="AZ949" s="582"/>
      <c r="BA949" s="582"/>
      <c r="BB949" s="582"/>
      <c r="BC949" s="582"/>
      <c r="BD949" s="582"/>
      <c r="BE949" s="582"/>
      <c r="BF949" s="582"/>
      <c r="BG949" s="582"/>
      <c r="BH949" s="582"/>
      <c r="BI949" s="582"/>
      <c r="BJ949" s="582"/>
      <c r="BK949" s="582"/>
      <c r="BL949" s="582"/>
      <c r="BM949" s="582"/>
      <c r="BN949" s="582"/>
      <c r="BO949" s="582"/>
      <c r="BP949" s="582"/>
      <c r="BQ949" s="582"/>
      <c r="BR949" s="582"/>
      <c r="BS949" s="582"/>
      <c r="BT949" s="582"/>
      <c r="BU949" s="582"/>
      <c r="BV949" s="583"/>
    </row>
    <row r="950" spans="1:74" ht="79.5" customHeight="1" x14ac:dyDescent="0.3">
      <c r="A950" s="1386"/>
      <c r="B950" s="1191"/>
      <c r="C950" s="1389"/>
      <c r="D950" s="1191"/>
      <c r="E950" s="1194"/>
      <c r="F950" s="1191"/>
      <c r="G950" s="240" t="s">
        <v>865</v>
      </c>
      <c r="H950" s="395" t="s">
        <v>489</v>
      </c>
      <c r="I950" s="395" t="s">
        <v>505</v>
      </c>
      <c r="J950" s="644">
        <v>330</v>
      </c>
      <c r="K950" s="685">
        <v>4790</v>
      </c>
      <c r="L950" s="628">
        <v>5</v>
      </c>
      <c r="M950" s="935" t="s">
        <v>158</v>
      </c>
      <c r="N950" s="582"/>
      <c r="O950" s="582"/>
      <c r="P950" s="582"/>
      <c r="Q950" s="582"/>
      <c r="R950" s="582"/>
      <c r="S950" s="582"/>
      <c r="T950" s="582"/>
      <c r="U950" s="582"/>
      <c r="V950" s="582"/>
      <c r="W950" s="582"/>
      <c r="X950" s="582"/>
      <c r="Y950" s="582"/>
      <c r="Z950" s="582"/>
      <c r="AA950" s="582"/>
      <c r="AB950" s="582"/>
      <c r="AC950" s="582"/>
      <c r="AD950" s="582"/>
      <c r="AE950" s="582"/>
      <c r="AF950" s="582"/>
      <c r="AG950" s="582"/>
      <c r="AH950" s="582"/>
      <c r="AI950" s="582"/>
      <c r="AJ950" s="582"/>
      <c r="AK950" s="582"/>
      <c r="AL950" s="582"/>
      <c r="AM950" s="582"/>
      <c r="AN950" s="582"/>
      <c r="AO950" s="582"/>
      <c r="AP950" s="582"/>
      <c r="AQ950" s="582"/>
      <c r="AR950" s="582"/>
      <c r="AS950" s="582"/>
      <c r="AT950" s="582"/>
      <c r="AU950" s="582"/>
      <c r="AV950" s="582"/>
      <c r="AW950" s="582"/>
      <c r="AX950" s="582"/>
      <c r="AY950" s="582"/>
      <c r="AZ950" s="582"/>
      <c r="BA950" s="582"/>
      <c r="BB950" s="582"/>
      <c r="BC950" s="582"/>
      <c r="BD950" s="582"/>
      <c r="BE950" s="582"/>
      <c r="BF950" s="582"/>
      <c r="BG950" s="582"/>
      <c r="BH950" s="582"/>
      <c r="BI950" s="582"/>
      <c r="BJ950" s="582"/>
      <c r="BK950" s="582"/>
      <c r="BL950" s="582"/>
      <c r="BM950" s="582"/>
      <c r="BN950" s="582"/>
      <c r="BO950" s="582"/>
      <c r="BP950" s="582"/>
      <c r="BQ950" s="582"/>
      <c r="BR950" s="582"/>
      <c r="BS950" s="582"/>
      <c r="BT950" s="582"/>
      <c r="BU950" s="582"/>
      <c r="BV950" s="583"/>
    </row>
    <row r="951" spans="1:74" ht="39.75" customHeight="1" x14ac:dyDescent="0.3">
      <c r="A951" s="64" t="s">
        <v>480</v>
      </c>
      <c r="B951" s="64" t="s">
        <v>811</v>
      </c>
      <c r="C951" s="333" t="s">
        <v>480</v>
      </c>
      <c r="D951" s="275" t="s">
        <v>480</v>
      </c>
      <c r="E951" s="675" t="s">
        <v>480</v>
      </c>
      <c r="F951" s="65">
        <v>5</v>
      </c>
      <c r="G951" s="70" t="s">
        <v>480</v>
      </c>
      <c r="H951" s="65" t="s">
        <v>480</v>
      </c>
      <c r="I951" s="65" t="s">
        <v>480</v>
      </c>
      <c r="J951" s="64" t="s">
        <v>480</v>
      </c>
      <c r="K951" s="660">
        <f>SUM(K943:K950)</f>
        <v>18998</v>
      </c>
      <c r="L951" s="630">
        <v>5</v>
      </c>
      <c r="M951" s="937" t="s">
        <v>480</v>
      </c>
      <c r="N951" s="582"/>
      <c r="O951" s="582"/>
      <c r="P951" s="582"/>
      <c r="Q951" s="582"/>
      <c r="R951" s="582"/>
      <c r="S951" s="582"/>
      <c r="T951" s="582"/>
      <c r="U951" s="582"/>
      <c r="V951" s="582"/>
      <c r="W951" s="582"/>
      <c r="X951" s="582"/>
      <c r="Y951" s="582"/>
      <c r="Z951" s="582"/>
      <c r="AA951" s="582"/>
      <c r="AB951" s="582"/>
      <c r="AC951" s="582"/>
      <c r="AD951" s="582"/>
      <c r="AE951" s="582"/>
      <c r="AF951" s="582"/>
      <c r="AG951" s="582"/>
      <c r="AH951" s="582"/>
      <c r="AI951" s="582"/>
      <c r="AJ951" s="582"/>
      <c r="AK951" s="582"/>
      <c r="AL951" s="582"/>
      <c r="AM951" s="582"/>
      <c r="AN951" s="582"/>
      <c r="AO951" s="582"/>
      <c r="AP951" s="582"/>
      <c r="AQ951" s="582"/>
      <c r="AR951" s="582"/>
      <c r="AS951" s="582"/>
      <c r="AT951" s="582"/>
      <c r="AU951" s="582"/>
      <c r="AV951" s="582"/>
      <c r="AW951" s="582"/>
      <c r="AX951" s="582"/>
      <c r="AY951" s="582"/>
      <c r="AZ951" s="582"/>
      <c r="BA951" s="582"/>
      <c r="BB951" s="582"/>
      <c r="BC951" s="582"/>
      <c r="BD951" s="582"/>
      <c r="BE951" s="582"/>
      <c r="BF951" s="582"/>
      <c r="BG951" s="582"/>
      <c r="BH951" s="582"/>
      <c r="BI951" s="582"/>
      <c r="BJ951" s="582"/>
      <c r="BK951" s="582"/>
      <c r="BL951" s="582"/>
      <c r="BM951" s="582"/>
      <c r="BN951" s="582"/>
      <c r="BO951" s="582"/>
      <c r="BP951" s="582"/>
      <c r="BQ951" s="582"/>
      <c r="BR951" s="582"/>
      <c r="BS951" s="582"/>
      <c r="BT951" s="582"/>
      <c r="BU951" s="582"/>
      <c r="BV951" s="583"/>
    </row>
    <row r="952" spans="1:74" ht="39.75" customHeight="1" x14ac:dyDescent="0.3">
      <c r="A952" s="203">
        <v>9</v>
      </c>
      <c r="B952" s="613" t="s">
        <v>55</v>
      </c>
      <c r="C952" s="632" t="s">
        <v>480</v>
      </c>
      <c r="D952" s="633">
        <v>36805</v>
      </c>
      <c r="E952" s="657">
        <v>13713879</v>
      </c>
      <c r="F952" s="66">
        <v>36</v>
      </c>
      <c r="G952" s="69" t="s">
        <v>480</v>
      </c>
      <c r="H952" s="66" t="s">
        <v>480</v>
      </c>
      <c r="I952" s="66" t="s">
        <v>480</v>
      </c>
      <c r="J952" s="216" t="s">
        <v>480</v>
      </c>
      <c r="K952" s="661">
        <f>K959+K963+K967+K978+K984+K991+K998+K1006+K1015</f>
        <v>176918</v>
      </c>
      <c r="L952" s="121">
        <v>36</v>
      </c>
      <c r="M952" s="937" t="s">
        <v>480</v>
      </c>
      <c r="N952" s="582" t="s">
        <v>480</v>
      </c>
      <c r="O952" s="582" t="s">
        <v>480</v>
      </c>
      <c r="P952" s="582" t="s">
        <v>480</v>
      </c>
      <c r="Q952" s="582" t="s">
        <v>480</v>
      </c>
      <c r="R952" s="582" t="s">
        <v>480</v>
      </c>
      <c r="S952" s="582" t="s">
        <v>480</v>
      </c>
      <c r="T952" s="582" t="s">
        <v>480</v>
      </c>
      <c r="U952" s="582" t="s">
        <v>480</v>
      </c>
      <c r="V952" s="582" t="s">
        <v>480</v>
      </c>
      <c r="W952" s="582" t="s">
        <v>480</v>
      </c>
      <c r="X952" s="582" t="s">
        <v>480</v>
      </c>
      <c r="Y952" s="582" t="s">
        <v>480</v>
      </c>
      <c r="Z952" s="582" t="s">
        <v>480</v>
      </c>
      <c r="AA952" s="582" t="s">
        <v>480</v>
      </c>
      <c r="AB952" s="582" t="s">
        <v>480</v>
      </c>
      <c r="AC952" s="582" t="s">
        <v>480</v>
      </c>
      <c r="AD952" s="582" t="s">
        <v>480</v>
      </c>
      <c r="AE952" s="582" t="s">
        <v>480</v>
      </c>
      <c r="AF952" s="582" t="s">
        <v>480</v>
      </c>
      <c r="AG952" s="582" t="s">
        <v>480</v>
      </c>
      <c r="AH952" s="582" t="s">
        <v>480</v>
      </c>
      <c r="AI952" s="582" t="s">
        <v>480</v>
      </c>
      <c r="AJ952" s="582" t="s">
        <v>480</v>
      </c>
      <c r="AK952" s="582" t="s">
        <v>480</v>
      </c>
      <c r="AL952" s="582" t="s">
        <v>480</v>
      </c>
      <c r="AM952" s="582" t="s">
        <v>480</v>
      </c>
      <c r="AN952" s="582" t="s">
        <v>480</v>
      </c>
      <c r="AO952" s="582" t="s">
        <v>480</v>
      </c>
      <c r="AP952" s="582" t="s">
        <v>480</v>
      </c>
      <c r="AQ952" s="582" t="s">
        <v>480</v>
      </c>
      <c r="AR952" s="582" t="s">
        <v>480</v>
      </c>
      <c r="AS952" s="582" t="s">
        <v>480</v>
      </c>
      <c r="AT952" s="582" t="s">
        <v>480</v>
      </c>
      <c r="AU952" s="582" t="s">
        <v>480</v>
      </c>
      <c r="AV952" s="582" t="s">
        <v>480</v>
      </c>
      <c r="AW952" s="582" t="s">
        <v>480</v>
      </c>
      <c r="AX952" s="582" t="s">
        <v>480</v>
      </c>
      <c r="AY952" s="582" t="s">
        <v>480</v>
      </c>
      <c r="AZ952" s="582" t="s">
        <v>480</v>
      </c>
      <c r="BA952" s="582" t="s">
        <v>480</v>
      </c>
      <c r="BB952" s="582" t="s">
        <v>480</v>
      </c>
      <c r="BC952" s="582" t="s">
        <v>480</v>
      </c>
      <c r="BD952" s="582" t="s">
        <v>480</v>
      </c>
      <c r="BE952" s="582" t="s">
        <v>480</v>
      </c>
      <c r="BF952" s="582" t="s">
        <v>480</v>
      </c>
      <c r="BG952" s="582" t="s">
        <v>480</v>
      </c>
      <c r="BH952" s="582" t="s">
        <v>480</v>
      </c>
      <c r="BI952" s="582" t="s">
        <v>480</v>
      </c>
      <c r="BJ952" s="582" t="s">
        <v>480</v>
      </c>
      <c r="BK952" s="582" t="s">
        <v>480</v>
      </c>
      <c r="BL952" s="582" t="s">
        <v>480</v>
      </c>
      <c r="BM952" s="582" t="s">
        <v>480</v>
      </c>
      <c r="BN952" s="582" t="s">
        <v>480</v>
      </c>
      <c r="BO952" s="582" t="s">
        <v>480</v>
      </c>
      <c r="BP952" s="582" t="s">
        <v>480</v>
      </c>
      <c r="BQ952" s="582" t="s">
        <v>480</v>
      </c>
      <c r="BR952" s="582" t="s">
        <v>480</v>
      </c>
      <c r="BS952" s="582" t="s">
        <v>480</v>
      </c>
      <c r="BT952" s="582" t="s">
        <v>480</v>
      </c>
      <c r="BU952" s="582" t="s">
        <v>480</v>
      </c>
      <c r="BV952" s="586" t="s">
        <v>480</v>
      </c>
    </row>
    <row r="953" spans="1:74" ht="42" customHeight="1" x14ac:dyDescent="0.3">
      <c r="A953" s="1207">
        <v>16</v>
      </c>
      <c r="B953" s="1227" t="s">
        <v>55</v>
      </c>
      <c r="C953" s="1207" t="s">
        <v>866</v>
      </c>
      <c r="D953" s="1207">
        <v>2659</v>
      </c>
      <c r="E953" s="1373">
        <v>990768</v>
      </c>
      <c r="F953" s="1409">
        <v>4</v>
      </c>
      <c r="G953" s="619" t="s">
        <v>796</v>
      </c>
      <c r="H953" s="395" t="s">
        <v>484</v>
      </c>
      <c r="I953" s="395" t="s">
        <v>25</v>
      </c>
      <c r="J953" s="395">
        <v>9.1999999999999993</v>
      </c>
      <c r="K953" s="680">
        <v>6440</v>
      </c>
      <c r="L953" s="628">
        <v>1</v>
      </c>
      <c r="M953" s="935" t="s">
        <v>126</v>
      </c>
      <c r="N953" s="588"/>
      <c r="O953" s="588"/>
      <c r="P953" s="588"/>
      <c r="Q953" s="588"/>
      <c r="R953" s="588"/>
      <c r="S953" s="588"/>
      <c r="T953" s="588"/>
      <c r="U953" s="588"/>
      <c r="V953" s="588"/>
      <c r="W953" s="588"/>
      <c r="X953" s="588"/>
      <c r="Y953" s="588"/>
      <c r="Z953" s="588"/>
      <c r="AA953" s="588"/>
      <c r="AB953" s="588"/>
      <c r="AC953" s="588"/>
      <c r="AD953" s="588"/>
      <c r="AE953" s="588"/>
      <c r="AF953" s="588"/>
      <c r="AG953" s="588"/>
      <c r="AH953" s="588"/>
      <c r="AI953" s="588"/>
      <c r="AJ953" s="588"/>
      <c r="AK953" s="588"/>
      <c r="AL953" s="588"/>
      <c r="AM953" s="588"/>
      <c r="AN953" s="588"/>
      <c r="AO953" s="588"/>
      <c r="AP953" s="588"/>
      <c r="AQ953" s="588"/>
      <c r="AR953" s="588"/>
      <c r="AS953" s="588"/>
      <c r="AT953" s="588"/>
      <c r="AU953" s="588"/>
      <c r="AV953" s="588"/>
      <c r="AW953" s="588"/>
      <c r="AX953" s="588"/>
      <c r="AY953" s="588"/>
      <c r="AZ953" s="588"/>
      <c r="BA953" s="588"/>
      <c r="BB953" s="588"/>
      <c r="BC953" s="588"/>
      <c r="BD953" s="588"/>
      <c r="BE953" s="588"/>
      <c r="BF953" s="588"/>
      <c r="BG953" s="588"/>
      <c r="BH953" s="588"/>
      <c r="BI953" s="588"/>
      <c r="BJ953" s="588"/>
      <c r="BK953" s="588"/>
      <c r="BL953" s="588"/>
      <c r="BM953" s="588"/>
      <c r="BN953" s="588"/>
      <c r="BO953" s="588"/>
      <c r="BP953" s="588"/>
      <c r="BQ953" s="588"/>
      <c r="BR953" s="588"/>
      <c r="BS953" s="588"/>
      <c r="BT953" s="588"/>
      <c r="BU953" s="588"/>
      <c r="BV953" s="589"/>
    </row>
    <row r="954" spans="1:74" ht="42" customHeight="1" x14ac:dyDescent="0.3">
      <c r="A954" s="1208"/>
      <c r="B954" s="1228"/>
      <c r="C954" s="1208"/>
      <c r="D954" s="1208"/>
      <c r="E954" s="1374"/>
      <c r="F954" s="1409"/>
      <c r="G954" s="620" t="s">
        <v>867</v>
      </c>
      <c r="H954" s="395" t="s">
        <v>492</v>
      </c>
      <c r="I954" s="395" t="s">
        <v>149</v>
      </c>
      <c r="J954" s="395">
        <v>90</v>
      </c>
      <c r="K954" s="680">
        <v>4140</v>
      </c>
      <c r="L954" s="629">
        <v>2</v>
      </c>
      <c r="M954" s="935" t="s">
        <v>150</v>
      </c>
      <c r="N954" s="588"/>
      <c r="O954" s="588"/>
      <c r="P954" s="588"/>
      <c r="Q954" s="588"/>
      <c r="R954" s="588"/>
      <c r="S954" s="588"/>
      <c r="T954" s="588"/>
      <c r="U954" s="588"/>
      <c r="V954" s="588"/>
      <c r="W954" s="588"/>
      <c r="X954" s="588"/>
      <c r="Y954" s="588"/>
      <c r="Z954" s="588"/>
      <c r="AA954" s="588"/>
      <c r="AB954" s="588"/>
      <c r="AC954" s="588"/>
      <c r="AD954" s="588"/>
      <c r="AE954" s="588"/>
      <c r="AF954" s="588"/>
      <c r="AG954" s="588"/>
      <c r="AH954" s="588"/>
      <c r="AI954" s="588"/>
      <c r="AJ954" s="588"/>
      <c r="AK954" s="588"/>
      <c r="AL954" s="588"/>
      <c r="AM954" s="588"/>
      <c r="AN954" s="588"/>
      <c r="AO954" s="588"/>
      <c r="AP954" s="588"/>
      <c r="AQ954" s="588"/>
      <c r="AR954" s="588"/>
      <c r="AS954" s="588"/>
      <c r="AT954" s="588"/>
      <c r="AU954" s="588"/>
      <c r="AV954" s="588"/>
      <c r="AW954" s="588"/>
      <c r="AX954" s="588"/>
      <c r="AY954" s="588"/>
      <c r="AZ954" s="588"/>
      <c r="BA954" s="588"/>
      <c r="BB954" s="588"/>
      <c r="BC954" s="588"/>
      <c r="BD954" s="588"/>
      <c r="BE954" s="588"/>
      <c r="BF954" s="588"/>
      <c r="BG954" s="588"/>
      <c r="BH954" s="588"/>
      <c r="BI954" s="588"/>
      <c r="BJ954" s="588"/>
      <c r="BK954" s="588"/>
      <c r="BL954" s="588"/>
      <c r="BM954" s="588"/>
      <c r="BN954" s="588"/>
      <c r="BO954" s="588"/>
      <c r="BP954" s="588"/>
      <c r="BQ954" s="588"/>
      <c r="BR954" s="588"/>
      <c r="BS954" s="588"/>
      <c r="BT954" s="588"/>
      <c r="BU954" s="588"/>
      <c r="BV954" s="589"/>
    </row>
    <row r="955" spans="1:74" ht="42" customHeight="1" x14ac:dyDescent="0.3">
      <c r="A955" s="1208"/>
      <c r="B955" s="1228"/>
      <c r="C955" s="1208"/>
      <c r="D955" s="1208"/>
      <c r="E955" s="1374"/>
      <c r="F955" s="1409"/>
      <c r="G955" s="1375" t="s">
        <v>868</v>
      </c>
      <c r="H955" s="604" t="s">
        <v>806</v>
      </c>
      <c r="I955" s="604" t="s">
        <v>133</v>
      </c>
      <c r="J955" s="604">
        <v>2</v>
      </c>
      <c r="K955" s="679">
        <v>300</v>
      </c>
      <c r="L955" s="1188">
        <v>3</v>
      </c>
      <c r="M955" s="1035" t="s">
        <v>135</v>
      </c>
      <c r="N955" s="588"/>
      <c r="O955" s="588"/>
      <c r="P955" s="588"/>
      <c r="Q955" s="588"/>
      <c r="R955" s="588"/>
      <c r="S955" s="588"/>
      <c r="T955" s="588"/>
      <c r="U955" s="588"/>
      <c r="V955" s="588"/>
      <c r="W955" s="588"/>
      <c r="X955" s="588"/>
      <c r="Y955" s="588"/>
      <c r="Z955" s="588"/>
      <c r="AA955" s="588"/>
      <c r="AB955" s="588"/>
      <c r="AC955" s="588"/>
      <c r="AD955" s="588"/>
      <c r="AE955" s="588"/>
      <c r="AF955" s="588"/>
      <c r="AG955" s="588"/>
      <c r="AH955" s="588"/>
      <c r="AI955" s="588"/>
      <c r="AJ955" s="588"/>
      <c r="AK955" s="588"/>
      <c r="AL955" s="588"/>
      <c r="AM955" s="588"/>
      <c r="AN955" s="588"/>
      <c r="AO955" s="588"/>
      <c r="AP955" s="588"/>
      <c r="AQ955" s="588"/>
      <c r="AR955" s="588"/>
      <c r="AS955" s="588"/>
      <c r="AT955" s="588"/>
      <c r="AU955" s="588"/>
      <c r="AV955" s="588"/>
      <c r="AW955" s="588"/>
      <c r="AX955" s="588"/>
      <c r="AY955" s="588"/>
      <c r="AZ955" s="588"/>
      <c r="BA955" s="588"/>
      <c r="BB955" s="588"/>
      <c r="BC955" s="588"/>
      <c r="BD955" s="588"/>
      <c r="BE955" s="588"/>
      <c r="BF955" s="588"/>
      <c r="BG955" s="588"/>
      <c r="BH955" s="588"/>
      <c r="BI955" s="588"/>
      <c r="BJ955" s="588"/>
      <c r="BK955" s="588"/>
      <c r="BL955" s="588"/>
      <c r="BM955" s="588"/>
      <c r="BN955" s="588"/>
      <c r="BO955" s="588"/>
      <c r="BP955" s="588"/>
      <c r="BQ955" s="588"/>
      <c r="BR955" s="588"/>
      <c r="BS955" s="588"/>
      <c r="BT955" s="588"/>
      <c r="BU955" s="588"/>
      <c r="BV955" s="589"/>
    </row>
    <row r="956" spans="1:74" ht="42" customHeight="1" x14ac:dyDescent="0.3">
      <c r="A956" s="1208"/>
      <c r="B956" s="1228"/>
      <c r="C956" s="1208"/>
      <c r="D956" s="1208"/>
      <c r="E956" s="1374"/>
      <c r="F956" s="1409"/>
      <c r="G956" s="1375"/>
      <c r="H956" s="604" t="s">
        <v>798</v>
      </c>
      <c r="I956" s="604" t="s">
        <v>133</v>
      </c>
      <c r="J956" s="604">
        <v>3</v>
      </c>
      <c r="K956" s="679">
        <v>450</v>
      </c>
      <c r="L956" s="1188"/>
      <c r="M956" s="1035"/>
      <c r="N956" s="588"/>
      <c r="O956" s="588"/>
      <c r="P956" s="588"/>
      <c r="Q956" s="588"/>
      <c r="R956" s="588"/>
      <c r="S956" s="588"/>
      <c r="T956" s="588"/>
      <c r="U956" s="588"/>
      <c r="V956" s="588"/>
      <c r="W956" s="588"/>
      <c r="X956" s="588"/>
      <c r="Y956" s="588"/>
      <c r="Z956" s="588"/>
      <c r="AA956" s="588"/>
      <c r="AB956" s="588"/>
      <c r="AC956" s="588"/>
      <c r="AD956" s="588"/>
      <c r="AE956" s="588"/>
      <c r="AF956" s="588"/>
      <c r="AG956" s="588"/>
      <c r="AH956" s="588"/>
      <c r="AI956" s="588"/>
      <c r="AJ956" s="588"/>
      <c r="AK956" s="588"/>
      <c r="AL956" s="588"/>
      <c r="AM956" s="588"/>
      <c r="AN956" s="588"/>
      <c r="AO956" s="588"/>
      <c r="AP956" s="588"/>
      <c r="AQ956" s="588"/>
      <c r="AR956" s="588"/>
      <c r="AS956" s="588"/>
      <c r="AT956" s="588"/>
      <c r="AU956" s="588"/>
      <c r="AV956" s="588"/>
      <c r="AW956" s="588"/>
      <c r="AX956" s="588"/>
      <c r="AY956" s="588"/>
      <c r="AZ956" s="588"/>
      <c r="BA956" s="588"/>
      <c r="BB956" s="588"/>
      <c r="BC956" s="588"/>
      <c r="BD956" s="588"/>
      <c r="BE956" s="588"/>
      <c r="BF956" s="588"/>
      <c r="BG956" s="588"/>
      <c r="BH956" s="588"/>
      <c r="BI956" s="588"/>
      <c r="BJ956" s="588"/>
      <c r="BK956" s="588"/>
      <c r="BL956" s="588"/>
      <c r="BM956" s="588"/>
      <c r="BN956" s="588"/>
      <c r="BO956" s="588"/>
      <c r="BP956" s="588"/>
      <c r="BQ956" s="588"/>
      <c r="BR956" s="588"/>
      <c r="BS956" s="588"/>
      <c r="BT956" s="588"/>
      <c r="BU956" s="588"/>
      <c r="BV956" s="589"/>
    </row>
    <row r="957" spans="1:74" ht="42" customHeight="1" x14ac:dyDescent="0.3">
      <c r="A957" s="1208"/>
      <c r="B957" s="1228"/>
      <c r="C957" s="1208"/>
      <c r="D957" s="1208"/>
      <c r="E957" s="1374"/>
      <c r="F957" s="1409"/>
      <c r="G957" s="1376"/>
      <c r="H957" s="395" t="s">
        <v>484</v>
      </c>
      <c r="I957" s="604" t="s">
        <v>25</v>
      </c>
      <c r="J957" s="604">
        <v>10.199999999999999</v>
      </c>
      <c r="K957" s="679">
        <v>1428</v>
      </c>
      <c r="L957" s="1188"/>
      <c r="M957" s="1036"/>
      <c r="N957" s="588"/>
      <c r="O957" s="588"/>
      <c r="P957" s="588"/>
      <c r="Q957" s="588"/>
      <c r="R957" s="588"/>
      <c r="S957" s="588"/>
      <c r="T957" s="588"/>
      <c r="U957" s="588"/>
      <c r="V957" s="588"/>
      <c r="W957" s="588"/>
      <c r="X957" s="588"/>
      <c r="Y957" s="588"/>
      <c r="Z957" s="588"/>
      <c r="AA957" s="588"/>
      <c r="AB957" s="588"/>
      <c r="AC957" s="588"/>
      <c r="AD957" s="588"/>
      <c r="AE957" s="588"/>
      <c r="AF957" s="588"/>
      <c r="AG957" s="588"/>
      <c r="AH957" s="588"/>
      <c r="AI957" s="588"/>
      <c r="AJ957" s="588"/>
      <c r="AK957" s="588"/>
      <c r="AL957" s="588"/>
      <c r="AM957" s="588"/>
      <c r="AN957" s="588"/>
      <c r="AO957" s="588"/>
      <c r="AP957" s="588"/>
      <c r="AQ957" s="588"/>
      <c r="AR957" s="588"/>
      <c r="AS957" s="588"/>
      <c r="AT957" s="588"/>
      <c r="AU957" s="588"/>
      <c r="AV957" s="588"/>
      <c r="AW957" s="588"/>
      <c r="AX957" s="588"/>
      <c r="AY957" s="588"/>
      <c r="AZ957" s="588"/>
      <c r="BA957" s="588"/>
      <c r="BB957" s="588"/>
      <c r="BC957" s="588"/>
      <c r="BD957" s="588"/>
      <c r="BE957" s="588"/>
      <c r="BF957" s="588"/>
      <c r="BG957" s="588"/>
      <c r="BH957" s="588"/>
      <c r="BI957" s="588"/>
      <c r="BJ957" s="588"/>
      <c r="BK957" s="588"/>
      <c r="BL957" s="588"/>
      <c r="BM957" s="588"/>
      <c r="BN957" s="588"/>
      <c r="BO957" s="588"/>
      <c r="BP957" s="588"/>
      <c r="BQ957" s="588"/>
      <c r="BR957" s="588"/>
      <c r="BS957" s="588"/>
      <c r="BT957" s="588"/>
      <c r="BU957" s="588"/>
      <c r="BV957" s="589"/>
    </row>
    <row r="958" spans="1:74" ht="42" customHeight="1" x14ac:dyDescent="0.3">
      <c r="A958" s="1209"/>
      <c r="B958" s="1229"/>
      <c r="C958" s="1209"/>
      <c r="D958" s="1209"/>
      <c r="E958" s="1374"/>
      <c r="F958" s="1409"/>
      <c r="G958" s="620" t="s">
        <v>810</v>
      </c>
      <c r="H958" s="395" t="s">
        <v>492</v>
      </c>
      <c r="I958" s="395" t="s">
        <v>25</v>
      </c>
      <c r="J958" s="395">
        <v>1</v>
      </c>
      <c r="K958" s="680">
        <v>350</v>
      </c>
      <c r="L958" s="628">
        <v>4</v>
      </c>
      <c r="M958" s="935" t="s">
        <v>493</v>
      </c>
      <c r="N958" s="588"/>
      <c r="O958" s="588"/>
      <c r="P958" s="588"/>
      <c r="Q958" s="588"/>
      <c r="R958" s="588"/>
      <c r="S958" s="588"/>
      <c r="T958" s="588"/>
      <c r="U958" s="588"/>
      <c r="V958" s="588"/>
      <c r="W958" s="588"/>
      <c r="X958" s="588"/>
      <c r="Y958" s="588"/>
      <c r="Z958" s="588"/>
      <c r="AA958" s="588"/>
      <c r="AB958" s="588"/>
      <c r="AC958" s="588"/>
      <c r="AD958" s="588"/>
      <c r="AE958" s="588"/>
      <c r="AF958" s="588"/>
      <c r="AG958" s="588"/>
      <c r="AH958" s="588"/>
      <c r="AI958" s="588"/>
      <c r="AJ958" s="588"/>
      <c r="AK958" s="588"/>
      <c r="AL958" s="588"/>
      <c r="AM958" s="588"/>
      <c r="AN958" s="588"/>
      <c r="AO958" s="588"/>
      <c r="AP958" s="588"/>
      <c r="AQ958" s="588"/>
      <c r="AR958" s="588"/>
      <c r="AS958" s="588"/>
      <c r="AT958" s="588"/>
      <c r="AU958" s="588"/>
      <c r="AV958" s="588"/>
      <c r="AW958" s="588"/>
      <c r="AX958" s="588"/>
      <c r="AY958" s="588"/>
      <c r="AZ958" s="588"/>
      <c r="BA958" s="588"/>
      <c r="BB958" s="588"/>
      <c r="BC958" s="588"/>
      <c r="BD958" s="588"/>
      <c r="BE958" s="588"/>
      <c r="BF958" s="588"/>
      <c r="BG958" s="588"/>
      <c r="BH958" s="588"/>
      <c r="BI958" s="588"/>
      <c r="BJ958" s="588"/>
      <c r="BK958" s="588"/>
      <c r="BL958" s="588"/>
      <c r="BM958" s="588"/>
      <c r="BN958" s="588"/>
      <c r="BO958" s="588"/>
      <c r="BP958" s="588"/>
      <c r="BQ958" s="588"/>
      <c r="BR958" s="588"/>
      <c r="BS958" s="588"/>
      <c r="BT958" s="588"/>
      <c r="BU958" s="588"/>
      <c r="BV958" s="589"/>
    </row>
    <row r="959" spans="1:74" ht="39.75" customHeight="1" x14ac:dyDescent="0.3">
      <c r="A959" s="64" t="s">
        <v>480</v>
      </c>
      <c r="B959" s="80" t="s">
        <v>811</v>
      </c>
      <c r="C959" s="80" t="s">
        <v>480</v>
      </c>
      <c r="D959" s="275" t="s">
        <v>480</v>
      </c>
      <c r="E959" s="672" t="s">
        <v>480</v>
      </c>
      <c r="F959" s="275">
        <v>4</v>
      </c>
      <c r="G959" s="70" t="s">
        <v>480</v>
      </c>
      <c r="H959" s="65" t="s">
        <v>480</v>
      </c>
      <c r="I959" s="65" t="s">
        <v>480</v>
      </c>
      <c r="J959" s="64" t="s">
        <v>480</v>
      </c>
      <c r="K959" s="660">
        <f>SUM(K953:K958)</f>
        <v>13108</v>
      </c>
      <c r="L959" s="630">
        <v>4</v>
      </c>
      <c r="M959" s="935" t="s">
        <v>480</v>
      </c>
      <c r="N959" s="588" t="s">
        <v>480</v>
      </c>
      <c r="O959" s="588" t="s">
        <v>480</v>
      </c>
      <c r="P959" s="588" t="s">
        <v>480</v>
      </c>
      <c r="Q959" s="588" t="s">
        <v>480</v>
      </c>
      <c r="R959" s="588" t="s">
        <v>480</v>
      </c>
      <c r="S959" s="588" t="s">
        <v>480</v>
      </c>
      <c r="T959" s="588" t="s">
        <v>480</v>
      </c>
      <c r="U959" s="588" t="s">
        <v>480</v>
      </c>
      <c r="V959" s="588" t="s">
        <v>480</v>
      </c>
      <c r="W959" s="588" t="s">
        <v>480</v>
      </c>
      <c r="X959" s="588" t="s">
        <v>480</v>
      </c>
      <c r="Y959" s="588" t="s">
        <v>480</v>
      </c>
      <c r="Z959" s="588" t="s">
        <v>480</v>
      </c>
      <c r="AA959" s="588" t="s">
        <v>480</v>
      </c>
      <c r="AB959" s="588" t="s">
        <v>480</v>
      </c>
      <c r="AC959" s="588" t="s">
        <v>480</v>
      </c>
      <c r="AD959" s="588" t="s">
        <v>480</v>
      </c>
      <c r="AE959" s="588" t="s">
        <v>480</v>
      </c>
      <c r="AF959" s="588" t="s">
        <v>480</v>
      </c>
      <c r="AG959" s="588" t="s">
        <v>480</v>
      </c>
      <c r="AH959" s="588" t="s">
        <v>480</v>
      </c>
      <c r="AI959" s="588" t="s">
        <v>480</v>
      </c>
      <c r="AJ959" s="588" t="s">
        <v>480</v>
      </c>
      <c r="AK959" s="588" t="s">
        <v>480</v>
      </c>
      <c r="AL959" s="588" t="s">
        <v>480</v>
      </c>
      <c r="AM959" s="588" t="s">
        <v>480</v>
      </c>
      <c r="AN959" s="588" t="s">
        <v>480</v>
      </c>
      <c r="AO959" s="588" t="s">
        <v>480</v>
      </c>
      <c r="AP959" s="588" t="s">
        <v>480</v>
      </c>
      <c r="AQ959" s="588" t="s">
        <v>480</v>
      </c>
      <c r="AR959" s="588" t="s">
        <v>480</v>
      </c>
      <c r="AS959" s="588" t="s">
        <v>480</v>
      </c>
      <c r="AT959" s="588" t="s">
        <v>480</v>
      </c>
      <c r="AU959" s="588" t="s">
        <v>480</v>
      </c>
      <c r="AV959" s="588" t="s">
        <v>480</v>
      </c>
      <c r="AW959" s="588" t="s">
        <v>480</v>
      </c>
      <c r="AX959" s="588" t="s">
        <v>480</v>
      </c>
      <c r="AY959" s="588" t="s">
        <v>480</v>
      </c>
      <c r="AZ959" s="588" t="s">
        <v>480</v>
      </c>
      <c r="BA959" s="588" t="s">
        <v>480</v>
      </c>
      <c r="BB959" s="588" t="s">
        <v>480</v>
      </c>
      <c r="BC959" s="588" t="s">
        <v>480</v>
      </c>
      <c r="BD959" s="588" t="s">
        <v>480</v>
      </c>
      <c r="BE959" s="588" t="s">
        <v>480</v>
      </c>
      <c r="BF959" s="588" t="s">
        <v>480</v>
      </c>
      <c r="BG959" s="588" t="s">
        <v>480</v>
      </c>
      <c r="BH959" s="588" t="s">
        <v>480</v>
      </c>
      <c r="BI959" s="588" t="s">
        <v>480</v>
      </c>
      <c r="BJ959" s="588" t="s">
        <v>480</v>
      </c>
      <c r="BK959" s="588" t="s">
        <v>480</v>
      </c>
      <c r="BL959" s="588" t="s">
        <v>480</v>
      </c>
      <c r="BM959" s="588" t="s">
        <v>480</v>
      </c>
      <c r="BN959" s="588" t="s">
        <v>480</v>
      </c>
      <c r="BO959" s="588" t="s">
        <v>480</v>
      </c>
      <c r="BP959" s="588" t="s">
        <v>480</v>
      </c>
      <c r="BQ959" s="588" t="s">
        <v>480</v>
      </c>
      <c r="BR959" s="588" t="s">
        <v>480</v>
      </c>
      <c r="BS959" s="588" t="s">
        <v>480</v>
      </c>
      <c r="BT959" s="588" t="s">
        <v>480</v>
      </c>
      <c r="BU959" s="588" t="s">
        <v>480</v>
      </c>
      <c r="BV959" s="590" t="s">
        <v>480</v>
      </c>
    </row>
    <row r="960" spans="1:74" ht="51.75" customHeight="1" x14ac:dyDescent="0.3">
      <c r="A960" s="1418">
        <v>17</v>
      </c>
      <c r="B960" s="1384" t="s">
        <v>55</v>
      </c>
      <c r="C960" s="1189" t="s">
        <v>869</v>
      </c>
      <c r="D960" s="1189">
        <v>4278</v>
      </c>
      <c r="E960" s="1192">
        <v>1594022</v>
      </c>
      <c r="F960" s="1189">
        <v>3</v>
      </c>
      <c r="G960" s="410" t="s">
        <v>870</v>
      </c>
      <c r="H960" s="395" t="s">
        <v>492</v>
      </c>
      <c r="I960" s="395" t="s">
        <v>505</v>
      </c>
      <c r="J960" s="644">
        <v>330</v>
      </c>
      <c r="K960" s="685">
        <v>12500</v>
      </c>
      <c r="L960" s="629">
        <v>1</v>
      </c>
      <c r="M960" s="935" t="s">
        <v>158</v>
      </c>
      <c r="N960" s="588"/>
      <c r="O960" s="588"/>
      <c r="P960" s="588"/>
      <c r="Q960" s="588"/>
      <c r="R960" s="588"/>
      <c r="S960" s="588"/>
      <c r="T960" s="588"/>
      <c r="U960" s="588"/>
      <c r="V960" s="588"/>
      <c r="W960" s="588"/>
      <c r="X960" s="588"/>
      <c r="Y960" s="588"/>
      <c r="Z960" s="588"/>
      <c r="AA960" s="588"/>
      <c r="AB960" s="588"/>
      <c r="AC960" s="588"/>
      <c r="AD960" s="588"/>
      <c r="AE960" s="588"/>
      <c r="AF960" s="588"/>
      <c r="AG960" s="588"/>
      <c r="AH960" s="588"/>
      <c r="AI960" s="588"/>
      <c r="AJ960" s="588"/>
      <c r="AK960" s="588"/>
      <c r="AL960" s="588"/>
      <c r="AM960" s="588"/>
      <c r="AN960" s="588"/>
      <c r="AO960" s="588"/>
      <c r="AP960" s="588"/>
      <c r="AQ960" s="588"/>
      <c r="AR960" s="588"/>
      <c r="AS960" s="588"/>
      <c r="AT960" s="588"/>
      <c r="AU960" s="588"/>
      <c r="AV960" s="588"/>
      <c r="AW960" s="588"/>
      <c r="AX960" s="588"/>
      <c r="AY960" s="588"/>
      <c r="AZ960" s="588"/>
      <c r="BA960" s="588"/>
      <c r="BB960" s="588"/>
      <c r="BC960" s="588"/>
      <c r="BD960" s="588"/>
      <c r="BE960" s="588"/>
      <c r="BF960" s="588"/>
      <c r="BG960" s="588"/>
      <c r="BH960" s="588"/>
      <c r="BI960" s="588"/>
      <c r="BJ960" s="588"/>
      <c r="BK960" s="588"/>
      <c r="BL960" s="588"/>
      <c r="BM960" s="588"/>
      <c r="BN960" s="588"/>
      <c r="BO960" s="588"/>
      <c r="BP960" s="588"/>
      <c r="BQ960" s="588"/>
      <c r="BR960" s="588"/>
      <c r="BS960" s="588"/>
      <c r="BT960" s="588"/>
      <c r="BU960" s="588"/>
      <c r="BV960" s="589"/>
    </row>
    <row r="961" spans="1:74" ht="51.75" customHeight="1" x14ac:dyDescent="0.3">
      <c r="A961" s="1418"/>
      <c r="B961" s="1385"/>
      <c r="C961" s="1190"/>
      <c r="D961" s="1190"/>
      <c r="E961" s="1193"/>
      <c r="F961" s="1190"/>
      <c r="G961" s="383" t="s">
        <v>871</v>
      </c>
      <c r="H961" s="395" t="s">
        <v>484</v>
      </c>
      <c r="I961" s="395" t="s">
        <v>149</v>
      </c>
      <c r="J961" s="644">
        <v>620</v>
      </c>
      <c r="K961" s="685">
        <v>6200</v>
      </c>
      <c r="L961" s="629">
        <v>2</v>
      </c>
      <c r="M961" s="935" t="s">
        <v>158</v>
      </c>
      <c r="N961" s="588"/>
      <c r="O961" s="588"/>
      <c r="P961" s="588"/>
      <c r="Q961" s="588"/>
      <c r="R961" s="588"/>
      <c r="S961" s="588"/>
      <c r="T961" s="588"/>
      <c r="U961" s="588"/>
      <c r="V961" s="588"/>
      <c r="W961" s="588"/>
      <c r="X961" s="588"/>
      <c r="Y961" s="588"/>
      <c r="Z961" s="588"/>
      <c r="AA961" s="588"/>
      <c r="AB961" s="588"/>
      <c r="AC961" s="588"/>
      <c r="AD961" s="588"/>
      <c r="AE961" s="588"/>
      <c r="AF961" s="588"/>
      <c r="AG961" s="588"/>
      <c r="AH961" s="588"/>
      <c r="AI961" s="588"/>
      <c r="AJ961" s="588"/>
      <c r="AK961" s="588"/>
      <c r="AL961" s="588"/>
      <c r="AM961" s="588"/>
      <c r="AN961" s="588"/>
      <c r="AO961" s="588"/>
      <c r="AP961" s="588"/>
      <c r="AQ961" s="588"/>
      <c r="AR961" s="588"/>
      <c r="AS961" s="588"/>
      <c r="AT961" s="588"/>
      <c r="AU961" s="588"/>
      <c r="AV961" s="588"/>
      <c r="AW961" s="588"/>
      <c r="AX961" s="588"/>
      <c r="AY961" s="588"/>
      <c r="AZ961" s="588"/>
      <c r="BA961" s="588"/>
      <c r="BB961" s="588"/>
      <c r="BC961" s="588"/>
      <c r="BD961" s="588"/>
      <c r="BE961" s="588"/>
      <c r="BF961" s="588"/>
      <c r="BG961" s="588"/>
      <c r="BH961" s="588"/>
      <c r="BI961" s="588"/>
      <c r="BJ961" s="588"/>
      <c r="BK961" s="588"/>
      <c r="BL961" s="588"/>
      <c r="BM961" s="588"/>
      <c r="BN961" s="588"/>
      <c r="BO961" s="588"/>
      <c r="BP961" s="588"/>
      <c r="BQ961" s="588"/>
      <c r="BR961" s="588"/>
      <c r="BS961" s="588"/>
      <c r="BT961" s="588"/>
      <c r="BU961" s="588"/>
      <c r="BV961" s="589"/>
    </row>
    <row r="962" spans="1:74" ht="51.75" customHeight="1" x14ac:dyDescent="0.3">
      <c r="A962" s="1418"/>
      <c r="B962" s="1385"/>
      <c r="C962" s="1190"/>
      <c r="D962" s="1190"/>
      <c r="E962" s="1193"/>
      <c r="F962" s="1190"/>
      <c r="G962" s="383" t="s">
        <v>872</v>
      </c>
      <c r="H962" s="395" t="s">
        <v>492</v>
      </c>
      <c r="I962" s="395" t="s">
        <v>25</v>
      </c>
      <c r="J962" s="396">
        <v>4</v>
      </c>
      <c r="K962" s="685">
        <v>1200</v>
      </c>
      <c r="L962" s="629">
        <v>3</v>
      </c>
      <c r="M962" s="935" t="s">
        <v>493</v>
      </c>
      <c r="N962" s="588"/>
      <c r="O962" s="588"/>
      <c r="P962" s="588"/>
      <c r="Q962" s="588"/>
      <c r="R962" s="588"/>
      <c r="S962" s="588"/>
      <c r="T962" s="588"/>
      <c r="U962" s="588"/>
      <c r="V962" s="588"/>
      <c r="W962" s="588"/>
      <c r="X962" s="588"/>
      <c r="Y962" s="588"/>
      <c r="Z962" s="588"/>
      <c r="AA962" s="588"/>
      <c r="AB962" s="588"/>
      <c r="AC962" s="588"/>
      <c r="AD962" s="588"/>
      <c r="AE962" s="588"/>
      <c r="AF962" s="588"/>
      <c r="AG962" s="588"/>
      <c r="AH962" s="588"/>
      <c r="AI962" s="588"/>
      <c r="AJ962" s="588"/>
      <c r="AK962" s="588"/>
      <c r="AL962" s="588"/>
      <c r="AM962" s="588"/>
      <c r="AN962" s="588"/>
      <c r="AO962" s="588"/>
      <c r="AP962" s="588"/>
      <c r="AQ962" s="588"/>
      <c r="AR962" s="588"/>
      <c r="AS962" s="588"/>
      <c r="AT962" s="588"/>
      <c r="AU962" s="588"/>
      <c r="AV962" s="588"/>
      <c r="AW962" s="588"/>
      <c r="AX962" s="588"/>
      <c r="AY962" s="588"/>
      <c r="AZ962" s="588"/>
      <c r="BA962" s="588"/>
      <c r="BB962" s="588"/>
      <c r="BC962" s="588"/>
      <c r="BD962" s="588"/>
      <c r="BE962" s="588"/>
      <c r="BF962" s="588"/>
      <c r="BG962" s="588"/>
      <c r="BH962" s="588"/>
      <c r="BI962" s="588"/>
      <c r="BJ962" s="588"/>
      <c r="BK962" s="588"/>
      <c r="BL962" s="588"/>
      <c r="BM962" s="588"/>
      <c r="BN962" s="588"/>
      <c r="BO962" s="588"/>
      <c r="BP962" s="588"/>
      <c r="BQ962" s="588"/>
      <c r="BR962" s="588"/>
      <c r="BS962" s="588"/>
      <c r="BT962" s="588"/>
      <c r="BU962" s="588"/>
      <c r="BV962" s="589"/>
    </row>
    <row r="963" spans="1:74" ht="39.75" customHeight="1" x14ac:dyDescent="0.3">
      <c r="A963" s="80" t="s">
        <v>480</v>
      </c>
      <c r="B963" s="80" t="s">
        <v>811</v>
      </c>
      <c r="C963" s="80" t="s">
        <v>480</v>
      </c>
      <c r="D963" s="275" t="s">
        <v>480</v>
      </c>
      <c r="E963" s="672" t="s">
        <v>480</v>
      </c>
      <c r="F963" s="275">
        <v>3</v>
      </c>
      <c r="G963" s="70" t="s">
        <v>480</v>
      </c>
      <c r="H963" s="65" t="s">
        <v>480</v>
      </c>
      <c r="I963" s="65" t="s">
        <v>480</v>
      </c>
      <c r="J963" s="64" t="s">
        <v>480</v>
      </c>
      <c r="K963" s="660">
        <f>SUM(K960:K962)</f>
        <v>19900</v>
      </c>
      <c r="L963" s="630">
        <v>3</v>
      </c>
      <c r="M963" s="935" t="s">
        <v>480</v>
      </c>
      <c r="N963" s="588" t="s">
        <v>480</v>
      </c>
      <c r="O963" s="588" t="s">
        <v>480</v>
      </c>
      <c r="P963" s="588" t="s">
        <v>480</v>
      </c>
      <c r="Q963" s="588" t="s">
        <v>480</v>
      </c>
      <c r="R963" s="588" t="s">
        <v>480</v>
      </c>
      <c r="S963" s="588" t="s">
        <v>480</v>
      </c>
      <c r="T963" s="588" t="s">
        <v>480</v>
      </c>
      <c r="U963" s="588" t="s">
        <v>480</v>
      </c>
      <c r="V963" s="588" t="s">
        <v>480</v>
      </c>
      <c r="W963" s="588" t="s">
        <v>480</v>
      </c>
      <c r="X963" s="588" t="s">
        <v>480</v>
      </c>
      <c r="Y963" s="588" t="s">
        <v>480</v>
      </c>
      <c r="Z963" s="588" t="s">
        <v>480</v>
      </c>
      <c r="AA963" s="588" t="s">
        <v>480</v>
      </c>
      <c r="AB963" s="588" t="s">
        <v>480</v>
      </c>
      <c r="AC963" s="588" t="s">
        <v>480</v>
      </c>
      <c r="AD963" s="588" t="s">
        <v>480</v>
      </c>
      <c r="AE963" s="588" t="s">
        <v>480</v>
      </c>
      <c r="AF963" s="588" t="s">
        <v>480</v>
      </c>
      <c r="AG963" s="588" t="s">
        <v>480</v>
      </c>
      <c r="AH963" s="588" t="s">
        <v>480</v>
      </c>
      <c r="AI963" s="588" t="s">
        <v>480</v>
      </c>
      <c r="AJ963" s="588" t="s">
        <v>480</v>
      </c>
      <c r="AK963" s="588" t="s">
        <v>480</v>
      </c>
      <c r="AL963" s="588" t="s">
        <v>480</v>
      </c>
      <c r="AM963" s="588" t="s">
        <v>480</v>
      </c>
      <c r="AN963" s="588" t="s">
        <v>480</v>
      </c>
      <c r="AO963" s="588" t="s">
        <v>480</v>
      </c>
      <c r="AP963" s="588" t="s">
        <v>480</v>
      </c>
      <c r="AQ963" s="588" t="s">
        <v>480</v>
      </c>
      <c r="AR963" s="588" t="s">
        <v>480</v>
      </c>
      <c r="AS963" s="588" t="s">
        <v>480</v>
      </c>
      <c r="AT963" s="588" t="s">
        <v>480</v>
      </c>
      <c r="AU963" s="588" t="s">
        <v>480</v>
      </c>
      <c r="AV963" s="588" t="s">
        <v>480</v>
      </c>
      <c r="AW963" s="588" t="s">
        <v>480</v>
      </c>
      <c r="AX963" s="588" t="s">
        <v>480</v>
      </c>
      <c r="AY963" s="588" t="s">
        <v>480</v>
      </c>
      <c r="AZ963" s="588" t="s">
        <v>480</v>
      </c>
      <c r="BA963" s="588" t="s">
        <v>480</v>
      </c>
      <c r="BB963" s="588" t="s">
        <v>480</v>
      </c>
      <c r="BC963" s="588" t="s">
        <v>480</v>
      </c>
      <c r="BD963" s="588" t="s">
        <v>480</v>
      </c>
      <c r="BE963" s="588" t="s">
        <v>480</v>
      </c>
      <c r="BF963" s="588" t="s">
        <v>480</v>
      </c>
      <c r="BG963" s="588" t="s">
        <v>480</v>
      </c>
      <c r="BH963" s="588" t="s">
        <v>480</v>
      </c>
      <c r="BI963" s="588" t="s">
        <v>480</v>
      </c>
      <c r="BJ963" s="588" t="s">
        <v>480</v>
      </c>
      <c r="BK963" s="588" t="s">
        <v>480</v>
      </c>
      <c r="BL963" s="588" t="s">
        <v>480</v>
      </c>
      <c r="BM963" s="588" t="s">
        <v>480</v>
      </c>
      <c r="BN963" s="588" t="s">
        <v>480</v>
      </c>
      <c r="BO963" s="588" t="s">
        <v>480</v>
      </c>
      <c r="BP963" s="588" t="s">
        <v>480</v>
      </c>
      <c r="BQ963" s="588" t="s">
        <v>480</v>
      </c>
      <c r="BR963" s="588" t="s">
        <v>480</v>
      </c>
      <c r="BS963" s="588" t="s">
        <v>480</v>
      </c>
      <c r="BT963" s="588" t="s">
        <v>480</v>
      </c>
      <c r="BU963" s="588" t="s">
        <v>480</v>
      </c>
      <c r="BV963" s="590" t="s">
        <v>480</v>
      </c>
    </row>
    <row r="964" spans="1:74" ht="33" customHeight="1" x14ac:dyDescent="0.3">
      <c r="A964" s="1207">
        <v>18</v>
      </c>
      <c r="B964" s="1227" t="s">
        <v>55</v>
      </c>
      <c r="C964" s="1207" t="s">
        <v>356</v>
      </c>
      <c r="D964" s="1207">
        <v>3091</v>
      </c>
      <c r="E964" s="1210">
        <v>1151735</v>
      </c>
      <c r="F964" s="1207">
        <v>3</v>
      </c>
      <c r="G964" s="410" t="s">
        <v>873</v>
      </c>
      <c r="H964" s="395" t="s">
        <v>492</v>
      </c>
      <c r="I964" s="395" t="s">
        <v>505</v>
      </c>
      <c r="J964" s="644">
        <v>220</v>
      </c>
      <c r="K964" s="685">
        <v>9000</v>
      </c>
      <c r="L964" s="628">
        <v>1</v>
      </c>
      <c r="M964" s="935" t="s">
        <v>158</v>
      </c>
      <c r="N964" s="588"/>
      <c r="O964" s="588"/>
      <c r="P964" s="588"/>
      <c r="Q964" s="588"/>
      <c r="R964" s="588"/>
      <c r="S964" s="588"/>
      <c r="T964" s="588"/>
      <c r="U964" s="588"/>
      <c r="V964" s="588"/>
      <c r="W964" s="588"/>
      <c r="X964" s="588"/>
      <c r="Y964" s="588"/>
      <c r="Z964" s="588"/>
      <c r="AA964" s="588"/>
      <c r="AB964" s="588"/>
      <c r="AC964" s="588"/>
      <c r="AD964" s="588"/>
      <c r="AE964" s="588"/>
      <c r="AF964" s="588"/>
      <c r="AG964" s="588"/>
      <c r="AH964" s="588"/>
      <c r="AI964" s="588"/>
      <c r="AJ964" s="588"/>
      <c r="AK964" s="588"/>
      <c r="AL964" s="588"/>
      <c r="AM964" s="588"/>
      <c r="AN964" s="588"/>
      <c r="AO964" s="588"/>
      <c r="AP964" s="588"/>
      <c r="AQ964" s="588"/>
      <c r="AR964" s="588"/>
      <c r="AS964" s="588"/>
      <c r="AT964" s="588"/>
      <c r="AU964" s="588"/>
      <c r="AV964" s="588"/>
      <c r="AW964" s="588"/>
      <c r="AX964" s="588"/>
      <c r="AY964" s="588"/>
      <c r="AZ964" s="588"/>
      <c r="BA964" s="588"/>
      <c r="BB964" s="588"/>
      <c r="BC964" s="588"/>
      <c r="BD964" s="588"/>
      <c r="BE964" s="588"/>
      <c r="BF964" s="588"/>
      <c r="BG964" s="588"/>
      <c r="BH964" s="588"/>
      <c r="BI964" s="588"/>
      <c r="BJ964" s="588"/>
      <c r="BK964" s="588"/>
      <c r="BL964" s="588"/>
      <c r="BM964" s="588"/>
      <c r="BN964" s="588"/>
      <c r="BO964" s="588"/>
      <c r="BP964" s="588"/>
      <c r="BQ964" s="588"/>
      <c r="BR964" s="588"/>
      <c r="BS964" s="588"/>
      <c r="BT964" s="588"/>
      <c r="BU964" s="588"/>
      <c r="BV964" s="589"/>
    </row>
    <row r="965" spans="1:74" ht="33" customHeight="1" x14ac:dyDescent="0.3">
      <c r="A965" s="1208"/>
      <c r="B965" s="1228"/>
      <c r="C965" s="1208"/>
      <c r="D965" s="1208"/>
      <c r="E965" s="1211"/>
      <c r="F965" s="1208"/>
      <c r="G965" s="618" t="s">
        <v>796</v>
      </c>
      <c r="H965" s="395" t="s">
        <v>484</v>
      </c>
      <c r="I965" s="395" t="s">
        <v>25</v>
      </c>
      <c r="J965" s="396">
        <v>8</v>
      </c>
      <c r="K965" s="685">
        <v>5700</v>
      </c>
      <c r="L965" s="628">
        <v>2</v>
      </c>
      <c r="M965" s="935" t="s">
        <v>126</v>
      </c>
      <c r="N965" s="588"/>
      <c r="O965" s="588"/>
      <c r="P965" s="588"/>
      <c r="Q965" s="588"/>
      <c r="R965" s="588"/>
      <c r="S965" s="588"/>
      <c r="T965" s="588"/>
      <c r="U965" s="588"/>
      <c r="V965" s="588"/>
      <c r="W965" s="588"/>
      <c r="X965" s="588"/>
      <c r="Y965" s="588"/>
      <c r="Z965" s="588"/>
      <c r="AA965" s="588"/>
      <c r="AB965" s="588"/>
      <c r="AC965" s="588"/>
      <c r="AD965" s="588"/>
      <c r="AE965" s="588"/>
      <c r="AF965" s="588"/>
      <c r="AG965" s="588"/>
      <c r="AH965" s="588"/>
      <c r="AI965" s="588"/>
      <c r="AJ965" s="588"/>
      <c r="AK965" s="588"/>
      <c r="AL965" s="588"/>
      <c r="AM965" s="588"/>
      <c r="AN965" s="588"/>
      <c r="AO965" s="588"/>
      <c r="AP965" s="588"/>
      <c r="AQ965" s="588"/>
      <c r="AR965" s="588"/>
      <c r="AS965" s="588"/>
      <c r="AT965" s="588"/>
      <c r="AU965" s="588"/>
      <c r="AV965" s="588"/>
      <c r="AW965" s="588"/>
      <c r="AX965" s="588"/>
      <c r="AY965" s="588"/>
      <c r="AZ965" s="588"/>
      <c r="BA965" s="588"/>
      <c r="BB965" s="588"/>
      <c r="BC965" s="588"/>
      <c r="BD965" s="588"/>
      <c r="BE965" s="588"/>
      <c r="BF965" s="588"/>
      <c r="BG965" s="588"/>
      <c r="BH965" s="588"/>
      <c r="BI965" s="588"/>
      <c r="BJ965" s="588"/>
      <c r="BK965" s="588"/>
      <c r="BL965" s="588"/>
      <c r="BM965" s="588"/>
      <c r="BN965" s="588"/>
      <c r="BO965" s="588"/>
      <c r="BP965" s="588"/>
      <c r="BQ965" s="588"/>
      <c r="BR965" s="588"/>
      <c r="BS965" s="588"/>
      <c r="BT965" s="588"/>
      <c r="BU965" s="588"/>
      <c r="BV965" s="589"/>
    </row>
    <row r="966" spans="1:74" ht="33" customHeight="1" x14ac:dyDescent="0.3">
      <c r="A966" s="1209"/>
      <c r="B966" s="1229"/>
      <c r="C966" s="1209"/>
      <c r="D966" s="1209"/>
      <c r="E966" s="1212"/>
      <c r="F966" s="1209"/>
      <c r="G966" s="383" t="s">
        <v>810</v>
      </c>
      <c r="H966" s="395" t="s">
        <v>492</v>
      </c>
      <c r="I966" s="395" t="s">
        <v>25</v>
      </c>
      <c r="J966" s="395">
        <v>1</v>
      </c>
      <c r="K966" s="680">
        <v>350</v>
      </c>
      <c r="L966" s="628">
        <v>3</v>
      </c>
      <c r="M966" s="935" t="s">
        <v>493</v>
      </c>
      <c r="N966" s="588"/>
      <c r="O966" s="588"/>
      <c r="P966" s="588"/>
      <c r="Q966" s="588"/>
      <c r="R966" s="588"/>
      <c r="S966" s="588"/>
      <c r="T966" s="588"/>
      <c r="U966" s="588"/>
      <c r="V966" s="588"/>
      <c r="W966" s="588"/>
      <c r="X966" s="588"/>
      <c r="Y966" s="588"/>
      <c r="Z966" s="588"/>
      <c r="AA966" s="588"/>
      <c r="AB966" s="588"/>
      <c r="AC966" s="588"/>
      <c r="AD966" s="588"/>
      <c r="AE966" s="588"/>
      <c r="AF966" s="588"/>
      <c r="AG966" s="588"/>
      <c r="AH966" s="588"/>
      <c r="AI966" s="588"/>
      <c r="AJ966" s="588"/>
      <c r="AK966" s="588"/>
      <c r="AL966" s="588"/>
      <c r="AM966" s="588"/>
      <c r="AN966" s="588"/>
      <c r="AO966" s="588"/>
      <c r="AP966" s="588"/>
      <c r="AQ966" s="588"/>
      <c r="AR966" s="588"/>
      <c r="AS966" s="588"/>
      <c r="AT966" s="588"/>
      <c r="AU966" s="588"/>
      <c r="AV966" s="588"/>
      <c r="AW966" s="588"/>
      <c r="AX966" s="588"/>
      <c r="AY966" s="588"/>
      <c r="AZ966" s="588"/>
      <c r="BA966" s="588"/>
      <c r="BB966" s="588"/>
      <c r="BC966" s="588"/>
      <c r="BD966" s="588"/>
      <c r="BE966" s="588"/>
      <c r="BF966" s="588"/>
      <c r="BG966" s="588"/>
      <c r="BH966" s="588"/>
      <c r="BI966" s="588"/>
      <c r="BJ966" s="588"/>
      <c r="BK966" s="588"/>
      <c r="BL966" s="588"/>
      <c r="BM966" s="588"/>
      <c r="BN966" s="588"/>
      <c r="BO966" s="588"/>
      <c r="BP966" s="588"/>
      <c r="BQ966" s="588"/>
      <c r="BR966" s="588"/>
      <c r="BS966" s="588"/>
      <c r="BT966" s="588"/>
      <c r="BU966" s="588"/>
      <c r="BV966" s="589"/>
    </row>
    <row r="967" spans="1:74" ht="39.75" customHeight="1" x14ac:dyDescent="0.3">
      <c r="A967" s="80" t="s">
        <v>480</v>
      </c>
      <c r="B967" s="80" t="s">
        <v>811</v>
      </c>
      <c r="C967" s="80" t="s">
        <v>480</v>
      </c>
      <c r="D967" s="275" t="s">
        <v>480</v>
      </c>
      <c r="E967" s="672" t="s">
        <v>480</v>
      </c>
      <c r="F967" s="275">
        <v>3</v>
      </c>
      <c r="G967" s="70" t="s">
        <v>480</v>
      </c>
      <c r="H967" s="65" t="s">
        <v>480</v>
      </c>
      <c r="I967" s="65" t="s">
        <v>480</v>
      </c>
      <c r="J967" s="64" t="s">
        <v>480</v>
      </c>
      <c r="K967" s="660">
        <f>SUM(K964:K966)</f>
        <v>15050</v>
      </c>
      <c r="L967" s="630">
        <v>3</v>
      </c>
      <c r="M967" s="935" t="s">
        <v>480</v>
      </c>
      <c r="N967" s="588" t="s">
        <v>480</v>
      </c>
      <c r="O967" s="588" t="s">
        <v>480</v>
      </c>
      <c r="P967" s="588" t="s">
        <v>480</v>
      </c>
      <c r="Q967" s="588" t="s">
        <v>480</v>
      </c>
      <c r="R967" s="588" t="s">
        <v>480</v>
      </c>
      <c r="S967" s="588" t="s">
        <v>480</v>
      </c>
      <c r="T967" s="588" t="s">
        <v>480</v>
      </c>
      <c r="U967" s="588" t="s">
        <v>480</v>
      </c>
      <c r="V967" s="588" t="s">
        <v>480</v>
      </c>
      <c r="W967" s="588" t="s">
        <v>480</v>
      </c>
      <c r="X967" s="588" t="s">
        <v>480</v>
      </c>
      <c r="Y967" s="588" t="s">
        <v>480</v>
      </c>
      <c r="Z967" s="588" t="s">
        <v>480</v>
      </c>
      <c r="AA967" s="588" t="s">
        <v>480</v>
      </c>
      <c r="AB967" s="588" t="s">
        <v>480</v>
      </c>
      <c r="AC967" s="588" t="s">
        <v>480</v>
      </c>
      <c r="AD967" s="588" t="s">
        <v>480</v>
      </c>
      <c r="AE967" s="588" t="s">
        <v>480</v>
      </c>
      <c r="AF967" s="588" t="s">
        <v>480</v>
      </c>
      <c r="AG967" s="588" t="s">
        <v>480</v>
      </c>
      <c r="AH967" s="588" t="s">
        <v>480</v>
      </c>
      <c r="AI967" s="588" t="s">
        <v>480</v>
      </c>
      <c r="AJ967" s="588" t="s">
        <v>480</v>
      </c>
      <c r="AK967" s="588" t="s">
        <v>480</v>
      </c>
      <c r="AL967" s="588" t="s">
        <v>480</v>
      </c>
      <c r="AM967" s="588" t="s">
        <v>480</v>
      </c>
      <c r="AN967" s="588" t="s">
        <v>480</v>
      </c>
      <c r="AO967" s="588" t="s">
        <v>480</v>
      </c>
      <c r="AP967" s="588" t="s">
        <v>480</v>
      </c>
      <c r="AQ967" s="588" t="s">
        <v>480</v>
      </c>
      <c r="AR967" s="588" t="s">
        <v>480</v>
      </c>
      <c r="AS967" s="588" t="s">
        <v>480</v>
      </c>
      <c r="AT967" s="588" t="s">
        <v>480</v>
      </c>
      <c r="AU967" s="588" t="s">
        <v>480</v>
      </c>
      <c r="AV967" s="588" t="s">
        <v>480</v>
      </c>
      <c r="AW967" s="588" t="s">
        <v>480</v>
      </c>
      <c r="AX967" s="588" t="s">
        <v>480</v>
      </c>
      <c r="AY967" s="588" t="s">
        <v>480</v>
      </c>
      <c r="AZ967" s="588" t="s">
        <v>480</v>
      </c>
      <c r="BA967" s="588" t="s">
        <v>480</v>
      </c>
      <c r="BB967" s="588" t="s">
        <v>480</v>
      </c>
      <c r="BC967" s="588" t="s">
        <v>480</v>
      </c>
      <c r="BD967" s="588" t="s">
        <v>480</v>
      </c>
      <c r="BE967" s="588" t="s">
        <v>480</v>
      </c>
      <c r="BF967" s="588" t="s">
        <v>480</v>
      </c>
      <c r="BG967" s="588" t="s">
        <v>480</v>
      </c>
      <c r="BH967" s="588" t="s">
        <v>480</v>
      </c>
      <c r="BI967" s="588" t="s">
        <v>480</v>
      </c>
      <c r="BJ967" s="588" t="s">
        <v>480</v>
      </c>
      <c r="BK967" s="588" t="s">
        <v>480</v>
      </c>
      <c r="BL967" s="588" t="s">
        <v>480</v>
      </c>
      <c r="BM967" s="588" t="s">
        <v>480</v>
      </c>
      <c r="BN967" s="588" t="s">
        <v>480</v>
      </c>
      <c r="BO967" s="588" t="s">
        <v>480</v>
      </c>
      <c r="BP967" s="588" t="s">
        <v>480</v>
      </c>
      <c r="BQ967" s="588" t="s">
        <v>480</v>
      </c>
      <c r="BR967" s="588" t="s">
        <v>480</v>
      </c>
      <c r="BS967" s="588" t="s">
        <v>480</v>
      </c>
      <c r="BT967" s="588" t="s">
        <v>480</v>
      </c>
      <c r="BU967" s="588" t="s">
        <v>480</v>
      </c>
      <c r="BV967" s="590" t="s">
        <v>480</v>
      </c>
    </row>
    <row r="968" spans="1:74" ht="31.5" customHeight="1" x14ac:dyDescent="0.3">
      <c r="A968" s="1227">
        <v>19</v>
      </c>
      <c r="B968" s="1207" t="s">
        <v>55</v>
      </c>
      <c r="C968" s="1379" t="s">
        <v>874</v>
      </c>
      <c r="D968" s="1207">
        <v>3705</v>
      </c>
      <c r="E968" s="1210">
        <v>1380517</v>
      </c>
      <c r="F968" s="1207">
        <v>5</v>
      </c>
      <c r="G968" s="1195" t="s">
        <v>875</v>
      </c>
      <c r="H968" s="604" t="s">
        <v>798</v>
      </c>
      <c r="I968" s="604" t="s">
        <v>133</v>
      </c>
      <c r="J968" s="605">
        <v>1</v>
      </c>
      <c r="K968" s="687">
        <v>150</v>
      </c>
      <c r="L968" s="1188">
        <v>1</v>
      </c>
      <c r="M968" s="1035" t="s">
        <v>135</v>
      </c>
      <c r="N968" s="582"/>
      <c r="O968" s="582"/>
      <c r="P968" s="582"/>
      <c r="Q968" s="582"/>
      <c r="R968" s="582"/>
      <c r="S968" s="582"/>
      <c r="T968" s="582"/>
      <c r="U968" s="582"/>
      <c r="V968" s="582"/>
      <c r="W968" s="582"/>
      <c r="X968" s="582"/>
      <c r="Y968" s="582"/>
      <c r="Z968" s="582"/>
      <c r="AA968" s="582"/>
      <c r="AB968" s="582"/>
      <c r="AC968" s="582"/>
      <c r="AD968" s="582"/>
      <c r="AE968" s="582"/>
      <c r="AF968" s="582"/>
      <c r="AG968" s="582"/>
      <c r="AH968" s="582"/>
      <c r="AI968" s="582"/>
      <c r="AJ968" s="582"/>
      <c r="AK968" s="582"/>
      <c r="AL968" s="582"/>
      <c r="AM968" s="582"/>
      <c r="AN968" s="582"/>
      <c r="AO968" s="582"/>
      <c r="AP968" s="582"/>
      <c r="AQ968" s="582"/>
      <c r="AR968" s="582"/>
      <c r="AS968" s="582"/>
      <c r="AT968" s="582"/>
      <c r="AU968" s="582"/>
      <c r="AV968" s="582"/>
      <c r="AW968" s="582"/>
      <c r="AX968" s="582"/>
      <c r="AY968" s="582"/>
      <c r="AZ968" s="582"/>
      <c r="BA968" s="582"/>
      <c r="BB968" s="582"/>
      <c r="BC968" s="582"/>
      <c r="BD968" s="582"/>
      <c r="BE968" s="582"/>
      <c r="BF968" s="582"/>
      <c r="BG968" s="582"/>
      <c r="BH968" s="582"/>
      <c r="BI968" s="582"/>
      <c r="BJ968" s="582"/>
      <c r="BK968" s="582"/>
      <c r="BL968" s="582"/>
      <c r="BM968" s="582"/>
      <c r="BN968" s="582"/>
      <c r="BO968" s="582"/>
      <c r="BP968" s="582"/>
      <c r="BQ968" s="582"/>
      <c r="BR968" s="582"/>
      <c r="BS968" s="582"/>
      <c r="BT968" s="582"/>
      <c r="BU968" s="582"/>
      <c r="BV968" s="583"/>
    </row>
    <row r="969" spans="1:74" ht="31.5" customHeight="1" x14ac:dyDescent="0.3">
      <c r="A969" s="1228"/>
      <c r="B969" s="1208"/>
      <c r="C969" s="1380"/>
      <c r="D969" s="1208"/>
      <c r="E969" s="1211"/>
      <c r="F969" s="1208"/>
      <c r="G969" s="1195"/>
      <c r="H969" s="604" t="s">
        <v>806</v>
      </c>
      <c r="I969" s="604" t="s">
        <v>133</v>
      </c>
      <c r="J969" s="605">
        <v>1</v>
      </c>
      <c r="K969" s="687">
        <v>150</v>
      </c>
      <c r="L969" s="1188"/>
      <c r="M969" s="1035"/>
      <c r="N969" s="582"/>
      <c r="O969" s="582"/>
      <c r="P969" s="582"/>
      <c r="Q969" s="582"/>
      <c r="R969" s="582"/>
      <c r="S969" s="582"/>
      <c r="T969" s="582"/>
      <c r="U969" s="582"/>
      <c r="V969" s="582"/>
      <c r="W969" s="582"/>
      <c r="X969" s="582"/>
      <c r="Y969" s="582"/>
      <c r="Z969" s="582"/>
      <c r="AA969" s="582"/>
      <c r="AB969" s="582"/>
      <c r="AC969" s="582"/>
      <c r="AD969" s="582"/>
      <c r="AE969" s="582"/>
      <c r="AF969" s="582"/>
      <c r="AG969" s="582"/>
      <c r="AH969" s="582"/>
      <c r="AI969" s="582"/>
      <c r="AJ969" s="582"/>
      <c r="AK969" s="582"/>
      <c r="AL969" s="582"/>
      <c r="AM969" s="582"/>
      <c r="AN969" s="582"/>
      <c r="AO969" s="582"/>
      <c r="AP969" s="582"/>
      <c r="AQ969" s="582"/>
      <c r="AR969" s="582"/>
      <c r="AS969" s="582"/>
      <c r="AT969" s="582"/>
      <c r="AU969" s="582"/>
      <c r="AV969" s="582"/>
      <c r="AW969" s="582"/>
      <c r="AX969" s="582"/>
      <c r="AY969" s="582"/>
      <c r="AZ969" s="582"/>
      <c r="BA969" s="582"/>
      <c r="BB969" s="582"/>
      <c r="BC969" s="582"/>
      <c r="BD969" s="582"/>
      <c r="BE969" s="582"/>
      <c r="BF969" s="582"/>
      <c r="BG969" s="582"/>
      <c r="BH969" s="582"/>
      <c r="BI969" s="582"/>
      <c r="BJ969" s="582"/>
      <c r="BK969" s="582"/>
      <c r="BL969" s="582"/>
      <c r="BM969" s="582"/>
      <c r="BN969" s="582"/>
      <c r="BO969" s="582"/>
      <c r="BP969" s="582"/>
      <c r="BQ969" s="582"/>
      <c r="BR969" s="582"/>
      <c r="BS969" s="582"/>
      <c r="BT969" s="582"/>
      <c r="BU969" s="582"/>
      <c r="BV969" s="583"/>
    </row>
    <row r="970" spans="1:74" ht="31.5" customHeight="1" x14ac:dyDescent="0.3">
      <c r="A970" s="1228"/>
      <c r="B970" s="1208"/>
      <c r="C970" s="1380"/>
      <c r="D970" s="1208"/>
      <c r="E970" s="1211"/>
      <c r="F970" s="1208"/>
      <c r="G970" s="1196"/>
      <c r="H970" s="395" t="s">
        <v>484</v>
      </c>
      <c r="I970" s="604" t="s">
        <v>25</v>
      </c>
      <c r="J970" s="605">
        <v>12</v>
      </c>
      <c r="K970" s="687">
        <v>1680</v>
      </c>
      <c r="L970" s="1188"/>
      <c r="M970" s="1036"/>
      <c r="N970" s="582"/>
      <c r="O970" s="582"/>
      <c r="P970" s="582"/>
      <c r="Q970" s="582"/>
      <c r="R970" s="582"/>
      <c r="S970" s="582"/>
      <c r="T970" s="582"/>
      <c r="U970" s="582"/>
      <c r="V970" s="582"/>
      <c r="W970" s="582"/>
      <c r="X970" s="582"/>
      <c r="Y970" s="582"/>
      <c r="Z970" s="582"/>
      <c r="AA970" s="582"/>
      <c r="AB970" s="582"/>
      <c r="AC970" s="582"/>
      <c r="AD970" s="582"/>
      <c r="AE970" s="582"/>
      <c r="AF970" s="582"/>
      <c r="AG970" s="582"/>
      <c r="AH970" s="582"/>
      <c r="AI970" s="582"/>
      <c r="AJ970" s="582"/>
      <c r="AK970" s="582"/>
      <c r="AL970" s="582"/>
      <c r="AM970" s="582"/>
      <c r="AN970" s="582"/>
      <c r="AO970" s="582"/>
      <c r="AP970" s="582"/>
      <c r="AQ970" s="582"/>
      <c r="AR970" s="582"/>
      <c r="AS970" s="582"/>
      <c r="AT970" s="582"/>
      <c r="AU970" s="582"/>
      <c r="AV970" s="582"/>
      <c r="AW970" s="582"/>
      <c r="AX970" s="582"/>
      <c r="AY970" s="582"/>
      <c r="AZ970" s="582"/>
      <c r="BA970" s="582"/>
      <c r="BB970" s="582"/>
      <c r="BC970" s="582"/>
      <c r="BD970" s="582"/>
      <c r="BE970" s="582"/>
      <c r="BF970" s="582"/>
      <c r="BG970" s="582"/>
      <c r="BH970" s="582"/>
      <c r="BI970" s="582"/>
      <c r="BJ970" s="582"/>
      <c r="BK970" s="582"/>
      <c r="BL970" s="582"/>
      <c r="BM970" s="582"/>
      <c r="BN970" s="582"/>
      <c r="BO970" s="582"/>
      <c r="BP970" s="582"/>
      <c r="BQ970" s="582"/>
      <c r="BR970" s="582"/>
      <c r="BS970" s="582"/>
      <c r="BT970" s="582"/>
      <c r="BU970" s="582"/>
      <c r="BV970" s="583"/>
    </row>
    <row r="971" spans="1:74" ht="31.5" customHeight="1" x14ac:dyDescent="0.3">
      <c r="A971" s="1228"/>
      <c r="B971" s="1208"/>
      <c r="C971" s="1380"/>
      <c r="D971" s="1208"/>
      <c r="E971" s="1211"/>
      <c r="F971" s="1208"/>
      <c r="G971" s="1195" t="s">
        <v>796</v>
      </c>
      <c r="H971" s="1208" t="s">
        <v>484</v>
      </c>
      <c r="I971" s="1208" t="s">
        <v>25</v>
      </c>
      <c r="J971" s="1414">
        <v>12.5</v>
      </c>
      <c r="K971" s="1435">
        <v>8750</v>
      </c>
      <c r="L971" s="1188">
        <v>2</v>
      </c>
      <c r="M971" s="1035" t="s">
        <v>126</v>
      </c>
      <c r="N971" s="582"/>
      <c r="O971" s="582"/>
      <c r="P971" s="582"/>
      <c r="Q971" s="582"/>
      <c r="R971" s="582"/>
      <c r="S971" s="582"/>
      <c r="T971" s="582"/>
      <c r="U971" s="582"/>
      <c r="V971" s="582"/>
      <c r="W971" s="582"/>
      <c r="X971" s="582"/>
      <c r="Y971" s="582"/>
      <c r="Z971" s="582"/>
      <c r="AA971" s="582"/>
      <c r="AB971" s="582"/>
      <c r="AC971" s="582"/>
      <c r="AD971" s="582"/>
      <c r="AE971" s="582"/>
      <c r="AF971" s="582"/>
      <c r="AG971" s="582"/>
      <c r="AH971" s="582"/>
      <c r="AI971" s="582"/>
      <c r="AJ971" s="582"/>
      <c r="AK971" s="582"/>
      <c r="AL971" s="582"/>
      <c r="AM971" s="582"/>
      <c r="AN971" s="582"/>
      <c r="AO971" s="582"/>
      <c r="AP971" s="582"/>
      <c r="AQ971" s="582"/>
      <c r="AR971" s="582"/>
      <c r="AS971" s="582"/>
      <c r="AT971" s="582"/>
      <c r="AU971" s="582"/>
      <c r="AV971" s="582"/>
      <c r="AW971" s="582"/>
      <c r="AX971" s="582"/>
      <c r="AY971" s="582"/>
      <c r="AZ971" s="582"/>
      <c r="BA971" s="582"/>
      <c r="BB971" s="582"/>
      <c r="BC971" s="582"/>
      <c r="BD971" s="582"/>
      <c r="BE971" s="582"/>
      <c r="BF971" s="582"/>
      <c r="BG971" s="582"/>
      <c r="BH971" s="582"/>
      <c r="BI971" s="582"/>
      <c r="BJ971" s="582"/>
      <c r="BK971" s="582"/>
      <c r="BL971" s="582"/>
      <c r="BM971" s="582"/>
      <c r="BN971" s="582"/>
      <c r="BO971" s="582"/>
      <c r="BP971" s="582"/>
      <c r="BQ971" s="582"/>
      <c r="BR971" s="582"/>
      <c r="BS971" s="582"/>
      <c r="BT971" s="582"/>
      <c r="BU971" s="582"/>
      <c r="BV971" s="583"/>
    </row>
    <row r="972" spans="1:74" ht="31.5" customHeight="1" x14ac:dyDescent="0.3">
      <c r="A972" s="1228"/>
      <c r="B972" s="1208"/>
      <c r="C972" s="1380"/>
      <c r="D972" s="1208"/>
      <c r="E972" s="1211"/>
      <c r="F972" s="1208"/>
      <c r="G972" s="1196"/>
      <c r="H972" s="1413"/>
      <c r="I972" s="1413"/>
      <c r="J972" s="1415"/>
      <c r="K972" s="1436"/>
      <c r="L972" s="1188"/>
      <c r="M972" s="1036"/>
      <c r="N972" s="582"/>
      <c r="O972" s="582"/>
      <c r="P972" s="582"/>
      <c r="Q972" s="582"/>
      <c r="R972" s="582"/>
      <c r="S972" s="582"/>
      <c r="T972" s="582"/>
      <c r="U972" s="582"/>
      <c r="V972" s="582"/>
      <c r="W972" s="582"/>
      <c r="X972" s="582"/>
      <c r="Y972" s="582"/>
      <c r="Z972" s="582"/>
      <c r="AA972" s="582"/>
      <c r="AB972" s="582"/>
      <c r="AC972" s="582"/>
      <c r="AD972" s="582"/>
      <c r="AE972" s="582"/>
      <c r="AF972" s="582"/>
      <c r="AG972" s="582"/>
      <c r="AH972" s="582"/>
      <c r="AI972" s="582"/>
      <c r="AJ972" s="582"/>
      <c r="AK972" s="582"/>
      <c r="AL972" s="582"/>
      <c r="AM972" s="582"/>
      <c r="AN972" s="582"/>
      <c r="AO972" s="582"/>
      <c r="AP972" s="582"/>
      <c r="AQ972" s="582"/>
      <c r="AR972" s="582"/>
      <c r="AS972" s="582"/>
      <c r="AT972" s="582"/>
      <c r="AU972" s="582"/>
      <c r="AV972" s="582"/>
      <c r="AW972" s="582"/>
      <c r="AX972" s="582"/>
      <c r="AY972" s="582"/>
      <c r="AZ972" s="582"/>
      <c r="BA972" s="582"/>
      <c r="BB972" s="582"/>
      <c r="BC972" s="582"/>
      <c r="BD972" s="582"/>
      <c r="BE972" s="582"/>
      <c r="BF972" s="582"/>
      <c r="BG972" s="582"/>
      <c r="BH972" s="582"/>
      <c r="BI972" s="582"/>
      <c r="BJ972" s="582"/>
      <c r="BK972" s="582"/>
      <c r="BL972" s="582"/>
      <c r="BM972" s="582"/>
      <c r="BN972" s="582"/>
      <c r="BO972" s="582"/>
      <c r="BP972" s="582"/>
      <c r="BQ972" s="582"/>
      <c r="BR972" s="582"/>
      <c r="BS972" s="582"/>
      <c r="BT972" s="582"/>
      <c r="BU972" s="582"/>
      <c r="BV972" s="583"/>
    </row>
    <row r="973" spans="1:74" ht="57.75" customHeight="1" x14ac:dyDescent="0.3">
      <c r="A973" s="1228"/>
      <c r="B973" s="1208"/>
      <c r="C973" s="1380"/>
      <c r="D973" s="1208"/>
      <c r="E973" s="1211"/>
      <c r="F973" s="1208"/>
      <c r="G973" s="1213" t="s">
        <v>876</v>
      </c>
      <c r="H973" s="395" t="s">
        <v>877</v>
      </c>
      <c r="I973" s="395" t="s">
        <v>133</v>
      </c>
      <c r="J973" s="396">
        <v>1</v>
      </c>
      <c r="K973" s="685">
        <v>2100</v>
      </c>
      <c r="L973" s="1188">
        <v>3</v>
      </c>
      <c r="M973" s="1035" t="s">
        <v>490</v>
      </c>
      <c r="N973" s="582"/>
      <c r="O973" s="582"/>
      <c r="P973" s="582"/>
      <c r="Q973" s="582"/>
      <c r="R973" s="582"/>
      <c r="S973" s="582"/>
      <c r="T973" s="582"/>
      <c r="U973" s="582"/>
      <c r="V973" s="582"/>
      <c r="W973" s="582"/>
      <c r="X973" s="582"/>
      <c r="Y973" s="582"/>
      <c r="Z973" s="582"/>
      <c r="AA973" s="582"/>
      <c r="AB973" s="582"/>
      <c r="AC973" s="582"/>
      <c r="AD973" s="582"/>
      <c r="AE973" s="582"/>
      <c r="AF973" s="582"/>
      <c r="AG973" s="582"/>
      <c r="AH973" s="582"/>
      <c r="AI973" s="582"/>
      <c r="AJ973" s="582"/>
      <c r="AK973" s="582"/>
      <c r="AL973" s="582"/>
      <c r="AM973" s="582"/>
      <c r="AN973" s="582"/>
      <c r="AO973" s="582"/>
      <c r="AP973" s="582"/>
      <c r="AQ973" s="582"/>
      <c r="AR973" s="582"/>
      <c r="AS973" s="582"/>
      <c r="AT973" s="582"/>
      <c r="AU973" s="582"/>
      <c r="AV973" s="582"/>
      <c r="AW973" s="582"/>
      <c r="AX973" s="582"/>
      <c r="AY973" s="582"/>
      <c r="AZ973" s="582"/>
      <c r="BA973" s="582"/>
      <c r="BB973" s="582"/>
      <c r="BC973" s="582"/>
      <c r="BD973" s="582"/>
      <c r="BE973" s="582"/>
      <c r="BF973" s="582"/>
      <c r="BG973" s="582"/>
      <c r="BH973" s="582"/>
      <c r="BI973" s="582"/>
      <c r="BJ973" s="582"/>
      <c r="BK973" s="582"/>
      <c r="BL973" s="582"/>
      <c r="BM973" s="582"/>
      <c r="BN973" s="582"/>
      <c r="BO973" s="582"/>
      <c r="BP973" s="582"/>
      <c r="BQ973" s="582"/>
      <c r="BR973" s="582"/>
      <c r="BS973" s="582"/>
      <c r="BT973" s="582"/>
      <c r="BU973" s="582"/>
      <c r="BV973" s="583"/>
    </row>
    <row r="974" spans="1:74" ht="53.25" customHeight="1" x14ac:dyDescent="0.3">
      <c r="A974" s="1228"/>
      <c r="B974" s="1208"/>
      <c r="C974" s="1380"/>
      <c r="D974" s="1208"/>
      <c r="E974" s="1211"/>
      <c r="F974" s="1208"/>
      <c r="G974" s="1214"/>
      <c r="H974" s="395" t="s">
        <v>492</v>
      </c>
      <c r="I974" s="395" t="s">
        <v>25</v>
      </c>
      <c r="J974" s="396">
        <v>14.8</v>
      </c>
      <c r="K974" s="685">
        <v>1830</v>
      </c>
      <c r="L974" s="1188"/>
      <c r="M974" s="1036"/>
      <c r="N974" s="582"/>
      <c r="O974" s="582"/>
      <c r="P974" s="582"/>
      <c r="Q974" s="582"/>
      <c r="R974" s="582"/>
      <c r="S974" s="582"/>
      <c r="T974" s="582"/>
      <c r="U974" s="582"/>
      <c r="V974" s="582"/>
      <c r="W974" s="582"/>
      <c r="X974" s="582"/>
      <c r="Y974" s="582"/>
      <c r="Z974" s="582"/>
      <c r="AA974" s="582"/>
      <c r="AB974" s="582"/>
      <c r="AC974" s="582"/>
      <c r="AD974" s="582"/>
      <c r="AE974" s="582"/>
      <c r="AF974" s="582"/>
      <c r="AG974" s="582"/>
      <c r="AH974" s="582"/>
      <c r="AI974" s="582"/>
      <c r="AJ974" s="582"/>
      <c r="AK974" s="582"/>
      <c r="AL974" s="582"/>
      <c r="AM974" s="582"/>
      <c r="AN974" s="582"/>
      <c r="AO974" s="582"/>
      <c r="AP974" s="582"/>
      <c r="AQ974" s="582"/>
      <c r="AR974" s="582"/>
      <c r="AS974" s="582"/>
      <c r="AT974" s="582"/>
      <c r="AU974" s="582"/>
      <c r="AV974" s="582"/>
      <c r="AW974" s="582"/>
      <c r="AX974" s="582"/>
      <c r="AY974" s="582"/>
      <c r="AZ974" s="582"/>
      <c r="BA974" s="582"/>
      <c r="BB974" s="582"/>
      <c r="BC974" s="582"/>
      <c r="BD974" s="582"/>
      <c r="BE974" s="582"/>
      <c r="BF974" s="582"/>
      <c r="BG974" s="582"/>
      <c r="BH974" s="582"/>
      <c r="BI974" s="582"/>
      <c r="BJ974" s="582"/>
      <c r="BK974" s="582"/>
      <c r="BL974" s="582"/>
      <c r="BM974" s="582"/>
      <c r="BN974" s="582"/>
      <c r="BO974" s="582"/>
      <c r="BP974" s="582"/>
      <c r="BQ974" s="582"/>
      <c r="BR974" s="582"/>
      <c r="BS974" s="582"/>
      <c r="BT974" s="582"/>
      <c r="BU974" s="582"/>
      <c r="BV974" s="583"/>
    </row>
    <row r="975" spans="1:74" ht="31.5" customHeight="1" x14ac:dyDescent="0.3">
      <c r="A975" s="1228"/>
      <c r="B975" s="1208"/>
      <c r="C975" s="1380"/>
      <c r="D975" s="1208"/>
      <c r="E975" s="1211"/>
      <c r="F975" s="1208"/>
      <c r="G975" s="1195" t="s">
        <v>878</v>
      </c>
      <c r="H975" s="604" t="s">
        <v>492</v>
      </c>
      <c r="I975" s="604" t="s">
        <v>133</v>
      </c>
      <c r="J975" s="605">
        <v>3</v>
      </c>
      <c r="K975" s="687">
        <v>1500</v>
      </c>
      <c r="L975" s="1188">
        <v>4</v>
      </c>
      <c r="M975" s="1035" t="s">
        <v>577</v>
      </c>
      <c r="N975" s="582"/>
      <c r="O975" s="582"/>
      <c r="P975" s="582"/>
      <c r="Q975" s="582"/>
      <c r="R975" s="582"/>
      <c r="S975" s="582"/>
      <c r="T975" s="582"/>
      <c r="U975" s="582"/>
      <c r="V975" s="582"/>
      <c r="W975" s="582"/>
      <c r="X975" s="582"/>
      <c r="Y975" s="582"/>
      <c r="Z975" s="582"/>
      <c r="AA975" s="582"/>
      <c r="AB975" s="582"/>
      <c r="AC975" s="582"/>
      <c r="AD975" s="582"/>
      <c r="AE975" s="582"/>
      <c r="AF975" s="582"/>
      <c r="AG975" s="582"/>
      <c r="AH975" s="582"/>
      <c r="AI975" s="582"/>
      <c r="AJ975" s="582"/>
      <c r="AK975" s="582"/>
      <c r="AL975" s="582"/>
      <c r="AM975" s="582"/>
      <c r="AN975" s="582"/>
      <c r="AO975" s="582"/>
      <c r="AP975" s="582"/>
      <c r="AQ975" s="582"/>
      <c r="AR975" s="582"/>
      <c r="AS975" s="582"/>
      <c r="AT975" s="582"/>
      <c r="AU975" s="582"/>
      <c r="AV975" s="582"/>
      <c r="AW975" s="582"/>
      <c r="AX975" s="582"/>
      <c r="AY975" s="582"/>
      <c r="AZ975" s="582"/>
      <c r="BA975" s="582"/>
      <c r="BB975" s="582"/>
      <c r="BC975" s="582"/>
      <c r="BD975" s="582"/>
      <c r="BE975" s="582"/>
      <c r="BF975" s="582"/>
      <c r="BG975" s="582"/>
      <c r="BH975" s="582"/>
      <c r="BI975" s="582"/>
      <c r="BJ975" s="582"/>
      <c r="BK975" s="582"/>
      <c r="BL975" s="582"/>
      <c r="BM975" s="582"/>
      <c r="BN975" s="582"/>
      <c r="BO975" s="582"/>
      <c r="BP975" s="582"/>
      <c r="BQ975" s="582"/>
      <c r="BR975" s="582"/>
      <c r="BS975" s="582"/>
      <c r="BT975" s="582"/>
      <c r="BU975" s="582"/>
      <c r="BV975" s="583"/>
    </row>
    <row r="976" spans="1:74" ht="31.5" customHeight="1" x14ac:dyDescent="0.3">
      <c r="A976" s="1228"/>
      <c r="B976" s="1208"/>
      <c r="C976" s="1380"/>
      <c r="D976" s="1208"/>
      <c r="E976" s="1211"/>
      <c r="F976" s="1208"/>
      <c r="G976" s="1195"/>
      <c r="H976" s="606" t="s">
        <v>492</v>
      </c>
      <c r="I976" s="606" t="s">
        <v>25</v>
      </c>
      <c r="J976" s="598">
        <v>5</v>
      </c>
      <c r="K976" s="692">
        <v>1500</v>
      </c>
      <c r="L976" s="1188"/>
      <c r="M976" s="1036"/>
      <c r="N976" s="582"/>
      <c r="O976" s="582"/>
      <c r="P976" s="582"/>
      <c r="Q976" s="582"/>
      <c r="R976" s="582"/>
      <c r="S976" s="582"/>
      <c r="T976" s="582"/>
      <c r="U976" s="582"/>
      <c r="V976" s="582"/>
      <c r="W976" s="582"/>
      <c r="X976" s="582"/>
      <c r="Y976" s="582"/>
      <c r="Z976" s="582"/>
      <c r="AA976" s="582"/>
      <c r="AB976" s="582"/>
      <c r="AC976" s="582"/>
      <c r="AD976" s="582"/>
      <c r="AE976" s="582"/>
      <c r="AF976" s="582"/>
      <c r="AG976" s="582"/>
      <c r="AH976" s="582"/>
      <c r="AI976" s="582"/>
      <c r="AJ976" s="582"/>
      <c r="AK976" s="582"/>
      <c r="AL976" s="582"/>
      <c r="AM976" s="582"/>
      <c r="AN976" s="582"/>
      <c r="AO976" s="582"/>
      <c r="AP976" s="582"/>
      <c r="AQ976" s="582"/>
      <c r="AR976" s="582"/>
      <c r="AS976" s="582"/>
      <c r="AT976" s="582"/>
      <c r="AU976" s="582"/>
      <c r="AV976" s="582"/>
      <c r="AW976" s="582"/>
      <c r="AX976" s="582"/>
      <c r="AY976" s="582"/>
      <c r="AZ976" s="582"/>
      <c r="BA976" s="582"/>
      <c r="BB976" s="582"/>
      <c r="BC976" s="582"/>
      <c r="BD976" s="582"/>
      <c r="BE976" s="582"/>
      <c r="BF976" s="582"/>
      <c r="BG976" s="582"/>
      <c r="BH976" s="582"/>
      <c r="BI976" s="582"/>
      <c r="BJ976" s="582"/>
      <c r="BK976" s="582"/>
      <c r="BL976" s="582"/>
      <c r="BM976" s="582"/>
      <c r="BN976" s="582"/>
      <c r="BO976" s="582"/>
      <c r="BP976" s="582"/>
      <c r="BQ976" s="582"/>
      <c r="BR976" s="582"/>
      <c r="BS976" s="582"/>
      <c r="BT976" s="582"/>
      <c r="BU976" s="582"/>
      <c r="BV976" s="583"/>
    </row>
    <row r="977" spans="1:74" ht="42.75" customHeight="1" x14ac:dyDescent="0.3">
      <c r="A977" s="1229"/>
      <c r="B977" s="1209"/>
      <c r="C977" s="1381"/>
      <c r="D977" s="1209"/>
      <c r="E977" s="1212"/>
      <c r="F977" s="1209"/>
      <c r="G977" s="625" t="s">
        <v>810</v>
      </c>
      <c r="H977" s="602" t="s">
        <v>492</v>
      </c>
      <c r="I977" s="602" t="s">
        <v>25</v>
      </c>
      <c r="J977" s="602">
        <v>1</v>
      </c>
      <c r="K977" s="678">
        <v>350</v>
      </c>
      <c r="L977" s="628">
        <v>5</v>
      </c>
      <c r="M977" s="935" t="s">
        <v>493</v>
      </c>
      <c r="N977" s="582"/>
      <c r="O977" s="582"/>
      <c r="P977" s="582"/>
      <c r="Q977" s="582"/>
      <c r="R977" s="582"/>
      <c r="S977" s="582"/>
      <c r="T977" s="582"/>
      <c r="U977" s="582"/>
      <c r="V977" s="582"/>
      <c r="W977" s="582"/>
      <c r="X977" s="582"/>
      <c r="Y977" s="582"/>
      <c r="Z977" s="582"/>
      <c r="AA977" s="582"/>
      <c r="AB977" s="582"/>
      <c r="AC977" s="582"/>
      <c r="AD977" s="582"/>
      <c r="AE977" s="582"/>
      <c r="AF977" s="582"/>
      <c r="AG977" s="582"/>
      <c r="AH977" s="582"/>
      <c r="AI977" s="582"/>
      <c r="AJ977" s="582"/>
      <c r="AK977" s="582"/>
      <c r="AL977" s="582"/>
      <c r="AM977" s="582"/>
      <c r="AN977" s="582"/>
      <c r="AO977" s="582"/>
      <c r="AP977" s="582"/>
      <c r="AQ977" s="582"/>
      <c r="AR977" s="582"/>
      <c r="AS977" s="582"/>
      <c r="AT977" s="582"/>
      <c r="AU977" s="582"/>
      <c r="AV977" s="582"/>
      <c r="AW977" s="582"/>
      <c r="AX977" s="582"/>
      <c r="AY977" s="582"/>
      <c r="AZ977" s="582"/>
      <c r="BA977" s="582"/>
      <c r="BB977" s="582"/>
      <c r="BC977" s="582"/>
      <c r="BD977" s="582"/>
      <c r="BE977" s="582"/>
      <c r="BF977" s="582"/>
      <c r="BG977" s="582"/>
      <c r="BH977" s="582"/>
      <c r="BI977" s="582"/>
      <c r="BJ977" s="582"/>
      <c r="BK977" s="582"/>
      <c r="BL977" s="582"/>
      <c r="BM977" s="582"/>
      <c r="BN977" s="582"/>
      <c r="BO977" s="582"/>
      <c r="BP977" s="582"/>
      <c r="BQ977" s="582"/>
      <c r="BR977" s="582"/>
      <c r="BS977" s="582"/>
      <c r="BT977" s="582"/>
      <c r="BU977" s="582"/>
      <c r="BV977" s="583"/>
    </row>
    <row r="978" spans="1:74" ht="39.75" customHeight="1" x14ac:dyDescent="0.3">
      <c r="A978" s="80" t="s">
        <v>480</v>
      </c>
      <c r="B978" s="80" t="s">
        <v>811</v>
      </c>
      <c r="C978" s="333" t="s">
        <v>480</v>
      </c>
      <c r="D978" s="275" t="s">
        <v>480</v>
      </c>
      <c r="E978" s="672" t="s">
        <v>480</v>
      </c>
      <c r="F978" s="275">
        <v>5</v>
      </c>
      <c r="G978" s="70" t="s">
        <v>480</v>
      </c>
      <c r="H978" s="65" t="s">
        <v>480</v>
      </c>
      <c r="I978" s="65" t="s">
        <v>480</v>
      </c>
      <c r="J978" s="64" t="s">
        <v>480</v>
      </c>
      <c r="K978" s="660">
        <f>SUM(K968:K977)</f>
        <v>18010</v>
      </c>
      <c r="L978" s="630">
        <v>5</v>
      </c>
      <c r="M978" s="937" t="s">
        <v>480</v>
      </c>
      <c r="N978" s="582"/>
      <c r="O978" s="582"/>
      <c r="P978" s="582"/>
      <c r="Q978" s="582"/>
      <c r="R978" s="582"/>
      <c r="S978" s="582"/>
      <c r="T978" s="582"/>
      <c r="U978" s="582"/>
      <c r="V978" s="582"/>
      <c r="W978" s="582"/>
      <c r="X978" s="582"/>
      <c r="Y978" s="582"/>
      <c r="Z978" s="582"/>
      <c r="AA978" s="582"/>
      <c r="AB978" s="582"/>
      <c r="AC978" s="582"/>
      <c r="AD978" s="582"/>
      <c r="AE978" s="582"/>
      <c r="AF978" s="582"/>
      <c r="AG978" s="582"/>
      <c r="AH978" s="582"/>
      <c r="AI978" s="582"/>
      <c r="AJ978" s="582"/>
      <c r="AK978" s="582"/>
      <c r="AL978" s="582"/>
      <c r="AM978" s="582"/>
      <c r="AN978" s="582"/>
      <c r="AO978" s="582"/>
      <c r="AP978" s="582"/>
      <c r="AQ978" s="582"/>
      <c r="AR978" s="582"/>
      <c r="AS978" s="582"/>
      <c r="AT978" s="582"/>
      <c r="AU978" s="582"/>
      <c r="AV978" s="582"/>
      <c r="AW978" s="582"/>
      <c r="AX978" s="582"/>
      <c r="AY978" s="582"/>
      <c r="AZ978" s="582"/>
      <c r="BA978" s="582"/>
      <c r="BB978" s="582"/>
      <c r="BC978" s="582"/>
      <c r="BD978" s="582"/>
      <c r="BE978" s="582"/>
      <c r="BF978" s="582"/>
      <c r="BG978" s="582"/>
      <c r="BH978" s="582"/>
      <c r="BI978" s="582"/>
      <c r="BJ978" s="582"/>
      <c r="BK978" s="582"/>
      <c r="BL978" s="582"/>
      <c r="BM978" s="582"/>
      <c r="BN978" s="582"/>
      <c r="BO978" s="582"/>
      <c r="BP978" s="582"/>
      <c r="BQ978" s="582"/>
      <c r="BR978" s="582"/>
      <c r="BS978" s="582"/>
      <c r="BT978" s="582"/>
      <c r="BU978" s="582"/>
      <c r="BV978" s="583"/>
    </row>
    <row r="979" spans="1:74" ht="48" customHeight="1" x14ac:dyDescent="0.3">
      <c r="A979" s="1384">
        <v>20</v>
      </c>
      <c r="B979" s="1105" t="s">
        <v>55</v>
      </c>
      <c r="C979" s="1105" t="s">
        <v>879</v>
      </c>
      <c r="D979" s="1444">
        <v>5891</v>
      </c>
      <c r="E979" s="1445">
        <v>2195040</v>
      </c>
      <c r="F979" s="1387">
        <v>3</v>
      </c>
      <c r="G979" s="618" t="s">
        <v>796</v>
      </c>
      <c r="H979" s="395" t="s">
        <v>484</v>
      </c>
      <c r="I979" s="395" t="s">
        <v>25</v>
      </c>
      <c r="J979" s="396">
        <v>32</v>
      </c>
      <c r="K979" s="685">
        <v>22400</v>
      </c>
      <c r="L979" s="628">
        <v>1</v>
      </c>
      <c r="M979" s="935" t="s">
        <v>126</v>
      </c>
      <c r="N979" s="582"/>
      <c r="O979" s="582"/>
      <c r="P979" s="582"/>
      <c r="Q979" s="582"/>
      <c r="R979" s="582"/>
      <c r="S979" s="582"/>
      <c r="T979" s="582"/>
      <c r="U979" s="582"/>
      <c r="V979" s="582"/>
      <c r="W979" s="582"/>
      <c r="X979" s="582"/>
      <c r="Y979" s="582"/>
      <c r="Z979" s="582"/>
      <c r="AA979" s="582"/>
      <c r="AB979" s="582"/>
      <c r="AC979" s="582"/>
      <c r="AD979" s="582"/>
      <c r="AE979" s="582"/>
      <c r="AF979" s="582"/>
      <c r="AG979" s="582"/>
      <c r="AH979" s="582"/>
      <c r="AI979" s="582"/>
      <c r="AJ979" s="582"/>
      <c r="AK979" s="582"/>
      <c r="AL979" s="582"/>
      <c r="AM979" s="582"/>
      <c r="AN979" s="582"/>
      <c r="AO979" s="582"/>
      <c r="AP979" s="582"/>
      <c r="AQ979" s="582"/>
      <c r="AR979" s="582"/>
      <c r="AS979" s="582"/>
      <c r="AT979" s="582"/>
      <c r="AU979" s="582"/>
      <c r="AV979" s="582"/>
      <c r="AW979" s="582"/>
      <c r="AX979" s="582"/>
      <c r="AY979" s="582"/>
      <c r="AZ979" s="582"/>
      <c r="BA979" s="582"/>
      <c r="BB979" s="582"/>
      <c r="BC979" s="582"/>
      <c r="BD979" s="582"/>
      <c r="BE979" s="582"/>
      <c r="BF979" s="582"/>
      <c r="BG979" s="582"/>
      <c r="BH979" s="582"/>
      <c r="BI979" s="582"/>
      <c r="BJ979" s="582"/>
      <c r="BK979" s="582"/>
      <c r="BL979" s="582"/>
      <c r="BM979" s="582"/>
      <c r="BN979" s="582"/>
      <c r="BO979" s="582"/>
      <c r="BP979" s="582"/>
      <c r="BQ979" s="582"/>
      <c r="BR979" s="582"/>
      <c r="BS979" s="582"/>
      <c r="BT979" s="582"/>
      <c r="BU979" s="582"/>
      <c r="BV979" s="583"/>
    </row>
    <row r="980" spans="1:74" ht="48" customHeight="1" x14ac:dyDescent="0.3">
      <c r="A980" s="1385"/>
      <c r="B980" s="1106"/>
      <c r="C980" s="1106"/>
      <c r="D980" s="1217"/>
      <c r="E980" s="1446"/>
      <c r="F980" s="1388"/>
      <c r="G980" s="1195" t="s">
        <v>880</v>
      </c>
      <c r="H980" s="604" t="s">
        <v>855</v>
      </c>
      <c r="I980" s="604" t="s">
        <v>133</v>
      </c>
      <c r="J980" s="605">
        <v>2</v>
      </c>
      <c r="K980" s="687">
        <v>300</v>
      </c>
      <c r="L980" s="1188">
        <v>2</v>
      </c>
      <c r="M980" s="1035" t="s">
        <v>135</v>
      </c>
      <c r="N980" s="582"/>
      <c r="O980" s="582"/>
      <c r="P980" s="582"/>
      <c r="Q980" s="582"/>
      <c r="R980" s="582"/>
      <c r="S980" s="582"/>
      <c r="T980" s="582"/>
      <c r="U980" s="582"/>
      <c r="V980" s="582"/>
      <c r="W980" s="582"/>
      <c r="X980" s="582"/>
      <c r="Y980" s="582"/>
      <c r="Z980" s="582"/>
      <c r="AA980" s="582"/>
      <c r="AB980" s="582"/>
      <c r="AC980" s="582"/>
      <c r="AD980" s="582"/>
      <c r="AE980" s="582"/>
      <c r="AF980" s="582"/>
      <c r="AG980" s="582"/>
      <c r="AH980" s="582"/>
      <c r="AI980" s="582"/>
      <c r="AJ980" s="582"/>
      <c r="AK980" s="582"/>
      <c r="AL980" s="582"/>
      <c r="AM980" s="582"/>
      <c r="AN980" s="582"/>
      <c r="AO980" s="582"/>
      <c r="AP980" s="582"/>
      <c r="AQ980" s="582"/>
      <c r="AR980" s="582"/>
      <c r="AS980" s="582"/>
      <c r="AT980" s="582"/>
      <c r="AU980" s="582"/>
      <c r="AV980" s="582"/>
      <c r="AW980" s="582"/>
      <c r="AX980" s="582"/>
      <c r="AY980" s="582"/>
      <c r="AZ980" s="582"/>
      <c r="BA980" s="582"/>
      <c r="BB980" s="582"/>
      <c r="BC980" s="582"/>
      <c r="BD980" s="582"/>
      <c r="BE980" s="582"/>
      <c r="BF980" s="582"/>
      <c r="BG980" s="582"/>
      <c r="BH980" s="582"/>
      <c r="BI980" s="582"/>
      <c r="BJ980" s="582"/>
      <c r="BK980" s="582"/>
      <c r="BL980" s="582"/>
      <c r="BM980" s="582"/>
      <c r="BN980" s="582"/>
      <c r="BO980" s="582"/>
      <c r="BP980" s="582"/>
      <c r="BQ980" s="582"/>
      <c r="BR980" s="582"/>
      <c r="BS980" s="582"/>
      <c r="BT980" s="582"/>
      <c r="BU980" s="582"/>
      <c r="BV980" s="583"/>
    </row>
    <row r="981" spans="1:74" ht="48" customHeight="1" x14ac:dyDescent="0.3">
      <c r="A981" s="1385"/>
      <c r="B981" s="1106"/>
      <c r="C981" s="1106"/>
      <c r="D981" s="1217"/>
      <c r="E981" s="1446"/>
      <c r="F981" s="1388"/>
      <c r="G981" s="1195"/>
      <c r="H981" s="604" t="s">
        <v>806</v>
      </c>
      <c r="I981" s="604" t="s">
        <v>133</v>
      </c>
      <c r="J981" s="605">
        <v>2</v>
      </c>
      <c r="K981" s="687">
        <v>300</v>
      </c>
      <c r="L981" s="1188"/>
      <c r="M981" s="1035"/>
      <c r="N981" s="582"/>
      <c r="O981" s="582"/>
      <c r="P981" s="582"/>
      <c r="Q981" s="582"/>
      <c r="R981" s="582"/>
      <c r="S981" s="582"/>
      <c r="T981" s="582"/>
      <c r="U981" s="582"/>
      <c r="V981" s="582"/>
      <c r="W981" s="582"/>
      <c r="X981" s="582"/>
      <c r="Y981" s="582"/>
      <c r="Z981" s="582"/>
      <c r="AA981" s="582"/>
      <c r="AB981" s="582"/>
      <c r="AC981" s="582"/>
      <c r="AD981" s="582"/>
      <c r="AE981" s="582"/>
      <c r="AF981" s="582"/>
      <c r="AG981" s="582"/>
      <c r="AH981" s="582"/>
      <c r="AI981" s="582"/>
      <c r="AJ981" s="582"/>
      <c r="AK981" s="582"/>
      <c r="AL981" s="582"/>
      <c r="AM981" s="582"/>
      <c r="AN981" s="582"/>
      <c r="AO981" s="582"/>
      <c r="AP981" s="582"/>
      <c r="AQ981" s="582"/>
      <c r="AR981" s="582"/>
      <c r="AS981" s="582"/>
      <c r="AT981" s="582"/>
      <c r="AU981" s="582"/>
      <c r="AV981" s="582"/>
      <c r="AW981" s="582"/>
      <c r="AX981" s="582"/>
      <c r="AY981" s="582"/>
      <c r="AZ981" s="582"/>
      <c r="BA981" s="582"/>
      <c r="BB981" s="582"/>
      <c r="BC981" s="582"/>
      <c r="BD981" s="582"/>
      <c r="BE981" s="582"/>
      <c r="BF981" s="582"/>
      <c r="BG981" s="582"/>
      <c r="BH981" s="582"/>
      <c r="BI981" s="582"/>
      <c r="BJ981" s="582"/>
      <c r="BK981" s="582"/>
      <c r="BL981" s="582"/>
      <c r="BM981" s="582"/>
      <c r="BN981" s="582"/>
      <c r="BO981" s="582"/>
      <c r="BP981" s="582"/>
      <c r="BQ981" s="582"/>
      <c r="BR981" s="582"/>
      <c r="BS981" s="582"/>
      <c r="BT981" s="582"/>
      <c r="BU981" s="582"/>
      <c r="BV981" s="583"/>
    </row>
    <row r="982" spans="1:74" ht="48" customHeight="1" x14ac:dyDescent="0.3">
      <c r="A982" s="1385"/>
      <c r="B982" s="1106"/>
      <c r="C982" s="1106"/>
      <c r="D982" s="1217"/>
      <c r="E982" s="1446"/>
      <c r="F982" s="1388"/>
      <c r="G982" s="1196"/>
      <c r="H982" s="395" t="s">
        <v>484</v>
      </c>
      <c r="I982" s="604" t="s">
        <v>25</v>
      </c>
      <c r="J982" s="605">
        <v>22</v>
      </c>
      <c r="K982" s="687">
        <v>3080</v>
      </c>
      <c r="L982" s="1188"/>
      <c r="M982" s="1036"/>
      <c r="N982" s="582"/>
      <c r="O982" s="582"/>
      <c r="P982" s="582"/>
      <c r="Q982" s="582"/>
      <c r="R982" s="582"/>
      <c r="S982" s="582"/>
      <c r="T982" s="582"/>
      <c r="U982" s="582"/>
      <c r="V982" s="582"/>
      <c r="W982" s="582"/>
      <c r="X982" s="582"/>
      <c r="Y982" s="582"/>
      <c r="Z982" s="582"/>
      <c r="AA982" s="582"/>
      <c r="AB982" s="582"/>
      <c r="AC982" s="582"/>
      <c r="AD982" s="582"/>
      <c r="AE982" s="582"/>
      <c r="AF982" s="582"/>
      <c r="AG982" s="582"/>
      <c r="AH982" s="582"/>
      <c r="AI982" s="582"/>
      <c r="AJ982" s="582"/>
      <c r="AK982" s="582"/>
      <c r="AL982" s="582"/>
      <c r="AM982" s="582"/>
      <c r="AN982" s="582"/>
      <c r="AO982" s="582"/>
      <c r="AP982" s="582"/>
      <c r="AQ982" s="582"/>
      <c r="AR982" s="582"/>
      <c r="AS982" s="582"/>
      <c r="AT982" s="582"/>
      <c r="AU982" s="582"/>
      <c r="AV982" s="582"/>
      <c r="AW982" s="582"/>
      <c r="AX982" s="582"/>
      <c r="AY982" s="582"/>
      <c r="AZ982" s="582"/>
      <c r="BA982" s="582"/>
      <c r="BB982" s="582"/>
      <c r="BC982" s="582"/>
      <c r="BD982" s="582"/>
      <c r="BE982" s="582"/>
      <c r="BF982" s="582"/>
      <c r="BG982" s="582"/>
      <c r="BH982" s="582"/>
      <c r="BI982" s="582"/>
      <c r="BJ982" s="582"/>
      <c r="BK982" s="582"/>
      <c r="BL982" s="582"/>
      <c r="BM982" s="582"/>
      <c r="BN982" s="582"/>
      <c r="BO982" s="582"/>
      <c r="BP982" s="582"/>
      <c r="BQ982" s="582"/>
      <c r="BR982" s="582"/>
      <c r="BS982" s="582"/>
      <c r="BT982" s="582"/>
      <c r="BU982" s="582"/>
      <c r="BV982" s="583"/>
    </row>
    <row r="983" spans="1:74" ht="73.5" customHeight="1" x14ac:dyDescent="0.3">
      <c r="A983" s="1385"/>
      <c r="B983" s="1106"/>
      <c r="C983" s="1106"/>
      <c r="D983" s="1217"/>
      <c r="E983" s="1446"/>
      <c r="F983" s="1388"/>
      <c r="G983" s="595" t="s">
        <v>881</v>
      </c>
      <c r="H983" s="604" t="s">
        <v>492</v>
      </c>
      <c r="I983" s="604" t="s">
        <v>25</v>
      </c>
      <c r="J983" s="605">
        <v>7</v>
      </c>
      <c r="K983" s="687">
        <v>2100</v>
      </c>
      <c r="L983" s="628">
        <v>3</v>
      </c>
      <c r="M983" s="935" t="s">
        <v>493</v>
      </c>
      <c r="N983" s="582"/>
      <c r="O983" s="582"/>
      <c r="P983" s="582"/>
      <c r="Q983" s="582"/>
      <c r="R983" s="582"/>
      <c r="S983" s="582"/>
      <c r="T983" s="582"/>
      <c r="U983" s="582"/>
      <c r="V983" s="582"/>
      <c r="W983" s="582"/>
      <c r="X983" s="582"/>
      <c r="Y983" s="582"/>
      <c r="Z983" s="582"/>
      <c r="AA983" s="582"/>
      <c r="AB983" s="582"/>
      <c r="AC983" s="582"/>
      <c r="AD983" s="582"/>
      <c r="AE983" s="582"/>
      <c r="AF983" s="582"/>
      <c r="AG983" s="582"/>
      <c r="AH983" s="582"/>
      <c r="AI983" s="582"/>
      <c r="AJ983" s="582"/>
      <c r="AK983" s="582"/>
      <c r="AL983" s="582"/>
      <c r="AM983" s="582"/>
      <c r="AN983" s="582"/>
      <c r="AO983" s="582"/>
      <c r="AP983" s="582"/>
      <c r="AQ983" s="582"/>
      <c r="AR983" s="582"/>
      <c r="AS983" s="582"/>
      <c r="AT983" s="582"/>
      <c r="AU983" s="582"/>
      <c r="AV983" s="582"/>
      <c r="AW983" s="582"/>
      <c r="AX983" s="582"/>
      <c r="AY983" s="582"/>
      <c r="AZ983" s="582"/>
      <c r="BA983" s="582"/>
      <c r="BB983" s="582"/>
      <c r="BC983" s="582"/>
      <c r="BD983" s="582"/>
      <c r="BE983" s="582"/>
      <c r="BF983" s="582"/>
      <c r="BG983" s="582"/>
      <c r="BH983" s="582"/>
      <c r="BI983" s="582"/>
      <c r="BJ983" s="582"/>
      <c r="BK983" s="582"/>
      <c r="BL983" s="582"/>
      <c r="BM983" s="582"/>
      <c r="BN983" s="582"/>
      <c r="BO983" s="582"/>
      <c r="BP983" s="582"/>
      <c r="BQ983" s="582"/>
      <c r="BR983" s="582"/>
      <c r="BS983" s="582"/>
      <c r="BT983" s="582"/>
      <c r="BU983" s="582"/>
      <c r="BV983" s="583"/>
    </row>
    <row r="984" spans="1:74" ht="39.75" customHeight="1" x14ac:dyDescent="0.3">
      <c r="A984" s="80" t="s">
        <v>480</v>
      </c>
      <c r="B984" s="80" t="s">
        <v>811</v>
      </c>
      <c r="C984" s="80" t="s">
        <v>480</v>
      </c>
      <c r="D984" s="275" t="s">
        <v>480</v>
      </c>
      <c r="E984" s="672" t="s">
        <v>480</v>
      </c>
      <c r="F984" s="65">
        <v>3</v>
      </c>
      <c r="G984" s="70" t="s">
        <v>480</v>
      </c>
      <c r="H984" s="65" t="s">
        <v>480</v>
      </c>
      <c r="I984" s="65" t="s">
        <v>480</v>
      </c>
      <c r="J984" s="64" t="s">
        <v>480</v>
      </c>
      <c r="K984" s="660">
        <f>SUM(K979:K983)</f>
        <v>28180</v>
      </c>
      <c r="L984" s="630">
        <v>3</v>
      </c>
      <c r="M984" s="937" t="s">
        <v>480</v>
      </c>
      <c r="N984" s="582"/>
      <c r="O984" s="582"/>
      <c r="P984" s="582"/>
      <c r="Q984" s="582"/>
      <c r="R984" s="582"/>
      <c r="S984" s="582"/>
      <c r="T984" s="582"/>
      <c r="U984" s="582"/>
      <c r="V984" s="582"/>
      <c r="W984" s="582"/>
      <c r="X984" s="582"/>
      <c r="Y984" s="582"/>
      <c r="Z984" s="582"/>
      <c r="AA984" s="582"/>
      <c r="AB984" s="582"/>
      <c r="AC984" s="582"/>
      <c r="AD984" s="582"/>
      <c r="AE984" s="582"/>
      <c r="AF984" s="582"/>
      <c r="AG984" s="582"/>
      <c r="AH984" s="582"/>
      <c r="AI984" s="582"/>
      <c r="AJ984" s="582"/>
      <c r="AK984" s="582"/>
      <c r="AL984" s="582"/>
      <c r="AM984" s="582"/>
      <c r="AN984" s="582"/>
      <c r="AO984" s="582"/>
      <c r="AP984" s="582"/>
      <c r="AQ984" s="582"/>
      <c r="AR984" s="582"/>
      <c r="AS984" s="582"/>
      <c r="AT984" s="582"/>
      <c r="AU984" s="582"/>
      <c r="AV984" s="582"/>
      <c r="AW984" s="582"/>
      <c r="AX984" s="582"/>
      <c r="AY984" s="582"/>
      <c r="AZ984" s="582"/>
      <c r="BA984" s="582"/>
      <c r="BB984" s="582"/>
      <c r="BC984" s="582"/>
      <c r="BD984" s="582"/>
      <c r="BE984" s="582"/>
      <c r="BF984" s="582"/>
      <c r="BG984" s="582"/>
      <c r="BH984" s="582"/>
      <c r="BI984" s="582"/>
      <c r="BJ984" s="582"/>
      <c r="BK984" s="582"/>
      <c r="BL984" s="582"/>
      <c r="BM984" s="582"/>
      <c r="BN984" s="582"/>
      <c r="BO984" s="582"/>
      <c r="BP984" s="582"/>
      <c r="BQ984" s="582"/>
      <c r="BR984" s="582"/>
      <c r="BS984" s="582"/>
      <c r="BT984" s="582"/>
      <c r="BU984" s="582"/>
      <c r="BV984" s="583"/>
    </row>
    <row r="985" spans="1:74" ht="65.25" customHeight="1" x14ac:dyDescent="0.3">
      <c r="A985" s="1227">
        <v>21</v>
      </c>
      <c r="B985" s="1379" t="s">
        <v>55</v>
      </c>
      <c r="C985" s="1379" t="s">
        <v>882</v>
      </c>
      <c r="D985" s="1207">
        <v>4329</v>
      </c>
      <c r="E985" s="1210">
        <v>1613025</v>
      </c>
      <c r="F985" s="1447">
        <v>4</v>
      </c>
      <c r="G985" s="1377" t="s">
        <v>883</v>
      </c>
      <c r="H985" s="395" t="s">
        <v>884</v>
      </c>
      <c r="I985" s="609" t="s">
        <v>133</v>
      </c>
      <c r="J985" s="396">
        <v>1</v>
      </c>
      <c r="K985" s="685">
        <v>2600</v>
      </c>
      <c r="L985" s="1188">
        <v>1</v>
      </c>
      <c r="M985" s="1035" t="s">
        <v>490</v>
      </c>
      <c r="N985" s="582"/>
      <c r="O985" s="582"/>
      <c r="P985" s="582"/>
      <c r="Q985" s="582"/>
      <c r="R985" s="582"/>
      <c r="S985" s="582"/>
      <c r="T985" s="582"/>
      <c r="U985" s="582"/>
      <c r="V985" s="582"/>
      <c r="W985" s="582"/>
      <c r="X985" s="582"/>
      <c r="Y985" s="582"/>
      <c r="Z985" s="582"/>
      <c r="AA985" s="582"/>
      <c r="AB985" s="582"/>
      <c r="AC985" s="582"/>
      <c r="AD985" s="582"/>
      <c r="AE985" s="582"/>
      <c r="AF985" s="582"/>
      <c r="AG985" s="582"/>
      <c r="AH985" s="582"/>
      <c r="AI985" s="582"/>
      <c r="AJ985" s="582"/>
      <c r="AK985" s="582"/>
      <c r="AL985" s="582"/>
      <c r="AM985" s="582"/>
      <c r="AN985" s="582"/>
      <c r="AO985" s="582"/>
      <c r="AP985" s="582"/>
      <c r="AQ985" s="582"/>
      <c r="AR985" s="582"/>
      <c r="AS985" s="582"/>
      <c r="AT985" s="582"/>
      <c r="AU985" s="582"/>
      <c r="AV985" s="582"/>
      <c r="AW985" s="582"/>
      <c r="AX985" s="582"/>
      <c r="AY985" s="582"/>
      <c r="AZ985" s="582"/>
      <c r="BA985" s="582"/>
      <c r="BB985" s="582"/>
      <c r="BC985" s="582"/>
      <c r="BD985" s="582"/>
      <c r="BE985" s="582"/>
      <c r="BF985" s="582"/>
      <c r="BG985" s="582"/>
      <c r="BH985" s="582"/>
      <c r="BI985" s="582"/>
      <c r="BJ985" s="582"/>
      <c r="BK985" s="582"/>
      <c r="BL985" s="582"/>
      <c r="BM985" s="582"/>
      <c r="BN985" s="582"/>
      <c r="BO985" s="582"/>
      <c r="BP985" s="582"/>
      <c r="BQ985" s="582"/>
      <c r="BR985" s="582"/>
      <c r="BS985" s="582"/>
      <c r="BT985" s="582"/>
      <c r="BU985" s="582"/>
      <c r="BV985" s="583"/>
    </row>
    <row r="986" spans="1:74" ht="66.75" customHeight="1" x14ac:dyDescent="0.3">
      <c r="A986" s="1228"/>
      <c r="B986" s="1380"/>
      <c r="C986" s="1380"/>
      <c r="D986" s="1208"/>
      <c r="E986" s="1211"/>
      <c r="F986" s="1447"/>
      <c r="G986" s="1378"/>
      <c r="H986" s="600" t="s">
        <v>492</v>
      </c>
      <c r="I986" s="610" t="s">
        <v>25</v>
      </c>
      <c r="J986" s="601">
        <v>35</v>
      </c>
      <c r="K986" s="683">
        <v>3688</v>
      </c>
      <c r="L986" s="1188"/>
      <c r="M986" s="1036"/>
      <c r="N986" s="582"/>
      <c r="O986" s="582"/>
      <c r="P986" s="582"/>
      <c r="Q986" s="582"/>
      <c r="R986" s="582"/>
      <c r="S986" s="582"/>
      <c r="T986" s="582"/>
      <c r="U986" s="582"/>
      <c r="V986" s="582"/>
      <c r="W986" s="582"/>
      <c r="X986" s="582"/>
      <c r="Y986" s="582"/>
      <c r="Z986" s="582"/>
      <c r="AA986" s="582"/>
      <c r="AB986" s="582"/>
      <c r="AC986" s="582"/>
      <c r="AD986" s="582"/>
      <c r="AE986" s="582"/>
      <c r="AF986" s="582"/>
      <c r="AG986" s="582"/>
      <c r="AH986" s="582"/>
      <c r="AI986" s="582"/>
      <c r="AJ986" s="582"/>
      <c r="AK986" s="582"/>
      <c r="AL986" s="582"/>
      <c r="AM986" s="582"/>
      <c r="AN986" s="582"/>
      <c r="AO986" s="582"/>
      <c r="AP986" s="582"/>
      <c r="AQ986" s="582"/>
      <c r="AR986" s="582"/>
      <c r="AS986" s="582"/>
      <c r="AT986" s="582"/>
      <c r="AU986" s="582"/>
      <c r="AV986" s="582"/>
      <c r="AW986" s="582"/>
      <c r="AX986" s="582"/>
      <c r="AY986" s="582"/>
      <c r="AZ986" s="582"/>
      <c r="BA986" s="582"/>
      <c r="BB986" s="582"/>
      <c r="BC986" s="582"/>
      <c r="BD986" s="582"/>
      <c r="BE986" s="582"/>
      <c r="BF986" s="582"/>
      <c r="BG986" s="582"/>
      <c r="BH986" s="582"/>
      <c r="BI986" s="582"/>
      <c r="BJ986" s="582"/>
      <c r="BK986" s="582"/>
      <c r="BL986" s="582"/>
      <c r="BM986" s="582"/>
      <c r="BN986" s="582"/>
      <c r="BO986" s="582"/>
      <c r="BP986" s="582"/>
      <c r="BQ986" s="582"/>
      <c r="BR986" s="582"/>
      <c r="BS986" s="582"/>
      <c r="BT986" s="582"/>
      <c r="BU986" s="582"/>
      <c r="BV986" s="583"/>
    </row>
    <row r="987" spans="1:74" ht="18.75" customHeight="1" x14ac:dyDescent="0.3">
      <c r="A987" s="1228"/>
      <c r="B987" s="1380"/>
      <c r="C987" s="1380"/>
      <c r="D987" s="1208"/>
      <c r="E987" s="1211"/>
      <c r="F987" s="1447"/>
      <c r="G987" s="1377" t="s">
        <v>796</v>
      </c>
      <c r="H987" s="1448" t="s">
        <v>484</v>
      </c>
      <c r="I987" s="1172" t="s">
        <v>25</v>
      </c>
      <c r="J987" s="1444">
        <v>14.2</v>
      </c>
      <c r="K987" s="1450">
        <v>9940</v>
      </c>
      <c r="L987" s="1188">
        <v>2</v>
      </c>
      <c r="M987" s="1035" t="s">
        <v>126</v>
      </c>
      <c r="N987" s="582"/>
      <c r="O987" s="582"/>
      <c r="P987" s="582"/>
      <c r="Q987" s="582"/>
      <c r="R987" s="582"/>
      <c r="S987" s="582"/>
      <c r="T987" s="582"/>
      <c r="U987" s="582"/>
      <c r="V987" s="582"/>
      <c r="W987" s="582"/>
      <c r="X987" s="582"/>
      <c r="Y987" s="582"/>
      <c r="Z987" s="582"/>
      <c r="AA987" s="582"/>
      <c r="AB987" s="582"/>
      <c r="AC987" s="582"/>
      <c r="AD987" s="582"/>
      <c r="AE987" s="582"/>
      <c r="AF987" s="582"/>
      <c r="AG987" s="582"/>
      <c r="AH987" s="582"/>
      <c r="AI987" s="582"/>
      <c r="AJ987" s="582"/>
      <c r="AK987" s="582"/>
      <c r="AL987" s="582"/>
      <c r="AM987" s="582"/>
      <c r="AN987" s="582"/>
      <c r="AO987" s="582"/>
      <c r="AP987" s="582"/>
      <c r="AQ987" s="582"/>
      <c r="AR987" s="582"/>
      <c r="AS987" s="582"/>
      <c r="AT987" s="582"/>
      <c r="AU987" s="582"/>
      <c r="AV987" s="582"/>
      <c r="AW987" s="582"/>
      <c r="AX987" s="582"/>
      <c r="AY987" s="582"/>
      <c r="AZ987" s="582"/>
      <c r="BA987" s="582"/>
      <c r="BB987" s="582"/>
      <c r="BC987" s="582"/>
      <c r="BD987" s="582"/>
      <c r="BE987" s="582"/>
      <c r="BF987" s="582"/>
      <c r="BG987" s="582"/>
      <c r="BH987" s="582"/>
      <c r="BI987" s="582"/>
      <c r="BJ987" s="582"/>
      <c r="BK987" s="582"/>
      <c r="BL987" s="582"/>
      <c r="BM987" s="582"/>
      <c r="BN987" s="582"/>
      <c r="BO987" s="582"/>
      <c r="BP987" s="582"/>
      <c r="BQ987" s="582"/>
      <c r="BR987" s="582"/>
      <c r="BS987" s="582"/>
      <c r="BT987" s="582"/>
      <c r="BU987" s="582"/>
      <c r="BV987" s="583"/>
    </row>
    <row r="988" spans="1:74" ht="21.75" customHeight="1" x14ac:dyDescent="0.3">
      <c r="A988" s="1228"/>
      <c r="B988" s="1380"/>
      <c r="C988" s="1380"/>
      <c r="D988" s="1208"/>
      <c r="E988" s="1211"/>
      <c r="F988" s="1447"/>
      <c r="G988" s="1378"/>
      <c r="H988" s="1449"/>
      <c r="I988" s="1174"/>
      <c r="J988" s="1218"/>
      <c r="K988" s="1206"/>
      <c r="L988" s="1188"/>
      <c r="M988" s="1036"/>
      <c r="N988" s="582"/>
      <c r="O988" s="582"/>
      <c r="P988" s="582"/>
      <c r="Q988" s="582"/>
      <c r="R988" s="582"/>
      <c r="S988" s="582"/>
      <c r="T988" s="582"/>
      <c r="U988" s="582"/>
      <c r="V988" s="582"/>
      <c r="W988" s="582"/>
      <c r="X988" s="582"/>
      <c r="Y988" s="582"/>
      <c r="Z988" s="582"/>
      <c r="AA988" s="582"/>
      <c r="AB988" s="582"/>
      <c r="AC988" s="582"/>
      <c r="AD988" s="582"/>
      <c r="AE988" s="582"/>
      <c r="AF988" s="582"/>
      <c r="AG988" s="582"/>
      <c r="AH988" s="582"/>
      <c r="AI988" s="582"/>
      <c r="AJ988" s="582"/>
      <c r="AK988" s="582"/>
      <c r="AL988" s="582"/>
      <c r="AM988" s="582"/>
      <c r="AN988" s="582"/>
      <c r="AO988" s="582"/>
      <c r="AP988" s="582"/>
      <c r="AQ988" s="582"/>
      <c r="AR988" s="582"/>
      <c r="AS988" s="582"/>
      <c r="AT988" s="582"/>
      <c r="AU988" s="582"/>
      <c r="AV988" s="582"/>
      <c r="AW988" s="582"/>
      <c r="AX988" s="582"/>
      <c r="AY988" s="582"/>
      <c r="AZ988" s="582"/>
      <c r="BA988" s="582"/>
      <c r="BB988" s="582"/>
      <c r="BC988" s="582"/>
      <c r="BD988" s="582"/>
      <c r="BE988" s="582"/>
      <c r="BF988" s="582"/>
      <c r="BG988" s="582"/>
      <c r="BH988" s="582"/>
      <c r="BI988" s="582"/>
      <c r="BJ988" s="582"/>
      <c r="BK988" s="582"/>
      <c r="BL988" s="582"/>
      <c r="BM988" s="582"/>
      <c r="BN988" s="582"/>
      <c r="BO988" s="582"/>
      <c r="BP988" s="582"/>
      <c r="BQ988" s="582"/>
      <c r="BR988" s="582"/>
      <c r="BS988" s="582"/>
      <c r="BT988" s="582"/>
      <c r="BU988" s="582"/>
      <c r="BV988" s="583"/>
    </row>
    <row r="989" spans="1:74" ht="96" customHeight="1" x14ac:dyDescent="0.3">
      <c r="A989" s="1228"/>
      <c r="B989" s="1380"/>
      <c r="C989" s="1380"/>
      <c r="D989" s="1208"/>
      <c r="E989" s="1211"/>
      <c r="F989" s="1447"/>
      <c r="G989" s="626" t="s">
        <v>885</v>
      </c>
      <c r="H989" s="604" t="s">
        <v>489</v>
      </c>
      <c r="I989" s="611" t="s">
        <v>505</v>
      </c>
      <c r="J989" s="644">
        <v>180</v>
      </c>
      <c r="K989" s="687">
        <v>4440</v>
      </c>
      <c r="L989" s="628">
        <v>3</v>
      </c>
      <c r="M989" s="935" t="s">
        <v>158</v>
      </c>
      <c r="N989" s="582"/>
      <c r="O989" s="582"/>
      <c r="P989" s="582"/>
      <c r="Q989" s="582"/>
      <c r="R989" s="582"/>
      <c r="S989" s="582"/>
      <c r="T989" s="582"/>
      <c r="U989" s="582"/>
      <c r="V989" s="582"/>
      <c r="W989" s="582"/>
      <c r="X989" s="582"/>
      <c r="Y989" s="582"/>
      <c r="Z989" s="582"/>
      <c r="AA989" s="582"/>
      <c r="AB989" s="582"/>
      <c r="AC989" s="582"/>
      <c r="AD989" s="582"/>
      <c r="AE989" s="582"/>
      <c r="AF989" s="582"/>
      <c r="AG989" s="582"/>
      <c r="AH989" s="582"/>
      <c r="AI989" s="582"/>
      <c r="AJ989" s="582"/>
      <c r="AK989" s="582"/>
      <c r="AL989" s="582"/>
      <c r="AM989" s="582"/>
      <c r="AN989" s="582"/>
      <c r="AO989" s="582"/>
      <c r="AP989" s="582"/>
      <c r="AQ989" s="582"/>
      <c r="AR989" s="582"/>
      <c r="AS989" s="582"/>
      <c r="AT989" s="582"/>
      <c r="AU989" s="582"/>
      <c r="AV989" s="582"/>
      <c r="AW989" s="582"/>
      <c r="AX989" s="582"/>
      <c r="AY989" s="582"/>
      <c r="AZ989" s="582"/>
      <c r="BA989" s="582"/>
      <c r="BB989" s="582"/>
      <c r="BC989" s="582"/>
      <c r="BD989" s="582"/>
      <c r="BE989" s="582"/>
      <c r="BF989" s="582"/>
      <c r="BG989" s="582"/>
      <c r="BH989" s="582"/>
      <c r="BI989" s="582"/>
      <c r="BJ989" s="582"/>
      <c r="BK989" s="582"/>
      <c r="BL989" s="582"/>
      <c r="BM989" s="582"/>
      <c r="BN989" s="582"/>
      <c r="BO989" s="582"/>
      <c r="BP989" s="582"/>
      <c r="BQ989" s="582"/>
      <c r="BR989" s="582"/>
      <c r="BS989" s="582"/>
      <c r="BT989" s="582"/>
      <c r="BU989" s="582"/>
      <c r="BV989" s="583"/>
    </row>
    <row r="990" spans="1:74" ht="37.5" x14ac:dyDescent="0.3">
      <c r="A990" s="1229"/>
      <c r="B990" s="1381"/>
      <c r="C990" s="1381"/>
      <c r="D990" s="1209"/>
      <c r="E990" s="1212"/>
      <c r="F990" s="1447"/>
      <c r="G990" s="645" t="s">
        <v>810</v>
      </c>
      <c r="H990" s="646" t="s">
        <v>492</v>
      </c>
      <c r="I990" s="646" t="s">
        <v>25</v>
      </c>
      <c r="J990" s="646">
        <v>1</v>
      </c>
      <c r="K990" s="688">
        <v>350</v>
      </c>
      <c r="L990" s="647">
        <v>4</v>
      </c>
      <c r="M990" s="935" t="s">
        <v>493</v>
      </c>
      <c r="N990" s="582"/>
      <c r="O990" s="582"/>
      <c r="P990" s="582"/>
      <c r="Q990" s="582"/>
      <c r="R990" s="582"/>
      <c r="S990" s="582"/>
      <c r="T990" s="582"/>
      <c r="U990" s="582"/>
      <c r="V990" s="582"/>
      <c r="W990" s="582"/>
      <c r="X990" s="582"/>
      <c r="Y990" s="582"/>
      <c r="Z990" s="582"/>
      <c r="AA990" s="582"/>
      <c r="AB990" s="582"/>
      <c r="AC990" s="582"/>
      <c r="AD990" s="582"/>
      <c r="AE990" s="582"/>
      <c r="AF990" s="582"/>
      <c r="AG990" s="582"/>
      <c r="AH990" s="582"/>
      <c r="AI990" s="582"/>
      <c r="AJ990" s="582"/>
      <c r="AK990" s="582"/>
      <c r="AL990" s="582"/>
      <c r="AM990" s="582"/>
      <c r="AN990" s="582"/>
      <c r="AO990" s="582"/>
      <c r="AP990" s="582"/>
      <c r="AQ990" s="582"/>
      <c r="AR990" s="582"/>
      <c r="AS990" s="582"/>
      <c r="AT990" s="582"/>
      <c r="AU990" s="582"/>
      <c r="AV990" s="582"/>
      <c r="AW990" s="582"/>
      <c r="AX990" s="582"/>
      <c r="AY990" s="582"/>
      <c r="AZ990" s="582"/>
      <c r="BA990" s="582"/>
      <c r="BB990" s="582"/>
      <c r="BC990" s="582"/>
      <c r="BD990" s="582"/>
      <c r="BE990" s="582"/>
      <c r="BF990" s="582"/>
      <c r="BG990" s="582"/>
      <c r="BH990" s="582"/>
      <c r="BI990" s="582"/>
      <c r="BJ990" s="582"/>
      <c r="BK990" s="582"/>
      <c r="BL990" s="582"/>
      <c r="BM990" s="582"/>
      <c r="BN990" s="582"/>
      <c r="BO990" s="582"/>
      <c r="BP990" s="582"/>
      <c r="BQ990" s="582"/>
      <c r="BR990" s="582"/>
      <c r="BS990" s="582"/>
      <c r="BT990" s="582"/>
      <c r="BU990" s="582"/>
      <c r="BV990" s="583"/>
    </row>
    <row r="991" spans="1:74" ht="39.75" customHeight="1" x14ac:dyDescent="0.3">
      <c r="A991" s="80" t="s">
        <v>480</v>
      </c>
      <c r="B991" s="80" t="s">
        <v>811</v>
      </c>
      <c r="C991" s="80" t="s">
        <v>480</v>
      </c>
      <c r="D991" s="275" t="s">
        <v>480</v>
      </c>
      <c r="E991" s="668" t="s">
        <v>480</v>
      </c>
      <c r="F991" s="634">
        <v>4</v>
      </c>
      <c r="G991" s="70" t="s">
        <v>480</v>
      </c>
      <c r="H991" s="65" t="s">
        <v>480</v>
      </c>
      <c r="I991" s="65" t="s">
        <v>480</v>
      </c>
      <c r="J991" s="64" t="s">
        <v>480</v>
      </c>
      <c r="K991" s="660">
        <f>SUM(K985:K990)</f>
        <v>21018</v>
      </c>
      <c r="L991" s="630">
        <v>4</v>
      </c>
      <c r="M991" s="937" t="s">
        <v>480</v>
      </c>
      <c r="N991" s="582"/>
      <c r="O991" s="582"/>
      <c r="P991" s="582"/>
      <c r="Q991" s="582"/>
      <c r="R991" s="582"/>
      <c r="S991" s="582"/>
      <c r="T991" s="582"/>
      <c r="U991" s="582"/>
      <c r="V991" s="582"/>
      <c r="W991" s="582"/>
      <c r="X991" s="582"/>
      <c r="Y991" s="582"/>
      <c r="Z991" s="582"/>
      <c r="AA991" s="582"/>
      <c r="AB991" s="582"/>
      <c r="AC991" s="582"/>
      <c r="AD991" s="582"/>
      <c r="AE991" s="582"/>
      <c r="AF991" s="582"/>
      <c r="AG991" s="582"/>
      <c r="AH991" s="582"/>
      <c r="AI991" s="582"/>
      <c r="AJ991" s="582"/>
      <c r="AK991" s="582"/>
      <c r="AL991" s="582"/>
      <c r="AM991" s="582"/>
      <c r="AN991" s="582"/>
      <c r="AO991" s="582"/>
      <c r="AP991" s="582"/>
      <c r="AQ991" s="582"/>
      <c r="AR991" s="582"/>
      <c r="AS991" s="582"/>
      <c r="AT991" s="582"/>
      <c r="AU991" s="582"/>
      <c r="AV991" s="582"/>
      <c r="AW991" s="582"/>
      <c r="AX991" s="582"/>
      <c r="AY991" s="582"/>
      <c r="AZ991" s="582"/>
      <c r="BA991" s="582"/>
      <c r="BB991" s="582"/>
      <c r="BC991" s="582"/>
      <c r="BD991" s="582"/>
      <c r="BE991" s="582"/>
      <c r="BF991" s="582"/>
      <c r="BG991" s="582"/>
      <c r="BH991" s="582"/>
      <c r="BI991" s="582"/>
      <c r="BJ991" s="582"/>
      <c r="BK991" s="582"/>
      <c r="BL991" s="582"/>
      <c r="BM991" s="582"/>
      <c r="BN991" s="582"/>
      <c r="BO991" s="582"/>
      <c r="BP991" s="582"/>
      <c r="BQ991" s="582"/>
      <c r="BR991" s="582"/>
      <c r="BS991" s="582"/>
      <c r="BT991" s="582"/>
      <c r="BU991" s="582"/>
      <c r="BV991" s="583"/>
    </row>
    <row r="992" spans="1:74" ht="52.5" customHeight="1" x14ac:dyDescent="0.3">
      <c r="A992" s="1227">
        <v>22</v>
      </c>
      <c r="B992" s="1379" t="s">
        <v>55</v>
      </c>
      <c r="C992" s="1379" t="s">
        <v>886</v>
      </c>
      <c r="D992" s="1207">
        <v>4975</v>
      </c>
      <c r="E992" s="1210">
        <v>1853730</v>
      </c>
      <c r="F992" s="1451">
        <v>4</v>
      </c>
      <c r="G992" s="597" t="s">
        <v>796</v>
      </c>
      <c r="H992" s="604" t="s">
        <v>484</v>
      </c>
      <c r="I992" s="611" t="s">
        <v>25</v>
      </c>
      <c r="J992" s="605">
        <v>19</v>
      </c>
      <c r="K992" s="687">
        <v>13300</v>
      </c>
      <c r="L992" s="628">
        <v>1</v>
      </c>
      <c r="M992" s="935" t="s">
        <v>126</v>
      </c>
      <c r="N992" s="582"/>
      <c r="O992" s="582"/>
      <c r="P992" s="582"/>
      <c r="Q992" s="582"/>
      <c r="R992" s="582"/>
      <c r="S992" s="582"/>
      <c r="T992" s="582"/>
      <c r="U992" s="582"/>
      <c r="V992" s="582"/>
      <c r="W992" s="582"/>
      <c r="X992" s="582"/>
      <c r="Y992" s="582"/>
      <c r="Z992" s="582"/>
      <c r="AA992" s="582"/>
      <c r="AB992" s="582"/>
      <c r="AC992" s="582"/>
      <c r="AD992" s="582"/>
      <c r="AE992" s="582"/>
      <c r="AF992" s="582"/>
      <c r="AG992" s="582"/>
      <c r="AH992" s="582"/>
      <c r="AI992" s="582"/>
      <c r="AJ992" s="582"/>
      <c r="AK992" s="582"/>
      <c r="AL992" s="582"/>
      <c r="AM992" s="582"/>
      <c r="AN992" s="582"/>
      <c r="AO992" s="582"/>
      <c r="AP992" s="582"/>
      <c r="AQ992" s="582"/>
      <c r="AR992" s="582"/>
      <c r="AS992" s="582"/>
      <c r="AT992" s="582"/>
      <c r="AU992" s="582"/>
      <c r="AV992" s="582"/>
      <c r="AW992" s="582"/>
      <c r="AX992" s="582"/>
      <c r="AY992" s="582"/>
      <c r="AZ992" s="582"/>
      <c r="BA992" s="582"/>
      <c r="BB992" s="582"/>
      <c r="BC992" s="582"/>
      <c r="BD992" s="582"/>
      <c r="BE992" s="582"/>
      <c r="BF992" s="582"/>
      <c r="BG992" s="582"/>
      <c r="BH992" s="582"/>
      <c r="BI992" s="582"/>
      <c r="BJ992" s="582"/>
      <c r="BK992" s="582"/>
      <c r="BL992" s="582"/>
      <c r="BM992" s="582"/>
      <c r="BN992" s="582"/>
      <c r="BO992" s="582"/>
      <c r="BP992" s="582"/>
      <c r="BQ992" s="582"/>
      <c r="BR992" s="582"/>
      <c r="BS992" s="582"/>
      <c r="BT992" s="582"/>
      <c r="BU992" s="582"/>
      <c r="BV992" s="583"/>
    </row>
    <row r="993" spans="1:74" ht="52.5" customHeight="1" x14ac:dyDescent="0.3">
      <c r="A993" s="1228"/>
      <c r="B993" s="1380"/>
      <c r="C993" s="1380"/>
      <c r="D993" s="1208"/>
      <c r="E993" s="1211"/>
      <c r="F993" s="1451"/>
      <c r="G993" s="1195" t="s">
        <v>887</v>
      </c>
      <c r="H993" s="604" t="s">
        <v>798</v>
      </c>
      <c r="I993" s="611" t="s">
        <v>133</v>
      </c>
      <c r="J993" s="605">
        <v>3</v>
      </c>
      <c r="K993" s="687">
        <v>450</v>
      </c>
      <c r="L993" s="1188">
        <v>2</v>
      </c>
      <c r="M993" s="1035" t="s">
        <v>135</v>
      </c>
      <c r="N993" s="582"/>
      <c r="O993" s="582"/>
      <c r="P993" s="582"/>
      <c r="Q993" s="582"/>
      <c r="R993" s="582"/>
      <c r="S993" s="582"/>
      <c r="T993" s="582"/>
      <c r="U993" s="582"/>
      <c r="V993" s="582"/>
      <c r="W993" s="582"/>
      <c r="X993" s="582"/>
      <c r="Y993" s="582"/>
      <c r="Z993" s="582"/>
      <c r="AA993" s="582"/>
      <c r="AB993" s="582"/>
      <c r="AC993" s="582"/>
      <c r="AD993" s="582"/>
      <c r="AE993" s="582"/>
      <c r="AF993" s="582"/>
      <c r="AG993" s="582"/>
      <c r="AH993" s="582"/>
      <c r="AI993" s="582"/>
      <c r="AJ993" s="582"/>
      <c r="AK993" s="582"/>
      <c r="AL993" s="582"/>
      <c r="AM993" s="582"/>
      <c r="AN993" s="582"/>
      <c r="AO993" s="582"/>
      <c r="AP993" s="582"/>
      <c r="AQ993" s="582"/>
      <c r="AR993" s="582"/>
      <c r="AS993" s="582"/>
      <c r="AT993" s="582"/>
      <c r="AU993" s="582"/>
      <c r="AV993" s="582"/>
      <c r="AW993" s="582"/>
      <c r="AX993" s="582"/>
      <c r="AY993" s="582"/>
      <c r="AZ993" s="582"/>
      <c r="BA993" s="582"/>
      <c r="BB993" s="582"/>
      <c r="BC993" s="582"/>
      <c r="BD993" s="582"/>
      <c r="BE993" s="582"/>
      <c r="BF993" s="582"/>
      <c r="BG993" s="582"/>
      <c r="BH993" s="582"/>
      <c r="BI993" s="582"/>
      <c r="BJ993" s="582"/>
      <c r="BK993" s="582"/>
      <c r="BL993" s="582"/>
      <c r="BM993" s="582"/>
      <c r="BN993" s="582"/>
      <c r="BO993" s="582"/>
      <c r="BP993" s="582"/>
      <c r="BQ993" s="582"/>
      <c r="BR993" s="582"/>
      <c r="BS993" s="582"/>
      <c r="BT993" s="582"/>
      <c r="BU993" s="582"/>
      <c r="BV993" s="583"/>
    </row>
    <row r="994" spans="1:74" ht="52.5" customHeight="1" x14ac:dyDescent="0.3">
      <c r="A994" s="1228"/>
      <c r="B994" s="1380"/>
      <c r="C994" s="1380"/>
      <c r="D994" s="1208"/>
      <c r="E994" s="1211"/>
      <c r="F994" s="1451"/>
      <c r="G994" s="1196"/>
      <c r="H994" s="395" t="s">
        <v>484</v>
      </c>
      <c r="I994" s="604" t="s">
        <v>25</v>
      </c>
      <c r="J994" s="605">
        <v>29.2</v>
      </c>
      <c r="K994" s="687">
        <v>4088</v>
      </c>
      <c r="L994" s="1188"/>
      <c r="M994" s="1036"/>
      <c r="N994" s="582"/>
      <c r="O994" s="582"/>
      <c r="P994" s="582"/>
      <c r="Q994" s="582"/>
      <c r="R994" s="582"/>
      <c r="S994" s="582"/>
      <c r="T994" s="582"/>
      <c r="U994" s="582"/>
      <c r="V994" s="582"/>
      <c r="W994" s="582"/>
      <c r="X994" s="582"/>
      <c r="Y994" s="582"/>
      <c r="Z994" s="582"/>
      <c r="AA994" s="582"/>
      <c r="AB994" s="582"/>
      <c r="AC994" s="582"/>
      <c r="AD994" s="582"/>
      <c r="AE994" s="582"/>
      <c r="AF994" s="582"/>
      <c r="AG994" s="582"/>
      <c r="AH994" s="582"/>
      <c r="AI994" s="582"/>
      <c r="AJ994" s="582"/>
      <c r="AK994" s="582"/>
      <c r="AL994" s="582"/>
      <c r="AM994" s="582"/>
      <c r="AN994" s="582"/>
      <c r="AO994" s="582"/>
      <c r="AP994" s="582"/>
      <c r="AQ994" s="582"/>
      <c r="AR994" s="582"/>
      <c r="AS994" s="582"/>
      <c r="AT994" s="582"/>
      <c r="AU994" s="582"/>
      <c r="AV994" s="582"/>
      <c r="AW994" s="582"/>
      <c r="AX994" s="582"/>
      <c r="AY994" s="582"/>
      <c r="AZ994" s="582"/>
      <c r="BA994" s="582"/>
      <c r="BB994" s="582"/>
      <c r="BC994" s="582"/>
      <c r="BD994" s="582"/>
      <c r="BE994" s="582"/>
      <c r="BF994" s="582"/>
      <c r="BG994" s="582"/>
      <c r="BH994" s="582"/>
      <c r="BI994" s="582"/>
      <c r="BJ994" s="582"/>
      <c r="BK994" s="582"/>
      <c r="BL994" s="582"/>
      <c r="BM994" s="582"/>
      <c r="BN994" s="582"/>
      <c r="BO994" s="582"/>
      <c r="BP994" s="582"/>
      <c r="BQ994" s="582"/>
      <c r="BR994" s="582"/>
      <c r="BS994" s="582"/>
      <c r="BT994" s="582"/>
      <c r="BU994" s="582"/>
      <c r="BV994" s="583"/>
    </row>
    <row r="995" spans="1:74" ht="52.5" customHeight="1" x14ac:dyDescent="0.3">
      <c r="A995" s="1228"/>
      <c r="B995" s="1380"/>
      <c r="C995" s="1380"/>
      <c r="D995" s="1208"/>
      <c r="E995" s="1211"/>
      <c r="F995" s="1451"/>
      <c r="G995" s="1213" t="s">
        <v>888</v>
      </c>
      <c r="H995" s="395" t="s">
        <v>884</v>
      </c>
      <c r="I995" s="609" t="s">
        <v>133</v>
      </c>
      <c r="J995" s="396">
        <v>1</v>
      </c>
      <c r="K995" s="685">
        <v>1300</v>
      </c>
      <c r="L995" s="1188">
        <v>3</v>
      </c>
      <c r="M995" s="1035" t="s">
        <v>490</v>
      </c>
      <c r="N995" s="582"/>
      <c r="O995" s="582"/>
      <c r="P995" s="582"/>
      <c r="Q995" s="582"/>
      <c r="R995" s="582"/>
      <c r="S995" s="582"/>
      <c r="T995" s="582"/>
      <c r="U995" s="582"/>
      <c r="V995" s="582"/>
      <c r="W995" s="582"/>
      <c r="X995" s="582"/>
      <c r="Y995" s="582"/>
      <c r="Z995" s="582"/>
      <c r="AA995" s="582"/>
      <c r="AB995" s="582"/>
      <c r="AC995" s="582"/>
      <c r="AD995" s="582"/>
      <c r="AE995" s="582"/>
      <c r="AF995" s="582"/>
      <c r="AG995" s="582"/>
      <c r="AH995" s="582"/>
      <c r="AI995" s="582"/>
      <c r="AJ995" s="582"/>
      <c r="AK995" s="582"/>
      <c r="AL995" s="582"/>
      <c r="AM995" s="582"/>
      <c r="AN995" s="582"/>
      <c r="AO995" s="582"/>
      <c r="AP995" s="582"/>
      <c r="AQ995" s="582"/>
      <c r="AR995" s="582"/>
      <c r="AS995" s="582"/>
      <c r="AT995" s="582"/>
      <c r="AU995" s="582"/>
      <c r="AV995" s="582"/>
      <c r="AW995" s="582"/>
      <c r="AX995" s="582"/>
      <c r="AY995" s="582"/>
      <c r="AZ995" s="582"/>
      <c r="BA995" s="582"/>
      <c r="BB995" s="582"/>
      <c r="BC995" s="582"/>
      <c r="BD995" s="582"/>
      <c r="BE995" s="582"/>
      <c r="BF995" s="582"/>
      <c r="BG995" s="582"/>
      <c r="BH995" s="582"/>
      <c r="BI995" s="582"/>
      <c r="BJ995" s="582"/>
      <c r="BK995" s="582"/>
      <c r="BL995" s="582"/>
      <c r="BM995" s="582"/>
      <c r="BN995" s="582"/>
      <c r="BO995" s="582"/>
      <c r="BP995" s="582"/>
      <c r="BQ995" s="582"/>
      <c r="BR995" s="582"/>
      <c r="BS995" s="582"/>
      <c r="BT995" s="582"/>
      <c r="BU995" s="582"/>
      <c r="BV995" s="583"/>
    </row>
    <row r="996" spans="1:74" ht="52.5" customHeight="1" x14ac:dyDescent="0.3">
      <c r="A996" s="1228"/>
      <c r="B996" s="1380"/>
      <c r="C996" s="1380"/>
      <c r="D996" s="1208"/>
      <c r="E996" s="1211"/>
      <c r="F996" s="1451"/>
      <c r="G996" s="1213"/>
      <c r="H996" s="600" t="s">
        <v>492</v>
      </c>
      <c r="I996" s="600" t="s">
        <v>25</v>
      </c>
      <c r="J996" s="601">
        <v>31</v>
      </c>
      <c r="K996" s="685">
        <v>4260</v>
      </c>
      <c r="L996" s="1188"/>
      <c r="M996" s="1036"/>
      <c r="N996" s="582"/>
      <c r="O996" s="582"/>
      <c r="P996" s="582"/>
      <c r="Q996" s="582"/>
      <c r="R996" s="582"/>
      <c r="S996" s="582"/>
      <c r="T996" s="582"/>
      <c r="U996" s="582"/>
      <c r="V996" s="582"/>
      <c r="W996" s="582"/>
      <c r="X996" s="582"/>
      <c r="Y996" s="582"/>
      <c r="Z996" s="582"/>
      <c r="AA996" s="582"/>
      <c r="AB996" s="582"/>
      <c r="AC996" s="582"/>
      <c r="AD996" s="582"/>
      <c r="AE996" s="582"/>
      <c r="AF996" s="582"/>
      <c r="AG996" s="582"/>
      <c r="AH996" s="582"/>
      <c r="AI996" s="582"/>
      <c r="AJ996" s="582"/>
      <c r="AK996" s="582"/>
      <c r="AL996" s="582"/>
      <c r="AM996" s="582"/>
      <c r="AN996" s="582"/>
      <c r="AO996" s="582"/>
      <c r="AP996" s="582"/>
      <c r="AQ996" s="582"/>
      <c r="AR996" s="582"/>
      <c r="AS996" s="582"/>
      <c r="AT996" s="582"/>
      <c r="AU996" s="582"/>
      <c r="AV996" s="582"/>
      <c r="AW996" s="582"/>
      <c r="AX996" s="582"/>
      <c r="AY996" s="582"/>
      <c r="AZ996" s="582"/>
      <c r="BA996" s="582"/>
      <c r="BB996" s="582"/>
      <c r="BC996" s="582"/>
      <c r="BD996" s="582"/>
      <c r="BE996" s="582"/>
      <c r="BF996" s="582"/>
      <c r="BG996" s="582"/>
      <c r="BH996" s="582"/>
      <c r="BI996" s="582"/>
      <c r="BJ996" s="582"/>
      <c r="BK996" s="582"/>
      <c r="BL996" s="582"/>
      <c r="BM996" s="582"/>
      <c r="BN996" s="582"/>
      <c r="BO996" s="582"/>
      <c r="BP996" s="582"/>
      <c r="BQ996" s="582"/>
      <c r="BR996" s="582"/>
      <c r="BS996" s="582"/>
      <c r="BT996" s="582"/>
      <c r="BU996" s="582"/>
      <c r="BV996" s="583"/>
    </row>
    <row r="997" spans="1:74" ht="52.5" customHeight="1" x14ac:dyDescent="0.3">
      <c r="A997" s="1229"/>
      <c r="B997" s="1381"/>
      <c r="C997" s="1381"/>
      <c r="D997" s="1209"/>
      <c r="E997" s="1212"/>
      <c r="F997" s="1451"/>
      <c r="G997" s="642" t="s">
        <v>810</v>
      </c>
      <c r="H997" s="643" t="s">
        <v>492</v>
      </c>
      <c r="I997" s="643" t="s">
        <v>25</v>
      </c>
      <c r="J997" s="643">
        <v>1</v>
      </c>
      <c r="K997" s="688">
        <v>350</v>
      </c>
      <c r="L997" s="628">
        <v>4</v>
      </c>
      <c r="M997" s="935" t="s">
        <v>493</v>
      </c>
      <c r="N997" s="582"/>
      <c r="O997" s="582"/>
      <c r="P997" s="582"/>
      <c r="Q997" s="582"/>
      <c r="R997" s="582"/>
      <c r="S997" s="582"/>
      <c r="T997" s="582"/>
      <c r="U997" s="582"/>
      <c r="V997" s="582"/>
      <c r="W997" s="582"/>
      <c r="X997" s="582"/>
      <c r="Y997" s="582"/>
      <c r="Z997" s="582"/>
      <c r="AA997" s="582"/>
      <c r="AB997" s="582"/>
      <c r="AC997" s="582"/>
      <c r="AD997" s="582"/>
      <c r="AE997" s="582"/>
      <c r="AF997" s="582"/>
      <c r="AG997" s="582"/>
      <c r="AH997" s="582"/>
      <c r="AI997" s="582"/>
      <c r="AJ997" s="582"/>
      <c r="AK997" s="582"/>
      <c r="AL997" s="582"/>
      <c r="AM997" s="582"/>
      <c r="AN997" s="582"/>
      <c r="AO997" s="582"/>
      <c r="AP997" s="582"/>
      <c r="AQ997" s="582"/>
      <c r="AR997" s="582"/>
      <c r="AS997" s="582"/>
      <c r="AT997" s="582"/>
      <c r="AU997" s="582"/>
      <c r="AV997" s="582"/>
      <c r="AW997" s="582"/>
      <c r="AX997" s="582"/>
      <c r="AY997" s="582"/>
      <c r="AZ997" s="582"/>
      <c r="BA997" s="582"/>
      <c r="BB997" s="582"/>
      <c r="BC997" s="582"/>
      <c r="BD997" s="582"/>
      <c r="BE997" s="582"/>
      <c r="BF997" s="582"/>
      <c r="BG997" s="582"/>
      <c r="BH997" s="582"/>
      <c r="BI997" s="582"/>
      <c r="BJ997" s="582"/>
      <c r="BK997" s="582"/>
      <c r="BL997" s="582"/>
      <c r="BM997" s="582"/>
      <c r="BN997" s="582"/>
      <c r="BO997" s="582"/>
      <c r="BP997" s="582"/>
      <c r="BQ997" s="582"/>
      <c r="BR997" s="582"/>
      <c r="BS997" s="582"/>
      <c r="BT997" s="582"/>
      <c r="BU997" s="582"/>
      <c r="BV997" s="583"/>
    </row>
    <row r="998" spans="1:74" ht="39.75" customHeight="1" x14ac:dyDescent="0.3">
      <c r="A998" s="80" t="s">
        <v>480</v>
      </c>
      <c r="B998" s="80" t="s">
        <v>811</v>
      </c>
      <c r="C998" s="80" t="s">
        <v>480</v>
      </c>
      <c r="D998" s="275" t="s">
        <v>480</v>
      </c>
      <c r="E998" s="672" t="s">
        <v>480</v>
      </c>
      <c r="F998" s="275">
        <v>4</v>
      </c>
      <c r="G998" s="70" t="s">
        <v>480</v>
      </c>
      <c r="H998" s="65" t="s">
        <v>480</v>
      </c>
      <c r="I998" s="65" t="s">
        <v>480</v>
      </c>
      <c r="J998" s="64" t="s">
        <v>480</v>
      </c>
      <c r="K998" s="660">
        <f>SUM(K992:K997)</f>
        <v>23748</v>
      </c>
      <c r="L998" s="630">
        <v>4</v>
      </c>
      <c r="M998" s="937" t="s">
        <v>480</v>
      </c>
      <c r="N998" s="582"/>
      <c r="O998" s="582"/>
      <c r="P998" s="582"/>
      <c r="Q998" s="582"/>
      <c r="R998" s="582"/>
      <c r="S998" s="582"/>
      <c r="T998" s="582"/>
      <c r="U998" s="582"/>
      <c r="V998" s="582"/>
      <c r="W998" s="582"/>
      <c r="X998" s="582"/>
      <c r="Y998" s="582"/>
      <c r="Z998" s="582"/>
      <c r="AA998" s="582"/>
      <c r="AB998" s="582"/>
      <c r="AC998" s="582"/>
      <c r="AD998" s="582"/>
      <c r="AE998" s="582"/>
      <c r="AF998" s="582"/>
      <c r="AG998" s="582"/>
      <c r="AH998" s="582"/>
      <c r="AI998" s="582"/>
      <c r="AJ998" s="582"/>
      <c r="AK998" s="582"/>
      <c r="AL998" s="582"/>
      <c r="AM998" s="582"/>
      <c r="AN998" s="582"/>
      <c r="AO998" s="582"/>
      <c r="AP998" s="582"/>
      <c r="AQ998" s="582"/>
      <c r="AR998" s="582"/>
      <c r="AS998" s="582"/>
      <c r="AT998" s="582"/>
      <c r="AU998" s="582"/>
      <c r="AV998" s="582"/>
      <c r="AW998" s="582"/>
      <c r="AX998" s="582"/>
      <c r="AY998" s="582"/>
      <c r="AZ998" s="582"/>
      <c r="BA998" s="582"/>
      <c r="BB998" s="582"/>
      <c r="BC998" s="582"/>
      <c r="BD998" s="582"/>
      <c r="BE998" s="582"/>
      <c r="BF998" s="582"/>
      <c r="BG998" s="582"/>
      <c r="BH998" s="582"/>
      <c r="BI998" s="582"/>
      <c r="BJ998" s="582"/>
      <c r="BK998" s="582"/>
      <c r="BL998" s="582"/>
      <c r="BM998" s="582"/>
      <c r="BN998" s="582"/>
      <c r="BO998" s="582"/>
      <c r="BP998" s="582"/>
      <c r="BQ998" s="582"/>
      <c r="BR998" s="582"/>
      <c r="BS998" s="582"/>
      <c r="BT998" s="582"/>
      <c r="BU998" s="582"/>
      <c r="BV998" s="583"/>
    </row>
    <row r="999" spans="1:74" ht="54" customHeight="1" x14ac:dyDescent="0.3">
      <c r="A999" s="1227">
        <v>23</v>
      </c>
      <c r="B999" s="1379" t="s">
        <v>55</v>
      </c>
      <c r="C999" s="1379" t="s">
        <v>889</v>
      </c>
      <c r="D999" s="1207">
        <v>4231</v>
      </c>
      <c r="E999" s="1210">
        <v>1576509</v>
      </c>
      <c r="F999" s="1379">
        <v>5</v>
      </c>
      <c r="G999" s="383" t="s">
        <v>796</v>
      </c>
      <c r="H999" s="395" t="s">
        <v>484</v>
      </c>
      <c r="I999" s="609" t="s">
        <v>25</v>
      </c>
      <c r="J999" s="396">
        <v>12.5</v>
      </c>
      <c r="K999" s="685">
        <v>8750</v>
      </c>
      <c r="L999" s="628">
        <v>1</v>
      </c>
      <c r="M999" s="935" t="s">
        <v>126</v>
      </c>
      <c r="N999" s="582"/>
      <c r="O999" s="582"/>
      <c r="P999" s="582"/>
      <c r="Q999" s="582"/>
      <c r="R999" s="582"/>
      <c r="S999" s="582"/>
      <c r="T999" s="582"/>
      <c r="U999" s="582"/>
      <c r="V999" s="582"/>
      <c r="W999" s="582"/>
      <c r="X999" s="582"/>
      <c r="Y999" s="582"/>
      <c r="Z999" s="582"/>
      <c r="AA999" s="582"/>
      <c r="AB999" s="582"/>
      <c r="AC999" s="582"/>
      <c r="AD999" s="582"/>
      <c r="AE999" s="582"/>
      <c r="AF999" s="582"/>
      <c r="AG999" s="582"/>
      <c r="AH999" s="582"/>
      <c r="AI999" s="582"/>
      <c r="AJ999" s="582"/>
      <c r="AK999" s="582"/>
      <c r="AL999" s="582"/>
      <c r="AM999" s="582"/>
      <c r="AN999" s="582"/>
      <c r="AO999" s="582"/>
      <c r="AP999" s="582"/>
      <c r="AQ999" s="582"/>
      <c r="AR999" s="582"/>
      <c r="AS999" s="582"/>
      <c r="AT999" s="582"/>
      <c r="AU999" s="582"/>
      <c r="AV999" s="582"/>
      <c r="AW999" s="582"/>
      <c r="AX999" s="582"/>
      <c r="AY999" s="582"/>
      <c r="AZ999" s="582"/>
      <c r="BA999" s="582"/>
      <c r="BB999" s="582"/>
      <c r="BC999" s="582"/>
      <c r="BD999" s="582"/>
      <c r="BE999" s="582"/>
      <c r="BF999" s="582"/>
      <c r="BG999" s="582"/>
      <c r="BH999" s="582"/>
      <c r="BI999" s="582"/>
      <c r="BJ999" s="582"/>
      <c r="BK999" s="582"/>
      <c r="BL999" s="582"/>
      <c r="BM999" s="582"/>
      <c r="BN999" s="582"/>
      <c r="BO999" s="582"/>
      <c r="BP999" s="582"/>
      <c r="BQ999" s="582"/>
      <c r="BR999" s="582"/>
      <c r="BS999" s="582"/>
      <c r="BT999" s="582"/>
      <c r="BU999" s="582"/>
      <c r="BV999" s="583"/>
    </row>
    <row r="1000" spans="1:74" ht="54" customHeight="1" x14ac:dyDescent="0.3">
      <c r="A1000" s="1228"/>
      <c r="B1000" s="1380"/>
      <c r="C1000" s="1380"/>
      <c r="D1000" s="1208"/>
      <c r="E1000" s="1211"/>
      <c r="F1000" s="1380"/>
      <c r="G1000" s="1213" t="s">
        <v>890</v>
      </c>
      <c r="H1000" s="395" t="s">
        <v>798</v>
      </c>
      <c r="I1000" s="609" t="s">
        <v>133</v>
      </c>
      <c r="J1000" s="396">
        <v>2</v>
      </c>
      <c r="K1000" s="685">
        <v>300</v>
      </c>
      <c r="L1000" s="1188">
        <v>2</v>
      </c>
      <c r="M1000" s="1035" t="s">
        <v>135</v>
      </c>
      <c r="N1000" s="582"/>
      <c r="O1000" s="582"/>
      <c r="P1000" s="582"/>
      <c r="Q1000" s="582"/>
      <c r="R1000" s="582"/>
      <c r="S1000" s="582"/>
      <c r="T1000" s="582"/>
      <c r="U1000" s="582"/>
      <c r="V1000" s="582"/>
      <c r="W1000" s="582"/>
      <c r="X1000" s="582"/>
      <c r="Y1000" s="582"/>
      <c r="Z1000" s="582"/>
      <c r="AA1000" s="582"/>
      <c r="AB1000" s="582"/>
      <c r="AC1000" s="582"/>
      <c r="AD1000" s="582"/>
      <c r="AE1000" s="582"/>
      <c r="AF1000" s="582"/>
      <c r="AG1000" s="582"/>
      <c r="AH1000" s="582"/>
      <c r="AI1000" s="582"/>
      <c r="AJ1000" s="582"/>
      <c r="AK1000" s="582"/>
      <c r="AL1000" s="582"/>
      <c r="AM1000" s="582"/>
      <c r="AN1000" s="582"/>
      <c r="AO1000" s="582"/>
      <c r="AP1000" s="582"/>
      <c r="AQ1000" s="582"/>
      <c r="AR1000" s="582"/>
      <c r="AS1000" s="582"/>
      <c r="AT1000" s="582"/>
      <c r="AU1000" s="582"/>
      <c r="AV1000" s="582"/>
      <c r="AW1000" s="582"/>
      <c r="AX1000" s="582"/>
      <c r="AY1000" s="582"/>
      <c r="AZ1000" s="582"/>
      <c r="BA1000" s="582"/>
      <c r="BB1000" s="582"/>
      <c r="BC1000" s="582"/>
      <c r="BD1000" s="582"/>
      <c r="BE1000" s="582"/>
      <c r="BF1000" s="582"/>
      <c r="BG1000" s="582"/>
      <c r="BH1000" s="582"/>
      <c r="BI1000" s="582"/>
      <c r="BJ1000" s="582"/>
      <c r="BK1000" s="582"/>
      <c r="BL1000" s="582"/>
      <c r="BM1000" s="582"/>
      <c r="BN1000" s="582"/>
      <c r="BO1000" s="582"/>
      <c r="BP1000" s="582"/>
      <c r="BQ1000" s="582"/>
      <c r="BR1000" s="582"/>
      <c r="BS1000" s="582"/>
      <c r="BT1000" s="582"/>
      <c r="BU1000" s="582"/>
      <c r="BV1000" s="583"/>
    </row>
    <row r="1001" spans="1:74" ht="54" customHeight="1" x14ac:dyDescent="0.3">
      <c r="A1001" s="1228"/>
      <c r="B1001" s="1380"/>
      <c r="C1001" s="1380"/>
      <c r="D1001" s="1208"/>
      <c r="E1001" s="1211"/>
      <c r="F1001" s="1380"/>
      <c r="G1001" s="1214"/>
      <c r="H1001" s="395" t="s">
        <v>484</v>
      </c>
      <c r="I1001" s="395" t="s">
        <v>25</v>
      </c>
      <c r="J1001" s="396">
        <v>14</v>
      </c>
      <c r="K1001" s="685">
        <v>1960</v>
      </c>
      <c r="L1001" s="1188"/>
      <c r="M1001" s="1036"/>
      <c r="N1001" s="582"/>
      <c r="O1001" s="582"/>
      <c r="P1001" s="582"/>
      <c r="Q1001" s="582"/>
      <c r="R1001" s="582"/>
      <c r="S1001" s="582"/>
      <c r="T1001" s="582"/>
      <c r="U1001" s="582"/>
      <c r="V1001" s="582"/>
      <c r="W1001" s="582"/>
      <c r="X1001" s="582"/>
      <c r="Y1001" s="582"/>
      <c r="Z1001" s="582"/>
      <c r="AA1001" s="582"/>
      <c r="AB1001" s="582"/>
      <c r="AC1001" s="582"/>
      <c r="AD1001" s="582"/>
      <c r="AE1001" s="582"/>
      <c r="AF1001" s="582"/>
      <c r="AG1001" s="582"/>
      <c r="AH1001" s="582"/>
      <c r="AI1001" s="582"/>
      <c r="AJ1001" s="582"/>
      <c r="AK1001" s="582"/>
      <c r="AL1001" s="582"/>
      <c r="AM1001" s="582"/>
      <c r="AN1001" s="582"/>
      <c r="AO1001" s="582"/>
      <c r="AP1001" s="582"/>
      <c r="AQ1001" s="582"/>
      <c r="AR1001" s="582"/>
      <c r="AS1001" s="582"/>
      <c r="AT1001" s="582"/>
      <c r="AU1001" s="582"/>
      <c r="AV1001" s="582"/>
      <c r="AW1001" s="582"/>
      <c r="AX1001" s="582"/>
      <c r="AY1001" s="582"/>
      <c r="AZ1001" s="582"/>
      <c r="BA1001" s="582"/>
      <c r="BB1001" s="582"/>
      <c r="BC1001" s="582"/>
      <c r="BD1001" s="582"/>
      <c r="BE1001" s="582"/>
      <c r="BF1001" s="582"/>
      <c r="BG1001" s="582"/>
      <c r="BH1001" s="582"/>
      <c r="BI1001" s="582"/>
      <c r="BJ1001" s="582"/>
      <c r="BK1001" s="582"/>
      <c r="BL1001" s="582"/>
      <c r="BM1001" s="582"/>
      <c r="BN1001" s="582"/>
      <c r="BO1001" s="582"/>
      <c r="BP1001" s="582"/>
      <c r="BQ1001" s="582"/>
      <c r="BR1001" s="582"/>
      <c r="BS1001" s="582"/>
      <c r="BT1001" s="582"/>
      <c r="BU1001" s="582"/>
      <c r="BV1001" s="583"/>
    </row>
    <row r="1002" spans="1:74" ht="54" customHeight="1" x14ac:dyDescent="0.3">
      <c r="A1002" s="1228"/>
      <c r="B1002" s="1380"/>
      <c r="C1002" s="1380"/>
      <c r="D1002" s="1208"/>
      <c r="E1002" s="1211"/>
      <c r="F1002" s="1380"/>
      <c r="G1002" s="1213" t="s">
        <v>891</v>
      </c>
      <c r="H1002" s="395" t="s">
        <v>884</v>
      </c>
      <c r="I1002" s="395" t="s">
        <v>133</v>
      </c>
      <c r="J1002" s="396">
        <v>1</v>
      </c>
      <c r="K1002" s="685">
        <v>2000</v>
      </c>
      <c r="L1002" s="1188">
        <v>3</v>
      </c>
      <c r="M1002" s="1035" t="s">
        <v>490</v>
      </c>
      <c r="N1002" s="582"/>
      <c r="O1002" s="582"/>
      <c r="P1002" s="582"/>
      <c r="Q1002" s="582"/>
      <c r="R1002" s="582"/>
      <c r="S1002" s="582"/>
      <c r="T1002" s="582"/>
      <c r="U1002" s="582"/>
      <c r="V1002" s="582"/>
      <c r="W1002" s="582"/>
      <c r="X1002" s="582"/>
      <c r="Y1002" s="582"/>
      <c r="Z1002" s="582"/>
      <c r="AA1002" s="582"/>
      <c r="AB1002" s="582"/>
      <c r="AC1002" s="582"/>
      <c r="AD1002" s="582"/>
      <c r="AE1002" s="582"/>
      <c r="AF1002" s="582"/>
      <c r="AG1002" s="582"/>
      <c r="AH1002" s="582"/>
      <c r="AI1002" s="582"/>
      <c r="AJ1002" s="582"/>
      <c r="AK1002" s="582"/>
      <c r="AL1002" s="582"/>
      <c r="AM1002" s="582"/>
      <c r="AN1002" s="582"/>
      <c r="AO1002" s="582"/>
      <c r="AP1002" s="582"/>
      <c r="AQ1002" s="582"/>
      <c r="AR1002" s="582"/>
      <c r="AS1002" s="582"/>
      <c r="AT1002" s="582"/>
      <c r="AU1002" s="582"/>
      <c r="AV1002" s="582"/>
      <c r="AW1002" s="582"/>
      <c r="AX1002" s="582"/>
      <c r="AY1002" s="582"/>
      <c r="AZ1002" s="582"/>
      <c r="BA1002" s="582"/>
      <c r="BB1002" s="582"/>
      <c r="BC1002" s="582"/>
      <c r="BD1002" s="582"/>
      <c r="BE1002" s="582"/>
      <c r="BF1002" s="582"/>
      <c r="BG1002" s="582"/>
      <c r="BH1002" s="582"/>
      <c r="BI1002" s="582"/>
      <c r="BJ1002" s="582"/>
      <c r="BK1002" s="582"/>
      <c r="BL1002" s="582"/>
      <c r="BM1002" s="582"/>
      <c r="BN1002" s="582"/>
      <c r="BO1002" s="582"/>
      <c r="BP1002" s="582"/>
      <c r="BQ1002" s="582"/>
      <c r="BR1002" s="582"/>
      <c r="BS1002" s="582"/>
      <c r="BT1002" s="582"/>
      <c r="BU1002" s="582"/>
      <c r="BV1002" s="583"/>
    </row>
    <row r="1003" spans="1:74" ht="54" customHeight="1" x14ac:dyDescent="0.3">
      <c r="A1003" s="1228"/>
      <c r="B1003" s="1380"/>
      <c r="C1003" s="1380"/>
      <c r="D1003" s="1208"/>
      <c r="E1003" s="1211"/>
      <c r="F1003" s="1380"/>
      <c r="G1003" s="1214"/>
      <c r="H1003" s="395" t="s">
        <v>492</v>
      </c>
      <c r="I1003" s="609" t="s">
        <v>25</v>
      </c>
      <c r="J1003" s="396">
        <v>20.3</v>
      </c>
      <c r="K1003" s="685">
        <v>3040</v>
      </c>
      <c r="L1003" s="1188"/>
      <c r="M1003" s="1036"/>
      <c r="N1003" s="582"/>
      <c r="O1003" s="582"/>
      <c r="P1003" s="582"/>
      <c r="Q1003" s="582"/>
      <c r="R1003" s="582"/>
      <c r="S1003" s="582"/>
      <c r="T1003" s="582"/>
      <c r="U1003" s="582"/>
      <c r="V1003" s="582"/>
      <c r="W1003" s="582"/>
      <c r="X1003" s="582"/>
      <c r="Y1003" s="582"/>
      <c r="Z1003" s="582"/>
      <c r="AA1003" s="582"/>
      <c r="AB1003" s="582"/>
      <c r="AC1003" s="582"/>
      <c r="AD1003" s="582"/>
      <c r="AE1003" s="582"/>
      <c r="AF1003" s="582"/>
      <c r="AG1003" s="582"/>
      <c r="AH1003" s="582"/>
      <c r="AI1003" s="582"/>
      <c r="AJ1003" s="582"/>
      <c r="AK1003" s="582"/>
      <c r="AL1003" s="582"/>
      <c r="AM1003" s="582"/>
      <c r="AN1003" s="582"/>
      <c r="AO1003" s="582"/>
      <c r="AP1003" s="582"/>
      <c r="AQ1003" s="582"/>
      <c r="AR1003" s="582"/>
      <c r="AS1003" s="582"/>
      <c r="AT1003" s="582"/>
      <c r="AU1003" s="582"/>
      <c r="AV1003" s="582"/>
      <c r="AW1003" s="582"/>
      <c r="AX1003" s="582"/>
      <c r="AY1003" s="582"/>
      <c r="AZ1003" s="582"/>
      <c r="BA1003" s="582"/>
      <c r="BB1003" s="582"/>
      <c r="BC1003" s="582"/>
      <c r="BD1003" s="582"/>
      <c r="BE1003" s="582"/>
      <c r="BF1003" s="582"/>
      <c r="BG1003" s="582"/>
      <c r="BH1003" s="582"/>
      <c r="BI1003" s="582"/>
      <c r="BJ1003" s="582"/>
      <c r="BK1003" s="582"/>
      <c r="BL1003" s="582"/>
      <c r="BM1003" s="582"/>
      <c r="BN1003" s="582"/>
      <c r="BO1003" s="582"/>
      <c r="BP1003" s="582"/>
      <c r="BQ1003" s="582"/>
      <c r="BR1003" s="582"/>
      <c r="BS1003" s="582"/>
      <c r="BT1003" s="582"/>
      <c r="BU1003" s="582"/>
      <c r="BV1003" s="583"/>
    </row>
    <row r="1004" spans="1:74" ht="99" customHeight="1" x14ac:dyDescent="0.3">
      <c r="A1004" s="1228"/>
      <c r="B1004" s="1380"/>
      <c r="C1004" s="1380"/>
      <c r="D1004" s="1208"/>
      <c r="E1004" s="1211"/>
      <c r="F1004" s="1380"/>
      <c r="G1004" s="596" t="s">
        <v>892</v>
      </c>
      <c r="H1004" s="612" t="s">
        <v>30</v>
      </c>
      <c r="I1004" s="600" t="s">
        <v>505</v>
      </c>
      <c r="J1004" s="845">
        <v>150</v>
      </c>
      <c r="K1004" s="683">
        <v>4050</v>
      </c>
      <c r="L1004" s="628">
        <v>4</v>
      </c>
      <c r="M1004" s="935" t="s">
        <v>158</v>
      </c>
      <c r="N1004" s="582"/>
      <c r="O1004" s="582"/>
      <c r="P1004" s="582"/>
      <c r="Q1004" s="582"/>
      <c r="R1004" s="582"/>
      <c r="S1004" s="582"/>
      <c r="T1004" s="582"/>
      <c r="U1004" s="582"/>
      <c r="V1004" s="582"/>
      <c r="W1004" s="582"/>
      <c r="X1004" s="582"/>
      <c r="Y1004" s="582"/>
      <c r="Z1004" s="582"/>
      <c r="AA1004" s="582"/>
      <c r="AB1004" s="582"/>
      <c r="AC1004" s="582"/>
      <c r="AD1004" s="582"/>
      <c r="AE1004" s="582"/>
      <c r="AF1004" s="582"/>
      <c r="AG1004" s="582"/>
      <c r="AH1004" s="582"/>
      <c r="AI1004" s="582"/>
      <c r="AJ1004" s="582"/>
      <c r="AK1004" s="582"/>
      <c r="AL1004" s="582"/>
      <c r="AM1004" s="582"/>
      <c r="AN1004" s="582"/>
      <c r="AO1004" s="582"/>
      <c r="AP1004" s="582"/>
      <c r="AQ1004" s="582"/>
      <c r="AR1004" s="582"/>
      <c r="AS1004" s="582"/>
      <c r="AT1004" s="582"/>
      <c r="AU1004" s="582"/>
      <c r="AV1004" s="582"/>
      <c r="AW1004" s="582"/>
      <c r="AX1004" s="582"/>
      <c r="AY1004" s="582"/>
      <c r="AZ1004" s="582"/>
      <c r="BA1004" s="582"/>
      <c r="BB1004" s="582"/>
      <c r="BC1004" s="582"/>
      <c r="BD1004" s="582"/>
      <c r="BE1004" s="582"/>
      <c r="BF1004" s="582"/>
      <c r="BG1004" s="582"/>
      <c r="BH1004" s="582"/>
      <c r="BI1004" s="582"/>
      <c r="BJ1004" s="582"/>
      <c r="BK1004" s="582"/>
      <c r="BL1004" s="582"/>
      <c r="BM1004" s="582"/>
      <c r="BN1004" s="582"/>
      <c r="BO1004" s="582"/>
      <c r="BP1004" s="582"/>
      <c r="BQ1004" s="582"/>
      <c r="BR1004" s="582"/>
      <c r="BS1004" s="582"/>
      <c r="BT1004" s="582"/>
      <c r="BU1004" s="582"/>
      <c r="BV1004" s="583"/>
    </row>
    <row r="1005" spans="1:74" ht="54" customHeight="1" x14ac:dyDescent="0.3">
      <c r="A1005" s="1229"/>
      <c r="B1005" s="1381"/>
      <c r="C1005" s="1381"/>
      <c r="D1005" s="1209"/>
      <c r="E1005" s="1212"/>
      <c r="F1005" s="1381"/>
      <c r="G1005" s="476" t="s">
        <v>893</v>
      </c>
      <c r="H1005" s="643" t="s">
        <v>492</v>
      </c>
      <c r="I1005" s="643" t="s">
        <v>25</v>
      </c>
      <c r="J1005" s="643">
        <v>1</v>
      </c>
      <c r="K1005" s="691">
        <v>350</v>
      </c>
      <c r="L1005" s="628">
        <v>5</v>
      </c>
      <c r="M1005" s="935" t="s">
        <v>493</v>
      </c>
      <c r="N1005" s="582"/>
      <c r="O1005" s="582"/>
      <c r="P1005" s="582"/>
      <c r="Q1005" s="582"/>
      <c r="R1005" s="582"/>
      <c r="S1005" s="582"/>
      <c r="T1005" s="582"/>
      <c r="U1005" s="582"/>
      <c r="V1005" s="582"/>
      <c r="W1005" s="582"/>
      <c r="X1005" s="582"/>
      <c r="Y1005" s="582"/>
      <c r="Z1005" s="582"/>
      <c r="AA1005" s="582"/>
      <c r="AB1005" s="582"/>
      <c r="AC1005" s="582"/>
      <c r="AD1005" s="582"/>
      <c r="AE1005" s="582"/>
      <c r="AF1005" s="582"/>
      <c r="AG1005" s="582"/>
      <c r="AH1005" s="582"/>
      <c r="AI1005" s="582"/>
      <c r="AJ1005" s="582"/>
      <c r="AK1005" s="582"/>
      <c r="AL1005" s="582"/>
      <c r="AM1005" s="582"/>
      <c r="AN1005" s="582"/>
      <c r="AO1005" s="582"/>
      <c r="AP1005" s="582"/>
      <c r="AQ1005" s="582"/>
      <c r="AR1005" s="582"/>
      <c r="AS1005" s="582"/>
      <c r="AT1005" s="582"/>
      <c r="AU1005" s="582"/>
      <c r="AV1005" s="582"/>
      <c r="AW1005" s="582"/>
      <c r="AX1005" s="582"/>
      <c r="AY1005" s="582"/>
      <c r="AZ1005" s="582"/>
      <c r="BA1005" s="582"/>
      <c r="BB1005" s="582"/>
      <c r="BC1005" s="582"/>
      <c r="BD1005" s="582"/>
      <c r="BE1005" s="582"/>
      <c r="BF1005" s="582"/>
      <c r="BG1005" s="582"/>
      <c r="BH1005" s="582"/>
      <c r="BI1005" s="582"/>
      <c r="BJ1005" s="582"/>
      <c r="BK1005" s="582"/>
      <c r="BL1005" s="582"/>
      <c r="BM1005" s="582"/>
      <c r="BN1005" s="582"/>
      <c r="BO1005" s="582"/>
      <c r="BP1005" s="582"/>
      <c r="BQ1005" s="582"/>
      <c r="BR1005" s="582"/>
      <c r="BS1005" s="582"/>
      <c r="BT1005" s="582"/>
      <c r="BU1005" s="582"/>
      <c r="BV1005" s="583"/>
    </row>
    <row r="1006" spans="1:74" ht="39.75" customHeight="1" x14ac:dyDescent="0.3">
      <c r="A1006" s="80" t="s">
        <v>480</v>
      </c>
      <c r="B1006" s="80" t="s">
        <v>811</v>
      </c>
      <c r="C1006" s="80" t="s">
        <v>480</v>
      </c>
      <c r="D1006" s="62" t="s">
        <v>480</v>
      </c>
      <c r="E1006" s="669" t="s">
        <v>480</v>
      </c>
      <c r="F1006" s="62">
        <v>5</v>
      </c>
      <c r="G1006" s="71" t="s">
        <v>480</v>
      </c>
      <c r="H1006" s="54" t="s">
        <v>480</v>
      </c>
      <c r="I1006" s="54" t="s">
        <v>480</v>
      </c>
      <c r="J1006" s="64" t="s">
        <v>480</v>
      </c>
      <c r="K1006" s="660">
        <f>SUM(K999:K1005)</f>
        <v>20450</v>
      </c>
      <c r="L1006" s="630">
        <v>5</v>
      </c>
      <c r="M1006" s="937" t="s">
        <v>480</v>
      </c>
      <c r="N1006" s="582"/>
      <c r="O1006" s="582"/>
      <c r="P1006" s="582"/>
      <c r="Q1006" s="582"/>
      <c r="R1006" s="582"/>
      <c r="S1006" s="582"/>
      <c r="T1006" s="582"/>
      <c r="U1006" s="582"/>
      <c r="V1006" s="582"/>
      <c r="W1006" s="582"/>
      <c r="X1006" s="582"/>
      <c r="Y1006" s="582"/>
      <c r="Z1006" s="582"/>
      <c r="AA1006" s="582"/>
      <c r="AB1006" s="582"/>
      <c r="AC1006" s="582"/>
      <c r="AD1006" s="582"/>
      <c r="AE1006" s="582"/>
      <c r="AF1006" s="582"/>
      <c r="AG1006" s="582"/>
      <c r="AH1006" s="582"/>
      <c r="AI1006" s="582"/>
      <c r="AJ1006" s="582"/>
      <c r="AK1006" s="582"/>
      <c r="AL1006" s="582"/>
      <c r="AM1006" s="582"/>
      <c r="AN1006" s="582"/>
      <c r="AO1006" s="582"/>
      <c r="AP1006" s="582"/>
      <c r="AQ1006" s="582"/>
      <c r="AR1006" s="582"/>
      <c r="AS1006" s="582"/>
      <c r="AT1006" s="582"/>
      <c r="AU1006" s="582"/>
      <c r="AV1006" s="582"/>
      <c r="AW1006" s="582"/>
      <c r="AX1006" s="582"/>
      <c r="AY1006" s="582"/>
      <c r="AZ1006" s="582"/>
      <c r="BA1006" s="582"/>
      <c r="BB1006" s="582"/>
      <c r="BC1006" s="582"/>
      <c r="BD1006" s="582"/>
      <c r="BE1006" s="582"/>
      <c r="BF1006" s="582"/>
      <c r="BG1006" s="582"/>
      <c r="BH1006" s="582"/>
      <c r="BI1006" s="582"/>
      <c r="BJ1006" s="582"/>
      <c r="BK1006" s="582"/>
      <c r="BL1006" s="582"/>
      <c r="BM1006" s="582"/>
      <c r="BN1006" s="582"/>
      <c r="BO1006" s="582"/>
      <c r="BP1006" s="582"/>
      <c r="BQ1006" s="582"/>
      <c r="BR1006" s="582"/>
      <c r="BS1006" s="582"/>
      <c r="BT1006" s="582"/>
      <c r="BU1006" s="582"/>
      <c r="BV1006" s="583"/>
    </row>
    <row r="1007" spans="1:74" ht="38.25" customHeight="1" x14ac:dyDescent="0.3">
      <c r="A1007" s="1384">
        <v>24</v>
      </c>
      <c r="B1007" s="1387" t="s">
        <v>55</v>
      </c>
      <c r="C1007" s="1387" t="s">
        <v>894</v>
      </c>
      <c r="D1007" s="1189">
        <v>3646</v>
      </c>
      <c r="E1007" s="1192">
        <v>1358533</v>
      </c>
      <c r="F1007" s="1387">
        <v>5</v>
      </c>
      <c r="G1007" s="1382" t="s">
        <v>796</v>
      </c>
      <c r="H1007" s="1208" t="s">
        <v>484</v>
      </c>
      <c r="I1007" s="1456" t="s">
        <v>25</v>
      </c>
      <c r="J1007" s="1414">
        <v>12</v>
      </c>
      <c r="K1007" s="1435">
        <v>8400</v>
      </c>
      <c r="L1007" s="1188">
        <v>1</v>
      </c>
      <c r="M1007" s="1035" t="s">
        <v>126</v>
      </c>
      <c r="N1007" s="582"/>
      <c r="O1007" s="582"/>
      <c r="P1007" s="582"/>
      <c r="Q1007" s="582"/>
      <c r="R1007" s="582"/>
      <c r="S1007" s="582"/>
      <c r="T1007" s="582"/>
      <c r="U1007" s="582"/>
      <c r="V1007" s="582"/>
      <c r="W1007" s="582"/>
      <c r="X1007" s="582"/>
      <c r="Y1007" s="582"/>
      <c r="Z1007" s="582"/>
      <c r="AA1007" s="582"/>
      <c r="AB1007" s="582"/>
      <c r="AC1007" s="582"/>
      <c r="AD1007" s="582"/>
      <c r="AE1007" s="582"/>
      <c r="AF1007" s="582"/>
      <c r="AG1007" s="582"/>
      <c r="AH1007" s="582"/>
      <c r="AI1007" s="582"/>
      <c r="AJ1007" s="582"/>
      <c r="AK1007" s="582"/>
      <c r="AL1007" s="582"/>
      <c r="AM1007" s="582"/>
      <c r="AN1007" s="582"/>
      <c r="AO1007" s="582"/>
      <c r="AP1007" s="582"/>
      <c r="AQ1007" s="582"/>
      <c r="AR1007" s="582"/>
      <c r="AS1007" s="582"/>
      <c r="AT1007" s="582"/>
      <c r="AU1007" s="582"/>
      <c r="AV1007" s="582"/>
      <c r="AW1007" s="582"/>
      <c r="AX1007" s="582"/>
      <c r="AY1007" s="582"/>
      <c r="AZ1007" s="582"/>
      <c r="BA1007" s="582"/>
      <c r="BB1007" s="582"/>
      <c r="BC1007" s="582"/>
      <c r="BD1007" s="582"/>
      <c r="BE1007" s="582"/>
      <c r="BF1007" s="582"/>
      <c r="BG1007" s="582"/>
      <c r="BH1007" s="582"/>
      <c r="BI1007" s="582"/>
      <c r="BJ1007" s="582"/>
      <c r="BK1007" s="582"/>
      <c r="BL1007" s="582"/>
      <c r="BM1007" s="582"/>
      <c r="BN1007" s="582"/>
      <c r="BO1007" s="582"/>
      <c r="BP1007" s="582"/>
      <c r="BQ1007" s="582"/>
      <c r="BR1007" s="582"/>
      <c r="BS1007" s="582"/>
      <c r="BT1007" s="582"/>
      <c r="BU1007" s="582"/>
      <c r="BV1007" s="583"/>
    </row>
    <row r="1008" spans="1:74" ht="21.75" customHeight="1" x14ac:dyDescent="0.3">
      <c r="A1008" s="1385"/>
      <c r="B1008" s="1388"/>
      <c r="C1008" s="1388"/>
      <c r="D1008" s="1190"/>
      <c r="E1008" s="1193"/>
      <c r="F1008" s="1388"/>
      <c r="G1008" s="1383"/>
      <c r="H1008" s="1413"/>
      <c r="I1008" s="1457"/>
      <c r="J1008" s="1415"/>
      <c r="K1008" s="1436"/>
      <c r="L1008" s="1188"/>
      <c r="M1008" s="1036"/>
      <c r="N1008" s="582"/>
      <c r="O1008" s="582"/>
      <c r="P1008" s="582"/>
      <c r="Q1008" s="582"/>
      <c r="R1008" s="582"/>
      <c r="S1008" s="582"/>
      <c r="T1008" s="582"/>
      <c r="U1008" s="582"/>
      <c r="V1008" s="582"/>
      <c r="W1008" s="582"/>
      <c r="X1008" s="582"/>
      <c r="Y1008" s="582"/>
      <c r="Z1008" s="582"/>
      <c r="AA1008" s="582"/>
      <c r="AB1008" s="582"/>
      <c r="AC1008" s="582"/>
      <c r="AD1008" s="582"/>
      <c r="AE1008" s="582"/>
      <c r="AF1008" s="582"/>
      <c r="AG1008" s="582"/>
      <c r="AH1008" s="582"/>
      <c r="AI1008" s="582"/>
      <c r="AJ1008" s="582"/>
      <c r="AK1008" s="582"/>
      <c r="AL1008" s="582"/>
      <c r="AM1008" s="582"/>
      <c r="AN1008" s="582"/>
      <c r="AO1008" s="582"/>
      <c r="AP1008" s="582"/>
      <c r="AQ1008" s="582"/>
      <c r="AR1008" s="582"/>
      <c r="AS1008" s="582"/>
      <c r="AT1008" s="582"/>
      <c r="AU1008" s="582"/>
      <c r="AV1008" s="582"/>
      <c r="AW1008" s="582"/>
      <c r="AX1008" s="582"/>
      <c r="AY1008" s="582"/>
      <c r="AZ1008" s="582"/>
      <c r="BA1008" s="582"/>
      <c r="BB1008" s="582"/>
      <c r="BC1008" s="582"/>
      <c r="BD1008" s="582"/>
      <c r="BE1008" s="582"/>
      <c r="BF1008" s="582"/>
      <c r="BG1008" s="582"/>
      <c r="BH1008" s="582"/>
      <c r="BI1008" s="582"/>
      <c r="BJ1008" s="582"/>
      <c r="BK1008" s="582"/>
      <c r="BL1008" s="582"/>
      <c r="BM1008" s="582"/>
      <c r="BN1008" s="582"/>
      <c r="BO1008" s="582"/>
      <c r="BP1008" s="582"/>
      <c r="BQ1008" s="582"/>
      <c r="BR1008" s="582"/>
      <c r="BS1008" s="582"/>
      <c r="BT1008" s="582"/>
      <c r="BU1008" s="582"/>
      <c r="BV1008" s="583"/>
    </row>
    <row r="1009" spans="1:74" ht="61.5" customHeight="1" x14ac:dyDescent="0.3">
      <c r="A1009" s="1385"/>
      <c r="B1009" s="1388"/>
      <c r="C1009" s="1388"/>
      <c r="D1009" s="1190"/>
      <c r="E1009" s="1193"/>
      <c r="F1009" s="1388"/>
      <c r="G1009" s="1382" t="s">
        <v>895</v>
      </c>
      <c r="H1009" s="604" t="s">
        <v>798</v>
      </c>
      <c r="I1009" s="611" t="s">
        <v>133</v>
      </c>
      <c r="J1009" s="605">
        <v>3</v>
      </c>
      <c r="K1009" s="687">
        <v>450</v>
      </c>
      <c r="L1009" s="1188">
        <v>2</v>
      </c>
      <c r="M1009" s="1037" t="s">
        <v>896</v>
      </c>
      <c r="N1009" s="582"/>
      <c r="O1009" s="582"/>
      <c r="P1009" s="582"/>
      <c r="Q1009" s="582"/>
      <c r="R1009" s="582"/>
      <c r="S1009" s="582"/>
      <c r="T1009" s="582"/>
      <c r="U1009" s="582"/>
      <c r="V1009" s="582"/>
      <c r="W1009" s="582"/>
      <c r="X1009" s="582"/>
      <c r="Y1009" s="582"/>
      <c r="Z1009" s="582"/>
      <c r="AA1009" s="582"/>
      <c r="AB1009" s="582"/>
      <c r="AC1009" s="582"/>
      <c r="AD1009" s="582"/>
      <c r="AE1009" s="582"/>
      <c r="AF1009" s="582"/>
      <c r="AG1009" s="582"/>
      <c r="AH1009" s="582"/>
      <c r="AI1009" s="582"/>
      <c r="AJ1009" s="582"/>
      <c r="AK1009" s="582"/>
      <c r="AL1009" s="582"/>
      <c r="AM1009" s="582"/>
      <c r="AN1009" s="582"/>
      <c r="AO1009" s="582"/>
      <c r="AP1009" s="582"/>
      <c r="AQ1009" s="582"/>
      <c r="AR1009" s="582"/>
      <c r="AS1009" s="582"/>
      <c r="AT1009" s="582"/>
      <c r="AU1009" s="582"/>
      <c r="AV1009" s="582"/>
      <c r="AW1009" s="582"/>
      <c r="AX1009" s="582"/>
      <c r="AY1009" s="582"/>
      <c r="AZ1009" s="582"/>
      <c r="BA1009" s="582"/>
      <c r="BB1009" s="582"/>
      <c r="BC1009" s="582"/>
      <c r="BD1009" s="582"/>
      <c r="BE1009" s="582"/>
      <c r="BF1009" s="582"/>
      <c r="BG1009" s="582"/>
      <c r="BH1009" s="582"/>
      <c r="BI1009" s="582"/>
      <c r="BJ1009" s="582"/>
      <c r="BK1009" s="582"/>
      <c r="BL1009" s="582"/>
      <c r="BM1009" s="582"/>
      <c r="BN1009" s="582"/>
      <c r="BO1009" s="582"/>
      <c r="BP1009" s="582"/>
      <c r="BQ1009" s="582"/>
      <c r="BR1009" s="582"/>
      <c r="BS1009" s="582"/>
      <c r="BT1009" s="582"/>
      <c r="BU1009" s="582"/>
      <c r="BV1009" s="583"/>
    </row>
    <row r="1010" spans="1:74" ht="61.5" customHeight="1" x14ac:dyDescent="0.3">
      <c r="A1010" s="1385"/>
      <c r="B1010" s="1388"/>
      <c r="C1010" s="1388"/>
      <c r="D1010" s="1190"/>
      <c r="E1010" s="1193"/>
      <c r="F1010" s="1388"/>
      <c r="G1010" s="1383"/>
      <c r="H1010" s="395" t="s">
        <v>484</v>
      </c>
      <c r="I1010" s="604" t="s">
        <v>25</v>
      </c>
      <c r="J1010" s="605">
        <v>23.6</v>
      </c>
      <c r="K1010" s="687">
        <v>3304</v>
      </c>
      <c r="L1010" s="1188"/>
      <c r="M1010" s="1038"/>
      <c r="N1010" s="582"/>
      <c r="O1010" s="582"/>
      <c r="P1010" s="582"/>
      <c r="Q1010" s="582"/>
      <c r="R1010" s="582"/>
      <c r="S1010" s="582"/>
      <c r="T1010" s="582"/>
      <c r="U1010" s="582"/>
      <c r="V1010" s="582"/>
      <c r="W1010" s="582"/>
      <c r="X1010" s="582"/>
      <c r="Y1010" s="582"/>
      <c r="Z1010" s="582"/>
      <c r="AA1010" s="582"/>
      <c r="AB1010" s="582"/>
      <c r="AC1010" s="582"/>
      <c r="AD1010" s="582"/>
      <c r="AE1010" s="582"/>
      <c r="AF1010" s="582"/>
      <c r="AG1010" s="582"/>
      <c r="AH1010" s="582"/>
      <c r="AI1010" s="582"/>
      <c r="AJ1010" s="582"/>
      <c r="AK1010" s="582"/>
      <c r="AL1010" s="582"/>
      <c r="AM1010" s="582"/>
      <c r="AN1010" s="582"/>
      <c r="AO1010" s="582"/>
      <c r="AP1010" s="582"/>
      <c r="AQ1010" s="582"/>
      <c r="AR1010" s="582"/>
      <c r="AS1010" s="582"/>
      <c r="AT1010" s="582"/>
      <c r="AU1010" s="582"/>
      <c r="AV1010" s="582"/>
      <c r="AW1010" s="582"/>
      <c r="AX1010" s="582"/>
      <c r="AY1010" s="582"/>
      <c r="AZ1010" s="582"/>
      <c r="BA1010" s="582"/>
      <c r="BB1010" s="582"/>
      <c r="BC1010" s="582"/>
      <c r="BD1010" s="582"/>
      <c r="BE1010" s="582"/>
      <c r="BF1010" s="582"/>
      <c r="BG1010" s="582"/>
      <c r="BH1010" s="582"/>
      <c r="BI1010" s="582"/>
      <c r="BJ1010" s="582"/>
      <c r="BK1010" s="582"/>
      <c r="BL1010" s="582"/>
      <c r="BM1010" s="582"/>
      <c r="BN1010" s="582"/>
      <c r="BO1010" s="582"/>
      <c r="BP1010" s="582"/>
      <c r="BQ1010" s="582"/>
      <c r="BR1010" s="582"/>
      <c r="BS1010" s="582"/>
      <c r="BT1010" s="582"/>
      <c r="BU1010" s="582"/>
      <c r="BV1010" s="583"/>
    </row>
    <row r="1011" spans="1:74" ht="61.5" customHeight="1" x14ac:dyDescent="0.3">
      <c r="A1011" s="1385"/>
      <c r="B1011" s="1388"/>
      <c r="C1011" s="1388"/>
      <c r="D1011" s="1190"/>
      <c r="E1011" s="1193"/>
      <c r="F1011" s="1388"/>
      <c r="G1011" s="240" t="s">
        <v>897</v>
      </c>
      <c r="H1011" s="604" t="s">
        <v>489</v>
      </c>
      <c r="I1011" s="604" t="s">
        <v>505</v>
      </c>
      <c r="J1011" s="644">
        <v>0</v>
      </c>
      <c r="K1011" s="685">
        <v>1600</v>
      </c>
      <c r="L1011" s="628">
        <v>3</v>
      </c>
      <c r="M1011" s="935" t="s">
        <v>158</v>
      </c>
      <c r="N1011" s="582"/>
      <c r="O1011" s="582"/>
      <c r="P1011" s="582"/>
      <c r="Q1011" s="582"/>
      <c r="R1011" s="582"/>
      <c r="S1011" s="582"/>
      <c r="T1011" s="582"/>
      <c r="U1011" s="582"/>
      <c r="V1011" s="582"/>
      <c r="W1011" s="582"/>
      <c r="X1011" s="582"/>
      <c r="Y1011" s="582"/>
      <c r="Z1011" s="582"/>
      <c r="AA1011" s="582"/>
      <c r="AB1011" s="582"/>
      <c r="AC1011" s="582"/>
      <c r="AD1011" s="582"/>
      <c r="AE1011" s="582"/>
      <c r="AF1011" s="582"/>
      <c r="AG1011" s="582"/>
      <c r="AH1011" s="582"/>
      <c r="AI1011" s="582"/>
      <c r="AJ1011" s="582"/>
      <c r="AK1011" s="582"/>
      <c r="AL1011" s="582"/>
      <c r="AM1011" s="582"/>
      <c r="AN1011" s="582"/>
      <c r="AO1011" s="582"/>
      <c r="AP1011" s="582"/>
      <c r="AQ1011" s="582"/>
      <c r="AR1011" s="582"/>
      <c r="AS1011" s="582"/>
      <c r="AT1011" s="582"/>
      <c r="AU1011" s="582"/>
      <c r="AV1011" s="582"/>
      <c r="AW1011" s="582"/>
      <c r="AX1011" s="582"/>
      <c r="AY1011" s="582"/>
      <c r="AZ1011" s="582"/>
      <c r="BA1011" s="582"/>
      <c r="BB1011" s="582"/>
      <c r="BC1011" s="582"/>
      <c r="BD1011" s="582"/>
      <c r="BE1011" s="582"/>
      <c r="BF1011" s="582"/>
      <c r="BG1011" s="582"/>
      <c r="BH1011" s="582"/>
      <c r="BI1011" s="582"/>
      <c r="BJ1011" s="582"/>
      <c r="BK1011" s="582"/>
      <c r="BL1011" s="582"/>
      <c r="BM1011" s="582"/>
      <c r="BN1011" s="582"/>
      <c r="BO1011" s="582"/>
      <c r="BP1011" s="582"/>
      <c r="BQ1011" s="582"/>
      <c r="BR1011" s="582"/>
      <c r="BS1011" s="582"/>
      <c r="BT1011" s="582"/>
      <c r="BU1011" s="582"/>
      <c r="BV1011" s="583"/>
    </row>
    <row r="1012" spans="1:74" ht="61.5" customHeight="1" x14ac:dyDescent="0.3">
      <c r="A1012" s="1385"/>
      <c r="B1012" s="1388"/>
      <c r="C1012" s="1388"/>
      <c r="D1012" s="1190"/>
      <c r="E1012" s="1193"/>
      <c r="F1012" s="1388"/>
      <c r="G1012" s="383" t="s">
        <v>898</v>
      </c>
      <c r="H1012" s="604" t="s">
        <v>492</v>
      </c>
      <c r="I1012" s="611" t="s">
        <v>25</v>
      </c>
      <c r="J1012" s="605">
        <v>1</v>
      </c>
      <c r="K1012" s="687">
        <v>300</v>
      </c>
      <c r="L1012" s="628">
        <v>4</v>
      </c>
      <c r="M1012" s="935" t="s">
        <v>493</v>
      </c>
      <c r="N1012" s="582"/>
      <c r="O1012" s="582"/>
      <c r="P1012" s="582"/>
      <c r="Q1012" s="582"/>
      <c r="R1012" s="582"/>
      <c r="S1012" s="582"/>
      <c r="T1012" s="582"/>
      <c r="U1012" s="582"/>
      <c r="V1012" s="582"/>
      <c r="W1012" s="582"/>
      <c r="X1012" s="582"/>
      <c r="Y1012" s="582"/>
      <c r="Z1012" s="582"/>
      <c r="AA1012" s="582"/>
      <c r="AB1012" s="582"/>
      <c r="AC1012" s="582"/>
      <c r="AD1012" s="582"/>
      <c r="AE1012" s="582"/>
      <c r="AF1012" s="582"/>
      <c r="AG1012" s="582"/>
      <c r="AH1012" s="582"/>
      <c r="AI1012" s="582"/>
      <c r="AJ1012" s="582"/>
      <c r="AK1012" s="582"/>
      <c r="AL1012" s="582"/>
      <c r="AM1012" s="582"/>
      <c r="AN1012" s="582"/>
      <c r="AO1012" s="582"/>
      <c r="AP1012" s="582"/>
      <c r="AQ1012" s="582"/>
      <c r="AR1012" s="582"/>
      <c r="AS1012" s="582"/>
      <c r="AT1012" s="582"/>
      <c r="AU1012" s="582"/>
      <c r="AV1012" s="582"/>
      <c r="AW1012" s="582"/>
      <c r="AX1012" s="582"/>
      <c r="AY1012" s="582"/>
      <c r="AZ1012" s="582"/>
      <c r="BA1012" s="582"/>
      <c r="BB1012" s="582"/>
      <c r="BC1012" s="582"/>
      <c r="BD1012" s="582"/>
      <c r="BE1012" s="582"/>
      <c r="BF1012" s="582"/>
      <c r="BG1012" s="582"/>
      <c r="BH1012" s="582"/>
      <c r="BI1012" s="582"/>
      <c r="BJ1012" s="582"/>
      <c r="BK1012" s="582"/>
      <c r="BL1012" s="582"/>
      <c r="BM1012" s="582"/>
      <c r="BN1012" s="582"/>
      <c r="BO1012" s="582"/>
      <c r="BP1012" s="582"/>
      <c r="BQ1012" s="582"/>
      <c r="BR1012" s="582"/>
      <c r="BS1012" s="582"/>
      <c r="BT1012" s="582"/>
      <c r="BU1012" s="582"/>
      <c r="BV1012" s="583"/>
    </row>
    <row r="1013" spans="1:74" ht="61.5" customHeight="1" x14ac:dyDescent="0.3">
      <c r="A1013" s="1385"/>
      <c r="B1013" s="1388"/>
      <c r="C1013" s="1388"/>
      <c r="D1013" s="1190"/>
      <c r="E1013" s="1193"/>
      <c r="F1013" s="1388"/>
      <c r="G1013" s="1182" t="s">
        <v>899</v>
      </c>
      <c r="H1013" s="395" t="s">
        <v>884</v>
      </c>
      <c r="I1013" s="609" t="s">
        <v>133</v>
      </c>
      <c r="J1013" s="396">
        <v>1</v>
      </c>
      <c r="K1013" s="685">
        <v>200</v>
      </c>
      <c r="L1013" s="1188">
        <v>5</v>
      </c>
      <c r="M1013" s="1035" t="s">
        <v>490</v>
      </c>
      <c r="N1013" s="582"/>
      <c r="O1013" s="582"/>
      <c r="P1013" s="582"/>
      <c r="Q1013" s="582"/>
      <c r="R1013" s="582"/>
      <c r="S1013" s="582"/>
      <c r="T1013" s="582"/>
      <c r="U1013" s="582"/>
      <c r="V1013" s="582"/>
      <c r="W1013" s="582"/>
      <c r="X1013" s="582"/>
      <c r="Y1013" s="582"/>
      <c r="Z1013" s="582"/>
      <c r="AA1013" s="582"/>
      <c r="AB1013" s="582"/>
      <c r="AC1013" s="582"/>
      <c r="AD1013" s="582"/>
      <c r="AE1013" s="582"/>
      <c r="AF1013" s="582"/>
      <c r="AG1013" s="582"/>
      <c r="AH1013" s="582"/>
      <c r="AI1013" s="582"/>
      <c r="AJ1013" s="582"/>
      <c r="AK1013" s="582"/>
      <c r="AL1013" s="582"/>
      <c r="AM1013" s="582"/>
      <c r="AN1013" s="582"/>
      <c r="AO1013" s="582"/>
      <c r="AP1013" s="582"/>
      <c r="AQ1013" s="582"/>
      <c r="AR1013" s="582"/>
      <c r="AS1013" s="582"/>
      <c r="AT1013" s="582"/>
      <c r="AU1013" s="582"/>
      <c r="AV1013" s="582"/>
      <c r="AW1013" s="582"/>
      <c r="AX1013" s="582"/>
      <c r="AY1013" s="582"/>
      <c r="AZ1013" s="582"/>
      <c r="BA1013" s="582"/>
      <c r="BB1013" s="582"/>
      <c r="BC1013" s="582"/>
      <c r="BD1013" s="582"/>
      <c r="BE1013" s="582"/>
      <c r="BF1013" s="582"/>
      <c r="BG1013" s="582"/>
      <c r="BH1013" s="582"/>
      <c r="BI1013" s="582"/>
      <c r="BJ1013" s="582"/>
      <c r="BK1013" s="582"/>
      <c r="BL1013" s="582"/>
      <c r="BM1013" s="582"/>
      <c r="BN1013" s="582"/>
      <c r="BO1013" s="582"/>
      <c r="BP1013" s="582"/>
      <c r="BQ1013" s="582"/>
      <c r="BR1013" s="582"/>
      <c r="BS1013" s="582"/>
      <c r="BT1013" s="582"/>
      <c r="BU1013" s="582"/>
      <c r="BV1013" s="583"/>
    </row>
    <row r="1014" spans="1:74" ht="61.5" customHeight="1" x14ac:dyDescent="0.3">
      <c r="A1014" s="1386"/>
      <c r="B1014" s="1389"/>
      <c r="C1014" s="1389"/>
      <c r="D1014" s="1191"/>
      <c r="E1014" s="1194"/>
      <c r="F1014" s="1389"/>
      <c r="G1014" s="1183"/>
      <c r="H1014" s="395" t="s">
        <v>492</v>
      </c>
      <c r="I1014" s="609" t="s">
        <v>25</v>
      </c>
      <c r="J1014" s="396">
        <v>20.2</v>
      </c>
      <c r="K1014" s="685">
        <v>3200</v>
      </c>
      <c r="L1014" s="1188"/>
      <c r="M1014" s="1036"/>
      <c r="N1014" s="582"/>
      <c r="O1014" s="582"/>
      <c r="P1014" s="582"/>
      <c r="Q1014" s="582"/>
      <c r="R1014" s="582"/>
      <c r="S1014" s="582"/>
      <c r="T1014" s="582"/>
      <c r="U1014" s="582"/>
      <c r="V1014" s="582"/>
      <c r="W1014" s="582"/>
      <c r="X1014" s="582"/>
      <c r="Y1014" s="582"/>
      <c r="Z1014" s="582"/>
      <c r="AA1014" s="582"/>
      <c r="AB1014" s="582"/>
      <c r="AC1014" s="582"/>
      <c r="AD1014" s="582"/>
      <c r="AE1014" s="582"/>
      <c r="AF1014" s="582"/>
      <c r="AG1014" s="582"/>
      <c r="AH1014" s="582"/>
      <c r="AI1014" s="582"/>
      <c r="AJ1014" s="582"/>
      <c r="AK1014" s="582"/>
      <c r="AL1014" s="582"/>
      <c r="AM1014" s="582"/>
      <c r="AN1014" s="582"/>
      <c r="AO1014" s="582"/>
      <c r="AP1014" s="582"/>
      <c r="AQ1014" s="582"/>
      <c r="AR1014" s="582"/>
      <c r="AS1014" s="582"/>
      <c r="AT1014" s="582"/>
      <c r="AU1014" s="582"/>
      <c r="AV1014" s="582"/>
      <c r="AW1014" s="582"/>
      <c r="AX1014" s="582"/>
      <c r="AY1014" s="582"/>
      <c r="AZ1014" s="582"/>
      <c r="BA1014" s="582"/>
      <c r="BB1014" s="582"/>
      <c r="BC1014" s="582"/>
      <c r="BD1014" s="582"/>
      <c r="BE1014" s="582"/>
      <c r="BF1014" s="582"/>
      <c r="BG1014" s="582"/>
      <c r="BH1014" s="582"/>
      <c r="BI1014" s="582"/>
      <c r="BJ1014" s="582"/>
      <c r="BK1014" s="582"/>
      <c r="BL1014" s="582"/>
      <c r="BM1014" s="582"/>
      <c r="BN1014" s="582"/>
      <c r="BO1014" s="582"/>
      <c r="BP1014" s="582"/>
      <c r="BQ1014" s="582"/>
      <c r="BR1014" s="582"/>
      <c r="BS1014" s="582"/>
      <c r="BT1014" s="582"/>
      <c r="BU1014" s="582"/>
      <c r="BV1014" s="583"/>
    </row>
    <row r="1015" spans="1:74" ht="39.75" customHeight="1" x14ac:dyDescent="0.3">
      <c r="A1015" s="64" t="s">
        <v>480</v>
      </c>
      <c r="B1015" s="64" t="s">
        <v>811</v>
      </c>
      <c r="C1015" s="80" t="s">
        <v>480</v>
      </c>
      <c r="D1015" s="275" t="s">
        <v>480</v>
      </c>
      <c r="E1015" s="674" t="s">
        <v>480</v>
      </c>
      <c r="F1015" s="65">
        <v>5</v>
      </c>
      <c r="G1015" s="70" t="s">
        <v>480</v>
      </c>
      <c r="H1015" s="65" t="s">
        <v>480</v>
      </c>
      <c r="I1015" s="65" t="s">
        <v>480</v>
      </c>
      <c r="J1015" s="64" t="s">
        <v>480</v>
      </c>
      <c r="K1015" s="660">
        <f>SUM(K1007:K1014)</f>
        <v>17454</v>
      </c>
      <c r="L1015" s="630">
        <v>5</v>
      </c>
      <c r="M1015" s="582"/>
      <c r="N1015" s="582"/>
      <c r="O1015" s="582"/>
      <c r="P1015" s="582"/>
      <c r="Q1015" s="582"/>
      <c r="R1015" s="582"/>
      <c r="S1015" s="582"/>
      <c r="T1015" s="582"/>
      <c r="U1015" s="582"/>
      <c r="V1015" s="582"/>
      <c r="W1015" s="582"/>
      <c r="X1015" s="582"/>
      <c r="Y1015" s="582"/>
      <c r="Z1015" s="582"/>
      <c r="AA1015" s="582"/>
      <c r="AB1015" s="582"/>
      <c r="AC1015" s="582"/>
      <c r="AD1015" s="582"/>
      <c r="AE1015" s="582"/>
      <c r="AF1015" s="582"/>
      <c r="AG1015" s="582"/>
      <c r="AH1015" s="582"/>
      <c r="AI1015" s="582"/>
      <c r="AJ1015" s="582"/>
      <c r="AK1015" s="582"/>
      <c r="AL1015" s="582"/>
      <c r="AM1015" s="582"/>
      <c r="AN1015" s="582"/>
      <c r="AO1015" s="582"/>
      <c r="AP1015" s="582"/>
      <c r="AQ1015" s="582"/>
      <c r="AR1015" s="582"/>
      <c r="AS1015" s="582"/>
      <c r="AT1015" s="582"/>
      <c r="AU1015" s="582"/>
      <c r="AV1015" s="582"/>
      <c r="AW1015" s="582"/>
      <c r="AX1015" s="582"/>
      <c r="AY1015" s="582"/>
      <c r="AZ1015" s="582"/>
      <c r="BA1015" s="582"/>
      <c r="BB1015" s="582"/>
      <c r="BC1015" s="582"/>
      <c r="BD1015" s="582"/>
      <c r="BE1015" s="582"/>
      <c r="BF1015" s="582"/>
      <c r="BG1015" s="582"/>
      <c r="BH1015" s="582"/>
      <c r="BI1015" s="582"/>
      <c r="BJ1015" s="582"/>
      <c r="BK1015" s="582"/>
      <c r="BL1015" s="582"/>
      <c r="BM1015" s="582"/>
      <c r="BN1015" s="582"/>
      <c r="BO1015" s="582"/>
      <c r="BP1015" s="582"/>
      <c r="BQ1015" s="582"/>
      <c r="BR1015" s="582"/>
      <c r="BS1015" s="582"/>
      <c r="BT1015" s="582"/>
      <c r="BU1015" s="582"/>
      <c r="BV1015" s="583"/>
    </row>
    <row r="1016" spans="1:74" ht="39.75" customHeight="1" x14ac:dyDescent="0.3">
      <c r="A1016" s="203">
        <v>7</v>
      </c>
      <c r="B1016" s="613" t="s">
        <v>51</v>
      </c>
      <c r="C1016" s="121" t="s">
        <v>480</v>
      </c>
      <c r="D1016" s="403">
        <v>27876</v>
      </c>
      <c r="E1016" s="657">
        <v>10386852</v>
      </c>
      <c r="F1016" s="203">
        <v>38</v>
      </c>
      <c r="G1016" s="202" t="s">
        <v>480</v>
      </c>
      <c r="H1016" s="203" t="s">
        <v>480</v>
      </c>
      <c r="I1016" s="203" t="s">
        <v>480</v>
      </c>
      <c r="J1016" s="613" t="s">
        <v>480</v>
      </c>
      <c r="K1016" s="662">
        <f>K1023+K1031+K1040+K1049+K1056+K1066+K1073</f>
        <v>133355</v>
      </c>
      <c r="L1016" s="121">
        <v>38</v>
      </c>
      <c r="M1016" s="582"/>
      <c r="N1016" s="582"/>
      <c r="O1016" s="582"/>
      <c r="P1016" s="582"/>
      <c r="Q1016" s="582"/>
      <c r="R1016" s="582"/>
      <c r="S1016" s="582"/>
      <c r="T1016" s="582"/>
      <c r="U1016" s="582"/>
      <c r="V1016" s="582"/>
      <c r="W1016" s="582"/>
      <c r="X1016" s="582"/>
      <c r="Y1016" s="582"/>
      <c r="Z1016" s="582"/>
      <c r="AA1016" s="582"/>
      <c r="AB1016" s="582"/>
      <c r="AC1016" s="582"/>
      <c r="AD1016" s="582"/>
      <c r="AE1016" s="582"/>
      <c r="AF1016" s="582"/>
      <c r="AG1016" s="582"/>
      <c r="AH1016" s="582"/>
      <c r="AI1016" s="582"/>
      <c r="AJ1016" s="582"/>
      <c r="AK1016" s="582"/>
      <c r="AL1016" s="582"/>
      <c r="AM1016" s="582"/>
      <c r="AN1016" s="582"/>
      <c r="AO1016" s="582"/>
      <c r="AP1016" s="582"/>
      <c r="AQ1016" s="582"/>
      <c r="AR1016" s="582"/>
      <c r="AS1016" s="582"/>
      <c r="AT1016" s="582"/>
      <c r="AU1016" s="582"/>
      <c r="AV1016" s="582"/>
      <c r="AW1016" s="582"/>
      <c r="AX1016" s="582"/>
      <c r="AY1016" s="582"/>
      <c r="AZ1016" s="582"/>
      <c r="BA1016" s="582"/>
      <c r="BB1016" s="582"/>
      <c r="BC1016" s="582"/>
      <c r="BD1016" s="582"/>
      <c r="BE1016" s="582"/>
      <c r="BF1016" s="582"/>
      <c r="BG1016" s="582"/>
      <c r="BH1016" s="582"/>
      <c r="BI1016" s="582"/>
      <c r="BJ1016" s="582"/>
      <c r="BK1016" s="582"/>
      <c r="BL1016" s="582"/>
      <c r="BM1016" s="582"/>
      <c r="BN1016" s="582"/>
      <c r="BO1016" s="582"/>
      <c r="BP1016" s="582"/>
      <c r="BQ1016" s="582"/>
      <c r="BR1016" s="582"/>
      <c r="BS1016" s="582"/>
      <c r="BT1016" s="582"/>
      <c r="BU1016" s="582"/>
      <c r="BV1016" s="583"/>
    </row>
    <row r="1017" spans="1:74" ht="58.5" customHeight="1" x14ac:dyDescent="0.3">
      <c r="A1017" s="1189">
        <v>25</v>
      </c>
      <c r="B1017" s="1189" t="s">
        <v>51</v>
      </c>
      <c r="C1017" s="1190" t="s">
        <v>900</v>
      </c>
      <c r="D1017" s="1190">
        <v>3781</v>
      </c>
      <c r="E1017" s="1192">
        <v>1408835</v>
      </c>
      <c r="F1017" s="1189">
        <v>5</v>
      </c>
      <c r="G1017" s="562" t="s">
        <v>796</v>
      </c>
      <c r="H1017" s="614" t="s">
        <v>484</v>
      </c>
      <c r="I1017" s="614" t="s">
        <v>25</v>
      </c>
      <c r="J1017" s="614">
        <v>9.7100000000000009</v>
      </c>
      <c r="K1017" s="694">
        <v>6800</v>
      </c>
      <c r="L1017" s="628">
        <v>1</v>
      </c>
      <c r="M1017" s="935" t="s">
        <v>126</v>
      </c>
      <c r="N1017" s="582"/>
      <c r="O1017" s="582"/>
      <c r="P1017" s="582"/>
      <c r="Q1017" s="582"/>
      <c r="R1017" s="582"/>
      <c r="S1017" s="582"/>
      <c r="T1017" s="582"/>
      <c r="U1017" s="582"/>
      <c r="V1017" s="582"/>
      <c r="W1017" s="582"/>
      <c r="X1017" s="582"/>
      <c r="Y1017" s="582"/>
      <c r="Z1017" s="582"/>
      <c r="AA1017" s="582"/>
      <c r="AB1017" s="582"/>
      <c r="AC1017" s="582"/>
      <c r="AD1017" s="582"/>
      <c r="AE1017" s="582"/>
      <c r="AF1017" s="582"/>
      <c r="AG1017" s="582"/>
      <c r="AH1017" s="582"/>
      <c r="AI1017" s="582"/>
      <c r="AJ1017" s="582"/>
      <c r="AK1017" s="582"/>
      <c r="AL1017" s="582"/>
      <c r="AM1017" s="582"/>
      <c r="AN1017" s="582"/>
      <c r="AO1017" s="582"/>
      <c r="AP1017" s="582"/>
      <c r="AQ1017" s="582"/>
      <c r="AR1017" s="582"/>
      <c r="AS1017" s="582"/>
      <c r="AT1017" s="582"/>
      <c r="AU1017" s="582"/>
      <c r="AV1017" s="582"/>
      <c r="AW1017" s="582"/>
      <c r="AX1017" s="582"/>
      <c r="AY1017" s="582"/>
      <c r="AZ1017" s="582"/>
      <c r="BA1017" s="582"/>
      <c r="BB1017" s="582"/>
      <c r="BC1017" s="582"/>
      <c r="BD1017" s="582"/>
      <c r="BE1017" s="582"/>
      <c r="BF1017" s="582"/>
      <c r="BG1017" s="582"/>
      <c r="BH1017" s="582"/>
      <c r="BI1017" s="582"/>
      <c r="BJ1017" s="582"/>
      <c r="BK1017" s="582"/>
      <c r="BL1017" s="582"/>
      <c r="BM1017" s="582"/>
      <c r="BN1017" s="582"/>
      <c r="BO1017" s="582"/>
      <c r="BP1017" s="582"/>
      <c r="BQ1017" s="582"/>
      <c r="BR1017" s="582"/>
      <c r="BS1017" s="582"/>
      <c r="BT1017" s="582"/>
      <c r="BU1017" s="582"/>
      <c r="BV1017" s="583"/>
    </row>
    <row r="1018" spans="1:74" ht="58.5" customHeight="1" x14ac:dyDescent="0.3">
      <c r="A1018" s="1190"/>
      <c r="B1018" s="1190"/>
      <c r="C1018" s="1190"/>
      <c r="D1018" s="1190"/>
      <c r="E1018" s="1193"/>
      <c r="F1018" s="1190"/>
      <c r="G1018" s="409" t="s">
        <v>901</v>
      </c>
      <c r="H1018" s="404" t="s">
        <v>492</v>
      </c>
      <c r="I1018" s="404" t="s">
        <v>25</v>
      </c>
      <c r="J1018" s="404" t="s">
        <v>902</v>
      </c>
      <c r="K1018" s="695">
        <v>720</v>
      </c>
      <c r="L1018" s="628">
        <v>2</v>
      </c>
      <c r="M1018" s="935" t="s">
        <v>493</v>
      </c>
      <c r="N1018" s="582"/>
      <c r="O1018" s="582"/>
      <c r="P1018" s="582"/>
      <c r="Q1018" s="582"/>
      <c r="R1018" s="582"/>
      <c r="S1018" s="582"/>
      <c r="T1018" s="582"/>
      <c r="U1018" s="582"/>
      <c r="V1018" s="582"/>
      <c r="W1018" s="582"/>
      <c r="X1018" s="582"/>
      <c r="Y1018" s="582"/>
      <c r="Z1018" s="582"/>
      <c r="AA1018" s="582"/>
      <c r="AB1018" s="582"/>
      <c r="AC1018" s="582"/>
      <c r="AD1018" s="582"/>
      <c r="AE1018" s="582"/>
      <c r="AF1018" s="582"/>
      <c r="AG1018" s="582"/>
      <c r="AH1018" s="582"/>
      <c r="AI1018" s="582"/>
      <c r="AJ1018" s="582"/>
      <c r="AK1018" s="582"/>
      <c r="AL1018" s="582"/>
      <c r="AM1018" s="582"/>
      <c r="AN1018" s="582"/>
      <c r="AO1018" s="582"/>
      <c r="AP1018" s="582"/>
      <c r="AQ1018" s="582"/>
      <c r="AR1018" s="582"/>
      <c r="AS1018" s="582"/>
      <c r="AT1018" s="582"/>
      <c r="AU1018" s="582"/>
      <c r="AV1018" s="582"/>
      <c r="AW1018" s="582"/>
      <c r="AX1018" s="582"/>
      <c r="AY1018" s="582"/>
      <c r="AZ1018" s="582"/>
      <c r="BA1018" s="582"/>
      <c r="BB1018" s="582"/>
      <c r="BC1018" s="582"/>
      <c r="BD1018" s="582"/>
      <c r="BE1018" s="582"/>
      <c r="BF1018" s="582"/>
      <c r="BG1018" s="582"/>
      <c r="BH1018" s="582"/>
      <c r="BI1018" s="582"/>
      <c r="BJ1018" s="582"/>
      <c r="BK1018" s="582"/>
      <c r="BL1018" s="582"/>
      <c r="BM1018" s="582"/>
      <c r="BN1018" s="582"/>
      <c r="BO1018" s="582"/>
      <c r="BP1018" s="582"/>
      <c r="BQ1018" s="582"/>
      <c r="BR1018" s="582"/>
      <c r="BS1018" s="582"/>
      <c r="BT1018" s="582"/>
      <c r="BU1018" s="582"/>
      <c r="BV1018" s="583"/>
    </row>
    <row r="1019" spans="1:74" ht="58.5" customHeight="1" x14ac:dyDescent="0.3">
      <c r="A1019" s="1190"/>
      <c r="B1019" s="1190"/>
      <c r="C1019" s="1190"/>
      <c r="D1019" s="1190"/>
      <c r="E1019" s="1193"/>
      <c r="F1019" s="1190"/>
      <c r="G1019" s="408" t="s">
        <v>903</v>
      </c>
      <c r="H1019" s="404" t="s">
        <v>492</v>
      </c>
      <c r="I1019" s="404" t="s">
        <v>25</v>
      </c>
      <c r="J1019" s="404">
        <v>1.8</v>
      </c>
      <c r="K1019" s="695">
        <v>540</v>
      </c>
      <c r="L1019" s="628">
        <v>3</v>
      </c>
      <c r="M1019" s="935" t="s">
        <v>493</v>
      </c>
      <c r="N1019" s="582"/>
      <c r="O1019" s="582"/>
      <c r="P1019" s="582"/>
      <c r="Q1019" s="582"/>
      <c r="R1019" s="582"/>
      <c r="S1019" s="582"/>
      <c r="T1019" s="582"/>
      <c r="U1019" s="582"/>
      <c r="V1019" s="582"/>
      <c r="W1019" s="582"/>
      <c r="X1019" s="582"/>
      <c r="Y1019" s="582"/>
      <c r="Z1019" s="582"/>
      <c r="AA1019" s="582"/>
      <c r="AB1019" s="582"/>
      <c r="AC1019" s="582"/>
      <c r="AD1019" s="582"/>
      <c r="AE1019" s="582"/>
      <c r="AF1019" s="582"/>
      <c r="AG1019" s="582"/>
      <c r="AH1019" s="582"/>
      <c r="AI1019" s="582"/>
      <c r="AJ1019" s="582"/>
      <c r="AK1019" s="582"/>
      <c r="AL1019" s="582"/>
      <c r="AM1019" s="582"/>
      <c r="AN1019" s="582"/>
      <c r="AO1019" s="582"/>
      <c r="AP1019" s="582"/>
      <c r="AQ1019" s="582"/>
      <c r="AR1019" s="582"/>
      <c r="AS1019" s="582"/>
      <c r="AT1019" s="582"/>
      <c r="AU1019" s="582"/>
      <c r="AV1019" s="582"/>
      <c r="AW1019" s="582"/>
      <c r="AX1019" s="582"/>
      <c r="AY1019" s="582"/>
      <c r="AZ1019" s="582"/>
      <c r="BA1019" s="582"/>
      <c r="BB1019" s="582"/>
      <c r="BC1019" s="582"/>
      <c r="BD1019" s="582"/>
      <c r="BE1019" s="582"/>
      <c r="BF1019" s="582"/>
      <c r="BG1019" s="582"/>
      <c r="BH1019" s="582"/>
      <c r="BI1019" s="582"/>
      <c r="BJ1019" s="582"/>
      <c r="BK1019" s="582"/>
      <c r="BL1019" s="582"/>
      <c r="BM1019" s="582"/>
      <c r="BN1019" s="582"/>
      <c r="BO1019" s="582"/>
      <c r="BP1019" s="582"/>
      <c r="BQ1019" s="582"/>
      <c r="BR1019" s="582"/>
      <c r="BS1019" s="582"/>
      <c r="BT1019" s="582"/>
      <c r="BU1019" s="582"/>
      <c r="BV1019" s="583"/>
    </row>
    <row r="1020" spans="1:74" ht="58.5" customHeight="1" x14ac:dyDescent="0.3">
      <c r="A1020" s="1190"/>
      <c r="B1020" s="1190"/>
      <c r="C1020" s="1190"/>
      <c r="D1020" s="1190"/>
      <c r="E1020" s="1193"/>
      <c r="F1020" s="1190"/>
      <c r="G1020" s="409" t="s">
        <v>904</v>
      </c>
      <c r="H1020" s="404" t="s">
        <v>489</v>
      </c>
      <c r="I1020" s="404" t="s">
        <v>505</v>
      </c>
      <c r="J1020" s="846">
        <v>700</v>
      </c>
      <c r="K1020" s="695">
        <v>5560</v>
      </c>
      <c r="L1020" s="628">
        <v>4</v>
      </c>
      <c r="M1020" s="935" t="s">
        <v>158</v>
      </c>
      <c r="N1020" s="582"/>
      <c r="O1020" s="582"/>
      <c r="P1020" s="582"/>
      <c r="Q1020" s="582"/>
      <c r="R1020" s="582"/>
      <c r="S1020" s="582"/>
      <c r="T1020" s="582"/>
      <c r="U1020" s="582"/>
      <c r="V1020" s="582"/>
      <c r="W1020" s="582"/>
      <c r="X1020" s="582"/>
      <c r="Y1020" s="582"/>
      <c r="Z1020" s="582"/>
      <c r="AA1020" s="582"/>
      <c r="AB1020" s="582"/>
      <c r="AC1020" s="582"/>
      <c r="AD1020" s="582"/>
      <c r="AE1020" s="582"/>
      <c r="AF1020" s="582"/>
      <c r="AG1020" s="582"/>
      <c r="AH1020" s="582"/>
      <c r="AI1020" s="582"/>
      <c r="AJ1020" s="582"/>
      <c r="AK1020" s="582"/>
      <c r="AL1020" s="582"/>
      <c r="AM1020" s="582"/>
      <c r="AN1020" s="582"/>
      <c r="AO1020" s="582"/>
      <c r="AP1020" s="582"/>
      <c r="AQ1020" s="582"/>
      <c r="AR1020" s="582"/>
      <c r="AS1020" s="582"/>
      <c r="AT1020" s="582"/>
      <c r="AU1020" s="582"/>
      <c r="AV1020" s="582"/>
      <c r="AW1020" s="582"/>
      <c r="AX1020" s="582"/>
      <c r="AY1020" s="582"/>
      <c r="AZ1020" s="582"/>
      <c r="BA1020" s="582"/>
      <c r="BB1020" s="582"/>
      <c r="BC1020" s="582"/>
      <c r="BD1020" s="582"/>
      <c r="BE1020" s="582"/>
      <c r="BF1020" s="582"/>
      <c r="BG1020" s="582"/>
      <c r="BH1020" s="582"/>
      <c r="BI1020" s="582"/>
      <c r="BJ1020" s="582"/>
      <c r="BK1020" s="582"/>
      <c r="BL1020" s="582"/>
      <c r="BM1020" s="582"/>
      <c r="BN1020" s="582"/>
      <c r="BO1020" s="582"/>
      <c r="BP1020" s="582"/>
      <c r="BQ1020" s="582"/>
      <c r="BR1020" s="582"/>
      <c r="BS1020" s="582"/>
      <c r="BT1020" s="582"/>
      <c r="BU1020" s="582"/>
      <c r="BV1020" s="583"/>
    </row>
    <row r="1021" spans="1:74" ht="58.5" customHeight="1" x14ac:dyDescent="0.3">
      <c r="A1021" s="1190"/>
      <c r="B1021" s="1190"/>
      <c r="C1021" s="1190"/>
      <c r="D1021" s="1190"/>
      <c r="E1021" s="1193"/>
      <c r="F1021" s="1190"/>
      <c r="G1021" s="1452" t="s">
        <v>905</v>
      </c>
      <c r="H1021" s="1217" t="s">
        <v>492</v>
      </c>
      <c r="I1021" s="1217" t="s">
        <v>25</v>
      </c>
      <c r="J1021" s="1217">
        <v>24</v>
      </c>
      <c r="K1021" s="1205">
        <v>4800</v>
      </c>
      <c r="L1021" s="1188">
        <v>5</v>
      </c>
      <c r="M1021" s="1035" t="s">
        <v>490</v>
      </c>
      <c r="N1021" s="582"/>
      <c r="O1021" s="582"/>
      <c r="P1021" s="582"/>
      <c r="Q1021" s="582"/>
      <c r="R1021" s="582"/>
      <c r="S1021" s="582"/>
      <c r="T1021" s="582"/>
      <c r="U1021" s="582"/>
      <c r="V1021" s="582"/>
      <c r="W1021" s="582"/>
      <c r="X1021" s="582"/>
      <c r="Y1021" s="582"/>
      <c r="Z1021" s="582"/>
      <c r="AA1021" s="582"/>
      <c r="AB1021" s="582"/>
      <c r="AC1021" s="582"/>
      <c r="AD1021" s="582"/>
      <c r="AE1021" s="582"/>
      <c r="AF1021" s="582"/>
      <c r="AG1021" s="582"/>
      <c r="AH1021" s="582"/>
      <c r="AI1021" s="582"/>
      <c r="AJ1021" s="582"/>
      <c r="AK1021" s="582"/>
      <c r="AL1021" s="582"/>
      <c r="AM1021" s="582"/>
      <c r="AN1021" s="582"/>
      <c r="AO1021" s="582"/>
      <c r="AP1021" s="582"/>
      <c r="AQ1021" s="582"/>
      <c r="AR1021" s="582"/>
      <c r="AS1021" s="582"/>
      <c r="AT1021" s="582"/>
      <c r="AU1021" s="582"/>
      <c r="AV1021" s="582"/>
      <c r="AW1021" s="582"/>
      <c r="AX1021" s="582"/>
      <c r="AY1021" s="582"/>
      <c r="AZ1021" s="582"/>
      <c r="BA1021" s="582"/>
      <c r="BB1021" s="582"/>
      <c r="BC1021" s="582"/>
      <c r="BD1021" s="582"/>
      <c r="BE1021" s="582"/>
      <c r="BF1021" s="582"/>
      <c r="BG1021" s="582"/>
      <c r="BH1021" s="582"/>
      <c r="BI1021" s="582"/>
      <c r="BJ1021" s="582"/>
      <c r="BK1021" s="582"/>
      <c r="BL1021" s="582"/>
      <c r="BM1021" s="582"/>
      <c r="BN1021" s="582"/>
      <c r="BO1021" s="582"/>
      <c r="BP1021" s="582"/>
      <c r="BQ1021" s="582"/>
      <c r="BR1021" s="582"/>
      <c r="BS1021" s="582"/>
      <c r="BT1021" s="582"/>
      <c r="BU1021" s="582"/>
      <c r="BV1021" s="583"/>
    </row>
    <row r="1022" spans="1:74" ht="58.5" customHeight="1" x14ac:dyDescent="0.3">
      <c r="A1022" s="1191"/>
      <c r="B1022" s="1191"/>
      <c r="C1022" s="1191"/>
      <c r="D1022" s="1191"/>
      <c r="E1022" s="1194"/>
      <c r="F1022" s="1191"/>
      <c r="G1022" s="1453"/>
      <c r="H1022" s="1218"/>
      <c r="I1022" s="1218"/>
      <c r="J1022" s="1218"/>
      <c r="K1022" s="1206"/>
      <c r="L1022" s="1188"/>
      <c r="M1022" s="1036"/>
      <c r="N1022" s="582"/>
      <c r="O1022" s="582"/>
      <c r="P1022" s="582"/>
      <c r="Q1022" s="582"/>
      <c r="R1022" s="582"/>
      <c r="S1022" s="582"/>
      <c r="T1022" s="582"/>
      <c r="U1022" s="582"/>
      <c r="V1022" s="582"/>
      <c r="W1022" s="582"/>
      <c r="X1022" s="582"/>
      <c r="Y1022" s="582"/>
      <c r="Z1022" s="582"/>
      <c r="AA1022" s="582"/>
      <c r="AB1022" s="582"/>
      <c r="AC1022" s="582"/>
      <c r="AD1022" s="582"/>
      <c r="AE1022" s="582"/>
      <c r="AF1022" s="582"/>
      <c r="AG1022" s="582"/>
      <c r="AH1022" s="582"/>
      <c r="AI1022" s="582"/>
      <c r="AJ1022" s="582"/>
      <c r="AK1022" s="582"/>
      <c r="AL1022" s="582"/>
      <c r="AM1022" s="582"/>
      <c r="AN1022" s="582"/>
      <c r="AO1022" s="582"/>
      <c r="AP1022" s="582"/>
      <c r="AQ1022" s="582"/>
      <c r="AR1022" s="582"/>
      <c r="AS1022" s="582"/>
      <c r="AT1022" s="582"/>
      <c r="AU1022" s="582"/>
      <c r="AV1022" s="582"/>
      <c r="AW1022" s="582"/>
      <c r="AX1022" s="582"/>
      <c r="AY1022" s="582"/>
      <c r="AZ1022" s="582"/>
      <c r="BA1022" s="582"/>
      <c r="BB1022" s="582"/>
      <c r="BC1022" s="582"/>
      <c r="BD1022" s="582"/>
      <c r="BE1022" s="582"/>
      <c r="BF1022" s="582"/>
      <c r="BG1022" s="582"/>
      <c r="BH1022" s="582"/>
      <c r="BI1022" s="582"/>
      <c r="BJ1022" s="582"/>
      <c r="BK1022" s="582"/>
      <c r="BL1022" s="582"/>
      <c r="BM1022" s="582"/>
      <c r="BN1022" s="582"/>
      <c r="BO1022" s="582"/>
      <c r="BP1022" s="582"/>
      <c r="BQ1022" s="582"/>
      <c r="BR1022" s="582"/>
      <c r="BS1022" s="582"/>
      <c r="BT1022" s="582"/>
      <c r="BU1022" s="582"/>
      <c r="BV1022" s="583"/>
    </row>
    <row r="1023" spans="1:74" ht="39.75" customHeight="1" x14ac:dyDescent="0.3">
      <c r="A1023" s="80" t="s">
        <v>480</v>
      </c>
      <c r="B1023" s="80" t="s">
        <v>811</v>
      </c>
      <c r="C1023" s="80" t="s">
        <v>480</v>
      </c>
      <c r="D1023" s="275" t="s">
        <v>480</v>
      </c>
      <c r="E1023" s="672" t="s">
        <v>480</v>
      </c>
      <c r="F1023" s="275">
        <v>5</v>
      </c>
      <c r="G1023" s="70" t="s">
        <v>480</v>
      </c>
      <c r="H1023" s="65" t="s">
        <v>480</v>
      </c>
      <c r="I1023" s="65" t="s">
        <v>480</v>
      </c>
      <c r="J1023" s="64" t="s">
        <v>480</v>
      </c>
      <c r="K1023" s="660">
        <f>SUM(K1017:K1022)</f>
        <v>18420</v>
      </c>
      <c r="L1023" s="630">
        <v>5</v>
      </c>
      <c r="M1023" s="937" t="s">
        <v>480</v>
      </c>
      <c r="N1023" s="582"/>
      <c r="O1023" s="582"/>
      <c r="P1023" s="582"/>
      <c r="Q1023" s="582"/>
      <c r="R1023" s="582"/>
      <c r="S1023" s="582"/>
      <c r="T1023" s="582"/>
      <c r="U1023" s="582"/>
      <c r="V1023" s="582"/>
      <c r="W1023" s="582"/>
      <c r="X1023" s="582"/>
      <c r="Y1023" s="582"/>
      <c r="Z1023" s="582"/>
      <c r="AA1023" s="582"/>
      <c r="AB1023" s="582"/>
      <c r="AC1023" s="582"/>
      <c r="AD1023" s="582"/>
      <c r="AE1023" s="582"/>
      <c r="AF1023" s="582"/>
      <c r="AG1023" s="582"/>
      <c r="AH1023" s="582"/>
      <c r="AI1023" s="582"/>
      <c r="AJ1023" s="582"/>
      <c r="AK1023" s="582"/>
      <c r="AL1023" s="582"/>
      <c r="AM1023" s="582"/>
      <c r="AN1023" s="582"/>
      <c r="AO1023" s="582"/>
      <c r="AP1023" s="582"/>
      <c r="AQ1023" s="582"/>
      <c r="AR1023" s="582"/>
      <c r="AS1023" s="582"/>
      <c r="AT1023" s="582"/>
      <c r="AU1023" s="582"/>
      <c r="AV1023" s="582"/>
      <c r="AW1023" s="582"/>
      <c r="AX1023" s="582"/>
      <c r="AY1023" s="582"/>
      <c r="AZ1023" s="582"/>
      <c r="BA1023" s="582"/>
      <c r="BB1023" s="582"/>
      <c r="BC1023" s="582"/>
      <c r="BD1023" s="582"/>
      <c r="BE1023" s="582"/>
      <c r="BF1023" s="582"/>
      <c r="BG1023" s="582"/>
      <c r="BH1023" s="582"/>
      <c r="BI1023" s="582"/>
      <c r="BJ1023" s="582"/>
      <c r="BK1023" s="582"/>
      <c r="BL1023" s="582"/>
      <c r="BM1023" s="582"/>
      <c r="BN1023" s="582"/>
      <c r="BO1023" s="582"/>
      <c r="BP1023" s="582"/>
      <c r="BQ1023" s="582"/>
      <c r="BR1023" s="582"/>
      <c r="BS1023" s="582"/>
      <c r="BT1023" s="582"/>
      <c r="BU1023" s="582"/>
      <c r="BV1023" s="583"/>
    </row>
    <row r="1024" spans="1:74" ht="48.75" customHeight="1" x14ac:dyDescent="0.3">
      <c r="A1024" s="1207">
        <v>26</v>
      </c>
      <c r="B1024" s="1207" t="s">
        <v>51</v>
      </c>
      <c r="C1024" s="1207" t="s">
        <v>238</v>
      </c>
      <c r="D1024" s="1207">
        <v>4544</v>
      </c>
      <c r="E1024" s="1210">
        <v>1693136</v>
      </c>
      <c r="F1024" s="1454">
        <v>5</v>
      </c>
      <c r="G1024" s="1195" t="s">
        <v>906</v>
      </c>
      <c r="H1024" s="604" t="s">
        <v>806</v>
      </c>
      <c r="I1024" s="604" t="s">
        <v>133</v>
      </c>
      <c r="J1024" s="605">
        <v>0</v>
      </c>
      <c r="K1024" s="687">
        <v>0</v>
      </c>
      <c r="L1024" s="1188">
        <v>1</v>
      </c>
      <c r="M1024" s="1035" t="s">
        <v>135</v>
      </c>
      <c r="N1024" s="582"/>
      <c r="O1024" s="582"/>
      <c r="P1024" s="582"/>
      <c r="Q1024" s="582"/>
      <c r="R1024" s="582"/>
      <c r="S1024" s="582"/>
      <c r="T1024" s="582"/>
      <c r="U1024" s="582"/>
      <c r="V1024" s="582"/>
      <c r="W1024" s="582"/>
      <c r="X1024" s="582"/>
      <c r="Y1024" s="582"/>
      <c r="Z1024" s="582"/>
      <c r="AA1024" s="582"/>
      <c r="AB1024" s="582"/>
      <c r="AC1024" s="582"/>
      <c r="AD1024" s="582"/>
      <c r="AE1024" s="582"/>
      <c r="AF1024" s="582"/>
      <c r="AG1024" s="582"/>
      <c r="AH1024" s="582"/>
      <c r="AI1024" s="582"/>
      <c r="AJ1024" s="582"/>
      <c r="AK1024" s="582"/>
      <c r="AL1024" s="582"/>
      <c r="AM1024" s="582"/>
      <c r="AN1024" s="582"/>
      <c r="AO1024" s="582"/>
      <c r="AP1024" s="582"/>
      <c r="AQ1024" s="582"/>
      <c r="AR1024" s="582"/>
      <c r="AS1024" s="582"/>
      <c r="AT1024" s="582"/>
      <c r="AU1024" s="582"/>
      <c r="AV1024" s="582"/>
      <c r="AW1024" s="582"/>
      <c r="AX1024" s="582"/>
      <c r="AY1024" s="582"/>
      <c r="AZ1024" s="582"/>
      <c r="BA1024" s="582"/>
      <c r="BB1024" s="582"/>
      <c r="BC1024" s="582"/>
      <c r="BD1024" s="582"/>
      <c r="BE1024" s="582"/>
      <c r="BF1024" s="582"/>
      <c r="BG1024" s="582"/>
      <c r="BH1024" s="582"/>
      <c r="BI1024" s="582"/>
      <c r="BJ1024" s="582"/>
      <c r="BK1024" s="582"/>
      <c r="BL1024" s="582"/>
      <c r="BM1024" s="582"/>
      <c r="BN1024" s="582"/>
      <c r="BO1024" s="582"/>
      <c r="BP1024" s="582"/>
      <c r="BQ1024" s="582"/>
      <c r="BR1024" s="582"/>
      <c r="BS1024" s="582"/>
      <c r="BT1024" s="582"/>
      <c r="BU1024" s="582"/>
      <c r="BV1024" s="583"/>
    </row>
    <row r="1025" spans="1:74" ht="42" customHeight="1" x14ac:dyDescent="0.3">
      <c r="A1025" s="1208"/>
      <c r="B1025" s="1208"/>
      <c r="C1025" s="1208"/>
      <c r="D1025" s="1208"/>
      <c r="E1025" s="1211"/>
      <c r="F1025" s="1455"/>
      <c r="G1025" s="1195"/>
      <c r="H1025" s="604" t="s">
        <v>798</v>
      </c>
      <c r="I1025" s="604" t="s">
        <v>133</v>
      </c>
      <c r="J1025" s="605">
        <v>5</v>
      </c>
      <c r="K1025" s="687">
        <v>750</v>
      </c>
      <c r="L1025" s="1188"/>
      <c r="M1025" s="1035"/>
      <c r="N1025" s="582"/>
      <c r="O1025" s="582"/>
      <c r="P1025" s="582"/>
      <c r="Q1025" s="582"/>
      <c r="R1025" s="582"/>
      <c r="S1025" s="582"/>
      <c r="T1025" s="582"/>
      <c r="U1025" s="582"/>
      <c r="V1025" s="582"/>
      <c r="W1025" s="582"/>
      <c r="X1025" s="582"/>
      <c r="Y1025" s="582"/>
      <c r="Z1025" s="582"/>
      <c r="AA1025" s="582"/>
      <c r="AB1025" s="582"/>
      <c r="AC1025" s="582"/>
      <c r="AD1025" s="582"/>
      <c r="AE1025" s="582"/>
      <c r="AF1025" s="582"/>
      <c r="AG1025" s="582"/>
      <c r="AH1025" s="582"/>
      <c r="AI1025" s="582"/>
      <c r="AJ1025" s="582"/>
      <c r="AK1025" s="582"/>
      <c r="AL1025" s="582"/>
      <c r="AM1025" s="582"/>
      <c r="AN1025" s="582"/>
      <c r="AO1025" s="582"/>
      <c r="AP1025" s="582"/>
      <c r="AQ1025" s="582"/>
      <c r="AR1025" s="582"/>
      <c r="AS1025" s="582"/>
      <c r="AT1025" s="582"/>
      <c r="AU1025" s="582"/>
      <c r="AV1025" s="582"/>
      <c r="AW1025" s="582"/>
      <c r="AX1025" s="582"/>
      <c r="AY1025" s="582"/>
      <c r="AZ1025" s="582"/>
      <c r="BA1025" s="582"/>
      <c r="BB1025" s="582"/>
      <c r="BC1025" s="582"/>
      <c r="BD1025" s="582"/>
      <c r="BE1025" s="582"/>
      <c r="BF1025" s="582"/>
      <c r="BG1025" s="582"/>
      <c r="BH1025" s="582"/>
      <c r="BI1025" s="582"/>
      <c r="BJ1025" s="582"/>
      <c r="BK1025" s="582"/>
      <c r="BL1025" s="582"/>
      <c r="BM1025" s="582"/>
      <c r="BN1025" s="582"/>
      <c r="BO1025" s="582"/>
      <c r="BP1025" s="582"/>
      <c r="BQ1025" s="582"/>
      <c r="BR1025" s="582"/>
      <c r="BS1025" s="582"/>
      <c r="BT1025" s="582"/>
      <c r="BU1025" s="582"/>
      <c r="BV1025" s="583"/>
    </row>
    <row r="1026" spans="1:74" ht="41.25" customHeight="1" x14ac:dyDescent="0.3">
      <c r="A1026" s="1208"/>
      <c r="B1026" s="1208"/>
      <c r="C1026" s="1208"/>
      <c r="D1026" s="1208"/>
      <c r="E1026" s="1211"/>
      <c r="F1026" s="1455"/>
      <c r="G1026" s="1196"/>
      <c r="H1026" s="395" t="s">
        <v>484</v>
      </c>
      <c r="I1026" s="604" t="s">
        <v>25</v>
      </c>
      <c r="J1026" s="605">
        <v>35.5</v>
      </c>
      <c r="K1026" s="687">
        <v>4970</v>
      </c>
      <c r="L1026" s="1188"/>
      <c r="M1026" s="1036"/>
      <c r="N1026" s="582"/>
      <c r="O1026" s="582"/>
      <c r="P1026" s="582"/>
      <c r="Q1026" s="582"/>
      <c r="R1026" s="582"/>
      <c r="S1026" s="582"/>
      <c r="T1026" s="582"/>
      <c r="U1026" s="582"/>
      <c r="V1026" s="582"/>
      <c r="W1026" s="582"/>
      <c r="X1026" s="582"/>
      <c r="Y1026" s="582"/>
      <c r="Z1026" s="582"/>
      <c r="AA1026" s="582"/>
      <c r="AB1026" s="582"/>
      <c r="AC1026" s="582"/>
      <c r="AD1026" s="582"/>
      <c r="AE1026" s="582"/>
      <c r="AF1026" s="582"/>
      <c r="AG1026" s="582"/>
      <c r="AH1026" s="582"/>
      <c r="AI1026" s="582"/>
      <c r="AJ1026" s="582"/>
      <c r="AK1026" s="582"/>
      <c r="AL1026" s="582"/>
      <c r="AM1026" s="582"/>
      <c r="AN1026" s="582"/>
      <c r="AO1026" s="582"/>
      <c r="AP1026" s="582"/>
      <c r="AQ1026" s="582"/>
      <c r="AR1026" s="582"/>
      <c r="AS1026" s="582"/>
      <c r="AT1026" s="582"/>
      <c r="AU1026" s="582"/>
      <c r="AV1026" s="582"/>
      <c r="AW1026" s="582"/>
      <c r="AX1026" s="582"/>
      <c r="AY1026" s="582"/>
      <c r="AZ1026" s="582"/>
      <c r="BA1026" s="582"/>
      <c r="BB1026" s="582"/>
      <c r="BC1026" s="582"/>
      <c r="BD1026" s="582"/>
      <c r="BE1026" s="582"/>
      <c r="BF1026" s="582"/>
      <c r="BG1026" s="582"/>
      <c r="BH1026" s="582"/>
      <c r="BI1026" s="582"/>
      <c r="BJ1026" s="582"/>
      <c r="BK1026" s="582"/>
      <c r="BL1026" s="582"/>
      <c r="BM1026" s="582"/>
      <c r="BN1026" s="582"/>
      <c r="BO1026" s="582"/>
      <c r="BP1026" s="582"/>
      <c r="BQ1026" s="582"/>
      <c r="BR1026" s="582"/>
      <c r="BS1026" s="582"/>
      <c r="BT1026" s="582"/>
      <c r="BU1026" s="582"/>
      <c r="BV1026" s="583"/>
    </row>
    <row r="1027" spans="1:74" ht="57" customHeight="1" x14ac:dyDescent="0.3">
      <c r="A1027" s="1208"/>
      <c r="B1027" s="1208"/>
      <c r="C1027" s="1208"/>
      <c r="D1027" s="1208"/>
      <c r="E1027" s="1211"/>
      <c r="F1027" s="1455"/>
      <c r="G1027" s="595" t="s">
        <v>796</v>
      </c>
      <c r="H1027" s="604" t="s">
        <v>484</v>
      </c>
      <c r="I1027" s="604" t="s">
        <v>25</v>
      </c>
      <c r="J1027" s="605">
        <v>14</v>
      </c>
      <c r="K1027" s="687">
        <v>9800</v>
      </c>
      <c r="L1027" s="628">
        <v>2</v>
      </c>
      <c r="M1027" s="935" t="s">
        <v>126</v>
      </c>
      <c r="N1027" s="582" t="s">
        <v>480</v>
      </c>
      <c r="O1027" s="582" t="s">
        <v>480</v>
      </c>
      <c r="P1027" s="582" t="s">
        <v>480</v>
      </c>
      <c r="Q1027" s="582" t="s">
        <v>480</v>
      </c>
      <c r="R1027" s="582" t="s">
        <v>480</v>
      </c>
      <c r="S1027" s="582" t="s">
        <v>480</v>
      </c>
      <c r="T1027" s="582" t="s">
        <v>480</v>
      </c>
      <c r="U1027" s="582" t="s">
        <v>480</v>
      </c>
      <c r="V1027" s="582" t="s">
        <v>480</v>
      </c>
      <c r="W1027" s="582" t="s">
        <v>480</v>
      </c>
      <c r="X1027" s="582" t="s">
        <v>480</v>
      </c>
      <c r="Y1027" s="582" t="s">
        <v>480</v>
      </c>
      <c r="Z1027" s="582" t="s">
        <v>480</v>
      </c>
      <c r="AA1027" s="582" t="s">
        <v>480</v>
      </c>
      <c r="AB1027" s="582" t="s">
        <v>480</v>
      </c>
      <c r="AC1027" s="582" t="s">
        <v>480</v>
      </c>
      <c r="AD1027" s="582" t="s">
        <v>480</v>
      </c>
      <c r="AE1027" s="582" t="s">
        <v>480</v>
      </c>
      <c r="AF1027" s="582" t="s">
        <v>480</v>
      </c>
      <c r="AG1027" s="582" t="s">
        <v>480</v>
      </c>
      <c r="AH1027" s="582" t="s">
        <v>480</v>
      </c>
      <c r="AI1027" s="582" t="s">
        <v>480</v>
      </c>
      <c r="AJ1027" s="582" t="s">
        <v>480</v>
      </c>
      <c r="AK1027" s="582" t="s">
        <v>480</v>
      </c>
      <c r="AL1027" s="582" t="s">
        <v>480</v>
      </c>
      <c r="AM1027" s="582" t="s">
        <v>480</v>
      </c>
      <c r="AN1027" s="582" t="s">
        <v>480</v>
      </c>
      <c r="AO1027" s="582" t="s">
        <v>480</v>
      </c>
      <c r="AP1027" s="582" t="s">
        <v>480</v>
      </c>
      <c r="AQ1027" s="582" t="s">
        <v>480</v>
      </c>
      <c r="AR1027" s="582" t="s">
        <v>480</v>
      </c>
      <c r="AS1027" s="582" t="s">
        <v>480</v>
      </c>
      <c r="AT1027" s="582" t="s">
        <v>480</v>
      </c>
      <c r="AU1027" s="582" t="s">
        <v>480</v>
      </c>
      <c r="AV1027" s="582" t="s">
        <v>480</v>
      </c>
      <c r="AW1027" s="582" t="s">
        <v>480</v>
      </c>
      <c r="AX1027" s="582" t="s">
        <v>480</v>
      </c>
      <c r="AY1027" s="582" t="s">
        <v>480</v>
      </c>
      <c r="AZ1027" s="582" t="s">
        <v>480</v>
      </c>
      <c r="BA1027" s="582" t="s">
        <v>480</v>
      </c>
      <c r="BB1027" s="582" t="s">
        <v>480</v>
      </c>
      <c r="BC1027" s="582" t="s">
        <v>480</v>
      </c>
      <c r="BD1027" s="582" t="s">
        <v>480</v>
      </c>
      <c r="BE1027" s="582" t="s">
        <v>480</v>
      </c>
      <c r="BF1027" s="582" t="s">
        <v>480</v>
      </c>
      <c r="BG1027" s="582" t="s">
        <v>480</v>
      </c>
      <c r="BH1027" s="582" t="s">
        <v>480</v>
      </c>
      <c r="BI1027" s="582" t="s">
        <v>480</v>
      </c>
      <c r="BJ1027" s="582" t="s">
        <v>480</v>
      </c>
      <c r="BK1027" s="582" t="s">
        <v>480</v>
      </c>
      <c r="BL1027" s="582" t="s">
        <v>480</v>
      </c>
      <c r="BM1027" s="582" t="s">
        <v>480</v>
      </c>
      <c r="BN1027" s="582" t="s">
        <v>480</v>
      </c>
      <c r="BO1027" s="582" t="s">
        <v>480</v>
      </c>
      <c r="BP1027" s="582" t="s">
        <v>480</v>
      </c>
      <c r="BQ1027" s="582" t="s">
        <v>480</v>
      </c>
      <c r="BR1027" s="582" t="s">
        <v>480</v>
      </c>
      <c r="BS1027" s="582" t="s">
        <v>480</v>
      </c>
      <c r="BT1027" s="582" t="s">
        <v>480</v>
      </c>
      <c r="BU1027" s="582" t="s">
        <v>480</v>
      </c>
      <c r="BV1027" s="587" t="s">
        <v>480</v>
      </c>
    </row>
    <row r="1028" spans="1:74" ht="57" customHeight="1" x14ac:dyDescent="0.3">
      <c r="A1028" s="1208"/>
      <c r="B1028" s="1208"/>
      <c r="C1028" s="1208"/>
      <c r="D1028" s="1208"/>
      <c r="E1028" s="1211"/>
      <c r="F1028" s="1455"/>
      <c r="G1028" s="595" t="s">
        <v>907</v>
      </c>
      <c r="H1028" s="604" t="s">
        <v>492</v>
      </c>
      <c r="I1028" s="604" t="s">
        <v>25</v>
      </c>
      <c r="J1028" s="605">
        <v>25</v>
      </c>
      <c r="K1028" s="687">
        <v>5000</v>
      </c>
      <c r="L1028" s="628">
        <v>3</v>
      </c>
      <c r="M1028" s="935" t="s">
        <v>490</v>
      </c>
      <c r="N1028" s="582"/>
      <c r="O1028" s="582"/>
      <c r="P1028" s="582"/>
      <c r="Q1028" s="582"/>
      <c r="R1028" s="582"/>
      <c r="S1028" s="582"/>
      <c r="T1028" s="582"/>
      <c r="U1028" s="582"/>
      <c r="V1028" s="582"/>
      <c r="W1028" s="582"/>
      <c r="X1028" s="582"/>
      <c r="Y1028" s="582"/>
      <c r="Z1028" s="582"/>
      <c r="AA1028" s="582"/>
      <c r="AB1028" s="582"/>
      <c r="AC1028" s="582"/>
      <c r="AD1028" s="582"/>
      <c r="AE1028" s="582"/>
      <c r="AF1028" s="582"/>
      <c r="AG1028" s="582"/>
      <c r="AH1028" s="582"/>
      <c r="AI1028" s="582"/>
      <c r="AJ1028" s="582"/>
      <c r="AK1028" s="582"/>
      <c r="AL1028" s="582"/>
      <c r="AM1028" s="582"/>
      <c r="AN1028" s="582"/>
      <c r="AO1028" s="582"/>
      <c r="AP1028" s="582"/>
      <c r="AQ1028" s="582"/>
      <c r="AR1028" s="582"/>
      <c r="AS1028" s="582"/>
      <c r="AT1028" s="582"/>
      <c r="AU1028" s="582"/>
      <c r="AV1028" s="582"/>
      <c r="AW1028" s="582"/>
      <c r="AX1028" s="582"/>
      <c r="AY1028" s="582"/>
      <c r="AZ1028" s="582"/>
      <c r="BA1028" s="582"/>
      <c r="BB1028" s="582"/>
      <c r="BC1028" s="582"/>
      <c r="BD1028" s="582"/>
      <c r="BE1028" s="582"/>
      <c r="BF1028" s="582"/>
      <c r="BG1028" s="582"/>
      <c r="BH1028" s="582"/>
      <c r="BI1028" s="582"/>
      <c r="BJ1028" s="582"/>
      <c r="BK1028" s="582"/>
      <c r="BL1028" s="582"/>
      <c r="BM1028" s="582"/>
      <c r="BN1028" s="582"/>
      <c r="BO1028" s="582"/>
      <c r="BP1028" s="582"/>
      <c r="BQ1028" s="582"/>
      <c r="BR1028" s="582"/>
      <c r="BS1028" s="582"/>
      <c r="BT1028" s="582"/>
      <c r="BU1028" s="582"/>
      <c r="BV1028" s="583"/>
    </row>
    <row r="1029" spans="1:74" ht="57" customHeight="1" x14ac:dyDescent="0.3">
      <c r="A1029" s="1208"/>
      <c r="B1029" s="1208"/>
      <c r="C1029" s="1208"/>
      <c r="D1029" s="1208"/>
      <c r="E1029" s="1211"/>
      <c r="F1029" s="1455"/>
      <c r="G1029" s="595" t="s">
        <v>908</v>
      </c>
      <c r="H1029" s="604" t="s">
        <v>492</v>
      </c>
      <c r="I1029" s="604" t="s">
        <v>133</v>
      </c>
      <c r="J1029" s="605">
        <v>2</v>
      </c>
      <c r="K1029" s="687">
        <v>1000</v>
      </c>
      <c r="L1029" s="628">
        <v>4</v>
      </c>
      <c r="M1029" s="935" t="s">
        <v>577</v>
      </c>
      <c r="N1029" s="582"/>
      <c r="O1029" s="582"/>
      <c r="P1029" s="582"/>
      <c r="Q1029" s="582"/>
      <c r="R1029" s="582"/>
      <c r="S1029" s="582"/>
      <c r="T1029" s="582"/>
      <c r="U1029" s="582"/>
      <c r="V1029" s="582"/>
      <c r="W1029" s="582"/>
      <c r="X1029" s="582"/>
      <c r="Y1029" s="582"/>
      <c r="Z1029" s="582"/>
      <c r="AA1029" s="582"/>
      <c r="AB1029" s="582"/>
      <c r="AC1029" s="582"/>
      <c r="AD1029" s="582"/>
      <c r="AE1029" s="582"/>
      <c r="AF1029" s="582"/>
      <c r="AG1029" s="582"/>
      <c r="AH1029" s="582"/>
      <c r="AI1029" s="582"/>
      <c r="AJ1029" s="582"/>
      <c r="AK1029" s="582"/>
      <c r="AL1029" s="582"/>
      <c r="AM1029" s="582"/>
      <c r="AN1029" s="582"/>
      <c r="AO1029" s="582"/>
      <c r="AP1029" s="582"/>
      <c r="AQ1029" s="582"/>
      <c r="AR1029" s="582"/>
      <c r="AS1029" s="582"/>
      <c r="AT1029" s="582"/>
      <c r="AU1029" s="582"/>
      <c r="AV1029" s="582"/>
      <c r="AW1029" s="582"/>
      <c r="AX1029" s="582"/>
      <c r="AY1029" s="582"/>
      <c r="AZ1029" s="582"/>
      <c r="BA1029" s="582"/>
      <c r="BB1029" s="582"/>
      <c r="BC1029" s="582"/>
      <c r="BD1029" s="582"/>
      <c r="BE1029" s="582"/>
      <c r="BF1029" s="582"/>
      <c r="BG1029" s="582"/>
      <c r="BH1029" s="582"/>
      <c r="BI1029" s="582"/>
      <c r="BJ1029" s="582"/>
      <c r="BK1029" s="582"/>
      <c r="BL1029" s="582"/>
      <c r="BM1029" s="582"/>
      <c r="BN1029" s="582"/>
      <c r="BO1029" s="582"/>
      <c r="BP1029" s="582"/>
      <c r="BQ1029" s="582"/>
      <c r="BR1029" s="582"/>
      <c r="BS1029" s="582"/>
      <c r="BT1029" s="582"/>
      <c r="BU1029" s="582"/>
      <c r="BV1029" s="583"/>
    </row>
    <row r="1030" spans="1:74" ht="57" customHeight="1" x14ac:dyDescent="0.3">
      <c r="A1030" s="1209"/>
      <c r="B1030" s="1209"/>
      <c r="C1030" s="1209"/>
      <c r="D1030" s="1209"/>
      <c r="E1030" s="1212"/>
      <c r="F1030" s="1455"/>
      <c r="G1030" s="645" t="s">
        <v>810</v>
      </c>
      <c r="H1030" s="646" t="s">
        <v>492</v>
      </c>
      <c r="I1030" s="646" t="s">
        <v>25</v>
      </c>
      <c r="J1030" s="646">
        <v>1</v>
      </c>
      <c r="K1030" s="688">
        <v>350</v>
      </c>
      <c r="L1030" s="628">
        <v>5</v>
      </c>
      <c r="M1030" s="935" t="s">
        <v>493</v>
      </c>
      <c r="N1030" s="582"/>
      <c r="O1030" s="582"/>
      <c r="P1030" s="582"/>
      <c r="Q1030" s="582"/>
      <c r="R1030" s="582"/>
      <c r="S1030" s="582"/>
      <c r="T1030" s="582"/>
      <c r="U1030" s="582"/>
      <c r="V1030" s="582"/>
      <c r="W1030" s="582"/>
      <c r="X1030" s="582"/>
      <c r="Y1030" s="582"/>
      <c r="Z1030" s="582"/>
      <c r="AA1030" s="582"/>
      <c r="AB1030" s="582"/>
      <c r="AC1030" s="582"/>
      <c r="AD1030" s="582"/>
      <c r="AE1030" s="582"/>
      <c r="AF1030" s="582"/>
      <c r="AG1030" s="582"/>
      <c r="AH1030" s="582"/>
      <c r="AI1030" s="582"/>
      <c r="AJ1030" s="582"/>
      <c r="AK1030" s="582"/>
      <c r="AL1030" s="582"/>
      <c r="AM1030" s="582"/>
      <c r="AN1030" s="582"/>
      <c r="AO1030" s="582"/>
      <c r="AP1030" s="582"/>
      <c r="AQ1030" s="582"/>
      <c r="AR1030" s="582"/>
      <c r="AS1030" s="582"/>
      <c r="AT1030" s="582"/>
      <c r="AU1030" s="582"/>
      <c r="AV1030" s="582"/>
      <c r="AW1030" s="582"/>
      <c r="AX1030" s="582"/>
      <c r="AY1030" s="582"/>
      <c r="AZ1030" s="582"/>
      <c r="BA1030" s="582"/>
      <c r="BB1030" s="582"/>
      <c r="BC1030" s="582"/>
      <c r="BD1030" s="582"/>
      <c r="BE1030" s="582"/>
      <c r="BF1030" s="582"/>
      <c r="BG1030" s="582"/>
      <c r="BH1030" s="582"/>
      <c r="BI1030" s="582"/>
      <c r="BJ1030" s="582"/>
      <c r="BK1030" s="582"/>
      <c r="BL1030" s="582"/>
      <c r="BM1030" s="582"/>
      <c r="BN1030" s="582"/>
      <c r="BO1030" s="582"/>
      <c r="BP1030" s="582"/>
      <c r="BQ1030" s="582"/>
      <c r="BR1030" s="582"/>
      <c r="BS1030" s="582"/>
      <c r="BT1030" s="582"/>
      <c r="BU1030" s="582"/>
      <c r="BV1030" s="583"/>
    </row>
    <row r="1031" spans="1:74" ht="39.75" customHeight="1" x14ac:dyDescent="0.3">
      <c r="A1031" s="80" t="s">
        <v>480</v>
      </c>
      <c r="B1031" s="80" t="s">
        <v>811</v>
      </c>
      <c r="C1031" s="80" t="s">
        <v>480</v>
      </c>
      <c r="D1031" s="275" t="s">
        <v>480</v>
      </c>
      <c r="E1031" s="668" t="s">
        <v>480</v>
      </c>
      <c r="F1031" s="635">
        <v>5</v>
      </c>
      <c r="G1031" s="71" t="s">
        <v>480</v>
      </c>
      <c r="H1031" s="54" t="s">
        <v>480</v>
      </c>
      <c r="I1031" s="54" t="s">
        <v>480</v>
      </c>
      <c r="J1031" s="54" t="s">
        <v>480</v>
      </c>
      <c r="K1031" s="663">
        <f>SUM(K1024:K1030)</f>
        <v>21870</v>
      </c>
      <c r="L1031" s="630">
        <v>5</v>
      </c>
      <c r="M1031" s="937" t="s">
        <v>480</v>
      </c>
      <c r="N1031" s="582"/>
      <c r="O1031" s="582"/>
      <c r="P1031" s="582"/>
      <c r="Q1031" s="582"/>
      <c r="R1031" s="582"/>
      <c r="S1031" s="582"/>
      <c r="T1031" s="582"/>
      <c r="U1031" s="582"/>
      <c r="V1031" s="582"/>
      <c r="W1031" s="582"/>
      <c r="X1031" s="582"/>
      <c r="Y1031" s="582"/>
      <c r="Z1031" s="582"/>
      <c r="AA1031" s="582"/>
      <c r="AB1031" s="582"/>
      <c r="AC1031" s="582"/>
      <c r="AD1031" s="582"/>
      <c r="AE1031" s="582"/>
      <c r="AF1031" s="582"/>
      <c r="AG1031" s="582"/>
      <c r="AH1031" s="582"/>
      <c r="AI1031" s="582"/>
      <c r="AJ1031" s="582"/>
      <c r="AK1031" s="582"/>
      <c r="AL1031" s="582"/>
      <c r="AM1031" s="582"/>
      <c r="AN1031" s="582"/>
      <c r="AO1031" s="582"/>
      <c r="AP1031" s="582"/>
      <c r="AQ1031" s="582"/>
      <c r="AR1031" s="582"/>
      <c r="AS1031" s="582"/>
      <c r="AT1031" s="582"/>
      <c r="AU1031" s="582"/>
      <c r="AV1031" s="582"/>
      <c r="AW1031" s="582"/>
      <c r="AX1031" s="582"/>
      <c r="AY1031" s="582"/>
      <c r="AZ1031" s="582"/>
      <c r="BA1031" s="582"/>
      <c r="BB1031" s="582"/>
      <c r="BC1031" s="582"/>
      <c r="BD1031" s="582"/>
      <c r="BE1031" s="582"/>
      <c r="BF1031" s="582"/>
      <c r="BG1031" s="582"/>
      <c r="BH1031" s="582"/>
      <c r="BI1031" s="582"/>
      <c r="BJ1031" s="582"/>
      <c r="BK1031" s="582"/>
      <c r="BL1031" s="582"/>
      <c r="BM1031" s="582"/>
      <c r="BN1031" s="582"/>
      <c r="BO1031" s="582"/>
      <c r="BP1031" s="582"/>
      <c r="BQ1031" s="582"/>
      <c r="BR1031" s="582"/>
      <c r="BS1031" s="582"/>
      <c r="BT1031" s="582"/>
      <c r="BU1031" s="582"/>
      <c r="BV1031" s="583"/>
    </row>
    <row r="1032" spans="1:74" ht="57" customHeight="1" x14ac:dyDescent="0.3">
      <c r="A1032" s="1207">
        <v>27</v>
      </c>
      <c r="B1032" s="1207" t="s">
        <v>51</v>
      </c>
      <c r="C1032" s="1207" t="s">
        <v>909</v>
      </c>
      <c r="D1032" s="1207">
        <v>3442</v>
      </c>
      <c r="E1032" s="1210">
        <v>1282521</v>
      </c>
      <c r="F1032" s="1207">
        <v>6</v>
      </c>
      <c r="G1032" s="627" t="s">
        <v>910</v>
      </c>
      <c r="H1032" s="604" t="s">
        <v>492</v>
      </c>
      <c r="I1032" s="604" t="s">
        <v>25</v>
      </c>
      <c r="J1032" s="605">
        <v>12.4</v>
      </c>
      <c r="K1032" s="687">
        <v>2480</v>
      </c>
      <c r="L1032" s="628">
        <v>1</v>
      </c>
      <c r="M1032" s="935" t="s">
        <v>490</v>
      </c>
      <c r="N1032" s="582"/>
      <c r="O1032" s="582"/>
      <c r="P1032" s="582"/>
      <c r="Q1032" s="582"/>
      <c r="R1032" s="582"/>
      <c r="S1032" s="582"/>
      <c r="T1032" s="582"/>
      <c r="U1032" s="582"/>
      <c r="V1032" s="582"/>
      <c r="W1032" s="582"/>
      <c r="X1032" s="582"/>
      <c r="Y1032" s="582"/>
      <c r="Z1032" s="582"/>
      <c r="AA1032" s="582"/>
      <c r="AB1032" s="582"/>
      <c r="AC1032" s="582"/>
      <c r="AD1032" s="582"/>
      <c r="AE1032" s="582"/>
      <c r="AF1032" s="582"/>
      <c r="AG1032" s="582"/>
      <c r="AH1032" s="582"/>
      <c r="AI1032" s="582"/>
      <c r="AJ1032" s="582"/>
      <c r="AK1032" s="582"/>
      <c r="AL1032" s="582"/>
      <c r="AM1032" s="582"/>
      <c r="AN1032" s="582"/>
      <c r="AO1032" s="582"/>
      <c r="AP1032" s="582"/>
      <c r="AQ1032" s="582"/>
      <c r="AR1032" s="582"/>
      <c r="AS1032" s="582"/>
      <c r="AT1032" s="582"/>
      <c r="AU1032" s="582"/>
      <c r="AV1032" s="582"/>
      <c r="AW1032" s="582"/>
      <c r="AX1032" s="582"/>
      <c r="AY1032" s="582"/>
      <c r="AZ1032" s="582"/>
      <c r="BA1032" s="582"/>
      <c r="BB1032" s="582"/>
      <c r="BC1032" s="582"/>
      <c r="BD1032" s="582"/>
      <c r="BE1032" s="582"/>
      <c r="BF1032" s="582"/>
      <c r="BG1032" s="582"/>
      <c r="BH1032" s="582"/>
      <c r="BI1032" s="582"/>
      <c r="BJ1032" s="582"/>
      <c r="BK1032" s="582"/>
      <c r="BL1032" s="582"/>
      <c r="BM1032" s="582"/>
      <c r="BN1032" s="582"/>
      <c r="BO1032" s="582"/>
      <c r="BP1032" s="582"/>
      <c r="BQ1032" s="582"/>
      <c r="BR1032" s="582"/>
      <c r="BS1032" s="582"/>
      <c r="BT1032" s="582"/>
      <c r="BU1032" s="582"/>
      <c r="BV1032" s="583"/>
    </row>
    <row r="1033" spans="1:74" ht="57" customHeight="1" x14ac:dyDescent="0.3">
      <c r="A1033" s="1208"/>
      <c r="B1033" s="1208"/>
      <c r="C1033" s="1208"/>
      <c r="D1033" s="1208"/>
      <c r="E1033" s="1211"/>
      <c r="F1033" s="1208"/>
      <c r="G1033" s="409" t="s">
        <v>796</v>
      </c>
      <c r="H1033" s="395" t="s">
        <v>484</v>
      </c>
      <c r="I1033" s="395" t="s">
        <v>25</v>
      </c>
      <c r="J1033" s="396">
        <v>7</v>
      </c>
      <c r="K1033" s="685">
        <v>4900</v>
      </c>
      <c r="L1033" s="629">
        <v>2</v>
      </c>
      <c r="M1033" s="935" t="s">
        <v>126</v>
      </c>
      <c r="N1033" s="582"/>
      <c r="O1033" s="582"/>
      <c r="P1033" s="582"/>
      <c r="Q1033" s="582"/>
      <c r="R1033" s="582"/>
      <c r="S1033" s="582"/>
      <c r="T1033" s="582"/>
      <c r="U1033" s="582"/>
      <c r="V1033" s="582"/>
      <c r="W1033" s="582"/>
      <c r="X1033" s="582"/>
      <c r="Y1033" s="582"/>
      <c r="Z1033" s="582"/>
      <c r="AA1033" s="582"/>
      <c r="AB1033" s="582"/>
      <c r="AC1033" s="582"/>
      <c r="AD1033" s="582"/>
      <c r="AE1033" s="582"/>
      <c r="AF1033" s="582"/>
      <c r="AG1033" s="582"/>
      <c r="AH1033" s="582"/>
      <c r="AI1033" s="582"/>
      <c r="AJ1033" s="582"/>
      <c r="AK1033" s="582"/>
      <c r="AL1033" s="582"/>
      <c r="AM1033" s="582"/>
      <c r="AN1033" s="582"/>
      <c r="AO1033" s="582"/>
      <c r="AP1033" s="582"/>
      <c r="AQ1033" s="582"/>
      <c r="AR1033" s="582"/>
      <c r="AS1033" s="582"/>
      <c r="AT1033" s="582"/>
      <c r="AU1033" s="582"/>
      <c r="AV1033" s="582"/>
      <c r="AW1033" s="582"/>
      <c r="AX1033" s="582"/>
      <c r="AY1033" s="582"/>
      <c r="AZ1033" s="582"/>
      <c r="BA1033" s="582"/>
      <c r="BB1033" s="582"/>
      <c r="BC1033" s="582"/>
      <c r="BD1033" s="582"/>
      <c r="BE1033" s="582"/>
      <c r="BF1033" s="582"/>
      <c r="BG1033" s="582"/>
      <c r="BH1033" s="582"/>
      <c r="BI1033" s="582"/>
      <c r="BJ1033" s="582"/>
      <c r="BK1033" s="582"/>
      <c r="BL1033" s="582"/>
      <c r="BM1033" s="582"/>
      <c r="BN1033" s="582"/>
      <c r="BO1033" s="582"/>
      <c r="BP1033" s="582"/>
      <c r="BQ1033" s="582"/>
      <c r="BR1033" s="582"/>
      <c r="BS1033" s="582"/>
      <c r="BT1033" s="582"/>
      <c r="BU1033" s="582"/>
      <c r="BV1033" s="583"/>
    </row>
    <row r="1034" spans="1:74" ht="31.5" customHeight="1" x14ac:dyDescent="0.3">
      <c r="A1034" s="1208"/>
      <c r="B1034" s="1208"/>
      <c r="C1034" s="1208"/>
      <c r="D1034" s="1208"/>
      <c r="E1034" s="1211"/>
      <c r="F1034" s="1208"/>
      <c r="G1034" s="1213" t="s">
        <v>911</v>
      </c>
      <c r="H1034" s="1184" t="s">
        <v>798</v>
      </c>
      <c r="I1034" s="1184" t="s">
        <v>133</v>
      </c>
      <c r="J1034" s="1215">
        <v>3</v>
      </c>
      <c r="K1034" s="1205">
        <v>450</v>
      </c>
      <c r="L1034" s="1394">
        <v>3</v>
      </c>
      <c r="M1034" s="1035" t="s">
        <v>135</v>
      </c>
      <c r="N1034" s="582"/>
      <c r="O1034" s="582"/>
      <c r="P1034" s="582"/>
      <c r="Q1034" s="582"/>
      <c r="R1034" s="582"/>
      <c r="S1034" s="582"/>
      <c r="T1034" s="582"/>
      <c r="U1034" s="582"/>
      <c r="V1034" s="582"/>
      <c r="W1034" s="582"/>
      <c r="X1034" s="582"/>
      <c r="Y1034" s="582"/>
      <c r="Z1034" s="582"/>
      <c r="AA1034" s="582"/>
      <c r="AB1034" s="582"/>
      <c r="AC1034" s="582"/>
      <c r="AD1034" s="582"/>
      <c r="AE1034" s="582"/>
      <c r="AF1034" s="582"/>
      <c r="AG1034" s="582"/>
      <c r="AH1034" s="582"/>
      <c r="AI1034" s="582"/>
      <c r="AJ1034" s="582"/>
      <c r="AK1034" s="582"/>
      <c r="AL1034" s="582"/>
      <c r="AM1034" s="582"/>
      <c r="AN1034" s="582"/>
      <c r="AO1034" s="582"/>
      <c r="AP1034" s="582"/>
      <c r="AQ1034" s="582"/>
      <c r="AR1034" s="582"/>
      <c r="AS1034" s="582"/>
      <c r="AT1034" s="582"/>
      <c r="AU1034" s="582"/>
      <c r="AV1034" s="582"/>
      <c r="AW1034" s="582"/>
      <c r="AX1034" s="582"/>
      <c r="AY1034" s="582"/>
      <c r="AZ1034" s="582"/>
      <c r="BA1034" s="582"/>
      <c r="BB1034" s="582"/>
      <c r="BC1034" s="582"/>
      <c r="BD1034" s="582"/>
      <c r="BE1034" s="582"/>
      <c r="BF1034" s="582"/>
      <c r="BG1034" s="582"/>
      <c r="BH1034" s="582"/>
      <c r="BI1034" s="582"/>
      <c r="BJ1034" s="582"/>
      <c r="BK1034" s="582"/>
      <c r="BL1034" s="582"/>
      <c r="BM1034" s="582"/>
      <c r="BN1034" s="582"/>
      <c r="BO1034" s="582"/>
      <c r="BP1034" s="582"/>
      <c r="BQ1034" s="582"/>
      <c r="BR1034" s="582"/>
      <c r="BS1034" s="582"/>
      <c r="BT1034" s="582"/>
      <c r="BU1034" s="582"/>
      <c r="BV1034" s="583"/>
    </row>
    <row r="1035" spans="1:74" ht="15.75" customHeight="1" x14ac:dyDescent="0.3">
      <c r="A1035" s="1208"/>
      <c r="B1035" s="1208"/>
      <c r="C1035" s="1208"/>
      <c r="D1035" s="1208"/>
      <c r="E1035" s="1211"/>
      <c r="F1035" s="1208"/>
      <c r="G1035" s="1213"/>
      <c r="H1035" s="1185"/>
      <c r="I1035" s="1185"/>
      <c r="J1035" s="1216"/>
      <c r="K1035" s="1206"/>
      <c r="L1035" s="1394"/>
      <c r="M1035" s="1035"/>
      <c r="N1035" s="582" t="s">
        <v>480</v>
      </c>
      <c r="O1035" s="582" t="s">
        <v>480</v>
      </c>
      <c r="P1035" s="582" t="s">
        <v>480</v>
      </c>
      <c r="Q1035" s="582" t="s">
        <v>480</v>
      </c>
      <c r="R1035" s="582" t="s">
        <v>480</v>
      </c>
      <c r="S1035" s="582" t="s">
        <v>480</v>
      </c>
      <c r="T1035" s="582" t="s">
        <v>480</v>
      </c>
      <c r="U1035" s="582" t="s">
        <v>480</v>
      </c>
      <c r="V1035" s="582" t="s">
        <v>480</v>
      </c>
      <c r="W1035" s="582" t="s">
        <v>480</v>
      </c>
      <c r="X1035" s="582" t="s">
        <v>480</v>
      </c>
      <c r="Y1035" s="582" t="s">
        <v>480</v>
      </c>
      <c r="Z1035" s="582" t="s">
        <v>480</v>
      </c>
      <c r="AA1035" s="582" t="s">
        <v>480</v>
      </c>
      <c r="AB1035" s="582" t="s">
        <v>480</v>
      </c>
      <c r="AC1035" s="582" t="s">
        <v>480</v>
      </c>
      <c r="AD1035" s="582" t="s">
        <v>480</v>
      </c>
      <c r="AE1035" s="582" t="s">
        <v>480</v>
      </c>
      <c r="AF1035" s="582" t="s">
        <v>480</v>
      </c>
      <c r="AG1035" s="582" t="s">
        <v>480</v>
      </c>
      <c r="AH1035" s="582" t="s">
        <v>480</v>
      </c>
      <c r="AI1035" s="582" t="s">
        <v>480</v>
      </c>
      <c r="AJ1035" s="582" t="s">
        <v>480</v>
      </c>
      <c r="AK1035" s="582" t="s">
        <v>480</v>
      </c>
      <c r="AL1035" s="582" t="s">
        <v>480</v>
      </c>
      <c r="AM1035" s="582" t="s">
        <v>480</v>
      </c>
      <c r="AN1035" s="582" t="s">
        <v>480</v>
      </c>
      <c r="AO1035" s="582" t="s">
        <v>480</v>
      </c>
      <c r="AP1035" s="582" t="s">
        <v>480</v>
      </c>
      <c r="AQ1035" s="582" t="s">
        <v>480</v>
      </c>
      <c r="AR1035" s="582" t="s">
        <v>480</v>
      </c>
      <c r="AS1035" s="582" t="s">
        <v>480</v>
      </c>
      <c r="AT1035" s="582" t="s">
        <v>480</v>
      </c>
      <c r="AU1035" s="582" t="s">
        <v>480</v>
      </c>
      <c r="AV1035" s="582" t="s">
        <v>480</v>
      </c>
      <c r="AW1035" s="582" t="s">
        <v>480</v>
      </c>
      <c r="AX1035" s="582" t="s">
        <v>480</v>
      </c>
      <c r="AY1035" s="582" t="s">
        <v>480</v>
      </c>
      <c r="AZ1035" s="582" t="s">
        <v>480</v>
      </c>
      <c r="BA1035" s="582" t="s">
        <v>480</v>
      </c>
      <c r="BB1035" s="582" t="s">
        <v>480</v>
      </c>
      <c r="BC1035" s="582" t="s">
        <v>480</v>
      </c>
      <c r="BD1035" s="582" t="s">
        <v>480</v>
      </c>
      <c r="BE1035" s="582" t="s">
        <v>480</v>
      </c>
      <c r="BF1035" s="582" t="s">
        <v>480</v>
      </c>
      <c r="BG1035" s="582" t="s">
        <v>480</v>
      </c>
      <c r="BH1035" s="582" t="s">
        <v>480</v>
      </c>
      <c r="BI1035" s="582" t="s">
        <v>480</v>
      </c>
      <c r="BJ1035" s="582" t="s">
        <v>480</v>
      </c>
      <c r="BK1035" s="582" t="s">
        <v>480</v>
      </c>
      <c r="BL1035" s="582" t="s">
        <v>480</v>
      </c>
      <c r="BM1035" s="582" t="s">
        <v>480</v>
      </c>
      <c r="BN1035" s="582" t="s">
        <v>480</v>
      </c>
      <c r="BO1035" s="582" t="s">
        <v>480</v>
      </c>
      <c r="BP1035" s="582" t="s">
        <v>480</v>
      </c>
      <c r="BQ1035" s="582" t="s">
        <v>480</v>
      </c>
      <c r="BR1035" s="582" t="s">
        <v>480</v>
      </c>
      <c r="BS1035" s="582" t="s">
        <v>480</v>
      </c>
      <c r="BT1035" s="582" t="s">
        <v>480</v>
      </c>
      <c r="BU1035" s="582" t="s">
        <v>480</v>
      </c>
      <c r="BV1035" s="587" t="s">
        <v>480</v>
      </c>
    </row>
    <row r="1036" spans="1:74" ht="57" customHeight="1" x14ac:dyDescent="0.3">
      <c r="A1036" s="1208"/>
      <c r="B1036" s="1208"/>
      <c r="C1036" s="1208"/>
      <c r="D1036" s="1208"/>
      <c r="E1036" s="1211"/>
      <c r="F1036" s="1208"/>
      <c r="G1036" s="1214"/>
      <c r="H1036" s="395" t="s">
        <v>484</v>
      </c>
      <c r="I1036" s="395" t="s">
        <v>25</v>
      </c>
      <c r="J1036" s="396">
        <v>13.5</v>
      </c>
      <c r="K1036" s="685">
        <v>1890</v>
      </c>
      <c r="L1036" s="1394"/>
      <c r="M1036" s="1036"/>
      <c r="N1036" s="582"/>
      <c r="O1036" s="582"/>
      <c r="P1036" s="582"/>
      <c r="Q1036" s="582"/>
      <c r="R1036" s="582"/>
      <c r="S1036" s="582"/>
      <c r="T1036" s="582"/>
      <c r="U1036" s="582"/>
      <c r="V1036" s="582"/>
      <c r="W1036" s="582"/>
      <c r="X1036" s="582"/>
      <c r="Y1036" s="582"/>
      <c r="Z1036" s="582"/>
      <c r="AA1036" s="582"/>
      <c r="AB1036" s="582"/>
      <c r="AC1036" s="582"/>
      <c r="AD1036" s="582"/>
      <c r="AE1036" s="582"/>
      <c r="AF1036" s="582"/>
      <c r="AG1036" s="582"/>
      <c r="AH1036" s="582"/>
      <c r="AI1036" s="582"/>
      <c r="AJ1036" s="582"/>
      <c r="AK1036" s="582"/>
      <c r="AL1036" s="582"/>
      <c r="AM1036" s="582"/>
      <c r="AN1036" s="582"/>
      <c r="AO1036" s="582"/>
      <c r="AP1036" s="582"/>
      <c r="AQ1036" s="582"/>
      <c r="AR1036" s="582"/>
      <c r="AS1036" s="582"/>
      <c r="AT1036" s="582"/>
      <c r="AU1036" s="582"/>
      <c r="AV1036" s="582"/>
      <c r="AW1036" s="582"/>
      <c r="AX1036" s="582"/>
      <c r="AY1036" s="582"/>
      <c r="AZ1036" s="582"/>
      <c r="BA1036" s="582"/>
      <c r="BB1036" s="582"/>
      <c r="BC1036" s="582"/>
      <c r="BD1036" s="582"/>
      <c r="BE1036" s="582"/>
      <c r="BF1036" s="582"/>
      <c r="BG1036" s="582"/>
      <c r="BH1036" s="582"/>
      <c r="BI1036" s="582"/>
      <c r="BJ1036" s="582"/>
      <c r="BK1036" s="582"/>
      <c r="BL1036" s="582"/>
      <c r="BM1036" s="582"/>
      <c r="BN1036" s="582"/>
      <c r="BO1036" s="582"/>
      <c r="BP1036" s="582"/>
      <c r="BQ1036" s="582"/>
      <c r="BR1036" s="582"/>
      <c r="BS1036" s="582"/>
      <c r="BT1036" s="582"/>
      <c r="BU1036" s="582"/>
      <c r="BV1036" s="583"/>
    </row>
    <row r="1037" spans="1:74" ht="57" customHeight="1" x14ac:dyDescent="0.3">
      <c r="A1037" s="1208"/>
      <c r="B1037" s="1208"/>
      <c r="C1037" s="1208"/>
      <c r="D1037" s="1208"/>
      <c r="E1037" s="1211"/>
      <c r="F1037" s="1208"/>
      <c r="G1037" s="383" t="s">
        <v>912</v>
      </c>
      <c r="H1037" s="395" t="s">
        <v>484</v>
      </c>
      <c r="I1037" s="395" t="s">
        <v>133</v>
      </c>
      <c r="J1037" s="396">
        <v>1</v>
      </c>
      <c r="K1037" s="685">
        <v>500</v>
      </c>
      <c r="L1037" s="629">
        <v>4</v>
      </c>
      <c r="M1037" s="935" t="s">
        <v>577</v>
      </c>
      <c r="N1037" s="582"/>
      <c r="O1037" s="582"/>
      <c r="P1037" s="582"/>
      <c r="Q1037" s="582"/>
      <c r="R1037" s="582"/>
      <c r="S1037" s="582"/>
      <c r="T1037" s="582"/>
      <c r="U1037" s="582"/>
      <c r="V1037" s="582"/>
      <c r="W1037" s="582"/>
      <c r="X1037" s="582"/>
      <c r="Y1037" s="582"/>
      <c r="Z1037" s="582"/>
      <c r="AA1037" s="582"/>
      <c r="AB1037" s="582"/>
      <c r="AC1037" s="582"/>
      <c r="AD1037" s="582"/>
      <c r="AE1037" s="582"/>
      <c r="AF1037" s="582"/>
      <c r="AG1037" s="582"/>
      <c r="AH1037" s="582"/>
      <c r="AI1037" s="582"/>
      <c r="AJ1037" s="582"/>
      <c r="AK1037" s="582"/>
      <c r="AL1037" s="582"/>
      <c r="AM1037" s="582"/>
      <c r="AN1037" s="582"/>
      <c r="AO1037" s="582"/>
      <c r="AP1037" s="582"/>
      <c r="AQ1037" s="582"/>
      <c r="AR1037" s="582"/>
      <c r="AS1037" s="582"/>
      <c r="AT1037" s="582"/>
      <c r="AU1037" s="582"/>
      <c r="AV1037" s="582"/>
      <c r="AW1037" s="582"/>
      <c r="AX1037" s="582"/>
      <c r="AY1037" s="582"/>
      <c r="AZ1037" s="582"/>
      <c r="BA1037" s="582"/>
      <c r="BB1037" s="582"/>
      <c r="BC1037" s="582"/>
      <c r="BD1037" s="582"/>
      <c r="BE1037" s="582"/>
      <c r="BF1037" s="582"/>
      <c r="BG1037" s="582"/>
      <c r="BH1037" s="582"/>
      <c r="BI1037" s="582"/>
      <c r="BJ1037" s="582"/>
      <c r="BK1037" s="582"/>
      <c r="BL1037" s="582"/>
      <c r="BM1037" s="582"/>
      <c r="BN1037" s="582"/>
      <c r="BO1037" s="582"/>
      <c r="BP1037" s="582"/>
      <c r="BQ1037" s="582"/>
      <c r="BR1037" s="582"/>
      <c r="BS1037" s="582"/>
      <c r="BT1037" s="582"/>
      <c r="BU1037" s="582"/>
      <c r="BV1037" s="583"/>
    </row>
    <row r="1038" spans="1:74" ht="57" customHeight="1" x14ac:dyDescent="0.3">
      <c r="A1038" s="1208"/>
      <c r="B1038" s="1208"/>
      <c r="C1038" s="1208"/>
      <c r="D1038" s="1208"/>
      <c r="E1038" s="1211"/>
      <c r="F1038" s="1208"/>
      <c r="G1038" s="383" t="s">
        <v>913</v>
      </c>
      <c r="H1038" s="395" t="s">
        <v>484</v>
      </c>
      <c r="I1038" s="395" t="s">
        <v>505</v>
      </c>
      <c r="J1038" s="644">
        <v>624</v>
      </c>
      <c r="K1038" s="685">
        <v>6240</v>
      </c>
      <c r="L1038" s="629">
        <v>5</v>
      </c>
      <c r="M1038" s="935" t="s">
        <v>158</v>
      </c>
      <c r="N1038" s="582"/>
      <c r="O1038" s="582"/>
      <c r="P1038" s="582"/>
      <c r="Q1038" s="582"/>
      <c r="R1038" s="582"/>
      <c r="S1038" s="582"/>
      <c r="T1038" s="582"/>
      <c r="U1038" s="582"/>
      <c r="V1038" s="582"/>
      <c r="W1038" s="582"/>
      <c r="X1038" s="582"/>
      <c r="Y1038" s="582"/>
      <c r="Z1038" s="582"/>
      <c r="AA1038" s="582"/>
      <c r="AB1038" s="582"/>
      <c r="AC1038" s="582"/>
      <c r="AD1038" s="582"/>
      <c r="AE1038" s="582"/>
      <c r="AF1038" s="582"/>
      <c r="AG1038" s="582"/>
      <c r="AH1038" s="582"/>
      <c r="AI1038" s="582"/>
      <c r="AJ1038" s="582"/>
      <c r="AK1038" s="582"/>
      <c r="AL1038" s="582"/>
      <c r="AM1038" s="582"/>
      <c r="AN1038" s="582"/>
      <c r="AO1038" s="582"/>
      <c r="AP1038" s="582"/>
      <c r="AQ1038" s="582"/>
      <c r="AR1038" s="582"/>
      <c r="AS1038" s="582"/>
      <c r="AT1038" s="582"/>
      <c r="AU1038" s="582"/>
      <c r="AV1038" s="582"/>
      <c r="AW1038" s="582"/>
      <c r="AX1038" s="582"/>
      <c r="AY1038" s="582"/>
      <c r="AZ1038" s="582"/>
      <c r="BA1038" s="582"/>
      <c r="BB1038" s="582"/>
      <c r="BC1038" s="582"/>
      <c r="BD1038" s="582"/>
      <c r="BE1038" s="582"/>
      <c r="BF1038" s="582"/>
      <c r="BG1038" s="582"/>
      <c r="BH1038" s="582"/>
      <c r="BI1038" s="582"/>
      <c r="BJ1038" s="582"/>
      <c r="BK1038" s="582"/>
      <c r="BL1038" s="582"/>
      <c r="BM1038" s="582"/>
      <c r="BN1038" s="582"/>
      <c r="BO1038" s="582"/>
      <c r="BP1038" s="582"/>
      <c r="BQ1038" s="582"/>
      <c r="BR1038" s="582"/>
      <c r="BS1038" s="582"/>
      <c r="BT1038" s="582"/>
      <c r="BU1038" s="582"/>
      <c r="BV1038" s="583"/>
    </row>
    <row r="1039" spans="1:74" ht="57" customHeight="1" x14ac:dyDescent="0.3">
      <c r="A1039" s="1209"/>
      <c r="B1039" s="1209"/>
      <c r="C1039" s="1209"/>
      <c r="D1039" s="1209"/>
      <c r="E1039" s="1212"/>
      <c r="F1039" s="1209"/>
      <c r="G1039" s="419" t="s">
        <v>810</v>
      </c>
      <c r="H1039" s="646" t="s">
        <v>492</v>
      </c>
      <c r="I1039" s="646" t="s">
        <v>25</v>
      </c>
      <c r="J1039" s="646">
        <v>1</v>
      </c>
      <c r="K1039" s="688">
        <v>350</v>
      </c>
      <c r="L1039" s="628">
        <v>6</v>
      </c>
      <c r="M1039" s="935" t="s">
        <v>493</v>
      </c>
      <c r="N1039" s="582"/>
      <c r="O1039" s="582"/>
      <c r="P1039" s="582"/>
      <c r="Q1039" s="582"/>
      <c r="R1039" s="582"/>
      <c r="S1039" s="582"/>
      <c r="T1039" s="582"/>
      <c r="U1039" s="582"/>
      <c r="V1039" s="582"/>
      <c r="W1039" s="582"/>
      <c r="X1039" s="582"/>
      <c r="Y1039" s="582"/>
      <c r="Z1039" s="582"/>
      <c r="AA1039" s="582"/>
      <c r="AB1039" s="582"/>
      <c r="AC1039" s="582"/>
      <c r="AD1039" s="582"/>
      <c r="AE1039" s="582"/>
      <c r="AF1039" s="582"/>
      <c r="AG1039" s="582"/>
      <c r="AH1039" s="582"/>
      <c r="AI1039" s="582"/>
      <c r="AJ1039" s="582"/>
      <c r="AK1039" s="582"/>
      <c r="AL1039" s="582"/>
      <c r="AM1039" s="582"/>
      <c r="AN1039" s="582"/>
      <c r="AO1039" s="582"/>
      <c r="AP1039" s="582"/>
      <c r="AQ1039" s="582"/>
      <c r="AR1039" s="582"/>
      <c r="AS1039" s="582"/>
      <c r="AT1039" s="582"/>
      <c r="AU1039" s="582"/>
      <c r="AV1039" s="582"/>
      <c r="AW1039" s="582"/>
      <c r="AX1039" s="582"/>
      <c r="AY1039" s="582"/>
      <c r="AZ1039" s="582"/>
      <c r="BA1039" s="582"/>
      <c r="BB1039" s="582"/>
      <c r="BC1039" s="582"/>
      <c r="BD1039" s="582"/>
      <c r="BE1039" s="582"/>
      <c r="BF1039" s="582"/>
      <c r="BG1039" s="582"/>
      <c r="BH1039" s="582"/>
      <c r="BI1039" s="582"/>
      <c r="BJ1039" s="582"/>
      <c r="BK1039" s="582"/>
      <c r="BL1039" s="582"/>
      <c r="BM1039" s="582"/>
      <c r="BN1039" s="582"/>
      <c r="BO1039" s="582"/>
      <c r="BP1039" s="582"/>
      <c r="BQ1039" s="582"/>
      <c r="BR1039" s="582"/>
      <c r="BS1039" s="582"/>
      <c r="BT1039" s="582"/>
      <c r="BU1039" s="582"/>
      <c r="BV1039" s="583"/>
    </row>
    <row r="1040" spans="1:74" ht="39.75" customHeight="1" x14ac:dyDescent="0.3">
      <c r="A1040" s="80" t="s">
        <v>480</v>
      </c>
      <c r="B1040" s="80" t="s">
        <v>811</v>
      </c>
      <c r="C1040" s="80" t="s">
        <v>480</v>
      </c>
      <c r="D1040" s="275" t="s">
        <v>480</v>
      </c>
      <c r="E1040" s="672" t="s">
        <v>480</v>
      </c>
      <c r="F1040" s="275">
        <v>6</v>
      </c>
      <c r="G1040" s="70" t="s">
        <v>480</v>
      </c>
      <c r="H1040" s="65" t="s">
        <v>480</v>
      </c>
      <c r="I1040" s="65" t="s">
        <v>480</v>
      </c>
      <c r="J1040" s="64" t="s">
        <v>480</v>
      </c>
      <c r="K1040" s="660">
        <f>SUM(K1032:K1039)</f>
        <v>16810</v>
      </c>
      <c r="L1040" s="630">
        <v>6</v>
      </c>
      <c r="M1040" s="937" t="s">
        <v>480</v>
      </c>
      <c r="N1040" s="582"/>
      <c r="O1040" s="582"/>
      <c r="P1040" s="582"/>
      <c r="Q1040" s="582"/>
      <c r="R1040" s="582"/>
      <c r="S1040" s="582"/>
      <c r="T1040" s="582"/>
      <c r="U1040" s="582"/>
      <c r="V1040" s="582"/>
      <c r="W1040" s="582"/>
      <c r="X1040" s="582"/>
      <c r="Y1040" s="582"/>
      <c r="Z1040" s="582"/>
      <c r="AA1040" s="582"/>
      <c r="AB1040" s="582"/>
      <c r="AC1040" s="582"/>
      <c r="AD1040" s="582"/>
      <c r="AE1040" s="582"/>
      <c r="AF1040" s="582"/>
      <c r="AG1040" s="582"/>
      <c r="AH1040" s="582"/>
      <c r="AI1040" s="582"/>
      <c r="AJ1040" s="582"/>
      <c r="AK1040" s="582"/>
      <c r="AL1040" s="582"/>
      <c r="AM1040" s="582"/>
      <c r="AN1040" s="582"/>
      <c r="AO1040" s="582"/>
      <c r="AP1040" s="582"/>
      <c r="AQ1040" s="582"/>
      <c r="AR1040" s="582"/>
      <c r="AS1040" s="582"/>
      <c r="AT1040" s="582"/>
      <c r="AU1040" s="582"/>
      <c r="AV1040" s="582"/>
      <c r="AW1040" s="582"/>
      <c r="AX1040" s="582"/>
      <c r="AY1040" s="582"/>
      <c r="AZ1040" s="582"/>
      <c r="BA1040" s="582"/>
      <c r="BB1040" s="582"/>
      <c r="BC1040" s="582"/>
      <c r="BD1040" s="582"/>
      <c r="BE1040" s="582"/>
      <c r="BF1040" s="582"/>
      <c r="BG1040" s="582"/>
      <c r="BH1040" s="582"/>
      <c r="BI1040" s="582"/>
      <c r="BJ1040" s="582"/>
      <c r="BK1040" s="582"/>
      <c r="BL1040" s="582"/>
      <c r="BM1040" s="582"/>
      <c r="BN1040" s="582"/>
      <c r="BO1040" s="582"/>
      <c r="BP1040" s="582"/>
      <c r="BQ1040" s="582"/>
      <c r="BR1040" s="582"/>
      <c r="BS1040" s="582"/>
      <c r="BT1040" s="582"/>
      <c r="BU1040" s="582"/>
      <c r="BV1040" s="583"/>
    </row>
    <row r="1041" spans="1:74" ht="58.5" customHeight="1" x14ac:dyDescent="0.3">
      <c r="A1041" s="1384">
        <v>28</v>
      </c>
      <c r="B1041" s="1189" t="s">
        <v>51</v>
      </c>
      <c r="C1041" s="1189" t="s">
        <v>914</v>
      </c>
      <c r="D1041" s="1189">
        <v>5464</v>
      </c>
      <c r="E1041" s="1192">
        <v>2035936</v>
      </c>
      <c r="F1041" s="1189">
        <v>7</v>
      </c>
      <c r="G1041" s="595" t="s">
        <v>796</v>
      </c>
      <c r="H1041" s="604" t="s">
        <v>484</v>
      </c>
      <c r="I1041" s="604" t="s">
        <v>25</v>
      </c>
      <c r="J1041" s="605">
        <v>20.7</v>
      </c>
      <c r="K1041" s="687">
        <v>14490</v>
      </c>
      <c r="L1041" s="628">
        <v>1</v>
      </c>
      <c r="M1041" s="935" t="s">
        <v>126</v>
      </c>
      <c r="N1041" s="582"/>
      <c r="O1041" s="582"/>
      <c r="P1041" s="582"/>
      <c r="Q1041" s="582"/>
      <c r="R1041" s="582"/>
      <c r="S1041" s="582"/>
      <c r="T1041" s="582"/>
      <c r="U1041" s="582"/>
      <c r="V1041" s="582"/>
      <c r="W1041" s="582"/>
      <c r="X1041" s="582"/>
      <c r="Y1041" s="582"/>
      <c r="Z1041" s="582"/>
      <c r="AA1041" s="582"/>
      <c r="AB1041" s="582"/>
      <c r="AC1041" s="582"/>
      <c r="AD1041" s="582"/>
      <c r="AE1041" s="582"/>
      <c r="AF1041" s="582"/>
      <c r="AG1041" s="582"/>
      <c r="AH1041" s="582"/>
      <c r="AI1041" s="582"/>
      <c r="AJ1041" s="582"/>
      <c r="AK1041" s="582"/>
      <c r="AL1041" s="582"/>
      <c r="AM1041" s="582"/>
      <c r="AN1041" s="582"/>
      <c r="AO1041" s="582"/>
      <c r="AP1041" s="582"/>
      <c r="AQ1041" s="582"/>
      <c r="AR1041" s="582"/>
      <c r="AS1041" s="582"/>
      <c r="AT1041" s="582"/>
      <c r="AU1041" s="582"/>
      <c r="AV1041" s="582"/>
      <c r="AW1041" s="582"/>
      <c r="AX1041" s="582"/>
      <c r="AY1041" s="582"/>
      <c r="AZ1041" s="582"/>
      <c r="BA1041" s="582"/>
      <c r="BB1041" s="582"/>
      <c r="BC1041" s="582"/>
      <c r="BD1041" s="582"/>
      <c r="BE1041" s="582"/>
      <c r="BF1041" s="582"/>
      <c r="BG1041" s="582"/>
      <c r="BH1041" s="582"/>
      <c r="BI1041" s="582"/>
      <c r="BJ1041" s="582"/>
      <c r="BK1041" s="582"/>
      <c r="BL1041" s="582"/>
      <c r="BM1041" s="582"/>
      <c r="BN1041" s="582"/>
      <c r="BO1041" s="582"/>
      <c r="BP1041" s="582"/>
      <c r="BQ1041" s="582"/>
      <c r="BR1041" s="582"/>
      <c r="BS1041" s="582"/>
      <c r="BT1041" s="582"/>
      <c r="BU1041" s="582"/>
      <c r="BV1041" s="583"/>
    </row>
    <row r="1042" spans="1:74" ht="58.5" customHeight="1" x14ac:dyDescent="0.3">
      <c r="A1042" s="1385"/>
      <c r="B1042" s="1190"/>
      <c r="C1042" s="1190"/>
      <c r="D1042" s="1190"/>
      <c r="E1042" s="1193"/>
      <c r="F1042" s="1190"/>
      <c r="G1042" s="1195" t="s">
        <v>915</v>
      </c>
      <c r="H1042" s="604" t="s">
        <v>798</v>
      </c>
      <c r="I1042" s="604" t="s">
        <v>133</v>
      </c>
      <c r="J1042" s="605">
        <v>3</v>
      </c>
      <c r="K1042" s="687">
        <v>450</v>
      </c>
      <c r="L1042" s="1188">
        <v>2</v>
      </c>
      <c r="M1042" s="1035" t="s">
        <v>135</v>
      </c>
      <c r="N1042" s="582"/>
      <c r="O1042" s="582"/>
      <c r="P1042" s="582"/>
      <c r="Q1042" s="582"/>
      <c r="R1042" s="582"/>
      <c r="S1042" s="582"/>
      <c r="T1042" s="582"/>
      <c r="U1042" s="582"/>
      <c r="V1042" s="582"/>
      <c r="W1042" s="582"/>
      <c r="X1042" s="582"/>
      <c r="Y1042" s="582"/>
      <c r="Z1042" s="582"/>
      <c r="AA1042" s="582"/>
      <c r="AB1042" s="582"/>
      <c r="AC1042" s="582"/>
      <c r="AD1042" s="582"/>
      <c r="AE1042" s="582"/>
      <c r="AF1042" s="582"/>
      <c r="AG1042" s="582"/>
      <c r="AH1042" s="582"/>
      <c r="AI1042" s="582"/>
      <c r="AJ1042" s="582"/>
      <c r="AK1042" s="582"/>
      <c r="AL1042" s="582"/>
      <c r="AM1042" s="582"/>
      <c r="AN1042" s="582"/>
      <c r="AO1042" s="582"/>
      <c r="AP1042" s="582"/>
      <c r="AQ1042" s="582"/>
      <c r="AR1042" s="582"/>
      <c r="AS1042" s="582"/>
      <c r="AT1042" s="582"/>
      <c r="AU1042" s="582"/>
      <c r="AV1042" s="582"/>
      <c r="AW1042" s="582"/>
      <c r="AX1042" s="582"/>
      <c r="AY1042" s="582"/>
      <c r="AZ1042" s="582"/>
      <c r="BA1042" s="582"/>
      <c r="BB1042" s="582"/>
      <c r="BC1042" s="582"/>
      <c r="BD1042" s="582"/>
      <c r="BE1042" s="582"/>
      <c r="BF1042" s="582"/>
      <c r="BG1042" s="582"/>
      <c r="BH1042" s="582"/>
      <c r="BI1042" s="582"/>
      <c r="BJ1042" s="582"/>
      <c r="BK1042" s="582"/>
      <c r="BL1042" s="582"/>
      <c r="BM1042" s="582"/>
      <c r="BN1042" s="582"/>
      <c r="BO1042" s="582"/>
      <c r="BP1042" s="582"/>
      <c r="BQ1042" s="582"/>
      <c r="BR1042" s="582"/>
      <c r="BS1042" s="582"/>
      <c r="BT1042" s="582"/>
      <c r="BU1042" s="582"/>
      <c r="BV1042" s="583"/>
    </row>
    <row r="1043" spans="1:74" ht="58.5" customHeight="1" x14ac:dyDescent="0.3">
      <c r="A1043" s="1385"/>
      <c r="B1043" s="1190"/>
      <c r="C1043" s="1190"/>
      <c r="D1043" s="1190"/>
      <c r="E1043" s="1193"/>
      <c r="F1043" s="1190"/>
      <c r="G1043" s="1196"/>
      <c r="H1043" s="395" t="s">
        <v>484</v>
      </c>
      <c r="I1043" s="604" t="s">
        <v>25</v>
      </c>
      <c r="J1043" s="605">
        <v>19.7</v>
      </c>
      <c r="K1043" s="687">
        <v>2758</v>
      </c>
      <c r="L1043" s="1188"/>
      <c r="M1043" s="1036"/>
      <c r="N1043" s="582"/>
      <c r="O1043" s="582"/>
      <c r="P1043" s="582"/>
      <c r="Q1043" s="582"/>
      <c r="R1043" s="582"/>
      <c r="S1043" s="582"/>
      <c r="T1043" s="582"/>
      <c r="U1043" s="582"/>
      <c r="V1043" s="582"/>
      <c r="W1043" s="582"/>
      <c r="X1043" s="582"/>
      <c r="Y1043" s="582"/>
      <c r="Z1043" s="582"/>
      <c r="AA1043" s="582"/>
      <c r="AB1043" s="582"/>
      <c r="AC1043" s="582"/>
      <c r="AD1043" s="582"/>
      <c r="AE1043" s="582"/>
      <c r="AF1043" s="582"/>
      <c r="AG1043" s="582"/>
      <c r="AH1043" s="582"/>
      <c r="AI1043" s="582"/>
      <c r="AJ1043" s="582"/>
      <c r="AK1043" s="582"/>
      <c r="AL1043" s="582"/>
      <c r="AM1043" s="582"/>
      <c r="AN1043" s="582"/>
      <c r="AO1043" s="582"/>
      <c r="AP1043" s="582"/>
      <c r="AQ1043" s="582"/>
      <c r="AR1043" s="582"/>
      <c r="AS1043" s="582"/>
      <c r="AT1043" s="582"/>
      <c r="AU1043" s="582"/>
      <c r="AV1043" s="582"/>
      <c r="AW1043" s="582"/>
      <c r="AX1043" s="582"/>
      <c r="AY1043" s="582"/>
      <c r="AZ1043" s="582"/>
      <c r="BA1043" s="582"/>
      <c r="BB1043" s="582"/>
      <c r="BC1043" s="582"/>
      <c r="BD1043" s="582"/>
      <c r="BE1043" s="582"/>
      <c r="BF1043" s="582"/>
      <c r="BG1043" s="582"/>
      <c r="BH1043" s="582"/>
      <c r="BI1043" s="582"/>
      <c r="BJ1043" s="582"/>
      <c r="BK1043" s="582"/>
      <c r="BL1043" s="582"/>
      <c r="BM1043" s="582"/>
      <c r="BN1043" s="582"/>
      <c r="BO1043" s="582"/>
      <c r="BP1043" s="582"/>
      <c r="BQ1043" s="582"/>
      <c r="BR1043" s="582"/>
      <c r="BS1043" s="582"/>
      <c r="BT1043" s="582"/>
      <c r="BU1043" s="582"/>
      <c r="BV1043" s="583"/>
    </row>
    <row r="1044" spans="1:74" ht="58.5" customHeight="1" x14ac:dyDescent="0.3">
      <c r="A1044" s="1385"/>
      <c r="B1044" s="1190"/>
      <c r="C1044" s="1190"/>
      <c r="D1044" s="1190"/>
      <c r="E1044" s="1193"/>
      <c r="F1044" s="1190"/>
      <c r="G1044" s="627" t="s">
        <v>916</v>
      </c>
      <c r="H1044" s="604" t="s">
        <v>492</v>
      </c>
      <c r="I1044" s="604" t="s">
        <v>133</v>
      </c>
      <c r="J1044" s="605">
        <v>5</v>
      </c>
      <c r="K1044" s="687">
        <v>2500</v>
      </c>
      <c r="L1044" s="628">
        <v>3</v>
      </c>
      <c r="M1044" s="935" t="s">
        <v>577</v>
      </c>
      <c r="N1044" s="582" t="s">
        <v>480</v>
      </c>
      <c r="O1044" s="582" t="s">
        <v>480</v>
      </c>
      <c r="P1044" s="582" t="s">
        <v>480</v>
      </c>
      <c r="Q1044" s="582" t="s">
        <v>480</v>
      </c>
      <c r="R1044" s="582" t="s">
        <v>480</v>
      </c>
      <c r="S1044" s="582" t="s">
        <v>480</v>
      </c>
      <c r="T1044" s="582" t="s">
        <v>480</v>
      </c>
      <c r="U1044" s="582" t="s">
        <v>480</v>
      </c>
      <c r="V1044" s="582" t="s">
        <v>480</v>
      </c>
      <c r="W1044" s="582" t="s">
        <v>480</v>
      </c>
      <c r="X1044" s="582" t="s">
        <v>480</v>
      </c>
      <c r="Y1044" s="582" t="s">
        <v>480</v>
      </c>
      <c r="Z1044" s="582" t="s">
        <v>480</v>
      </c>
      <c r="AA1044" s="582" t="s">
        <v>480</v>
      </c>
      <c r="AB1044" s="582" t="s">
        <v>480</v>
      </c>
      <c r="AC1044" s="582" t="s">
        <v>480</v>
      </c>
      <c r="AD1044" s="582" t="s">
        <v>480</v>
      </c>
      <c r="AE1044" s="582" t="s">
        <v>480</v>
      </c>
      <c r="AF1044" s="582" t="s">
        <v>480</v>
      </c>
      <c r="AG1044" s="582" t="s">
        <v>480</v>
      </c>
      <c r="AH1044" s="582" t="s">
        <v>480</v>
      </c>
      <c r="AI1044" s="582" t="s">
        <v>480</v>
      </c>
      <c r="AJ1044" s="582" t="s">
        <v>480</v>
      </c>
      <c r="AK1044" s="582" t="s">
        <v>480</v>
      </c>
      <c r="AL1044" s="582" t="s">
        <v>480</v>
      </c>
      <c r="AM1044" s="582" t="s">
        <v>480</v>
      </c>
      <c r="AN1044" s="582" t="s">
        <v>480</v>
      </c>
      <c r="AO1044" s="582" t="s">
        <v>480</v>
      </c>
      <c r="AP1044" s="582" t="s">
        <v>480</v>
      </c>
      <c r="AQ1044" s="582" t="s">
        <v>480</v>
      </c>
      <c r="AR1044" s="582" t="s">
        <v>480</v>
      </c>
      <c r="AS1044" s="582" t="s">
        <v>480</v>
      </c>
      <c r="AT1044" s="582" t="s">
        <v>480</v>
      </c>
      <c r="AU1044" s="582" t="s">
        <v>480</v>
      </c>
      <c r="AV1044" s="582" t="s">
        <v>480</v>
      </c>
      <c r="AW1044" s="582" t="s">
        <v>480</v>
      </c>
      <c r="AX1044" s="582" t="s">
        <v>480</v>
      </c>
      <c r="AY1044" s="582" t="s">
        <v>480</v>
      </c>
      <c r="AZ1044" s="582" t="s">
        <v>480</v>
      </c>
      <c r="BA1044" s="582" t="s">
        <v>480</v>
      </c>
      <c r="BB1044" s="582" t="s">
        <v>480</v>
      </c>
      <c r="BC1044" s="582" t="s">
        <v>480</v>
      </c>
      <c r="BD1044" s="582" t="s">
        <v>480</v>
      </c>
      <c r="BE1044" s="582" t="s">
        <v>480</v>
      </c>
      <c r="BF1044" s="582" t="s">
        <v>480</v>
      </c>
      <c r="BG1044" s="582" t="s">
        <v>480</v>
      </c>
      <c r="BH1044" s="582" t="s">
        <v>480</v>
      </c>
      <c r="BI1044" s="582" t="s">
        <v>480</v>
      </c>
      <c r="BJ1044" s="582" t="s">
        <v>480</v>
      </c>
      <c r="BK1044" s="582" t="s">
        <v>480</v>
      </c>
      <c r="BL1044" s="582" t="s">
        <v>480</v>
      </c>
      <c r="BM1044" s="582" t="s">
        <v>480</v>
      </c>
      <c r="BN1044" s="582" t="s">
        <v>480</v>
      </c>
      <c r="BO1044" s="582" t="s">
        <v>480</v>
      </c>
      <c r="BP1044" s="582" t="s">
        <v>480</v>
      </c>
      <c r="BQ1044" s="582" t="s">
        <v>480</v>
      </c>
      <c r="BR1044" s="582" t="s">
        <v>480</v>
      </c>
      <c r="BS1044" s="582" t="s">
        <v>480</v>
      </c>
      <c r="BT1044" s="582" t="s">
        <v>480</v>
      </c>
      <c r="BU1044" s="582" t="s">
        <v>480</v>
      </c>
      <c r="BV1044" s="587" t="s">
        <v>480</v>
      </c>
    </row>
    <row r="1045" spans="1:74" ht="58.5" customHeight="1" x14ac:dyDescent="0.3">
      <c r="A1045" s="1385"/>
      <c r="B1045" s="1190"/>
      <c r="C1045" s="1190"/>
      <c r="D1045" s="1190"/>
      <c r="E1045" s="1193"/>
      <c r="F1045" s="1190"/>
      <c r="G1045" s="627" t="s">
        <v>917</v>
      </c>
      <c r="H1045" s="604" t="s">
        <v>492</v>
      </c>
      <c r="I1045" s="604" t="s">
        <v>25</v>
      </c>
      <c r="J1045" s="605">
        <v>6</v>
      </c>
      <c r="K1045" s="687">
        <v>1200</v>
      </c>
      <c r="L1045" s="628">
        <v>4</v>
      </c>
      <c r="M1045" s="935" t="s">
        <v>490</v>
      </c>
      <c r="N1045" s="582" t="s">
        <v>480</v>
      </c>
      <c r="O1045" s="582" t="s">
        <v>480</v>
      </c>
      <c r="P1045" s="582" t="s">
        <v>480</v>
      </c>
      <c r="Q1045" s="582" t="s">
        <v>480</v>
      </c>
      <c r="R1045" s="582" t="s">
        <v>480</v>
      </c>
      <c r="S1045" s="582" t="s">
        <v>480</v>
      </c>
      <c r="T1045" s="582" t="s">
        <v>480</v>
      </c>
      <c r="U1045" s="582" t="s">
        <v>480</v>
      </c>
      <c r="V1045" s="582" t="s">
        <v>480</v>
      </c>
      <c r="W1045" s="582" t="s">
        <v>480</v>
      </c>
      <c r="X1045" s="582" t="s">
        <v>480</v>
      </c>
      <c r="Y1045" s="582" t="s">
        <v>480</v>
      </c>
      <c r="Z1045" s="582" t="s">
        <v>480</v>
      </c>
      <c r="AA1045" s="582" t="s">
        <v>480</v>
      </c>
      <c r="AB1045" s="582" t="s">
        <v>480</v>
      </c>
      <c r="AC1045" s="582" t="s">
        <v>480</v>
      </c>
      <c r="AD1045" s="582" t="s">
        <v>480</v>
      </c>
      <c r="AE1045" s="582" t="s">
        <v>480</v>
      </c>
      <c r="AF1045" s="582" t="s">
        <v>480</v>
      </c>
      <c r="AG1045" s="582" t="s">
        <v>480</v>
      </c>
      <c r="AH1045" s="582" t="s">
        <v>480</v>
      </c>
      <c r="AI1045" s="582" t="s">
        <v>480</v>
      </c>
      <c r="AJ1045" s="582" t="s">
        <v>480</v>
      </c>
      <c r="AK1045" s="582" t="s">
        <v>480</v>
      </c>
      <c r="AL1045" s="582" t="s">
        <v>480</v>
      </c>
      <c r="AM1045" s="582" t="s">
        <v>480</v>
      </c>
      <c r="AN1045" s="582" t="s">
        <v>480</v>
      </c>
      <c r="AO1045" s="582" t="s">
        <v>480</v>
      </c>
      <c r="AP1045" s="582" t="s">
        <v>480</v>
      </c>
      <c r="AQ1045" s="582" t="s">
        <v>480</v>
      </c>
      <c r="AR1045" s="582" t="s">
        <v>480</v>
      </c>
      <c r="AS1045" s="582" t="s">
        <v>480</v>
      </c>
      <c r="AT1045" s="582" t="s">
        <v>480</v>
      </c>
      <c r="AU1045" s="582" t="s">
        <v>480</v>
      </c>
      <c r="AV1045" s="582" t="s">
        <v>480</v>
      </c>
      <c r="AW1045" s="582" t="s">
        <v>480</v>
      </c>
      <c r="AX1045" s="582" t="s">
        <v>480</v>
      </c>
      <c r="AY1045" s="582" t="s">
        <v>480</v>
      </c>
      <c r="AZ1045" s="582" t="s">
        <v>480</v>
      </c>
      <c r="BA1045" s="582" t="s">
        <v>480</v>
      </c>
      <c r="BB1045" s="582" t="s">
        <v>480</v>
      </c>
      <c r="BC1045" s="582" t="s">
        <v>480</v>
      </c>
      <c r="BD1045" s="582" t="s">
        <v>480</v>
      </c>
      <c r="BE1045" s="582" t="s">
        <v>480</v>
      </c>
      <c r="BF1045" s="582" t="s">
        <v>480</v>
      </c>
      <c r="BG1045" s="582" t="s">
        <v>480</v>
      </c>
      <c r="BH1045" s="582" t="s">
        <v>480</v>
      </c>
      <c r="BI1045" s="582" t="s">
        <v>480</v>
      </c>
      <c r="BJ1045" s="582" t="s">
        <v>480</v>
      </c>
      <c r="BK1045" s="582" t="s">
        <v>480</v>
      </c>
      <c r="BL1045" s="582" t="s">
        <v>480</v>
      </c>
      <c r="BM1045" s="582" t="s">
        <v>480</v>
      </c>
      <c r="BN1045" s="582" t="s">
        <v>480</v>
      </c>
      <c r="BO1045" s="582" t="s">
        <v>480</v>
      </c>
      <c r="BP1045" s="582" t="s">
        <v>480</v>
      </c>
      <c r="BQ1045" s="582" t="s">
        <v>480</v>
      </c>
      <c r="BR1045" s="582" t="s">
        <v>480</v>
      </c>
      <c r="BS1045" s="582" t="s">
        <v>480</v>
      </c>
      <c r="BT1045" s="582" t="s">
        <v>480</v>
      </c>
      <c r="BU1045" s="582" t="s">
        <v>480</v>
      </c>
      <c r="BV1045" s="587" t="s">
        <v>480</v>
      </c>
    </row>
    <row r="1046" spans="1:74" ht="58.5" customHeight="1" x14ac:dyDescent="0.3">
      <c r="A1046" s="1385"/>
      <c r="B1046" s="1190"/>
      <c r="C1046" s="1190"/>
      <c r="D1046" s="1190"/>
      <c r="E1046" s="1193"/>
      <c r="F1046" s="1190"/>
      <c r="G1046" s="627" t="s">
        <v>918</v>
      </c>
      <c r="H1046" s="395" t="s">
        <v>492</v>
      </c>
      <c r="I1046" s="395" t="s">
        <v>25</v>
      </c>
      <c r="J1046" s="396">
        <v>8</v>
      </c>
      <c r="K1046" s="685">
        <v>2400</v>
      </c>
      <c r="L1046" s="629">
        <v>5</v>
      </c>
      <c r="M1046" s="938" t="s">
        <v>493</v>
      </c>
      <c r="N1046" s="582" t="s">
        <v>480</v>
      </c>
      <c r="O1046" s="582" t="s">
        <v>480</v>
      </c>
      <c r="P1046" s="582" t="s">
        <v>480</v>
      </c>
      <c r="Q1046" s="582" t="s">
        <v>480</v>
      </c>
      <c r="R1046" s="582" t="s">
        <v>480</v>
      </c>
      <c r="S1046" s="582" t="s">
        <v>480</v>
      </c>
      <c r="T1046" s="582" t="s">
        <v>480</v>
      </c>
      <c r="U1046" s="582" t="s">
        <v>480</v>
      </c>
      <c r="V1046" s="582" t="s">
        <v>480</v>
      </c>
      <c r="W1046" s="582" t="s">
        <v>480</v>
      </c>
      <c r="X1046" s="582" t="s">
        <v>480</v>
      </c>
      <c r="Y1046" s="582" t="s">
        <v>480</v>
      </c>
      <c r="Z1046" s="582" t="s">
        <v>480</v>
      </c>
      <c r="AA1046" s="582" t="s">
        <v>480</v>
      </c>
      <c r="AB1046" s="582" t="s">
        <v>480</v>
      </c>
      <c r="AC1046" s="582" t="s">
        <v>480</v>
      </c>
      <c r="AD1046" s="582" t="s">
        <v>480</v>
      </c>
      <c r="AE1046" s="582" t="s">
        <v>480</v>
      </c>
      <c r="AF1046" s="582" t="s">
        <v>480</v>
      </c>
      <c r="AG1046" s="582" t="s">
        <v>480</v>
      </c>
      <c r="AH1046" s="582" t="s">
        <v>480</v>
      </c>
      <c r="AI1046" s="582" t="s">
        <v>480</v>
      </c>
      <c r="AJ1046" s="582" t="s">
        <v>480</v>
      </c>
      <c r="AK1046" s="582" t="s">
        <v>480</v>
      </c>
      <c r="AL1046" s="582" t="s">
        <v>480</v>
      </c>
      <c r="AM1046" s="582" t="s">
        <v>480</v>
      </c>
      <c r="AN1046" s="582" t="s">
        <v>480</v>
      </c>
      <c r="AO1046" s="582" t="s">
        <v>480</v>
      </c>
      <c r="AP1046" s="582" t="s">
        <v>480</v>
      </c>
      <c r="AQ1046" s="582" t="s">
        <v>480</v>
      </c>
      <c r="AR1046" s="582" t="s">
        <v>480</v>
      </c>
      <c r="AS1046" s="582" t="s">
        <v>480</v>
      </c>
      <c r="AT1046" s="582" t="s">
        <v>480</v>
      </c>
      <c r="AU1046" s="582" t="s">
        <v>480</v>
      </c>
      <c r="AV1046" s="582" t="s">
        <v>480</v>
      </c>
      <c r="AW1046" s="582" t="s">
        <v>480</v>
      </c>
      <c r="AX1046" s="582" t="s">
        <v>480</v>
      </c>
      <c r="AY1046" s="582" t="s">
        <v>480</v>
      </c>
      <c r="AZ1046" s="582" t="s">
        <v>480</v>
      </c>
      <c r="BA1046" s="582" t="s">
        <v>480</v>
      </c>
      <c r="BB1046" s="582" t="s">
        <v>480</v>
      </c>
      <c r="BC1046" s="582" t="s">
        <v>480</v>
      </c>
      <c r="BD1046" s="582" t="s">
        <v>480</v>
      </c>
      <c r="BE1046" s="582" t="s">
        <v>480</v>
      </c>
      <c r="BF1046" s="582" t="s">
        <v>480</v>
      </c>
      <c r="BG1046" s="582" t="s">
        <v>480</v>
      </c>
      <c r="BH1046" s="582" t="s">
        <v>480</v>
      </c>
      <c r="BI1046" s="582" t="s">
        <v>480</v>
      </c>
      <c r="BJ1046" s="582" t="s">
        <v>480</v>
      </c>
      <c r="BK1046" s="582" t="s">
        <v>480</v>
      </c>
      <c r="BL1046" s="582" t="s">
        <v>480</v>
      </c>
      <c r="BM1046" s="582" t="s">
        <v>480</v>
      </c>
      <c r="BN1046" s="582" t="s">
        <v>480</v>
      </c>
      <c r="BO1046" s="582" t="s">
        <v>480</v>
      </c>
      <c r="BP1046" s="582" t="s">
        <v>480</v>
      </c>
      <c r="BQ1046" s="582" t="s">
        <v>480</v>
      </c>
      <c r="BR1046" s="582" t="s">
        <v>480</v>
      </c>
      <c r="BS1046" s="582" t="s">
        <v>480</v>
      </c>
      <c r="BT1046" s="582" t="s">
        <v>480</v>
      </c>
      <c r="BU1046" s="582" t="s">
        <v>480</v>
      </c>
      <c r="BV1046" s="587" t="s">
        <v>480</v>
      </c>
    </row>
    <row r="1047" spans="1:74" ht="58.5" customHeight="1" x14ac:dyDescent="0.3">
      <c r="A1047" s="1385"/>
      <c r="B1047" s="1190"/>
      <c r="C1047" s="1190"/>
      <c r="D1047" s="1190"/>
      <c r="E1047" s="1193"/>
      <c r="F1047" s="1190"/>
      <c r="G1047" s="410" t="s">
        <v>919</v>
      </c>
      <c r="H1047" s="604" t="s">
        <v>489</v>
      </c>
      <c r="I1047" s="604" t="s">
        <v>133</v>
      </c>
      <c r="J1047" s="605">
        <v>2</v>
      </c>
      <c r="K1047" s="687">
        <v>1000</v>
      </c>
      <c r="L1047" s="628">
        <v>6</v>
      </c>
      <c r="M1047" s="935" t="s">
        <v>165</v>
      </c>
      <c r="N1047" s="582" t="s">
        <v>480</v>
      </c>
      <c r="O1047" s="582" t="s">
        <v>480</v>
      </c>
      <c r="P1047" s="582" t="s">
        <v>480</v>
      </c>
      <c r="Q1047" s="582" t="s">
        <v>480</v>
      </c>
      <c r="R1047" s="582" t="s">
        <v>480</v>
      </c>
      <c r="S1047" s="582" t="s">
        <v>480</v>
      </c>
      <c r="T1047" s="582" t="s">
        <v>480</v>
      </c>
      <c r="U1047" s="582" t="s">
        <v>480</v>
      </c>
      <c r="V1047" s="582" t="s">
        <v>480</v>
      </c>
      <c r="W1047" s="582" t="s">
        <v>480</v>
      </c>
      <c r="X1047" s="582" t="s">
        <v>480</v>
      </c>
      <c r="Y1047" s="582" t="s">
        <v>480</v>
      </c>
      <c r="Z1047" s="582" t="s">
        <v>480</v>
      </c>
      <c r="AA1047" s="582" t="s">
        <v>480</v>
      </c>
      <c r="AB1047" s="582" t="s">
        <v>480</v>
      </c>
      <c r="AC1047" s="582" t="s">
        <v>480</v>
      </c>
      <c r="AD1047" s="582" t="s">
        <v>480</v>
      </c>
      <c r="AE1047" s="582" t="s">
        <v>480</v>
      </c>
      <c r="AF1047" s="582" t="s">
        <v>480</v>
      </c>
      <c r="AG1047" s="582" t="s">
        <v>480</v>
      </c>
      <c r="AH1047" s="582" t="s">
        <v>480</v>
      </c>
      <c r="AI1047" s="582" t="s">
        <v>480</v>
      </c>
      <c r="AJ1047" s="582" t="s">
        <v>480</v>
      </c>
      <c r="AK1047" s="582" t="s">
        <v>480</v>
      </c>
      <c r="AL1047" s="582" t="s">
        <v>480</v>
      </c>
      <c r="AM1047" s="582" t="s">
        <v>480</v>
      </c>
      <c r="AN1047" s="582" t="s">
        <v>480</v>
      </c>
      <c r="AO1047" s="582" t="s">
        <v>480</v>
      </c>
      <c r="AP1047" s="582" t="s">
        <v>480</v>
      </c>
      <c r="AQ1047" s="582" t="s">
        <v>480</v>
      </c>
      <c r="AR1047" s="582" t="s">
        <v>480</v>
      </c>
      <c r="AS1047" s="582" t="s">
        <v>480</v>
      </c>
      <c r="AT1047" s="582" t="s">
        <v>480</v>
      </c>
      <c r="AU1047" s="582" t="s">
        <v>480</v>
      </c>
      <c r="AV1047" s="582" t="s">
        <v>480</v>
      </c>
      <c r="AW1047" s="582" t="s">
        <v>480</v>
      </c>
      <c r="AX1047" s="582" t="s">
        <v>480</v>
      </c>
      <c r="AY1047" s="582" t="s">
        <v>480</v>
      </c>
      <c r="AZ1047" s="582" t="s">
        <v>480</v>
      </c>
      <c r="BA1047" s="582" t="s">
        <v>480</v>
      </c>
      <c r="BB1047" s="582" t="s">
        <v>480</v>
      </c>
      <c r="BC1047" s="582" t="s">
        <v>480</v>
      </c>
      <c r="BD1047" s="582" t="s">
        <v>480</v>
      </c>
      <c r="BE1047" s="582" t="s">
        <v>480</v>
      </c>
      <c r="BF1047" s="582" t="s">
        <v>480</v>
      </c>
      <c r="BG1047" s="582" t="s">
        <v>480</v>
      </c>
      <c r="BH1047" s="582" t="s">
        <v>480</v>
      </c>
      <c r="BI1047" s="582" t="s">
        <v>480</v>
      </c>
      <c r="BJ1047" s="582" t="s">
        <v>480</v>
      </c>
      <c r="BK1047" s="582" t="s">
        <v>480</v>
      </c>
      <c r="BL1047" s="582" t="s">
        <v>480</v>
      </c>
      <c r="BM1047" s="582" t="s">
        <v>480</v>
      </c>
      <c r="BN1047" s="582" t="s">
        <v>480</v>
      </c>
      <c r="BO1047" s="582" t="s">
        <v>480</v>
      </c>
      <c r="BP1047" s="582" t="s">
        <v>480</v>
      </c>
      <c r="BQ1047" s="582" t="s">
        <v>480</v>
      </c>
      <c r="BR1047" s="582" t="s">
        <v>480</v>
      </c>
      <c r="BS1047" s="582" t="s">
        <v>480</v>
      </c>
      <c r="BT1047" s="582" t="s">
        <v>480</v>
      </c>
      <c r="BU1047" s="582" t="s">
        <v>480</v>
      </c>
      <c r="BV1047" s="587" t="s">
        <v>480</v>
      </c>
    </row>
    <row r="1048" spans="1:74" ht="58.5" customHeight="1" x14ac:dyDescent="0.3">
      <c r="A1048" s="1386"/>
      <c r="B1048" s="1191"/>
      <c r="C1048" s="1191"/>
      <c r="D1048" s="1191"/>
      <c r="E1048" s="1194"/>
      <c r="F1048" s="1191"/>
      <c r="G1048" s="410" t="s">
        <v>920</v>
      </c>
      <c r="H1048" s="604" t="s">
        <v>492</v>
      </c>
      <c r="I1048" s="604" t="s">
        <v>25</v>
      </c>
      <c r="J1048" s="605">
        <v>4</v>
      </c>
      <c r="K1048" s="687">
        <v>1200</v>
      </c>
      <c r="L1048" s="628">
        <v>7</v>
      </c>
      <c r="M1048" s="935" t="s">
        <v>493</v>
      </c>
      <c r="N1048" s="582" t="s">
        <v>480</v>
      </c>
      <c r="O1048" s="582" t="s">
        <v>480</v>
      </c>
      <c r="P1048" s="582" t="s">
        <v>480</v>
      </c>
      <c r="Q1048" s="582" t="s">
        <v>480</v>
      </c>
      <c r="R1048" s="582" t="s">
        <v>480</v>
      </c>
      <c r="S1048" s="582" t="s">
        <v>480</v>
      </c>
      <c r="T1048" s="582" t="s">
        <v>480</v>
      </c>
      <c r="U1048" s="582" t="s">
        <v>480</v>
      </c>
      <c r="V1048" s="582" t="s">
        <v>480</v>
      </c>
      <c r="W1048" s="582" t="s">
        <v>480</v>
      </c>
      <c r="X1048" s="582" t="s">
        <v>480</v>
      </c>
      <c r="Y1048" s="582" t="s">
        <v>480</v>
      </c>
      <c r="Z1048" s="582" t="s">
        <v>480</v>
      </c>
      <c r="AA1048" s="582" t="s">
        <v>480</v>
      </c>
      <c r="AB1048" s="582" t="s">
        <v>480</v>
      </c>
      <c r="AC1048" s="582" t="s">
        <v>480</v>
      </c>
      <c r="AD1048" s="582" t="s">
        <v>480</v>
      </c>
      <c r="AE1048" s="582" t="s">
        <v>480</v>
      </c>
      <c r="AF1048" s="582" t="s">
        <v>480</v>
      </c>
      <c r="AG1048" s="582" t="s">
        <v>480</v>
      </c>
      <c r="AH1048" s="582" t="s">
        <v>480</v>
      </c>
      <c r="AI1048" s="582" t="s">
        <v>480</v>
      </c>
      <c r="AJ1048" s="582" t="s">
        <v>480</v>
      </c>
      <c r="AK1048" s="582" t="s">
        <v>480</v>
      </c>
      <c r="AL1048" s="582" t="s">
        <v>480</v>
      </c>
      <c r="AM1048" s="582" t="s">
        <v>480</v>
      </c>
      <c r="AN1048" s="582" t="s">
        <v>480</v>
      </c>
      <c r="AO1048" s="582" t="s">
        <v>480</v>
      </c>
      <c r="AP1048" s="582" t="s">
        <v>480</v>
      </c>
      <c r="AQ1048" s="582" t="s">
        <v>480</v>
      </c>
      <c r="AR1048" s="582" t="s">
        <v>480</v>
      </c>
      <c r="AS1048" s="582" t="s">
        <v>480</v>
      </c>
      <c r="AT1048" s="582" t="s">
        <v>480</v>
      </c>
      <c r="AU1048" s="582" t="s">
        <v>480</v>
      </c>
      <c r="AV1048" s="582" t="s">
        <v>480</v>
      </c>
      <c r="AW1048" s="582" t="s">
        <v>480</v>
      </c>
      <c r="AX1048" s="582" t="s">
        <v>480</v>
      </c>
      <c r="AY1048" s="582" t="s">
        <v>480</v>
      </c>
      <c r="AZ1048" s="582" t="s">
        <v>480</v>
      </c>
      <c r="BA1048" s="582" t="s">
        <v>480</v>
      </c>
      <c r="BB1048" s="582" t="s">
        <v>480</v>
      </c>
      <c r="BC1048" s="582" t="s">
        <v>480</v>
      </c>
      <c r="BD1048" s="582" t="s">
        <v>480</v>
      </c>
      <c r="BE1048" s="582" t="s">
        <v>480</v>
      </c>
      <c r="BF1048" s="582" t="s">
        <v>480</v>
      </c>
      <c r="BG1048" s="582" t="s">
        <v>480</v>
      </c>
      <c r="BH1048" s="582" t="s">
        <v>480</v>
      </c>
      <c r="BI1048" s="582" t="s">
        <v>480</v>
      </c>
      <c r="BJ1048" s="582" t="s">
        <v>480</v>
      </c>
      <c r="BK1048" s="582" t="s">
        <v>480</v>
      </c>
      <c r="BL1048" s="582" t="s">
        <v>480</v>
      </c>
      <c r="BM1048" s="582" t="s">
        <v>480</v>
      </c>
      <c r="BN1048" s="582" t="s">
        <v>480</v>
      </c>
      <c r="BO1048" s="582" t="s">
        <v>480</v>
      </c>
      <c r="BP1048" s="582" t="s">
        <v>480</v>
      </c>
      <c r="BQ1048" s="582" t="s">
        <v>480</v>
      </c>
      <c r="BR1048" s="582" t="s">
        <v>480</v>
      </c>
      <c r="BS1048" s="582" t="s">
        <v>480</v>
      </c>
      <c r="BT1048" s="582" t="s">
        <v>480</v>
      </c>
      <c r="BU1048" s="582" t="s">
        <v>480</v>
      </c>
      <c r="BV1048" s="587" t="s">
        <v>480</v>
      </c>
    </row>
    <row r="1049" spans="1:74" ht="39.75" customHeight="1" x14ac:dyDescent="0.3">
      <c r="A1049" s="80" t="s">
        <v>480</v>
      </c>
      <c r="B1049" s="80" t="s">
        <v>811</v>
      </c>
      <c r="C1049" s="80" t="s">
        <v>480</v>
      </c>
      <c r="D1049" s="275" t="s">
        <v>480</v>
      </c>
      <c r="E1049" s="672" t="s">
        <v>480</v>
      </c>
      <c r="F1049" s="275">
        <v>7</v>
      </c>
      <c r="G1049" s="70" t="s">
        <v>480</v>
      </c>
      <c r="H1049" s="65" t="s">
        <v>480</v>
      </c>
      <c r="I1049" s="65" t="s">
        <v>480</v>
      </c>
      <c r="J1049" s="64" t="s">
        <v>480</v>
      </c>
      <c r="K1049" s="660">
        <f>SUM(K1041:K1048)</f>
        <v>25998</v>
      </c>
      <c r="L1049" s="630">
        <v>7</v>
      </c>
      <c r="M1049" s="937" t="s">
        <v>480</v>
      </c>
      <c r="N1049" s="582" t="s">
        <v>480</v>
      </c>
      <c r="O1049" s="582" t="s">
        <v>480</v>
      </c>
      <c r="P1049" s="582" t="s">
        <v>480</v>
      </c>
      <c r="Q1049" s="582" t="s">
        <v>480</v>
      </c>
      <c r="R1049" s="582" t="s">
        <v>480</v>
      </c>
      <c r="S1049" s="582" t="s">
        <v>480</v>
      </c>
      <c r="T1049" s="582" t="s">
        <v>480</v>
      </c>
      <c r="U1049" s="582" t="s">
        <v>480</v>
      </c>
      <c r="V1049" s="582" t="s">
        <v>480</v>
      </c>
      <c r="W1049" s="582" t="s">
        <v>480</v>
      </c>
      <c r="X1049" s="582" t="s">
        <v>480</v>
      </c>
      <c r="Y1049" s="582" t="s">
        <v>480</v>
      </c>
      <c r="Z1049" s="582" t="s">
        <v>480</v>
      </c>
      <c r="AA1049" s="582" t="s">
        <v>480</v>
      </c>
      <c r="AB1049" s="582" t="s">
        <v>480</v>
      </c>
      <c r="AC1049" s="582" t="s">
        <v>480</v>
      </c>
      <c r="AD1049" s="582" t="s">
        <v>480</v>
      </c>
      <c r="AE1049" s="582" t="s">
        <v>480</v>
      </c>
      <c r="AF1049" s="582" t="s">
        <v>480</v>
      </c>
      <c r="AG1049" s="582" t="s">
        <v>480</v>
      </c>
      <c r="AH1049" s="582" t="s">
        <v>480</v>
      </c>
      <c r="AI1049" s="582" t="s">
        <v>480</v>
      </c>
      <c r="AJ1049" s="582" t="s">
        <v>480</v>
      </c>
      <c r="AK1049" s="582" t="s">
        <v>480</v>
      </c>
      <c r="AL1049" s="582" t="s">
        <v>480</v>
      </c>
      <c r="AM1049" s="582" t="s">
        <v>480</v>
      </c>
      <c r="AN1049" s="582" t="s">
        <v>480</v>
      </c>
      <c r="AO1049" s="582" t="s">
        <v>480</v>
      </c>
      <c r="AP1049" s="582" t="s">
        <v>480</v>
      </c>
      <c r="AQ1049" s="582" t="s">
        <v>480</v>
      </c>
      <c r="AR1049" s="582" t="s">
        <v>480</v>
      </c>
      <c r="AS1049" s="582" t="s">
        <v>480</v>
      </c>
      <c r="AT1049" s="582" t="s">
        <v>480</v>
      </c>
      <c r="AU1049" s="582" t="s">
        <v>480</v>
      </c>
      <c r="AV1049" s="582" t="s">
        <v>480</v>
      </c>
      <c r="AW1049" s="582" t="s">
        <v>480</v>
      </c>
      <c r="AX1049" s="582" t="s">
        <v>480</v>
      </c>
      <c r="AY1049" s="582" t="s">
        <v>480</v>
      </c>
      <c r="AZ1049" s="582" t="s">
        <v>480</v>
      </c>
      <c r="BA1049" s="582" t="s">
        <v>480</v>
      </c>
      <c r="BB1049" s="582" t="s">
        <v>480</v>
      </c>
      <c r="BC1049" s="582" t="s">
        <v>480</v>
      </c>
      <c r="BD1049" s="582" t="s">
        <v>480</v>
      </c>
      <c r="BE1049" s="582" t="s">
        <v>480</v>
      </c>
      <c r="BF1049" s="582" t="s">
        <v>480</v>
      </c>
      <c r="BG1049" s="582" t="s">
        <v>480</v>
      </c>
      <c r="BH1049" s="582" t="s">
        <v>480</v>
      </c>
      <c r="BI1049" s="582" t="s">
        <v>480</v>
      </c>
      <c r="BJ1049" s="582" t="s">
        <v>480</v>
      </c>
      <c r="BK1049" s="582" t="s">
        <v>480</v>
      </c>
      <c r="BL1049" s="582" t="s">
        <v>480</v>
      </c>
      <c r="BM1049" s="582" t="s">
        <v>480</v>
      </c>
      <c r="BN1049" s="582" t="s">
        <v>480</v>
      </c>
      <c r="BO1049" s="582" t="s">
        <v>480</v>
      </c>
      <c r="BP1049" s="582" t="s">
        <v>480</v>
      </c>
      <c r="BQ1049" s="582" t="s">
        <v>480</v>
      </c>
      <c r="BR1049" s="582" t="s">
        <v>480</v>
      </c>
      <c r="BS1049" s="582" t="s">
        <v>480</v>
      </c>
      <c r="BT1049" s="582" t="s">
        <v>480</v>
      </c>
      <c r="BU1049" s="582" t="s">
        <v>480</v>
      </c>
      <c r="BV1049" s="587" t="s">
        <v>480</v>
      </c>
    </row>
    <row r="1050" spans="1:74" ht="53.25" customHeight="1" x14ac:dyDescent="0.3">
      <c r="A1050" s="1207">
        <v>29</v>
      </c>
      <c r="B1050" s="1207" t="s">
        <v>51</v>
      </c>
      <c r="C1050" s="1207" t="s">
        <v>921</v>
      </c>
      <c r="D1050" s="1207">
        <v>3942</v>
      </c>
      <c r="E1050" s="1210">
        <v>1468825</v>
      </c>
      <c r="F1050" s="1458">
        <v>5</v>
      </c>
      <c r="G1050" s="407" t="s">
        <v>922</v>
      </c>
      <c r="H1050" s="395" t="s">
        <v>484</v>
      </c>
      <c r="I1050" s="395" t="s">
        <v>25</v>
      </c>
      <c r="J1050" s="395">
        <v>13</v>
      </c>
      <c r="K1050" s="680">
        <v>9060</v>
      </c>
      <c r="L1050" s="628">
        <v>1</v>
      </c>
      <c r="M1050" s="935" t="s">
        <v>126</v>
      </c>
      <c r="N1050" s="581" t="s">
        <v>480</v>
      </c>
      <c r="O1050" s="581" t="s">
        <v>480</v>
      </c>
      <c r="P1050" s="581" t="s">
        <v>480</v>
      </c>
      <c r="Q1050" s="581" t="s">
        <v>480</v>
      </c>
      <c r="R1050" s="581" t="s">
        <v>480</v>
      </c>
      <c r="S1050" s="581" t="s">
        <v>480</v>
      </c>
      <c r="T1050" s="581" t="s">
        <v>480</v>
      </c>
      <c r="U1050" s="581" t="s">
        <v>480</v>
      </c>
      <c r="V1050" s="581" t="s">
        <v>480</v>
      </c>
      <c r="W1050" s="581" t="s">
        <v>480</v>
      </c>
      <c r="X1050" s="581" t="s">
        <v>480</v>
      </c>
      <c r="Y1050" s="581" t="s">
        <v>480</v>
      </c>
      <c r="Z1050" s="581" t="s">
        <v>480</v>
      </c>
      <c r="AA1050" s="581" t="s">
        <v>480</v>
      </c>
      <c r="AB1050" s="581" t="s">
        <v>480</v>
      </c>
      <c r="AC1050" s="581" t="s">
        <v>480</v>
      </c>
      <c r="AD1050" s="581" t="s">
        <v>480</v>
      </c>
      <c r="AE1050" s="581" t="s">
        <v>480</v>
      </c>
      <c r="AF1050" s="581" t="s">
        <v>480</v>
      </c>
      <c r="AG1050" s="581" t="s">
        <v>480</v>
      </c>
      <c r="AH1050" s="581" t="s">
        <v>480</v>
      </c>
      <c r="AI1050" s="581" t="s">
        <v>480</v>
      </c>
      <c r="AJ1050" s="581" t="s">
        <v>480</v>
      </c>
      <c r="AK1050" s="581" t="s">
        <v>480</v>
      </c>
      <c r="AL1050" s="581" t="s">
        <v>480</v>
      </c>
      <c r="AM1050" s="581" t="s">
        <v>480</v>
      </c>
      <c r="AN1050" s="581" t="s">
        <v>480</v>
      </c>
      <c r="AO1050" s="581" t="s">
        <v>480</v>
      </c>
      <c r="AP1050" s="581" t="s">
        <v>480</v>
      </c>
      <c r="AQ1050" s="581" t="s">
        <v>480</v>
      </c>
      <c r="AR1050" s="581" t="s">
        <v>480</v>
      </c>
      <c r="AS1050" s="581" t="s">
        <v>480</v>
      </c>
      <c r="AT1050" s="581" t="s">
        <v>480</v>
      </c>
      <c r="AU1050" s="581" t="s">
        <v>480</v>
      </c>
      <c r="AV1050" s="581" t="s">
        <v>480</v>
      </c>
      <c r="AW1050" s="581" t="s">
        <v>480</v>
      </c>
      <c r="AX1050" s="581" t="s">
        <v>480</v>
      </c>
      <c r="AY1050" s="581" t="s">
        <v>480</v>
      </c>
      <c r="AZ1050" s="581" t="s">
        <v>480</v>
      </c>
      <c r="BA1050" s="581" t="s">
        <v>480</v>
      </c>
      <c r="BB1050" s="581" t="s">
        <v>480</v>
      </c>
      <c r="BC1050" s="581" t="s">
        <v>480</v>
      </c>
      <c r="BD1050" s="581" t="s">
        <v>480</v>
      </c>
      <c r="BE1050" s="581" t="s">
        <v>480</v>
      </c>
      <c r="BF1050" s="581" t="s">
        <v>480</v>
      </c>
      <c r="BG1050" s="581" t="s">
        <v>480</v>
      </c>
      <c r="BH1050" s="581" t="s">
        <v>480</v>
      </c>
      <c r="BI1050" s="581" t="s">
        <v>480</v>
      </c>
      <c r="BJ1050" s="581" t="s">
        <v>480</v>
      </c>
      <c r="BK1050" s="581" t="s">
        <v>480</v>
      </c>
      <c r="BL1050" s="581" t="s">
        <v>480</v>
      </c>
      <c r="BM1050" s="581" t="s">
        <v>480</v>
      </c>
      <c r="BN1050" s="581" t="s">
        <v>480</v>
      </c>
      <c r="BO1050" s="581" t="s">
        <v>480</v>
      </c>
      <c r="BP1050" s="581" t="s">
        <v>480</v>
      </c>
      <c r="BQ1050" s="581" t="s">
        <v>480</v>
      </c>
      <c r="BR1050" s="581" t="s">
        <v>480</v>
      </c>
      <c r="BS1050" s="581" t="s">
        <v>480</v>
      </c>
      <c r="BT1050" s="581" t="s">
        <v>480</v>
      </c>
      <c r="BU1050" s="581" t="s">
        <v>480</v>
      </c>
      <c r="BV1050" s="586" t="s">
        <v>480</v>
      </c>
    </row>
    <row r="1051" spans="1:74" ht="53.25" customHeight="1" x14ac:dyDescent="0.3">
      <c r="A1051" s="1208"/>
      <c r="B1051" s="1208"/>
      <c r="C1051" s="1208"/>
      <c r="D1051" s="1208"/>
      <c r="E1051" s="1211"/>
      <c r="F1051" s="1459"/>
      <c r="G1051" s="1461" t="s">
        <v>923</v>
      </c>
      <c r="H1051" s="395" t="s">
        <v>798</v>
      </c>
      <c r="I1051" s="395" t="s">
        <v>133</v>
      </c>
      <c r="J1051" s="396">
        <v>2</v>
      </c>
      <c r="K1051" s="685">
        <v>300</v>
      </c>
      <c r="L1051" s="628" t="s">
        <v>480</v>
      </c>
      <c r="M1051" s="936" t="s">
        <v>480</v>
      </c>
      <c r="N1051" s="581" t="s">
        <v>480</v>
      </c>
      <c r="O1051" s="581" t="s">
        <v>480</v>
      </c>
      <c r="P1051" s="581" t="s">
        <v>480</v>
      </c>
      <c r="Q1051" s="581" t="s">
        <v>480</v>
      </c>
      <c r="R1051" s="581" t="s">
        <v>480</v>
      </c>
      <c r="S1051" s="581" t="s">
        <v>480</v>
      </c>
      <c r="T1051" s="581" t="s">
        <v>480</v>
      </c>
      <c r="U1051" s="581" t="s">
        <v>480</v>
      </c>
      <c r="V1051" s="581" t="s">
        <v>480</v>
      </c>
      <c r="W1051" s="581" t="s">
        <v>480</v>
      </c>
      <c r="X1051" s="581" t="s">
        <v>480</v>
      </c>
      <c r="Y1051" s="581" t="s">
        <v>480</v>
      </c>
      <c r="Z1051" s="581" t="s">
        <v>480</v>
      </c>
      <c r="AA1051" s="581" t="s">
        <v>480</v>
      </c>
      <c r="AB1051" s="581" t="s">
        <v>480</v>
      </c>
      <c r="AC1051" s="581" t="s">
        <v>480</v>
      </c>
      <c r="AD1051" s="581" t="s">
        <v>480</v>
      </c>
      <c r="AE1051" s="581" t="s">
        <v>480</v>
      </c>
      <c r="AF1051" s="581" t="s">
        <v>480</v>
      </c>
      <c r="AG1051" s="581" t="s">
        <v>480</v>
      </c>
      <c r="AH1051" s="581" t="s">
        <v>480</v>
      </c>
      <c r="AI1051" s="581" t="s">
        <v>480</v>
      </c>
      <c r="AJ1051" s="581" t="s">
        <v>480</v>
      </c>
      <c r="AK1051" s="581" t="s">
        <v>480</v>
      </c>
      <c r="AL1051" s="581" t="s">
        <v>480</v>
      </c>
      <c r="AM1051" s="581" t="s">
        <v>480</v>
      </c>
      <c r="AN1051" s="581" t="s">
        <v>480</v>
      </c>
      <c r="AO1051" s="581" t="s">
        <v>480</v>
      </c>
      <c r="AP1051" s="581" t="s">
        <v>480</v>
      </c>
      <c r="AQ1051" s="581" t="s">
        <v>480</v>
      </c>
      <c r="AR1051" s="581" t="s">
        <v>480</v>
      </c>
      <c r="AS1051" s="581" t="s">
        <v>480</v>
      </c>
      <c r="AT1051" s="581" t="s">
        <v>480</v>
      </c>
      <c r="AU1051" s="581" t="s">
        <v>480</v>
      </c>
      <c r="AV1051" s="581" t="s">
        <v>480</v>
      </c>
      <c r="AW1051" s="581" t="s">
        <v>480</v>
      </c>
      <c r="AX1051" s="581" t="s">
        <v>480</v>
      </c>
      <c r="AY1051" s="581" t="s">
        <v>480</v>
      </c>
      <c r="AZ1051" s="581" t="s">
        <v>480</v>
      </c>
      <c r="BA1051" s="581" t="s">
        <v>480</v>
      </c>
      <c r="BB1051" s="581" t="s">
        <v>480</v>
      </c>
      <c r="BC1051" s="581" t="s">
        <v>480</v>
      </c>
      <c r="BD1051" s="581" t="s">
        <v>480</v>
      </c>
      <c r="BE1051" s="581" t="s">
        <v>480</v>
      </c>
      <c r="BF1051" s="581" t="s">
        <v>480</v>
      </c>
      <c r="BG1051" s="581" t="s">
        <v>480</v>
      </c>
      <c r="BH1051" s="581" t="s">
        <v>480</v>
      </c>
      <c r="BI1051" s="581" t="s">
        <v>480</v>
      </c>
      <c r="BJ1051" s="581" t="s">
        <v>480</v>
      </c>
      <c r="BK1051" s="581" t="s">
        <v>480</v>
      </c>
      <c r="BL1051" s="581" t="s">
        <v>480</v>
      </c>
      <c r="BM1051" s="581" t="s">
        <v>480</v>
      </c>
      <c r="BN1051" s="581" t="s">
        <v>480</v>
      </c>
      <c r="BO1051" s="581" t="s">
        <v>480</v>
      </c>
      <c r="BP1051" s="581" t="s">
        <v>480</v>
      </c>
      <c r="BQ1051" s="581" t="s">
        <v>480</v>
      </c>
      <c r="BR1051" s="581" t="s">
        <v>480</v>
      </c>
      <c r="BS1051" s="581" t="s">
        <v>480</v>
      </c>
      <c r="BT1051" s="581" t="s">
        <v>480</v>
      </c>
      <c r="BU1051" s="581" t="s">
        <v>480</v>
      </c>
      <c r="BV1051" s="586" t="s">
        <v>480</v>
      </c>
    </row>
    <row r="1052" spans="1:74" ht="53.25" customHeight="1" x14ac:dyDescent="0.3">
      <c r="A1052" s="1208"/>
      <c r="B1052" s="1208"/>
      <c r="C1052" s="1208"/>
      <c r="D1052" s="1208"/>
      <c r="E1052" s="1211"/>
      <c r="F1052" s="1459"/>
      <c r="G1052" s="1461"/>
      <c r="H1052" s="395" t="s">
        <v>484</v>
      </c>
      <c r="I1052" s="395" t="s">
        <v>25</v>
      </c>
      <c r="J1052" s="396">
        <v>5.5</v>
      </c>
      <c r="K1052" s="685">
        <v>770</v>
      </c>
      <c r="L1052" s="628">
        <v>2</v>
      </c>
      <c r="M1052" s="936" t="s">
        <v>135</v>
      </c>
      <c r="N1052" s="582" t="s">
        <v>480</v>
      </c>
      <c r="O1052" s="582" t="s">
        <v>480</v>
      </c>
      <c r="P1052" s="582" t="s">
        <v>480</v>
      </c>
      <c r="Q1052" s="582" t="s">
        <v>480</v>
      </c>
      <c r="R1052" s="582" t="s">
        <v>480</v>
      </c>
      <c r="S1052" s="582" t="s">
        <v>480</v>
      </c>
      <c r="T1052" s="582" t="s">
        <v>480</v>
      </c>
      <c r="U1052" s="582" t="s">
        <v>480</v>
      </c>
      <c r="V1052" s="582" t="s">
        <v>480</v>
      </c>
      <c r="W1052" s="582" t="s">
        <v>480</v>
      </c>
      <c r="X1052" s="582" t="s">
        <v>480</v>
      </c>
      <c r="Y1052" s="582" t="s">
        <v>480</v>
      </c>
      <c r="Z1052" s="582" t="s">
        <v>480</v>
      </c>
      <c r="AA1052" s="582" t="s">
        <v>480</v>
      </c>
      <c r="AB1052" s="582" t="s">
        <v>480</v>
      </c>
      <c r="AC1052" s="582" t="s">
        <v>480</v>
      </c>
      <c r="AD1052" s="582" t="s">
        <v>480</v>
      </c>
      <c r="AE1052" s="582" t="s">
        <v>480</v>
      </c>
      <c r="AF1052" s="582" t="s">
        <v>480</v>
      </c>
      <c r="AG1052" s="582" t="s">
        <v>480</v>
      </c>
      <c r="AH1052" s="582" t="s">
        <v>480</v>
      </c>
      <c r="AI1052" s="582" t="s">
        <v>480</v>
      </c>
      <c r="AJ1052" s="582" t="s">
        <v>480</v>
      </c>
      <c r="AK1052" s="582" t="s">
        <v>480</v>
      </c>
      <c r="AL1052" s="582" t="s">
        <v>480</v>
      </c>
      <c r="AM1052" s="582" t="s">
        <v>480</v>
      </c>
      <c r="AN1052" s="582" t="s">
        <v>480</v>
      </c>
      <c r="AO1052" s="582" t="s">
        <v>480</v>
      </c>
      <c r="AP1052" s="582" t="s">
        <v>480</v>
      </c>
      <c r="AQ1052" s="582" t="s">
        <v>480</v>
      </c>
      <c r="AR1052" s="582" t="s">
        <v>480</v>
      </c>
      <c r="AS1052" s="582" t="s">
        <v>480</v>
      </c>
      <c r="AT1052" s="582" t="s">
        <v>480</v>
      </c>
      <c r="AU1052" s="582" t="s">
        <v>480</v>
      </c>
      <c r="AV1052" s="582" t="s">
        <v>480</v>
      </c>
      <c r="AW1052" s="582" t="s">
        <v>480</v>
      </c>
      <c r="AX1052" s="582" t="s">
        <v>480</v>
      </c>
      <c r="AY1052" s="582" t="s">
        <v>480</v>
      </c>
      <c r="AZ1052" s="582" t="s">
        <v>480</v>
      </c>
      <c r="BA1052" s="582" t="s">
        <v>480</v>
      </c>
      <c r="BB1052" s="582" t="s">
        <v>480</v>
      </c>
      <c r="BC1052" s="582" t="s">
        <v>480</v>
      </c>
      <c r="BD1052" s="582" t="s">
        <v>480</v>
      </c>
      <c r="BE1052" s="582" t="s">
        <v>480</v>
      </c>
      <c r="BF1052" s="582" t="s">
        <v>480</v>
      </c>
      <c r="BG1052" s="582" t="s">
        <v>480</v>
      </c>
      <c r="BH1052" s="582" t="s">
        <v>480</v>
      </c>
      <c r="BI1052" s="582" t="s">
        <v>480</v>
      </c>
      <c r="BJ1052" s="582" t="s">
        <v>480</v>
      </c>
      <c r="BK1052" s="582" t="s">
        <v>480</v>
      </c>
      <c r="BL1052" s="582" t="s">
        <v>480</v>
      </c>
      <c r="BM1052" s="582" t="s">
        <v>480</v>
      </c>
      <c r="BN1052" s="582" t="s">
        <v>480</v>
      </c>
      <c r="BO1052" s="582" t="s">
        <v>480</v>
      </c>
      <c r="BP1052" s="582" t="s">
        <v>480</v>
      </c>
      <c r="BQ1052" s="582" t="s">
        <v>480</v>
      </c>
      <c r="BR1052" s="582" t="s">
        <v>480</v>
      </c>
      <c r="BS1052" s="582" t="s">
        <v>480</v>
      </c>
      <c r="BT1052" s="582" t="s">
        <v>480</v>
      </c>
      <c r="BU1052" s="582" t="s">
        <v>480</v>
      </c>
      <c r="BV1052" s="587" t="s">
        <v>480</v>
      </c>
    </row>
    <row r="1053" spans="1:74" ht="53.25" customHeight="1" x14ac:dyDescent="0.3">
      <c r="A1053" s="1208"/>
      <c r="B1053" s="1208"/>
      <c r="C1053" s="1208"/>
      <c r="D1053" s="1208"/>
      <c r="E1053" s="1211"/>
      <c r="F1053" s="1459"/>
      <c r="G1053" s="636" t="s">
        <v>924</v>
      </c>
      <c r="H1053" s="395" t="s">
        <v>492</v>
      </c>
      <c r="I1053" s="395" t="s">
        <v>925</v>
      </c>
      <c r="J1053" s="396">
        <v>90</v>
      </c>
      <c r="K1053" s="685">
        <v>4140</v>
      </c>
      <c r="L1053" s="629">
        <v>3</v>
      </c>
      <c r="M1053" s="935" t="s">
        <v>150</v>
      </c>
      <c r="N1053" s="582" t="s">
        <v>480</v>
      </c>
      <c r="O1053" s="582" t="s">
        <v>480</v>
      </c>
      <c r="P1053" s="582" t="s">
        <v>480</v>
      </c>
      <c r="Q1053" s="582" t="s">
        <v>480</v>
      </c>
      <c r="R1053" s="582" t="s">
        <v>480</v>
      </c>
      <c r="S1053" s="582" t="s">
        <v>480</v>
      </c>
      <c r="T1053" s="582" t="s">
        <v>480</v>
      </c>
      <c r="U1053" s="582" t="s">
        <v>480</v>
      </c>
      <c r="V1053" s="582" t="s">
        <v>480</v>
      </c>
      <c r="W1053" s="582" t="s">
        <v>480</v>
      </c>
      <c r="X1053" s="582" t="s">
        <v>480</v>
      </c>
      <c r="Y1053" s="582" t="s">
        <v>480</v>
      </c>
      <c r="Z1053" s="582" t="s">
        <v>480</v>
      </c>
      <c r="AA1053" s="582" t="s">
        <v>480</v>
      </c>
      <c r="AB1053" s="582" t="s">
        <v>480</v>
      </c>
      <c r="AC1053" s="582" t="s">
        <v>480</v>
      </c>
      <c r="AD1053" s="582" t="s">
        <v>480</v>
      </c>
      <c r="AE1053" s="582" t="s">
        <v>480</v>
      </c>
      <c r="AF1053" s="582" t="s">
        <v>480</v>
      </c>
      <c r="AG1053" s="582" t="s">
        <v>480</v>
      </c>
      <c r="AH1053" s="582" t="s">
        <v>480</v>
      </c>
      <c r="AI1053" s="582" t="s">
        <v>480</v>
      </c>
      <c r="AJ1053" s="582" t="s">
        <v>480</v>
      </c>
      <c r="AK1053" s="582" t="s">
        <v>480</v>
      </c>
      <c r="AL1053" s="582" t="s">
        <v>480</v>
      </c>
      <c r="AM1053" s="582" t="s">
        <v>480</v>
      </c>
      <c r="AN1053" s="582" t="s">
        <v>480</v>
      </c>
      <c r="AO1053" s="582" t="s">
        <v>480</v>
      </c>
      <c r="AP1053" s="582" t="s">
        <v>480</v>
      </c>
      <c r="AQ1053" s="582" t="s">
        <v>480</v>
      </c>
      <c r="AR1053" s="582" t="s">
        <v>480</v>
      </c>
      <c r="AS1053" s="582" t="s">
        <v>480</v>
      </c>
      <c r="AT1053" s="582" t="s">
        <v>480</v>
      </c>
      <c r="AU1053" s="582" t="s">
        <v>480</v>
      </c>
      <c r="AV1053" s="582" t="s">
        <v>480</v>
      </c>
      <c r="AW1053" s="582" t="s">
        <v>480</v>
      </c>
      <c r="AX1053" s="582" t="s">
        <v>480</v>
      </c>
      <c r="AY1053" s="582" t="s">
        <v>480</v>
      </c>
      <c r="AZ1053" s="582" t="s">
        <v>480</v>
      </c>
      <c r="BA1053" s="582" t="s">
        <v>480</v>
      </c>
      <c r="BB1053" s="582" t="s">
        <v>480</v>
      </c>
      <c r="BC1053" s="582" t="s">
        <v>480</v>
      </c>
      <c r="BD1053" s="582" t="s">
        <v>480</v>
      </c>
      <c r="BE1053" s="582" t="s">
        <v>480</v>
      </c>
      <c r="BF1053" s="582" t="s">
        <v>480</v>
      </c>
      <c r="BG1053" s="582" t="s">
        <v>480</v>
      </c>
      <c r="BH1053" s="582" t="s">
        <v>480</v>
      </c>
      <c r="BI1053" s="582" t="s">
        <v>480</v>
      </c>
      <c r="BJ1053" s="582" t="s">
        <v>480</v>
      </c>
      <c r="BK1053" s="582" t="s">
        <v>480</v>
      </c>
      <c r="BL1053" s="582" t="s">
        <v>480</v>
      </c>
      <c r="BM1053" s="582" t="s">
        <v>480</v>
      </c>
      <c r="BN1053" s="582" t="s">
        <v>480</v>
      </c>
      <c r="BO1053" s="582" t="s">
        <v>480</v>
      </c>
      <c r="BP1053" s="582" t="s">
        <v>480</v>
      </c>
      <c r="BQ1053" s="582" t="s">
        <v>480</v>
      </c>
      <c r="BR1053" s="582" t="s">
        <v>480</v>
      </c>
      <c r="BS1053" s="582" t="s">
        <v>480</v>
      </c>
      <c r="BT1053" s="582" t="s">
        <v>480</v>
      </c>
      <c r="BU1053" s="582" t="s">
        <v>480</v>
      </c>
      <c r="BV1053" s="587" t="s">
        <v>480</v>
      </c>
    </row>
    <row r="1054" spans="1:74" ht="53.25" customHeight="1" x14ac:dyDescent="0.3">
      <c r="A1054" s="1208"/>
      <c r="B1054" s="1208"/>
      <c r="C1054" s="1208"/>
      <c r="D1054" s="1208"/>
      <c r="E1054" s="1211"/>
      <c r="F1054" s="1184"/>
      <c r="G1054" s="383" t="s">
        <v>926</v>
      </c>
      <c r="H1054" s="395" t="s">
        <v>492</v>
      </c>
      <c r="I1054" s="395" t="s">
        <v>25</v>
      </c>
      <c r="J1054" s="396">
        <v>23</v>
      </c>
      <c r="K1054" s="685">
        <v>4600</v>
      </c>
      <c r="L1054" s="628">
        <v>4</v>
      </c>
      <c r="M1054" s="935" t="s">
        <v>490</v>
      </c>
      <c r="N1054" s="582" t="s">
        <v>480</v>
      </c>
      <c r="O1054" s="582" t="s">
        <v>480</v>
      </c>
      <c r="P1054" s="582" t="s">
        <v>480</v>
      </c>
      <c r="Q1054" s="582" t="s">
        <v>480</v>
      </c>
      <c r="R1054" s="582" t="s">
        <v>480</v>
      </c>
      <c r="S1054" s="582" t="s">
        <v>480</v>
      </c>
      <c r="T1054" s="582" t="s">
        <v>480</v>
      </c>
      <c r="U1054" s="582" t="s">
        <v>480</v>
      </c>
      <c r="V1054" s="582" t="s">
        <v>480</v>
      </c>
      <c r="W1054" s="582" t="s">
        <v>480</v>
      </c>
      <c r="X1054" s="582" t="s">
        <v>480</v>
      </c>
      <c r="Y1054" s="582" t="s">
        <v>480</v>
      </c>
      <c r="Z1054" s="582" t="s">
        <v>480</v>
      </c>
      <c r="AA1054" s="582" t="s">
        <v>480</v>
      </c>
      <c r="AB1054" s="582" t="s">
        <v>480</v>
      </c>
      <c r="AC1054" s="582" t="s">
        <v>480</v>
      </c>
      <c r="AD1054" s="582" t="s">
        <v>480</v>
      </c>
      <c r="AE1054" s="582" t="s">
        <v>480</v>
      </c>
      <c r="AF1054" s="582" t="s">
        <v>480</v>
      </c>
      <c r="AG1054" s="582" t="s">
        <v>480</v>
      </c>
      <c r="AH1054" s="582" t="s">
        <v>480</v>
      </c>
      <c r="AI1054" s="582" t="s">
        <v>480</v>
      </c>
      <c r="AJ1054" s="582" t="s">
        <v>480</v>
      </c>
      <c r="AK1054" s="582" t="s">
        <v>480</v>
      </c>
      <c r="AL1054" s="582" t="s">
        <v>480</v>
      </c>
      <c r="AM1054" s="582" t="s">
        <v>480</v>
      </c>
      <c r="AN1054" s="582" t="s">
        <v>480</v>
      </c>
      <c r="AO1054" s="582" t="s">
        <v>480</v>
      </c>
      <c r="AP1054" s="582" t="s">
        <v>480</v>
      </c>
      <c r="AQ1054" s="582" t="s">
        <v>480</v>
      </c>
      <c r="AR1054" s="582" t="s">
        <v>480</v>
      </c>
      <c r="AS1054" s="582" t="s">
        <v>480</v>
      </c>
      <c r="AT1054" s="582" t="s">
        <v>480</v>
      </c>
      <c r="AU1054" s="582" t="s">
        <v>480</v>
      </c>
      <c r="AV1054" s="582" t="s">
        <v>480</v>
      </c>
      <c r="AW1054" s="582" t="s">
        <v>480</v>
      </c>
      <c r="AX1054" s="582" t="s">
        <v>480</v>
      </c>
      <c r="AY1054" s="582" t="s">
        <v>480</v>
      </c>
      <c r="AZ1054" s="582" t="s">
        <v>480</v>
      </c>
      <c r="BA1054" s="582" t="s">
        <v>480</v>
      </c>
      <c r="BB1054" s="582" t="s">
        <v>480</v>
      </c>
      <c r="BC1054" s="582" t="s">
        <v>480</v>
      </c>
      <c r="BD1054" s="582" t="s">
        <v>480</v>
      </c>
      <c r="BE1054" s="582" t="s">
        <v>480</v>
      </c>
      <c r="BF1054" s="582" t="s">
        <v>480</v>
      </c>
      <c r="BG1054" s="582" t="s">
        <v>480</v>
      </c>
      <c r="BH1054" s="582" t="s">
        <v>480</v>
      </c>
      <c r="BI1054" s="582" t="s">
        <v>480</v>
      </c>
      <c r="BJ1054" s="582" t="s">
        <v>480</v>
      </c>
      <c r="BK1054" s="582" t="s">
        <v>480</v>
      </c>
      <c r="BL1054" s="582" t="s">
        <v>480</v>
      </c>
      <c r="BM1054" s="582" t="s">
        <v>480</v>
      </c>
      <c r="BN1054" s="582" t="s">
        <v>480</v>
      </c>
      <c r="BO1054" s="582" t="s">
        <v>480</v>
      </c>
      <c r="BP1054" s="582" t="s">
        <v>480</v>
      </c>
      <c r="BQ1054" s="582" t="s">
        <v>480</v>
      </c>
      <c r="BR1054" s="582" t="s">
        <v>480</v>
      </c>
      <c r="BS1054" s="582" t="s">
        <v>480</v>
      </c>
      <c r="BT1054" s="582" t="s">
        <v>480</v>
      </c>
      <c r="BU1054" s="582" t="s">
        <v>480</v>
      </c>
      <c r="BV1054" s="587" t="s">
        <v>480</v>
      </c>
    </row>
    <row r="1055" spans="1:74" ht="53.25" customHeight="1" x14ac:dyDescent="0.3">
      <c r="A1055" s="1209"/>
      <c r="B1055" s="1209"/>
      <c r="C1055" s="1209"/>
      <c r="D1055" s="1209"/>
      <c r="E1055" s="1212"/>
      <c r="F1055" s="1460"/>
      <c r="G1055" s="419" t="s">
        <v>810</v>
      </c>
      <c r="H1055" s="646" t="s">
        <v>492</v>
      </c>
      <c r="I1055" s="646" t="s">
        <v>25</v>
      </c>
      <c r="J1055" s="646">
        <v>1</v>
      </c>
      <c r="K1055" s="688">
        <v>350</v>
      </c>
      <c r="L1055" s="628">
        <v>5</v>
      </c>
      <c r="M1055" s="935" t="s">
        <v>493</v>
      </c>
      <c r="N1055" s="582"/>
      <c r="O1055" s="582"/>
      <c r="P1055" s="582"/>
      <c r="Q1055" s="582"/>
      <c r="R1055" s="582"/>
      <c r="S1055" s="582"/>
      <c r="T1055" s="582"/>
      <c r="U1055" s="582"/>
      <c r="V1055" s="582"/>
      <c r="W1055" s="582"/>
      <c r="X1055" s="582"/>
      <c r="Y1055" s="582"/>
      <c r="Z1055" s="582"/>
      <c r="AA1055" s="582"/>
      <c r="AB1055" s="582"/>
      <c r="AC1055" s="582"/>
      <c r="AD1055" s="582"/>
      <c r="AE1055" s="582"/>
      <c r="AF1055" s="582"/>
      <c r="AG1055" s="582"/>
      <c r="AH1055" s="582"/>
      <c r="AI1055" s="582"/>
      <c r="AJ1055" s="582"/>
      <c r="AK1055" s="582"/>
      <c r="AL1055" s="582"/>
      <c r="AM1055" s="582"/>
      <c r="AN1055" s="582"/>
      <c r="AO1055" s="582"/>
      <c r="AP1055" s="582"/>
      <c r="AQ1055" s="582"/>
      <c r="AR1055" s="582"/>
      <c r="AS1055" s="582"/>
      <c r="AT1055" s="582"/>
      <c r="AU1055" s="582"/>
      <c r="AV1055" s="582"/>
      <c r="AW1055" s="582"/>
      <c r="AX1055" s="582"/>
      <c r="AY1055" s="582"/>
      <c r="AZ1055" s="582"/>
      <c r="BA1055" s="582"/>
      <c r="BB1055" s="582"/>
      <c r="BC1055" s="582"/>
      <c r="BD1055" s="582"/>
      <c r="BE1055" s="582"/>
      <c r="BF1055" s="582"/>
      <c r="BG1055" s="582"/>
      <c r="BH1055" s="582"/>
      <c r="BI1055" s="582"/>
      <c r="BJ1055" s="582"/>
      <c r="BK1055" s="582"/>
      <c r="BL1055" s="582"/>
      <c r="BM1055" s="582"/>
      <c r="BN1055" s="582"/>
      <c r="BO1055" s="582"/>
      <c r="BP1055" s="582"/>
      <c r="BQ1055" s="582"/>
      <c r="BR1055" s="582"/>
      <c r="BS1055" s="582"/>
      <c r="BT1055" s="582"/>
      <c r="BU1055" s="582"/>
      <c r="BV1055" s="587" t="s">
        <v>480</v>
      </c>
    </row>
    <row r="1056" spans="1:74" ht="39.75" customHeight="1" x14ac:dyDescent="0.3">
      <c r="A1056" s="80" t="s">
        <v>480</v>
      </c>
      <c r="B1056" s="80" t="s">
        <v>811</v>
      </c>
      <c r="C1056" s="80" t="s">
        <v>480</v>
      </c>
      <c r="D1056" s="275" t="s">
        <v>480</v>
      </c>
      <c r="E1056" s="672" t="s">
        <v>480</v>
      </c>
      <c r="F1056" s="275">
        <v>5</v>
      </c>
      <c r="G1056" s="70" t="s">
        <v>480</v>
      </c>
      <c r="H1056" s="65" t="s">
        <v>480</v>
      </c>
      <c r="I1056" s="65" t="s">
        <v>480</v>
      </c>
      <c r="J1056" s="64" t="s">
        <v>480</v>
      </c>
      <c r="K1056" s="660">
        <f>SUM(K1050:K1055)</f>
        <v>19220</v>
      </c>
      <c r="L1056" s="630">
        <v>5</v>
      </c>
      <c r="M1056" s="937" t="s">
        <v>480</v>
      </c>
      <c r="N1056" s="582" t="s">
        <v>480</v>
      </c>
      <c r="O1056" s="582" t="s">
        <v>480</v>
      </c>
      <c r="P1056" s="582" t="s">
        <v>480</v>
      </c>
      <c r="Q1056" s="582" t="s">
        <v>480</v>
      </c>
      <c r="R1056" s="582" t="s">
        <v>480</v>
      </c>
      <c r="S1056" s="582" t="s">
        <v>480</v>
      </c>
      <c r="T1056" s="582" t="s">
        <v>480</v>
      </c>
      <c r="U1056" s="582" t="s">
        <v>480</v>
      </c>
      <c r="V1056" s="582" t="s">
        <v>480</v>
      </c>
      <c r="W1056" s="582" t="s">
        <v>480</v>
      </c>
      <c r="X1056" s="582" t="s">
        <v>480</v>
      </c>
      <c r="Y1056" s="582" t="s">
        <v>480</v>
      </c>
      <c r="Z1056" s="582" t="s">
        <v>480</v>
      </c>
      <c r="AA1056" s="582" t="s">
        <v>480</v>
      </c>
      <c r="AB1056" s="582" t="s">
        <v>480</v>
      </c>
      <c r="AC1056" s="582" t="s">
        <v>480</v>
      </c>
      <c r="AD1056" s="582" t="s">
        <v>480</v>
      </c>
      <c r="AE1056" s="582" t="s">
        <v>480</v>
      </c>
      <c r="AF1056" s="582" t="s">
        <v>480</v>
      </c>
      <c r="AG1056" s="582" t="s">
        <v>480</v>
      </c>
      <c r="AH1056" s="582" t="s">
        <v>480</v>
      </c>
      <c r="AI1056" s="582" t="s">
        <v>480</v>
      </c>
      <c r="AJ1056" s="582" t="s">
        <v>480</v>
      </c>
      <c r="AK1056" s="582" t="s">
        <v>480</v>
      </c>
      <c r="AL1056" s="582" t="s">
        <v>480</v>
      </c>
      <c r="AM1056" s="582" t="s">
        <v>480</v>
      </c>
      <c r="AN1056" s="582" t="s">
        <v>480</v>
      </c>
      <c r="AO1056" s="582" t="s">
        <v>480</v>
      </c>
      <c r="AP1056" s="582" t="s">
        <v>480</v>
      </c>
      <c r="AQ1056" s="582" t="s">
        <v>480</v>
      </c>
      <c r="AR1056" s="582" t="s">
        <v>480</v>
      </c>
      <c r="AS1056" s="582" t="s">
        <v>480</v>
      </c>
      <c r="AT1056" s="582" t="s">
        <v>480</v>
      </c>
      <c r="AU1056" s="582" t="s">
        <v>480</v>
      </c>
      <c r="AV1056" s="582" t="s">
        <v>480</v>
      </c>
      <c r="AW1056" s="582" t="s">
        <v>480</v>
      </c>
      <c r="AX1056" s="582" t="s">
        <v>480</v>
      </c>
      <c r="AY1056" s="582" t="s">
        <v>480</v>
      </c>
      <c r="AZ1056" s="582" t="s">
        <v>480</v>
      </c>
      <c r="BA1056" s="582" t="s">
        <v>480</v>
      </c>
      <c r="BB1056" s="582" t="s">
        <v>480</v>
      </c>
      <c r="BC1056" s="582" t="s">
        <v>480</v>
      </c>
      <c r="BD1056" s="582" t="s">
        <v>480</v>
      </c>
      <c r="BE1056" s="582" t="s">
        <v>480</v>
      </c>
      <c r="BF1056" s="582" t="s">
        <v>480</v>
      </c>
      <c r="BG1056" s="582" t="s">
        <v>480</v>
      </c>
      <c r="BH1056" s="582" t="s">
        <v>480</v>
      </c>
      <c r="BI1056" s="582" t="s">
        <v>480</v>
      </c>
      <c r="BJ1056" s="582" t="s">
        <v>480</v>
      </c>
      <c r="BK1056" s="582" t="s">
        <v>480</v>
      </c>
      <c r="BL1056" s="582" t="s">
        <v>480</v>
      </c>
      <c r="BM1056" s="582" t="s">
        <v>480</v>
      </c>
      <c r="BN1056" s="582" t="s">
        <v>480</v>
      </c>
      <c r="BO1056" s="582" t="s">
        <v>480</v>
      </c>
      <c r="BP1056" s="582" t="s">
        <v>480</v>
      </c>
      <c r="BQ1056" s="582" t="s">
        <v>480</v>
      </c>
      <c r="BR1056" s="582" t="s">
        <v>480</v>
      </c>
      <c r="BS1056" s="582" t="s">
        <v>480</v>
      </c>
      <c r="BT1056" s="582" t="s">
        <v>480</v>
      </c>
      <c r="BU1056" s="582" t="s">
        <v>480</v>
      </c>
      <c r="BV1056" s="587" t="s">
        <v>480</v>
      </c>
    </row>
    <row r="1057" spans="1:74" ht="38.25" customHeight="1" x14ac:dyDescent="0.3">
      <c r="A1057" s="1189">
        <v>30</v>
      </c>
      <c r="B1057" s="1189" t="s">
        <v>51</v>
      </c>
      <c r="C1057" s="1189" t="s">
        <v>927</v>
      </c>
      <c r="D1057" s="1189">
        <v>2918</v>
      </c>
      <c r="E1057" s="1192">
        <v>1087273</v>
      </c>
      <c r="F1057" s="1189">
        <v>6</v>
      </c>
      <c r="G1057" s="595" t="s">
        <v>796</v>
      </c>
      <c r="H1057" s="606" t="s">
        <v>484</v>
      </c>
      <c r="I1057" s="604" t="s">
        <v>25</v>
      </c>
      <c r="J1057" s="605">
        <v>10.9</v>
      </c>
      <c r="K1057" s="687">
        <v>7630</v>
      </c>
      <c r="L1057" s="628">
        <v>1</v>
      </c>
      <c r="M1057" s="935" t="s">
        <v>126</v>
      </c>
      <c r="N1057" s="582" t="s">
        <v>480</v>
      </c>
      <c r="O1057" s="582" t="s">
        <v>480</v>
      </c>
      <c r="P1057" s="582" t="s">
        <v>480</v>
      </c>
      <c r="Q1057" s="582" t="s">
        <v>480</v>
      </c>
      <c r="R1057" s="582" t="s">
        <v>480</v>
      </c>
      <c r="S1057" s="582" t="s">
        <v>480</v>
      </c>
      <c r="T1057" s="582" t="s">
        <v>480</v>
      </c>
      <c r="U1057" s="582" t="s">
        <v>480</v>
      </c>
      <c r="V1057" s="582" t="s">
        <v>480</v>
      </c>
      <c r="W1057" s="582" t="s">
        <v>480</v>
      </c>
      <c r="X1057" s="582" t="s">
        <v>480</v>
      </c>
      <c r="Y1057" s="582" t="s">
        <v>480</v>
      </c>
      <c r="Z1057" s="582" t="s">
        <v>480</v>
      </c>
      <c r="AA1057" s="582" t="s">
        <v>480</v>
      </c>
      <c r="AB1057" s="582" t="s">
        <v>480</v>
      </c>
      <c r="AC1057" s="582" t="s">
        <v>480</v>
      </c>
      <c r="AD1057" s="582" t="s">
        <v>480</v>
      </c>
      <c r="AE1057" s="582" t="s">
        <v>480</v>
      </c>
      <c r="AF1057" s="582" t="s">
        <v>480</v>
      </c>
      <c r="AG1057" s="582" t="s">
        <v>480</v>
      </c>
      <c r="AH1057" s="582" t="s">
        <v>480</v>
      </c>
      <c r="AI1057" s="582" t="s">
        <v>480</v>
      </c>
      <c r="AJ1057" s="582" t="s">
        <v>480</v>
      </c>
      <c r="AK1057" s="582" t="s">
        <v>480</v>
      </c>
      <c r="AL1057" s="582" t="s">
        <v>480</v>
      </c>
      <c r="AM1057" s="582" t="s">
        <v>480</v>
      </c>
      <c r="AN1057" s="582" t="s">
        <v>480</v>
      </c>
      <c r="AO1057" s="582" t="s">
        <v>480</v>
      </c>
      <c r="AP1057" s="582" t="s">
        <v>480</v>
      </c>
      <c r="AQ1057" s="582" t="s">
        <v>480</v>
      </c>
      <c r="AR1057" s="582" t="s">
        <v>480</v>
      </c>
      <c r="AS1057" s="582" t="s">
        <v>480</v>
      </c>
      <c r="AT1057" s="582" t="s">
        <v>480</v>
      </c>
      <c r="AU1057" s="582" t="s">
        <v>480</v>
      </c>
      <c r="AV1057" s="582" t="s">
        <v>480</v>
      </c>
      <c r="AW1057" s="582" t="s">
        <v>480</v>
      </c>
      <c r="AX1057" s="582" t="s">
        <v>480</v>
      </c>
      <c r="AY1057" s="582" t="s">
        <v>480</v>
      </c>
      <c r="AZ1057" s="582" t="s">
        <v>480</v>
      </c>
      <c r="BA1057" s="582" t="s">
        <v>480</v>
      </c>
      <c r="BB1057" s="582" t="s">
        <v>480</v>
      </c>
      <c r="BC1057" s="582" t="s">
        <v>480</v>
      </c>
      <c r="BD1057" s="582" t="s">
        <v>480</v>
      </c>
      <c r="BE1057" s="582" t="s">
        <v>480</v>
      </c>
      <c r="BF1057" s="582" t="s">
        <v>480</v>
      </c>
      <c r="BG1057" s="582" t="s">
        <v>480</v>
      </c>
      <c r="BH1057" s="582" t="s">
        <v>480</v>
      </c>
      <c r="BI1057" s="582" t="s">
        <v>480</v>
      </c>
      <c r="BJ1057" s="582" t="s">
        <v>480</v>
      </c>
      <c r="BK1057" s="582" t="s">
        <v>480</v>
      </c>
      <c r="BL1057" s="582" t="s">
        <v>480</v>
      </c>
      <c r="BM1057" s="582" t="s">
        <v>480</v>
      </c>
      <c r="BN1057" s="582" t="s">
        <v>480</v>
      </c>
      <c r="BO1057" s="582" t="s">
        <v>480</v>
      </c>
      <c r="BP1057" s="582" t="s">
        <v>480</v>
      </c>
      <c r="BQ1057" s="582" t="s">
        <v>480</v>
      </c>
      <c r="BR1057" s="582" t="s">
        <v>480</v>
      </c>
      <c r="BS1057" s="582" t="s">
        <v>480</v>
      </c>
      <c r="BT1057" s="582" t="s">
        <v>480</v>
      </c>
      <c r="BU1057" s="582" t="s">
        <v>480</v>
      </c>
      <c r="BV1057" s="587" t="s">
        <v>480</v>
      </c>
    </row>
    <row r="1058" spans="1:74" ht="38.25" customHeight="1" x14ac:dyDescent="0.3">
      <c r="A1058" s="1190"/>
      <c r="B1058" s="1190"/>
      <c r="C1058" s="1190"/>
      <c r="D1058" s="1190"/>
      <c r="E1058" s="1193"/>
      <c r="F1058" s="1190"/>
      <c r="G1058" s="1462" t="s">
        <v>928</v>
      </c>
      <c r="H1058" s="608" t="s">
        <v>855</v>
      </c>
      <c r="I1058" s="606" t="s">
        <v>133</v>
      </c>
      <c r="J1058" s="598">
        <v>3</v>
      </c>
      <c r="K1058" s="692">
        <v>450</v>
      </c>
      <c r="L1058" s="1188">
        <v>2</v>
      </c>
      <c r="M1058" s="1035" t="s">
        <v>135</v>
      </c>
      <c r="N1058" s="582" t="s">
        <v>480</v>
      </c>
      <c r="O1058" s="582" t="s">
        <v>480</v>
      </c>
      <c r="P1058" s="582" t="s">
        <v>480</v>
      </c>
      <c r="Q1058" s="582" t="s">
        <v>480</v>
      </c>
      <c r="R1058" s="582" t="s">
        <v>480</v>
      </c>
      <c r="S1058" s="582" t="s">
        <v>480</v>
      </c>
      <c r="T1058" s="582" t="s">
        <v>480</v>
      </c>
      <c r="U1058" s="582" t="s">
        <v>480</v>
      </c>
      <c r="V1058" s="582" t="s">
        <v>480</v>
      </c>
      <c r="W1058" s="582" t="s">
        <v>480</v>
      </c>
      <c r="X1058" s="582" t="s">
        <v>480</v>
      </c>
      <c r="Y1058" s="582" t="s">
        <v>480</v>
      </c>
      <c r="Z1058" s="582" t="s">
        <v>480</v>
      </c>
      <c r="AA1058" s="582" t="s">
        <v>480</v>
      </c>
      <c r="AB1058" s="582" t="s">
        <v>480</v>
      </c>
      <c r="AC1058" s="582" t="s">
        <v>480</v>
      </c>
      <c r="AD1058" s="582" t="s">
        <v>480</v>
      </c>
      <c r="AE1058" s="582" t="s">
        <v>480</v>
      </c>
      <c r="AF1058" s="582" t="s">
        <v>480</v>
      </c>
      <c r="AG1058" s="582" t="s">
        <v>480</v>
      </c>
      <c r="AH1058" s="582" t="s">
        <v>480</v>
      </c>
      <c r="AI1058" s="582" t="s">
        <v>480</v>
      </c>
      <c r="AJ1058" s="582" t="s">
        <v>480</v>
      </c>
      <c r="AK1058" s="582" t="s">
        <v>480</v>
      </c>
      <c r="AL1058" s="582" t="s">
        <v>480</v>
      </c>
      <c r="AM1058" s="582" t="s">
        <v>480</v>
      </c>
      <c r="AN1058" s="582" t="s">
        <v>480</v>
      </c>
      <c r="AO1058" s="582" t="s">
        <v>480</v>
      </c>
      <c r="AP1058" s="582" t="s">
        <v>480</v>
      </c>
      <c r="AQ1058" s="582" t="s">
        <v>480</v>
      </c>
      <c r="AR1058" s="582" t="s">
        <v>480</v>
      </c>
      <c r="AS1058" s="582" t="s">
        <v>480</v>
      </c>
      <c r="AT1058" s="582" t="s">
        <v>480</v>
      </c>
      <c r="AU1058" s="582" t="s">
        <v>480</v>
      </c>
      <c r="AV1058" s="582" t="s">
        <v>480</v>
      </c>
      <c r="AW1058" s="582" t="s">
        <v>480</v>
      </c>
      <c r="AX1058" s="582" t="s">
        <v>480</v>
      </c>
      <c r="AY1058" s="582" t="s">
        <v>480</v>
      </c>
      <c r="AZ1058" s="582" t="s">
        <v>480</v>
      </c>
      <c r="BA1058" s="582" t="s">
        <v>480</v>
      </c>
      <c r="BB1058" s="582" t="s">
        <v>480</v>
      </c>
      <c r="BC1058" s="582" t="s">
        <v>480</v>
      </c>
      <c r="BD1058" s="582" t="s">
        <v>480</v>
      </c>
      <c r="BE1058" s="582" t="s">
        <v>480</v>
      </c>
      <c r="BF1058" s="582" t="s">
        <v>480</v>
      </c>
      <c r="BG1058" s="582" t="s">
        <v>480</v>
      </c>
      <c r="BH1058" s="582" t="s">
        <v>480</v>
      </c>
      <c r="BI1058" s="582" t="s">
        <v>480</v>
      </c>
      <c r="BJ1058" s="582" t="s">
        <v>480</v>
      </c>
      <c r="BK1058" s="582" t="s">
        <v>480</v>
      </c>
      <c r="BL1058" s="582" t="s">
        <v>480</v>
      </c>
      <c r="BM1058" s="582" t="s">
        <v>480</v>
      </c>
      <c r="BN1058" s="582" t="s">
        <v>480</v>
      </c>
      <c r="BO1058" s="582" t="s">
        <v>480</v>
      </c>
      <c r="BP1058" s="582" t="s">
        <v>480</v>
      </c>
      <c r="BQ1058" s="582" t="s">
        <v>480</v>
      </c>
      <c r="BR1058" s="582" t="s">
        <v>480</v>
      </c>
      <c r="BS1058" s="582" t="s">
        <v>480</v>
      </c>
      <c r="BT1058" s="582" t="s">
        <v>480</v>
      </c>
      <c r="BU1058" s="582" t="s">
        <v>480</v>
      </c>
      <c r="BV1058" s="587" t="s">
        <v>480</v>
      </c>
    </row>
    <row r="1059" spans="1:74" ht="38.25" customHeight="1" x14ac:dyDescent="0.3">
      <c r="A1059" s="1190"/>
      <c r="B1059" s="1190"/>
      <c r="C1059" s="1190"/>
      <c r="D1059" s="1190"/>
      <c r="E1059" s="1193"/>
      <c r="F1059" s="1190"/>
      <c r="G1059" s="1463"/>
      <c r="H1059" s="395" t="s">
        <v>484</v>
      </c>
      <c r="I1059" s="608" t="s">
        <v>25</v>
      </c>
      <c r="J1059" s="615">
        <v>5.5</v>
      </c>
      <c r="K1059" s="696">
        <v>770</v>
      </c>
      <c r="L1059" s="1188"/>
      <c r="M1059" s="1036"/>
      <c r="N1059" s="582" t="s">
        <v>480</v>
      </c>
      <c r="O1059" s="582" t="s">
        <v>480</v>
      </c>
      <c r="P1059" s="582" t="s">
        <v>480</v>
      </c>
      <c r="Q1059" s="582" t="s">
        <v>480</v>
      </c>
      <c r="R1059" s="582" t="s">
        <v>480</v>
      </c>
      <c r="S1059" s="582" t="s">
        <v>480</v>
      </c>
      <c r="T1059" s="582" t="s">
        <v>480</v>
      </c>
      <c r="U1059" s="582" t="s">
        <v>480</v>
      </c>
      <c r="V1059" s="582" t="s">
        <v>480</v>
      </c>
      <c r="W1059" s="582" t="s">
        <v>480</v>
      </c>
      <c r="X1059" s="582" t="s">
        <v>480</v>
      </c>
      <c r="Y1059" s="582" t="s">
        <v>480</v>
      </c>
      <c r="Z1059" s="582" t="s">
        <v>480</v>
      </c>
      <c r="AA1059" s="582" t="s">
        <v>480</v>
      </c>
      <c r="AB1059" s="582" t="s">
        <v>480</v>
      </c>
      <c r="AC1059" s="582" t="s">
        <v>480</v>
      </c>
      <c r="AD1059" s="582" t="s">
        <v>480</v>
      </c>
      <c r="AE1059" s="582" t="s">
        <v>480</v>
      </c>
      <c r="AF1059" s="582" t="s">
        <v>480</v>
      </c>
      <c r="AG1059" s="582" t="s">
        <v>480</v>
      </c>
      <c r="AH1059" s="582" t="s">
        <v>480</v>
      </c>
      <c r="AI1059" s="582" t="s">
        <v>480</v>
      </c>
      <c r="AJ1059" s="582" t="s">
        <v>480</v>
      </c>
      <c r="AK1059" s="582" t="s">
        <v>480</v>
      </c>
      <c r="AL1059" s="582" t="s">
        <v>480</v>
      </c>
      <c r="AM1059" s="582" t="s">
        <v>480</v>
      </c>
      <c r="AN1059" s="582" t="s">
        <v>480</v>
      </c>
      <c r="AO1059" s="582" t="s">
        <v>480</v>
      </c>
      <c r="AP1059" s="582" t="s">
        <v>480</v>
      </c>
      <c r="AQ1059" s="582" t="s">
        <v>480</v>
      </c>
      <c r="AR1059" s="582" t="s">
        <v>480</v>
      </c>
      <c r="AS1059" s="582" t="s">
        <v>480</v>
      </c>
      <c r="AT1059" s="582" t="s">
        <v>480</v>
      </c>
      <c r="AU1059" s="582" t="s">
        <v>480</v>
      </c>
      <c r="AV1059" s="582" t="s">
        <v>480</v>
      </c>
      <c r="AW1059" s="582" t="s">
        <v>480</v>
      </c>
      <c r="AX1059" s="582" t="s">
        <v>480</v>
      </c>
      <c r="AY1059" s="582" t="s">
        <v>480</v>
      </c>
      <c r="AZ1059" s="582" t="s">
        <v>480</v>
      </c>
      <c r="BA1059" s="582" t="s">
        <v>480</v>
      </c>
      <c r="BB1059" s="582" t="s">
        <v>480</v>
      </c>
      <c r="BC1059" s="582" t="s">
        <v>480</v>
      </c>
      <c r="BD1059" s="582" t="s">
        <v>480</v>
      </c>
      <c r="BE1059" s="582" t="s">
        <v>480</v>
      </c>
      <c r="BF1059" s="582" t="s">
        <v>480</v>
      </c>
      <c r="BG1059" s="582" t="s">
        <v>480</v>
      </c>
      <c r="BH1059" s="582" t="s">
        <v>480</v>
      </c>
      <c r="BI1059" s="582" t="s">
        <v>480</v>
      </c>
      <c r="BJ1059" s="582" t="s">
        <v>480</v>
      </c>
      <c r="BK1059" s="582" t="s">
        <v>480</v>
      </c>
      <c r="BL1059" s="582" t="s">
        <v>480</v>
      </c>
      <c r="BM1059" s="582" t="s">
        <v>480</v>
      </c>
      <c r="BN1059" s="582" t="s">
        <v>480</v>
      </c>
      <c r="BO1059" s="582" t="s">
        <v>480</v>
      </c>
      <c r="BP1059" s="582" t="s">
        <v>480</v>
      </c>
      <c r="BQ1059" s="582" t="s">
        <v>480</v>
      </c>
      <c r="BR1059" s="582" t="s">
        <v>480</v>
      </c>
      <c r="BS1059" s="582" t="s">
        <v>480</v>
      </c>
      <c r="BT1059" s="582" t="s">
        <v>480</v>
      </c>
      <c r="BU1059" s="582" t="s">
        <v>480</v>
      </c>
      <c r="BV1059" s="587" t="s">
        <v>480</v>
      </c>
    </row>
    <row r="1060" spans="1:74" ht="38.25" customHeight="1" x14ac:dyDescent="0.3">
      <c r="A1060" s="1190"/>
      <c r="B1060" s="1190"/>
      <c r="C1060" s="1190"/>
      <c r="D1060" s="1190"/>
      <c r="E1060" s="1193"/>
      <c r="F1060" s="1190"/>
      <c r="G1060" s="1433" t="s">
        <v>929</v>
      </c>
      <c r="H1060" s="1208" t="s">
        <v>492</v>
      </c>
      <c r="I1060" s="1208" t="s">
        <v>25</v>
      </c>
      <c r="J1060" s="1414">
        <v>12.3</v>
      </c>
      <c r="K1060" s="1435">
        <v>2460</v>
      </c>
      <c r="L1060" s="1188">
        <v>3</v>
      </c>
      <c r="M1060" s="1035" t="s">
        <v>490</v>
      </c>
      <c r="N1060" s="582" t="s">
        <v>480</v>
      </c>
      <c r="O1060" s="582" t="s">
        <v>480</v>
      </c>
      <c r="P1060" s="582" t="s">
        <v>480</v>
      </c>
      <c r="Q1060" s="582" t="s">
        <v>480</v>
      </c>
      <c r="R1060" s="582" t="s">
        <v>480</v>
      </c>
      <c r="S1060" s="582" t="s">
        <v>480</v>
      </c>
      <c r="T1060" s="582" t="s">
        <v>480</v>
      </c>
      <c r="U1060" s="582" t="s">
        <v>480</v>
      </c>
      <c r="V1060" s="582" t="s">
        <v>480</v>
      </c>
      <c r="W1060" s="582" t="s">
        <v>480</v>
      </c>
      <c r="X1060" s="582" t="s">
        <v>480</v>
      </c>
      <c r="Y1060" s="582" t="s">
        <v>480</v>
      </c>
      <c r="Z1060" s="582" t="s">
        <v>480</v>
      </c>
      <c r="AA1060" s="582" t="s">
        <v>480</v>
      </c>
      <c r="AB1060" s="582" t="s">
        <v>480</v>
      </c>
      <c r="AC1060" s="582" t="s">
        <v>480</v>
      </c>
      <c r="AD1060" s="582" t="s">
        <v>480</v>
      </c>
      <c r="AE1060" s="582" t="s">
        <v>480</v>
      </c>
      <c r="AF1060" s="582" t="s">
        <v>480</v>
      </c>
      <c r="AG1060" s="582" t="s">
        <v>480</v>
      </c>
      <c r="AH1060" s="582" t="s">
        <v>480</v>
      </c>
      <c r="AI1060" s="582" t="s">
        <v>480</v>
      </c>
      <c r="AJ1060" s="582" t="s">
        <v>480</v>
      </c>
      <c r="AK1060" s="582" t="s">
        <v>480</v>
      </c>
      <c r="AL1060" s="582" t="s">
        <v>480</v>
      </c>
      <c r="AM1060" s="582" t="s">
        <v>480</v>
      </c>
      <c r="AN1060" s="582" t="s">
        <v>480</v>
      </c>
      <c r="AO1060" s="582" t="s">
        <v>480</v>
      </c>
      <c r="AP1060" s="582" t="s">
        <v>480</v>
      </c>
      <c r="AQ1060" s="582" t="s">
        <v>480</v>
      </c>
      <c r="AR1060" s="582" t="s">
        <v>480</v>
      </c>
      <c r="AS1060" s="582" t="s">
        <v>480</v>
      </c>
      <c r="AT1060" s="582" t="s">
        <v>480</v>
      </c>
      <c r="AU1060" s="582" t="s">
        <v>480</v>
      </c>
      <c r="AV1060" s="582" t="s">
        <v>480</v>
      </c>
      <c r="AW1060" s="582" t="s">
        <v>480</v>
      </c>
      <c r="AX1060" s="582" t="s">
        <v>480</v>
      </c>
      <c r="AY1060" s="582" t="s">
        <v>480</v>
      </c>
      <c r="AZ1060" s="582" t="s">
        <v>480</v>
      </c>
      <c r="BA1060" s="582" t="s">
        <v>480</v>
      </c>
      <c r="BB1060" s="582" t="s">
        <v>480</v>
      </c>
      <c r="BC1060" s="582" t="s">
        <v>480</v>
      </c>
      <c r="BD1060" s="582" t="s">
        <v>480</v>
      </c>
      <c r="BE1060" s="582" t="s">
        <v>480</v>
      </c>
      <c r="BF1060" s="582" t="s">
        <v>480</v>
      </c>
      <c r="BG1060" s="582" t="s">
        <v>480</v>
      </c>
      <c r="BH1060" s="582" t="s">
        <v>480</v>
      </c>
      <c r="BI1060" s="582" t="s">
        <v>480</v>
      </c>
      <c r="BJ1060" s="582" t="s">
        <v>480</v>
      </c>
      <c r="BK1060" s="582" t="s">
        <v>480</v>
      </c>
      <c r="BL1060" s="582" t="s">
        <v>480</v>
      </c>
      <c r="BM1060" s="582" t="s">
        <v>480</v>
      </c>
      <c r="BN1060" s="582" t="s">
        <v>480</v>
      </c>
      <c r="BO1060" s="582" t="s">
        <v>480</v>
      </c>
      <c r="BP1060" s="582" t="s">
        <v>480</v>
      </c>
      <c r="BQ1060" s="582" t="s">
        <v>480</v>
      </c>
      <c r="BR1060" s="582" t="s">
        <v>480</v>
      </c>
      <c r="BS1060" s="582" t="s">
        <v>480</v>
      </c>
      <c r="BT1060" s="582" t="s">
        <v>480</v>
      </c>
      <c r="BU1060" s="582" t="s">
        <v>480</v>
      </c>
      <c r="BV1060" s="587" t="s">
        <v>480</v>
      </c>
    </row>
    <row r="1061" spans="1:74" ht="38.25" customHeight="1" x14ac:dyDescent="0.3">
      <c r="A1061" s="1190"/>
      <c r="B1061" s="1190"/>
      <c r="C1061" s="1190"/>
      <c r="D1061" s="1190"/>
      <c r="E1061" s="1193"/>
      <c r="F1061" s="1190"/>
      <c r="G1061" s="1434"/>
      <c r="H1061" s="1413"/>
      <c r="I1061" s="1413"/>
      <c r="J1061" s="1415"/>
      <c r="K1061" s="1436"/>
      <c r="L1061" s="1188"/>
      <c r="M1061" s="1036"/>
      <c r="N1061" s="582" t="s">
        <v>480</v>
      </c>
      <c r="O1061" s="582" t="s">
        <v>480</v>
      </c>
      <c r="P1061" s="582" t="s">
        <v>480</v>
      </c>
      <c r="Q1061" s="582" t="s">
        <v>480</v>
      </c>
      <c r="R1061" s="582" t="s">
        <v>480</v>
      </c>
      <c r="S1061" s="582" t="s">
        <v>480</v>
      </c>
      <c r="T1061" s="582" t="s">
        <v>480</v>
      </c>
      <c r="U1061" s="582" t="s">
        <v>480</v>
      </c>
      <c r="V1061" s="582" t="s">
        <v>480</v>
      </c>
      <c r="W1061" s="582" t="s">
        <v>480</v>
      </c>
      <c r="X1061" s="582" t="s">
        <v>480</v>
      </c>
      <c r="Y1061" s="582" t="s">
        <v>480</v>
      </c>
      <c r="Z1061" s="582" t="s">
        <v>480</v>
      </c>
      <c r="AA1061" s="582" t="s">
        <v>480</v>
      </c>
      <c r="AB1061" s="582" t="s">
        <v>480</v>
      </c>
      <c r="AC1061" s="582" t="s">
        <v>480</v>
      </c>
      <c r="AD1061" s="582" t="s">
        <v>480</v>
      </c>
      <c r="AE1061" s="582" t="s">
        <v>480</v>
      </c>
      <c r="AF1061" s="582" t="s">
        <v>480</v>
      </c>
      <c r="AG1061" s="582" t="s">
        <v>480</v>
      </c>
      <c r="AH1061" s="582" t="s">
        <v>480</v>
      </c>
      <c r="AI1061" s="582" t="s">
        <v>480</v>
      </c>
      <c r="AJ1061" s="582" t="s">
        <v>480</v>
      </c>
      <c r="AK1061" s="582" t="s">
        <v>480</v>
      </c>
      <c r="AL1061" s="582" t="s">
        <v>480</v>
      </c>
      <c r="AM1061" s="582" t="s">
        <v>480</v>
      </c>
      <c r="AN1061" s="582" t="s">
        <v>480</v>
      </c>
      <c r="AO1061" s="582" t="s">
        <v>480</v>
      </c>
      <c r="AP1061" s="582" t="s">
        <v>480</v>
      </c>
      <c r="AQ1061" s="582" t="s">
        <v>480</v>
      </c>
      <c r="AR1061" s="582" t="s">
        <v>480</v>
      </c>
      <c r="AS1061" s="582" t="s">
        <v>480</v>
      </c>
      <c r="AT1061" s="582" t="s">
        <v>480</v>
      </c>
      <c r="AU1061" s="582" t="s">
        <v>480</v>
      </c>
      <c r="AV1061" s="582" t="s">
        <v>480</v>
      </c>
      <c r="AW1061" s="582" t="s">
        <v>480</v>
      </c>
      <c r="AX1061" s="582" t="s">
        <v>480</v>
      </c>
      <c r="AY1061" s="582" t="s">
        <v>480</v>
      </c>
      <c r="AZ1061" s="582" t="s">
        <v>480</v>
      </c>
      <c r="BA1061" s="582" t="s">
        <v>480</v>
      </c>
      <c r="BB1061" s="582" t="s">
        <v>480</v>
      </c>
      <c r="BC1061" s="582" t="s">
        <v>480</v>
      </c>
      <c r="BD1061" s="582" t="s">
        <v>480</v>
      </c>
      <c r="BE1061" s="582" t="s">
        <v>480</v>
      </c>
      <c r="BF1061" s="582" t="s">
        <v>480</v>
      </c>
      <c r="BG1061" s="582" t="s">
        <v>480</v>
      </c>
      <c r="BH1061" s="582" t="s">
        <v>480</v>
      </c>
      <c r="BI1061" s="582" t="s">
        <v>480</v>
      </c>
      <c r="BJ1061" s="582" t="s">
        <v>480</v>
      </c>
      <c r="BK1061" s="582" t="s">
        <v>480</v>
      </c>
      <c r="BL1061" s="582" t="s">
        <v>480</v>
      </c>
      <c r="BM1061" s="582" t="s">
        <v>480</v>
      </c>
      <c r="BN1061" s="582" t="s">
        <v>480</v>
      </c>
      <c r="BO1061" s="582" t="s">
        <v>480</v>
      </c>
      <c r="BP1061" s="582" t="s">
        <v>480</v>
      </c>
      <c r="BQ1061" s="582" t="s">
        <v>480</v>
      </c>
      <c r="BR1061" s="582" t="s">
        <v>480</v>
      </c>
      <c r="BS1061" s="582" t="s">
        <v>480</v>
      </c>
      <c r="BT1061" s="582" t="s">
        <v>480</v>
      </c>
      <c r="BU1061" s="582" t="s">
        <v>480</v>
      </c>
      <c r="BV1061" s="587" t="s">
        <v>480</v>
      </c>
    </row>
    <row r="1062" spans="1:74" ht="38.25" customHeight="1" x14ac:dyDescent="0.3">
      <c r="A1062" s="1190"/>
      <c r="B1062" s="1190"/>
      <c r="C1062" s="1190"/>
      <c r="D1062" s="1190"/>
      <c r="E1062" s="1193"/>
      <c r="F1062" s="1190"/>
      <c r="G1062" s="1195" t="s">
        <v>930</v>
      </c>
      <c r="H1062" s="604" t="s">
        <v>492</v>
      </c>
      <c r="I1062" s="604" t="s">
        <v>25</v>
      </c>
      <c r="J1062" s="605">
        <v>2.7</v>
      </c>
      <c r="K1062" s="687">
        <v>945</v>
      </c>
      <c r="L1062" s="1188">
        <v>4</v>
      </c>
      <c r="M1062" s="1035" t="s">
        <v>577</v>
      </c>
      <c r="N1062" s="582" t="s">
        <v>480</v>
      </c>
      <c r="O1062" s="582" t="s">
        <v>480</v>
      </c>
      <c r="P1062" s="582" t="s">
        <v>480</v>
      </c>
      <c r="Q1062" s="582" t="s">
        <v>480</v>
      </c>
      <c r="R1062" s="582" t="s">
        <v>480</v>
      </c>
      <c r="S1062" s="582" t="s">
        <v>480</v>
      </c>
      <c r="T1062" s="582" t="s">
        <v>480</v>
      </c>
      <c r="U1062" s="582" t="s">
        <v>480</v>
      </c>
      <c r="V1062" s="582" t="s">
        <v>480</v>
      </c>
      <c r="W1062" s="582" t="s">
        <v>480</v>
      </c>
      <c r="X1062" s="582" t="s">
        <v>480</v>
      </c>
      <c r="Y1062" s="582" t="s">
        <v>480</v>
      </c>
      <c r="Z1062" s="582" t="s">
        <v>480</v>
      </c>
      <c r="AA1062" s="582" t="s">
        <v>480</v>
      </c>
      <c r="AB1062" s="582" t="s">
        <v>480</v>
      </c>
      <c r="AC1062" s="582" t="s">
        <v>480</v>
      </c>
      <c r="AD1062" s="582" t="s">
        <v>480</v>
      </c>
      <c r="AE1062" s="582" t="s">
        <v>480</v>
      </c>
      <c r="AF1062" s="582" t="s">
        <v>480</v>
      </c>
      <c r="AG1062" s="582" t="s">
        <v>480</v>
      </c>
      <c r="AH1062" s="582" t="s">
        <v>480</v>
      </c>
      <c r="AI1062" s="582" t="s">
        <v>480</v>
      </c>
      <c r="AJ1062" s="582" t="s">
        <v>480</v>
      </c>
      <c r="AK1062" s="582" t="s">
        <v>480</v>
      </c>
      <c r="AL1062" s="582" t="s">
        <v>480</v>
      </c>
      <c r="AM1062" s="582" t="s">
        <v>480</v>
      </c>
      <c r="AN1062" s="582" t="s">
        <v>480</v>
      </c>
      <c r="AO1062" s="582" t="s">
        <v>480</v>
      </c>
      <c r="AP1062" s="582" t="s">
        <v>480</v>
      </c>
      <c r="AQ1062" s="582" t="s">
        <v>480</v>
      </c>
      <c r="AR1062" s="582" t="s">
        <v>480</v>
      </c>
      <c r="AS1062" s="582" t="s">
        <v>480</v>
      </c>
      <c r="AT1062" s="582" t="s">
        <v>480</v>
      </c>
      <c r="AU1062" s="582" t="s">
        <v>480</v>
      </c>
      <c r="AV1062" s="582" t="s">
        <v>480</v>
      </c>
      <c r="AW1062" s="582" t="s">
        <v>480</v>
      </c>
      <c r="AX1062" s="582" t="s">
        <v>480</v>
      </c>
      <c r="AY1062" s="582" t="s">
        <v>480</v>
      </c>
      <c r="AZ1062" s="582" t="s">
        <v>480</v>
      </c>
      <c r="BA1062" s="582" t="s">
        <v>480</v>
      </c>
      <c r="BB1062" s="582" t="s">
        <v>480</v>
      </c>
      <c r="BC1062" s="582" t="s">
        <v>480</v>
      </c>
      <c r="BD1062" s="582" t="s">
        <v>480</v>
      </c>
      <c r="BE1062" s="582" t="s">
        <v>480</v>
      </c>
      <c r="BF1062" s="582" t="s">
        <v>480</v>
      </c>
      <c r="BG1062" s="582" t="s">
        <v>480</v>
      </c>
      <c r="BH1062" s="582" t="s">
        <v>480</v>
      </c>
      <c r="BI1062" s="582" t="s">
        <v>480</v>
      </c>
      <c r="BJ1062" s="582" t="s">
        <v>480</v>
      </c>
      <c r="BK1062" s="582" t="s">
        <v>480</v>
      </c>
      <c r="BL1062" s="582" t="s">
        <v>480</v>
      </c>
      <c r="BM1062" s="582" t="s">
        <v>480</v>
      </c>
      <c r="BN1062" s="582" t="s">
        <v>480</v>
      </c>
      <c r="BO1062" s="582" t="s">
        <v>480</v>
      </c>
      <c r="BP1062" s="582" t="s">
        <v>480</v>
      </c>
      <c r="BQ1062" s="582" t="s">
        <v>480</v>
      </c>
      <c r="BR1062" s="582" t="s">
        <v>480</v>
      </c>
      <c r="BS1062" s="582" t="s">
        <v>480</v>
      </c>
      <c r="BT1062" s="582" t="s">
        <v>480</v>
      </c>
      <c r="BU1062" s="582" t="s">
        <v>480</v>
      </c>
      <c r="BV1062" s="587" t="s">
        <v>480</v>
      </c>
    </row>
    <row r="1063" spans="1:74" ht="38.25" customHeight="1" x14ac:dyDescent="0.3">
      <c r="A1063" s="1190"/>
      <c r="B1063" s="1190"/>
      <c r="C1063" s="1190"/>
      <c r="D1063" s="1190"/>
      <c r="E1063" s="1193"/>
      <c r="F1063" s="1190"/>
      <c r="G1063" s="1196"/>
      <c r="H1063" s="604" t="s">
        <v>492</v>
      </c>
      <c r="I1063" s="604" t="s">
        <v>133</v>
      </c>
      <c r="J1063" s="605">
        <v>2</v>
      </c>
      <c r="K1063" s="687">
        <v>1000</v>
      </c>
      <c r="L1063" s="1188"/>
      <c r="M1063" s="1036"/>
      <c r="N1063" s="582" t="s">
        <v>480</v>
      </c>
      <c r="O1063" s="582" t="s">
        <v>480</v>
      </c>
      <c r="P1063" s="582" t="s">
        <v>480</v>
      </c>
      <c r="Q1063" s="582" t="s">
        <v>480</v>
      </c>
      <c r="R1063" s="582" t="s">
        <v>480</v>
      </c>
      <c r="S1063" s="582" t="s">
        <v>480</v>
      </c>
      <c r="T1063" s="582" t="s">
        <v>480</v>
      </c>
      <c r="U1063" s="582" t="s">
        <v>480</v>
      </c>
      <c r="V1063" s="582" t="s">
        <v>480</v>
      </c>
      <c r="W1063" s="582" t="s">
        <v>480</v>
      </c>
      <c r="X1063" s="582" t="s">
        <v>480</v>
      </c>
      <c r="Y1063" s="582" t="s">
        <v>480</v>
      </c>
      <c r="Z1063" s="582" t="s">
        <v>480</v>
      </c>
      <c r="AA1063" s="582" t="s">
        <v>480</v>
      </c>
      <c r="AB1063" s="582" t="s">
        <v>480</v>
      </c>
      <c r="AC1063" s="582" t="s">
        <v>480</v>
      </c>
      <c r="AD1063" s="582" t="s">
        <v>480</v>
      </c>
      <c r="AE1063" s="582" t="s">
        <v>480</v>
      </c>
      <c r="AF1063" s="582" t="s">
        <v>480</v>
      </c>
      <c r="AG1063" s="582" t="s">
        <v>480</v>
      </c>
      <c r="AH1063" s="582" t="s">
        <v>480</v>
      </c>
      <c r="AI1063" s="582" t="s">
        <v>480</v>
      </c>
      <c r="AJ1063" s="582" t="s">
        <v>480</v>
      </c>
      <c r="AK1063" s="582" t="s">
        <v>480</v>
      </c>
      <c r="AL1063" s="582" t="s">
        <v>480</v>
      </c>
      <c r="AM1063" s="582" t="s">
        <v>480</v>
      </c>
      <c r="AN1063" s="582" t="s">
        <v>480</v>
      </c>
      <c r="AO1063" s="582" t="s">
        <v>480</v>
      </c>
      <c r="AP1063" s="582" t="s">
        <v>480</v>
      </c>
      <c r="AQ1063" s="582" t="s">
        <v>480</v>
      </c>
      <c r="AR1063" s="582" t="s">
        <v>480</v>
      </c>
      <c r="AS1063" s="582" t="s">
        <v>480</v>
      </c>
      <c r="AT1063" s="582" t="s">
        <v>480</v>
      </c>
      <c r="AU1063" s="582" t="s">
        <v>480</v>
      </c>
      <c r="AV1063" s="582" t="s">
        <v>480</v>
      </c>
      <c r="AW1063" s="582" t="s">
        <v>480</v>
      </c>
      <c r="AX1063" s="582" t="s">
        <v>480</v>
      </c>
      <c r="AY1063" s="582" t="s">
        <v>480</v>
      </c>
      <c r="AZ1063" s="582" t="s">
        <v>480</v>
      </c>
      <c r="BA1063" s="582" t="s">
        <v>480</v>
      </c>
      <c r="BB1063" s="582" t="s">
        <v>480</v>
      </c>
      <c r="BC1063" s="582" t="s">
        <v>480</v>
      </c>
      <c r="BD1063" s="582" t="s">
        <v>480</v>
      </c>
      <c r="BE1063" s="582" t="s">
        <v>480</v>
      </c>
      <c r="BF1063" s="582" t="s">
        <v>480</v>
      </c>
      <c r="BG1063" s="582" t="s">
        <v>480</v>
      </c>
      <c r="BH1063" s="582" t="s">
        <v>480</v>
      </c>
      <c r="BI1063" s="582" t="s">
        <v>480</v>
      </c>
      <c r="BJ1063" s="582" t="s">
        <v>480</v>
      </c>
      <c r="BK1063" s="582" t="s">
        <v>480</v>
      </c>
      <c r="BL1063" s="582" t="s">
        <v>480</v>
      </c>
      <c r="BM1063" s="582" t="s">
        <v>480</v>
      </c>
      <c r="BN1063" s="582" t="s">
        <v>480</v>
      </c>
      <c r="BO1063" s="582" t="s">
        <v>480</v>
      </c>
      <c r="BP1063" s="582" t="s">
        <v>480</v>
      </c>
      <c r="BQ1063" s="582" t="s">
        <v>480</v>
      </c>
      <c r="BR1063" s="582" t="s">
        <v>480</v>
      </c>
      <c r="BS1063" s="582" t="s">
        <v>480</v>
      </c>
      <c r="BT1063" s="582" t="s">
        <v>480</v>
      </c>
      <c r="BU1063" s="582" t="s">
        <v>480</v>
      </c>
      <c r="BV1063" s="587" t="s">
        <v>480</v>
      </c>
    </row>
    <row r="1064" spans="1:74" ht="84.75" customHeight="1" x14ac:dyDescent="0.3">
      <c r="A1064" s="1190"/>
      <c r="B1064" s="1190"/>
      <c r="C1064" s="1190"/>
      <c r="D1064" s="1190"/>
      <c r="E1064" s="1193"/>
      <c r="F1064" s="1190"/>
      <c r="G1064" s="383" t="s">
        <v>931</v>
      </c>
      <c r="H1064" s="604" t="s">
        <v>492</v>
      </c>
      <c r="I1064" s="604" t="s">
        <v>25</v>
      </c>
      <c r="J1064" s="605">
        <v>1.1000000000000001</v>
      </c>
      <c r="K1064" s="687">
        <v>330</v>
      </c>
      <c r="L1064" s="628">
        <v>5</v>
      </c>
      <c r="M1064" s="935" t="s">
        <v>493</v>
      </c>
      <c r="N1064" s="582" t="s">
        <v>480</v>
      </c>
      <c r="O1064" s="582" t="s">
        <v>480</v>
      </c>
      <c r="P1064" s="582" t="s">
        <v>480</v>
      </c>
      <c r="Q1064" s="582" t="s">
        <v>480</v>
      </c>
      <c r="R1064" s="582" t="s">
        <v>480</v>
      </c>
      <c r="S1064" s="582" t="s">
        <v>480</v>
      </c>
      <c r="T1064" s="582" t="s">
        <v>480</v>
      </c>
      <c r="U1064" s="582" t="s">
        <v>480</v>
      </c>
      <c r="V1064" s="582" t="s">
        <v>480</v>
      </c>
      <c r="W1064" s="582" t="s">
        <v>480</v>
      </c>
      <c r="X1064" s="582" t="s">
        <v>480</v>
      </c>
      <c r="Y1064" s="582" t="s">
        <v>480</v>
      </c>
      <c r="Z1064" s="582" t="s">
        <v>480</v>
      </c>
      <c r="AA1064" s="582" t="s">
        <v>480</v>
      </c>
      <c r="AB1064" s="582" t="s">
        <v>480</v>
      </c>
      <c r="AC1064" s="582" t="s">
        <v>480</v>
      </c>
      <c r="AD1064" s="582" t="s">
        <v>480</v>
      </c>
      <c r="AE1064" s="582" t="s">
        <v>480</v>
      </c>
      <c r="AF1064" s="582" t="s">
        <v>480</v>
      </c>
      <c r="AG1064" s="582" t="s">
        <v>480</v>
      </c>
      <c r="AH1064" s="582" t="s">
        <v>480</v>
      </c>
      <c r="AI1064" s="582" t="s">
        <v>480</v>
      </c>
      <c r="AJ1064" s="582" t="s">
        <v>480</v>
      </c>
      <c r="AK1064" s="582" t="s">
        <v>480</v>
      </c>
      <c r="AL1064" s="582" t="s">
        <v>480</v>
      </c>
      <c r="AM1064" s="582" t="s">
        <v>480</v>
      </c>
      <c r="AN1064" s="582" t="s">
        <v>480</v>
      </c>
      <c r="AO1064" s="582" t="s">
        <v>480</v>
      </c>
      <c r="AP1064" s="582" t="s">
        <v>480</v>
      </c>
      <c r="AQ1064" s="582" t="s">
        <v>480</v>
      </c>
      <c r="AR1064" s="582" t="s">
        <v>480</v>
      </c>
      <c r="AS1064" s="582" t="s">
        <v>480</v>
      </c>
      <c r="AT1064" s="582" t="s">
        <v>480</v>
      </c>
      <c r="AU1064" s="582" t="s">
        <v>480</v>
      </c>
      <c r="AV1064" s="582" t="s">
        <v>480</v>
      </c>
      <c r="AW1064" s="582" t="s">
        <v>480</v>
      </c>
      <c r="AX1064" s="582" t="s">
        <v>480</v>
      </c>
      <c r="AY1064" s="582" t="s">
        <v>480</v>
      </c>
      <c r="AZ1064" s="582" t="s">
        <v>480</v>
      </c>
      <c r="BA1064" s="582" t="s">
        <v>480</v>
      </c>
      <c r="BB1064" s="582" t="s">
        <v>480</v>
      </c>
      <c r="BC1064" s="582" t="s">
        <v>480</v>
      </c>
      <c r="BD1064" s="582" t="s">
        <v>480</v>
      </c>
      <c r="BE1064" s="582" t="s">
        <v>480</v>
      </c>
      <c r="BF1064" s="582" t="s">
        <v>480</v>
      </c>
      <c r="BG1064" s="582" t="s">
        <v>480</v>
      </c>
      <c r="BH1064" s="582" t="s">
        <v>480</v>
      </c>
      <c r="BI1064" s="582" t="s">
        <v>480</v>
      </c>
      <c r="BJ1064" s="582" t="s">
        <v>480</v>
      </c>
      <c r="BK1064" s="582" t="s">
        <v>480</v>
      </c>
      <c r="BL1064" s="582" t="s">
        <v>480</v>
      </c>
      <c r="BM1064" s="582" t="s">
        <v>480</v>
      </c>
      <c r="BN1064" s="582" t="s">
        <v>480</v>
      </c>
      <c r="BO1064" s="582" t="s">
        <v>480</v>
      </c>
      <c r="BP1064" s="582" t="s">
        <v>480</v>
      </c>
      <c r="BQ1064" s="582" t="s">
        <v>480</v>
      </c>
      <c r="BR1064" s="582" t="s">
        <v>480</v>
      </c>
      <c r="BS1064" s="582" t="s">
        <v>480</v>
      </c>
      <c r="BT1064" s="582" t="s">
        <v>480</v>
      </c>
      <c r="BU1064" s="582" t="s">
        <v>480</v>
      </c>
      <c r="BV1064" s="587" t="s">
        <v>480</v>
      </c>
    </row>
    <row r="1065" spans="1:74" ht="69.75" customHeight="1" x14ac:dyDescent="0.3">
      <c r="A1065" s="1191"/>
      <c r="B1065" s="1191"/>
      <c r="C1065" s="1191"/>
      <c r="D1065" s="1191"/>
      <c r="E1065" s="1194"/>
      <c r="F1065" s="1191"/>
      <c r="G1065" s="627" t="s">
        <v>932</v>
      </c>
      <c r="H1065" s="604" t="s">
        <v>492</v>
      </c>
      <c r="I1065" s="604" t="s">
        <v>25</v>
      </c>
      <c r="J1065" s="605">
        <v>1</v>
      </c>
      <c r="K1065" s="687">
        <v>300</v>
      </c>
      <c r="L1065" s="628">
        <v>6</v>
      </c>
      <c r="M1065" s="935" t="s">
        <v>493</v>
      </c>
      <c r="N1065" s="582" t="s">
        <v>480</v>
      </c>
      <c r="O1065" s="582" t="s">
        <v>480</v>
      </c>
      <c r="P1065" s="582" t="s">
        <v>480</v>
      </c>
      <c r="Q1065" s="582" t="s">
        <v>480</v>
      </c>
      <c r="R1065" s="582" t="s">
        <v>480</v>
      </c>
      <c r="S1065" s="582" t="s">
        <v>480</v>
      </c>
      <c r="T1065" s="582" t="s">
        <v>480</v>
      </c>
      <c r="U1065" s="582" t="s">
        <v>480</v>
      </c>
      <c r="V1065" s="582" t="s">
        <v>480</v>
      </c>
      <c r="W1065" s="582" t="s">
        <v>480</v>
      </c>
      <c r="X1065" s="582" t="s">
        <v>480</v>
      </c>
      <c r="Y1065" s="582" t="s">
        <v>480</v>
      </c>
      <c r="Z1065" s="582" t="s">
        <v>480</v>
      </c>
      <c r="AA1065" s="582" t="s">
        <v>480</v>
      </c>
      <c r="AB1065" s="582" t="s">
        <v>480</v>
      </c>
      <c r="AC1065" s="582" t="s">
        <v>480</v>
      </c>
      <c r="AD1065" s="582" t="s">
        <v>480</v>
      </c>
      <c r="AE1065" s="582" t="s">
        <v>480</v>
      </c>
      <c r="AF1065" s="582" t="s">
        <v>480</v>
      </c>
      <c r="AG1065" s="582" t="s">
        <v>480</v>
      </c>
      <c r="AH1065" s="582" t="s">
        <v>480</v>
      </c>
      <c r="AI1065" s="582" t="s">
        <v>480</v>
      </c>
      <c r="AJ1065" s="582" t="s">
        <v>480</v>
      </c>
      <c r="AK1065" s="582" t="s">
        <v>480</v>
      </c>
      <c r="AL1065" s="582" t="s">
        <v>480</v>
      </c>
      <c r="AM1065" s="582" t="s">
        <v>480</v>
      </c>
      <c r="AN1065" s="582" t="s">
        <v>480</v>
      </c>
      <c r="AO1065" s="582" t="s">
        <v>480</v>
      </c>
      <c r="AP1065" s="582" t="s">
        <v>480</v>
      </c>
      <c r="AQ1065" s="582" t="s">
        <v>480</v>
      </c>
      <c r="AR1065" s="582" t="s">
        <v>480</v>
      </c>
      <c r="AS1065" s="582" t="s">
        <v>480</v>
      </c>
      <c r="AT1065" s="582" t="s">
        <v>480</v>
      </c>
      <c r="AU1065" s="582" t="s">
        <v>480</v>
      </c>
      <c r="AV1065" s="582" t="s">
        <v>480</v>
      </c>
      <c r="AW1065" s="582" t="s">
        <v>480</v>
      </c>
      <c r="AX1065" s="582" t="s">
        <v>480</v>
      </c>
      <c r="AY1065" s="582" t="s">
        <v>480</v>
      </c>
      <c r="AZ1065" s="582" t="s">
        <v>480</v>
      </c>
      <c r="BA1065" s="582" t="s">
        <v>480</v>
      </c>
      <c r="BB1065" s="582" t="s">
        <v>480</v>
      </c>
      <c r="BC1065" s="582" t="s">
        <v>480</v>
      </c>
      <c r="BD1065" s="582" t="s">
        <v>480</v>
      </c>
      <c r="BE1065" s="582" t="s">
        <v>480</v>
      </c>
      <c r="BF1065" s="582" t="s">
        <v>480</v>
      </c>
      <c r="BG1065" s="582" t="s">
        <v>480</v>
      </c>
      <c r="BH1065" s="582" t="s">
        <v>480</v>
      </c>
      <c r="BI1065" s="582" t="s">
        <v>480</v>
      </c>
      <c r="BJ1065" s="582" t="s">
        <v>480</v>
      </c>
      <c r="BK1065" s="582" t="s">
        <v>480</v>
      </c>
      <c r="BL1065" s="582" t="s">
        <v>480</v>
      </c>
      <c r="BM1065" s="582" t="s">
        <v>480</v>
      </c>
      <c r="BN1065" s="582" t="s">
        <v>480</v>
      </c>
      <c r="BO1065" s="582" t="s">
        <v>480</v>
      </c>
      <c r="BP1065" s="582" t="s">
        <v>480</v>
      </c>
      <c r="BQ1065" s="582" t="s">
        <v>480</v>
      </c>
      <c r="BR1065" s="582" t="s">
        <v>480</v>
      </c>
      <c r="BS1065" s="582" t="s">
        <v>480</v>
      </c>
      <c r="BT1065" s="582" t="s">
        <v>480</v>
      </c>
      <c r="BU1065" s="582" t="s">
        <v>480</v>
      </c>
      <c r="BV1065" s="587" t="s">
        <v>480</v>
      </c>
    </row>
    <row r="1066" spans="1:74" ht="39.75" customHeight="1" x14ac:dyDescent="0.3">
      <c r="A1066" s="80" t="s">
        <v>480</v>
      </c>
      <c r="B1066" s="80" t="s">
        <v>811</v>
      </c>
      <c r="C1066" s="80" t="s">
        <v>480</v>
      </c>
      <c r="D1066" s="275" t="s">
        <v>480</v>
      </c>
      <c r="E1066" s="672" t="s">
        <v>480</v>
      </c>
      <c r="F1066" s="275">
        <v>6</v>
      </c>
      <c r="G1066" s="70" t="s">
        <v>480</v>
      </c>
      <c r="H1066" s="65" t="s">
        <v>480</v>
      </c>
      <c r="I1066" s="65" t="s">
        <v>480</v>
      </c>
      <c r="J1066" s="64" t="s">
        <v>480</v>
      </c>
      <c r="K1066" s="660">
        <f>SUM(K1057:K1065)</f>
        <v>13885</v>
      </c>
      <c r="L1066" s="630">
        <v>6</v>
      </c>
      <c r="M1066" s="937" t="s">
        <v>480</v>
      </c>
      <c r="N1066" s="582" t="s">
        <v>480</v>
      </c>
      <c r="O1066" s="582" t="s">
        <v>480</v>
      </c>
      <c r="P1066" s="582" t="s">
        <v>480</v>
      </c>
      <c r="Q1066" s="582" t="s">
        <v>480</v>
      </c>
      <c r="R1066" s="582" t="s">
        <v>480</v>
      </c>
      <c r="S1066" s="582" t="s">
        <v>480</v>
      </c>
      <c r="T1066" s="582" t="s">
        <v>480</v>
      </c>
      <c r="U1066" s="582" t="s">
        <v>480</v>
      </c>
      <c r="V1066" s="582" t="s">
        <v>480</v>
      </c>
      <c r="W1066" s="582" t="s">
        <v>480</v>
      </c>
      <c r="X1066" s="582" t="s">
        <v>480</v>
      </c>
      <c r="Y1066" s="582" t="s">
        <v>480</v>
      </c>
      <c r="Z1066" s="582" t="s">
        <v>480</v>
      </c>
      <c r="AA1066" s="582" t="s">
        <v>480</v>
      </c>
      <c r="AB1066" s="582" t="s">
        <v>480</v>
      </c>
      <c r="AC1066" s="582" t="s">
        <v>480</v>
      </c>
      <c r="AD1066" s="582" t="s">
        <v>480</v>
      </c>
      <c r="AE1066" s="582" t="s">
        <v>480</v>
      </c>
      <c r="AF1066" s="582" t="s">
        <v>480</v>
      </c>
      <c r="AG1066" s="582" t="s">
        <v>480</v>
      </c>
      <c r="AH1066" s="582" t="s">
        <v>480</v>
      </c>
      <c r="AI1066" s="582" t="s">
        <v>480</v>
      </c>
      <c r="AJ1066" s="582" t="s">
        <v>480</v>
      </c>
      <c r="AK1066" s="582" t="s">
        <v>480</v>
      </c>
      <c r="AL1066" s="582" t="s">
        <v>480</v>
      </c>
      <c r="AM1066" s="582" t="s">
        <v>480</v>
      </c>
      <c r="AN1066" s="582" t="s">
        <v>480</v>
      </c>
      <c r="AO1066" s="582" t="s">
        <v>480</v>
      </c>
      <c r="AP1066" s="582" t="s">
        <v>480</v>
      </c>
      <c r="AQ1066" s="582" t="s">
        <v>480</v>
      </c>
      <c r="AR1066" s="582" t="s">
        <v>480</v>
      </c>
      <c r="AS1066" s="582" t="s">
        <v>480</v>
      </c>
      <c r="AT1066" s="582" t="s">
        <v>480</v>
      </c>
      <c r="AU1066" s="582" t="s">
        <v>480</v>
      </c>
      <c r="AV1066" s="582" t="s">
        <v>480</v>
      </c>
      <c r="AW1066" s="582" t="s">
        <v>480</v>
      </c>
      <c r="AX1066" s="582" t="s">
        <v>480</v>
      </c>
      <c r="AY1066" s="582" t="s">
        <v>480</v>
      </c>
      <c r="AZ1066" s="582" t="s">
        <v>480</v>
      </c>
      <c r="BA1066" s="582" t="s">
        <v>480</v>
      </c>
      <c r="BB1066" s="582" t="s">
        <v>480</v>
      </c>
      <c r="BC1066" s="582" t="s">
        <v>480</v>
      </c>
      <c r="BD1066" s="582" t="s">
        <v>480</v>
      </c>
      <c r="BE1066" s="582" t="s">
        <v>480</v>
      </c>
      <c r="BF1066" s="582" t="s">
        <v>480</v>
      </c>
      <c r="BG1066" s="582" t="s">
        <v>480</v>
      </c>
      <c r="BH1066" s="582" t="s">
        <v>480</v>
      </c>
      <c r="BI1066" s="582" t="s">
        <v>480</v>
      </c>
      <c r="BJ1066" s="582" t="s">
        <v>480</v>
      </c>
      <c r="BK1066" s="582" t="s">
        <v>480</v>
      </c>
      <c r="BL1066" s="582" t="s">
        <v>480</v>
      </c>
      <c r="BM1066" s="582" t="s">
        <v>480</v>
      </c>
      <c r="BN1066" s="582" t="s">
        <v>480</v>
      </c>
      <c r="BO1066" s="582" t="s">
        <v>480</v>
      </c>
      <c r="BP1066" s="582" t="s">
        <v>480</v>
      </c>
      <c r="BQ1066" s="582" t="s">
        <v>480</v>
      </c>
      <c r="BR1066" s="582" t="s">
        <v>480</v>
      </c>
      <c r="BS1066" s="582" t="s">
        <v>480</v>
      </c>
      <c r="BT1066" s="582" t="s">
        <v>480</v>
      </c>
      <c r="BU1066" s="582" t="s">
        <v>480</v>
      </c>
      <c r="BV1066" s="587" t="s">
        <v>480</v>
      </c>
    </row>
    <row r="1067" spans="1:74" ht="54" customHeight="1" x14ac:dyDescent="0.3">
      <c r="A1067" s="1384">
        <v>31</v>
      </c>
      <c r="B1067" s="1189" t="s">
        <v>51</v>
      </c>
      <c r="C1067" s="1189" t="s">
        <v>933</v>
      </c>
      <c r="D1067" s="1189">
        <v>3785</v>
      </c>
      <c r="E1067" s="1192">
        <v>1410326</v>
      </c>
      <c r="F1067" s="1189">
        <v>4</v>
      </c>
      <c r="G1067" s="383" t="s">
        <v>796</v>
      </c>
      <c r="H1067" s="395" t="s">
        <v>484</v>
      </c>
      <c r="I1067" s="395" t="s">
        <v>25</v>
      </c>
      <c r="J1067" s="396">
        <v>15</v>
      </c>
      <c r="K1067" s="685">
        <v>11250</v>
      </c>
      <c r="L1067" s="628">
        <v>1</v>
      </c>
      <c r="M1067" s="935" t="s">
        <v>126</v>
      </c>
      <c r="N1067" s="582" t="s">
        <v>480</v>
      </c>
      <c r="O1067" s="582" t="s">
        <v>480</v>
      </c>
      <c r="P1067" s="582" t="s">
        <v>480</v>
      </c>
      <c r="Q1067" s="582" t="s">
        <v>480</v>
      </c>
      <c r="R1067" s="582" t="s">
        <v>480</v>
      </c>
      <c r="S1067" s="582" t="s">
        <v>480</v>
      </c>
      <c r="T1067" s="582" t="s">
        <v>480</v>
      </c>
      <c r="U1067" s="582" t="s">
        <v>480</v>
      </c>
      <c r="V1067" s="582" t="s">
        <v>480</v>
      </c>
      <c r="W1067" s="582" t="s">
        <v>480</v>
      </c>
      <c r="X1067" s="582" t="s">
        <v>480</v>
      </c>
      <c r="Y1067" s="582" t="s">
        <v>480</v>
      </c>
      <c r="Z1067" s="582" t="s">
        <v>480</v>
      </c>
      <c r="AA1067" s="582" t="s">
        <v>480</v>
      </c>
      <c r="AB1067" s="582" t="s">
        <v>480</v>
      </c>
      <c r="AC1067" s="582" t="s">
        <v>480</v>
      </c>
      <c r="AD1067" s="582" t="s">
        <v>480</v>
      </c>
      <c r="AE1067" s="582" t="s">
        <v>480</v>
      </c>
      <c r="AF1067" s="582" t="s">
        <v>480</v>
      </c>
      <c r="AG1067" s="582" t="s">
        <v>480</v>
      </c>
      <c r="AH1067" s="582" t="s">
        <v>480</v>
      </c>
      <c r="AI1067" s="582" t="s">
        <v>480</v>
      </c>
      <c r="AJ1067" s="582" t="s">
        <v>480</v>
      </c>
      <c r="AK1067" s="582" t="s">
        <v>480</v>
      </c>
      <c r="AL1067" s="582" t="s">
        <v>480</v>
      </c>
      <c r="AM1067" s="582" t="s">
        <v>480</v>
      </c>
      <c r="AN1067" s="582" t="s">
        <v>480</v>
      </c>
      <c r="AO1067" s="582" t="s">
        <v>480</v>
      </c>
      <c r="AP1067" s="582" t="s">
        <v>480</v>
      </c>
      <c r="AQ1067" s="582" t="s">
        <v>480</v>
      </c>
      <c r="AR1067" s="582" t="s">
        <v>480</v>
      </c>
      <c r="AS1067" s="582" t="s">
        <v>480</v>
      </c>
      <c r="AT1067" s="582" t="s">
        <v>480</v>
      </c>
      <c r="AU1067" s="582" t="s">
        <v>480</v>
      </c>
      <c r="AV1067" s="582" t="s">
        <v>480</v>
      </c>
      <c r="AW1067" s="582" t="s">
        <v>480</v>
      </c>
      <c r="AX1067" s="582" t="s">
        <v>480</v>
      </c>
      <c r="AY1067" s="582" t="s">
        <v>480</v>
      </c>
      <c r="AZ1067" s="582" t="s">
        <v>480</v>
      </c>
      <c r="BA1067" s="582" t="s">
        <v>480</v>
      </c>
      <c r="BB1067" s="582" t="s">
        <v>480</v>
      </c>
      <c r="BC1067" s="582" t="s">
        <v>480</v>
      </c>
      <c r="BD1067" s="582" t="s">
        <v>480</v>
      </c>
      <c r="BE1067" s="582" t="s">
        <v>480</v>
      </c>
      <c r="BF1067" s="582" t="s">
        <v>480</v>
      </c>
      <c r="BG1067" s="582" t="s">
        <v>480</v>
      </c>
      <c r="BH1067" s="582" t="s">
        <v>480</v>
      </c>
      <c r="BI1067" s="582" t="s">
        <v>480</v>
      </c>
      <c r="BJ1067" s="582" t="s">
        <v>480</v>
      </c>
      <c r="BK1067" s="582" t="s">
        <v>480</v>
      </c>
      <c r="BL1067" s="582" t="s">
        <v>480</v>
      </c>
      <c r="BM1067" s="582" t="s">
        <v>480</v>
      </c>
      <c r="BN1067" s="582" t="s">
        <v>480</v>
      </c>
      <c r="BO1067" s="582" t="s">
        <v>480</v>
      </c>
      <c r="BP1067" s="582" t="s">
        <v>480</v>
      </c>
      <c r="BQ1067" s="582" t="s">
        <v>480</v>
      </c>
      <c r="BR1067" s="582" t="s">
        <v>480</v>
      </c>
      <c r="BS1067" s="582" t="s">
        <v>480</v>
      </c>
      <c r="BT1067" s="582" t="s">
        <v>480</v>
      </c>
      <c r="BU1067" s="582" t="s">
        <v>480</v>
      </c>
      <c r="BV1067" s="587" t="s">
        <v>480</v>
      </c>
    </row>
    <row r="1068" spans="1:74" ht="54" customHeight="1" x14ac:dyDescent="0.3">
      <c r="A1068" s="1385"/>
      <c r="B1068" s="1190"/>
      <c r="C1068" s="1190"/>
      <c r="D1068" s="1190"/>
      <c r="E1068" s="1193"/>
      <c r="F1068" s="1190"/>
      <c r="G1068" s="383" t="s">
        <v>934</v>
      </c>
      <c r="H1068" s="395" t="s">
        <v>492</v>
      </c>
      <c r="I1068" s="395" t="s">
        <v>25</v>
      </c>
      <c r="J1068" s="396">
        <v>1.84</v>
      </c>
      <c r="K1068" s="685">
        <v>552</v>
      </c>
      <c r="L1068" s="628">
        <v>2</v>
      </c>
      <c r="M1068" s="935" t="s">
        <v>493</v>
      </c>
      <c r="N1068" s="582" t="s">
        <v>480</v>
      </c>
      <c r="O1068" s="582" t="s">
        <v>480</v>
      </c>
      <c r="P1068" s="582" t="s">
        <v>480</v>
      </c>
      <c r="Q1068" s="582" t="s">
        <v>480</v>
      </c>
      <c r="R1068" s="582" t="s">
        <v>480</v>
      </c>
      <c r="S1068" s="582" t="s">
        <v>480</v>
      </c>
      <c r="T1068" s="582" t="s">
        <v>480</v>
      </c>
      <c r="U1068" s="582" t="s">
        <v>480</v>
      </c>
      <c r="V1068" s="582" t="s">
        <v>480</v>
      </c>
      <c r="W1068" s="582" t="s">
        <v>480</v>
      </c>
      <c r="X1068" s="582" t="s">
        <v>480</v>
      </c>
      <c r="Y1068" s="582" t="s">
        <v>480</v>
      </c>
      <c r="Z1068" s="582" t="s">
        <v>480</v>
      </c>
      <c r="AA1068" s="582" t="s">
        <v>480</v>
      </c>
      <c r="AB1068" s="582" t="s">
        <v>480</v>
      </c>
      <c r="AC1068" s="582" t="s">
        <v>480</v>
      </c>
      <c r="AD1068" s="582" t="s">
        <v>480</v>
      </c>
      <c r="AE1068" s="582" t="s">
        <v>480</v>
      </c>
      <c r="AF1068" s="582" t="s">
        <v>480</v>
      </c>
      <c r="AG1068" s="582" t="s">
        <v>480</v>
      </c>
      <c r="AH1068" s="582" t="s">
        <v>480</v>
      </c>
      <c r="AI1068" s="582" t="s">
        <v>480</v>
      </c>
      <c r="AJ1068" s="582" t="s">
        <v>480</v>
      </c>
      <c r="AK1068" s="582" t="s">
        <v>480</v>
      </c>
      <c r="AL1068" s="582" t="s">
        <v>480</v>
      </c>
      <c r="AM1068" s="582" t="s">
        <v>480</v>
      </c>
      <c r="AN1068" s="582" t="s">
        <v>480</v>
      </c>
      <c r="AO1068" s="582" t="s">
        <v>480</v>
      </c>
      <c r="AP1068" s="582" t="s">
        <v>480</v>
      </c>
      <c r="AQ1068" s="582" t="s">
        <v>480</v>
      </c>
      <c r="AR1068" s="582" t="s">
        <v>480</v>
      </c>
      <c r="AS1068" s="582" t="s">
        <v>480</v>
      </c>
      <c r="AT1068" s="582" t="s">
        <v>480</v>
      </c>
      <c r="AU1068" s="582" t="s">
        <v>480</v>
      </c>
      <c r="AV1068" s="582" t="s">
        <v>480</v>
      </c>
      <c r="AW1068" s="582" t="s">
        <v>480</v>
      </c>
      <c r="AX1068" s="582" t="s">
        <v>480</v>
      </c>
      <c r="AY1068" s="582" t="s">
        <v>480</v>
      </c>
      <c r="AZ1068" s="582" t="s">
        <v>480</v>
      </c>
      <c r="BA1068" s="582" t="s">
        <v>480</v>
      </c>
      <c r="BB1068" s="582" t="s">
        <v>480</v>
      </c>
      <c r="BC1068" s="582" t="s">
        <v>480</v>
      </c>
      <c r="BD1068" s="582" t="s">
        <v>480</v>
      </c>
      <c r="BE1068" s="582" t="s">
        <v>480</v>
      </c>
      <c r="BF1068" s="582" t="s">
        <v>480</v>
      </c>
      <c r="BG1068" s="582" t="s">
        <v>480</v>
      </c>
      <c r="BH1068" s="582" t="s">
        <v>480</v>
      </c>
      <c r="BI1068" s="582" t="s">
        <v>480</v>
      </c>
      <c r="BJ1068" s="582" t="s">
        <v>480</v>
      </c>
      <c r="BK1068" s="582" t="s">
        <v>480</v>
      </c>
      <c r="BL1068" s="582" t="s">
        <v>480</v>
      </c>
      <c r="BM1068" s="582" t="s">
        <v>480</v>
      </c>
      <c r="BN1068" s="582" t="s">
        <v>480</v>
      </c>
      <c r="BO1068" s="582" t="s">
        <v>480</v>
      </c>
      <c r="BP1068" s="582" t="s">
        <v>480</v>
      </c>
      <c r="BQ1068" s="582" t="s">
        <v>480</v>
      </c>
      <c r="BR1068" s="582" t="s">
        <v>480</v>
      </c>
      <c r="BS1068" s="582" t="s">
        <v>480</v>
      </c>
      <c r="BT1068" s="582" t="s">
        <v>480</v>
      </c>
      <c r="BU1068" s="582" t="s">
        <v>480</v>
      </c>
      <c r="BV1068" s="587" t="s">
        <v>480</v>
      </c>
    </row>
    <row r="1069" spans="1:74" ht="30.75" customHeight="1" x14ac:dyDescent="0.3">
      <c r="A1069" s="1385"/>
      <c r="B1069" s="1190"/>
      <c r="C1069" s="1190"/>
      <c r="D1069" s="1190"/>
      <c r="E1069" s="1193"/>
      <c r="F1069" s="1190"/>
      <c r="G1069" s="1213" t="s">
        <v>935</v>
      </c>
      <c r="H1069" s="395" t="s">
        <v>798</v>
      </c>
      <c r="I1069" s="395" t="s">
        <v>133</v>
      </c>
      <c r="J1069" s="396">
        <v>3</v>
      </c>
      <c r="K1069" s="685">
        <v>450</v>
      </c>
      <c r="L1069" s="1188">
        <v>3</v>
      </c>
      <c r="M1069" s="1035" t="s">
        <v>135</v>
      </c>
      <c r="N1069" s="582" t="s">
        <v>480</v>
      </c>
      <c r="O1069" s="582" t="s">
        <v>480</v>
      </c>
      <c r="P1069" s="582" t="s">
        <v>480</v>
      </c>
      <c r="Q1069" s="582" t="s">
        <v>480</v>
      </c>
      <c r="R1069" s="582" t="s">
        <v>480</v>
      </c>
      <c r="S1069" s="582" t="s">
        <v>480</v>
      </c>
      <c r="T1069" s="582" t="s">
        <v>480</v>
      </c>
      <c r="U1069" s="582" t="s">
        <v>480</v>
      </c>
      <c r="V1069" s="582" t="s">
        <v>480</v>
      </c>
      <c r="W1069" s="582" t="s">
        <v>480</v>
      </c>
      <c r="X1069" s="582" t="s">
        <v>480</v>
      </c>
      <c r="Y1069" s="582" t="s">
        <v>480</v>
      </c>
      <c r="Z1069" s="582" t="s">
        <v>480</v>
      </c>
      <c r="AA1069" s="582" t="s">
        <v>480</v>
      </c>
      <c r="AB1069" s="582" t="s">
        <v>480</v>
      </c>
      <c r="AC1069" s="582" t="s">
        <v>480</v>
      </c>
      <c r="AD1069" s="582" t="s">
        <v>480</v>
      </c>
      <c r="AE1069" s="582" t="s">
        <v>480</v>
      </c>
      <c r="AF1069" s="582" t="s">
        <v>480</v>
      </c>
      <c r="AG1069" s="582" t="s">
        <v>480</v>
      </c>
      <c r="AH1069" s="582" t="s">
        <v>480</v>
      </c>
      <c r="AI1069" s="582" t="s">
        <v>480</v>
      </c>
      <c r="AJ1069" s="582" t="s">
        <v>480</v>
      </c>
      <c r="AK1069" s="582" t="s">
        <v>480</v>
      </c>
      <c r="AL1069" s="582" t="s">
        <v>480</v>
      </c>
      <c r="AM1069" s="582" t="s">
        <v>480</v>
      </c>
      <c r="AN1069" s="582" t="s">
        <v>480</v>
      </c>
      <c r="AO1069" s="582" t="s">
        <v>480</v>
      </c>
      <c r="AP1069" s="582" t="s">
        <v>480</v>
      </c>
      <c r="AQ1069" s="582" t="s">
        <v>480</v>
      </c>
      <c r="AR1069" s="582" t="s">
        <v>480</v>
      </c>
      <c r="AS1069" s="582" t="s">
        <v>480</v>
      </c>
      <c r="AT1069" s="582" t="s">
        <v>480</v>
      </c>
      <c r="AU1069" s="582" t="s">
        <v>480</v>
      </c>
      <c r="AV1069" s="582" t="s">
        <v>480</v>
      </c>
      <c r="AW1069" s="582" t="s">
        <v>480</v>
      </c>
      <c r="AX1069" s="582" t="s">
        <v>480</v>
      </c>
      <c r="AY1069" s="582" t="s">
        <v>480</v>
      </c>
      <c r="AZ1069" s="582" t="s">
        <v>480</v>
      </c>
      <c r="BA1069" s="582" t="s">
        <v>480</v>
      </c>
      <c r="BB1069" s="582" t="s">
        <v>480</v>
      </c>
      <c r="BC1069" s="582" t="s">
        <v>480</v>
      </c>
      <c r="BD1069" s="582" t="s">
        <v>480</v>
      </c>
      <c r="BE1069" s="582" t="s">
        <v>480</v>
      </c>
      <c r="BF1069" s="582" t="s">
        <v>480</v>
      </c>
      <c r="BG1069" s="582" t="s">
        <v>480</v>
      </c>
      <c r="BH1069" s="582" t="s">
        <v>480</v>
      </c>
      <c r="BI1069" s="582" t="s">
        <v>480</v>
      </c>
      <c r="BJ1069" s="582" t="s">
        <v>480</v>
      </c>
      <c r="BK1069" s="582" t="s">
        <v>480</v>
      </c>
      <c r="BL1069" s="582" t="s">
        <v>480</v>
      </c>
      <c r="BM1069" s="582" t="s">
        <v>480</v>
      </c>
      <c r="BN1069" s="582" t="s">
        <v>480</v>
      </c>
      <c r="BO1069" s="582" t="s">
        <v>480</v>
      </c>
      <c r="BP1069" s="582" t="s">
        <v>480</v>
      </c>
      <c r="BQ1069" s="582" t="s">
        <v>480</v>
      </c>
      <c r="BR1069" s="582" t="s">
        <v>480</v>
      </c>
      <c r="BS1069" s="582" t="s">
        <v>480</v>
      </c>
      <c r="BT1069" s="582" t="s">
        <v>480</v>
      </c>
      <c r="BU1069" s="582" t="s">
        <v>480</v>
      </c>
      <c r="BV1069" s="587" t="s">
        <v>480</v>
      </c>
    </row>
    <row r="1070" spans="1:74" ht="37.5" customHeight="1" x14ac:dyDescent="0.3">
      <c r="A1070" s="1385"/>
      <c r="B1070" s="1190"/>
      <c r="C1070" s="1190"/>
      <c r="D1070" s="1190"/>
      <c r="E1070" s="1193"/>
      <c r="F1070" s="1190"/>
      <c r="G1070" s="1214"/>
      <c r="H1070" s="395" t="s">
        <v>484</v>
      </c>
      <c r="I1070" s="395" t="s">
        <v>25</v>
      </c>
      <c r="J1070" s="396">
        <v>10</v>
      </c>
      <c r="K1070" s="684">
        <v>1400</v>
      </c>
      <c r="L1070" s="1188"/>
      <c r="M1070" s="1036"/>
      <c r="N1070" s="582" t="s">
        <v>480</v>
      </c>
      <c r="O1070" s="582" t="s">
        <v>480</v>
      </c>
      <c r="P1070" s="582" t="s">
        <v>480</v>
      </c>
      <c r="Q1070" s="582" t="s">
        <v>480</v>
      </c>
      <c r="R1070" s="582" t="s">
        <v>480</v>
      </c>
      <c r="S1070" s="582" t="s">
        <v>480</v>
      </c>
      <c r="T1070" s="582" t="s">
        <v>480</v>
      </c>
      <c r="U1070" s="582" t="s">
        <v>480</v>
      </c>
      <c r="V1070" s="582" t="s">
        <v>480</v>
      </c>
      <c r="W1070" s="582" t="s">
        <v>480</v>
      </c>
      <c r="X1070" s="582" t="s">
        <v>480</v>
      </c>
      <c r="Y1070" s="582" t="s">
        <v>480</v>
      </c>
      <c r="Z1070" s="582" t="s">
        <v>480</v>
      </c>
      <c r="AA1070" s="582" t="s">
        <v>480</v>
      </c>
      <c r="AB1070" s="582" t="s">
        <v>480</v>
      </c>
      <c r="AC1070" s="582" t="s">
        <v>480</v>
      </c>
      <c r="AD1070" s="582" t="s">
        <v>480</v>
      </c>
      <c r="AE1070" s="582" t="s">
        <v>480</v>
      </c>
      <c r="AF1070" s="582" t="s">
        <v>480</v>
      </c>
      <c r="AG1070" s="582" t="s">
        <v>480</v>
      </c>
      <c r="AH1070" s="582" t="s">
        <v>480</v>
      </c>
      <c r="AI1070" s="582" t="s">
        <v>480</v>
      </c>
      <c r="AJ1070" s="582" t="s">
        <v>480</v>
      </c>
      <c r="AK1070" s="582" t="s">
        <v>480</v>
      </c>
      <c r="AL1070" s="582" t="s">
        <v>480</v>
      </c>
      <c r="AM1070" s="582" t="s">
        <v>480</v>
      </c>
      <c r="AN1070" s="582" t="s">
        <v>480</v>
      </c>
      <c r="AO1070" s="582" t="s">
        <v>480</v>
      </c>
      <c r="AP1070" s="582" t="s">
        <v>480</v>
      </c>
      <c r="AQ1070" s="582" t="s">
        <v>480</v>
      </c>
      <c r="AR1070" s="582" t="s">
        <v>480</v>
      </c>
      <c r="AS1070" s="582" t="s">
        <v>480</v>
      </c>
      <c r="AT1070" s="582" t="s">
        <v>480</v>
      </c>
      <c r="AU1070" s="582" t="s">
        <v>480</v>
      </c>
      <c r="AV1070" s="582" t="s">
        <v>480</v>
      </c>
      <c r="AW1070" s="582" t="s">
        <v>480</v>
      </c>
      <c r="AX1070" s="582" t="s">
        <v>480</v>
      </c>
      <c r="AY1070" s="582" t="s">
        <v>480</v>
      </c>
      <c r="AZ1070" s="582" t="s">
        <v>480</v>
      </c>
      <c r="BA1070" s="582" t="s">
        <v>480</v>
      </c>
      <c r="BB1070" s="582" t="s">
        <v>480</v>
      </c>
      <c r="BC1070" s="582" t="s">
        <v>480</v>
      </c>
      <c r="BD1070" s="582" t="s">
        <v>480</v>
      </c>
      <c r="BE1070" s="582" t="s">
        <v>480</v>
      </c>
      <c r="BF1070" s="582" t="s">
        <v>480</v>
      </c>
      <c r="BG1070" s="582" t="s">
        <v>480</v>
      </c>
      <c r="BH1070" s="582" t="s">
        <v>480</v>
      </c>
      <c r="BI1070" s="582" t="s">
        <v>480</v>
      </c>
      <c r="BJ1070" s="582" t="s">
        <v>480</v>
      </c>
      <c r="BK1070" s="582" t="s">
        <v>480</v>
      </c>
      <c r="BL1070" s="582" t="s">
        <v>480</v>
      </c>
      <c r="BM1070" s="582" t="s">
        <v>480</v>
      </c>
      <c r="BN1070" s="582" t="s">
        <v>480</v>
      </c>
      <c r="BO1070" s="582" t="s">
        <v>480</v>
      </c>
      <c r="BP1070" s="582" t="s">
        <v>480</v>
      </c>
      <c r="BQ1070" s="582" t="s">
        <v>480</v>
      </c>
      <c r="BR1070" s="582" t="s">
        <v>480</v>
      </c>
      <c r="BS1070" s="582" t="s">
        <v>480</v>
      </c>
      <c r="BT1070" s="582" t="s">
        <v>480</v>
      </c>
      <c r="BU1070" s="582" t="s">
        <v>480</v>
      </c>
      <c r="BV1070" s="587" t="s">
        <v>480</v>
      </c>
    </row>
    <row r="1071" spans="1:74" ht="26.25" customHeight="1" x14ac:dyDescent="0.3">
      <c r="A1071" s="1385"/>
      <c r="B1071" s="1190"/>
      <c r="C1071" s="1190"/>
      <c r="D1071" s="1190"/>
      <c r="E1071" s="1193"/>
      <c r="F1071" s="1190"/>
      <c r="G1071" s="1213" t="s">
        <v>936</v>
      </c>
      <c r="H1071" s="395" t="s">
        <v>489</v>
      </c>
      <c r="I1071" s="395" t="s">
        <v>25</v>
      </c>
      <c r="J1071" s="395">
        <v>5</v>
      </c>
      <c r="K1071" s="680">
        <v>2500</v>
      </c>
      <c r="L1071" s="1188">
        <v>4</v>
      </c>
      <c r="M1071" s="1035" t="s">
        <v>577</v>
      </c>
      <c r="N1071" s="582" t="s">
        <v>480</v>
      </c>
      <c r="O1071" s="582" t="s">
        <v>480</v>
      </c>
      <c r="P1071" s="582" t="s">
        <v>480</v>
      </c>
      <c r="Q1071" s="582" t="s">
        <v>480</v>
      </c>
      <c r="R1071" s="582" t="s">
        <v>480</v>
      </c>
      <c r="S1071" s="582" t="s">
        <v>480</v>
      </c>
      <c r="T1071" s="582" t="s">
        <v>480</v>
      </c>
      <c r="U1071" s="582" t="s">
        <v>480</v>
      </c>
      <c r="V1071" s="582" t="s">
        <v>480</v>
      </c>
      <c r="W1071" s="582" t="s">
        <v>480</v>
      </c>
      <c r="X1071" s="582" t="s">
        <v>480</v>
      </c>
      <c r="Y1071" s="582" t="s">
        <v>480</v>
      </c>
      <c r="Z1071" s="582" t="s">
        <v>480</v>
      </c>
      <c r="AA1071" s="582" t="s">
        <v>480</v>
      </c>
      <c r="AB1071" s="582" t="s">
        <v>480</v>
      </c>
      <c r="AC1071" s="582" t="s">
        <v>480</v>
      </c>
      <c r="AD1071" s="582" t="s">
        <v>480</v>
      </c>
      <c r="AE1071" s="582" t="s">
        <v>480</v>
      </c>
      <c r="AF1071" s="582" t="s">
        <v>480</v>
      </c>
      <c r="AG1071" s="582" t="s">
        <v>480</v>
      </c>
      <c r="AH1071" s="582" t="s">
        <v>480</v>
      </c>
      <c r="AI1071" s="582" t="s">
        <v>480</v>
      </c>
      <c r="AJ1071" s="582" t="s">
        <v>480</v>
      </c>
      <c r="AK1071" s="582" t="s">
        <v>480</v>
      </c>
      <c r="AL1071" s="582" t="s">
        <v>480</v>
      </c>
      <c r="AM1071" s="582" t="s">
        <v>480</v>
      </c>
      <c r="AN1071" s="582" t="s">
        <v>480</v>
      </c>
      <c r="AO1071" s="582" t="s">
        <v>480</v>
      </c>
      <c r="AP1071" s="582" t="s">
        <v>480</v>
      </c>
      <c r="AQ1071" s="582" t="s">
        <v>480</v>
      </c>
      <c r="AR1071" s="582" t="s">
        <v>480</v>
      </c>
      <c r="AS1071" s="582" t="s">
        <v>480</v>
      </c>
      <c r="AT1071" s="582" t="s">
        <v>480</v>
      </c>
      <c r="AU1071" s="582" t="s">
        <v>480</v>
      </c>
      <c r="AV1071" s="582" t="s">
        <v>480</v>
      </c>
      <c r="AW1071" s="582" t="s">
        <v>480</v>
      </c>
      <c r="AX1071" s="582" t="s">
        <v>480</v>
      </c>
      <c r="AY1071" s="582" t="s">
        <v>480</v>
      </c>
      <c r="AZ1071" s="582" t="s">
        <v>480</v>
      </c>
      <c r="BA1071" s="582" t="s">
        <v>480</v>
      </c>
      <c r="BB1071" s="582" t="s">
        <v>480</v>
      </c>
      <c r="BC1071" s="582" t="s">
        <v>480</v>
      </c>
      <c r="BD1071" s="582" t="s">
        <v>480</v>
      </c>
      <c r="BE1071" s="582" t="s">
        <v>480</v>
      </c>
      <c r="BF1071" s="582" t="s">
        <v>480</v>
      </c>
      <c r="BG1071" s="582" t="s">
        <v>480</v>
      </c>
      <c r="BH1071" s="582" t="s">
        <v>480</v>
      </c>
      <c r="BI1071" s="582" t="s">
        <v>480</v>
      </c>
      <c r="BJ1071" s="582" t="s">
        <v>480</v>
      </c>
      <c r="BK1071" s="582" t="s">
        <v>480</v>
      </c>
      <c r="BL1071" s="582" t="s">
        <v>480</v>
      </c>
      <c r="BM1071" s="582" t="s">
        <v>480</v>
      </c>
      <c r="BN1071" s="582" t="s">
        <v>480</v>
      </c>
      <c r="BO1071" s="582" t="s">
        <v>480</v>
      </c>
      <c r="BP1071" s="582" t="s">
        <v>480</v>
      </c>
      <c r="BQ1071" s="582" t="s">
        <v>480</v>
      </c>
      <c r="BR1071" s="582" t="s">
        <v>480</v>
      </c>
      <c r="BS1071" s="582" t="s">
        <v>480</v>
      </c>
      <c r="BT1071" s="582" t="s">
        <v>480</v>
      </c>
      <c r="BU1071" s="582" t="s">
        <v>480</v>
      </c>
      <c r="BV1071" s="587" t="s">
        <v>480</v>
      </c>
    </row>
    <row r="1072" spans="1:74" ht="26.25" customHeight="1" x14ac:dyDescent="0.3">
      <c r="A1072" s="1385"/>
      <c r="B1072" s="1190"/>
      <c r="C1072" s="1190"/>
      <c r="D1072" s="1190"/>
      <c r="E1072" s="1193"/>
      <c r="F1072" s="1190"/>
      <c r="G1072" s="1214"/>
      <c r="H1072" s="395" t="s">
        <v>492</v>
      </c>
      <c r="I1072" s="395" t="s">
        <v>133</v>
      </c>
      <c r="J1072" s="395">
        <v>2</v>
      </c>
      <c r="K1072" s="680">
        <v>1000</v>
      </c>
      <c r="L1072" s="1188"/>
      <c r="M1072" s="1036"/>
      <c r="N1072" s="582" t="s">
        <v>480</v>
      </c>
      <c r="O1072" s="582" t="s">
        <v>480</v>
      </c>
      <c r="P1072" s="582" t="s">
        <v>480</v>
      </c>
      <c r="Q1072" s="582" t="s">
        <v>480</v>
      </c>
      <c r="R1072" s="582" t="s">
        <v>480</v>
      </c>
      <c r="S1072" s="582" t="s">
        <v>480</v>
      </c>
      <c r="T1072" s="582" t="s">
        <v>480</v>
      </c>
      <c r="U1072" s="582" t="s">
        <v>480</v>
      </c>
      <c r="V1072" s="582" t="s">
        <v>480</v>
      </c>
      <c r="W1072" s="582" t="s">
        <v>480</v>
      </c>
      <c r="X1072" s="582" t="s">
        <v>480</v>
      </c>
      <c r="Y1072" s="582" t="s">
        <v>480</v>
      </c>
      <c r="Z1072" s="582" t="s">
        <v>480</v>
      </c>
      <c r="AA1072" s="582" t="s">
        <v>480</v>
      </c>
      <c r="AB1072" s="582" t="s">
        <v>480</v>
      </c>
      <c r="AC1072" s="582" t="s">
        <v>480</v>
      </c>
      <c r="AD1072" s="582" t="s">
        <v>480</v>
      </c>
      <c r="AE1072" s="582" t="s">
        <v>480</v>
      </c>
      <c r="AF1072" s="582" t="s">
        <v>480</v>
      </c>
      <c r="AG1072" s="582" t="s">
        <v>480</v>
      </c>
      <c r="AH1072" s="582" t="s">
        <v>480</v>
      </c>
      <c r="AI1072" s="582" t="s">
        <v>480</v>
      </c>
      <c r="AJ1072" s="582" t="s">
        <v>480</v>
      </c>
      <c r="AK1072" s="582" t="s">
        <v>480</v>
      </c>
      <c r="AL1072" s="582" t="s">
        <v>480</v>
      </c>
      <c r="AM1072" s="582" t="s">
        <v>480</v>
      </c>
      <c r="AN1072" s="582" t="s">
        <v>480</v>
      </c>
      <c r="AO1072" s="582" t="s">
        <v>480</v>
      </c>
      <c r="AP1072" s="582" t="s">
        <v>480</v>
      </c>
      <c r="AQ1072" s="582" t="s">
        <v>480</v>
      </c>
      <c r="AR1072" s="582" t="s">
        <v>480</v>
      </c>
      <c r="AS1072" s="582" t="s">
        <v>480</v>
      </c>
      <c r="AT1072" s="582" t="s">
        <v>480</v>
      </c>
      <c r="AU1072" s="582" t="s">
        <v>480</v>
      </c>
      <c r="AV1072" s="582" t="s">
        <v>480</v>
      </c>
      <c r="AW1072" s="582" t="s">
        <v>480</v>
      </c>
      <c r="AX1072" s="582" t="s">
        <v>480</v>
      </c>
      <c r="AY1072" s="582" t="s">
        <v>480</v>
      </c>
      <c r="AZ1072" s="582" t="s">
        <v>480</v>
      </c>
      <c r="BA1072" s="582" t="s">
        <v>480</v>
      </c>
      <c r="BB1072" s="582" t="s">
        <v>480</v>
      </c>
      <c r="BC1072" s="582" t="s">
        <v>480</v>
      </c>
      <c r="BD1072" s="582" t="s">
        <v>480</v>
      </c>
      <c r="BE1072" s="582" t="s">
        <v>480</v>
      </c>
      <c r="BF1072" s="582" t="s">
        <v>480</v>
      </c>
      <c r="BG1072" s="582" t="s">
        <v>480</v>
      </c>
      <c r="BH1072" s="582" t="s">
        <v>480</v>
      </c>
      <c r="BI1072" s="582" t="s">
        <v>480</v>
      </c>
      <c r="BJ1072" s="582" t="s">
        <v>480</v>
      </c>
      <c r="BK1072" s="582" t="s">
        <v>480</v>
      </c>
      <c r="BL1072" s="582" t="s">
        <v>480</v>
      </c>
      <c r="BM1072" s="582" t="s">
        <v>480</v>
      </c>
      <c r="BN1072" s="582" t="s">
        <v>480</v>
      </c>
      <c r="BO1072" s="582" t="s">
        <v>480</v>
      </c>
      <c r="BP1072" s="582" t="s">
        <v>480</v>
      </c>
      <c r="BQ1072" s="582" t="s">
        <v>480</v>
      </c>
      <c r="BR1072" s="582" t="s">
        <v>480</v>
      </c>
      <c r="BS1072" s="582" t="s">
        <v>480</v>
      </c>
      <c r="BT1072" s="582" t="s">
        <v>480</v>
      </c>
      <c r="BU1072" s="582" t="s">
        <v>480</v>
      </c>
      <c r="BV1072" s="587" t="s">
        <v>480</v>
      </c>
    </row>
    <row r="1073" spans="1:74" ht="39.75" customHeight="1" x14ac:dyDescent="0.3">
      <c r="A1073" s="64" t="s">
        <v>480</v>
      </c>
      <c r="B1073" s="64" t="s">
        <v>811</v>
      </c>
      <c r="C1073" s="80" t="s">
        <v>480</v>
      </c>
      <c r="D1073" s="275" t="s">
        <v>480</v>
      </c>
      <c r="E1073" s="674" t="s">
        <v>480</v>
      </c>
      <c r="F1073" s="402">
        <v>4</v>
      </c>
      <c r="G1073" s="70" t="s">
        <v>480</v>
      </c>
      <c r="H1073" s="65" t="s">
        <v>480</v>
      </c>
      <c r="I1073" s="65" t="s">
        <v>480</v>
      </c>
      <c r="J1073" s="65" t="s">
        <v>480</v>
      </c>
      <c r="K1073" s="664">
        <f>SUM(K1067:K1072)</f>
        <v>17152</v>
      </c>
      <c r="L1073" s="630">
        <v>4</v>
      </c>
      <c r="M1073" s="937" t="s">
        <v>480</v>
      </c>
      <c r="N1073" s="582" t="s">
        <v>480</v>
      </c>
      <c r="O1073" s="582" t="s">
        <v>480</v>
      </c>
      <c r="P1073" s="582" t="s">
        <v>480</v>
      </c>
      <c r="Q1073" s="582" t="s">
        <v>480</v>
      </c>
      <c r="R1073" s="582" t="s">
        <v>480</v>
      </c>
      <c r="S1073" s="582" t="s">
        <v>480</v>
      </c>
      <c r="T1073" s="582" t="s">
        <v>480</v>
      </c>
      <c r="U1073" s="582" t="s">
        <v>480</v>
      </c>
      <c r="V1073" s="582" t="s">
        <v>480</v>
      </c>
      <c r="W1073" s="582" t="s">
        <v>480</v>
      </c>
      <c r="X1073" s="582" t="s">
        <v>480</v>
      </c>
      <c r="Y1073" s="582" t="s">
        <v>480</v>
      </c>
      <c r="Z1073" s="582" t="s">
        <v>480</v>
      </c>
      <c r="AA1073" s="582" t="s">
        <v>480</v>
      </c>
      <c r="AB1073" s="582" t="s">
        <v>480</v>
      </c>
      <c r="AC1073" s="582" t="s">
        <v>480</v>
      </c>
      <c r="AD1073" s="582" t="s">
        <v>480</v>
      </c>
      <c r="AE1073" s="582" t="s">
        <v>480</v>
      </c>
      <c r="AF1073" s="582" t="s">
        <v>480</v>
      </c>
      <c r="AG1073" s="582" t="s">
        <v>480</v>
      </c>
      <c r="AH1073" s="582" t="s">
        <v>480</v>
      </c>
      <c r="AI1073" s="582" t="s">
        <v>480</v>
      </c>
      <c r="AJ1073" s="582" t="s">
        <v>480</v>
      </c>
      <c r="AK1073" s="582" t="s">
        <v>480</v>
      </c>
      <c r="AL1073" s="582" t="s">
        <v>480</v>
      </c>
      <c r="AM1073" s="582" t="s">
        <v>480</v>
      </c>
      <c r="AN1073" s="582" t="s">
        <v>480</v>
      </c>
      <c r="AO1073" s="582" t="s">
        <v>480</v>
      </c>
      <c r="AP1073" s="582" t="s">
        <v>480</v>
      </c>
      <c r="AQ1073" s="582" t="s">
        <v>480</v>
      </c>
      <c r="AR1073" s="582" t="s">
        <v>480</v>
      </c>
      <c r="AS1073" s="582" t="s">
        <v>480</v>
      </c>
      <c r="AT1073" s="582" t="s">
        <v>480</v>
      </c>
      <c r="AU1073" s="582" t="s">
        <v>480</v>
      </c>
      <c r="AV1073" s="582" t="s">
        <v>480</v>
      </c>
      <c r="AW1073" s="582" t="s">
        <v>480</v>
      </c>
      <c r="AX1073" s="582" t="s">
        <v>480</v>
      </c>
      <c r="AY1073" s="582" t="s">
        <v>480</v>
      </c>
      <c r="AZ1073" s="582" t="s">
        <v>480</v>
      </c>
      <c r="BA1073" s="582" t="s">
        <v>480</v>
      </c>
      <c r="BB1073" s="582" t="s">
        <v>480</v>
      </c>
      <c r="BC1073" s="582" t="s">
        <v>480</v>
      </c>
      <c r="BD1073" s="582" t="s">
        <v>480</v>
      </c>
      <c r="BE1073" s="582" t="s">
        <v>480</v>
      </c>
      <c r="BF1073" s="582" t="s">
        <v>480</v>
      </c>
      <c r="BG1073" s="582" t="s">
        <v>480</v>
      </c>
      <c r="BH1073" s="582" t="s">
        <v>480</v>
      </c>
      <c r="BI1073" s="582" t="s">
        <v>480</v>
      </c>
      <c r="BJ1073" s="582" t="s">
        <v>480</v>
      </c>
      <c r="BK1073" s="582" t="s">
        <v>480</v>
      </c>
      <c r="BL1073" s="582" t="s">
        <v>480</v>
      </c>
      <c r="BM1073" s="582" t="s">
        <v>480</v>
      </c>
      <c r="BN1073" s="582" t="s">
        <v>480</v>
      </c>
      <c r="BO1073" s="582" t="s">
        <v>480</v>
      </c>
      <c r="BP1073" s="582" t="s">
        <v>480</v>
      </c>
      <c r="BQ1073" s="582" t="s">
        <v>480</v>
      </c>
      <c r="BR1073" s="582" t="s">
        <v>480</v>
      </c>
      <c r="BS1073" s="582" t="s">
        <v>480</v>
      </c>
      <c r="BT1073" s="582" t="s">
        <v>480</v>
      </c>
      <c r="BU1073" s="582" t="s">
        <v>480</v>
      </c>
      <c r="BV1073" s="587" t="s">
        <v>480</v>
      </c>
    </row>
    <row r="1074" spans="1:74" ht="39.75" customHeight="1" x14ac:dyDescent="0.3">
      <c r="A1074" s="203">
        <v>6</v>
      </c>
      <c r="B1074" s="613" t="s">
        <v>53</v>
      </c>
      <c r="C1074" s="121" t="s">
        <v>480</v>
      </c>
      <c r="D1074" s="403">
        <v>22395</v>
      </c>
      <c r="E1074" s="657">
        <v>8344582</v>
      </c>
      <c r="F1074" s="405">
        <v>31</v>
      </c>
      <c r="G1074" s="69" t="s">
        <v>480</v>
      </c>
      <c r="H1074" s="66" t="s">
        <v>480</v>
      </c>
      <c r="I1074" s="66" t="s">
        <v>480</v>
      </c>
      <c r="J1074" s="66" t="s">
        <v>480</v>
      </c>
      <c r="K1074" s="665">
        <f>K1084+K1091+K1099+K1106+K1112+K1118</f>
        <v>106725</v>
      </c>
      <c r="L1074" s="121">
        <v>31</v>
      </c>
      <c r="M1074" s="937" t="s">
        <v>480</v>
      </c>
      <c r="N1074" s="582" t="s">
        <v>480</v>
      </c>
      <c r="O1074" s="582" t="s">
        <v>480</v>
      </c>
      <c r="P1074" s="582" t="s">
        <v>480</v>
      </c>
      <c r="Q1074" s="582" t="s">
        <v>480</v>
      </c>
      <c r="R1074" s="582" t="s">
        <v>480</v>
      </c>
      <c r="S1074" s="582" t="s">
        <v>480</v>
      </c>
      <c r="T1074" s="582" t="s">
        <v>480</v>
      </c>
      <c r="U1074" s="582" t="s">
        <v>480</v>
      </c>
      <c r="V1074" s="582" t="s">
        <v>480</v>
      </c>
      <c r="W1074" s="582" t="s">
        <v>480</v>
      </c>
      <c r="X1074" s="582" t="s">
        <v>480</v>
      </c>
      <c r="Y1074" s="582" t="s">
        <v>480</v>
      </c>
      <c r="Z1074" s="582" t="s">
        <v>480</v>
      </c>
      <c r="AA1074" s="582" t="s">
        <v>480</v>
      </c>
      <c r="AB1074" s="582" t="s">
        <v>480</v>
      </c>
      <c r="AC1074" s="582" t="s">
        <v>480</v>
      </c>
      <c r="AD1074" s="582" t="s">
        <v>480</v>
      </c>
      <c r="AE1074" s="582" t="s">
        <v>480</v>
      </c>
      <c r="AF1074" s="582" t="s">
        <v>480</v>
      </c>
      <c r="AG1074" s="582" t="s">
        <v>480</v>
      </c>
      <c r="AH1074" s="582" t="s">
        <v>480</v>
      </c>
      <c r="AI1074" s="582" t="s">
        <v>480</v>
      </c>
      <c r="AJ1074" s="582" t="s">
        <v>480</v>
      </c>
      <c r="AK1074" s="582" t="s">
        <v>480</v>
      </c>
      <c r="AL1074" s="582" t="s">
        <v>480</v>
      </c>
      <c r="AM1074" s="582" t="s">
        <v>480</v>
      </c>
      <c r="AN1074" s="582" t="s">
        <v>480</v>
      </c>
      <c r="AO1074" s="582" t="s">
        <v>480</v>
      </c>
      <c r="AP1074" s="582" t="s">
        <v>480</v>
      </c>
      <c r="AQ1074" s="582" t="s">
        <v>480</v>
      </c>
      <c r="AR1074" s="582" t="s">
        <v>480</v>
      </c>
      <c r="AS1074" s="582" t="s">
        <v>480</v>
      </c>
      <c r="AT1074" s="582" t="s">
        <v>480</v>
      </c>
      <c r="AU1074" s="582" t="s">
        <v>480</v>
      </c>
      <c r="AV1074" s="582" t="s">
        <v>480</v>
      </c>
      <c r="AW1074" s="582" t="s">
        <v>480</v>
      </c>
      <c r="AX1074" s="582" t="s">
        <v>480</v>
      </c>
      <c r="AY1074" s="582" t="s">
        <v>480</v>
      </c>
      <c r="AZ1074" s="582" t="s">
        <v>480</v>
      </c>
      <c r="BA1074" s="582" t="s">
        <v>480</v>
      </c>
      <c r="BB1074" s="582" t="s">
        <v>480</v>
      </c>
      <c r="BC1074" s="582" t="s">
        <v>480</v>
      </c>
      <c r="BD1074" s="582" t="s">
        <v>480</v>
      </c>
      <c r="BE1074" s="582" t="s">
        <v>480</v>
      </c>
      <c r="BF1074" s="582" t="s">
        <v>480</v>
      </c>
      <c r="BG1074" s="582" t="s">
        <v>480</v>
      </c>
      <c r="BH1074" s="582" t="s">
        <v>480</v>
      </c>
      <c r="BI1074" s="582" t="s">
        <v>480</v>
      </c>
      <c r="BJ1074" s="582" t="s">
        <v>480</v>
      </c>
      <c r="BK1074" s="582" t="s">
        <v>480</v>
      </c>
      <c r="BL1074" s="582" t="s">
        <v>480</v>
      </c>
      <c r="BM1074" s="582" t="s">
        <v>480</v>
      </c>
      <c r="BN1074" s="582" t="s">
        <v>480</v>
      </c>
      <c r="BO1074" s="582" t="s">
        <v>480</v>
      </c>
      <c r="BP1074" s="582" t="s">
        <v>480</v>
      </c>
      <c r="BQ1074" s="582" t="s">
        <v>480</v>
      </c>
      <c r="BR1074" s="582" t="s">
        <v>480</v>
      </c>
      <c r="BS1074" s="582" t="s">
        <v>480</v>
      </c>
      <c r="BT1074" s="582" t="s">
        <v>480</v>
      </c>
      <c r="BU1074" s="582" t="s">
        <v>480</v>
      </c>
      <c r="BV1074" s="587" t="s">
        <v>480</v>
      </c>
    </row>
    <row r="1075" spans="1:74" ht="58.5" customHeight="1" x14ac:dyDescent="0.3">
      <c r="A1075" s="1189">
        <v>32</v>
      </c>
      <c r="B1075" s="1189" t="s">
        <v>937</v>
      </c>
      <c r="C1075" s="1190" t="s">
        <v>938</v>
      </c>
      <c r="D1075" s="1190">
        <v>5710</v>
      </c>
      <c r="E1075" s="1192">
        <v>2127598</v>
      </c>
      <c r="F1075" s="1189">
        <v>7</v>
      </c>
      <c r="G1075" s="383" t="s">
        <v>939</v>
      </c>
      <c r="H1075" s="395" t="s">
        <v>489</v>
      </c>
      <c r="I1075" s="395" t="s">
        <v>505</v>
      </c>
      <c r="J1075" s="644">
        <v>0</v>
      </c>
      <c r="K1075" s="697">
        <v>2100</v>
      </c>
      <c r="L1075" s="628">
        <v>1</v>
      </c>
      <c r="M1075" s="935" t="s">
        <v>158</v>
      </c>
      <c r="N1075" s="582" t="s">
        <v>480</v>
      </c>
      <c r="O1075" s="582" t="s">
        <v>480</v>
      </c>
      <c r="P1075" s="582" t="s">
        <v>480</v>
      </c>
      <c r="Q1075" s="582" t="s">
        <v>480</v>
      </c>
      <c r="R1075" s="582" t="s">
        <v>480</v>
      </c>
      <c r="S1075" s="582" t="s">
        <v>480</v>
      </c>
      <c r="T1075" s="582" t="s">
        <v>480</v>
      </c>
      <c r="U1075" s="582" t="s">
        <v>480</v>
      </c>
      <c r="V1075" s="582" t="s">
        <v>480</v>
      </c>
      <c r="W1075" s="582" t="s">
        <v>480</v>
      </c>
      <c r="X1075" s="582" t="s">
        <v>480</v>
      </c>
      <c r="Y1075" s="582" t="s">
        <v>480</v>
      </c>
      <c r="Z1075" s="582" t="s">
        <v>480</v>
      </c>
      <c r="AA1075" s="582" t="s">
        <v>480</v>
      </c>
      <c r="AB1075" s="582" t="s">
        <v>480</v>
      </c>
      <c r="AC1075" s="582" t="s">
        <v>480</v>
      </c>
      <c r="AD1075" s="582" t="s">
        <v>480</v>
      </c>
      <c r="AE1075" s="582" t="s">
        <v>480</v>
      </c>
      <c r="AF1075" s="582" t="s">
        <v>480</v>
      </c>
      <c r="AG1075" s="582" t="s">
        <v>480</v>
      </c>
      <c r="AH1075" s="582" t="s">
        <v>480</v>
      </c>
      <c r="AI1075" s="582" t="s">
        <v>480</v>
      </c>
      <c r="AJ1075" s="582" t="s">
        <v>480</v>
      </c>
      <c r="AK1075" s="582" t="s">
        <v>480</v>
      </c>
      <c r="AL1075" s="582" t="s">
        <v>480</v>
      </c>
      <c r="AM1075" s="582" t="s">
        <v>480</v>
      </c>
      <c r="AN1075" s="582" t="s">
        <v>480</v>
      </c>
      <c r="AO1075" s="582" t="s">
        <v>480</v>
      </c>
      <c r="AP1075" s="582" t="s">
        <v>480</v>
      </c>
      <c r="AQ1075" s="582" t="s">
        <v>480</v>
      </c>
      <c r="AR1075" s="582" t="s">
        <v>480</v>
      </c>
      <c r="AS1075" s="582" t="s">
        <v>480</v>
      </c>
      <c r="AT1075" s="582" t="s">
        <v>480</v>
      </c>
      <c r="AU1075" s="582" t="s">
        <v>480</v>
      </c>
      <c r="AV1075" s="582" t="s">
        <v>480</v>
      </c>
      <c r="AW1075" s="582" t="s">
        <v>480</v>
      </c>
      <c r="AX1075" s="582" t="s">
        <v>480</v>
      </c>
      <c r="AY1075" s="582" t="s">
        <v>480</v>
      </c>
      <c r="AZ1075" s="582" t="s">
        <v>480</v>
      </c>
      <c r="BA1075" s="582" t="s">
        <v>480</v>
      </c>
      <c r="BB1075" s="582" t="s">
        <v>480</v>
      </c>
      <c r="BC1075" s="582" t="s">
        <v>480</v>
      </c>
      <c r="BD1075" s="582" t="s">
        <v>480</v>
      </c>
      <c r="BE1075" s="582" t="s">
        <v>480</v>
      </c>
      <c r="BF1075" s="582" t="s">
        <v>480</v>
      </c>
      <c r="BG1075" s="582" t="s">
        <v>480</v>
      </c>
      <c r="BH1075" s="582" t="s">
        <v>480</v>
      </c>
      <c r="BI1075" s="582" t="s">
        <v>480</v>
      </c>
      <c r="BJ1075" s="582" t="s">
        <v>480</v>
      </c>
      <c r="BK1075" s="582" t="s">
        <v>480</v>
      </c>
      <c r="BL1075" s="582" t="s">
        <v>480</v>
      </c>
      <c r="BM1075" s="582" t="s">
        <v>480</v>
      </c>
      <c r="BN1075" s="582" t="s">
        <v>480</v>
      </c>
      <c r="BO1075" s="582" t="s">
        <v>480</v>
      </c>
      <c r="BP1075" s="582" t="s">
        <v>480</v>
      </c>
      <c r="BQ1075" s="582" t="s">
        <v>480</v>
      </c>
      <c r="BR1075" s="582" t="s">
        <v>480</v>
      </c>
      <c r="BS1075" s="582" t="s">
        <v>480</v>
      </c>
      <c r="BT1075" s="582" t="s">
        <v>480</v>
      </c>
      <c r="BU1075" s="582" t="s">
        <v>480</v>
      </c>
      <c r="BV1075" s="587" t="s">
        <v>480</v>
      </c>
    </row>
    <row r="1076" spans="1:74" ht="46.5" customHeight="1" x14ac:dyDescent="0.3">
      <c r="A1076" s="1190"/>
      <c r="B1076" s="1190"/>
      <c r="C1076" s="1190"/>
      <c r="D1076" s="1190"/>
      <c r="E1076" s="1193"/>
      <c r="F1076" s="1190"/>
      <c r="G1076" s="383" t="s">
        <v>940</v>
      </c>
      <c r="H1076" s="395" t="s">
        <v>492</v>
      </c>
      <c r="I1076" s="395" t="s">
        <v>149</v>
      </c>
      <c r="J1076" s="396">
        <v>90</v>
      </c>
      <c r="K1076" s="697">
        <v>4140</v>
      </c>
      <c r="L1076" s="628">
        <v>2</v>
      </c>
      <c r="M1076" s="935" t="s">
        <v>150</v>
      </c>
      <c r="N1076" s="582" t="s">
        <v>480</v>
      </c>
      <c r="O1076" s="582" t="s">
        <v>480</v>
      </c>
      <c r="P1076" s="582" t="s">
        <v>480</v>
      </c>
      <c r="Q1076" s="582" t="s">
        <v>480</v>
      </c>
      <c r="R1076" s="582" t="s">
        <v>480</v>
      </c>
      <c r="S1076" s="582" t="s">
        <v>480</v>
      </c>
      <c r="T1076" s="582" t="s">
        <v>480</v>
      </c>
      <c r="U1076" s="582" t="s">
        <v>480</v>
      </c>
      <c r="V1076" s="582" t="s">
        <v>480</v>
      </c>
      <c r="W1076" s="582" t="s">
        <v>480</v>
      </c>
      <c r="X1076" s="582" t="s">
        <v>480</v>
      </c>
      <c r="Y1076" s="582" t="s">
        <v>480</v>
      </c>
      <c r="Z1076" s="582" t="s">
        <v>480</v>
      </c>
      <c r="AA1076" s="582" t="s">
        <v>480</v>
      </c>
      <c r="AB1076" s="582" t="s">
        <v>480</v>
      </c>
      <c r="AC1076" s="582" t="s">
        <v>480</v>
      </c>
      <c r="AD1076" s="582" t="s">
        <v>480</v>
      </c>
      <c r="AE1076" s="582" t="s">
        <v>480</v>
      </c>
      <c r="AF1076" s="582" t="s">
        <v>480</v>
      </c>
      <c r="AG1076" s="582" t="s">
        <v>480</v>
      </c>
      <c r="AH1076" s="582" t="s">
        <v>480</v>
      </c>
      <c r="AI1076" s="582" t="s">
        <v>480</v>
      </c>
      <c r="AJ1076" s="582" t="s">
        <v>480</v>
      </c>
      <c r="AK1076" s="582" t="s">
        <v>480</v>
      </c>
      <c r="AL1076" s="582" t="s">
        <v>480</v>
      </c>
      <c r="AM1076" s="582" t="s">
        <v>480</v>
      </c>
      <c r="AN1076" s="582" t="s">
        <v>480</v>
      </c>
      <c r="AO1076" s="582" t="s">
        <v>480</v>
      </c>
      <c r="AP1076" s="582" t="s">
        <v>480</v>
      </c>
      <c r="AQ1076" s="582" t="s">
        <v>480</v>
      </c>
      <c r="AR1076" s="582" t="s">
        <v>480</v>
      </c>
      <c r="AS1076" s="582" t="s">
        <v>480</v>
      </c>
      <c r="AT1076" s="582" t="s">
        <v>480</v>
      </c>
      <c r="AU1076" s="582" t="s">
        <v>480</v>
      </c>
      <c r="AV1076" s="582" t="s">
        <v>480</v>
      </c>
      <c r="AW1076" s="582" t="s">
        <v>480</v>
      </c>
      <c r="AX1076" s="582" t="s">
        <v>480</v>
      </c>
      <c r="AY1076" s="582" t="s">
        <v>480</v>
      </c>
      <c r="AZ1076" s="582" t="s">
        <v>480</v>
      </c>
      <c r="BA1076" s="582" t="s">
        <v>480</v>
      </c>
      <c r="BB1076" s="582" t="s">
        <v>480</v>
      </c>
      <c r="BC1076" s="582" t="s">
        <v>480</v>
      </c>
      <c r="BD1076" s="582" t="s">
        <v>480</v>
      </c>
      <c r="BE1076" s="582" t="s">
        <v>480</v>
      </c>
      <c r="BF1076" s="582" t="s">
        <v>480</v>
      </c>
      <c r="BG1076" s="582" t="s">
        <v>480</v>
      </c>
      <c r="BH1076" s="582" t="s">
        <v>480</v>
      </c>
      <c r="BI1076" s="582" t="s">
        <v>480</v>
      </c>
      <c r="BJ1076" s="582" t="s">
        <v>480</v>
      </c>
      <c r="BK1076" s="582" t="s">
        <v>480</v>
      </c>
      <c r="BL1076" s="582" t="s">
        <v>480</v>
      </c>
      <c r="BM1076" s="582" t="s">
        <v>480</v>
      </c>
      <c r="BN1076" s="582" t="s">
        <v>480</v>
      </c>
      <c r="BO1076" s="582" t="s">
        <v>480</v>
      </c>
      <c r="BP1076" s="582" t="s">
        <v>480</v>
      </c>
      <c r="BQ1076" s="582" t="s">
        <v>480</v>
      </c>
      <c r="BR1076" s="582" t="s">
        <v>480</v>
      </c>
      <c r="BS1076" s="582" t="s">
        <v>480</v>
      </c>
      <c r="BT1076" s="582" t="s">
        <v>480</v>
      </c>
      <c r="BU1076" s="582" t="s">
        <v>480</v>
      </c>
      <c r="BV1076" s="587" t="s">
        <v>480</v>
      </c>
    </row>
    <row r="1077" spans="1:74" ht="46.5" customHeight="1" x14ac:dyDescent="0.3">
      <c r="A1077" s="1190"/>
      <c r="B1077" s="1190"/>
      <c r="C1077" s="1190"/>
      <c r="D1077" s="1190"/>
      <c r="E1077" s="1193"/>
      <c r="F1077" s="1190"/>
      <c r="G1077" s="383" t="s">
        <v>941</v>
      </c>
      <c r="H1077" s="395" t="s">
        <v>492</v>
      </c>
      <c r="I1077" s="395" t="s">
        <v>942</v>
      </c>
      <c r="J1077" s="396">
        <v>12</v>
      </c>
      <c r="K1077" s="697">
        <v>2500</v>
      </c>
      <c r="L1077" s="628">
        <v>3</v>
      </c>
      <c r="M1077" s="935" t="s">
        <v>165</v>
      </c>
      <c r="N1077" s="582" t="s">
        <v>480</v>
      </c>
      <c r="O1077" s="582" t="s">
        <v>480</v>
      </c>
      <c r="P1077" s="582" t="s">
        <v>480</v>
      </c>
      <c r="Q1077" s="582" t="s">
        <v>480</v>
      </c>
      <c r="R1077" s="582" t="s">
        <v>480</v>
      </c>
      <c r="S1077" s="582" t="s">
        <v>480</v>
      </c>
      <c r="T1077" s="582" t="s">
        <v>480</v>
      </c>
      <c r="U1077" s="582" t="s">
        <v>480</v>
      </c>
      <c r="V1077" s="582" t="s">
        <v>480</v>
      </c>
      <c r="W1077" s="582" t="s">
        <v>480</v>
      </c>
      <c r="X1077" s="582" t="s">
        <v>480</v>
      </c>
      <c r="Y1077" s="582" t="s">
        <v>480</v>
      </c>
      <c r="Z1077" s="582" t="s">
        <v>480</v>
      </c>
      <c r="AA1077" s="582" t="s">
        <v>480</v>
      </c>
      <c r="AB1077" s="582" t="s">
        <v>480</v>
      </c>
      <c r="AC1077" s="582" t="s">
        <v>480</v>
      </c>
      <c r="AD1077" s="582" t="s">
        <v>480</v>
      </c>
      <c r="AE1077" s="582" t="s">
        <v>480</v>
      </c>
      <c r="AF1077" s="582" t="s">
        <v>480</v>
      </c>
      <c r="AG1077" s="582" t="s">
        <v>480</v>
      </c>
      <c r="AH1077" s="582" t="s">
        <v>480</v>
      </c>
      <c r="AI1077" s="582" t="s">
        <v>480</v>
      </c>
      <c r="AJ1077" s="582" t="s">
        <v>480</v>
      </c>
      <c r="AK1077" s="582" t="s">
        <v>480</v>
      </c>
      <c r="AL1077" s="582" t="s">
        <v>480</v>
      </c>
      <c r="AM1077" s="582" t="s">
        <v>480</v>
      </c>
      <c r="AN1077" s="582" t="s">
        <v>480</v>
      </c>
      <c r="AO1077" s="582" t="s">
        <v>480</v>
      </c>
      <c r="AP1077" s="582" t="s">
        <v>480</v>
      </c>
      <c r="AQ1077" s="582" t="s">
        <v>480</v>
      </c>
      <c r="AR1077" s="582" t="s">
        <v>480</v>
      </c>
      <c r="AS1077" s="582" t="s">
        <v>480</v>
      </c>
      <c r="AT1077" s="582" t="s">
        <v>480</v>
      </c>
      <c r="AU1077" s="582" t="s">
        <v>480</v>
      </c>
      <c r="AV1077" s="582" t="s">
        <v>480</v>
      </c>
      <c r="AW1077" s="582" t="s">
        <v>480</v>
      </c>
      <c r="AX1077" s="582" t="s">
        <v>480</v>
      </c>
      <c r="AY1077" s="582" t="s">
        <v>480</v>
      </c>
      <c r="AZ1077" s="582" t="s">
        <v>480</v>
      </c>
      <c r="BA1077" s="582" t="s">
        <v>480</v>
      </c>
      <c r="BB1077" s="582" t="s">
        <v>480</v>
      </c>
      <c r="BC1077" s="582" t="s">
        <v>480</v>
      </c>
      <c r="BD1077" s="582" t="s">
        <v>480</v>
      </c>
      <c r="BE1077" s="582" t="s">
        <v>480</v>
      </c>
      <c r="BF1077" s="582" t="s">
        <v>480</v>
      </c>
      <c r="BG1077" s="582" t="s">
        <v>480</v>
      </c>
      <c r="BH1077" s="582" t="s">
        <v>480</v>
      </c>
      <c r="BI1077" s="582" t="s">
        <v>480</v>
      </c>
      <c r="BJ1077" s="582" t="s">
        <v>480</v>
      </c>
      <c r="BK1077" s="582" t="s">
        <v>480</v>
      </c>
      <c r="BL1077" s="582" t="s">
        <v>480</v>
      </c>
      <c r="BM1077" s="582" t="s">
        <v>480</v>
      </c>
      <c r="BN1077" s="582" t="s">
        <v>480</v>
      </c>
      <c r="BO1077" s="582" t="s">
        <v>480</v>
      </c>
      <c r="BP1077" s="582" t="s">
        <v>480</v>
      </c>
      <c r="BQ1077" s="582" t="s">
        <v>480</v>
      </c>
      <c r="BR1077" s="582" t="s">
        <v>480</v>
      </c>
      <c r="BS1077" s="582" t="s">
        <v>480</v>
      </c>
      <c r="BT1077" s="582" t="s">
        <v>480</v>
      </c>
      <c r="BU1077" s="582" t="s">
        <v>480</v>
      </c>
      <c r="BV1077" s="587" t="s">
        <v>480</v>
      </c>
    </row>
    <row r="1078" spans="1:74" ht="46.5" customHeight="1" x14ac:dyDescent="0.3">
      <c r="A1078" s="1190"/>
      <c r="B1078" s="1190"/>
      <c r="C1078" s="1190"/>
      <c r="D1078" s="1190"/>
      <c r="E1078" s="1193"/>
      <c r="F1078" s="1190"/>
      <c r="G1078" s="410" t="s">
        <v>943</v>
      </c>
      <c r="H1078" s="395" t="s">
        <v>492</v>
      </c>
      <c r="I1078" s="395" t="s">
        <v>25</v>
      </c>
      <c r="J1078" s="395">
        <v>3</v>
      </c>
      <c r="K1078" s="680">
        <v>900</v>
      </c>
      <c r="L1078" s="628">
        <v>4</v>
      </c>
      <c r="M1078" s="935" t="s">
        <v>493</v>
      </c>
      <c r="N1078" s="582"/>
      <c r="O1078" s="582"/>
      <c r="P1078" s="582"/>
      <c r="Q1078" s="582"/>
      <c r="R1078" s="582"/>
      <c r="S1078" s="582"/>
      <c r="T1078" s="582"/>
      <c r="U1078" s="582"/>
      <c r="V1078" s="582"/>
      <c r="W1078" s="582"/>
      <c r="X1078" s="582"/>
      <c r="Y1078" s="582"/>
      <c r="Z1078" s="582"/>
      <c r="AA1078" s="582"/>
      <c r="AB1078" s="582"/>
      <c r="AC1078" s="582"/>
      <c r="AD1078" s="582"/>
      <c r="AE1078" s="582"/>
      <c r="AF1078" s="582"/>
      <c r="AG1078" s="582"/>
      <c r="AH1078" s="582"/>
      <c r="AI1078" s="582"/>
      <c r="AJ1078" s="582"/>
      <c r="AK1078" s="582"/>
      <c r="AL1078" s="582"/>
      <c r="AM1078" s="582"/>
      <c r="AN1078" s="582"/>
      <c r="AO1078" s="582"/>
      <c r="AP1078" s="582"/>
      <c r="AQ1078" s="582"/>
      <c r="AR1078" s="582"/>
      <c r="AS1078" s="582"/>
      <c r="AT1078" s="582"/>
      <c r="AU1078" s="582"/>
      <c r="AV1078" s="582"/>
      <c r="AW1078" s="582"/>
      <c r="AX1078" s="582"/>
      <c r="AY1078" s="582"/>
      <c r="AZ1078" s="582"/>
      <c r="BA1078" s="582"/>
      <c r="BB1078" s="582"/>
      <c r="BC1078" s="582"/>
      <c r="BD1078" s="582"/>
      <c r="BE1078" s="582"/>
      <c r="BF1078" s="582"/>
      <c r="BG1078" s="582"/>
      <c r="BH1078" s="582"/>
      <c r="BI1078" s="582"/>
      <c r="BJ1078" s="582"/>
      <c r="BK1078" s="582"/>
      <c r="BL1078" s="582"/>
      <c r="BM1078" s="582"/>
      <c r="BN1078" s="582"/>
      <c r="BO1078" s="582"/>
      <c r="BP1078" s="582"/>
      <c r="BQ1078" s="582"/>
      <c r="BR1078" s="582"/>
      <c r="BS1078" s="582"/>
      <c r="BT1078" s="582"/>
      <c r="BU1078" s="582"/>
      <c r="BV1078" s="583"/>
    </row>
    <row r="1079" spans="1:74" ht="46.5" customHeight="1" x14ac:dyDescent="0.3">
      <c r="A1079" s="1190"/>
      <c r="B1079" s="1190"/>
      <c r="C1079" s="1190"/>
      <c r="D1079" s="1190"/>
      <c r="E1079" s="1193"/>
      <c r="F1079" s="1190"/>
      <c r="G1079" s="383" t="s">
        <v>796</v>
      </c>
      <c r="H1079" s="395" t="s">
        <v>484</v>
      </c>
      <c r="I1079" s="395" t="s">
        <v>25</v>
      </c>
      <c r="J1079" s="395">
        <v>18</v>
      </c>
      <c r="K1079" s="680">
        <v>12600</v>
      </c>
      <c r="L1079" s="628">
        <v>5</v>
      </c>
      <c r="M1079" s="935" t="s">
        <v>126</v>
      </c>
      <c r="N1079" s="582"/>
      <c r="O1079" s="582"/>
      <c r="P1079" s="582"/>
      <c r="Q1079" s="582"/>
      <c r="R1079" s="582"/>
      <c r="S1079" s="582"/>
      <c r="T1079" s="582"/>
      <c r="U1079" s="582"/>
      <c r="V1079" s="582"/>
      <c r="W1079" s="582"/>
      <c r="X1079" s="582"/>
      <c r="Y1079" s="582"/>
      <c r="Z1079" s="582"/>
      <c r="AA1079" s="582"/>
      <c r="AB1079" s="582"/>
      <c r="AC1079" s="582"/>
      <c r="AD1079" s="582"/>
      <c r="AE1079" s="582"/>
      <c r="AF1079" s="582"/>
      <c r="AG1079" s="582"/>
      <c r="AH1079" s="582"/>
      <c r="AI1079" s="582"/>
      <c r="AJ1079" s="582"/>
      <c r="AK1079" s="582"/>
      <c r="AL1079" s="582"/>
      <c r="AM1079" s="582"/>
      <c r="AN1079" s="582"/>
      <c r="AO1079" s="582"/>
      <c r="AP1079" s="582"/>
      <c r="AQ1079" s="582"/>
      <c r="AR1079" s="582"/>
      <c r="AS1079" s="582"/>
      <c r="AT1079" s="582"/>
      <c r="AU1079" s="582"/>
      <c r="AV1079" s="582"/>
      <c r="AW1079" s="582"/>
      <c r="AX1079" s="582"/>
      <c r="AY1079" s="582"/>
      <c r="AZ1079" s="582"/>
      <c r="BA1079" s="582"/>
      <c r="BB1079" s="582"/>
      <c r="BC1079" s="582"/>
      <c r="BD1079" s="582"/>
      <c r="BE1079" s="582"/>
      <c r="BF1079" s="582"/>
      <c r="BG1079" s="582"/>
      <c r="BH1079" s="582"/>
      <c r="BI1079" s="582"/>
      <c r="BJ1079" s="582"/>
      <c r="BK1079" s="582"/>
      <c r="BL1079" s="582"/>
      <c r="BM1079" s="582"/>
      <c r="BN1079" s="582"/>
      <c r="BO1079" s="582"/>
      <c r="BP1079" s="582"/>
      <c r="BQ1079" s="582"/>
      <c r="BR1079" s="582"/>
      <c r="BS1079" s="582"/>
      <c r="BT1079" s="582"/>
      <c r="BU1079" s="582"/>
      <c r="BV1079" s="583"/>
    </row>
    <row r="1080" spans="1:74" ht="46.5" customHeight="1" x14ac:dyDescent="0.3">
      <c r="A1080" s="1190"/>
      <c r="B1080" s="1190"/>
      <c r="C1080" s="1190"/>
      <c r="D1080" s="1190"/>
      <c r="E1080" s="1193"/>
      <c r="F1080" s="1190"/>
      <c r="G1080" s="1182" t="s">
        <v>944</v>
      </c>
      <c r="H1080" s="1184" t="s">
        <v>855</v>
      </c>
      <c r="I1080" s="1184" t="s">
        <v>133</v>
      </c>
      <c r="J1080" s="1184">
        <v>5</v>
      </c>
      <c r="K1080" s="1186">
        <v>750</v>
      </c>
      <c r="L1080" s="1188">
        <v>6</v>
      </c>
      <c r="M1080" s="1035" t="s">
        <v>135</v>
      </c>
      <c r="N1080" s="582"/>
      <c r="O1080" s="582"/>
      <c r="P1080" s="582"/>
      <c r="Q1080" s="582"/>
      <c r="R1080" s="582"/>
      <c r="S1080" s="582"/>
      <c r="T1080" s="582"/>
      <c r="U1080" s="582"/>
      <c r="V1080" s="582"/>
      <c r="W1080" s="582"/>
      <c r="X1080" s="582"/>
      <c r="Y1080" s="582"/>
      <c r="Z1080" s="582"/>
      <c r="AA1080" s="582"/>
      <c r="AB1080" s="582"/>
      <c r="AC1080" s="582"/>
      <c r="AD1080" s="582"/>
      <c r="AE1080" s="582"/>
      <c r="AF1080" s="582"/>
      <c r="AG1080" s="582"/>
      <c r="AH1080" s="582"/>
      <c r="AI1080" s="582"/>
      <c r="AJ1080" s="582"/>
      <c r="AK1080" s="582"/>
      <c r="AL1080" s="582"/>
      <c r="AM1080" s="582"/>
      <c r="AN1080" s="582"/>
      <c r="AO1080" s="582"/>
      <c r="AP1080" s="582"/>
      <c r="AQ1080" s="582"/>
      <c r="AR1080" s="582"/>
      <c r="AS1080" s="582"/>
      <c r="AT1080" s="582"/>
      <c r="AU1080" s="582"/>
      <c r="AV1080" s="582"/>
      <c r="AW1080" s="582"/>
      <c r="AX1080" s="582"/>
      <c r="AY1080" s="582"/>
      <c r="AZ1080" s="582"/>
      <c r="BA1080" s="582"/>
      <c r="BB1080" s="582"/>
      <c r="BC1080" s="582"/>
      <c r="BD1080" s="582"/>
      <c r="BE1080" s="582"/>
      <c r="BF1080" s="582"/>
      <c r="BG1080" s="582"/>
      <c r="BH1080" s="582"/>
      <c r="BI1080" s="582"/>
      <c r="BJ1080" s="582"/>
      <c r="BK1080" s="582"/>
      <c r="BL1080" s="582"/>
      <c r="BM1080" s="582"/>
      <c r="BN1080" s="582"/>
      <c r="BO1080" s="582"/>
      <c r="BP1080" s="582"/>
      <c r="BQ1080" s="582"/>
      <c r="BR1080" s="582"/>
      <c r="BS1080" s="582"/>
      <c r="BT1080" s="582"/>
      <c r="BU1080" s="582"/>
      <c r="BV1080" s="583"/>
    </row>
    <row r="1081" spans="1:74" ht="15" customHeight="1" x14ac:dyDescent="0.3">
      <c r="A1081" s="1190"/>
      <c r="B1081" s="1190"/>
      <c r="C1081" s="1190"/>
      <c r="D1081" s="1190"/>
      <c r="E1081" s="1193"/>
      <c r="F1081" s="1190"/>
      <c r="G1081" s="1182"/>
      <c r="H1081" s="1185"/>
      <c r="I1081" s="1185"/>
      <c r="J1081" s="1185"/>
      <c r="K1081" s="1187"/>
      <c r="L1081" s="1188"/>
      <c r="M1081" s="1035"/>
      <c r="N1081" s="582"/>
      <c r="O1081" s="582"/>
      <c r="P1081" s="582"/>
      <c r="Q1081" s="582"/>
      <c r="R1081" s="582"/>
      <c r="S1081" s="582"/>
      <c r="T1081" s="582"/>
      <c r="U1081" s="582"/>
      <c r="V1081" s="582"/>
      <c r="W1081" s="582"/>
      <c r="X1081" s="582"/>
      <c r="Y1081" s="582"/>
      <c r="Z1081" s="582"/>
      <c r="AA1081" s="582"/>
      <c r="AB1081" s="582"/>
      <c r="AC1081" s="582"/>
      <c r="AD1081" s="582"/>
      <c r="AE1081" s="582"/>
      <c r="AF1081" s="582"/>
      <c r="AG1081" s="582"/>
      <c r="AH1081" s="582"/>
      <c r="AI1081" s="582"/>
      <c r="AJ1081" s="582"/>
      <c r="AK1081" s="582"/>
      <c r="AL1081" s="582"/>
      <c r="AM1081" s="582"/>
      <c r="AN1081" s="582"/>
      <c r="AO1081" s="582"/>
      <c r="AP1081" s="582"/>
      <c r="AQ1081" s="582"/>
      <c r="AR1081" s="582"/>
      <c r="AS1081" s="582"/>
      <c r="AT1081" s="582"/>
      <c r="AU1081" s="582"/>
      <c r="AV1081" s="582"/>
      <c r="AW1081" s="582"/>
      <c r="AX1081" s="582"/>
      <c r="AY1081" s="582"/>
      <c r="AZ1081" s="582"/>
      <c r="BA1081" s="582"/>
      <c r="BB1081" s="582"/>
      <c r="BC1081" s="582"/>
      <c r="BD1081" s="582"/>
      <c r="BE1081" s="582"/>
      <c r="BF1081" s="582"/>
      <c r="BG1081" s="582"/>
      <c r="BH1081" s="582"/>
      <c r="BI1081" s="582"/>
      <c r="BJ1081" s="582"/>
      <c r="BK1081" s="582"/>
      <c r="BL1081" s="582"/>
      <c r="BM1081" s="582"/>
      <c r="BN1081" s="582"/>
      <c r="BO1081" s="582"/>
      <c r="BP1081" s="582"/>
      <c r="BQ1081" s="582"/>
      <c r="BR1081" s="582"/>
      <c r="BS1081" s="582"/>
      <c r="BT1081" s="582"/>
      <c r="BU1081" s="582"/>
      <c r="BV1081" s="583"/>
    </row>
    <row r="1082" spans="1:74" ht="46.5" customHeight="1" x14ac:dyDescent="0.3">
      <c r="A1082" s="1190"/>
      <c r="B1082" s="1190"/>
      <c r="C1082" s="1190"/>
      <c r="D1082" s="1190"/>
      <c r="E1082" s="1193"/>
      <c r="F1082" s="1190"/>
      <c r="G1082" s="1183"/>
      <c r="H1082" s="395" t="s">
        <v>484</v>
      </c>
      <c r="I1082" s="395" t="s">
        <v>25</v>
      </c>
      <c r="J1082" s="395">
        <v>21</v>
      </c>
      <c r="K1082" s="680">
        <v>3080</v>
      </c>
      <c r="L1082" s="1188"/>
      <c r="M1082" s="1036"/>
      <c r="N1082" s="582"/>
      <c r="O1082" s="582"/>
      <c r="P1082" s="582"/>
      <c r="Q1082" s="582"/>
      <c r="R1082" s="582"/>
      <c r="S1082" s="582"/>
      <c r="T1082" s="582"/>
      <c r="U1082" s="582"/>
      <c r="V1082" s="582"/>
      <c r="W1082" s="582"/>
      <c r="X1082" s="582"/>
      <c r="Y1082" s="582"/>
      <c r="Z1082" s="582"/>
      <c r="AA1082" s="582"/>
      <c r="AB1082" s="582"/>
      <c r="AC1082" s="582"/>
      <c r="AD1082" s="582"/>
      <c r="AE1082" s="582"/>
      <c r="AF1082" s="582"/>
      <c r="AG1082" s="582"/>
      <c r="AH1082" s="582"/>
      <c r="AI1082" s="582"/>
      <c r="AJ1082" s="582"/>
      <c r="AK1082" s="582"/>
      <c r="AL1082" s="582"/>
      <c r="AM1082" s="582"/>
      <c r="AN1082" s="582"/>
      <c r="AO1082" s="582"/>
      <c r="AP1082" s="582"/>
      <c r="AQ1082" s="582"/>
      <c r="AR1082" s="582"/>
      <c r="AS1082" s="582"/>
      <c r="AT1082" s="582"/>
      <c r="AU1082" s="582"/>
      <c r="AV1082" s="582"/>
      <c r="AW1082" s="582"/>
      <c r="AX1082" s="582"/>
      <c r="AY1082" s="582"/>
      <c r="AZ1082" s="582"/>
      <c r="BA1082" s="582"/>
      <c r="BB1082" s="582"/>
      <c r="BC1082" s="582"/>
      <c r="BD1082" s="582"/>
      <c r="BE1082" s="582"/>
      <c r="BF1082" s="582"/>
      <c r="BG1082" s="582"/>
      <c r="BH1082" s="582"/>
      <c r="BI1082" s="582"/>
      <c r="BJ1082" s="582"/>
      <c r="BK1082" s="582"/>
      <c r="BL1082" s="582"/>
      <c r="BM1082" s="582"/>
      <c r="BN1082" s="582"/>
      <c r="BO1082" s="582"/>
      <c r="BP1082" s="582"/>
      <c r="BQ1082" s="582"/>
      <c r="BR1082" s="582"/>
      <c r="BS1082" s="582"/>
      <c r="BT1082" s="582"/>
      <c r="BU1082" s="582"/>
      <c r="BV1082" s="583"/>
    </row>
    <row r="1083" spans="1:74" ht="46.5" customHeight="1" x14ac:dyDescent="0.3">
      <c r="A1083" s="1191"/>
      <c r="B1083" s="1191"/>
      <c r="C1083" s="1191"/>
      <c r="D1083" s="1191"/>
      <c r="E1083" s="1194"/>
      <c r="F1083" s="1191"/>
      <c r="G1083" s="383" t="s">
        <v>945</v>
      </c>
      <c r="H1083" s="395" t="s">
        <v>492</v>
      </c>
      <c r="I1083" s="395" t="s">
        <v>133</v>
      </c>
      <c r="J1083" s="395">
        <v>2</v>
      </c>
      <c r="K1083" s="680">
        <v>1000</v>
      </c>
      <c r="L1083" s="628">
        <v>7</v>
      </c>
      <c r="M1083" s="935" t="s">
        <v>577</v>
      </c>
      <c r="N1083" s="582"/>
      <c r="O1083" s="582"/>
      <c r="P1083" s="582"/>
      <c r="Q1083" s="582"/>
      <c r="R1083" s="582"/>
      <c r="S1083" s="582"/>
      <c r="T1083" s="582"/>
      <c r="U1083" s="582"/>
      <c r="V1083" s="582"/>
      <c r="W1083" s="582"/>
      <c r="X1083" s="582"/>
      <c r="Y1083" s="582"/>
      <c r="Z1083" s="582"/>
      <c r="AA1083" s="582"/>
      <c r="AB1083" s="582"/>
      <c r="AC1083" s="582"/>
      <c r="AD1083" s="582"/>
      <c r="AE1083" s="582"/>
      <c r="AF1083" s="582"/>
      <c r="AG1083" s="582"/>
      <c r="AH1083" s="582"/>
      <c r="AI1083" s="582"/>
      <c r="AJ1083" s="582"/>
      <c r="AK1083" s="582"/>
      <c r="AL1083" s="582"/>
      <c r="AM1083" s="582"/>
      <c r="AN1083" s="582"/>
      <c r="AO1083" s="582"/>
      <c r="AP1083" s="582"/>
      <c r="AQ1083" s="582"/>
      <c r="AR1083" s="582"/>
      <c r="AS1083" s="582"/>
      <c r="AT1083" s="582"/>
      <c r="AU1083" s="582"/>
      <c r="AV1083" s="582"/>
      <c r="AW1083" s="582"/>
      <c r="AX1083" s="582"/>
      <c r="AY1083" s="582"/>
      <c r="AZ1083" s="582"/>
      <c r="BA1083" s="582"/>
      <c r="BB1083" s="582"/>
      <c r="BC1083" s="582"/>
      <c r="BD1083" s="582"/>
      <c r="BE1083" s="582"/>
      <c r="BF1083" s="582"/>
      <c r="BG1083" s="582"/>
      <c r="BH1083" s="582"/>
      <c r="BI1083" s="582"/>
      <c r="BJ1083" s="582"/>
      <c r="BK1083" s="582"/>
      <c r="BL1083" s="582"/>
      <c r="BM1083" s="582"/>
      <c r="BN1083" s="582"/>
      <c r="BO1083" s="582"/>
      <c r="BP1083" s="582"/>
      <c r="BQ1083" s="582"/>
      <c r="BR1083" s="582"/>
      <c r="BS1083" s="582"/>
      <c r="BT1083" s="582"/>
      <c r="BU1083" s="582"/>
      <c r="BV1083" s="583"/>
    </row>
    <row r="1084" spans="1:74" ht="39.75" customHeight="1" x14ac:dyDescent="0.3">
      <c r="A1084" s="337" t="s">
        <v>480</v>
      </c>
      <c r="B1084" s="80" t="s">
        <v>811</v>
      </c>
      <c r="C1084" s="80" t="s">
        <v>480</v>
      </c>
      <c r="D1084" s="62" t="s">
        <v>480</v>
      </c>
      <c r="E1084" s="669" t="s">
        <v>480</v>
      </c>
      <c r="F1084" s="62">
        <v>7</v>
      </c>
      <c r="G1084" s="71" t="s">
        <v>480</v>
      </c>
      <c r="H1084" s="54" t="s">
        <v>480</v>
      </c>
      <c r="I1084" s="54" t="s">
        <v>480</v>
      </c>
      <c r="J1084" s="54" t="s">
        <v>480</v>
      </c>
      <c r="K1084" s="664">
        <f>SUM(K1075:K1083)</f>
        <v>27070</v>
      </c>
      <c r="L1084" s="630">
        <v>7</v>
      </c>
      <c r="M1084" s="935" t="s">
        <v>480</v>
      </c>
      <c r="N1084" s="582"/>
      <c r="O1084" s="582"/>
      <c r="P1084" s="582"/>
      <c r="Q1084" s="582"/>
      <c r="R1084" s="582"/>
      <c r="S1084" s="582"/>
      <c r="T1084" s="582"/>
      <c r="U1084" s="582"/>
      <c r="V1084" s="582"/>
      <c r="W1084" s="582"/>
      <c r="X1084" s="582"/>
      <c r="Y1084" s="582"/>
      <c r="Z1084" s="582"/>
      <c r="AA1084" s="582"/>
      <c r="AB1084" s="582"/>
      <c r="AC1084" s="582"/>
      <c r="AD1084" s="582"/>
      <c r="AE1084" s="582"/>
      <c r="AF1084" s="582"/>
      <c r="AG1084" s="582"/>
      <c r="AH1084" s="582"/>
      <c r="AI1084" s="582"/>
      <c r="AJ1084" s="582"/>
      <c r="AK1084" s="582"/>
      <c r="AL1084" s="582"/>
      <c r="AM1084" s="582"/>
      <c r="AN1084" s="582"/>
      <c r="AO1084" s="582"/>
      <c r="AP1084" s="582"/>
      <c r="AQ1084" s="582"/>
      <c r="AR1084" s="582"/>
      <c r="AS1084" s="582"/>
      <c r="AT1084" s="582"/>
      <c r="AU1084" s="582"/>
      <c r="AV1084" s="582"/>
      <c r="AW1084" s="582"/>
      <c r="AX1084" s="582"/>
      <c r="AY1084" s="582"/>
      <c r="AZ1084" s="582"/>
      <c r="BA1084" s="582"/>
      <c r="BB1084" s="582"/>
      <c r="BC1084" s="582"/>
      <c r="BD1084" s="582"/>
      <c r="BE1084" s="582"/>
      <c r="BF1084" s="582"/>
      <c r="BG1084" s="582"/>
      <c r="BH1084" s="582"/>
      <c r="BI1084" s="582"/>
      <c r="BJ1084" s="582"/>
      <c r="BK1084" s="582"/>
      <c r="BL1084" s="582"/>
      <c r="BM1084" s="582"/>
      <c r="BN1084" s="582"/>
      <c r="BO1084" s="582"/>
      <c r="BP1084" s="582"/>
      <c r="BQ1084" s="582"/>
      <c r="BR1084" s="582"/>
      <c r="BS1084" s="582"/>
      <c r="BT1084" s="582"/>
      <c r="BU1084" s="582"/>
      <c r="BV1084" s="583"/>
    </row>
    <row r="1085" spans="1:74" ht="72.75" customHeight="1" x14ac:dyDescent="0.3">
      <c r="A1085" s="1189">
        <v>33</v>
      </c>
      <c r="B1085" s="1189" t="s">
        <v>937</v>
      </c>
      <c r="C1085" s="1189" t="s">
        <v>946</v>
      </c>
      <c r="D1085" s="1189">
        <v>1694</v>
      </c>
      <c r="E1085" s="1192">
        <v>631200</v>
      </c>
      <c r="F1085" s="1189">
        <v>4</v>
      </c>
      <c r="G1085" s="595" t="s">
        <v>947</v>
      </c>
      <c r="H1085" s="604" t="s">
        <v>492</v>
      </c>
      <c r="I1085" s="604" t="s">
        <v>25</v>
      </c>
      <c r="J1085" s="605">
        <v>1.1000000000000001</v>
      </c>
      <c r="K1085" s="693">
        <v>330</v>
      </c>
      <c r="L1085" s="628">
        <v>1</v>
      </c>
      <c r="M1085" s="935" t="s">
        <v>493</v>
      </c>
      <c r="N1085" s="582"/>
      <c r="O1085" s="582"/>
      <c r="P1085" s="582"/>
      <c r="Q1085" s="582"/>
      <c r="R1085" s="582"/>
      <c r="S1085" s="582"/>
      <c r="T1085" s="582"/>
      <c r="U1085" s="582"/>
      <c r="V1085" s="582"/>
      <c r="W1085" s="582"/>
      <c r="X1085" s="582"/>
      <c r="Y1085" s="582"/>
      <c r="Z1085" s="582"/>
      <c r="AA1085" s="582"/>
      <c r="AB1085" s="582"/>
      <c r="AC1085" s="582"/>
      <c r="AD1085" s="582"/>
      <c r="AE1085" s="582"/>
      <c r="AF1085" s="582"/>
      <c r="AG1085" s="582"/>
      <c r="AH1085" s="582"/>
      <c r="AI1085" s="582"/>
      <c r="AJ1085" s="582"/>
      <c r="AK1085" s="582"/>
      <c r="AL1085" s="582"/>
      <c r="AM1085" s="582"/>
      <c r="AN1085" s="582"/>
      <c r="AO1085" s="582"/>
      <c r="AP1085" s="582"/>
      <c r="AQ1085" s="582"/>
      <c r="AR1085" s="582"/>
      <c r="AS1085" s="582"/>
      <c r="AT1085" s="582"/>
      <c r="AU1085" s="582"/>
      <c r="AV1085" s="582"/>
      <c r="AW1085" s="582"/>
      <c r="AX1085" s="582"/>
      <c r="AY1085" s="582"/>
      <c r="AZ1085" s="582"/>
      <c r="BA1085" s="582"/>
      <c r="BB1085" s="582"/>
      <c r="BC1085" s="582"/>
      <c r="BD1085" s="582"/>
      <c r="BE1085" s="582"/>
      <c r="BF1085" s="582"/>
      <c r="BG1085" s="582"/>
      <c r="BH1085" s="582"/>
      <c r="BI1085" s="582"/>
      <c r="BJ1085" s="582"/>
      <c r="BK1085" s="582"/>
      <c r="BL1085" s="582"/>
      <c r="BM1085" s="582"/>
      <c r="BN1085" s="582"/>
      <c r="BO1085" s="582"/>
      <c r="BP1085" s="582"/>
      <c r="BQ1085" s="582"/>
      <c r="BR1085" s="582"/>
      <c r="BS1085" s="582"/>
      <c r="BT1085" s="582"/>
      <c r="BU1085" s="582"/>
      <c r="BV1085" s="583"/>
    </row>
    <row r="1086" spans="1:74" ht="76.5" customHeight="1" x14ac:dyDescent="0.3">
      <c r="A1086" s="1190"/>
      <c r="B1086" s="1190"/>
      <c r="C1086" s="1190"/>
      <c r="D1086" s="1190"/>
      <c r="E1086" s="1193"/>
      <c r="F1086" s="1190"/>
      <c r="G1086" s="383" t="s">
        <v>948</v>
      </c>
      <c r="H1086" s="395" t="s">
        <v>489</v>
      </c>
      <c r="I1086" s="395" t="s">
        <v>505</v>
      </c>
      <c r="J1086" s="644">
        <v>180</v>
      </c>
      <c r="K1086" s="684">
        <v>3940</v>
      </c>
      <c r="L1086" s="629">
        <v>2</v>
      </c>
      <c r="M1086" s="935" t="s">
        <v>158</v>
      </c>
      <c r="N1086" s="582"/>
      <c r="O1086" s="582"/>
      <c r="P1086" s="582"/>
      <c r="Q1086" s="582"/>
      <c r="R1086" s="582"/>
      <c r="S1086" s="582"/>
      <c r="T1086" s="582"/>
      <c r="U1086" s="582"/>
      <c r="V1086" s="582"/>
      <c r="W1086" s="582"/>
      <c r="X1086" s="582"/>
      <c r="Y1086" s="582"/>
      <c r="Z1086" s="582"/>
      <c r="AA1086" s="582"/>
      <c r="AB1086" s="582"/>
      <c r="AC1086" s="582"/>
      <c r="AD1086" s="582"/>
      <c r="AE1086" s="582"/>
      <c r="AF1086" s="582"/>
      <c r="AG1086" s="582"/>
      <c r="AH1086" s="582"/>
      <c r="AI1086" s="582"/>
      <c r="AJ1086" s="582"/>
      <c r="AK1086" s="582"/>
      <c r="AL1086" s="582"/>
      <c r="AM1086" s="582"/>
      <c r="AN1086" s="582"/>
      <c r="AO1086" s="582"/>
      <c r="AP1086" s="582"/>
      <c r="AQ1086" s="582"/>
      <c r="AR1086" s="582"/>
      <c r="AS1086" s="582"/>
      <c r="AT1086" s="582"/>
      <c r="AU1086" s="582"/>
      <c r="AV1086" s="582"/>
      <c r="AW1086" s="582"/>
      <c r="AX1086" s="582"/>
      <c r="AY1086" s="582"/>
      <c r="AZ1086" s="582"/>
      <c r="BA1086" s="582"/>
      <c r="BB1086" s="582"/>
      <c r="BC1086" s="582"/>
      <c r="BD1086" s="582"/>
      <c r="BE1086" s="582"/>
      <c r="BF1086" s="582"/>
      <c r="BG1086" s="582"/>
      <c r="BH1086" s="582"/>
      <c r="BI1086" s="582"/>
      <c r="BJ1086" s="582"/>
      <c r="BK1086" s="582"/>
      <c r="BL1086" s="582"/>
      <c r="BM1086" s="582"/>
      <c r="BN1086" s="582"/>
      <c r="BO1086" s="582"/>
      <c r="BP1086" s="582"/>
      <c r="BQ1086" s="582"/>
      <c r="BR1086" s="582"/>
      <c r="BS1086" s="582"/>
      <c r="BT1086" s="582"/>
      <c r="BU1086" s="582"/>
      <c r="BV1086" s="583"/>
    </row>
    <row r="1087" spans="1:74" ht="53.25" customHeight="1" x14ac:dyDescent="0.3">
      <c r="A1087" s="1190"/>
      <c r="B1087" s="1190"/>
      <c r="C1087" s="1190"/>
      <c r="D1087" s="1190"/>
      <c r="E1087" s="1193"/>
      <c r="F1087" s="1190"/>
      <c r="G1087" s="383" t="s">
        <v>796</v>
      </c>
      <c r="H1087" s="395" t="s">
        <v>484</v>
      </c>
      <c r="I1087" s="395" t="s">
        <v>25</v>
      </c>
      <c r="J1087" s="396">
        <v>5</v>
      </c>
      <c r="K1087" s="684">
        <v>3500</v>
      </c>
      <c r="L1087" s="629">
        <v>3</v>
      </c>
      <c r="M1087" s="935" t="s">
        <v>126</v>
      </c>
      <c r="N1087" s="582"/>
      <c r="O1087" s="582"/>
      <c r="P1087" s="582"/>
      <c r="Q1087" s="582"/>
      <c r="R1087" s="582"/>
      <c r="S1087" s="582"/>
      <c r="T1087" s="582"/>
      <c r="U1087" s="582"/>
      <c r="V1087" s="582"/>
      <c r="W1087" s="582"/>
      <c r="X1087" s="582"/>
      <c r="Y1087" s="582"/>
      <c r="Z1087" s="582"/>
      <c r="AA1087" s="582"/>
      <c r="AB1087" s="582"/>
      <c r="AC1087" s="582"/>
      <c r="AD1087" s="582"/>
      <c r="AE1087" s="582"/>
      <c r="AF1087" s="582"/>
      <c r="AG1087" s="582"/>
      <c r="AH1087" s="582"/>
      <c r="AI1087" s="582"/>
      <c r="AJ1087" s="582"/>
      <c r="AK1087" s="582"/>
      <c r="AL1087" s="582"/>
      <c r="AM1087" s="582"/>
      <c r="AN1087" s="582"/>
      <c r="AO1087" s="582"/>
      <c r="AP1087" s="582"/>
      <c r="AQ1087" s="582"/>
      <c r="AR1087" s="582"/>
      <c r="AS1087" s="582"/>
      <c r="AT1087" s="582"/>
      <c r="AU1087" s="582"/>
      <c r="AV1087" s="582"/>
      <c r="AW1087" s="582"/>
      <c r="AX1087" s="582"/>
      <c r="AY1087" s="582"/>
      <c r="AZ1087" s="582"/>
      <c r="BA1087" s="582"/>
      <c r="BB1087" s="582"/>
      <c r="BC1087" s="582"/>
      <c r="BD1087" s="582"/>
      <c r="BE1087" s="582"/>
      <c r="BF1087" s="582"/>
      <c r="BG1087" s="582"/>
      <c r="BH1087" s="582"/>
      <c r="BI1087" s="582"/>
      <c r="BJ1087" s="582"/>
      <c r="BK1087" s="582"/>
      <c r="BL1087" s="582"/>
      <c r="BM1087" s="582"/>
      <c r="BN1087" s="582"/>
      <c r="BO1087" s="582"/>
      <c r="BP1087" s="582"/>
      <c r="BQ1087" s="582"/>
      <c r="BR1087" s="582"/>
      <c r="BS1087" s="582"/>
      <c r="BT1087" s="582"/>
      <c r="BU1087" s="582"/>
      <c r="BV1087" s="583"/>
    </row>
    <row r="1088" spans="1:74" ht="31.5" customHeight="1" x14ac:dyDescent="0.3">
      <c r="A1088" s="1190"/>
      <c r="B1088" s="1190"/>
      <c r="C1088" s="1190"/>
      <c r="D1088" s="1190"/>
      <c r="E1088" s="1193"/>
      <c r="F1088" s="1190"/>
      <c r="G1088" s="1195" t="s">
        <v>949</v>
      </c>
      <c r="H1088" s="604" t="s">
        <v>798</v>
      </c>
      <c r="I1088" s="604" t="s">
        <v>133</v>
      </c>
      <c r="J1088" s="605">
        <v>1</v>
      </c>
      <c r="K1088" s="693">
        <v>150</v>
      </c>
      <c r="L1088" s="1188">
        <v>4</v>
      </c>
      <c r="M1088" s="1035" t="s">
        <v>135</v>
      </c>
      <c r="N1088" s="582" t="s">
        <v>480</v>
      </c>
      <c r="O1088" s="582" t="s">
        <v>480</v>
      </c>
      <c r="P1088" s="582" t="s">
        <v>480</v>
      </c>
      <c r="Q1088" s="582" t="s">
        <v>480</v>
      </c>
      <c r="R1088" s="582" t="s">
        <v>480</v>
      </c>
      <c r="S1088" s="582" t="s">
        <v>480</v>
      </c>
      <c r="T1088" s="582" t="s">
        <v>480</v>
      </c>
      <c r="U1088" s="582" t="s">
        <v>480</v>
      </c>
      <c r="V1088" s="582" t="s">
        <v>480</v>
      </c>
      <c r="W1088" s="582" t="s">
        <v>480</v>
      </c>
      <c r="X1088" s="582" t="s">
        <v>480</v>
      </c>
      <c r="Y1088" s="582" t="s">
        <v>480</v>
      </c>
      <c r="Z1088" s="582" t="s">
        <v>480</v>
      </c>
      <c r="AA1088" s="582" t="s">
        <v>480</v>
      </c>
      <c r="AB1088" s="582" t="s">
        <v>480</v>
      </c>
      <c r="AC1088" s="582" t="s">
        <v>480</v>
      </c>
      <c r="AD1088" s="582" t="s">
        <v>480</v>
      </c>
      <c r="AE1088" s="582" t="s">
        <v>480</v>
      </c>
      <c r="AF1088" s="582" t="s">
        <v>480</v>
      </c>
      <c r="AG1088" s="582" t="s">
        <v>480</v>
      </c>
      <c r="AH1088" s="582" t="s">
        <v>480</v>
      </c>
      <c r="AI1088" s="582" t="s">
        <v>480</v>
      </c>
      <c r="AJ1088" s="582" t="s">
        <v>480</v>
      </c>
      <c r="AK1088" s="582" t="s">
        <v>480</v>
      </c>
      <c r="AL1088" s="582" t="s">
        <v>480</v>
      </c>
      <c r="AM1088" s="582" t="s">
        <v>480</v>
      </c>
      <c r="AN1088" s="582" t="s">
        <v>480</v>
      </c>
      <c r="AO1088" s="582" t="s">
        <v>480</v>
      </c>
      <c r="AP1088" s="582" t="s">
        <v>480</v>
      </c>
      <c r="AQ1088" s="582" t="s">
        <v>480</v>
      </c>
      <c r="AR1088" s="582" t="s">
        <v>480</v>
      </c>
      <c r="AS1088" s="582" t="s">
        <v>480</v>
      </c>
      <c r="AT1088" s="582" t="s">
        <v>480</v>
      </c>
      <c r="AU1088" s="582" t="s">
        <v>480</v>
      </c>
      <c r="AV1088" s="582" t="s">
        <v>480</v>
      </c>
      <c r="AW1088" s="582" t="s">
        <v>480</v>
      </c>
      <c r="AX1088" s="582" t="s">
        <v>480</v>
      </c>
      <c r="AY1088" s="582" t="s">
        <v>480</v>
      </c>
      <c r="AZ1088" s="582" t="s">
        <v>480</v>
      </c>
      <c r="BA1088" s="582" t="s">
        <v>480</v>
      </c>
      <c r="BB1088" s="582" t="s">
        <v>480</v>
      </c>
      <c r="BC1088" s="582" t="s">
        <v>480</v>
      </c>
      <c r="BD1088" s="582" t="s">
        <v>480</v>
      </c>
      <c r="BE1088" s="582" t="s">
        <v>480</v>
      </c>
      <c r="BF1088" s="582" t="s">
        <v>480</v>
      </c>
      <c r="BG1088" s="582" t="s">
        <v>480</v>
      </c>
      <c r="BH1088" s="582" t="s">
        <v>480</v>
      </c>
      <c r="BI1088" s="582" t="s">
        <v>480</v>
      </c>
      <c r="BJ1088" s="582" t="s">
        <v>480</v>
      </c>
      <c r="BK1088" s="582" t="s">
        <v>480</v>
      </c>
      <c r="BL1088" s="582" t="s">
        <v>480</v>
      </c>
      <c r="BM1088" s="582" t="s">
        <v>480</v>
      </c>
      <c r="BN1088" s="582" t="s">
        <v>480</v>
      </c>
      <c r="BO1088" s="582" t="s">
        <v>480</v>
      </c>
      <c r="BP1088" s="582" t="s">
        <v>480</v>
      </c>
      <c r="BQ1088" s="582" t="s">
        <v>480</v>
      </c>
      <c r="BR1088" s="582" t="s">
        <v>480</v>
      </c>
      <c r="BS1088" s="582" t="s">
        <v>480</v>
      </c>
      <c r="BT1088" s="582" t="s">
        <v>480</v>
      </c>
      <c r="BU1088" s="582" t="s">
        <v>480</v>
      </c>
      <c r="BV1088" s="587" t="s">
        <v>480</v>
      </c>
    </row>
    <row r="1089" spans="1:74" ht="34.5" customHeight="1" x14ac:dyDescent="0.3">
      <c r="A1089" s="1190"/>
      <c r="B1089" s="1190"/>
      <c r="C1089" s="1190"/>
      <c r="D1089" s="1190"/>
      <c r="E1089" s="1193"/>
      <c r="F1089" s="1190"/>
      <c r="G1089" s="1195"/>
      <c r="H1089" s="604" t="s">
        <v>806</v>
      </c>
      <c r="I1089" s="604" t="s">
        <v>133</v>
      </c>
      <c r="J1089" s="605">
        <v>1</v>
      </c>
      <c r="K1089" s="693">
        <v>150</v>
      </c>
      <c r="L1089" s="1188"/>
      <c r="M1089" s="1035"/>
      <c r="N1089" s="582"/>
      <c r="O1089" s="582"/>
      <c r="P1089" s="582"/>
      <c r="Q1089" s="582"/>
      <c r="R1089" s="582"/>
      <c r="S1089" s="582"/>
      <c r="T1089" s="582"/>
      <c r="U1089" s="582"/>
      <c r="V1089" s="582"/>
      <c r="W1089" s="582"/>
      <c r="X1089" s="582"/>
      <c r="Y1089" s="582"/>
      <c r="Z1089" s="582"/>
      <c r="AA1089" s="582"/>
      <c r="AB1089" s="582"/>
      <c r="AC1089" s="582"/>
      <c r="AD1089" s="582"/>
      <c r="AE1089" s="582"/>
      <c r="AF1089" s="582"/>
      <c r="AG1089" s="582"/>
      <c r="AH1089" s="582"/>
      <c r="AI1089" s="582"/>
      <c r="AJ1089" s="582"/>
      <c r="AK1089" s="582"/>
      <c r="AL1089" s="582"/>
      <c r="AM1089" s="582"/>
      <c r="AN1089" s="582"/>
      <c r="AO1089" s="582"/>
      <c r="AP1089" s="582"/>
      <c r="AQ1089" s="582"/>
      <c r="AR1089" s="582"/>
      <c r="AS1089" s="582"/>
      <c r="AT1089" s="582"/>
      <c r="AU1089" s="582"/>
      <c r="AV1089" s="582"/>
      <c r="AW1089" s="582"/>
      <c r="AX1089" s="582"/>
      <c r="AY1089" s="582"/>
      <c r="AZ1089" s="582"/>
      <c r="BA1089" s="582"/>
      <c r="BB1089" s="582"/>
      <c r="BC1089" s="582"/>
      <c r="BD1089" s="582"/>
      <c r="BE1089" s="582"/>
      <c r="BF1089" s="582"/>
      <c r="BG1089" s="582"/>
      <c r="BH1089" s="582"/>
      <c r="BI1089" s="582"/>
      <c r="BJ1089" s="582"/>
      <c r="BK1089" s="582"/>
      <c r="BL1089" s="582"/>
      <c r="BM1089" s="582"/>
      <c r="BN1089" s="582"/>
      <c r="BO1089" s="582"/>
      <c r="BP1089" s="582"/>
      <c r="BQ1089" s="582"/>
      <c r="BR1089" s="582"/>
      <c r="BS1089" s="582"/>
      <c r="BT1089" s="582"/>
      <c r="BU1089" s="582"/>
      <c r="BV1089" s="583"/>
    </row>
    <row r="1090" spans="1:74" ht="38.25" customHeight="1" x14ac:dyDescent="0.3">
      <c r="A1090" s="1191"/>
      <c r="B1090" s="1191"/>
      <c r="C1090" s="1191"/>
      <c r="D1090" s="1191"/>
      <c r="E1090" s="1194"/>
      <c r="F1090" s="1191"/>
      <c r="G1090" s="1196"/>
      <c r="H1090" s="395" t="s">
        <v>484</v>
      </c>
      <c r="I1090" s="606" t="s">
        <v>25</v>
      </c>
      <c r="J1090" s="598">
        <v>2</v>
      </c>
      <c r="K1090" s="693">
        <v>280</v>
      </c>
      <c r="L1090" s="1188"/>
      <c r="M1090" s="1036"/>
      <c r="N1090" s="582"/>
      <c r="O1090" s="582"/>
      <c r="P1090" s="582"/>
      <c r="Q1090" s="582"/>
      <c r="R1090" s="582"/>
      <c r="S1090" s="582"/>
      <c r="T1090" s="582"/>
      <c r="U1090" s="582"/>
      <c r="V1090" s="582"/>
      <c r="W1090" s="582"/>
      <c r="X1090" s="582"/>
      <c r="Y1090" s="582"/>
      <c r="Z1090" s="582"/>
      <c r="AA1090" s="582"/>
      <c r="AB1090" s="582"/>
      <c r="AC1090" s="582"/>
      <c r="AD1090" s="582"/>
      <c r="AE1090" s="582"/>
      <c r="AF1090" s="582"/>
      <c r="AG1090" s="582"/>
      <c r="AH1090" s="582"/>
      <c r="AI1090" s="582"/>
      <c r="AJ1090" s="582"/>
      <c r="AK1090" s="582"/>
      <c r="AL1090" s="582"/>
      <c r="AM1090" s="582"/>
      <c r="AN1090" s="582"/>
      <c r="AO1090" s="582"/>
      <c r="AP1090" s="582"/>
      <c r="AQ1090" s="582"/>
      <c r="AR1090" s="582"/>
      <c r="AS1090" s="582"/>
      <c r="AT1090" s="582"/>
      <c r="AU1090" s="582"/>
      <c r="AV1090" s="582"/>
      <c r="AW1090" s="582"/>
      <c r="AX1090" s="582"/>
      <c r="AY1090" s="582"/>
      <c r="AZ1090" s="582"/>
      <c r="BA1090" s="582"/>
      <c r="BB1090" s="582"/>
      <c r="BC1090" s="582"/>
      <c r="BD1090" s="582"/>
      <c r="BE1090" s="582"/>
      <c r="BF1090" s="582"/>
      <c r="BG1090" s="582"/>
      <c r="BH1090" s="582"/>
      <c r="BI1090" s="582"/>
      <c r="BJ1090" s="582"/>
      <c r="BK1090" s="582"/>
      <c r="BL1090" s="582"/>
      <c r="BM1090" s="582"/>
      <c r="BN1090" s="582"/>
      <c r="BO1090" s="582"/>
      <c r="BP1090" s="582"/>
      <c r="BQ1090" s="582"/>
      <c r="BR1090" s="582"/>
      <c r="BS1090" s="582"/>
      <c r="BT1090" s="582"/>
      <c r="BU1090" s="582"/>
      <c r="BV1090" s="583"/>
    </row>
    <row r="1091" spans="1:74" ht="39.75" customHeight="1" x14ac:dyDescent="0.3">
      <c r="A1091" s="399" t="s">
        <v>480</v>
      </c>
      <c r="B1091" s="214" t="s">
        <v>811</v>
      </c>
      <c r="C1091" s="80" t="s">
        <v>480</v>
      </c>
      <c r="D1091" s="62" t="s">
        <v>480</v>
      </c>
      <c r="E1091" s="669" t="s">
        <v>480</v>
      </c>
      <c r="F1091" s="62">
        <v>4</v>
      </c>
      <c r="G1091" s="71" t="s">
        <v>480</v>
      </c>
      <c r="H1091" s="54" t="s">
        <v>480</v>
      </c>
      <c r="I1091" s="52" t="s">
        <v>480</v>
      </c>
      <c r="J1091" s="52" t="s">
        <v>480</v>
      </c>
      <c r="K1091" s="664">
        <f>SUM(K1085:K1090)</f>
        <v>8350</v>
      </c>
      <c r="L1091" s="630">
        <v>4</v>
      </c>
      <c r="M1091" s="937" t="s">
        <v>480</v>
      </c>
      <c r="N1091" s="582"/>
      <c r="O1091" s="582"/>
      <c r="P1091" s="582"/>
      <c r="Q1091" s="582"/>
      <c r="R1091" s="582"/>
      <c r="S1091" s="582"/>
      <c r="T1091" s="582"/>
      <c r="U1091" s="582"/>
      <c r="V1091" s="582"/>
      <c r="W1091" s="582"/>
      <c r="X1091" s="582"/>
      <c r="Y1091" s="582"/>
      <c r="Z1091" s="582"/>
      <c r="AA1091" s="582"/>
      <c r="AB1091" s="582"/>
      <c r="AC1091" s="582"/>
      <c r="AD1091" s="582"/>
      <c r="AE1091" s="582"/>
      <c r="AF1091" s="582"/>
      <c r="AG1091" s="582"/>
      <c r="AH1091" s="582"/>
      <c r="AI1091" s="582"/>
      <c r="AJ1091" s="582"/>
      <c r="AK1091" s="582"/>
      <c r="AL1091" s="582"/>
      <c r="AM1091" s="582"/>
      <c r="AN1091" s="582"/>
      <c r="AO1091" s="582"/>
      <c r="AP1091" s="582"/>
      <c r="AQ1091" s="582"/>
      <c r="AR1091" s="582"/>
      <c r="AS1091" s="582"/>
      <c r="AT1091" s="582"/>
      <c r="AU1091" s="582"/>
      <c r="AV1091" s="582"/>
      <c r="AW1091" s="582"/>
      <c r="AX1091" s="582"/>
      <c r="AY1091" s="582"/>
      <c r="AZ1091" s="582"/>
      <c r="BA1091" s="582"/>
      <c r="BB1091" s="582"/>
      <c r="BC1091" s="582"/>
      <c r="BD1091" s="582"/>
      <c r="BE1091" s="582"/>
      <c r="BF1091" s="582"/>
      <c r="BG1091" s="582"/>
      <c r="BH1091" s="582"/>
      <c r="BI1091" s="582"/>
      <c r="BJ1091" s="582"/>
      <c r="BK1091" s="582"/>
      <c r="BL1091" s="582"/>
      <c r="BM1091" s="582"/>
      <c r="BN1091" s="582"/>
      <c r="BO1091" s="582"/>
      <c r="BP1091" s="582"/>
      <c r="BQ1091" s="582"/>
      <c r="BR1091" s="582"/>
      <c r="BS1091" s="582"/>
      <c r="BT1091" s="582"/>
      <c r="BU1091" s="582"/>
      <c r="BV1091" s="583"/>
    </row>
    <row r="1092" spans="1:74" ht="53.25" customHeight="1" x14ac:dyDescent="0.3">
      <c r="A1092" s="1189">
        <v>34</v>
      </c>
      <c r="B1092" s="1189" t="s">
        <v>937</v>
      </c>
      <c r="C1092" s="1189" t="s">
        <v>513</v>
      </c>
      <c r="D1092" s="1189">
        <v>4125</v>
      </c>
      <c r="E1092" s="1192">
        <v>1537013</v>
      </c>
      <c r="F1092" s="1189">
        <v>6</v>
      </c>
      <c r="G1092" s="595" t="s">
        <v>796</v>
      </c>
      <c r="H1092" s="604" t="s">
        <v>484</v>
      </c>
      <c r="I1092" s="604" t="s">
        <v>25</v>
      </c>
      <c r="J1092" s="605">
        <v>9.6999999999999993</v>
      </c>
      <c r="K1092" s="693">
        <v>6790</v>
      </c>
      <c r="L1092" s="628">
        <v>1</v>
      </c>
      <c r="M1092" s="935" t="s">
        <v>126</v>
      </c>
      <c r="N1092" s="582"/>
      <c r="O1092" s="582"/>
      <c r="P1092" s="582"/>
      <c r="Q1092" s="582"/>
      <c r="R1092" s="582"/>
      <c r="S1092" s="582"/>
      <c r="T1092" s="582"/>
      <c r="U1092" s="582"/>
      <c r="V1092" s="582"/>
      <c r="W1092" s="582"/>
      <c r="X1092" s="582"/>
      <c r="Y1092" s="582"/>
      <c r="Z1092" s="582"/>
      <c r="AA1092" s="582"/>
      <c r="AB1092" s="582"/>
      <c r="AC1092" s="582"/>
      <c r="AD1092" s="582"/>
      <c r="AE1092" s="582"/>
      <c r="AF1092" s="582"/>
      <c r="AG1092" s="582"/>
      <c r="AH1092" s="582"/>
      <c r="AI1092" s="582"/>
      <c r="AJ1092" s="582"/>
      <c r="AK1092" s="582"/>
      <c r="AL1092" s="582"/>
      <c r="AM1092" s="582"/>
      <c r="AN1092" s="582"/>
      <c r="AO1092" s="582"/>
      <c r="AP1092" s="582"/>
      <c r="AQ1092" s="582"/>
      <c r="AR1092" s="582"/>
      <c r="AS1092" s="582"/>
      <c r="AT1092" s="582"/>
      <c r="AU1092" s="582"/>
      <c r="AV1092" s="582"/>
      <c r="AW1092" s="582"/>
      <c r="AX1092" s="582"/>
      <c r="AY1092" s="582"/>
      <c r="AZ1092" s="582"/>
      <c r="BA1092" s="582"/>
      <c r="BB1092" s="582"/>
      <c r="BC1092" s="582"/>
      <c r="BD1092" s="582"/>
      <c r="BE1092" s="582"/>
      <c r="BF1092" s="582"/>
      <c r="BG1092" s="582"/>
      <c r="BH1092" s="582"/>
      <c r="BI1092" s="582"/>
      <c r="BJ1092" s="582"/>
      <c r="BK1092" s="582"/>
      <c r="BL1092" s="582"/>
      <c r="BM1092" s="582"/>
      <c r="BN1092" s="582"/>
      <c r="BO1092" s="582"/>
      <c r="BP1092" s="582"/>
      <c r="BQ1092" s="582"/>
      <c r="BR1092" s="582"/>
      <c r="BS1092" s="582"/>
      <c r="BT1092" s="582"/>
      <c r="BU1092" s="582"/>
      <c r="BV1092" s="583"/>
    </row>
    <row r="1093" spans="1:74" ht="53.25" customHeight="1" x14ac:dyDescent="0.3">
      <c r="A1093" s="1190"/>
      <c r="B1093" s="1190"/>
      <c r="C1093" s="1190"/>
      <c r="D1093" s="1190"/>
      <c r="E1093" s="1193"/>
      <c r="F1093" s="1190"/>
      <c r="G1093" s="627" t="s">
        <v>950</v>
      </c>
      <c r="H1093" s="604" t="s">
        <v>492</v>
      </c>
      <c r="I1093" s="604" t="s">
        <v>25</v>
      </c>
      <c r="J1093" s="605">
        <v>8.92</v>
      </c>
      <c r="K1093" s="693">
        <v>2676</v>
      </c>
      <c r="L1093" s="628">
        <v>2</v>
      </c>
      <c r="M1093" s="935" t="s">
        <v>493</v>
      </c>
      <c r="N1093" s="582"/>
      <c r="O1093" s="582"/>
      <c r="P1093" s="582"/>
      <c r="Q1093" s="582"/>
      <c r="R1093" s="582"/>
      <c r="S1093" s="582"/>
      <c r="T1093" s="582"/>
      <c r="U1093" s="582"/>
      <c r="V1093" s="582"/>
      <c r="W1093" s="582"/>
      <c r="X1093" s="582"/>
      <c r="Y1093" s="582"/>
      <c r="Z1093" s="582"/>
      <c r="AA1093" s="582"/>
      <c r="AB1093" s="582"/>
      <c r="AC1093" s="582"/>
      <c r="AD1093" s="582"/>
      <c r="AE1093" s="582"/>
      <c r="AF1093" s="582"/>
      <c r="AG1093" s="582"/>
      <c r="AH1093" s="582"/>
      <c r="AI1093" s="582"/>
      <c r="AJ1093" s="582"/>
      <c r="AK1093" s="582"/>
      <c r="AL1093" s="582"/>
      <c r="AM1093" s="582"/>
      <c r="AN1093" s="582"/>
      <c r="AO1093" s="582"/>
      <c r="AP1093" s="582"/>
      <c r="AQ1093" s="582"/>
      <c r="AR1093" s="582"/>
      <c r="AS1093" s="582"/>
      <c r="AT1093" s="582"/>
      <c r="AU1093" s="582"/>
      <c r="AV1093" s="582"/>
      <c r="AW1093" s="582"/>
      <c r="AX1093" s="582"/>
      <c r="AY1093" s="582"/>
      <c r="AZ1093" s="582"/>
      <c r="BA1093" s="582"/>
      <c r="BB1093" s="582"/>
      <c r="BC1093" s="582"/>
      <c r="BD1093" s="582"/>
      <c r="BE1093" s="582"/>
      <c r="BF1093" s="582"/>
      <c r="BG1093" s="582"/>
      <c r="BH1093" s="582"/>
      <c r="BI1093" s="582"/>
      <c r="BJ1093" s="582"/>
      <c r="BK1093" s="582"/>
      <c r="BL1093" s="582"/>
      <c r="BM1093" s="582"/>
      <c r="BN1093" s="582"/>
      <c r="BO1093" s="582"/>
      <c r="BP1093" s="582"/>
      <c r="BQ1093" s="582"/>
      <c r="BR1093" s="582"/>
      <c r="BS1093" s="582"/>
      <c r="BT1093" s="582"/>
      <c r="BU1093" s="582"/>
      <c r="BV1093" s="583"/>
    </row>
    <row r="1094" spans="1:74" ht="53.25" customHeight="1" x14ac:dyDescent="0.3">
      <c r="A1094" s="1190"/>
      <c r="B1094" s="1190"/>
      <c r="C1094" s="1190"/>
      <c r="D1094" s="1190"/>
      <c r="E1094" s="1193"/>
      <c r="F1094" s="1190"/>
      <c r="G1094" s="1195" t="s">
        <v>951</v>
      </c>
      <c r="H1094" s="604" t="s">
        <v>798</v>
      </c>
      <c r="I1094" s="604" t="s">
        <v>133</v>
      </c>
      <c r="J1094" s="605">
        <v>3</v>
      </c>
      <c r="K1094" s="693">
        <v>450</v>
      </c>
      <c r="L1094" s="1188">
        <v>3</v>
      </c>
      <c r="M1094" s="1035" t="s">
        <v>135</v>
      </c>
      <c r="N1094" s="582"/>
      <c r="O1094" s="582"/>
      <c r="P1094" s="582"/>
      <c r="Q1094" s="582"/>
      <c r="R1094" s="582"/>
      <c r="S1094" s="582"/>
      <c r="T1094" s="582"/>
      <c r="U1094" s="582"/>
      <c r="V1094" s="582"/>
      <c r="W1094" s="582"/>
      <c r="X1094" s="582"/>
      <c r="Y1094" s="582"/>
      <c r="Z1094" s="582"/>
      <c r="AA1094" s="582"/>
      <c r="AB1094" s="582"/>
      <c r="AC1094" s="582"/>
      <c r="AD1094" s="582"/>
      <c r="AE1094" s="582"/>
      <c r="AF1094" s="582"/>
      <c r="AG1094" s="582"/>
      <c r="AH1094" s="582"/>
      <c r="AI1094" s="582"/>
      <c r="AJ1094" s="582"/>
      <c r="AK1094" s="582"/>
      <c r="AL1094" s="582"/>
      <c r="AM1094" s="582"/>
      <c r="AN1094" s="582"/>
      <c r="AO1094" s="582"/>
      <c r="AP1094" s="582"/>
      <c r="AQ1094" s="582"/>
      <c r="AR1094" s="582"/>
      <c r="AS1094" s="582"/>
      <c r="AT1094" s="582"/>
      <c r="AU1094" s="582"/>
      <c r="AV1094" s="582"/>
      <c r="AW1094" s="582"/>
      <c r="AX1094" s="582"/>
      <c r="AY1094" s="582"/>
      <c r="AZ1094" s="582"/>
      <c r="BA1094" s="582"/>
      <c r="BB1094" s="582"/>
      <c r="BC1094" s="582"/>
      <c r="BD1094" s="582"/>
      <c r="BE1094" s="582"/>
      <c r="BF1094" s="582"/>
      <c r="BG1094" s="582"/>
      <c r="BH1094" s="582"/>
      <c r="BI1094" s="582"/>
      <c r="BJ1094" s="582"/>
      <c r="BK1094" s="582"/>
      <c r="BL1094" s="582"/>
      <c r="BM1094" s="582"/>
      <c r="BN1094" s="582"/>
      <c r="BO1094" s="582"/>
      <c r="BP1094" s="582"/>
      <c r="BQ1094" s="582"/>
      <c r="BR1094" s="582"/>
      <c r="BS1094" s="582"/>
      <c r="BT1094" s="582"/>
      <c r="BU1094" s="582"/>
      <c r="BV1094" s="583"/>
    </row>
    <row r="1095" spans="1:74" ht="53.25" customHeight="1" x14ac:dyDescent="0.3">
      <c r="A1095" s="1190"/>
      <c r="B1095" s="1190"/>
      <c r="C1095" s="1190"/>
      <c r="D1095" s="1190"/>
      <c r="E1095" s="1193"/>
      <c r="F1095" s="1190"/>
      <c r="G1095" s="1196"/>
      <c r="H1095" s="395" t="s">
        <v>484</v>
      </c>
      <c r="I1095" s="604" t="s">
        <v>25</v>
      </c>
      <c r="J1095" s="605">
        <v>21</v>
      </c>
      <c r="K1095" s="693">
        <v>2940</v>
      </c>
      <c r="L1095" s="1188"/>
      <c r="M1095" s="1036"/>
      <c r="N1095" s="582" t="s">
        <v>480</v>
      </c>
      <c r="O1095" s="582" t="s">
        <v>480</v>
      </c>
      <c r="P1095" s="582" t="s">
        <v>480</v>
      </c>
      <c r="Q1095" s="582" t="s">
        <v>480</v>
      </c>
      <c r="R1095" s="582" t="s">
        <v>480</v>
      </c>
      <c r="S1095" s="582" t="s">
        <v>480</v>
      </c>
      <c r="T1095" s="582" t="s">
        <v>480</v>
      </c>
      <c r="U1095" s="582" t="s">
        <v>480</v>
      </c>
      <c r="V1095" s="582" t="s">
        <v>480</v>
      </c>
      <c r="W1095" s="582" t="s">
        <v>480</v>
      </c>
      <c r="X1095" s="582" t="s">
        <v>480</v>
      </c>
      <c r="Y1095" s="582" t="s">
        <v>480</v>
      </c>
      <c r="Z1095" s="582" t="s">
        <v>480</v>
      </c>
      <c r="AA1095" s="582" t="s">
        <v>480</v>
      </c>
      <c r="AB1095" s="582" t="s">
        <v>480</v>
      </c>
      <c r="AC1095" s="582" t="s">
        <v>480</v>
      </c>
      <c r="AD1095" s="582" t="s">
        <v>480</v>
      </c>
      <c r="AE1095" s="582" t="s">
        <v>480</v>
      </c>
      <c r="AF1095" s="582" t="s">
        <v>480</v>
      </c>
      <c r="AG1095" s="582" t="s">
        <v>480</v>
      </c>
      <c r="AH1095" s="582" t="s">
        <v>480</v>
      </c>
      <c r="AI1095" s="582" t="s">
        <v>480</v>
      </c>
      <c r="AJ1095" s="582" t="s">
        <v>480</v>
      </c>
      <c r="AK1095" s="582" t="s">
        <v>480</v>
      </c>
      <c r="AL1095" s="582" t="s">
        <v>480</v>
      </c>
      <c r="AM1095" s="582" t="s">
        <v>480</v>
      </c>
      <c r="AN1095" s="582" t="s">
        <v>480</v>
      </c>
      <c r="AO1095" s="582" t="s">
        <v>480</v>
      </c>
      <c r="AP1095" s="582" t="s">
        <v>480</v>
      </c>
      <c r="AQ1095" s="582" t="s">
        <v>480</v>
      </c>
      <c r="AR1095" s="582" t="s">
        <v>480</v>
      </c>
      <c r="AS1095" s="582" t="s">
        <v>480</v>
      </c>
      <c r="AT1095" s="582" t="s">
        <v>480</v>
      </c>
      <c r="AU1095" s="582" t="s">
        <v>480</v>
      </c>
      <c r="AV1095" s="582" t="s">
        <v>480</v>
      </c>
      <c r="AW1095" s="582" t="s">
        <v>480</v>
      </c>
      <c r="AX1095" s="582" t="s">
        <v>480</v>
      </c>
      <c r="AY1095" s="582" t="s">
        <v>480</v>
      </c>
      <c r="AZ1095" s="582" t="s">
        <v>480</v>
      </c>
      <c r="BA1095" s="582" t="s">
        <v>480</v>
      </c>
      <c r="BB1095" s="582" t="s">
        <v>480</v>
      </c>
      <c r="BC1095" s="582" t="s">
        <v>480</v>
      </c>
      <c r="BD1095" s="582" t="s">
        <v>480</v>
      </c>
      <c r="BE1095" s="582" t="s">
        <v>480</v>
      </c>
      <c r="BF1095" s="582" t="s">
        <v>480</v>
      </c>
      <c r="BG1095" s="582" t="s">
        <v>480</v>
      </c>
      <c r="BH1095" s="582" t="s">
        <v>480</v>
      </c>
      <c r="BI1095" s="582" t="s">
        <v>480</v>
      </c>
      <c r="BJ1095" s="582" t="s">
        <v>480</v>
      </c>
      <c r="BK1095" s="582" t="s">
        <v>480</v>
      </c>
      <c r="BL1095" s="582" t="s">
        <v>480</v>
      </c>
      <c r="BM1095" s="582" t="s">
        <v>480</v>
      </c>
      <c r="BN1095" s="582" t="s">
        <v>480</v>
      </c>
      <c r="BO1095" s="582" t="s">
        <v>480</v>
      </c>
      <c r="BP1095" s="582" t="s">
        <v>480</v>
      </c>
      <c r="BQ1095" s="582" t="s">
        <v>480</v>
      </c>
      <c r="BR1095" s="582" t="s">
        <v>480</v>
      </c>
      <c r="BS1095" s="582" t="s">
        <v>480</v>
      </c>
      <c r="BT1095" s="582" t="s">
        <v>480</v>
      </c>
      <c r="BU1095" s="582" t="s">
        <v>480</v>
      </c>
      <c r="BV1095" s="587" t="s">
        <v>480</v>
      </c>
    </row>
    <row r="1096" spans="1:74" ht="53.25" customHeight="1" x14ac:dyDescent="0.3">
      <c r="A1096" s="1190"/>
      <c r="B1096" s="1190"/>
      <c r="C1096" s="1190"/>
      <c r="D1096" s="1190"/>
      <c r="E1096" s="1193"/>
      <c r="F1096" s="1190"/>
      <c r="G1096" s="595" t="s">
        <v>952</v>
      </c>
      <c r="H1096" s="604" t="s">
        <v>492</v>
      </c>
      <c r="I1096" s="604" t="s">
        <v>133</v>
      </c>
      <c r="J1096" s="605">
        <v>1</v>
      </c>
      <c r="K1096" s="693">
        <v>500</v>
      </c>
      <c r="L1096" s="628">
        <v>4</v>
      </c>
      <c r="M1096" s="935" t="s">
        <v>577</v>
      </c>
      <c r="N1096" s="582"/>
      <c r="O1096" s="582"/>
      <c r="P1096" s="582"/>
      <c r="Q1096" s="582"/>
      <c r="R1096" s="582"/>
      <c r="S1096" s="582"/>
      <c r="T1096" s="582"/>
      <c r="U1096" s="582"/>
      <c r="V1096" s="582"/>
      <c r="W1096" s="582"/>
      <c r="X1096" s="582"/>
      <c r="Y1096" s="582"/>
      <c r="Z1096" s="582"/>
      <c r="AA1096" s="582"/>
      <c r="AB1096" s="582"/>
      <c r="AC1096" s="582"/>
      <c r="AD1096" s="582"/>
      <c r="AE1096" s="582"/>
      <c r="AF1096" s="582"/>
      <c r="AG1096" s="582"/>
      <c r="AH1096" s="582"/>
      <c r="AI1096" s="582"/>
      <c r="AJ1096" s="582"/>
      <c r="AK1096" s="582"/>
      <c r="AL1096" s="582"/>
      <c r="AM1096" s="582"/>
      <c r="AN1096" s="582"/>
      <c r="AO1096" s="582"/>
      <c r="AP1096" s="582"/>
      <c r="AQ1096" s="582"/>
      <c r="AR1096" s="582"/>
      <c r="AS1096" s="582"/>
      <c r="AT1096" s="582"/>
      <c r="AU1096" s="582"/>
      <c r="AV1096" s="582"/>
      <c r="AW1096" s="582"/>
      <c r="AX1096" s="582"/>
      <c r="AY1096" s="582"/>
      <c r="AZ1096" s="582"/>
      <c r="BA1096" s="582"/>
      <c r="BB1096" s="582"/>
      <c r="BC1096" s="582"/>
      <c r="BD1096" s="582"/>
      <c r="BE1096" s="582"/>
      <c r="BF1096" s="582"/>
      <c r="BG1096" s="582"/>
      <c r="BH1096" s="582"/>
      <c r="BI1096" s="582"/>
      <c r="BJ1096" s="582"/>
      <c r="BK1096" s="582"/>
      <c r="BL1096" s="582"/>
      <c r="BM1096" s="582"/>
      <c r="BN1096" s="582"/>
      <c r="BO1096" s="582"/>
      <c r="BP1096" s="582"/>
      <c r="BQ1096" s="582"/>
      <c r="BR1096" s="582"/>
      <c r="BS1096" s="582"/>
      <c r="BT1096" s="582"/>
      <c r="BU1096" s="582"/>
      <c r="BV1096" s="583"/>
    </row>
    <row r="1097" spans="1:74" ht="53.25" customHeight="1" x14ac:dyDescent="0.3">
      <c r="A1097" s="1190"/>
      <c r="B1097" s="1190"/>
      <c r="C1097" s="1190"/>
      <c r="D1097" s="1190"/>
      <c r="E1097" s="1193"/>
      <c r="F1097" s="1190"/>
      <c r="G1097" s="595" t="s">
        <v>953</v>
      </c>
      <c r="H1097" s="604" t="s">
        <v>492</v>
      </c>
      <c r="I1097" s="604" t="s">
        <v>351</v>
      </c>
      <c r="J1097" s="605">
        <v>3.25</v>
      </c>
      <c r="K1097" s="693">
        <v>975</v>
      </c>
      <c r="L1097" s="628">
        <v>5</v>
      </c>
      <c r="M1097" s="935" t="s">
        <v>493</v>
      </c>
      <c r="N1097" s="582"/>
      <c r="O1097" s="582"/>
      <c r="P1097" s="582"/>
      <c r="Q1097" s="582"/>
      <c r="R1097" s="582"/>
      <c r="S1097" s="582"/>
      <c r="T1097" s="582"/>
      <c r="U1097" s="582"/>
      <c r="V1097" s="582"/>
      <c r="W1097" s="582"/>
      <c r="X1097" s="582"/>
      <c r="Y1097" s="582"/>
      <c r="Z1097" s="582"/>
      <c r="AA1097" s="582"/>
      <c r="AB1097" s="582"/>
      <c r="AC1097" s="582"/>
      <c r="AD1097" s="582"/>
      <c r="AE1097" s="582"/>
      <c r="AF1097" s="582"/>
      <c r="AG1097" s="582"/>
      <c r="AH1097" s="582"/>
      <c r="AI1097" s="582"/>
      <c r="AJ1097" s="582"/>
      <c r="AK1097" s="582"/>
      <c r="AL1097" s="582"/>
      <c r="AM1097" s="582"/>
      <c r="AN1097" s="582"/>
      <c r="AO1097" s="582"/>
      <c r="AP1097" s="582"/>
      <c r="AQ1097" s="582"/>
      <c r="AR1097" s="582"/>
      <c r="AS1097" s="582"/>
      <c r="AT1097" s="582"/>
      <c r="AU1097" s="582"/>
      <c r="AV1097" s="582"/>
      <c r="AW1097" s="582"/>
      <c r="AX1097" s="582"/>
      <c r="AY1097" s="582"/>
      <c r="AZ1097" s="582"/>
      <c r="BA1097" s="582"/>
      <c r="BB1097" s="582"/>
      <c r="BC1097" s="582"/>
      <c r="BD1097" s="582"/>
      <c r="BE1097" s="582"/>
      <c r="BF1097" s="582"/>
      <c r="BG1097" s="582"/>
      <c r="BH1097" s="582"/>
      <c r="BI1097" s="582"/>
      <c r="BJ1097" s="582"/>
      <c r="BK1097" s="582"/>
      <c r="BL1097" s="582"/>
      <c r="BM1097" s="582"/>
      <c r="BN1097" s="582"/>
      <c r="BO1097" s="582"/>
      <c r="BP1097" s="582"/>
      <c r="BQ1097" s="582"/>
      <c r="BR1097" s="582"/>
      <c r="BS1097" s="582"/>
      <c r="BT1097" s="582"/>
      <c r="BU1097" s="582"/>
      <c r="BV1097" s="583"/>
    </row>
    <row r="1098" spans="1:74" ht="66.75" customHeight="1" x14ac:dyDescent="0.3">
      <c r="A1098" s="1191"/>
      <c r="B1098" s="1191"/>
      <c r="C1098" s="1191"/>
      <c r="D1098" s="1191"/>
      <c r="E1098" s="1194"/>
      <c r="F1098" s="1191"/>
      <c r="G1098" s="595" t="s">
        <v>954</v>
      </c>
      <c r="H1098" s="604" t="s">
        <v>492</v>
      </c>
      <c r="I1098" s="604" t="s">
        <v>25</v>
      </c>
      <c r="J1098" s="605">
        <v>1.2</v>
      </c>
      <c r="K1098" s="693">
        <v>5520</v>
      </c>
      <c r="L1098" s="628">
        <v>6</v>
      </c>
      <c r="M1098" s="935" t="s">
        <v>577</v>
      </c>
      <c r="N1098" s="582"/>
      <c r="O1098" s="582"/>
      <c r="P1098" s="582"/>
      <c r="Q1098" s="582"/>
      <c r="R1098" s="582"/>
      <c r="S1098" s="582"/>
      <c r="T1098" s="582"/>
      <c r="U1098" s="582"/>
      <c r="V1098" s="582"/>
      <c r="W1098" s="582"/>
      <c r="X1098" s="582"/>
      <c r="Y1098" s="582"/>
      <c r="Z1098" s="582"/>
      <c r="AA1098" s="582"/>
      <c r="AB1098" s="582"/>
      <c r="AC1098" s="582"/>
      <c r="AD1098" s="582"/>
      <c r="AE1098" s="582"/>
      <c r="AF1098" s="582"/>
      <c r="AG1098" s="582"/>
      <c r="AH1098" s="582"/>
      <c r="AI1098" s="582"/>
      <c r="AJ1098" s="582"/>
      <c r="AK1098" s="582"/>
      <c r="AL1098" s="582"/>
      <c r="AM1098" s="582"/>
      <c r="AN1098" s="582"/>
      <c r="AO1098" s="582"/>
      <c r="AP1098" s="582"/>
      <c r="AQ1098" s="582"/>
      <c r="AR1098" s="582"/>
      <c r="AS1098" s="582"/>
      <c r="AT1098" s="582"/>
      <c r="AU1098" s="582"/>
      <c r="AV1098" s="582"/>
      <c r="AW1098" s="582"/>
      <c r="AX1098" s="582"/>
      <c r="AY1098" s="582"/>
      <c r="AZ1098" s="582"/>
      <c r="BA1098" s="582"/>
      <c r="BB1098" s="582"/>
      <c r="BC1098" s="582"/>
      <c r="BD1098" s="582"/>
      <c r="BE1098" s="582"/>
      <c r="BF1098" s="582"/>
      <c r="BG1098" s="582"/>
      <c r="BH1098" s="582"/>
      <c r="BI1098" s="582"/>
      <c r="BJ1098" s="582"/>
      <c r="BK1098" s="582"/>
      <c r="BL1098" s="582"/>
      <c r="BM1098" s="582"/>
      <c r="BN1098" s="582"/>
      <c r="BO1098" s="582"/>
      <c r="BP1098" s="582"/>
      <c r="BQ1098" s="582"/>
      <c r="BR1098" s="582"/>
      <c r="BS1098" s="582"/>
      <c r="BT1098" s="582"/>
      <c r="BU1098" s="582"/>
      <c r="BV1098" s="583"/>
    </row>
    <row r="1099" spans="1:74" ht="39.75" customHeight="1" x14ac:dyDescent="0.3">
      <c r="A1099" s="337" t="s">
        <v>480</v>
      </c>
      <c r="B1099" s="80" t="s">
        <v>811</v>
      </c>
      <c r="C1099" s="80" t="s">
        <v>480</v>
      </c>
      <c r="D1099" s="62" t="s">
        <v>480</v>
      </c>
      <c r="E1099" s="669" t="s">
        <v>480</v>
      </c>
      <c r="F1099" s="62">
        <v>6</v>
      </c>
      <c r="G1099" s="71" t="s">
        <v>480</v>
      </c>
      <c r="H1099" s="54" t="s">
        <v>480</v>
      </c>
      <c r="I1099" s="54" t="s">
        <v>480</v>
      </c>
      <c r="J1099" s="54" t="s">
        <v>480</v>
      </c>
      <c r="K1099" s="664">
        <f>SUM(K1092:K1098)</f>
        <v>19851</v>
      </c>
      <c r="L1099" s="630">
        <v>6</v>
      </c>
      <c r="M1099" s="937" t="s">
        <v>480</v>
      </c>
      <c r="N1099" s="582"/>
      <c r="O1099" s="582"/>
      <c r="P1099" s="582"/>
      <c r="Q1099" s="582"/>
      <c r="R1099" s="582"/>
      <c r="S1099" s="582"/>
      <c r="T1099" s="582"/>
      <c r="U1099" s="582"/>
      <c r="V1099" s="582"/>
      <c r="W1099" s="582"/>
      <c r="X1099" s="582"/>
      <c r="Y1099" s="582"/>
      <c r="Z1099" s="582"/>
      <c r="AA1099" s="582"/>
      <c r="AB1099" s="582"/>
      <c r="AC1099" s="582"/>
      <c r="AD1099" s="582"/>
      <c r="AE1099" s="582"/>
      <c r="AF1099" s="582"/>
      <c r="AG1099" s="582"/>
      <c r="AH1099" s="582"/>
      <c r="AI1099" s="582"/>
      <c r="AJ1099" s="582"/>
      <c r="AK1099" s="582"/>
      <c r="AL1099" s="582"/>
      <c r="AM1099" s="582"/>
      <c r="AN1099" s="582"/>
      <c r="AO1099" s="582"/>
      <c r="AP1099" s="582"/>
      <c r="AQ1099" s="582"/>
      <c r="AR1099" s="582"/>
      <c r="AS1099" s="582"/>
      <c r="AT1099" s="582"/>
      <c r="AU1099" s="582"/>
      <c r="AV1099" s="582"/>
      <c r="AW1099" s="582"/>
      <c r="AX1099" s="582"/>
      <c r="AY1099" s="582"/>
      <c r="AZ1099" s="582"/>
      <c r="BA1099" s="582"/>
      <c r="BB1099" s="582"/>
      <c r="BC1099" s="582"/>
      <c r="BD1099" s="582"/>
      <c r="BE1099" s="582"/>
      <c r="BF1099" s="582"/>
      <c r="BG1099" s="582"/>
      <c r="BH1099" s="582"/>
      <c r="BI1099" s="582"/>
      <c r="BJ1099" s="582"/>
      <c r="BK1099" s="582"/>
      <c r="BL1099" s="582"/>
      <c r="BM1099" s="582"/>
      <c r="BN1099" s="582"/>
      <c r="BO1099" s="582"/>
      <c r="BP1099" s="582"/>
      <c r="BQ1099" s="582"/>
      <c r="BR1099" s="582"/>
      <c r="BS1099" s="582"/>
      <c r="BT1099" s="582"/>
      <c r="BU1099" s="582"/>
      <c r="BV1099" s="583"/>
    </row>
    <row r="1100" spans="1:74" ht="36.75" customHeight="1" x14ac:dyDescent="0.3">
      <c r="A1100" s="1189">
        <v>35</v>
      </c>
      <c r="B1100" s="1189" t="s">
        <v>937</v>
      </c>
      <c r="C1100" s="1189" t="s">
        <v>955</v>
      </c>
      <c r="D1100" s="1189">
        <v>3592</v>
      </c>
      <c r="E1100" s="1192">
        <v>1338412</v>
      </c>
      <c r="F1100" s="1189">
        <v>5</v>
      </c>
      <c r="G1100" s="595" t="s">
        <v>796</v>
      </c>
      <c r="H1100" s="604" t="s">
        <v>484</v>
      </c>
      <c r="I1100" s="604" t="s">
        <v>25</v>
      </c>
      <c r="J1100" s="605">
        <v>18.8</v>
      </c>
      <c r="K1100" s="693">
        <v>13160</v>
      </c>
      <c r="L1100" s="628">
        <v>1</v>
      </c>
      <c r="M1100" s="935" t="s">
        <v>126</v>
      </c>
      <c r="N1100" s="582"/>
      <c r="O1100" s="582"/>
      <c r="P1100" s="582"/>
      <c r="Q1100" s="582"/>
      <c r="R1100" s="582"/>
      <c r="S1100" s="582"/>
      <c r="T1100" s="582"/>
      <c r="U1100" s="582"/>
      <c r="V1100" s="582"/>
      <c r="W1100" s="582"/>
      <c r="X1100" s="582"/>
      <c r="Y1100" s="582"/>
      <c r="Z1100" s="582"/>
      <c r="AA1100" s="582"/>
      <c r="AB1100" s="582"/>
      <c r="AC1100" s="582"/>
      <c r="AD1100" s="582"/>
      <c r="AE1100" s="582"/>
      <c r="AF1100" s="582"/>
      <c r="AG1100" s="582"/>
      <c r="AH1100" s="582"/>
      <c r="AI1100" s="582"/>
      <c r="AJ1100" s="582"/>
      <c r="AK1100" s="582"/>
      <c r="AL1100" s="582"/>
      <c r="AM1100" s="582"/>
      <c r="AN1100" s="582"/>
      <c r="AO1100" s="582"/>
      <c r="AP1100" s="582"/>
      <c r="AQ1100" s="582"/>
      <c r="AR1100" s="582"/>
      <c r="AS1100" s="582"/>
      <c r="AT1100" s="582"/>
      <c r="AU1100" s="582"/>
      <c r="AV1100" s="582"/>
      <c r="AW1100" s="582"/>
      <c r="AX1100" s="582"/>
      <c r="AY1100" s="582"/>
      <c r="AZ1100" s="582"/>
      <c r="BA1100" s="582"/>
      <c r="BB1100" s="582"/>
      <c r="BC1100" s="582"/>
      <c r="BD1100" s="582"/>
      <c r="BE1100" s="582"/>
      <c r="BF1100" s="582"/>
      <c r="BG1100" s="582"/>
      <c r="BH1100" s="582"/>
      <c r="BI1100" s="582"/>
      <c r="BJ1100" s="582"/>
      <c r="BK1100" s="582"/>
      <c r="BL1100" s="582"/>
      <c r="BM1100" s="582"/>
      <c r="BN1100" s="582"/>
      <c r="BO1100" s="582"/>
      <c r="BP1100" s="582"/>
      <c r="BQ1100" s="582"/>
      <c r="BR1100" s="582"/>
      <c r="BS1100" s="582"/>
      <c r="BT1100" s="582"/>
      <c r="BU1100" s="582"/>
      <c r="BV1100" s="583"/>
    </row>
    <row r="1101" spans="1:74" ht="66" customHeight="1" x14ac:dyDescent="0.3">
      <c r="A1101" s="1190"/>
      <c r="B1101" s="1190"/>
      <c r="C1101" s="1190"/>
      <c r="D1101" s="1190"/>
      <c r="E1101" s="1193"/>
      <c r="F1101" s="1190"/>
      <c r="G1101" s="595" t="s">
        <v>956</v>
      </c>
      <c r="H1101" s="604" t="s">
        <v>492</v>
      </c>
      <c r="I1101" s="604" t="s">
        <v>25</v>
      </c>
      <c r="J1101" s="605">
        <v>1.1000000000000001</v>
      </c>
      <c r="K1101" s="693">
        <v>330</v>
      </c>
      <c r="L1101" s="628">
        <v>2</v>
      </c>
      <c r="M1101" s="935" t="s">
        <v>493</v>
      </c>
      <c r="N1101" s="582"/>
      <c r="O1101" s="582"/>
      <c r="P1101" s="582"/>
      <c r="Q1101" s="582"/>
      <c r="R1101" s="582"/>
      <c r="S1101" s="582"/>
      <c r="T1101" s="582"/>
      <c r="U1101" s="582"/>
      <c r="V1101" s="582"/>
      <c r="W1101" s="582"/>
      <c r="X1101" s="582"/>
      <c r="Y1101" s="582"/>
      <c r="Z1101" s="582"/>
      <c r="AA1101" s="582"/>
      <c r="AB1101" s="582"/>
      <c r="AC1101" s="582"/>
      <c r="AD1101" s="582"/>
      <c r="AE1101" s="582"/>
      <c r="AF1101" s="582"/>
      <c r="AG1101" s="582"/>
      <c r="AH1101" s="582"/>
      <c r="AI1101" s="582"/>
      <c r="AJ1101" s="582"/>
      <c r="AK1101" s="582"/>
      <c r="AL1101" s="582"/>
      <c r="AM1101" s="582"/>
      <c r="AN1101" s="582"/>
      <c r="AO1101" s="582"/>
      <c r="AP1101" s="582"/>
      <c r="AQ1101" s="582"/>
      <c r="AR1101" s="582"/>
      <c r="AS1101" s="582"/>
      <c r="AT1101" s="582"/>
      <c r="AU1101" s="582"/>
      <c r="AV1101" s="582"/>
      <c r="AW1101" s="582"/>
      <c r="AX1101" s="582"/>
      <c r="AY1101" s="582"/>
      <c r="AZ1101" s="582"/>
      <c r="BA1101" s="582"/>
      <c r="BB1101" s="582"/>
      <c r="BC1101" s="582"/>
      <c r="BD1101" s="582"/>
      <c r="BE1101" s="582"/>
      <c r="BF1101" s="582"/>
      <c r="BG1101" s="582"/>
      <c r="BH1101" s="582"/>
      <c r="BI1101" s="582"/>
      <c r="BJ1101" s="582"/>
      <c r="BK1101" s="582"/>
      <c r="BL1101" s="582"/>
      <c r="BM1101" s="582"/>
      <c r="BN1101" s="582"/>
      <c r="BO1101" s="582"/>
      <c r="BP1101" s="582"/>
      <c r="BQ1101" s="582"/>
      <c r="BR1101" s="582"/>
      <c r="BS1101" s="582"/>
      <c r="BT1101" s="582"/>
      <c r="BU1101" s="582"/>
      <c r="BV1101" s="583"/>
    </row>
    <row r="1102" spans="1:74" ht="66" customHeight="1" x14ac:dyDescent="0.3">
      <c r="A1102" s="1190"/>
      <c r="B1102" s="1190"/>
      <c r="C1102" s="1190"/>
      <c r="D1102" s="1190"/>
      <c r="E1102" s="1193"/>
      <c r="F1102" s="1190"/>
      <c r="G1102" s="595" t="s">
        <v>957</v>
      </c>
      <c r="H1102" s="604" t="s">
        <v>492</v>
      </c>
      <c r="I1102" s="604" t="s">
        <v>25</v>
      </c>
      <c r="J1102" s="605">
        <v>2</v>
      </c>
      <c r="K1102" s="693">
        <v>600</v>
      </c>
      <c r="L1102" s="628">
        <v>3</v>
      </c>
      <c r="M1102" s="935" t="s">
        <v>493</v>
      </c>
      <c r="N1102" s="582"/>
      <c r="O1102" s="582"/>
      <c r="P1102" s="582"/>
      <c r="Q1102" s="582"/>
      <c r="R1102" s="582"/>
      <c r="S1102" s="582"/>
      <c r="T1102" s="582"/>
      <c r="U1102" s="582"/>
      <c r="V1102" s="582"/>
      <c r="W1102" s="582"/>
      <c r="X1102" s="582"/>
      <c r="Y1102" s="582"/>
      <c r="Z1102" s="582"/>
      <c r="AA1102" s="582"/>
      <c r="AB1102" s="582"/>
      <c r="AC1102" s="582"/>
      <c r="AD1102" s="582"/>
      <c r="AE1102" s="582"/>
      <c r="AF1102" s="582"/>
      <c r="AG1102" s="582"/>
      <c r="AH1102" s="582"/>
      <c r="AI1102" s="582"/>
      <c r="AJ1102" s="582"/>
      <c r="AK1102" s="582"/>
      <c r="AL1102" s="582"/>
      <c r="AM1102" s="582"/>
      <c r="AN1102" s="582"/>
      <c r="AO1102" s="582"/>
      <c r="AP1102" s="582"/>
      <c r="AQ1102" s="582"/>
      <c r="AR1102" s="582"/>
      <c r="AS1102" s="582"/>
      <c r="AT1102" s="582"/>
      <c r="AU1102" s="582"/>
      <c r="AV1102" s="582"/>
      <c r="AW1102" s="582"/>
      <c r="AX1102" s="582"/>
      <c r="AY1102" s="582"/>
      <c r="AZ1102" s="582"/>
      <c r="BA1102" s="582"/>
      <c r="BB1102" s="582"/>
      <c r="BC1102" s="582"/>
      <c r="BD1102" s="582"/>
      <c r="BE1102" s="582"/>
      <c r="BF1102" s="582"/>
      <c r="BG1102" s="582"/>
      <c r="BH1102" s="582"/>
      <c r="BI1102" s="582"/>
      <c r="BJ1102" s="582"/>
      <c r="BK1102" s="582"/>
      <c r="BL1102" s="582"/>
      <c r="BM1102" s="582"/>
      <c r="BN1102" s="582"/>
      <c r="BO1102" s="582"/>
      <c r="BP1102" s="582"/>
      <c r="BQ1102" s="582"/>
      <c r="BR1102" s="582"/>
      <c r="BS1102" s="582"/>
      <c r="BT1102" s="582"/>
      <c r="BU1102" s="582"/>
      <c r="BV1102" s="583"/>
    </row>
    <row r="1103" spans="1:74" ht="36.75" customHeight="1" x14ac:dyDescent="0.3">
      <c r="A1103" s="1190"/>
      <c r="B1103" s="1190"/>
      <c r="C1103" s="1190"/>
      <c r="D1103" s="1190"/>
      <c r="E1103" s="1193"/>
      <c r="F1103" s="1190"/>
      <c r="G1103" s="595" t="s">
        <v>958</v>
      </c>
      <c r="H1103" s="604" t="s">
        <v>492</v>
      </c>
      <c r="I1103" s="604" t="s">
        <v>25</v>
      </c>
      <c r="J1103" s="605">
        <v>8</v>
      </c>
      <c r="K1103" s="693">
        <v>2800</v>
      </c>
      <c r="L1103" s="628">
        <v>4</v>
      </c>
      <c r="M1103" s="935" t="s">
        <v>577</v>
      </c>
      <c r="N1103" s="582" t="s">
        <v>480</v>
      </c>
      <c r="O1103" s="582" t="s">
        <v>480</v>
      </c>
      <c r="P1103" s="582" t="s">
        <v>480</v>
      </c>
      <c r="Q1103" s="582" t="s">
        <v>480</v>
      </c>
      <c r="R1103" s="582" t="s">
        <v>480</v>
      </c>
      <c r="S1103" s="582" t="s">
        <v>480</v>
      </c>
      <c r="T1103" s="582" t="s">
        <v>480</v>
      </c>
      <c r="U1103" s="582" t="s">
        <v>480</v>
      </c>
      <c r="V1103" s="582" t="s">
        <v>480</v>
      </c>
      <c r="W1103" s="582" t="s">
        <v>480</v>
      </c>
      <c r="X1103" s="582" t="s">
        <v>480</v>
      </c>
      <c r="Y1103" s="582" t="s">
        <v>480</v>
      </c>
      <c r="Z1103" s="582" t="s">
        <v>480</v>
      </c>
      <c r="AA1103" s="582" t="s">
        <v>480</v>
      </c>
      <c r="AB1103" s="582" t="s">
        <v>480</v>
      </c>
      <c r="AC1103" s="582" t="s">
        <v>480</v>
      </c>
      <c r="AD1103" s="582" t="s">
        <v>480</v>
      </c>
      <c r="AE1103" s="582" t="s">
        <v>480</v>
      </c>
      <c r="AF1103" s="582" t="s">
        <v>480</v>
      </c>
      <c r="AG1103" s="582" t="s">
        <v>480</v>
      </c>
      <c r="AH1103" s="582" t="s">
        <v>480</v>
      </c>
      <c r="AI1103" s="582" t="s">
        <v>480</v>
      </c>
      <c r="AJ1103" s="582" t="s">
        <v>480</v>
      </c>
      <c r="AK1103" s="582" t="s">
        <v>480</v>
      </c>
      <c r="AL1103" s="582" t="s">
        <v>480</v>
      </c>
      <c r="AM1103" s="582" t="s">
        <v>480</v>
      </c>
      <c r="AN1103" s="582" t="s">
        <v>480</v>
      </c>
      <c r="AO1103" s="582" t="s">
        <v>480</v>
      </c>
      <c r="AP1103" s="582" t="s">
        <v>480</v>
      </c>
      <c r="AQ1103" s="582" t="s">
        <v>480</v>
      </c>
      <c r="AR1103" s="582" t="s">
        <v>480</v>
      </c>
      <c r="AS1103" s="582" t="s">
        <v>480</v>
      </c>
      <c r="AT1103" s="582" t="s">
        <v>480</v>
      </c>
      <c r="AU1103" s="582" t="s">
        <v>480</v>
      </c>
      <c r="AV1103" s="582" t="s">
        <v>480</v>
      </c>
      <c r="AW1103" s="582" t="s">
        <v>480</v>
      </c>
      <c r="AX1103" s="582" t="s">
        <v>480</v>
      </c>
      <c r="AY1103" s="582" t="s">
        <v>480</v>
      </c>
      <c r="AZ1103" s="582" t="s">
        <v>480</v>
      </c>
      <c r="BA1103" s="582" t="s">
        <v>480</v>
      </c>
      <c r="BB1103" s="582" t="s">
        <v>480</v>
      </c>
      <c r="BC1103" s="582" t="s">
        <v>480</v>
      </c>
      <c r="BD1103" s="582" t="s">
        <v>480</v>
      </c>
      <c r="BE1103" s="582" t="s">
        <v>480</v>
      </c>
      <c r="BF1103" s="582" t="s">
        <v>480</v>
      </c>
      <c r="BG1103" s="582" t="s">
        <v>480</v>
      </c>
      <c r="BH1103" s="582" t="s">
        <v>480</v>
      </c>
      <c r="BI1103" s="582" t="s">
        <v>480</v>
      </c>
      <c r="BJ1103" s="582" t="s">
        <v>480</v>
      </c>
      <c r="BK1103" s="582" t="s">
        <v>480</v>
      </c>
      <c r="BL1103" s="582" t="s">
        <v>480</v>
      </c>
      <c r="BM1103" s="582" t="s">
        <v>480</v>
      </c>
      <c r="BN1103" s="582" t="s">
        <v>480</v>
      </c>
      <c r="BO1103" s="582" t="s">
        <v>480</v>
      </c>
      <c r="BP1103" s="582" t="s">
        <v>480</v>
      </c>
      <c r="BQ1103" s="582" t="s">
        <v>480</v>
      </c>
      <c r="BR1103" s="582" t="s">
        <v>480</v>
      </c>
      <c r="BS1103" s="582" t="s">
        <v>480</v>
      </c>
      <c r="BT1103" s="582" t="s">
        <v>480</v>
      </c>
      <c r="BU1103" s="582" t="s">
        <v>480</v>
      </c>
      <c r="BV1103" s="587" t="s">
        <v>480</v>
      </c>
    </row>
    <row r="1104" spans="1:74" ht="36.75" customHeight="1" x14ac:dyDescent="0.3">
      <c r="A1104" s="1190"/>
      <c r="B1104" s="1190"/>
      <c r="C1104" s="1190"/>
      <c r="D1104" s="1190"/>
      <c r="E1104" s="1193"/>
      <c r="F1104" s="1190"/>
      <c r="G1104" s="1195" t="s">
        <v>959</v>
      </c>
      <c r="H1104" s="604" t="s">
        <v>798</v>
      </c>
      <c r="I1104" s="604" t="s">
        <v>133</v>
      </c>
      <c r="J1104" s="605">
        <v>1</v>
      </c>
      <c r="K1104" s="693">
        <v>150</v>
      </c>
      <c r="L1104" s="1188">
        <v>5</v>
      </c>
      <c r="M1104" s="1035" t="s">
        <v>135</v>
      </c>
      <c r="N1104" s="591" t="s">
        <v>480</v>
      </c>
      <c r="O1104" s="591" t="s">
        <v>480</v>
      </c>
      <c r="P1104" s="591" t="s">
        <v>480</v>
      </c>
      <c r="Q1104" s="591" t="s">
        <v>480</v>
      </c>
      <c r="R1104" s="591" t="s">
        <v>480</v>
      </c>
      <c r="S1104" s="591" t="s">
        <v>480</v>
      </c>
      <c r="T1104" s="591" t="s">
        <v>480</v>
      </c>
      <c r="U1104" s="591" t="s">
        <v>480</v>
      </c>
      <c r="V1104" s="591" t="s">
        <v>480</v>
      </c>
      <c r="W1104" s="591" t="s">
        <v>480</v>
      </c>
      <c r="X1104" s="591" t="s">
        <v>480</v>
      </c>
      <c r="Y1104" s="591" t="s">
        <v>480</v>
      </c>
      <c r="Z1104" s="591" t="s">
        <v>480</v>
      </c>
      <c r="AA1104" s="591" t="s">
        <v>480</v>
      </c>
      <c r="AB1104" s="591" t="s">
        <v>480</v>
      </c>
      <c r="AC1104" s="591" t="s">
        <v>480</v>
      </c>
      <c r="AD1104" s="591" t="s">
        <v>480</v>
      </c>
      <c r="AE1104" s="591" t="s">
        <v>480</v>
      </c>
      <c r="AF1104" s="591" t="s">
        <v>480</v>
      </c>
      <c r="AG1104" s="591" t="s">
        <v>480</v>
      </c>
      <c r="AH1104" s="591" t="s">
        <v>480</v>
      </c>
      <c r="AI1104" s="591" t="s">
        <v>480</v>
      </c>
      <c r="AJ1104" s="591" t="s">
        <v>480</v>
      </c>
      <c r="AK1104" s="591" t="s">
        <v>480</v>
      </c>
      <c r="AL1104" s="591" t="s">
        <v>480</v>
      </c>
      <c r="AM1104" s="591" t="s">
        <v>480</v>
      </c>
      <c r="AN1104" s="591" t="s">
        <v>480</v>
      </c>
      <c r="AO1104" s="591" t="s">
        <v>480</v>
      </c>
      <c r="AP1104" s="591" t="s">
        <v>480</v>
      </c>
      <c r="AQ1104" s="591" t="s">
        <v>480</v>
      </c>
      <c r="AR1104" s="591" t="s">
        <v>480</v>
      </c>
      <c r="AS1104" s="591" t="s">
        <v>480</v>
      </c>
      <c r="AT1104" s="591" t="s">
        <v>480</v>
      </c>
      <c r="AU1104" s="591" t="s">
        <v>480</v>
      </c>
      <c r="AV1104" s="591" t="s">
        <v>480</v>
      </c>
      <c r="AW1104" s="591" t="s">
        <v>480</v>
      </c>
      <c r="AX1104" s="591" t="s">
        <v>480</v>
      </c>
      <c r="AY1104" s="591" t="s">
        <v>480</v>
      </c>
      <c r="AZ1104" s="591" t="s">
        <v>480</v>
      </c>
      <c r="BA1104" s="591" t="s">
        <v>480</v>
      </c>
      <c r="BB1104" s="591" t="s">
        <v>480</v>
      </c>
      <c r="BC1104" s="591" t="s">
        <v>480</v>
      </c>
      <c r="BD1104" s="591" t="s">
        <v>480</v>
      </c>
      <c r="BE1104" s="591" t="s">
        <v>480</v>
      </c>
      <c r="BF1104" s="591" t="s">
        <v>480</v>
      </c>
      <c r="BG1104" s="591" t="s">
        <v>480</v>
      </c>
      <c r="BH1104" s="591" t="s">
        <v>480</v>
      </c>
      <c r="BI1104" s="591" t="s">
        <v>480</v>
      </c>
      <c r="BJ1104" s="591" t="s">
        <v>480</v>
      </c>
      <c r="BK1104" s="591" t="s">
        <v>480</v>
      </c>
      <c r="BL1104" s="591" t="s">
        <v>480</v>
      </c>
      <c r="BM1104" s="591" t="s">
        <v>480</v>
      </c>
      <c r="BN1104" s="591" t="s">
        <v>480</v>
      </c>
      <c r="BO1104" s="591" t="s">
        <v>480</v>
      </c>
      <c r="BP1104" s="591" t="s">
        <v>480</v>
      </c>
      <c r="BQ1104" s="591" t="s">
        <v>480</v>
      </c>
      <c r="BR1104" s="591" t="s">
        <v>480</v>
      </c>
      <c r="BS1104" s="591" t="s">
        <v>480</v>
      </c>
      <c r="BT1104" s="591" t="s">
        <v>480</v>
      </c>
      <c r="BU1104" s="591" t="s">
        <v>480</v>
      </c>
      <c r="BV1104" s="592" t="s">
        <v>480</v>
      </c>
    </row>
    <row r="1105" spans="1:74" ht="36.75" customHeight="1" x14ac:dyDescent="0.3">
      <c r="A1105" s="1191"/>
      <c r="B1105" s="1191"/>
      <c r="C1105" s="1191"/>
      <c r="D1105" s="1191"/>
      <c r="E1105" s="1194"/>
      <c r="F1105" s="1191"/>
      <c r="G1105" s="1196"/>
      <c r="H1105" s="395" t="s">
        <v>484</v>
      </c>
      <c r="I1105" s="606" t="s">
        <v>25</v>
      </c>
      <c r="J1105" s="598">
        <v>1.6</v>
      </c>
      <c r="K1105" s="693">
        <v>224</v>
      </c>
      <c r="L1105" s="1188"/>
      <c r="M1105" s="1036"/>
      <c r="N1105" s="591" t="s">
        <v>480</v>
      </c>
      <c r="O1105" s="591" t="s">
        <v>480</v>
      </c>
      <c r="P1105" s="591" t="s">
        <v>480</v>
      </c>
      <c r="Q1105" s="591" t="s">
        <v>480</v>
      </c>
      <c r="R1105" s="591" t="s">
        <v>480</v>
      </c>
      <c r="S1105" s="591" t="s">
        <v>480</v>
      </c>
      <c r="T1105" s="591" t="s">
        <v>480</v>
      </c>
      <c r="U1105" s="591" t="s">
        <v>480</v>
      </c>
      <c r="V1105" s="591" t="s">
        <v>480</v>
      </c>
      <c r="W1105" s="591" t="s">
        <v>480</v>
      </c>
      <c r="X1105" s="591" t="s">
        <v>480</v>
      </c>
      <c r="Y1105" s="591" t="s">
        <v>480</v>
      </c>
      <c r="Z1105" s="591" t="s">
        <v>480</v>
      </c>
      <c r="AA1105" s="591" t="s">
        <v>480</v>
      </c>
      <c r="AB1105" s="591" t="s">
        <v>480</v>
      </c>
      <c r="AC1105" s="591" t="s">
        <v>480</v>
      </c>
      <c r="AD1105" s="591" t="s">
        <v>480</v>
      </c>
      <c r="AE1105" s="591" t="s">
        <v>480</v>
      </c>
      <c r="AF1105" s="591" t="s">
        <v>480</v>
      </c>
      <c r="AG1105" s="591" t="s">
        <v>480</v>
      </c>
      <c r="AH1105" s="591" t="s">
        <v>480</v>
      </c>
      <c r="AI1105" s="591" t="s">
        <v>480</v>
      </c>
      <c r="AJ1105" s="591" t="s">
        <v>480</v>
      </c>
      <c r="AK1105" s="591" t="s">
        <v>480</v>
      </c>
      <c r="AL1105" s="591" t="s">
        <v>480</v>
      </c>
      <c r="AM1105" s="591" t="s">
        <v>480</v>
      </c>
      <c r="AN1105" s="591" t="s">
        <v>480</v>
      </c>
      <c r="AO1105" s="591" t="s">
        <v>480</v>
      </c>
      <c r="AP1105" s="591" t="s">
        <v>480</v>
      </c>
      <c r="AQ1105" s="591" t="s">
        <v>480</v>
      </c>
      <c r="AR1105" s="591" t="s">
        <v>480</v>
      </c>
      <c r="AS1105" s="591" t="s">
        <v>480</v>
      </c>
      <c r="AT1105" s="591" t="s">
        <v>480</v>
      </c>
      <c r="AU1105" s="591" t="s">
        <v>480</v>
      </c>
      <c r="AV1105" s="591" t="s">
        <v>480</v>
      </c>
      <c r="AW1105" s="591" t="s">
        <v>480</v>
      </c>
      <c r="AX1105" s="591" t="s">
        <v>480</v>
      </c>
      <c r="AY1105" s="591" t="s">
        <v>480</v>
      </c>
      <c r="AZ1105" s="591" t="s">
        <v>480</v>
      </c>
      <c r="BA1105" s="591" t="s">
        <v>480</v>
      </c>
      <c r="BB1105" s="591" t="s">
        <v>480</v>
      </c>
      <c r="BC1105" s="591" t="s">
        <v>480</v>
      </c>
      <c r="BD1105" s="591" t="s">
        <v>480</v>
      </c>
      <c r="BE1105" s="591" t="s">
        <v>480</v>
      </c>
      <c r="BF1105" s="591" t="s">
        <v>480</v>
      </c>
      <c r="BG1105" s="591" t="s">
        <v>480</v>
      </c>
      <c r="BH1105" s="591" t="s">
        <v>480</v>
      </c>
      <c r="BI1105" s="591" t="s">
        <v>480</v>
      </c>
      <c r="BJ1105" s="591" t="s">
        <v>480</v>
      </c>
      <c r="BK1105" s="591" t="s">
        <v>480</v>
      </c>
      <c r="BL1105" s="591" t="s">
        <v>480</v>
      </c>
      <c r="BM1105" s="591" t="s">
        <v>480</v>
      </c>
      <c r="BN1105" s="591" t="s">
        <v>480</v>
      </c>
      <c r="BO1105" s="591" t="s">
        <v>480</v>
      </c>
      <c r="BP1105" s="591" t="s">
        <v>480</v>
      </c>
      <c r="BQ1105" s="591" t="s">
        <v>480</v>
      </c>
      <c r="BR1105" s="591" t="s">
        <v>480</v>
      </c>
      <c r="BS1105" s="591" t="s">
        <v>480</v>
      </c>
      <c r="BT1105" s="591" t="s">
        <v>480</v>
      </c>
      <c r="BU1105" s="591" t="s">
        <v>480</v>
      </c>
      <c r="BV1105" s="592" t="s">
        <v>480</v>
      </c>
    </row>
    <row r="1106" spans="1:74" ht="39.75" customHeight="1" x14ac:dyDescent="0.3">
      <c r="A1106" s="337" t="s">
        <v>480</v>
      </c>
      <c r="B1106" s="80" t="s">
        <v>811</v>
      </c>
      <c r="C1106" s="80" t="s">
        <v>480</v>
      </c>
      <c r="D1106" s="62" t="s">
        <v>480</v>
      </c>
      <c r="E1106" s="669" t="s">
        <v>480</v>
      </c>
      <c r="F1106" s="62">
        <v>5</v>
      </c>
      <c r="G1106" s="71" t="s">
        <v>480</v>
      </c>
      <c r="H1106" s="54" t="s">
        <v>480</v>
      </c>
      <c r="I1106" s="52" t="s">
        <v>480</v>
      </c>
      <c r="J1106" s="52" t="s">
        <v>480</v>
      </c>
      <c r="K1106" s="659">
        <f>SUM(K1100:K1105)</f>
        <v>17264</v>
      </c>
      <c r="L1106" s="630">
        <v>5</v>
      </c>
      <c r="M1106" s="944" t="s">
        <v>480</v>
      </c>
      <c r="N1106" s="591" t="s">
        <v>480</v>
      </c>
      <c r="O1106" s="591" t="s">
        <v>480</v>
      </c>
      <c r="P1106" s="591" t="s">
        <v>480</v>
      </c>
      <c r="Q1106" s="591" t="s">
        <v>480</v>
      </c>
      <c r="R1106" s="591" t="s">
        <v>480</v>
      </c>
      <c r="S1106" s="591" t="s">
        <v>480</v>
      </c>
      <c r="T1106" s="591" t="s">
        <v>480</v>
      </c>
      <c r="U1106" s="591" t="s">
        <v>480</v>
      </c>
      <c r="V1106" s="591" t="s">
        <v>480</v>
      </c>
      <c r="W1106" s="591" t="s">
        <v>480</v>
      </c>
      <c r="X1106" s="591" t="s">
        <v>480</v>
      </c>
      <c r="Y1106" s="591" t="s">
        <v>480</v>
      </c>
      <c r="Z1106" s="591" t="s">
        <v>480</v>
      </c>
      <c r="AA1106" s="591" t="s">
        <v>480</v>
      </c>
      <c r="AB1106" s="591" t="s">
        <v>480</v>
      </c>
      <c r="AC1106" s="591" t="s">
        <v>480</v>
      </c>
      <c r="AD1106" s="591" t="s">
        <v>480</v>
      </c>
      <c r="AE1106" s="591" t="s">
        <v>480</v>
      </c>
      <c r="AF1106" s="591" t="s">
        <v>480</v>
      </c>
      <c r="AG1106" s="591" t="s">
        <v>480</v>
      </c>
      <c r="AH1106" s="591" t="s">
        <v>480</v>
      </c>
      <c r="AI1106" s="591" t="s">
        <v>480</v>
      </c>
      <c r="AJ1106" s="591" t="s">
        <v>480</v>
      </c>
      <c r="AK1106" s="591" t="s">
        <v>480</v>
      </c>
      <c r="AL1106" s="591" t="s">
        <v>480</v>
      </c>
      <c r="AM1106" s="591" t="s">
        <v>480</v>
      </c>
      <c r="AN1106" s="591" t="s">
        <v>480</v>
      </c>
      <c r="AO1106" s="591" t="s">
        <v>480</v>
      </c>
      <c r="AP1106" s="591" t="s">
        <v>480</v>
      </c>
      <c r="AQ1106" s="591" t="s">
        <v>480</v>
      </c>
      <c r="AR1106" s="591" t="s">
        <v>480</v>
      </c>
      <c r="AS1106" s="591" t="s">
        <v>480</v>
      </c>
      <c r="AT1106" s="591" t="s">
        <v>480</v>
      </c>
      <c r="AU1106" s="591" t="s">
        <v>480</v>
      </c>
      <c r="AV1106" s="591" t="s">
        <v>480</v>
      </c>
      <c r="AW1106" s="591" t="s">
        <v>480</v>
      </c>
      <c r="AX1106" s="591" t="s">
        <v>480</v>
      </c>
      <c r="AY1106" s="591" t="s">
        <v>480</v>
      </c>
      <c r="AZ1106" s="591" t="s">
        <v>480</v>
      </c>
      <c r="BA1106" s="591" t="s">
        <v>480</v>
      </c>
      <c r="BB1106" s="591" t="s">
        <v>480</v>
      </c>
      <c r="BC1106" s="591" t="s">
        <v>480</v>
      </c>
      <c r="BD1106" s="591" t="s">
        <v>480</v>
      </c>
      <c r="BE1106" s="591" t="s">
        <v>480</v>
      </c>
      <c r="BF1106" s="591" t="s">
        <v>480</v>
      </c>
      <c r="BG1106" s="591" t="s">
        <v>480</v>
      </c>
      <c r="BH1106" s="591" t="s">
        <v>480</v>
      </c>
      <c r="BI1106" s="591" t="s">
        <v>480</v>
      </c>
      <c r="BJ1106" s="591" t="s">
        <v>480</v>
      </c>
      <c r="BK1106" s="591" t="s">
        <v>480</v>
      </c>
      <c r="BL1106" s="591" t="s">
        <v>480</v>
      </c>
      <c r="BM1106" s="591" t="s">
        <v>480</v>
      </c>
      <c r="BN1106" s="591" t="s">
        <v>480</v>
      </c>
      <c r="BO1106" s="591" t="s">
        <v>480</v>
      </c>
      <c r="BP1106" s="591" t="s">
        <v>480</v>
      </c>
      <c r="BQ1106" s="591" t="s">
        <v>480</v>
      </c>
      <c r="BR1106" s="591" t="s">
        <v>480</v>
      </c>
      <c r="BS1106" s="591" t="s">
        <v>480</v>
      </c>
      <c r="BT1106" s="591" t="s">
        <v>480</v>
      </c>
      <c r="BU1106" s="591" t="s">
        <v>480</v>
      </c>
      <c r="BV1106" s="592" t="s">
        <v>480</v>
      </c>
    </row>
    <row r="1107" spans="1:74" ht="50.25" customHeight="1" x14ac:dyDescent="0.3">
      <c r="A1107" s="1189">
        <v>36</v>
      </c>
      <c r="B1107" s="1189" t="s">
        <v>937</v>
      </c>
      <c r="C1107" s="1189" t="s">
        <v>960</v>
      </c>
      <c r="D1107" s="1189">
        <v>2953</v>
      </c>
      <c r="E1107" s="1192">
        <v>1100315</v>
      </c>
      <c r="F1107" s="1189">
        <v>5</v>
      </c>
      <c r="G1107" s="383" t="s">
        <v>796</v>
      </c>
      <c r="H1107" s="395" t="s">
        <v>484</v>
      </c>
      <c r="I1107" s="395" t="s">
        <v>25</v>
      </c>
      <c r="J1107" s="396">
        <v>10</v>
      </c>
      <c r="K1107" s="682">
        <v>7000</v>
      </c>
      <c r="L1107" s="628">
        <v>1</v>
      </c>
      <c r="M1107" s="935" t="s">
        <v>126</v>
      </c>
      <c r="N1107" s="591" t="s">
        <v>480</v>
      </c>
      <c r="O1107" s="591" t="s">
        <v>480</v>
      </c>
      <c r="P1107" s="591" t="s">
        <v>480</v>
      </c>
      <c r="Q1107" s="591" t="s">
        <v>480</v>
      </c>
      <c r="R1107" s="591" t="s">
        <v>480</v>
      </c>
      <c r="S1107" s="591" t="s">
        <v>480</v>
      </c>
      <c r="T1107" s="591" t="s">
        <v>480</v>
      </c>
      <c r="U1107" s="591" t="s">
        <v>480</v>
      </c>
      <c r="V1107" s="591" t="s">
        <v>480</v>
      </c>
      <c r="W1107" s="591" t="s">
        <v>480</v>
      </c>
      <c r="X1107" s="591" t="s">
        <v>480</v>
      </c>
      <c r="Y1107" s="591" t="s">
        <v>480</v>
      </c>
      <c r="Z1107" s="591" t="s">
        <v>480</v>
      </c>
      <c r="AA1107" s="591" t="s">
        <v>480</v>
      </c>
      <c r="AB1107" s="591" t="s">
        <v>480</v>
      </c>
      <c r="AC1107" s="591" t="s">
        <v>480</v>
      </c>
      <c r="AD1107" s="591" t="s">
        <v>480</v>
      </c>
      <c r="AE1107" s="591" t="s">
        <v>480</v>
      </c>
      <c r="AF1107" s="591" t="s">
        <v>480</v>
      </c>
      <c r="AG1107" s="591" t="s">
        <v>480</v>
      </c>
      <c r="AH1107" s="591" t="s">
        <v>480</v>
      </c>
      <c r="AI1107" s="591" t="s">
        <v>480</v>
      </c>
      <c r="AJ1107" s="591" t="s">
        <v>480</v>
      </c>
      <c r="AK1107" s="591" t="s">
        <v>480</v>
      </c>
      <c r="AL1107" s="591" t="s">
        <v>480</v>
      </c>
      <c r="AM1107" s="591" t="s">
        <v>480</v>
      </c>
      <c r="AN1107" s="591" t="s">
        <v>480</v>
      </c>
      <c r="AO1107" s="591" t="s">
        <v>480</v>
      </c>
      <c r="AP1107" s="591" t="s">
        <v>480</v>
      </c>
      <c r="AQ1107" s="591" t="s">
        <v>480</v>
      </c>
      <c r="AR1107" s="591" t="s">
        <v>480</v>
      </c>
      <c r="AS1107" s="591" t="s">
        <v>480</v>
      </c>
      <c r="AT1107" s="591" t="s">
        <v>480</v>
      </c>
      <c r="AU1107" s="591" t="s">
        <v>480</v>
      </c>
      <c r="AV1107" s="591" t="s">
        <v>480</v>
      </c>
      <c r="AW1107" s="591" t="s">
        <v>480</v>
      </c>
      <c r="AX1107" s="591" t="s">
        <v>480</v>
      </c>
      <c r="AY1107" s="591" t="s">
        <v>480</v>
      </c>
      <c r="AZ1107" s="591" t="s">
        <v>480</v>
      </c>
      <c r="BA1107" s="591" t="s">
        <v>480</v>
      </c>
      <c r="BB1107" s="591" t="s">
        <v>480</v>
      </c>
      <c r="BC1107" s="591" t="s">
        <v>480</v>
      </c>
      <c r="BD1107" s="591" t="s">
        <v>480</v>
      </c>
      <c r="BE1107" s="591" t="s">
        <v>480</v>
      </c>
      <c r="BF1107" s="591" t="s">
        <v>480</v>
      </c>
      <c r="BG1107" s="591" t="s">
        <v>480</v>
      </c>
      <c r="BH1107" s="591" t="s">
        <v>480</v>
      </c>
      <c r="BI1107" s="591" t="s">
        <v>480</v>
      </c>
      <c r="BJ1107" s="591" t="s">
        <v>480</v>
      </c>
      <c r="BK1107" s="591" t="s">
        <v>480</v>
      </c>
      <c r="BL1107" s="591" t="s">
        <v>480</v>
      </c>
      <c r="BM1107" s="591" t="s">
        <v>480</v>
      </c>
      <c r="BN1107" s="591" t="s">
        <v>480</v>
      </c>
      <c r="BO1107" s="591" t="s">
        <v>480</v>
      </c>
      <c r="BP1107" s="591" t="s">
        <v>480</v>
      </c>
      <c r="BQ1107" s="591" t="s">
        <v>480</v>
      </c>
      <c r="BR1107" s="591" t="s">
        <v>480</v>
      </c>
      <c r="BS1107" s="591" t="s">
        <v>480</v>
      </c>
      <c r="BT1107" s="591" t="s">
        <v>480</v>
      </c>
      <c r="BU1107" s="591" t="s">
        <v>480</v>
      </c>
      <c r="BV1107" s="592" t="s">
        <v>480</v>
      </c>
    </row>
    <row r="1108" spans="1:74" ht="66" customHeight="1" x14ac:dyDescent="0.3">
      <c r="A1108" s="1190"/>
      <c r="B1108" s="1190"/>
      <c r="C1108" s="1190"/>
      <c r="D1108" s="1190"/>
      <c r="E1108" s="1193"/>
      <c r="F1108" s="1190"/>
      <c r="G1108" s="383" t="s">
        <v>961</v>
      </c>
      <c r="H1108" s="395" t="s">
        <v>492</v>
      </c>
      <c r="I1108" s="395" t="s">
        <v>25</v>
      </c>
      <c r="J1108" s="396">
        <v>1.8</v>
      </c>
      <c r="K1108" s="685">
        <v>540</v>
      </c>
      <c r="L1108" s="628">
        <v>2</v>
      </c>
      <c r="M1108" s="935" t="s">
        <v>493</v>
      </c>
      <c r="N1108" s="591" t="s">
        <v>480</v>
      </c>
      <c r="O1108" s="591" t="s">
        <v>480</v>
      </c>
      <c r="P1108" s="591" t="s">
        <v>480</v>
      </c>
      <c r="Q1108" s="591" t="s">
        <v>480</v>
      </c>
      <c r="R1108" s="591" t="s">
        <v>480</v>
      </c>
      <c r="S1108" s="591" t="s">
        <v>480</v>
      </c>
      <c r="T1108" s="591" t="s">
        <v>480</v>
      </c>
      <c r="U1108" s="591" t="s">
        <v>480</v>
      </c>
      <c r="V1108" s="591" t="s">
        <v>480</v>
      </c>
      <c r="W1108" s="591" t="s">
        <v>480</v>
      </c>
      <c r="X1108" s="591" t="s">
        <v>480</v>
      </c>
      <c r="Y1108" s="591" t="s">
        <v>480</v>
      </c>
      <c r="Z1108" s="591" t="s">
        <v>480</v>
      </c>
      <c r="AA1108" s="591" t="s">
        <v>480</v>
      </c>
      <c r="AB1108" s="591" t="s">
        <v>480</v>
      </c>
      <c r="AC1108" s="591" t="s">
        <v>480</v>
      </c>
      <c r="AD1108" s="591" t="s">
        <v>480</v>
      </c>
      <c r="AE1108" s="591" t="s">
        <v>480</v>
      </c>
      <c r="AF1108" s="591" t="s">
        <v>480</v>
      </c>
      <c r="AG1108" s="591" t="s">
        <v>480</v>
      </c>
      <c r="AH1108" s="591" t="s">
        <v>480</v>
      </c>
      <c r="AI1108" s="591" t="s">
        <v>480</v>
      </c>
      <c r="AJ1108" s="591" t="s">
        <v>480</v>
      </c>
      <c r="AK1108" s="591" t="s">
        <v>480</v>
      </c>
      <c r="AL1108" s="591" t="s">
        <v>480</v>
      </c>
      <c r="AM1108" s="591" t="s">
        <v>480</v>
      </c>
      <c r="AN1108" s="591" t="s">
        <v>480</v>
      </c>
      <c r="AO1108" s="591" t="s">
        <v>480</v>
      </c>
      <c r="AP1108" s="591" t="s">
        <v>480</v>
      </c>
      <c r="AQ1108" s="591" t="s">
        <v>480</v>
      </c>
      <c r="AR1108" s="591" t="s">
        <v>480</v>
      </c>
      <c r="AS1108" s="591" t="s">
        <v>480</v>
      </c>
      <c r="AT1108" s="591" t="s">
        <v>480</v>
      </c>
      <c r="AU1108" s="591" t="s">
        <v>480</v>
      </c>
      <c r="AV1108" s="591" t="s">
        <v>480</v>
      </c>
      <c r="AW1108" s="591" t="s">
        <v>480</v>
      </c>
      <c r="AX1108" s="591" t="s">
        <v>480</v>
      </c>
      <c r="AY1108" s="591" t="s">
        <v>480</v>
      </c>
      <c r="AZ1108" s="591" t="s">
        <v>480</v>
      </c>
      <c r="BA1108" s="591" t="s">
        <v>480</v>
      </c>
      <c r="BB1108" s="591" t="s">
        <v>480</v>
      </c>
      <c r="BC1108" s="591" t="s">
        <v>480</v>
      </c>
      <c r="BD1108" s="591" t="s">
        <v>480</v>
      </c>
      <c r="BE1108" s="591" t="s">
        <v>480</v>
      </c>
      <c r="BF1108" s="591" t="s">
        <v>480</v>
      </c>
      <c r="BG1108" s="591" t="s">
        <v>480</v>
      </c>
      <c r="BH1108" s="591" t="s">
        <v>480</v>
      </c>
      <c r="BI1108" s="591" t="s">
        <v>480</v>
      </c>
      <c r="BJ1108" s="591" t="s">
        <v>480</v>
      </c>
      <c r="BK1108" s="591" t="s">
        <v>480</v>
      </c>
      <c r="BL1108" s="591" t="s">
        <v>480</v>
      </c>
      <c r="BM1108" s="591" t="s">
        <v>480</v>
      </c>
      <c r="BN1108" s="591" t="s">
        <v>480</v>
      </c>
      <c r="BO1108" s="591" t="s">
        <v>480</v>
      </c>
      <c r="BP1108" s="591" t="s">
        <v>480</v>
      </c>
      <c r="BQ1108" s="591" t="s">
        <v>480</v>
      </c>
      <c r="BR1108" s="591" t="s">
        <v>480</v>
      </c>
      <c r="BS1108" s="591" t="s">
        <v>480</v>
      </c>
      <c r="BT1108" s="591" t="s">
        <v>480</v>
      </c>
      <c r="BU1108" s="591" t="s">
        <v>480</v>
      </c>
      <c r="BV1108" s="592" t="s">
        <v>480</v>
      </c>
    </row>
    <row r="1109" spans="1:74" ht="78" customHeight="1" x14ac:dyDescent="0.3">
      <c r="A1109" s="1190"/>
      <c r="B1109" s="1190"/>
      <c r="C1109" s="1190"/>
      <c r="D1109" s="1190"/>
      <c r="E1109" s="1193"/>
      <c r="F1109" s="1190"/>
      <c r="G1109" s="383" t="s">
        <v>962</v>
      </c>
      <c r="H1109" s="395" t="s">
        <v>492</v>
      </c>
      <c r="I1109" s="395" t="s">
        <v>25</v>
      </c>
      <c r="J1109" s="396">
        <v>1.8</v>
      </c>
      <c r="K1109" s="685">
        <v>540</v>
      </c>
      <c r="L1109" s="628">
        <v>3</v>
      </c>
      <c r="M1109" s="935" t="s">
        <v>493</v>
      </c>
      <c r="N1109" s="591" t="s">
        <v>480</v>
      </c>
      <c r="O1109" s="591" t="s">
        <v>480</v>
      </c>
      <c r="P1109" s="591" t="s">
        <v>480</v>
      </c>
      <c r="Q1109" s="591" t="s">
        <v>480</v>
      </c>
      <c r="R1109" s="591" t="s">
        <v>480</v>
      </c>
      <c r="S1109" s="591" t="s">
        <v>480</v>
      </c>
      <c r="T1109" s="591" t="s">
        <v>480</v>
      </c>
      <c r="U1109" s="591" t="s">
        <v>480</v>
      </c>
      <c r="V1109" s="591" t="s">
        <v>480</v>
      </c>
      <c r="W1109" s="591" t="s">
        <v>480</v>
      </c>
      <c r="X1109" s="591" t="s">
        <v>480</v>
      </c>
      <c r="Y1109" s="591" t="s">
        <v>480</v>
      </c>
      <c r="Z1109" s="591" t="s">
        <v>480</v>
      </c>
      <c r="AA1109" s="591" t="s">
        <v>480</v>
      </c>
      <c r="AB1109" s="591" t="s">
        <v>480</v>
      </c>
      <c r="AC1109" s="591" t="s">
        <v>480</v>
      </c>
      <c r="AD1109" s="591" t="s">
        <v>480</v>
      </c>
      <c r="AE1109" s="591" t="s">
        <v>480</v>
      </c>
      <c r="AF1109" s="591" t="s">
        <v>480</v>
      </c>
      <c r="AG1109" s="591" t="s">
        <v>480</v>
      </c>
      <c r="AH1109" s="591" t="s">
        <v>480</v>
      </c>
      <c r="AI1109" s="591" t="s">
        <v>480</v>
      </c>
      <c r="AJ1109" s="591" t="s">
        <v>480</v>
      </c>
      <c r="AK1109" s="591" t="s">
        <v>480</v>
      </c>
      <c r="AL1109" s="591" t="s">
        <v>480</v>
      </c>
      <c r="AM1109" s="591" t="s">
        <v>480</v>
      </c>
      <c r="AN1109" s="591" t="s">
        <v>480</v>
      </c>
      <c r="AO1109" s="591" t="s">
        <v>480</v>
      </c>
      <c r="AP1109" s="591" t="s">
        <v>480</v>
      </c>
      <c r="AQ1109" s="591" t="s">
        <v>480</v>
      </c>
      <c r="AR1109" s="591" t="s">
        <v>480</v>
      </c>
      <c r="AS1109" s="591" t="s">
        <v>480</v>
      </c>
      <c r="AT1109" s="591" t="s">
        <v>480</v>
      </c>
      <c r="AU1109" s="591" t="s">
        <v>480</v>
      </c>
      <c r="AV1109" s="591" t="s">
        <v>480</v>
      </c>
      <c r="AW1109" s="591" t="s">
        <v>480</v>
      </c>
      <c r="AX1109" s="591" t="s">
        <v>480</v>
      </c>
      <c r="AY1109" s="591" t="s">
        <v>480</v>
      </c>
      <c r="AZ1109" s="591" t="s">
        <v>480</v>
      </c>
      <c r="BA1109" s="591" t="s">
        <v>480</v>
      </c>
      <c r="BB1109" s="591" t="s">
        <v>480</v>
      </c>
      <c r="BC1109" s="591" t="s">
        <v>480</v>
      </c>
      <c r="BD1109" s="591" t="s">
        <v>480</v>
      </c>
      <c r="BE1109" s="591" t="s">
        <v>480</v>
      </c>
      <c r="BF1109" s="591" t="s">
        <v>480</v>
      </c>
      <c r="BG1109" s="591" t="s">
        <v>480</v>
      </c>
      <c r="BH1109" s="591" t="s">
        <v>480</v>
      </c>
      <c r="BI1109" s="591" t="s">
        <v>480</v>
      </c>
      <c r="BJ1109" s="591" t="s">
        <v>480</v>
      </c>
      <c r="BK1109" s="591" t="s">
        <v>480</v>
      </c>
      <c r="BL1109" s="591" t="s">
        <v>480</v>
      </c>
      <c r="BM1109" s="591" t="s">
        <v>480</v>
      </c>
      <c r="BN1109" s="591" t="s">
        <v>480</v>
      </c>
      <c r="BO1109" s="591" t="s">
        <v>480</v>
      </c>
      <c r="BP1109" s="591" t="s">
        <v>480</v>
      </c>
      <c r="BQ1109" s="591" t="s">
        <v>480</v>
      </c>
      <c r="BR1109" s="591" t="s">
        <v>480</v>
      </c>
      <c r="BS1109" s="591" t="s">
        <v>480</v>
      </c>
      <c r="BT1109" s="591" t="s">
        <v>480</v>
      </c>
      <c r="BU1109" s="591" t="s">
        <v>480</v>
      </c>
      <c r="BV1109" s="592" t="s">
        <v>480</v>
      </c>
    </row>
    <row r="1110" spans="1:74" ht="50.25" customHeight="1" x14ac:dyDescent="0.3">
      <c r="A1110" s="1190"/>
      <c r="B1110" s="1190"/>
      <c r="C1110" s="1190"/>
      <c r="D1110" s="1190"/>
      <c r="E1110" s="1193"/>
      <c r="F1110" s="1190"/>
      <c r="G1110" s="383" t="s">
        <v>963</v>
      </c>
      <c r="H1110" s="395" t="s">
        <v>492</v>
      </c>
      <c r="I1110" s="395" t="s">
        <v>133</v>
      </c>
      <c r="J1110" s="396">
        <v>4</v>
      </c>
      <c r="K1110" s="685">
        <v>1300</v>
      </c>
      <c r="L1110" s="628">
        <v>4</v>
      </c>
      <c r="M1110" s="935" t="s">
        <v>165</v>
      </c>
      <c r="N1110" s="591" t="s">
        <v>480</v>
      </c>
      <c r="O1110" s="591" t="s">
        <v>480</v>
      </c>
      <c r="P1110" s="591" t="s">
        <v>480</v>
      </c>
      <c r="Q1110" s="591" t="s">
        <v>480</v>
      </c>
      <c r="R1110" s="591" t="s">
        <v>480</v>
      </c>
      <c r="S1110" s="591" t="s">
        <v>480</v>
      </c>
      <c r="T1110" s="591" t="s">
        <v>480</v>
      </c>
      <c r="U1110" s="591" t="s">
        <v>480</v>
      </c>
      <c r="V1110" s="591" t="s">
        <v>480</v>
      </c>
      <c r="W1110" s="591" t="s">
        <v>480</v>
      </c>
      <c r="X1110" s="591" t="s">
        <v>480</v>
      </c>
      <c r="Y1110" s="591" t="s">
        <v>480</v>
      </c>
      <c r="Z1110" s="591" t="s">
        <v>480</v>
      </c>
      <c r="AA1110" s="591" t="s">
        <v>480</v>
      </c>
      <c r="AB1110" s="591" t="s">
        <v>480</v>
      </c>
      <c r="AC1110" s="591" t="s">
        <v>480</v>
      </c>
      <c r="AD1110" s="591" t="s">
        <v>480</v>
      </c>
      <c r="AE1110" s="591" t="s">
        <v>480</v>
      </c>
      <c r="AF1110" s="591" t="s">
        <v>480</v>
      </c>
      <c r="AG1110" s="591" t="s">
        <v>480</v>
      </c>
      <c r="AH1110" s="591" t="s">
        <v>480</v>
      </c>
      <c r="AI1110" s="591" t="s">
        <v>480</v>
      </c>
      <c r="AJ1110" s="591" t="s">
        <v>480</v>
      </c>
      <c r="AK1110" s="591" t="s">
        <v>480</v>
      </c>
      <c r="AL1110" s="591" t="s">
        <v>480</v>
      </c>
      <c r="AM1110" s="591" t="s">
        <v>480</v>
      </c>
      <c r="AN1110" s="591" t="s">
        <v>480</v>
      </c>
      <c r="AO1110" s="591" t="s">
        <v>480</v>
      </c>
      <c r="AP1110" s="591" t="s">
        <v>480</v>
      </c>
      <c r="AQ1110" s="591" t="s">
        <v>480</v>
      </c>
      <c r="AR1110" s="591" t="s">
        <v>480</v>
      </c>
      <c r="AS1110" s="591" t="s">
        <v>480</v>
      </c>
      <c r="AT1110" s="591" t="s">
        <v>480</v>
      </c>
      <c r="AU1110" s="591" t="s">
        <v>480</v>
      </c>
      <c r="AV1110" s="591" t="s">
        <v>480</v>
      </c>
      <c r="AW1110" s="591" t="s">
        <v>480</v>
      </c>
      <c r="AX1110" s="591" t="s">
        <v>480</v>
      </c>
      <c r="AY1110" s="591" t="s">
        <v>480</v>
      </c>
      <c r="AZ1110" s="591" t="s">
        <v>480</v>
      </c>
      <c r="BA1110" s="591" t="s">
        <v>480</v>
      </c>
      <c r="BB1110" s="591" t="s">
        <v>480</v>
      </c>
      <c r="BC1110" s="591" t="s">
        <v>480</v>
      </c>
      <c r="BD1110" s="591" t="s">
        <v>480</v>
      </c>
      <c r="BE1110" s="591" t="s">
        <v>480</v>
      </c>
      <c r="BF1110" s="591" t="s">
        <v>480</v>
      </c>
      <c r="BG1110" s="591" t="s">
        <v>480</v>
      </c>
      <c r="BH1110" s="591" t="s">
        <v>480</v>
      </c>
      <c r="BI1110" s="591" t="s">
        <v>480</v>
      </c>
      <c r="BJ1110" s="591" t="s">
        <v>480</v>
      </c>
      <c r="BK1110" s="591" t="s">
        <v>480</v>
      </c>
      <c r="BL1110" s="591" t="s">
        <v>480</v>
      </c>
      <c r="BM1110" s="591" t="s">
        <v>480</v>
      </c>
      <c r="BN1110" s="591" t="s">
        <v>480</v>
      </c>
      <c r="BO1110" s="591" t="s">
        <v>480</v>
      </c>
      <c r="BP1110" s="591" t="s">
        <v>480</v>
      </c>
      <c r="BQ1110" s="591" t="s">
        <v>480</v>
      </c>
      <c r="BR1110" s="591" t="s">
        <v>480</v>
      </c>
      <c r="BS1110" s="591" t="s">
        <v>480</v>
      </c>
      <c r="BT1110" s="591" t="s">
        <v>480</v>
      </c>
      <c r="BU1110" s="591" t="s">
        <v>480</v>
      </c>
      <c r="BV1110" s="593" t="s">
        <v>480</v>
      </c>
    </row>
    <row r="1111" spans="1:74" ht="50.25" customHeight="1" x14ac:dyDescent="0.3">
      <c r="A1111" s="1191"/>
      <c r="B1111" s="1191"/>
      <c r="C1111" s="1191"/>
      <c r="D1111" s="1191"/>
      <c r="E1111" s="1194"/>
      <c r="F1111" s="1191"/>
      <c r="G1111" s="383" t="s">
        <v>964</v>
      </c>
      <c r="H1111" s="395" t="s">
        <v>492</v>
      </c>
      <c r="I1111" s="395" t="s">
        <v>149</v>
      </c>
      <c r="J1111" s="396">
        <v>120</v>
      </c>
      <c r="K1111" s="685">
        <v>4650</v>
      </c>
      <c r="L1111" s="628">
        <v>5</v>
      </c>
      <c r="M1111" s="935" t="s">
        <v>150</v>
      </c>
      <c r="N1111" s="591" t="s">
        <v>480</v>
      </c>
      <c r="O1111" s="591" t="s">
        <v>480</v>
      </c>
      <c r="P1111" s="591" t="s">
        <v>480</v>
      </c>
      <c r="Q1111" s="591" t="s">
        <v>480</v>
      </c>
      <c r="R1111" s="591" t="s">
        <v>480</v>
      </c>
      <c r="S1111" s="591" t="s">
        <v>480</v>
      </c>
      <c r="T1111" s="591" t="s">
        <v>480</v>
      </c>
      <c r="U1111" s="591" t="s">
        <v>480</v>
      </c>
      <c r="V1111" s="591" t="s">
        <v>480</v>
      </c>
      <c r="W1111" s="591" t="s">
        <v>480</v>
      </c>
      <c r="X1111" s="591" t="s">
        <v>480</v>
      </c>
      <c r="Y1111" s="591" t="s">
        <v>480</v>
      </c>
      <c r="Z1111" s="591" t="s">
        <v>480</v>
      </c>
      <c r="AA1111" s="591" t="s">
        <v>480</v>
      </c>
      <c r="AB1111" s="591" t="s">
        <v>480</v>
      </c>
      <c r="AC1111" s="591" t="s">
        <v>480</v>
      </c>
      <c r="AD1111" s="591" t="s">
        <v>480</v>
      </c>
      <c r="AE1111" s="591" t="s">
        <v>480</v>
      </c>
      <c r="AF1111" s="591" t="s">
        <v>480</v>
      </c>
      <c r="AG1111" s="591" t="s">
        <v>480</v>
      </c>
      <c r="AH1111" s="591" t="s">
        <v>480</v>
      </c>
      <c r="AI1111" s="591" t="s">
        <v>480</v>
      </c>
      <c r="AJ1111" s="591" t="s">
        <v>480</v>
      </c>
      <c r="AK1111" s="591" t="s">
        <v>480</v>
      </c>
      <c r="AL1111" s="591" t="s">
        <v>480</v>
      </c>
      <c r="AM1111" s="591" t="s">
        <v>480</v>
      </c>
      <c r="AN1111" s="591" t="s">
        <v>480</v>
      </c>
      <c r="AO1111" s="591" t="s">
        <v>480</v>
      </c>
      <c r="AP1111" s="591" t="s">
        <v>480</v>
      </c>
      <c r="AQ1111" s="591" t="s">
        <v>480</v>
      </c>
      <c r="AR1111" s="591" t="s">
        <v>480</v>
      </c>
      <c r="AS1111" s="591" t="s">
        <v>480</v>
      </c>
      <c r="AT1111" s="591" t="s">
        <v>480</v>
      </c>
      <c r="AU1111" s="591" t="s">
        <v>480</v>
      </c>
      <c r="AV1111" s="591" t="s">
        <v>480</v>
      </c>
      <c r="AW1111" s="591" t="s">
        <v>480</v>
      </c>
      <c r="AX1111" s="591" t="s">
        <v>480</v>
      </c>
      <c r="AY1111" s="591" t="s">
        <v>480</v>
      </c>
      <c r="AZ1111" s="591" t="s">
        <v>480</v>
      </c>
      <c r="BA1111" s="591" t="s">
        <v>480</v>
      </c>
      <c r="BB1111" s="591" t="s">
        <v>480</v>
      </c>
      <c r="BC1111" s="591" t="s">
        <v>480</v>
      </c>
      <c r="BD1111" s="591" t="s">
        <v>480</v>
      </c>
      <c r="BE1111" s="591" t="s">
        <v>480</v>
      </c>
      <c r="BF1111" s="591" t="s">
        <v>480</v>
      </c>
      <c r="BG1111" s="591" t="s">
        <v>480</v>
      </c>
      <c r="BH1111" s="591" t="s">
        <v>480</v>
      </c>
      <c r="BI1111" s="591" t="s">
        <v>480</v>
      </c>
      <c r="BJ1111" s="591" t="s">
        <v>480</v>
      </c>
      <c r="BK1111" s="591" t="s">
        <v>480</v>
      </c>
      <c r="BL1111" s="591" t="s">
        <v>480</v>
      </c>
      <c r="BM1111" s="591" t="s">
        <v>480</v>
      </c>
      <c r="BN1111" s="591" t="s">
        <v>480</v>
      </c>
      <c r="BO1111" s="591" t="s">
        <v>480</v>
      </c>
      <c r="BP1111" s="591" t="s">
        <v>480</v>
      </c>
      <c r="BQ1111" s="591" t="s">
        <v>480</v>
      </c>
      <c r="BR1111" s="591" t="s">
        <v>480</v>
      </c>
      <c r="BS1111" s="591" t="s">
        <v>480</v>
      </c>
      <c r="BT1111" s="591" t="s">
        <v>480</v>
      </c>
      <c r="BU1111" s="591" t="s">
        <v>480</v>
      </c>
      <c r="BV1111" s="592" t="s">
        <v>480</v>
      </c>
    </row>
    <row r="1112" spans="1:74" ht="39.75" customHeight="1" x14ac:dyDescent="0.3">
      <c r="A1112" s="337" t="s">
        <v>480</v>
      </c>
      <c r="B1112" s="80" t="s">
        <v>811</v>
      </c>
      <c r="C1112" s="80" t="s">
        <v>480</v>
      </c>
      <c r="D1112" s="62" t="s">
        <v>480</v>
      </c>
      <c r="E1112" s="669" t="s">
        <v>480</v>
      </c>
      <c r="F1112" s="62">
        <v>5</v>
      </c>
      <c r="G1112" s="134" t="s">
        <v>480</v>
      </c>
      <c r="H1112" s="62" t="s">
        <v>480</v>
      </c>
      <c r="I1112" s="62" t="s">
        <v>480</v>
      </c>
      <c r="J1112" s="80" t="s">
        <v>480</v>
      </c>
      <c r="K1112" s="666">
        <f>SUM(K1107:K1111)</f>
        <v>14030</v>
      </c>
      <c r="L1112" s="630">
        <v>5</v>
      </c>
      <c r="M1112" s="944" t="s">
        <v>480</v>
      </c>
      <c r="N1112" s="591" t="s">
        <v>480</v>
      </c>
      <c r="O1112" s="591" t="s">
        <v>480</v>
      </c>
      <c r="P1112" s="591" t="s">
        <v>480</v>
      </c>
      <c r="Q1112" s="591" t="s">
        <v>480</v>
      </c>
      <c r="R1112" s="591" t="s">
        <v>480</v>
      </c>
      <c r="S1112" s="591" t="s">
        <v>480</v>
      </c>
      <c r="T1112" s="591" t="s">
        <v>480</v>
      </c>
      <c r="U1112" s="591" t="s">
        <v>480</v>
      </c>
      <c r="V1112" s="591" t="s">
        <v>480</v>
      </c>
      <c r="W1112" s="591" t="s">
        <v>480</v>
      </c>
      <c r="X1112" s="591" t="s">
        <v>480</v>
      </c>
      <c r="Y1112" s="591" t="s">
        <v>480</v>
      </c>
      <c r="Z1112" s="591" t="s">
        <v>480</v>
      </c>
      <c r="AA1112" s="591" t="s">
        <v>480</v>
      </c>
      <c r="AB1112" s="591" t="s">
        <v>480</v>
      </c>
      <c r="AC1112" s="591" t="s">
        <v>480</v>
      </c>
      <c r="AD1112" s="591" t="s">
        <v>480</v>
      </c>
      <c r="AE1112" s="591" t="s">
        <v>480</v>
      </c>
      <c r="AF1112" s="591" t="s">
        <v>480</v>
      </c>
      <c r="AG1112" s="591" t="s">
        <v>480</v>
      </c>
      <c r="AH1112" s="591" t="s">
        <v>480</v>
      </c>
      <c r="AI1112" s="591" t="s">
        <v>480</v>
      </c>
      <c r="AJ1112" s="591" t="s">
        <v>480</v>
      </c>
      <c r="AK1112" s="591" t="s">
        <v>480</v>
      </c>
      <c r="AL1112" s="591" t="s">
        <v>480</v>
      </c>
      <c r="AM1112" s="591" t="s">
        <v>480</v>
      </c>
      <c r="AN1112" s="591" t="s">
        <v>480</v>
      </c>
      <c r="AO1112" s="591" t="s">
        <v>480</v>
      </c>
      <c r="AP1112" s="591" t="s">
        <v>480</v>
      </c>
      <c r="AQ1112" s="591" t="s">
        <v>480</v>
      </c>
      <c r="AR1112" s="591" t="s">
        <v>480</v>
      </c>
      <c r="AS1112" s="591" t="s">
        <v>480</v>
      </c>
      <c r="AT1112" s="591" t="s">
        <v>480</v>
      </c>
      <c r="AU1112" s="591" t="s">
        <v>480</v>
      </c>
      <c r="AV1112" s="591" t="s">
        <v>480</v>
      </c>
      <c r="AW1112" s="591" t="s">
        <v>480</v>
      </c>
      <c r="AX1112" s="591" t="s">
        <v>480</v>
      </c>
      <c r="AY1112" s="591" t="s">
        <v>480</v>
      </c>
      <c r="AZ1112" s="591" t="s">
        <v>480</v>
      </c>
      <c r="BA1112" s="591" t="s">
        <v>480</v>
      </c>
      <c r="BB1112" s="591" t="s">
        <v>480</v>
      </c>
      <c r="BC1112" s="591" t="s">
        <v>480</v>
      </c>
      <c r="BD1112" s="591" t="s">
        <v>480</v>
      </c>
      <c r="BE1112" s="591" t="s">
        <v>480</v>
      </c>
      <c r="BF1112" s="591" t="s">
        <v>480</v>
      </c>
      <c r="BG1112" s="591" t="s">
        <v>480</v>
      </c>
      <c r="BH1112" s="591" t="s">
        <v>480</v>
      </c>
      <c r="BI1112" s="591" t="s">
        <v>480</v>
      </c>
      <c r="BJ1112" s="591" t="s">
        <v>480</v>
      </c>
      <c r="BK1112" s="591" t="s">
        <v>480</v>
      </c>
      <c r="BL1112" s="591" t="s">
        <v>480</v>
      </c>
      <c r="BM1112" s="591" t="s">
        <v>480</v>
      </c>
      <c r="BN1112" s="591" t="s">
        <v>480</v>
      </c>
      <c r="BO1112" s="591" t="s">
        <v>480</v>
      </c>
      <c r="BP1112" s="591" t="s">
        <v>480</v>
      </c>
      <c r="BQ1112" s="591" t="s">
        <v>480</v>
      </c>
      <c r="BR1112" s="591" t="s">
        <v>480</v>
      </c>
      <c r="BS1112" s="591" t="s">
        <v>480</v>
      </c>
      <c r="BT1112" s="591" t="s">
        <v>480</v>
      </c>
      <c r="BU1112" s="591" t="s">
        <v>480</v>
      </c>
      <c r="BV1112" s="592" t="s">
        <v>480</v>
      </c>
    </row>
    <row r="1113" spans="1:74" ht="72" customHeight="1" x14ac:dyDescent="0.3">
      <c r="A1113" s="1207">
        <v>37</v>
      </c>
      <c r="B1113" s="1207" t="s">
        <v>937</v>
      </c>
      <c r="C1113" s="1464" t="s">
        <v>827</v>
      </c>
      <c r="D1113" s="1465">
        <v>4321</v>
      </c>
      <c r="E1113" s="1466">
        <v>1610044</v>
      </c>
      <c r="F1113" s="1207">
        <v>4</v>
      </c>
      <c r="G1113" s="625" t="s">
        <v>965</v>
      </c>
      <c r="H1113" s="602" t="s">
        <v>492</v>
      </c>
      <c r="I1113" s="602" t="s">
        <v>149</v>
      </c>
      <c r="J1113" s="602">
        <v>90</v>
      </c>
      <c r="K1113" s="678">
        <v>4140</v>
      </c>
      <c r="L1113" s="628">
        <v>1</v>
      </c>
      <c r="M1113" s="935" t="s">
        <v>150</v>
      </c>
      <c r="N1113" s="591" t="s">
        <v>480</v>
      </c>
      <c r="O1113" s="591" t="s">
        <v>480</v>
      </c>
      <c r="P1113" s="591" t="s">
        <v>480</v>
      </c>
      <c r="Q1113" s="591" t="s">
        <v>480</v>
      </c>
      <c r="R1113" s="591" t="s">
        <v>480</v>
      </c>
      <c r="S1113" s="591" t="s">
        <v>480</v>
      </c>
      <c r="T1113" s="591" t="s">
        <v>480</v>
      </c>
      <c r="U1113" s="591" t="s">
        <v>480</v>
      </c>
      <c r="V1113" s="591" t="s">
        <v>480</v>
      </c>
      <c r="W1113" s="591" t="s">
        <v>480</v>
      </c>
      <c r="X1113" s="591" t="s">
        <v>480</v>
      </c>
      <c r="Y1113" s="591" t="s">
        <v>480</v>
      </c>
      <c r="Z1113" s="591" t="s">
        <v>480</v>
      </c>
      <c r="AA1113" s="591" t="s">
        <v>480</v>
      </c>
      <c r="AB1113" s="591" t="s">
        <v>480</v>
      </c>
      <c r="AC1113" s="591" t="s">
        <v>480</v>
      </c>
      <c r="AD1113" s="591" t="s">
        <v>480</v>
      </c>
      <c r="AE1113" s="591" t="s">
        <v>480</v>
      </c>
      <c r="AF1113" s="591" t="s">
        <v>480</v>
      </c>
      <c r="AG1113" s="591" t="s">
        <v>480</v>
      </c>
      <c r="AH1113" s="591" t="s">
        <v>480</v>
      </c>
      <c r="AI1113" s="591" t="s">
        <v>480</v>
      </c>
      <c r="AJ1113" s="591" t="s">
        <v>480</v>
      </c>
      <c r="AK1113" s="591" t="s">
        <v>480</v>
      </c>
      <c r="AL1113" s="591" t="s">
        <v>480</v>
      </c>
      <c r="AM1113" s="591" t="s">
        <v>480</v>
      </c>
      <c r="AN1113" s="591" t="s">
        <v>480</v>
      </c>
      <c r="AO1113" s="591" t="s">
        <v>480</v>
      </c>
      <c r="AP1113" s="591" t="s">
        <v>480</v>
      </c>
      <c r="AQ1113" s="591" t="s">
        <v>480</v>
      </c>
      <c r="AR1113" s="591" t="s">
        <v>480</v>
      </c>
      <c r="AS1113" s="591" t="s">
        <v>480</v>
      </c>
      <c r="AT1113" s="591" t="s">
        <v>480</v>
      </c>
      <c r="AU1113" s="591" t="s">
        <v>480</v>
      </c>
      <c r="AV1113" s="591" t="s">
        <v>480</v>
      </c>
      <c r="AW1113" s="591" t="s">
        <v>480</v>
      </c>
      <c r="AX1113" s="591" t="s">
        <v>480</v>
      </c>
      <c r="AY1113" s="591" t="s">
        <v>480</v>
      </c>
      <c r="AZ1113" s="591" t="s">
        <v>480</v>
      </c>
      <c r="BA1113" s="591" t="s">
        <v>480</v>
      </c>
      <c r="BB1113" s="591" t="s">
        <v>480</v>
      </c>
      <c r="BC1113" s="591" t="s">
        <v>480</v>
      </c>
      <c r="BD1113" s="591" t="s">
        <v>480</v>
      </c>
      <c r="BE1113" s="591" t="s">
        <v>480</v>
      </c>
      <c r="BF1113" s="591" t="s">
        <v>480</v>
      </c>
      <c r="BG1113" s="591" t="s">
        <v>480</v>
      </c>
      <c r="BH1113" s="591" t="s">
        <v>480</v>
      </c>
      <c r="BI1113" s="591" t="s">
        <v>480</v>
      </c>
      <c r="BJ1113" s="591" t="s">
        <v>480</v>
      </c>
      <c r="BK1113" s="591" t="s">
        <v>480</v>
      </c>
      <c r="BL1113" s="591" t="s">
        <v>480</v>
      </c>
      <c r="BM1113" s="591" t="s">
        <v>480</v>
      </c>
      <c r="BN1113" s="591" t="s">
        <v>480</v>
      </c>
      <c r="BO1113" s="591" t="s">
        <v>480</v>
      </c>
      <c r="BP1113" s="591" t="s">
        <v>480</v>
      </c>
      <c r="BQ1113" s="591" t="s">
        <v>480</v>
      </c>
      <c r="BR1113" s="591" t="s">
        <v>480</v>
      </c>
      <c r="BS1113" s="591" t="s">
        <v>480</v>
      </c>
      <c r="BT1113" s="591" t="s">
        <v>480</v>
      </c>
      <c r="BU1113" s="591" t="s">
        <v>480</v>
      </c>
      <c r="BV1113" s="592" t="s">
        <v>480</v>
      </c>
    </row>
    <row r="1114" spans="1:74" ht="64.5" customHeight="1" x14ac:dyDescent="0.3">
      <c r="A1114" s="1208"/>
      <c r="B1114" s="1208"/>
      <c r="C1114" s="1414"/>
      <c r="D1114" s="1190"/>
      <c r="E1114" s="1467"/>
      <c r="F1114" s="1208"/>
      <c r="G1114" s="594" t="s">
        <v>966</v>
      </c>
      <c r="H1114" s="604" t="s">
        <v>492</v>
      </c>
      <c r="I1114" s="604" t="s">
        <v>25</v>
      </c>
      <c r="J1114" s="604">
        <v>3.5</v>
      </c>
      <c r="K1114" s="679">
        <v>1050</v>
      </c>
      <c r="L1114" s="628">
        <v>3</v>
      </c>
      <c r="M1114" s="935" t="s">
        <v>493</v>
      </c>
      <c r="N1114" s="591" t="s">
        <v>480</v>
      </c>
      <c r="O1114" s="591" t="s">
        <v>480</v>
      </c>
      <c r="P1114" s="591" t="s">
        <v>480</v>
      </c>
      <c r="Q1114" s="591" t="s">
        <v>480</v>
      </c>
      <c r="R1114" s="591" t="s">
        <v>480</v>
      </c>
      <c r="S1114" s="591" t="s">
        <v>480</v>
      </c>
      <c r="T1114" s="591" t="s">
        <v>480</v>
      </c>
      <c r="U1114" s="591" t="s">
        <v>480</v>
      </c>
      <c r="V1114" s="591" t="s">
        <v>480</v>
      </c>
      <c r="W1114" s="591" t="s">
        <v>480</v>
      </c>
      <c r="X1114" s="591" t="s">
        <v>480</v>
      </c>
      <c r="Y1114" s="591" t="s">
        <v>480</v>
      </c>
      <c r="Z1114" s="591" t="s">
        <v>480</v>
      </c>
      <c r="AA1114" s="591" t="s">
        <v>480</v>
      </c>
      <c r="AB1114" s="591" t="s">
        <v>480</v>
      </c>
      <c r="AC1114" s="591" t="s">
        <v>480</v>
      </c>
      <c r="AD1114" s="591" t="s">
        <v>480</v>
      </c>
      <c r="AE1114" s="591" t="s">
        <v>480</v>
      </c>
      <c r="AF1114" s="591" t="s">
        <v>480</v>
      </c>
      <c r="AG1114" s="591" t="s">
        <v>480</v>
      </c>
      <c r="AH1114" s="591" t="s">
        <v>480</v>
      </c>
      <c r="AI1114" s="591" t="s">
        <v>480</v>
      </c>
      <c r="AJ1114" s="591" t="s">
        <v>480</v>
      </c>
      <c r="AK1114" s="591" t="s">
        <v>480</v>
      </c>
      <c r="AL1114" s="591" t="s">
        <v>480</v>
      </c>
      <c r="AM1114" s="591" t="s">
        <v>480</v>
      </c>
      <c r="AN1114" s="591" t="s">
        <v>480</v>
      </c>
      <c r="AO1114" s="591" t="s">
        <v>480</v>
      </c>
      <c r="AP1114" s="591" t="s">
        <v>480</v>
      </c>
      <c r="AQ1114" s="591" t="s">
        <v>480</v>
      </c>
      <c r="AR1114" s="591" t="s">
        <v>480</v>
      </c>
      <c r="AS1114" s="591" t="s">
        <v>480</v>
      </c>
      <c r="AT1114" s="591" t="s">
        <v>480</v>
      </c>
      <c r="AU1114" s="591" t="s">
        <v>480</v>
      </c>
      <c r="AV1114" s="591" t="s">
        <v>480</v>
      </c>
      <c r="AW1114" s="591" t="s">
        <v>480</v>
      </c>
      <c r="AX1114" s="591" t="s">
        <v>480</v>
      </c>
      <c r="AY1114" s="591" t="s">
        <v>480</v>
      </c>
      <c r="AZ1114" s="591" t="s">
        <v>480</v>
      </c>
      <c r="BA1114" s="591" t="s">
        <v>480</v>
      </c>
      <c r="BB1114" s="591" t="s">
        <v>480</v>
      </c>
      <c r="BC1114" s="591" t="s">
        <v>480</v>
      </c>
      <c r="BD1114" s="591" t="s">
        <v>480</v>
      </c>
      <c r="BE1114" s="591" t="s">
        <v>480</v>
      </c>
      <c r="BF1114" s="591" t="s">
        <v>480</v>
      </c>
      <c r="BG1114" s="591" t="s">
        <v>480</v>
      </c>
      <c r="BH1114" s="591" t="s">
        <v>480</v>
      </c>
      <c r="BI1114" s="591" t="s">
        <v>480</v>
      </c>
      <c r="BJ1114" s="591" t="s">
        <v>480</v>
      </c>
      <c r="BK1114" s="591" t="s">
        <v>480</v>
      </c>
      <c r="BL1114" s="591" t="s">
        <v>480</v>
      </c>
      <c r="BM1114" s="591" t="s">
        <v>480</v>
      </c>
      <c r="BN1114" s="591" t="s">
        <v>480</v>
      </c>
      <c r="BO1114" s="591" t="s">
        <v>480</v>
      </c>
      <c r="BP1114" s="591" t="s">
        <v>480</v>
      </c>
      <c r="BQ1114" s="591" t="s">
        <v>480</v>
      </c>
      <c r="BR1114" s="591" t="s">
        <v>480</v>
      </c>
      <c r="BS1114" s="591" t="s">
        <v>480</v>
      </c>
      <c r="BT1114" s="591" t="s">
        <v>480</v>
      </c>
      <c r="BU1114" s="591" t="s">
        <v>480</v>
      </c>
      <c r="BV1114" s="592" t="s">
        <v>480</v>
      </c>
    </row>
    <row r="1115" spans="1:74" ht="57" customHeight="1" x14ac:dyDescent="0.3">
      <c r="A1115" s="1208"/>
      <c r="B1115" s="1208"/>
      <c r="C1115" s="1414"/>
      <c r="D1115" s="1190"/>
      <c r="E1115" s="1467"/>
      <c r="F1115" s="1208"/>
      <c r="G1115" s="595" t="s">
        <v>796</v>
      </c>
      <c r="H1115" s="604" t="s">
        <v>484</v>
      </c>
      <c r="I1115" s="395" t="s">
        <v>25</v>
      </c>
      <c r="J1115" s="395">
        <v>18</v>
      </c>
      <c r="K1115" s="680">
        <v>12550</v>
      </c>
      <c r="L1115" s="628">
        <v>4</v>
      </c>
      <c r="M1115" s="935" t="s">
        <v>126</v>
      </c>
      <c r="N1115" s="591" t="s">
        <v>480</v>
      </c>
      <c r="O1115" s="591" t="s">
        <v>480</v>
      </c>
      <c r="P1115" s="591" t="s">
        <v>480</v>
      </c>
      <c r="Q1115" s="591" t="s">
        <v>480</v>
      </c>
      <c r="R1115" s="591" t="s">
        <v>480</v>
      </c>
      <c r="S1115" s="591" t="s">
        <v>480</v>
      </c>
      <c r="T1115" s="591" t="s">
        <v>480</v>
      </c>
      <c r="U1115" s="591" t="s">
        <v>480</v>
      </c>
      <c r="V1115" s="591" t="s">
        <v>480</v>
      </c>
      <c r="W1115" s="591" t="s">
        <v>480</v>
      </c>
      <c r="X1115" s="591" t="s">
        <v>480</v>
      </c>
      <c r="Y1115" s="591" t="s">
        <v>480</v>
      </c>
      <c r="Z1115" s="591" t="s">
        <v>480</v>
      </c>
      <c r="AA1115" s="591" t="s">
        <v>480</v>
      </c>
      <c r="AB1115" s="591" t="s">
        <v>480</v>
      </c>
      <c r="AC1115" s="591" t="s">
        <v>480</v>
      </c>
      <c r="AD1115" s="591" t="s">
        <v>480</v>
      </c>
      <c r="AE1115" s="591" t="s">
        <v>480</v>
      </c>
      <c r="AF1115" s="591" t="s">
        <v>480</v>
      </c>
      <c r="AG1115" s="591" t="s">
        <v>480</v>
      </c>
      <c r="AH1115" s="591" t="s">
        <v>480</v>
      </c>
      <c r="AI1115" s="591" t="s">
        <v>480</v>
      </c>
      <c r="AJ1115" s="591" t="s">
        <v>480</v>
      </c>
      <c r="AK1115" s="591" t="s">
        <v>480</v>
      </c>
      <c r="AL1115" s="591" t="s">
        <v>480</v>
      </c>
      <c r="AM1115" s="591" t="s">
        <v>480</v>
      </c>
      <c r="AN1115" s="591" t="s">
        <v>480</v>
      </c>
      <c r="AO1115" s="591" t="s">
        <v>480</v>
      </c>
      <c r="AP1115" s="591" t="s">
        <v>480</v>
      </c>
      <c r="AQ1115" s="591" t="s">
        <v>480</v>
      </c>
      <c r="AR1115" s="591" t="s">
        <v>480</v>
      </c>
      <c r="AS1115" s="591" t="s">
        <v>480</v>
      </c>
      <c r="AT1115" s="591" t="s">
        <v>480</v>
      </c>
      <c r="AU1115" s="591" t="s">
        <v>480</v>
      </c>
      <c r="AV1115" s="591" t="s">
        <v>480</v>
      </c>
      <c r="AW1115" s="591" t="s">
        <v>480</v>
      </c>
      <c r="AX1115" s="591" t="s">
        <v>480</v>
      </c>
      <c r="AY1115" s="591" t="s">
        <v>480</v>
      </c>
      <c r="AZ1115" s="591" t="s">
        <v>480</v>
      </c>
      <c r="BA1115" s="591" t="s">
        <v>480</v>
      </c>
      <c r="BB1115" s="591" t="s">
        <v>480</v>
      </c>
      <c r="BC1115" s="591" t="s">
        <v>480</v>
      </c>
      <c r="BD1115" s="591" t="s">
        <v>480</v>
      </c>
      <c r="BE1115" s="591" t="s">
        <v>480</v>
      </c>
      <c r="BF1115" s="591" t="s">
        <v>480</v>
      </c>
      <c r="BG1115" s="591" t="s">
        <v>480</v>
      </c>
      <c r="BH1115" s="591" t="s">
        <v>480</v>
      </c>
      <c r="BI1115" s="591" t="s">
        <v>480</v>
      </c>
      <c r="BJ1115" s="591" t="s">
        <v>480</v>
      </c>
      <c r="BK1115" s="591" t="s">
        <v>480</v>
      </c>
      <c r="BL1115" s="591" t="s">
        <v>480</v>
      </c>
      <c r="BM1115" s="591" t="s">
        <v>480</v>
      </c>
      <c r="BN1115" s="591" t="s">
        <v>480</v>
      </c>
      <c r="BO1115" s="591" t="s">
        <v>480</v>
      </c>
      <c r="BP1115" s="591" t="s">
        <v>480</v>
      </c>
      <c r="BQ1115" s="591" t="s">
        <v>480</v>
      </c>
      <c r="BR1115" s="591" t="s">
        <v>480</v>
      </c>
      <c r="BS1115" s="591" t="s">
        <v>480</v>
      </c>
      <c r="BT1115" s="591" t="s">
        <v>480</v>
      </c>
      <c r="BU1115" s="591" t="s">
        <v>480</v>
      </c>
      <c r="BV1115" s="593" t="s">
        <v>480</v>
      </c>
    </row>
    <row r="1116" spans="1:74" ht="36.75" customHeight="1" x14ac:dyDescent="0.3">
      <c r="A1116" s="1208"/>
      <c r="B1116" s="1208"/>
      <c r="C1116" s="1414"/>
      <c r="D1116" s="1190"/>
      <c r="E1116" s="1467"/>
      <c r="F1116" s="1208"/>
      <c r="G1116" s="1375" t="s">
        <v>967</v>
      </c>
      <c r="H1116" s="604" t="s">
        <v>798</v>
      </c>
      <c r="I1116" s="604" t="s">
        <v>133</v>
      </c>
      <c r="J1116" s="604">
        <v>4</v>
      </c>
      <c r="K1116" s="679">
        <v>600</v>
      </c>
      <c r="L1116" s="1188">
        <v>5</v>
      </c>
      <c r="M1116" s="1035" t="s">
        <v>135</v>
      </c>
      <c r="N1116" s="591" t="s">
        <v>480</v>
      </c>
      <c r="O1116" s="591" t="s">
        <v>480</v>
      </c>
      <c r="P1116" s="591" t="s">
        <v>480</v>
      </c>
      <c r="Q1116" s="591" t="s">
        <v>480</v>
      </c>
      <c r="R1116" s="591" t="s">
        <v>480</v>
      </c>
      <c r="S1116" s="591" t="s">
        <v>480</v>
      </c>
      <c r="T1116" s="591" t="s">
        <v>480</v>
      </c>
      <c r="U1116" s="591" t="s">
        <v>480</v>
      </c>
      <c r="V1116" s="591" t="s">
        <v>480</v>
      </c>
      <c r="W1116" s="591" t="s">
        <v>480</v>
      </c>
      <c r="X1116" s="591" t="s">
        <v>480</v>
      </c>
      <c r="Y1116" s="591" t="s">
        <v>480</v>
      </c>
      <c r="Z1116" s="591" t="s">
        <v>480</v>
      </c>
      <c r="AA1116" s="591" t="s">
        <v>480</v>
      </c>
      <c r="AB1116" s="591" t="s">
        <v>480</v>
      </c>
      <c r="AC1116" s="591" t="s">
        <v>480</v>
      </c>
      <c r="AD1116" s="591" t="s">
        <v>480</v>
      </c>
      <c r="AE1116" s="591" t="s">
        <v>480</v>
      </c>
      <c r="AF1116" s="591" t="s">
        <v>480</v>
      </c>
      <c r="AG1116" s="591" t="s">
        <v>480</v>
      </c>
      <c r="AH1116" s="591" t="s">
        <v>480</v>
      </c>
      <c r="AI1116" s="591" t="s">
        <v>480</v>
      </c>
      <c r="AJ1116" s="591" t="s">
        <v>480</v>
      </c>
      <c r="AK1116" s="591" t="s">
        <v>480</v>
      </c>
      <c r="AL1116" s="591" t="s">
        <v>480</v>
      </c>
      <c r="AM1116" s="591" t="s">
        <v>480</v>
      </c>
      <c r="AN1116" s="591" t="s">
        <v>480</v>
      </c>
      <c r="AO1116" s="591" t="s">
        <v>480</v>
      </c>
      <c r="AP1116" s="591" t="s">
        <v>480</v>
      </c>
      <c r="AQ1116" s="591" t="s">
        <v>480</v>
      </c>
      <c r="AR1116" s="591" t="s">
        <v>480</v>
      </c>
      <c r="AS1116" s="591" t="s">
        <v>480</v>
      </c>
      <c r="AT1116" s="591" t="s">
        <v>480</v>
      </c>
      <c r="AU1116" s="591" t="s">
        <v>480</v>
      </c>
      <c r="AV1116" s="591" t="s">
        <v>480</v>
      </c>
      <c r="AW1116" s="591" t="s">
        <v>480</v>
      </c>
      <c r="AX1116" s="591" t="s">
        <v>480</v>
      </c>
      <c r="AY1116" s="591" t="s">
        <v>480</v>
      </c>
      <c r="AZ1116" s="591" t="s">
        <v>480</v>
      </c>
      <c r="BA1116" s="591" t="s">
        <v>480</v>
      </c>
      <c r="BB1116" s="591" t="s">
        <v>480</v>
      </c>
      <c r="BC1116" s="591" t="s">
        <v>480</v>
      </c>
      <c r="BD1116" s="591" t="s">
        <v>480</v>
      </c>
      <c r="BE1116" s="591" t="s">
        <v>480</v>
      </c>
      <c r="BF1116" s="591" t="s">
        <v>480</v>
      </c>
      <c r="BG1116" s="591" t="s">
        <v>480</v>
      </c>
      <c r="BH1116" s="591" t="s">
        <v>480</v>
      </c>
      <c r="BI1116" s="591" t="s">
        <v>480</v>
      </c>
      <c r="BJ1116" s="591" t="s">
        <v>480</v>
      </c>
      <c r="BK1116" s="591" t="s">
        <v>480</v>
      </c>
      <c r="BL1116" s="591" t="s">
        <v>480</v>
      </c>
      <c r="BM1116" s="591" t="s">
        <v>480</v>
      </c>
      <c r="BN1116" s="591" t="s">
        <v>480</v>
      </c>
      <c r="BO1116" s="591" t="s">
        <v>480</v>
      </c>
      <c r="BP1116" s="591" t="s">
        <v>480</v>
      </c>
      <c r="BQ1116" s="591" t="s">
        <v>480</v>
      </c>
      <c r="BR1116" s="591" t="s">
        <v>480</v>
      </c>
      <c r="BS1116" s="591" t="s">
        <v>480</v>
      </c>
      <c r="BT1116" s="591" t="s">
        <v>480</v>
      </c>
      <c r="BU1116" s="591" t="s">
        <v>480</v>
      </c>
      <c r="BV1116" s="592" t="s">
        <v>480</v>
      </c>
    </row>
    <row r="1117" spans="1:74" ht="40.5" customHeight="1" x14ac:dyDescent="0.3">
      <c r="A1117" s="1413"/>
      <c r="B1117" s="1413"/>
      <c r="C1117" s="1415"/>
      <c r="D1117" s="1191"/>
      <c r="E1117" s="1468"/>
      <c r="F1117" s="1413"/>
      <c r="G1117" s="1424"/>
      <c r="H1117" s="395" t="s">
        <v>484</v>
      </c>
      <c r="I1117" s="604" t="s">
        <v>25</v>
      </c>
      <c r="J1117" s="616">
        <v>13</v>
      </c>
      <c r="K1117" s="681">
        <v>1820</v>
      </c>
      <c r="L1117" s="1188"/>
      <c r="M1117" s="1036"/>
      <c r="N1117" s="591" t="s">
        <v>480</v>
      </c>
      <c r="O1117" s="591" t="s">
        <v>480</v>
      </c>
      <c r="P1117" s="591" t="s">
        <v>480</v>
      </c>
      <c r="Q1117" s="591" t="s">
        <v>480</v>
      </c>
      <c r="R1117" s="591" t="s">
        <v>480</v>
      </c>
      <c r="S1117" s="591" t="s">
        <v>480</v>
      </c>
      <c r="T1117" s="591" t="s">
        <v>480</v>
      </c>
      <c r="U1117" s="591" t="s">
        <v>480</v>
      </c>
      <c r="V1117" s="591" t="s">
        <v>480</v>
      </c>
      <c r="W1117" s="591" t="s">
        <v>480</v>
      </c>
      <c r="X1117" s="591" t="s">
        <v>480</v>
      </c>
      <c r="Y1117" s="591" t="s">
        <v>480</v>
      </c>
      <c r="Z1117" s="591" t="s">
        <v>480</v>
      </c>
      <c r="AA1117" s="591" t="s">
        <v>480</v>
      </c>
      <c r="AB1117" s="591" t="s">
        <v>480</v>
      </c>
      <c r="AC1117" s="591" t="s">
        <v>480</v>
      </c>
      <c r="AD1117" s="591" t="s">
        <v>480</v>
      </c>
      <c r="AE1117" s="591" t="s">
        <v>480</v>
      </c>
      <c r="AF1117" s="591" t="s">
        <v>480</v>
      </c>
      <c r="AG1117" s="591" t="s">
        <v>480</v>
      </c>
      <c r="AH1117" s="591" t="s">
        <v>480</v>
      </c>
      <c r="AI1117" s="591" t="s">
        <v>480</v>
      </c>
      <c r="AJ1117" s="591" t="s">
        <v>480</v>
      </c>
      <c r="AK1117" s="591" t="s">
        <v>480</v>
      </c>
      <c r="AL1117" s="591" t="s">
        <v>480</v>
      </c>
      <c r="AM1117" s="591" t="s">
        <v>480</v>
      </c>
      <c r="AN1117" s="591" t="s">
        <v>480</v>
      </c>
      <c r="AO1117" s="591" t="s">
        <v>480</v>
      </c>
      <c r="AP1117" s="591" t="s">
        <v>480</v>
      </c>
      <c r="AQ1117" s="591" t="s">
        <v>480</v>
      </c>
      <c r="AR1117" s="591" t="s">
        <v>480</v>
      </c>
      <c r="AS1117" s="591" t="s">
        <v>480</v>
      </c>
      <c r="AT1117" s="591" t="s">
        <v>480</v>
      </c>
      <c r="AU1117" s="591" t="s">
        <v>480</v>
      </c>
      <c r="AV1117" s="591" t="s">
        <v>480</v>
      </c>
      <c r="AW1117" s="591" t="s">
        <v>480</v>
      </c>
      <c r="AX1117" s="591" t="s">
        <v>480</v>
      </c>
      <c r="AY1117" s="591" t="s">
        <v>480</v>
      </c>
      <c r="AZ1117" s="591" t="s">
        <v>480</v>
      </c>
      <c r="BA1117" s="591" t="s">
        <v>480</v>
      </c>
      <c r="BB1117" s="591" t="s">
        <v>480</v>
      </c>
      <c r="BC1117" s="591" t="s">
        <v>480</v>
      </c>
      <c r="BD1117" s="591" t="s">
        <v>480</v>
      </c>
      <c r="BE1117" s="591" t="s">
        <v>480</v>
      </c>
      <c r="BF1117" s="591" t="s">
        <v>480</v>
      </c>
      <c r="BG1117" s="591" t="s">
        <v>480</v>
      </c>
      <c r="BH1117" s="591" t="s">
        <v>480</v>
      </c>
      <c r="BI1117" s="591" t="s">
        <v>480</v>
      </c>
      <c r="BJ1117" s="591" t="s">
        <v>480</v>
      </c>
      <c r="BK1117" s="591" t="s">
        <v>480</v>
      </c>
      <c r="BL1117" s="591" t="s">
        <v>480</v>
      </c>
      <c r="BM1117" s="591" t="s">
        <v>480</v>
      </c>
      <c r="BN1117" s="591" t="s">
        <v>480</v>
      </c>
      <c r="BO1117" s="591" t="s">
        <v>480</v>
      </c>
      <c r="BP1117" s="591" t="s">
        <v>480</v>
      </c>
      <c r="BQ1117" s="591" t="s">
        <v>480</v>
      </c>
      <c r="BR1117" s="591" t="s">
        <v>480</v>
      </c>
      <c r="BS1117" s="591" t="s">
        <v>480</v>
      </c>
      <c r="BT1117" s="591" t="s">
        <v>480</v>
      </c>
      <c r="BU1117" s="591" t="s">
        <v>480</v>
      </c>
      <c r="BV1117" s="592" t="s">
        <v>480</v>
      </c>
    </row>
    <row r="1118" spans="1:74" ht="39.75" customHeight="1" x14ac:dyDescent="0.3">
      <c r="A1118" s="53" t="s">
        <v>480</v>
      </c>
      <c r="B1118" s="64" t="s">
        <v>811</v>
      </c>
      <c r="C1118" s="80" t="s">
        <v>480</v>
      </c>
      <c r="D1118" s="62" t="s">
        <v>480</v>
      </c>
      <c r="E1118" s="677" t="s">
        <v>480</v>
      </c>
      <c r="F1118" s="54">
        <v>4</v>
      </c>
      <c r="G1118" s="71" t="s">
        <v>480</v>
      </c>
      <c r="H1118" s="54" t="s">
        <v>480</v>
      </c>
      <c r="I1118" s="54" t="s">
        <v>480</v>
      </c>
      <c r="J1118" s="64" t="s">
        <v>480</v>
      </c>
      <c r="K1118" s="660">
        <f>SUM(K1113:K1117)</f>
        <v>20160</v>
      </c>
      <c r="L1118" s="630">
        <v>5</v>
      </c>
      <c r="M1118" s="944" t="s">
        <v>480</v>
      </c>
      <c r="N1118" s="591" t="s">
        <v>480</v>
      </c>
      <c r="O1118" s="591" t="s">
        <v>480</v>
      </c>
      <c r="P1118" s="591" t="s">
        <v>480</v>
      </c>
      <c r="Q1118" s="591" t="s">
        <v>480</v>
      </c>
      <c r="R1118" s="591" t="s">
        <v>480</v>
      </c>
      <c r="S1118" s="591" t="s">
        <v>480</v>
      </c>
      <c r="T1118" s="591" t="s">
        <v>480</v>
      </c>
      <c r="U1118" s="591" t="s">
        <v>480</v>
      </c>
      <c r="V1118" s="591" t="s">
        <v>480</v>
      </c>
      <c r="W1118" s="591" t="s">
        <v>480</v>
      </c>
      <c r="X1118" s="591" t="s">
        <v>480</v>
      </c>
      <c r="Y1118" s="591" t="s">
        <v>480</v>
      </c>
      <c r="Z1118" s="591" t="s">
        <v>480</v>
      </c>
      <c r="AA1118" s="591" t="s">
        <v>480</v>
      </c>
      <c r="AB1118" s="591" t="s">
        <v>480</v>
      </c>
      <c r="AC1118" s="591" t="s">
        <v>480</v>
      </c>
      <c r="AD1118" s="591" t="s">
        <v>480</v>
      </c>
      <c r="AE1118" s="591" t="s">
        <v>480</v>
      </c>
      <c r="AF1118" s="591" t="s">
        <v>480</v>
      </c>
      <c r="AG1118" s="591" t="s">
        <v>480</v>
      </c>
      <c r="AH1118" s="591" t="s">
        <v>480</v>
      </c>
      <c r="AI1118" s="591" t="s">
        <v>480</v>
      </c>
      <c r="AJ1118" s="591" t="s">
        <v>480</v>
      </c>
      <c r="AK1118" s="591" t="s">
        <v>480</v>
      </c>
      <c r="AL1118" s="591" t="s">
        <v>480</v>
      </c>
      <c r="AM1118" s="591" t="s">
        <v>480</v>
      </c>
      <c r="AN1118" s="591" t="s">
        <v>480</v>
      </c>
      <c r="AO1118" s="591" t="s">
        <v>480</v>
      </c>
      <c r="AP1118" s="591" t="s">
        <v>480</v>
      </c>
      <c r="AQ1118" s="591" t="s">
        <v>480</v>
      </c>
      <c r="AR1118" s="591" t="s">
        <v>480</v>
      </c>
      <c r="AS1118" s="591" t="s">
        <v>480</v>
      </c>
      <c r="AT1118" s="591" t="s">
        <v>480</v>
      </c>
      <c r="AU1118" s="591" t="s">
        <v>480</v>
      </c>
      <c r="AV1118" s="591" t="s">
        <v>480</v>
      </c>
      <c r="AW1118" s="591" t="s">
        <v>480</v>
      </c>
      <c r="AX1118" s="591" t="s">
        <v>480</v>
      </c>
      <c r="AY1118" s="591" t="s">
        <v>480</v>
      </c>
      <c r="AZ1118" s="591" t="s">
        <v>480</v>
      </c>
      <c r="BA1118" s="591" t="s">
        <v>480</v>
      </c>
      <c r="BB1118" s="591" t="s">
        <v>480</v>
      </c>
      <c r="BC1118" s="591" t="s">
        <v>480</v>
      </c>
      <c r="BD1118" s="591" t="s">
        <v>480</v>
      </c>
      <c r="BE1118" s="591" t="s">
        <v>480</v>
      </c>
      <c r="BF1118" s="591" t="s">
        <v>480</v>
      </c>
      <c r="BG1118" s="591" t="s">
        <v>480</v>
      </c>
      <c r="BH1118" s="591" t="s">
        <v>480</v>
      </c>
      <c r="BI1118" s="591" t="s">
        <v>480</v>
      </c>
      <c r="BJ1118" s="591" t="s">
        <v>480</v>
      </c>
      <c r="BK1118" s="591" t="s">
        <v>480</v>
      </c>
      <c r="BL1118" s="591" t="s">
        <v>480</v>
      </c>
      <c r="BM1118" s="591" t="s">
        <v>480</v>
      </c>
      <c r="BN1118" s="591" t="s">
        <v>480</v>
      </c>
      <c r="BO1118" s="591" t="s">
        <v>480</v>
      </c>
      <c r="BP1118" s="591" t="s">
        <v>480</v>
      </c>
      <c r="BQ1118" s="591" t="s">
        <v>480</v>
      </c>
      <c r="BR1118" s="591" t="s">
        <v>480</v>
      </c>
      <c r="BS1118" s="591" t="s">
        <v>480</v>
      </c>
      <c r="BT1118" s="591" t="s">
        <v>480</v>
      </c>
      <c r="BU1118" s="591" t="s">
        <v>480</v>
      </c>
      <c r="BV1118" s="592" t="s">
        <v>480</v>
      </c>
    </row>
    <row r="1119" spans="1:74" ht="39.75" customHeight="1" x14ac:dyDescent="0.3">
      <c r="A1119" s="406">
        <v>8</v>
      </c>
      <c r="B1119" s="613" t="s">
        <v>46</v>
      </c>
      <c r="C1119" s="632" t="s">
        <v>480</v>
      </c>
      <c r="D1119" s="633">
        <v>31190</v>
      </c>
      <c r="E1119" s="657">
        <v>11621679</v>
      </c>
      <c r="F1119" s="203">
        <v>40</v>
      </c>
      <c r="G1119" s="69" t="s">
        <v>480</v>
      </c>
      <c r="H1119" s="66" t="s">
        <v>480</v>
      </c>
      <c r="I1119" s="66" t="s">
        <v>480</v>
      </c>
      <c r="J1119" s="216" t="s">
        <v>480</v>
      </c>
      <c r="K1119" s="662">
        <f>K1128+K1137++K1146+K1156+K1162++K1172+K1178+K1186</f>
        <v>150477</v>
      </c>
      <c r="L1119" s="121">
        <v>40</v>
      </c>
      <c r="M1119" s="944" t="s">
        <v>480</v>
      </c>
      <c r="N1119" s="591" t="s">
        <v>480</v>
      </c>
      <c r="O1119" s="591" t="s">
        <v>480</v>
      </c>
      <c r="P1119" s="591" t="s">
        <v>480</v>
      </c>
      <c r="Q1119" s="591" t="s">
        <v>480</v>
      </c>
      <c r="R1119" s="591" t="s">
        <v>480</v>
      </c>
      <c r="S1119" s="591" t="s">
        <v>480</v>
      </c>
      <c r="T1119" s="591" t="s">
        <v>480</v>
      </c>
      <c r="U1119" s="591" t="s">
        <v>480</v>
      </c>
      <c r="V1119" s="591" t="s">
        <v>480</v>
      </c>
      <c r="W1119" s="591" t="s">
        <v>480</v>
      </c>
      <c r="X1119" s="591" t="s">
        <v>480</v>
      </c>
      <c r="Y1119" s="591" t="s">
        <v>480</v>
      </c>
      <c r="Z1119" s="591" t="s">
        <v>480</v>
      </c>
      <c r="AA1119" s="591" t="s">
        <v>480</v>
      </c>
      <c r="AB1119" s="591" t="s">
        <v>480</v>
      </c>
      <c r="AC1119" s="591" t="s">
        <v>480</v>
      </c>
      <c r="AD1119" s="591" t="s">
        <v>480</v>
      </c>
      <c r="AE1119" s="591" t="s">
        <v>480</v>
      </c>
      <c r="AF1119" s="591" t="s">
        <v>480</v>
      </c>
      <c r="AG1119" s="591" t="s">
        <v>480</v>
      </c>
      <c r="AH1119" s="591" t="s">
        <v>480</v>
      </c>
      <c r="AI1119" s="591" t="s">
        <v>480</v>
      </c>
      <c r="AJ1119" s="591" t="s">
        <v>480</v>
      </c>
      <c r="AK1119" s="591" t="s">
        <v>480</v>
      </c>
      <c r="AL1119" s="591" t="s">
        <v>480</v>
      </c>
      <c r="AM1119" s="591" t="s">
        <v>480</v>
      </c>
      <c r="AN1119" s="591" t="s">
        <v>480</v>
      </c>
      <c r="AO1119" s="591" t="s">
        <v>480</v>
      </c>
      <c r="AP1119" s="591" t="s">
        <v>480</v>
      </c>
      <c r="AQ1119" s="591" t="s">
        <v>480</v>
      </c>
      <c r="AR1119" s="591" t="s">
        <v>480</v>
      </c>
      <c r="AS1119" s="591" t="s">
        <v>480</v>
      </c>
      <c r="AT1119" s="591" t="s">
        <v>480</v>
      </c>
      <c r="AU1119" s="591" t="s">
        <v>480</v>
      </c>
      <c r="AV1119" s="591" t="s">
        <v>480</v>
      </c>
      <c r="AW1119" s="591" t="s">
        <v>480</v>
      </c>
      <c r="AX1119" s="591" t="s">
        <v>480</v>
      </c>
      <c r="AY1119" s="591" t="s">
        <v>480</v>
      </c>
      <c r="AZ1119" s="591" t="s">
        <v>480</v>
      </c>
      <c r="BA1119" s="591" t="s">
        <v>480</v>
      </c>
      <c r="BB1119" s="591" t="s">
        <v>480</v>
      </c>
      <c r="BC1119" s="591" t="s">
        <v>480</v>
      </c>
      <c r="BD1119" s="591" t="s">
        <v>480</v>
      </c>
      <c r="BE1119" s="591" t="s">
        <v>480</v>
      </c>
      <c r="BF1119" s="591" t="s">
        <v>480</v>
      </c>
      <c r="BG1119" s="591" t="s">
        <v>480</v>
      </c>
      <c r="BH1119" s="591" t="s">
        <v>480</v>
      </c>
      <c r="BI1119" s="591" t="s">
        <v>480</v>
      </c>
      <c r="BJ1119" s="591" t="s">
        <v>480</v>
      </c>
      <c r="BK1119" s="591" t="s">
        <v>480</v>
      </c>
      <c r="BL1119" s="591" t="s">
        <v>480</v>
      </c>
      <c r="BM1119" s="591" t="s">
        <v>480</v>
      </c>
      <c r="BN1119" s="591" t="s">
        <v>480</v>
      </c>
      <c r="BO1119" s="591" t="s">
        <v>480</v>
      </c>
      <c r="BP1119" s="591" t="s">
        <v>480</v>
      </c>
      <c r="BQ1119" s="591" t="s">
        <v>480</v>
      </c>
      <c r="BR1119" s="591" t="s">
        <v>480</v>
      </c>
      <c r="BS1119" s="591" t="s">
        <v>480</v>
      </c>
      <c r="BT1119" s="591" t="s">
        <v>480</v>
      </c>
      <c r="BU1119" s="591" t="s">
        <v>480</v>
      </c>
      <c r="BV1119" s="592" t="s">
        <v>480</v>
      </c>
    </row>
    <row r="1120" spans="1:74" ht="57" customHeight="1" x14ac:dyDescent="0.3">
      <c r="A1120" s="1207">
        <v>38</v>
      </c>
      <c r="B1120" s="1207" t="s">
        <v>46</v>
      </c>
      <c r="C1120" s="1207" t="s">
        <v>968</v>
      </c>
      <c r="D1120" s="1207">
        <v>4835</v>
      </c>
      <c r="E1120" s="1210">
        <v>1801565</v>
      </c>
      <c r="F1120" s="1207">
        <v>5</v>
      </c>
      <c r="G1120" s="595" t="s">
        <v>796</v>
      </c>
      <c r="H1120" s="604" t="s">
        <v>484</v>
      </c>
      <c r="I1120" s="604" t="s">
        <v>25</v>
      </c>
      <c r="J1120" s="605">
        <v>14.6</v>
      </c>
      <c r="K1120" s="696">
        <v>10220</v>
      </c>
      <c r="L1120" s="628">
        <v>1</v>
      </c>
      <c r="M1120" s="935" t="s">
        <v>126</v>
      </c>
      <c r="N1120" s="591"/>
      <c r="O1120" s="591"/>
      <c r="P1120" s="591"/>
      <c r="Q1120" s="591"/>
      <c r="R1120" s="591"/>
      <c r="S1120" s="591"/>
      <c r="T1120" s="591"/>
      <c r="U1120" s="591"/>
      <c r="V1120" s="591"/>
      <c r="W1120" s="591"/>
      <c r="X1120" s="591"/>
      <c r="Y1120" s="591"/>
      <c r="Z1120" s="591"/>
      <c r="AA1120" s="591"/>
      <c r="AB1120" s="591"/>
      <c r="AC1120" s="591"/>
      <c r="AD1120" s="591"/>
      <c r="AE1120" s="591"/>
      <c r="AF1120" s="591"/>
      <c r="AG1120" s="591"/>
      <c r="AH1120" s="591"/>
      <c r="AI1120" s="591"/>
      <c r="AJ1120" s="591"/>
      <c r="AK1120" s="591"/>
      <c r="AL1120" s="591"/>
      <c r="AM1120" s="591"/>
      <c r="AN1120" s="591"/>
      <c r="AO1120" s="591"/>
      <c r="AP1120" s="591"/>
      <c r="AQ1120" s="591"/>
      <c r="AR1120" s="591"/>
      <c r="AS1120" s="591"/>
      <c r="AT1120" s="591"/>
      <c r="AU1120" s="591"/>
      <c r="AV1120" s="591"/>
      <c r="AW1120" s="591"/>
      <c r="AX1120" s="591"/>
      <c r="AY1120" s="591"/>
      <c r="AZ1120" s="591"/>
      <c r="BA1120" s="591"/>
      <c r="BB1120" s="591"/>
      <c r="BC1120" s="591"/>
      <c r="BD1120" s="591"/>
      <c r="BE1120" s="591"/>
      <c r="BF1120" s="591"/>
      <c r="BG1120" s="591"/>
      <c r="BH1120" s="591"/>
      <c r="BI1120" s="591"/>
      <c r="BJ1120" s="591"/>
      <c r="BK1120" s="591"/>
      <c r="BL1120" s="591"/>
      <c r="BM1120" s="591"/>
      <c r="BN1120" s="591"/>
      <c r="BO1120" s="591"/>
      <c r="BP1120" s="591"/>
      <c r="BQ1120" s="591"/>
      <c r="BR1120" s="591"/>
      <c r="BS1120" s="591"/>
      <c r="BT1120" s="591"/>
      <c r="BU1120" s="591"/>
      <c r="BV1120" s="592" t="s">
        <v>480</v>
      </c>
    </row>
    <row r="1121" spans="1:74" ht="54.75" customHeight="1" x14ac:dyDescent="0.3">
      <c r="A1121" s="1208"/>
      <c r="B1121" s="1208"/>
      <c r="C1121" s="1208"/>
      <c r="D1121" s="1208"/>
      <c r="E1121" s="1211"/>
      <c r="F1121" s="1208"/>
      <c r="G1121" s="1195" t="s">
        <v>969</v>
      </c>
      <c r="H1121" s="604" t="s">
        <v>489</v>
      </c>
      <c r="I1121" s="604" t="s">
        <v>133</v>
      </c>
      <c r="J1121" s="605">
        <v>5</v>
      </c>
      <c r="K1121" s="693">
        <v>3130</v>
      </c>
      <c r="L1121" s="1188">
        <v>2</v>
      </c>
      <c r="M1121" s="1035" t="s">
        <v>490</v>
      </c>
      <c r="N1121" s="591"/>
      <c r="O1121" s="591"/>
      <c r="P1121" s="591"/>
      <c r="Q1121" s="591"/>
      <c r="R1121" s="591"/>
      <c r="S1121" s="591"/>
      <c r="T1121" s="591"/>
      <c r="U1121" s="591"/>
      <c r="V1121" s="591"/>
      <c r="W1121" s="591"/>
      <c r="X1121" s="591"/>
      <c r="Y1121" s="591"/>
      <c r="Z1121" s="591"/>
      <c r="AA1121" s="591"/>
      <c r="AB1121" s="591"/>
      <c r="AC1121" s="591"/>
      <c r="AD1121" s="591"/>
      <c r="AE1121" s="591"/>
      <c r="AF1121" s="591"/>
      <c r="AG1121" s="591"/>
      <c r="AH1121" s="591"/>
      <c r="AI1121" s="591"/>
      <c r="AJ1121" s="591"/>
      <c r="AK1121" s="591"/>
      <c r="AL1121" s="591"/>
      <c r="AM1121" s="591"/>
      <c r="AN1121" s="591"/>
      <c r="AO1121" s="591"/>
      <c r="AP1121" s="591"/>
      <c r="AQ1121" s="591"/>
      <c r="AR1121" s="591"/>
      <c r="AS1121" s="591"/>
      <c r="AT1121" s="591"/>
      <c r="AU1121" s="591"/>
      <c r="AV1121" s="591"/>
      <c r="AW1121" s="591"/>
      <c r="AX1121" s="591"/>
      <c r="AY1121" s="591"/>
      <c r="AZ1121" s="591"/>
      <c r="BA1121" s="591"/>
      <c r="BB1121" s="591"/>
      <c r="BC1121" s="591"/>
      <c r="BD1121" s="591"/>
      <c r="BE1121" s="591"/>
      <c r="BF1121" s="591"/>
      <c r="BG1121" s="591"/>
      <c r="BH1121" s="591"/>
      <c r="BI1121" s="591"/>
      <c r="BJ1121" s="591"/>
      <c r="BK1121" s="591"/>
      <c r="BL1121" s="591"/>
      <c r="BM1121" s="591"/>
      <c r="BN1121" s="591"/>
      <c r="BO1121" s="591"/>
      <c r="BP1121" s="591"/>
      <c r="BQ1121" s="591"/>
      <c r="BR1121" s="591"/>
      <c r="BS1121" s="591"/>
      <c r="BT1121" s="591"/>
      <c r="BU1121" s="591"/>
      <c r="BV1121" s="592" t="s">
        <v>480</v>
      </c>
    </row>
    <row r="1122" spans="1:74" ht="46.5" customHeight="1" x14ac:dyDescent="0.3">
      <c r="A1122" s="1208"/>
      <c r="B1122" s="1208"/>
      <c r="C1122" s="1208"/>
      <c r="D1122" s="1208"/>
      <c r="E1122" s="1211"/>
      <c r="F1122" s="1208"/>
      <c r="G1122" s="1196"/>
      <c r="H1122" s="604" t="s">
        <v>970</v>
      </c>
      <c r="I1122" s="604" t="s">
        <v>25</v>
      </c>
      <c r="J1122" s="605">
        <v>21.7</v>
      </c>
      <c r="K1122" s="693">
        <v>3255</v>
      </c>
      <c r="L1122" s="1188"/>
      <c r="M1122" s="1036"/>
      <c r="N1122" s="591" t="s">
        <v>480</v>
      </c>
      <c r="O1122" s="591" t="s">
        <v>480</v>
      </c>
      <c r="P1122" s="591" t="s">
        <v>480</v>
      </c>
      <c r="Q1122" s="591" t="s">
        <v>480</v>
      </c>
      <c r="R1122" s="591" t="s">
        <v>480</v>
      </c>
      <c r="S1122" s="591" t="s">
        <v>480</v>
      </c>
      <c r="T1122" s="591" t="s">
        <v>480</v>
      </c>
      <c r="U1122" s="591" t="s">
        <v>480</v>
      </c>
      <c r="V1122" s="591" t="s">
        <v>480</v>
      </c>
      <c r="W1122" s="591" t="s">
        <v>480</v>
      </c>
      <c r="X1122" s="591" t="s">
        <v>480</v>
      </c>
      <c r="Y1122" s="591" t="s">
        <v>480</v>
      </c>
      <c r="Z1122" s="591" t="s">
        <v>480</v>
      </c>
      <c r="AA1122" s="591" t="s">
        <v>480</v>
      </c>
      <c r="AB1122" s="591" t="s">
        <v>480</v>
      </c>
      <c r="AC1122" s="591" t="s">
        <v>480</v>
      </c>
      <c r="AD1122" s="591" t="s">
        <v>480</v>
      </c>
      <c r="AE1122" s="591" t="s">
        <v>480</v>
      </c>
      <c r="AF1122" s="591" t="s">
        <v>480</v>
      </c>
      <c r="AG1122" s="591" t="s">
        <v>480</v>
      </c>
      <c r="AH1122" s="591" t="s">
        <v>480</v>
      </c>
      <c r="AI1122" s="591" t="s">
        <v>480</v>
      </c>
      <c r="AJ1122" s="591" t="s">
        <v>480</v>
      </c>
      <c r="AK1122" s="591" t="s">
        <v>480</v>
      </c>
      <c r="AL1122" s="591" t="s">
        <v>480</v>
      </c>
      <c r="AM1122" s="591" t="s">
        <v>480</v>
      </c>
      <c r="AN1122" s="591" t="s">
        <v>480</v>
      </c>
      <c r="AO1122" s="591" t="s">
        <v>480</v>
      </c>
      <c r="AP1122" s="591" t="s">
        <v>480</v>
      </c>
      <c r="AQ1122" s="591" t="s">
        <v>480</v>
      </c>
      <c r="AR1122" s="591" t="s">
        <v>480</v>
      </c>
      <c r="AS1122" s="591" t="s">
        <v>480</v>
      </c>
      <c r="AT1122" s="591" t="s">
        <v>480</v>
      </c>
      <c r="AU1122" s="591" t="s">
        <v>480</v>
      </c>
      <c r="AV1122" s="591" t="s">
        <v>480</v>
      </c>
      <c r="AW1122" s="591" t="s">
        <v>480</v>
      </c>
      <c r="AX1122" s="591" t="s">
        <v>480</v>
      </c>
      <c r="AY1122" s="591" t="s">
        <v>480</v>
      </c>
      <c r="AZ1122" s="591" t="s">
        <v>480</v>
      </c>
      <c r="BA1122" s="591" t="s">
        <v>480</v>
      </c>
      <c r="BB1122" s="591" t="s">
        <v>480</v>
      </c>
      <c r="BC1122" s="591" t="s">
        <v>480</v>
      </c>
      <c r="BD1122" s="591" t="s">
        <v>480</v>
      </c>
      <c r="BE1122" s="591" t="s">
        <v>480</v>
      </c>
      <c r="BF1122" s="591" t="s">
        <v>480</v>
      </c>
      <c r="BG1122" s="591" t="s">
        <v>480</v>
      </c>
      <c r="BH1122" s="591" t="s">
        <v>480</v>
      </c>
      <c r="BI1122" s="591" t="s">
        <v>480</v>
      </c>
      <c r="BJ1122" s="591" t="s">
        <v>480</v>
      </c>
      <c r="BK1122" s="591" t="s">
        <v>480</v>
      </c>
      <c r="BL1122" s="591" t="s">
        <v>480</v>
      </c>
      <c r="BM1122" s="591" t="s">
        <v>480</v>
      </c>
      <c r="BN1122" s="591" t="s">
        <v>480</v>
      </c>
      <c r="BO1122" s="591" t="s">
        <v>480</v>
      </c>
      <c r="BP1122" s="591" t="s">
        <v>480</v>
      </c>
      <c r="BQ1122" s="591" t="s">
        <v>480</v>
      </c>
      <c r="BR1122" s="591" t="s">
        <v>480</v>
      </c>
      <c r="BS1122" s="591" t="s">
        <v>480</v>
      </c>
      <c r="BT1122" s="591" t="s">
        <v>480</v>
      </c>
      <c r="BU1122" s="591" t="s">
        <v>480</v>
      </c>
      <c r="BV1122" s="593" t="s">
        <v>480</v>
      </c>
    </row>
    <row r="1123" spans="1:74" ht="90" customHeight="1" x14ac:dyDescent="0.3">
      <c r="A1123" s="1208"/>
      <c r="B1123" s="1208"/>
      <c r="C1123" s="1208"/>
      <c r="D1123" s="1208"/>
      <c r="E1123" s="1211"/>
      <c r="F1123" s="1208"/>
      <c r="G1123" s="595" t="s">
        <v>971</v>
      </c>
      <c r="H1123" s="604" t="s">
        <v>489</v>
      </c>
      <c r="I1123" s="604" t="s">
        <v>133</v>
      </c>
      <c r="J1123" s="605">
        <v>2</v>
      </c>
      <c r="K1123" s="693">
        <v>1000</v>
      </c>
      <c r="L1123" s="628">
        <v>3</v>
      </c>
      <c r="M1123" s="935" t="s">
        <v>577</v>
      </c>
      <c r="N1123" s="591" t="s">
        <v>480</v>
      </c>
      <c r="O1123" s="591" t="s">
        <v>480</v>
      </c>
      <c r="P1123" s="591" t="s">
        <v>480</v>
      </c>
      <c r="Q1123" s="591" t="s">
        <v>480</v>
      </c>
      <c r="R1123" s="591" t="s">
        <v>480</v>
      </c>
      <c r="S1123" s="591" t="s">
        <v>480</v>
      </c>
      <c r="T1123" s="591" t="s">
        <v>480</v>
      </c>
      <c r="U1123" s="591" t="s">
        <v>480</v>
      </c>
      <c r="V1123" s="591" t="s">
        <v>480</v>
      </c>
      <c r="W1123" s="591" t="s">
        <v>480</v>
      </c>
      <c r="X1123" s="591" t="s">
        <v>480</v>
      </c>
      <c r="Y1123" s="591" t="s">
        <v>480</v>
      </c>
      <c r="Z1123" s="591" t="s">
        <v>480</v>
      </c>
      <c r="AA1123" s="591" t="s">
        <v>480</v>
      </c>
      <c r="AB1123" s="591" t="s">
        <v>480</v>
      </c>
      <c r="AC1123" s="591" t="s">
        <v>480</v>
      </c>
      <c r="AD1123" s="591" t="s">
        <v>480</v>
      </c>
      <c r="AE1123" s="591" t="s">
        <v>480</v>
      </c>
      <c r="AF1123" s="591" t="s">
        <v>480</v>
      </c>
      <c r="AG1123" s="591" t="s">
        <v>480</v>
      </c>
      <c r="AH1123" s="591" t="s">
        <v>480</v>
      </c>
      <c r="AI1123" s="591" t="s">
        <v>480</v>
      </c>
      <c r="AJ1123" s="591" t="s">
        <v>480</v>
      </c>
      <c r="AK1123" s="591" t="s">
        <v>480</v>
      </c>
      <c r="AL1123" s="591" t="s">
        <v>480</v>
      </c>
      <c r="AM1123" s="591" t="s">
        <v>480</v>
      </c>
      <c r="AN1123" s="591" t="s">
        <v>480</v>
      </c>
      <c r="AO1123" s="591" t="s">
        <v>480</v>
      </c>
      <c r="AP1123" s="591" t="s">
        <v>480</v>
      </c>
      <c r="AQ1123" s="591" t="s">
        <v>480</v>
      </c>
      <c r="AR1123" s="591" t="s">
        <v>480</v>
      </c>
      <c r="AS1123" s="591" t="s">
        <v>480</v>
      </c>
      <c r="AT1123" s="591" t="s">
        <v>480</v>
      </c>
      <c r="AU1123" s="591" t="s">
        <v>480</v>
      </c>
      <c r="AV1123" s="591" t="s">
        <v>480</v>
      </c>
      <c r="AW1123" s="591" t="s">
        <v>480</v>
      </c>
      <c r="AX1123" s="591" t="s">
        <v>480</v>
      </c>
      <c r="AY1123" s="591" t="s">
        <v>480</v>
      </c>
      <c r="AZ1123" s="591" t="s">
        <v>480</v>
      </c>
      <c r="BA1123" s="591" t="s">
        <v>480</v>
      </c>
      <c r="BB1123" s="591" t="s">
        <v>480</v>
      </c>
      <c r="BC1123" s="591" t="s">
        <v>480</v>
      </c>
      <c r="BD1123" s="591" t="s">
        <v>480</v>
      </c>
      <c r="BE1123" s="591" t="s">
        <v>480</v>
      </c>
      <c r="BF1123" s="591" t="s">
        <v>480</v>
      </c>
      <c r="BG1123" s="591" t="s">
        <v>480</v>
      </c>
      <c r="BH1123" s="591" t="s">
        <v>480</v>
      </c>
      <c r="BI1123" s="591" t="s">
        <v>480</v>
      </c>
      <c r="BJ1123" s="591" t="s">
        <v>480</v>
      </c>
      <c r="BK1123" s="591" t="s">
        <v>480</v>
      </c>
      <c r="BL1123" s="591" t="s">
        <v>480</v>
      </c>
      <c r="BM1123" s="591" t="s">
        <v>480</v>
      </c>
      <c r="BN1123" s="591" t="s">
        <v>480</v>
      </c>
      <c r="BO1123" s="591" t="s">
        <v>480</v>
      </c>
      <c r="BP1123" s="591" t="s">
        <v>480</v>
      </c>
      <c r="BQ1123" s="591" t="s">
        <v>480</v>
      </c>
      <c r="BR1123" s="591" t="s">
        <v>480</v>
      </c>
      <c r="BS1123" s="591" t="s">
        <v>480</v>
      </c>
      <c r="BT1123" s="591" t="s">
        <v>480</v>
      </c>
      <c r="BU1123" s="591" t="s">
        <v>480</v>
      </c>
      <c r="BV1123" s="593" t="s">
        <v>480</v>
      </c>
    </row>
    <row r="1124" spans="1:74" ht="43.5" customHeight="1" x14ac:dyDescent="0.3">
      <c r="A1124" s="1208"/>
      <c r="B1124" s="1208"/>
      <c r="C1124" s="1208"/>
      <c r="D1124" s="1208"/>
      <c r="E1124" s="1211"/>
      <c r="F1124" s="1208"/>
      <c r="G1124" s="1195" t="s">
        <v>972</v>
      </c>
      <c r="H1124" s="604" t="s">
        <v>806</v>
      </c>
      <c r="I1124" s="604" t="s">
        <v>133</v>
      </c>
      <c r="J1124" s="605">
        <v>9</v>
      </c>
      <c r="K1124" s="693">
        <v>1400</v>
      </c>
      <c r="L1124" s="1188">
        <v>4</v>
      </c>
      <c r="M1124" s="1035" t="s">
        <v>135</v>
      </c>
      <c r="N1124" s="591" t="s">
        <v>480</v>
      </c>
      <c r="O1124" s="591" t="s">
        <v>480</v>
      </c>
      <c r="P1124" s="591" t="s">
        <v>480</v>
      </c>
      <c r="Q1124" s="591" t="s">
        <v>480</v>
      </c>
      <c r="R1124" s="591" t="s">
        <v>480</v>
      </c>
      <c r="S1124" s="591" t="s">
        <v>480</v>
      </c>
      <c r="T1124" s="591" t="s">
        <v>480</v>
      </c>
      <c r="U1124" s="591" t="s">
        <v>480</v>
      </c>
      <c r="V1124" s="591" t="s">
        <v>480</v>
      </c>
      <c r="W1124" s="591" t="s">
        <v>480</v>
      </c>
      <c r="X1124" s="591" t="s">
        <v>480</v>
      </c>
      <c r="Y1124" s="591" t="s">
        <v>480</v>
      </c>
      <c r="Z1124" s="591" t="s">
        <v>480</v>
      </c>
      <c r="AA1124" s="591" t="s">
        <v>480</v>
      </c>
      <c r="AB1124" s="591" t="s">
        <v>480</v>
      </c>
      <c r="AC1124" s="591" t="s">
        <v>480</v>
      </c>
      <c r="AD1124" s="591" t="s">
        <v>480</v>
      </c>
      <c r="AE1124" s="591" t="s">
        <v>480</v>
      </c>
      <c r="AF1124" s="591" t="s">
        <v>480</v>
      </c>
      <c r="AG1124" s="591" t="s">
        <v>480</v>
      </c>
      <c r="AH1124" s="591" t="s">
        <v>480</v>
      </c>
      <c r="AI1124" s="591" t="s">
        <v>480</v>
      </c>
      <c r="AJ1124" s="591" t="s">
        <v>480</v>
      </c>
      <c r="AK1124" s="591" t="s">
        <v>480</v>
      </c>
      <c r="AL1124" s="591" t="s">
        <v>480</v>
      </c>
      <c r="AM1124" s="591" t="s">
        <v>480</v>
      </c>
      <c r="AN1124" s="591" t="s">
        <v>480</v>
      </c>
      <c r="AO1124" s="591" t="s">
        <v>480</v>
      </c>
      <c r="AP1124" s="591" t="s">
        <v>480</v>
      </c>
      <c r="AQ1124" s="591" t="s">
        <v>480</v>
      </c>
      <c r="AR1124" s="591" t="s">
        <v>480</v>
      </c>
      <c r="AS1124" s="591" t="s">
        <v>480</v>
      </c>
      <c r="AT1124" s="591" t="s">
        <v>480</v>
      </c>
      <c r="AU1124" s="591" t="s">
        <v>480</v>
      </c>
      <c r="AV1124" s="591" t="s">
        <v>480</v>
      </c>
      <c r="AW1124" s="591" t="s">
        <v>480</v>
      </c>
      <c r="AX1124" s="591" t="s">
        <v>480</v>
      </c>
      <c r="AY1124" s="591" t="s">
        <v>480</v>
      </c>
      <c r="AZ1124" s="591" t="s">
        <v>480</v>
      </c>
      <c r="BA1124" s="591" t="s">
        <v>480</v>
      </c>
      <c r="BB1124" s="591" t="s">
        <v>480</v>
      </c>
      <c r="BC1124" s="591" t="s">
        <v>480</v>
      </c>
      <c r="BD1124" s="591" t="s">
        <v>480</v>
      </c>
      <c r="BE1124" s="591" t="s">
        <v>480</v>
      </c>
      <c r="BF1124" s="591" t="s">
        <v>480</v>
      </c>
      <c r="BG1124" s="591" t="s">
        <v>480</v>
      </c>
      <c r="BH1124" s="591" t="s">
        <v>480</v>
      </c>
      <c r="BI1124" s="591" t="s">
        <v>480</v>
      </c>
      <c r="BJ1124" s="591" t="s">
        <v>480</v>
      </c>
      <c r="BK1124" s="591" t="s">
        <v>480</v>
      </c>
      <c r="BL1124" s="591" t="s">
        <v>480</v>
      </c>
      <c r="BM1124" s="591" t="s">
        <v>480</v>
      </c>
      <c r="BN1124" s="591" t="s">
        <v>480</v>
      </c>
      <c r="BO1124" s="591" t="s">
        <v>480</v>
      </c>
      <c r="BP1124" s="591" t="s">
        <v>480</v>
      </c>
      <c r="BQ1124" s="591" t="s">
        <v>480</v>
      </c>
      <c r="BR1124" s="591" t="s">
        <v>480</v>
      </c>
      <c r="BS1124" s="591" t="s">
        <v>480</v>
      </c>
      <c r="BT1124" s="591" t="s">
        <v>480</v>
      </c>
      <c r="BU1124" s="591" t="s">
        <v>480</v>
      </c>
      <c r="BV1124" s="592" t="s">
        <v>480</v>
      </c>
    </row>
    <row r="1125" spans="1:74" ht="43.5" customHeight="1" x14ac:dyDescent="0.3">
      <c r="A1125" s="1208"/>
      <c r="B1125" s="1208"/>
      <c r="C1125" s="1208"/>
      <c r="D1125" s="1208"/>
      <c r="E1125" s="1211"/>
      <c r="F1125" s="1208"/>
      <c r="G1125" s="1195"/>
      <c r="H1125" s="604" t="s">
        <v>798</v>
      </c>
      <c r="I1125" s="604" t="s">
        <v>133</v>
      </c>
      <c r="J1125" s="605">
        <v>2</v>
      </c>
      <c r="K1125" s="693">
        <v>300</v>
      </c>
      <c r="L1125" s="1188"/>
      <c r="M1125" s="1035"/>
      <c r="N1125" s="591" t="s">
        <v>480</v>
      </c>
      <c r="O1125" s="591" t="s">
        <v>480</v>
      </c>
      <c r="P1125" s="591" t="s">
        <v>480</v>
      </c>
      <c r="Q1125" s="591" t="s">
        <v>480</v>
      </c>
      <c r="R1125" s="591" t="s">
        <v>480</v>
      </c>
      <c r="S1125" s="591" t="s">
        <v>480</v>
      </c>
      <c r="T1125" s="591" t="s">
        <v>480</v>
      </c>
      <c r="U1125" s="591" t="s">
        <v>480</v>
      </c>
      <c r="V1125" s="591" t="s">
        <v>480</v>
      </c>
      <c r="W1125" s="591" t="s">
        <v>480</v>
      </c>
      <c r="X1125" s="591" t="s">
        <v>480</v>
      </c>
      <c r="Y1125" s="591" t="s">
        <v>480</v>
      </c>
      <c r="Z1125" s="591" t="s">
        <v>480</v>
      </c>
      <c r="AA1125" s="591" t="s">
        <v>480</v>
      </c>
      <c r="AB1125" s="591" t="s">
        <v>480</v>
      </c>
      <c r="AC1125" s="591" t="s">
        <v>480</v>
      </c>
      <c r="AD1125" s="591" t="s">
        <v>480</v>
      </c>
      <c r="AE1125" s="591" t="s">
        <v>480</v>
      </c>
      <c r="AF1125" s="591" t="s">
        <v>480</v>
      </c>
      <c r="AG1125" s="591" t="s">
        <v>480</v>
      </c>
      <c r="AH1125" s="591" t="s">
        <v>480</v>
      </c>
      <c r="AI1125" s="591" t="s">
        <v>480</v>
      </c>
      <c r="AJ1125" s="591" t="s">
        <v>480</v>
      </c>
      <c r="AK1125" s="591" t="s">
        <v>480</v>
      </c>
      <c r="AL1125" s="591" t="s">
        <v>480</v>
      </c>
      <c r="AM1125" s="591" t="s">
        <v>480</v>
      </c>
      <c r="AN1125" s="591" t="s">
        <v>480</v>
      </c>
      <c r="AO1125" s="591" t="s">
        <v>480</v>
      </c>
      <c r="AP1125" s="591" t="s">
        <v>480</v>
      </c>
      <c r="AQ1125" s="591" t="s">
        <v>480</v>
      </c>
      <c r="AR1125" s="591" t="s">
        <v>480</v>
      </c>
      <c r="AS1125" s="591" t="s">
        <v>480</v>
      </c>
      <c r="AT1125" s="591" t="s">
        <v>480</v>
      </c>
      <c r="AU1125" s="591" t="s">
        <v>480</v>
      </c>
      <c r="AV1125" s="591" t="s">
        <v>480</v>
      </c>
      <c r="AW1125" s="591" t="s">
        <v>480</v>
      </c>
      <c r="AX1125" s="591" t="s">
        <v>480</v>
      </c>
      <c r="AY1125" s="591" t="s">
        <v>480</v>
      </c>
      <c r="AZ1125" s="591" t="s">
        <v>480</v>
      </c>
      <c r="BA1125" s="591" t="s">
        <v>480</v>
      </c>
      <c r="BB1125" s="591" t="s">
        <v>480</v>
      </c>
      <c r="BC1125" s="591" t="s">
        <v>480</v>
      </c>
      <c r="BD1125" s="591" t="s">
        <v>480</v>
      </c>
      <c r="BE1125" s="591" t="s">
        <v>480</v>
      </c>
      <c r="BF1125" s="591" t="s">
        <v>480</v>
      </c>
      <c r="BG1125" s="591" t="s">
        <v>480</v>
      </c>
      <c r="BH1125" s="591" t="s">
        <v>480</v>
      </c>
      <c r="BI1125" s="591" t="s">
        <v>480</v>
      </c>
      <c r="BJ1125" s="591" t="s">
        <v>480</v>
      </c>
      <c r="BK1125" s="591" t="s">
        <v>480</v>
      </c>
      <c r="BL1125" s="591" t="s">
        <v>480</v>
      </c>
      <c r="BM1125" s="591" t="s">
        <v>480</v>
      </c>
      <c r="BN1125" s="591" t="s">
        <v>480</v>
      </c>
      <c r="BO1125" s="591" t="s">
        <v>480</v>
      </c>
      <c r="BP1125" s="591" t="s">
        <v>480</v>
      </c>
      <c r="BQ1125" s="591" t="s">
        <v>480</v>
      </c>
      <c r="BR1125" s="591" t="s">
        <v>480</v>
      </c>
      <c r="BS1125" s="591" t="s">
        <v>480</v>
      </c>
      <c r="BT1125" s="591" t="s">
        <v>480</v>
      </c>
      <c r="BU1125" s="591" t="s">
        <v>480</v>
      </c>
      <c r="BV1125" s="592" t="s">
        <v>480</v>
      </c>
    </row>
    <row r="1126" spans="1:74" ht="43.5" customHeight="1" x14ac:dyDescent="0.3">
      <c r="A1126" s="1208"/>
      <c r="B1126" s="1208"/>
      <c r="C1126" s="1208"/>
      <c r="D1126" s="1208"/>
      <c r="E1126" s="1211"/>
      <c r="F1126" s="1208"/>
      <c r="G1126" s="1195"/>
      <c r="H1126" s="600" t="s">
        <v>484</v>
      </c>
      <c r="I1126" s="606" t="s">
        <v>25</v>
      </c>
      <c r="J1126" s="598">
        <v>26</v>
      </c>
      <c r="K1126" s="692">
        <v>3640</v>
      </c>
      <c r="L1126" s="1188"/>
      <c r="M1126" s="1036"/>
      <c r="N1126" s="591" t="s">
        <v>480</v>
      </c>
      <c r="O1126" s="591" t="s">
        <v>480</v>
      </c>
      <c r="P1126" s="591" t="s">
        <v>480</v>
      </c>
      <c r="Q1126" s="591" t="s">
        <v>480</v>
      </c>
      <c r="R1126" s="591" t="s">
        <v>480</v>
      </c>
      <c r="S1126" s="591" t="s">
        <v>480</v>
      </c>
      <c r="T1126" s="591" t="s">
        <v>480</v>
      </c>
      <c r="U1126" s="591" t="s">
        <v>480</v>
      </c>
      <c r="V1126" s="591" t="s">
        <v>480</v>
      </c>
      <c r="W1126" s="591" t="s">
        <v>480</v>
      </c>
      <c r="X1126" s="591" t="s">
        <v>480</v>
      </c>
      <c r="Y1126" s="591" t="s">
        <v>480</v>
      </c>
      <c r="Z1126" s="591" t="s">
        <v>480</v>
      </c>
      <c r="AA1126" s="591" t="s">
        <v>480</v>
      </c>
      <c r="AB1126" s="591" t="s">
        <v>480</v>
      </c>
      <c r="AC1126" s="591" t="s">
        <v>480</v>
      </c>
      <c r="AD1126" s="591" t="s">
        <v>480</v>
      </c>
      <c r="AE1126" s="591" t="s">
        <v>480</v>
      </c>
      <c r="AF1126" s="591" t="s">
        <v>480</v>
      </c>
      <c r="AG1126" s="591" t="s">
        <v>480</v>
      </c>
      <c r="AH1126" s="591" t="s">
        <v>480</v>
      </c>
      <c r="AI1126" s="591" t="s">
        <v>480</v>
      </c>
      <c r="AJ1126" s="591" t="s">
        <v>480</v>
      </c>
      <c r="AK1126" s="591" t="s">
        <v>480</v>
      </c>
      <c r="AL1126" s="591" t="s">
        <v>480</v>
      </c>
      <c r="AM1126" s="591" t="s">
        <v>480</v>
      </c>
      <c r="AN1126" s="591" t="s">
        <v>480</v>
      </c>
      <c r="AO1126" s="591" t="s">
        <v>480</v>
      </c>
      <c r="AP1126" s="591" t="s">
        <v>480</v>
      </c>
      <c r="AQ1126" s="591" t="s">
        <v>480</v>
      </c>
      <c r="AR1126" s="591" t="s">
        <v>480</v>
      </c>
      <c r="AS1126" s="591" t="s">
        <v>480</v>
      </c>
      <c r="AT1126" s="591" t="s">
        <v>480</v>
      </c>
      <c r="AU1126" s="591" t="s">
        <v>480</v>
      </c>
      <c r="AV1126" s="591" t="s">
        <v>480</v>
      </c>
      <c r="AW1126" s="591" t="s">
        <v>480</v>
      </c>
      <c r="AX1126" s="591" t="s">
        <v>480</v>
      </c>
      <c r="AY1126" s="591" t="s">
        <v>480</v>
      </c>
      <c r="AZ1126" s="591" t="s">
        <v>480</v>
      </c>
      <c r="BA1126" s="591" t="s">
        <v>480</v>
      </c>
      <c r="BB1126" s="591" t="s">
        <v>480</v>
      </c>
      <c r="BC1126" s="591" t="s">
        <v>480</v>
      </c>
      <c r="BD1126" s="591" t="s">
        <v>480</v>
      </c>
      <c r="BE1126" s="591" t="s">
        <v>480</v>
      </c>
      <c r="BF1126" s="591" t="s">
        <v>480</v>
      </c>
      <c r="BG1126" s="591" t="s">
        <v>480</v>
      </c>
      <c r="BH1126" s="591" t="s">
        <v>480</v>
      </c>
      <c r="BI1126" s="591" t="s">
        <v>480</v>
      </c>
      <c r="BJ1126" s="591" t="s">
        <v>480</v>
      </c>
      <c r="BK1126" s="591" t="s">
        <v>480</v>
      </c>
      <c r="BL1126" s="591" t="s">
        <v>480</v>
      </c>
      <c r="BM1126" s="591" t="s">
        <v>480</v>
      </c>
      <c r="BN1126" s="591" t="s">
        <v>480</v>
      </c>
      <c r="BO1126" s="591" t="s">
        <v>480</v>
      </c>
      <c r="BP1126" s="591" t="s">
        <v>480</v>
      </c>
      <c r="BQ1126" s="591" t="s">
        <v>480</v>
      </c>
      <c r="BR1126" s="591" t="s">
        <v>480</v>
      </c>
      <c r="BS1126" s="591" t="s">
        <v>480</v>
      </c>
      <c r="BT1126" s="591" t="s">
        <v>480</v>
      </c>
      <c r="BU1126" s="591" t="s">
        <v>480</v>
      </c>
      <c r="BV1126" s="592" t="s">
        <v>480</v>
      </c>
    </row>
    <row r="1127" spans="1:74" ht="47.25" customHeight="1" x14ac:dyDescent="0.3">
      <c r="A1127" s="1209"/>
      <c r="B1127" s="1209"/>
      <c r="C1127" s="1209"/>
      <c r="D1127" s="1209"/>
      <c r="E1127" s="1212"/>
      <c r="F1127" s="1209"/>
      <c r="G1127" s="476" t="s">
        <v>810</v>
      </c>
      <c r="H1127" s="643" t="s">
        <v>492</v>
      </c>
      <c r="I1127" s="643" t="s">
        <v>25</v>
      </c>
      <c r="J1127" s="643">
        <v>1</v>
      </c>
      <c r="K1127" s="691">
        <v>350</v>
      </c>
      <c r="L1127" s="628">
        <v>5</v>
      </c>
      <c r="M1127" s="935" t="s">
        <v>493</v>
      </c>
      <c r="N1127" s="591"/>
      <c r="O1127" s="591"/>
      <c r="P1127" s="591"/>
      <c r="Q1127" s="591"/>
      <c r="R1127" s="591"/>
      <c r="S1127" s="591"/>
      <c r="T1127" s="591"/>
      <c r="U1127" s="591"/>
      <c r="V1127" s="591"/>
      <c r="W1127" s="591"/>
      <c r="X1127" s="591"/>
      <c r="Y1127" s="591"/>
      <c r="Z1127" s="591"/>
      <c r="AA1127" s="591"/>
      <c r="AB1127" s="591"/>
      <c r="AC1127" s="591"/>
      <c r="AD1127" s="591"/>
      <c r="AE1127" s="591"/>
      <c r="AF1127" s="591"/>
      <c r="AG1127" s="591"/>
      <c r="AH1127" s="591"/>
      <c r="AI1127" s="591"/>
      <c r="AJ1127" s="591"/>
      <c r="AK1127" s="591"/>
      <c r="AL1127" s="591"/>
      <c r="AM1127" s="591"/>
      <c r="AN1127" s="591"/>
      <c r="AO1127" s="591"/>
      <c r="AP1127" s="591"/>
      <c r="AQ1127" s="591"/>
      <c r="AR1127" s="591"/>
      <c r="AS1127" s="591"/>
      <c r="AT1127" s="591"/>
      <c r="AU1127" s="591"/>
      <c r="AV1127" s="591"/>
      <c r="AW1127" s="591"/>
      <c r="AX1127" s="591"/>
      <c r="AY1127" s="591"/>
      <c r="AZ1127" s="591"/>
      <c r="BA1127" s="591"/>
      <c r="BB1127" s="591"/>
      <c r="BC1127" s="591"/>
      <c r="BD1127" s="591"/>
      <c r="BE1127" s="591"/>
      <c r="BF1127" s="591"/>
      <c r="BG1127" s="591"/>
      <c r="BH1127" s="591"/>
      <c r="BI1127" s="591"/>
      <c r="BJ1127" s="591"/>
      <c r="BK1127" s="591"/>
      <c r="BL1127" s="591"/>
      <c r="BM1127" s="591"/>
      <c r="BN1127" s="591"/>
      <c r="BO1127" s="591"/>
      <c r="BP1127" s="591"/>
      <c r="BQ1127" s="591"/>
      <c r="BR1127" s="591"/>
      <c r="BS1127" s="591"/>
      <c r="BT1127" s="591"/>
      <c r="BU1127" s="591"/>
      <c r="BV1127" s="592" t="s">
        <v>480</v>
      </c>
    </row>
    <row r="1128" spans="1:74" ht="39.75" customHeight="1" x14ac:dyDescent="0.3">
      <c r="A1128" s="214" t="s">
        <v>480</v>
      </c>
      <c r="B1128" s="275" t="s">
        <v>811</v>
      </c>
      <c r="C1128" s="80" t="s">
        <v>480</v>
      </c>
      <c r="D1128" s="275" t="s">
        <v>480</v>
      </c>
      <c r="E1128" s="672" t="s">
        <v>480</v>
      </c>
      <c r="F1128" s="62">
        <v>5</v>
      </c>
      <c r="G1128" s="134" t="s">
        <v>480</v>
      </c>
      <c r="H1128" s="62" t="s">
        <v>480</v>
      </c>
      <c r="I1128" s="62" t="s">
        <v>480</v>
      </c>
      <c r="J1128" s="80" t="s">
        <v>480</v>
      </c>
      <c r="K1128" s="666">
        <f>SUM(K1120:K1127)</f>
        <v>23295</v>
      </c>
      <c r="L1128" s="630">
        <v>5</v>
      </c>
      <c r="M1128" s="944" t="s">
        <v>480</v>
      </c>
      <c r="N1128" s="591" t="s">
        <v>480</v>
      </c>
      <c r="O1128" s="591" t="s">
        <v>480</v>
      </c>
      <c r="P1128" s="591" t="s">
        <v>480</v>
      </c>
      <c r="Q1128" s="591" t="s">
        <v>480</v>
      </c>
      <c r="R1128" s="591" t="s">
        <v>480</v>
      </c>
      <c r="S1128" s="591" t="s">
        <v>480</v>
      </c>
      <c r="T1128" s="591" t="s">
        <v>480</v>
      </c>
      <c r="U1128" s="591" t="s">
        <v>480</v>
      </c>
      <c r="V1128" s="591" t="s">
        <v>480</v>
      </c>
      <c r="W1128" s="591" t="s">
        <v>480</v>
      </c>
      <c r="X1128" s="591" t="s">
        <v>480</v>
      </c>
      <c r="Y1128" s="591" t="s">
        <v>480</v>
      </c>
      <c r="Z1128" s="591" t="s">
        <v>480</v>
      </c>
      <c r="AA1128" s="591" t="s">
        <v>480</v>
      </c>
      <c r="AB1128" s="591" t="s">
        <v>480</v>
      </c>
      <c r="AC1128" s="591" t="s">
        <v>480</v>
      </c>
      <c r="AD1128" s="591" t="s">
        <v>480</v>
      </c>
      <c r="AE1128" s="591" t="s">
        <v>480</v>
      </c>
      <c r="AF1128" s="591" t="s">
        <v>480</v>
      </c>
      <c r="AG1128" s="591" t="s">
        <v>480</v>
      </c>
      <c r="AH1128" s="591" t="s">
        <v>480</v>
      </c>
      <c r="AI1128" s="591" t="s">
        <v>480</v>
      </c>
      <c r="AJ1128" s="591" t="s">
        <v>480</v>
      </c>
      <c r="AK1128" s="591" t="s">
        <v>480</v>
      </c>
      <c r="AL1128" s="591" t="s">
        <v>480</v>
      </c>
      <c r="AM1128" s="591" t="s">
        <v>480</v>
      </c>
      <c r="AN1128" s="591" t="s">
        <v>480</v>
      </c>
      <c r="AO1128" s="591" t="s">
        <v>480</v>
      </c>
      <c r="AP1128" s="591" t="s">
        <v>480</v>
      </c>
      <c r="AQ1128" s="591" t="s">
        <v>480</v>
      </c>
      <c r="AR1128" s="591" t="s">
        <v>480</v>
      </c>
      <c r="AS1128" s="591" t="s">
        <v>480</v>
      </c>
      <c r="AT1128" s="591" t="s">
        <v>480</v>
      </c>
      <c r="AU1128" s="591" t="s">
        <v>480</v>
      </c>
      <c r="AV1128" s="591" t="s">
        <v>480</v>
      </c>
      <c r="AW1128" s="591" t="s">
        <v>480</v>
      </c>
      <c r="AX1128" s="591" t="s">
        <v>480</v>
      </c>
      <c r="AY1128" s="591" t="s">
        <v>480</v>
      </c>
      <c r="AZ1128" s="591" t="s">
        <v>480</v>
      </c>
      <c r="BA1128" s="591" t="s">
        <v>480</v>
      </c>
      <c r="BB1128" s="591" t="s">
        <v>480</v>
      </c>
      <c r="BC1128" s="591" t="s">
        <v>480</v>
      </c>
      <c r="BD1128" s="591" t="s">
        <v>480</v>
      </c>
      <c r="BE1128" s="591" t="s">
        <v>480</v>
      </c>
      <c r="BF1128" s="591" t="s">
        <v>480</v>
      </c>
      <c r="BG1128" s="591" t="s">
        <v>480</v>
      </c>
      <c r="BH1128" s="591" t="s">
        <v>480</v>
      </c>
      <c r="BI1128" s="591" t="s">
        <v>480</v>
      </c>
      <c r="BJ1128" s="591" t="s">
        <v>480</v>
      </c>
      <c r="BK1128" s="591" t="s">
        <v>480</v>
      </c>
      <c r="BL1128" s="591" t="s">
        <v>480</v>
      </c>
      <c r="BM1128" s="591" t="s">
        <v>480</v>
      </c>
      <c r="BN1128" s="591" t="s">
        <v>480</v>
      </c>
      <c r="BO1128" s="591" t="s">
        <v>480</v>
      </c>
      <c r="BP1128" s="591" t="s">
        <v>480</v>
      </c>
      <c r="BQ1128" s="591" t="s">
        <v>480</v>
      </c>
      <c r="BR1128" s="591" t="s">
        <v>480</v>
      </c>
      <c r="BS1128" s="591" t="s">
        <v>480</v>
      </c>
      <c r="BT1128" s="591" t="s">
        <v>480</v>
      </c>
      <c r="BU1128" s="591" t="s">
        <v>480</v>
      </c>
      <c r="BV1128" s="592" t="s">
        <v>480</v>
      </c>
    </row>
    <row r="1129" spans="1:74" ht="49.5" customHeight="1" x14ac:dyDescent="0.3">
      <c r="A1129" s="1207">
        <v>39</v>
      </c>
      <c r="B1129" s="1207" t="s">
        <v>46</v>
      </c>
      <c r="C1129" s="1207" t="s">
        <v>973</v>
      </c>
      <c r="D1129" s="1207">
        <v>5125</v>
      </c>
      <c r="E1129" s="1210">
        <v>1909622</v>
      </c>
      <c r="F1129" s="1207">
        <v>5</v>
      </c>
      <c r="G1129" s="965" t="s">
        <v>796</v>
      </c>
      <c r="H1129" s="607" t="s">
        <v>484</v>
      </c>
      <c r="I1129" s="607" t="s">
        <v>25</v>
      </c>
      <c r="J1129" s="607">
        <v>14.2</v>
      </c>
      <c r="K1129" s="698">
        <v>9940</v>
      </c>
      <c r="L1129" s="628">
        <v>1</v>
      </c>
      <c r="M1129" s="935" t="s">
        <v>126</v>
      </c>
      <c r="N1129" s="591" t="s">
        <v>480</v>
      </c>
      <c r="O1129" s="591" t="s">
        <v>480</v>
      </c>
      <c r="P1129" s="591" t="s">
        <v>480</v>
      </c>
      <c r="Q1129" s="591" t="s">
        <v>480</v>
      </c>
      <c r="R1129" s="591" t="s">
        <v>480</v>
      </c>
      <c r="S1129" s="591" t="s">
        <v>480</v>
      </c>
      <c r="T1129" s="591" t="s">
        <v>480</v>
      </c>
      <c r="U1129" s="591" t="s">
        <v>480</v>
      </c>
      <c r="V1129" s="591" t="s">
        <v>480</v>
      </c>
      <c r="W1129" s="591" t="s">
        <v>480</v>
      </c>
      <c r="X1129" s="591" t="s">
        <v>480</v>
      </c>
      <c r="Y1129" s="591" t="s">
        <v>480</v>
      </c>
      <c r="Z1129" s="591" t="s">
        <v>480</v>
      </c>
      <c r="AA1129" s="591" t="s">
        <v>480</v>
      </c>
      <c r="AB1129" s="591" t="s">
        <v>480</v>
      </c>
      <c r="AC1129" s="591" t="s">
        <v>480</v>
      </c>
      <c r="AD1129" s="591" t="s">
        <v>480</v>
      </c>
      <c r="AE1129" s="591" t="s">
        <v>480</v>
      </c>
      <c r="AF1129" s="591" t="s">
        <v>480</v>
      </c>
      <c r="AG1129" s="591" t="s">
        <v>480</v>
      </c>
      <c r="AH1129" s="591" t="s">
        <v>480</v>
      </c>
      <c r="AI1129" s="591" t="s">
        <v>480</v>
      </c>
      <c r="AJ1129" s="591" t="s">
        <v>480</v>
      </c>
      <c r="AK1129" s="591" t="s">
        <v>480</v>
      </c>
      <c r="AL1129" s="591" t="s">
        <v>480</v>
      </c>
      <c r="AM1129" s="591" t="s">
        <v>480</v>
      </c>
      <c r="AN1129" s="591" t="s">
        <v>480</v>
      </c>
      <c r="AO1129" s="591" t="s">
        <v>480</v>
      </c>
      <c r="AP1129" s="591" t="s">
        <v>480</v>
      </c>
      <c r="AQ1129" s="591" t="s">
        <v>480</v>
      </c>
      <c r="AR1129" s="591" t="s">
        <v>480</v>
      </c>
      <c r="AS1129" s="591" t="s">
        <v>480</v>
      </c>
      <c r="AT1129" s="591" t="s">
        <v>480</v>
      </c>
      <c r="AU1129" s="591" t="s">
        <v>480</v>
      </c>
      <c r="AV1129" s="591" t="s">
        <v>480</v>
      </c>
      <c r="AW1129" s="591" t="s">
        <v>480</v>
      </c>
      <c r="AX1129" s="591" t="s">
        <v>480</v>
      </c>
      <c r="AY1129" s="591" t="s">
        <v>480</v>
      </c>
      <c r="AZ1129" s="591" t="s">
        <v>480</v>
      </c>
      <c r="BA1129" s="591" t="s">
        <v>480</v>
      </c>
      <c r="BB1129" s="591" t="s">
        <v>480</v>
      </c>
      <c r="BC1129" s="591" t="s">
        <v>480</v>
      </c>
      <c r="BD1129" s="591" t="s">
        <v>480</v>
      </c>
      <c r="BE1129" s="591" t="s">
        <v>480</v>
      </c>
      <c r="BF1129" s="591" t="s">
        <v>480</v>
      </c>
      <c r="BG1129" s="591" t="s">
        <v>480</v>
      </c>
      <c r="BH1129" s="591" t="s">
        <v>480</v>
      </c>
      <c r="BI1129" s="591" t="s">
        <v>480</v>
      </c>
      <c r="BJ1129" s="591" t="s">
        <v>480</v>
      </c>
      <c r="BK1129" s="591" t="s">
        <v>480</v>
      </c>
      <c r="BL1129" s="591" t="s">
        <v>480</v>
      </c>
      <c r="BM1129" s="591" t="s">
        <v>480</v>
      </c>
      <c r="BN1129" s="591" t="s">
        <v>480</v>
      </c>
      <c r="BO1129" s="591" t="s">
        <v>480</v>
      </c>
      <c r="BP1129" s="591" t="s">
        <v>480</v>
      </c>
      <c r="BQ1129" s="591" t="s">
        <v>480</v>
      </c>
      <c r="BR1129" s="591" t="s">
        <v>480</v>
      </c>
      <c r="BS1129" s="591" t="s">
        <v>480</v>
      </c>
      <c r="BT1129" s="591" t="s">
        <v>480</v>
      </c>
      <c r="BU1129" s="591" t="s">
        <v>480</v>
      </c>
      <c r="BV1129" s="592" t="s">
        <v>480</v>
      </c>
    </row>
    <row r="1130" spans="1:74" ht="25.5" customHeight="1" x14ac:dyDescent="0.3">
      <c r="A1130" s="1208"/>
      <c r="B1130" s="1208"/>
      <c r="C1130" s="1208"/>
      <c r="D1130" s="1208"/>
      <c r="E1130" s="1211"/>
      <c r="F1130" s="1208"/>
      <c r="G1130" s="1375" t="s">
        <v>974</v>
      </c>
      <c r="H1130" s="604" t="s">
        <v>798</v>
      </c>
      <c r="I1130" s="604" t="s">
        <v>133</v>
      </c>
      <c r="J1130" s="604">
        <v>3</v>
      </c>
      <c r="K1130" s="679">
        <v>450</v>
      </c>
      <c r="L1130" s="1188">
        <v>2</v>
      </c>
      <c r="M1130" s="1035" t="s">
        <v>135</v>
      </c>
      <c r="N1130" s="591" t="s">
        <v>480</v>
      </c>
      <c r="O1130" s="591" t="s">
        <v>480</v>
      </c>
      <c r="P1130" s="591" t="s">
        <v>480</v>
      </c>
      <c r="Q1130" s="591" t="s">
        <v>480</v>
      </c>
      <c r="R1130" s="591" t="s">
        <v>480</v>
      </c>
      <c r="S1130" s="591" t="s">
        <v>480</v>
      </c>
      <c r="T1130" s="591" t="s">
        <v>480</v>
      </c>
      <c r="U1130" s="591" t="s">
        <v>480</v>
      </c>
      <c r="V1130" s="591" t="s">
        <v>480</v>
      </c>
      <c r="W1130" s="591" t="s">
        <v>480</v>
      </c>
      <c r="X1130" s="591" t="s">
        <v>480</v>
      </c>
      <c r="Y1130" s="591" t="s">
        <v>480</v>
      </c>
      <c r="Z1130" s="591" t="s">
        <v>480</v>
      </c>
      <c r="AA1130" s="591" t="s">
        <v>480</v>
      </c>
      <c r="AB1130" s="591" t="s">
        <v>480</v>
      </c>
      <c r="AC1130" s="591" t="s">
        <v>480</v>
      </c>
      <c r="AD1130" s="591" t="s">
        <v>480</v>
      </c>
      <c r="AE1130" s="591" t="s">
        <v>480</v>
      </c>
      <c r="AF1130" s="591" t="s">
        <v>480</v>
      </c>
      <c r="AG1130" s="591" t="s">
        <v>480</v>
      </c>
      <c r="AH1130" s="591" t="s">
        <v>480</v>
      </c>
      <c r="AI1130" s="591" t="s">
        <v>480</v>
      </c>
      <c r="AJ1130" s="591" t="s">
        <v>480</v>
      </c>
      <c r="AK1130" s="591" t="s">
        <v>480</v>
      </c>
      <c r="AL1130" s="591" t="s">
        <v>480</v>
      </c>
      <c r="AM1130" s="591" t="s">
        <v>480</v>
      </c>
      <c r="AN1130" s="591" t="s">
        <v>480</v>
      </c>
      <c r="AO1130" s="591" t="s">
        <v>480</v>
      </c>
      <c r="AP1130" s="591" t="s">
        <v>480</v>
      </c>
      <c r="AQ1130" s="591" t="s">
        <v>480</v>
      </c>
      <c r="AR1130" s="591" t="s">
        <v>480</v>
      </c>
      <c r="AS1130" s="591" t="s">
        <v>480</v>
      </c>
      <c r="AT1130" s="591" t="s">
        <v>480</v>
      </c>
      <c r="AU1130" s="591" t="s">
        <v>480</v>
      </c>
      <c r="AV1130" s="591" t="s">
        <v>480</v>
      </c>
      <c r="AW1130" s="591" t="s">
        <v>480</v>
      </c>
      <c r="AX1130" s="591" t="s">
        <v>480</v>
      </c>
      <c r="AY1130" s="591" t="s">
        <v>480</v>
      </c>
      <c r="AZ1130" s="591" t="s">
        <v>480</v>
      </c>
      <c r="BA1130" s="591" t="s">
        <v>480</v>
      </c>
      <c r="BB1130" s="591" t="s">
        <v>480</v>
      </c>
      <c r="BC1130" s="591" t="s">
        <v>480</v>
      </c>
      <c r="BD1130" s="591" t="s">
        <v>480</v>
      </c>
      <c r="BE1130" s="591" t="s">
        <v>480</v>
      </c>
      <c r="BF1130" s="591" t="s">
        <v>480</v>
      </c>
      <c r="BG1130" s="591" t="s">
        <v>480</v>
      </c>
      <c r="BH1130" s="591" t="s">
        <v>480</v>
      </c>
      <c r="BI1130" s="591" t="s">
        <v>480</v>
      </c>
      <c r="BJ1130" s="591" t="s">
        <v>480</v>
      </c>
      <c r="BK1130" s="591" t="s">
        <v>480</v>
      </c>
      <c r="BL1130" s="591" t="s">
        <v>480</v>
      </c>
      <c r="BM1130" s="591" t="s">
        <v>480</v>
      </c>
      <c r="BN1130" s="591" t="s">
        <v>480</v>
      </c>
      <c r="BO1130" s="591" t="s">
        <v>480</v>
      </c>
      <c r="BP1130" s="591" t="s">
        <v>480</v>
      </c>
      <c r="BQ1130" s="591" t="s">
        <v>480</v>
      </c>
      <c r="BR1130" s="591" t="s">
        <v>480</v>
      </c>
      <c r="BS1130" s="591" t="s">
        <v>480</v>
      </c>
      <c r="BT1130" s="591" t="s">
        <v>480</v>
      </c>
      <c r="BU1130" s="591" t="s">
        <v>480</v>
      </c>
      <c r="BV1130" s="592" t="s">
        <v>480</v>
      </c>
    </row>
    <row r="1131" spans="1:74" ht="30" customHeight="1" x14ac:dyDescent="0.3">
      <c r="A1131" s="1208"/>
      <c r="B1131" s="1208"/>
      <c r="C1131" s="1208"/>
      <c r="D1131" s="1208"/>
      <c r="E1131" s="1211"/>
      <c r="F1131" s="1208"/>
      <c r="G1131" s="1375"/>
      <c r="H1131" s="604" t="s">
        <v>806</v>
      </c>
      <c r="I1131" s="604" t="s">
        <v>133</v>
      </c>
      <c r="J1131" s="604">
        <v>4</v>
      </c>
      <c r="K1131" s="679">
        <v>650</v>
      </c>
      <c r="L1131" s="1188"/>
      <c r="M1131" s="1035"/>
      <c r="N1131" s="591" t="s">
        <v>480</v>
      </c>
      <c r="O1131" s="591" t="s">
        <v>480</v>
      </c>
      <c r="P1131" s="591" t="s">
        <v>480</v>
      </c>
      <c r="Q1131" s="591" t="s">
        <v>480</v>
      </c>
      <c r="R1131" s="591" t="s">
        <v>480</v>
      </c>
      <c r="S1131" s="591" t="s">
        <v>480</v>
      </c>
      <c r="T1131" s="591" t="s">
        <v>480</v>
      </c>
      <c r="U1131" s="591" t="s">
        <v>480</v>
      </c>
      <c r="V1131" s="591" t="s">
        <v>480</v>
      </c>
      <c r="W1131" s="591" t="s">
        <v>480</v>
      </c>
      <c r="X1131" s="591" t="s">
        <v>480</v>
      </c>
      <c r="Y1131" s="591" t="s">
        <v>480</v>
      </c>
      <c r="Z1131" s="591" t="s">
        <v>480</v>
      </c>
      <c r="AA1131" s="591" t="s">
        <v>480</v>
      </c>
      <c r="AB1131" s="591" t="s">
        <v>480</v>
      </c>
      <c r="AC1131" s="591" t="s">
        <v>480</v>
      </c>
      <c r="AD1131" s="591" t="s">
        <v>480</v>
      </c>
      <c r="AE1131" s="591" t="s">
        <v>480</v>
      </c>
      <c r="AF1131" s="591" t="s">
        <v>480</v>
      </c>
      <c r="AG1131" s="591" t="s">
        <v>480</v>
      </c>
      <c r="AH1131" s="591" t="s">
        <v>480</v>
      </c>
      <c r="AI1131" s="591" t="s">
        <v>480</v>
      </c>
      <c r="AJ1131" s="591" t="s">
        <v>480</v>
      </c>
      <c r="AK1131" s="591" t="s">
        <v>480</v>
      </c>
      <c r="AL1131" s="591" t="s">
        <v>480</v>
      </c>
      <c r="AM1131" s="591" t="s">
        <v>480</v>
      </c>
      <c r="AN1131" s="591" t="s">
        <v>480</v>
      </c>
      <c r="AO1131" s="591" t="s">
        <v>480</v>
      </c>
      <c r="AP1131" s="591" t="s">
        <v>480</v>
      </c>
      <c r="AQ1131" s="591" t="s">
        <v>480</v>
      </c>
      <c r="AR1131" s="591" t="s">
        <v>480</v>
      </c>
      <c r="AS1131" s="591" t="s">
        <v>480</v>
      </c>
      <c r="AT1131" s="591" t="s">
        <v>480</v>
      </c>
      <c r="AU1131" s="591" t="s">
        <v>480</v>
      </c>
      <c r="AV1131" s="591" t="s">
        <v>480</v>
      </c>
      <c r="AW1131" s="591" t="s">
        <v>480</v>
      </c>
      <c r="AX1131" s="591" t="s">
        <v>480</v>
      </c>
      <c r="AY1131" s="591" t="s">
        <v>480</v>
      </c>
      <c r="AZ1131" s="591" t="s">
        <v>480</v>
      </c>
      <c r="BA1131" s="591" t="s">
        <v>480</v>
      </c>
      <c r="BB1131" s="591" t="s">
        <v>480</v>
      </c>
      <c r="BC1131" s="591" t="s">
        <v>480</v>
      </c>
      <c r="BD1131" s="591" t="s">
        <v>480</v>
      </c>
      <c r="BE1131" s="591" t="s">
        <v>480</v>
      </c>
      <c r="BF1131" s="591" t="s">
        <v>480</v>
      </c>
      <c r="BG1131" s="591" t="s">
        <v>480</v>
      </c>
      <c r="BH1131" s="591" t="s">
        <v>480</v>
      </c>
      <c r="BI1131" s="591" t="s">
        <v>480</v>
      </c>
      <c r="BJ1131" s="591" t="s">
        <v>480</v>
      </c>
      <c r="BK1131" s="591" t="s">
        <v>480</v>
      </c>
      <c r="BL1131" s="591" t="s">
        <v>480</v>
      </c>
      <c r="BM1131" s="591" t="s">
        <v>480</v>
      </c>
      <c r="BN1131" s="591" t="s">
        <v>480</v>
      </c>
      <c r="BO1131" s="591" t="s">
        <v>480</v>
      </c>
      <c r="BP1131" s="591" t="s">
        <v>480</v>
      </c>
      <c r="BQ1131" s="591" t="s">
        <v>480</v>
      </c>
      <c r="BR1131" s="591" t="s">
        <v>480</v>
      </c>
      <c r="BS1131" s="591" t="s">
        <v>480</v>
      </c>
      <c r="BT1131" s="591" t="s">
        <v>480</v>
      </c>
      <c r="BU1131" s="591" t="s">
        <v>480</v>
      </c>
      <c r="BV1131" s="592" t="s">
        <v>480</v>
      </c>
    </row>
    <row r="1132" spans="1:74" ht="37.5" customHeight="1" x14ac:dyDescent="0.3">
      <c r="A1132" s="1208"/>
      <c r="B1132" s="1208"/>
      <c r="C1132" s="1208"/>
      <c r="D1132" s="1208"/>
      <c r="E1132" s="1211"/>
      <c r="F1132" s="1208"/>
      <c r="G1132" s="1376"/>
      <c r="H1132" s="395" t="s">
        <v>484</v>
      </c>
      <c r="I1132" s="604" t="s">
        <v>25</v>
      </c>
      <c r="J1132" s="604">
        <v>26.5</v>
      </c>
      <c r="K1132" s="679">
        <v>3710</v>
      </c>
      <c r="L1132" s="1188"/>
      <c r="M1132" s="1036"/>
      <c r="N1132" s="591" t="s">
        <v>480</v>
      </c>
      <c r="O1132" s="591" t="s">
        <v>480</v>
      </c>
      <c r="P1132" s="591" t="s">
        <v>480</v>
      </c>
      <c r="Q1132" s="591" t="s">
        <v>480</v>
      </c>
      <c r="R1132" s="591" t="s">
        <v>480</v>
      </c>
      <c r="S1132" s="591" t="s">
        <v>480</v>
      </c>
      <c r="T1132" s="591" t="s">
        <v>480</v>
      </c>
      <c r="U1132" s="591" t="s">
        <v>480</v>
      </c>
      <c r="V1132" s="591" t="s">
        <v>480</v>
      </c>
      <c r="W1132" s="591" t="s">
        <v>480</v>
      </c>
      <c r="X1132" s="591" t="s">
        <v>480</v>
      </c>
      <c r="Y1132" s="591" t="s">
        <v>480</v>
      </c>
      <c r="Z1132" s="591" t="s">
        <v>480</v>
      </c>
      <c r="AA1132" s="591" t="s">
        <v>480</v>
      </c>
      <c r="AB1132" s="591" t="s">
        <v>480</v>
      </c>
      <c r="AC1132" s="591" t="s">
        <v>480</v>
      </c>
      <c r="AD1132" s="591" t="s">
        <v>480</v>
      </c>
      <c r="AE1132" s="591" t="s">
        <v>480</v>
      </c>
      <c r="AF1132" s="591" t="s">
        <v>480</v>
      </c>
      <c r="AG1132" s="591" t="s">
        <v>480</v>
      </c>
      <c r="AH1132" s="591" t="s">
        <v>480</v>
      </c>
      <c r="AI1132" s="591" t="s">
        <v>480</v>
      </c>
      <c r="AJ1132" s="591" t="s">
        <v>480</v>
      </c>
      <c r="AK1132" s="591" t="s">
        <v>480</v>
      </c>
      <c r="AL1132" s="591" t="s">
        <v>480</v>
      </c>
      <c r="AM1132" s="591" t="s">
        <v>480</v>
      </c>
      <c r="AN1132" s="591" t="s">
        <v>480</v>
      </c>
      <c r="AO1132" s="591" t="s">
        <v>480</v>
      </c>
      <c r="AP1132" s="591" t="s">
        <v>480</v>
      </c>
      <c r="AQ1132" s="591" t="s">
        <v>480</v>
      </c>
      <c r="AR1132" s="591" t="s">
        <v>480</v>
      </c>
      <c r="AS1132" s="591" t="s">
        <v>480</v>
      </c>
      <c r="AT1132" s="591" t="s">
        <v>480</v>
      </c>
      <c r="AU1132" s="591" t="s">
        <v>480</v>
      </c>
      <c r="AV1132" s="591" t="s">
        <v>480</v>
      </c>
      <c r="AW1132" s="591" t="s">
        <v>480</v>
      </c>
      <c r="AX1132" s="591" t="s">
        <v>480</v>
      </c>
      <c r="AY1132" s="591" t="s">
        <v>480</v>
      </c>
      <c r="AZ1132" s="591" t="s">
        <v>480</v>
      </c>
      <c r="BA1132" s="591" t="s">
        <v>480</v>
      </c>
      <c r="BB1132" s="591" t="s">
        <v>480</v>
      </c>
      <c r="BC1132" s="591" t="s">
        <v>480</v>
      </c>
      <c r="BD1132" s="591" t="s">
        <v>480</v>
      </c>
      <c r="BE1132" s="591" t="s">
        <v>480</v>
      </c>
      <c r="BF1132" s="591" t="s">
        <v>480</v>
      </c>
      <c r="BG1132" s="591" t="s">
        <v>480</v>
      </c>
      <c r="BH1132" s="591" t="s">
        <v>480</v>
      </c>
      <c r="BI1132" s="591" t="s">
        <v>480</v>
      </c>
      <c r="BJ1132" s="591" t="s">
        <v>480</v>
      </c>
      <c r="BK1132" s="591" t="s">
        <v>480</v>
      </c>
      <c r="BL1132" s="591" t="s">
        <v>480</v>
      </c>
      <c r="BM1132" s="591" t="s">
        <v>480</v>
      </c>
      <c r="BN1132" s="591" t="s">
        <v>480</v>
      </c>
      <c r="BO1132" s="591" t="s">
        <v>480</v>
      </c>
      <c r="BP1132" s="591" t="s">
        <v>480</v>
      </c>
      <c r="BQ1132" s="591" t="s">
        <v>480</v>
      </c>
      <c r="BR1132" s="591" t="s">
        <v>480</v>
      </c>
      <c r="BS1132" s="591" t="s">
        <v>480</v>
      </c>
      <c r="BT1132" s="591" t="s">
        <v>480</v>
      </c>
      <c r="BU1132" s="591" t="s">
        <v>480</v>
      </c>
      <c r="BV1132" s="593" t="s">
        <v>480</v>
      </c>
    </row>
    <row r="1133" spans="1:74" ht="37.5" customHeight="1" x14ac:dyDescent="0.3">
      <c r="A1133" s="1208"/>
      <c r="B1133" s="1208"/>
      <c r="C1133" s="1208"/>
      <c r="D1133" s="1208"/>
      <c r="E1133" s="1211"/>
      <c r="F1133" s="1208"/>
      <c r="G1133" s="1375" t="s">
        <v>975</v>
      </c>
      <c r="H1133" s="604" t="s">
        <v>492</v>
      </c>
      <c r="I1133" s="604" t="s">
        <v>133</v>
      </c>
      <c r="J1133" s="604">
        <v>2</v>
      </c>
      <c r="K1133" s="679">
        <v>600</v>
      </c>
      <c r="L1133" s="1188">
        <v>3</v>
      </c>
      <c r="M1133" s="1035" t="s">
        <v>490</v>
      </c>
      <c r="N1133" s="591" t="s">
        <v>480</v>
      </c>
      <c r="O1133" s="591" t="s">
        <v>480</v>
      </c>
      <c r="P1133" s="591" t="s">
        <v>480</v>
      </c>
      <c r="Q1133" s="591" t="s">
        <v>480</v>
      </c>
      <c r="R1133" s="591" t="s">
        <v>480</v>
      </c>
      <c r="S1133" s="591" t="s">
        <v>480</v>
      </c>
      <c r="T1133" s="591" t="s">
        <v>480</v>
      </c>
      <c r="U1133" s="591" t="s">
        <v>480</v>
      </c>
      <c r="V1133" s="591" t="s">
        <v>480</v>
      </c>
      <c r="W1133" s="591" t="s">
        <v>480</v>
      </c>
      <c r="X1133" s="591" t="s">
        <v>480</v>
      </c>
      <c r="Y1133" s="591" t="s">
        <v>480</v>
      </c>
      <c r="Z1133" s="591" t="s">
        <v>480</v>
      </c>
      <c r="AA1133" s="591" t="s">
        <v>480</v>
      </c>
      <c r="AB1133" s="591" t="s">
        <v>480</v>
      </c>
      <c r="AC1133" s="591" t="s">
        <v>480</v>
      </c>
      <c r="AD1133" s="591" t="s">
        <v>480</v>
      </c>
      <c r="AE1133" s="591" t="s">
        <v>480</v>
      </c>
      <c r="AF1133" s="591" t="s">
        <v>480</v>
      </c>
      <c r="AG1133" s="591" t="s">
        <v>480</v>
      </c>
      <c r="AH1133" s="591" t="s">
        <v>480</v>
      </c>
      <c r="AI1133" s="591" t="s">
        <v>480</v>
      </c>
      <c r="AJ1133" s="591" t="s">
        <v>480</v>
      </c>
      <c r="AK1133" s="591" t="s">
        <v>480</v>
      </c>
      <c r="AL1133" s="591" t="s">
        <v>480</v>
      </c>
      <c r="AM1133" s="591" t="s">
        <v>480</v>
      </c>
      <c r="AN1133" s="591" t="s">
        <v>480</v>
      </c>
      <c r="AO1133" s="591" t="s">
        <v>480</v>
      </c>
      <c r="AP1133" s="591" t="s">
        <v>480</v>
      </c>
      <c r="AQ1133" s="591" t="s">
        <v>480</v>
      </c>
      <c r="AR1133" s="591" t="s">
        <v>480</v>
      </c>
      <c r="AS1133" s="591" t="s">
        <v>480</v>
      </c>
      <c r="AT1133" s="591" t="s">
        <v>480</v>
      </c>
      <c r="AU1133" s="591" t="s">
        <v>480</v>
      </c>
      <c r="AV1133" s="591" t="s">
        <v>480</v>
      </c>
      <c r="AW1133" s="591" t="s">
        <v>480</v>
      </c>
      <c r="AX1133" s="591" t="s">
        <v>480</v>
      </c>
      <c r="AY1133" s="591" t="s">
        <v>480</v>
      </c>
      <c r="AZ1133" s="591" t="s">
        <v>480</v>
      </c>
      <c r="BA1133" s="591" t="s">
        <v>480</v>
      </c>
      <c r="BB1133" s="591" t="s">
        <v>480</v>
      </c>
      <c r="BC1133" s="591" t="s">
        <v>480</v>
      </c>
      <c r="BD1133" s="591" t="s">
        <v>480</v>
      </c>
      <c r="BE1133" s="591" t="s">
        <v>480</v>
      </c>
      <c r="BF1133" s="591" t="s">
        <v>480</v>
      </c>
      <c r="BG1133" s="591" t="s">
        <v>480</v>
      </c>
      <c r="BH1133" s="591" t="s">
        <v>480</v>
      </c>
      <c r="BI1133" s="591" t="s">
        <v>480</v>
      </c>
      <c r="BJ1133" s="591" t="s">
        <v>480</v>
      </c>
      <c r="BK1133" s="591" t="s">
        <v>480</v>
      </c>
      <c r="BL1133" s="591" t="s">
        <v>480</v>
      </c>
      <c r="BM1133" s="591" t="s">
        <v>480</v>
      </c>
      <c r="BN1133" s="591" t="s">
        <v>480</v>
      </c>
      <c r="BO1133" s="591" t="s">
        <v>480</v>
      </c>
      <c r="BP1133" s="591" t="s">
        <v>480</v>
      </c>
      <c r="BQ1133" s="591" t="s">
        <v>480</v>
      </c>
      <c r="BR1133" s="591" t="s">
        <v>480</v>
      </c>
      <c r="BS1133" s="591" t="s">
        <v>480</v>
      </c>
      <c r="BT1133" s="591" t="s">
        <v>480</v>
      </c>
      <c r="BU1133" s="591" t="s">
        <v>480</v>
      </c>
      <c r="BV1133" s="592" t="s">
        <v>480</v>
      </c>
    </row>
    <row r="1134" spans="1:74" ht="28.5" customHeight="1" x14ac:dyDescent="0.3">
      <c r="A1134" s="1208"/>
      <c r="B1134" s="1208"/>
      <c r="C1134" s="1208"/>
      <c r="D1134" s="1208"/>
      <c r="E1134" s="1211"/>
      <c r="F1134" s="1208"/>
      <c r="G1134" s="1376"/>
      <c r="H1134" s="604" t="s">
        <v>489</v>
      </c>
      <c r="I1134" s="604" t="s">
        <v>25</v>
      </c>
      <c r="J1134" s="604">
        <v>20.2</v>
      </c>
      <c r="K1134" s="679">
        <v>4040</v>
      </c>
      <c r="L1134" s="1188"/>
      <c r="M1134" s="1036"/>
      <c r="N1134" s="591" t="s">
        <v>480</v>
      </c>
      <c r="O1134" s="591" t="s">
        <v>480</v>
      </c>
      <c r="P1134" s="591" t="s">
        <v>480</v>
      </c>
      <c r="Q1134" s="591" t="s">
        <v>480</v>
      </c>
      <c r="R1134" s="591" t="s">
        <v>480</v>
      </c>
      <c r="S1134" s="591" t="s">
        <v>480</v>
      </c>
      <c r="T1134" s="591" t="s">
        <v>480</v>
      </c>
      <c r="U1134" s="591" t="s">
        <v>480</v>
      </c>
      <c r="V1134" s="591" t="s">
        <v>480</v>
      </c>
      <c r="W1134" s="591" t="s">
        <v>480</v>
      </c>
      <c r="X1134" s="591" t="s">
        <v>480</v>
      </c>
      <c r="Y1134" s="591" t="s">
        <v>480</v>
      </c>
      <c r="Z1134" s="591" t="s">
        <v>480</v>
      </c>
      <c r="AA1134" s="591" t="s">
        <v>480</v>
      </c>
      <c r="AB1134" s="591" t="s">
        <v>480</v>
      </c>
      <c r="AC1134" s="591" t="s">
        <v>480</v>
      </c>
      <c r="AD1134" s="591" t="s">
        <v>480</v>
      </c>
      <c r="AE1134" s="591" t="s">
        <v>480</v>
      </c>
      <c r="AF1134" s="591" t="s">
        <v>480</v>
      </c>
      <c r="AG1134" s="591" t="s">
        <v>480</v>
      </c>
      <c r="AH1134" s="591" t="s">
        <v>480</v>
      </c>
      <c r="AI1134" s="591" t="s">
        <v>480</v>
      </c>
      <c r="AJ1134" s="591" t="s">
        <v>480</v>
      </c>
      <c r="AK1134" s="591" t="s">
        <v>480</v>
      </c>
      <c r="AL1134" s="591" t="s">
        <v>480</v>
      </c>
      <c r="AM1134" s="591" t="s">
        <v>480</v>
      </c>
      <c r="AN1134" s="591" t="s">
        <v>480</v>
      </c>
      <c r="AO1134" s="591" t="s">
        <v>480</v>
      </c>
      <c r="AP1134" s="591" t="s">
        <v>480</v>
      </c>
      <c r="AQ1134" s="591" t="s">
        <v>480</v>
      </c>
      <c r="AR1134" s="591" t="s">
        <v>480</v>
      </c>
      <c r="AS1134" s="591" t="s">
        <v>480</v>
      </c>
      <c r="AT1134" s="591" t="s">
        <v>480</v>
      </c>
      <c r="AU1134" s="591" t="s">
        <v>480</v>
      </c>
      <c r="AV1134" s="591" t="s">
        <v>480</v>
      </c>
      <c r="AW1134" s="591" t="s">
        <v>480</v>
      </c>
      <c r="AX1134" s="591" t="s">
        <v>480</v>
      </c>
      <c r="AY1134" s="591" t="s">
        <v>480</v>
      </c>
      <c r="AZ1134" s="591" t="s">
        <v>480</v>
      </c>
      <c r="BA1134" s="591" t="s">
        <v>480</v>
      </c>
      <c r="BB1134" s="591" t="s">
        <v>480</v>
      </c>
      <c r="BC1134" s="591" t="s">
        <v>480</v>
      </c>
      <c r="BD1134" s="591" t="s">
        <v>480</v>
      </c>
      <c r="BE1134" s="591" t="s">
        <v>480</v>
      </c>
      <c r="BF1134" s="591" t="s">
        <v>480</v>
      </c>
      <c r="BG1134" s="591" t="s">
        <v>480</v>
      </c>
      <c r="BH1134" s="591" t="s">
        <v>480</v>
      </c>
      <c r="BI1134" s="591" t="s">
        <v>480</v>
      </c>
      <c r="BJ1134" s="591" t="s">
        <v>480</v>
      </c>
      <c r="BK1134" s="591" t="s">
        <v>480</v>
      </c>
      <c r="BL1134" s="591" t="s">
        <v>480</v>
      </c>
      <c r="BM1134" s="591" t="s">
        <v>480</v>
      </c>
      <c r="BN1134" s="591" t="s">
        <v>480</v>
      </c>
      <c r="BO1134" s="591" t="s">
        <v>480</v>
      </c>
      <c r="BP1134" s="591" t="s">
        <v>480</v>
      </c>
      <c r="BQ1134" s="591" t="s">
        <v>480</v>
      </c>
      <c r="BR1134" s="591" t="s">
        <v>480</v>
      </c>
      <c r="BS1134" s="591" t="s">
        <v>480</v>
      </c>
      <c r="BT1134" s="591" t="s">
        <v>480</v>
      </c>
      <c r="BU1134" s="591" t="s">
        <v>480</v>
      </c>
      <c r="BV1134" s="592" t="s">
        <v>480</v>
      </c>
    </row>
    <row r="1135" spans="1:74" ht="72" customHeight="1" x14ac:dyDescent="0.3">
      <c r="A1135" s="1208"/>
      <c r="B1135" s="1208"/>
      <c r="C1135" s="1208"/>
      <c r="D1135" s="1208"/>
      <c r="E1135" s="1211"/>
      <c r="F1135" s="1208"/>
      <c r="G1135" s="383" t="s">
        <v>976</v>
      </c>
      <c r="H1135" s="604" t="s">
        <v>497</v>
      </c>
      <c r="I1135" s="604" t="s">
        <v>133</v>
      </c>
      <c r="J1135" s="604">
        <v>4</v>
      </c>
      <c r="K1135" s="679">
        <v>5000</v>
      </c>
      <c r="L1135" s="628">
        <v>4</v>
      </c>
      <c r="M1135" s="935" t="s">
        <v>165</v>
      </c>
      <c r="N1135" s="591" t="s">
        <v>480</v>
      </c>
      <c r="O1135" s="591" t="s">
        <v>480</v>
      </c>
      <c r="P1135" s="591" t="s">
        <v>480</v>
      </c>
      <c r="Q1135" s="591" t="s">
        <v>480</v>
      </c>
      <c r="R1135" s="591" t="s">
        <v>480</v>
      </c>
      <c r="S1135" s="591" t="s">
        <v>480</v>
      </c>
      <c r="T1135" s="591" t="s">
        <v>480</v>
      </c>
      <c r="U1135" s="591" t="s">
        <v>480</v>
      </c>
      <c r="V1135" s="591" t="s">
        <v>480</v>
      </c>
      <c r="W1135" s="591" t="s">
        <v>480</v>
      </c>
      <c r="X1135" s="591" t="s">
        <v>480</v>
      </c>
      <c r="Y1135" s="591" t="s">
        <v>480</v>
      </c>
      <c r="Z1135" s="591" t="s">
        <v>480</v>
      </c>
      <c r="AA1135" s="591" t="s">
        <v>480</v>
      </c>
      <c r="AB1135" s="591" t="s">
        <v>480</v>
      </c>
      <c r="AC1135" s="591" t="s">
        <v>480</v>
      </c>
      <c r="AD1135" s="591" t="s">
        <v>480</v>
      </c>
      <c r="AE1135" s="591" t="s">
        <v>480</v>
      </c>
      <c r="AF1135" s="591" t="s">
        <v>480</v>
      </c>
      <c r="AG1135" s="591" t="s">
        <v>480</v>
      </c>
      <c r="AH1135" s="591" t="s">
        <v>480</v>
      </c>
      <c r="AI1135" s="591" t="s">
        <v>480</v>
      </c>
      <c r="AJ1135" s="591" t="s">
        <v>480</v>
      </c>
      <c r="AK1135" s="591" t="s">
        <v>480</v>
      </c>
      <c r="AL1135" s="591" t="s">
        <v>480</v>
      </c>
      <c r="AM1135" s="591" t="s">
        <v>480</v>
      </c>
      <c r="AN1135" s="591" t="s">
        <v>480</v>
      </c>
      <c r="AO1135" s="591" t="s">
        <v>480</v>
      </c>
      <c r="AP1135" s="591" t="s">
        <v>480</v>
      </c>
      <c r="AQ1135" s="591" t="s">
        <v>480</v>
      </c>
      <c r="AR1135" s="591" t="s">
        <v>480</v>
      </c>
      <c r="AS1135" s="591" t="s">
        <v>480</v>
      </c>
      <c r="AT1135" s="591" t="s">
        <v>480</v>
      </c>
      <c r="AU1135" s="591" t="s">
        <v>480</v>
      </c>
      <c r="AV1135" s="591" t="s">
        <v>480</v>
      </c>
      <c r="AW1135" s="591" t="s">
        <v>480</v>
      </c>
      <c r="AX1135" s="591" t="s">
        <v>480</v>
      </c>
      <c r="AY1135" s="591" t="s">
        <v>480</v>
      </c>
      <c r="AZ1135" s="591" t="s">
        <v>480</v>
      </c>
      <c r="BA1135" s="591" t="s">
        <v>480</v>
      </c>
      <c r="BB1135" s="591" t="s">
        <v>480</v>
      </c>
      <c r="BC1135" s="591" t="s">
        <v>480</v>
      </c>
      <c r="BD1135" s="591" t="s">
        <v>480</v>
      </c>
      <c r="BE1135" s="591" t="s">
        <v>480</v>
      </c>
      <c r="BF1135" s="591" t="s">
        <v>480</v>
      </c>
      <c r="BG1135" s="591" t="s">
        <v>480</v>
      </c>
      <c r="BH1135" s="591" t="s">
        <v>480</v>
      </c>
      <c r="BI1135" s="591" t="s">
        <v>480</v>
      </c>
      <c r="BJ1135" s="591" t="s">
        <v>480</v>
      </c>
      <c r="BK1135" s="591" t="s">
        <v>480</v>
      </c>
      <c r="BL1135" s="591" t="s">
        <v>480</v>
      </c>
      <c r="BM1135" s="591" t="s">
        <v>480</v>
      </c>
      <c r="BN1135" s="591" t="s">
        <v>480</v>
      </c>
      <c r="BO1135" s="591" t="s">
        <v>480</v>
      </c>
      <c r="BP1135" s="591" t="s">
        <v>480</v>
      </c>
      <c r="BQ1135" s="591" t="s">
        <v>480</v>
      </c>
      <c r="BR1135" s="591" t="s">
        <v>480</v>
      </c>
      <c r="BS1135" s="591" t="s">
        <v>480</v>
      </c>
      <c r="BT1135" s="591" t="s">
        <v>480</v>
      </c>
      <c r="BU1135" s="591" t="s">
        <v>480</v>
      </c>
      <c r="BV1135" s="592" t="s">
        <v>480</v>
      </c>
    </row>
    <row r="1136" spans="1:74" ht="49.5" customHeight="1" x14ac:dyDescent="0.3">
      <c r="A1136" s="1209"/>
      <c r="B1136" s="1209"/>
      <c r="C1136" s="1209"/>
      <c r="D1136" s="1209"/>
      <c r="E1136" s="1212"/>
      <c r="F1136" s="1209"/>
      <c r="G1136" s="419" t="s">
        <v>810</v>
      </c>
      <c r="H1136" s="646" t="s">
        <v>492</v>
      </c>
      <c r="I1136" s="646" t="s">
        <v>25</v>
      </c>
      <c r="J1136" s="646">
        <v>1</v>
      </c>
      <c r="K1136" s="688">
        <v>350</v>
      </c>
      <c r="L1136" s="628">
        <v>5</v>
      </c>
      <c r="M1136" s="935" t="s">
        <v>493</v>
      </c>
      <c r="N1136" s="591"/>
      <c r="O1136" s="591"/>
      <c r="P1136" s="591"/>
      <c r="Q1136" s="591"/>
      <c r="R1136" s="591"/>
      <c r="S1136" s="591"/>
      <c r="T1136" s="591"/>
      <c r="U1136" s="591"/>
      <c r="V1136" s="591"/>
      <c r="W1136" s="591"/>
      <c r="X1136" s="591"/>
      <c r="Y1136" s="591"/>
      <c r="Z1136" s="591"/>
      <c r="AA1136" s="591"/>
      <c r="AB1136" s="591"/>
      <c r="AC1136" s="591"/>
      <c r="AD1136" s="591"/>
      <c r="AE1136" s="591"/>
      <c r="AF1136" s="591"/>
      <c r="AG1136" s="591"/>
      <c r="AH1136" s="591"/>
      <c r="AI1136" s="591"/>
      <c r="AJ1136" s="591"/>
      <c r="AK1136" s="591"/>
      <c r="AL1136" s="591"/>
      <c r="AM1136" s="591"/>
      <c r="AN1136" s="591"/>
      <c r="AO1136" s="591"/>
      <c r="AP1136" s="591"/>
      <c r="AQ1136" s="591"/>
      <c r="AR1136" s="591"/>
      <c r="AS1136" s="591"/>
      <c r="AT1136" s="591"/>
      <c r="AU1136" s="591"/>
      <c r="AV1136" s="591"/>
      <c r="AW1136" s="591"/>
      <c r="AX1136" s="591"/>
      <c r="AY1136" s="591"/>
      <c r="AZ1136" s="591"/>
      <c r="BA1136" s="591"/>
      <c r="BB1136" s="591"/>
      <c r="BC1136" s="591"/>
      <c r="BD1136" s="591"/>
      <c r="BE1136" s="591"/>
      <c r="BF1136" s="591"/>
      <c r="BG1136" s="591"/>
      <c r="BH1136" s="591"/>
      <c r="BI1136" s="591"/>
      <c r="BJ1136" s="591"/>
      <c r="BK1136" s="591"/>
      <c r="BL1136" s="591"/>
      <c r="BM1136" s="591"/>
      <c r="BN1136" s="591"/>
      <c r="BO1136" s="591"/>
      <c r="BP1136" s="591"/>
      <c r="BQ1136" s="591"/>
      <c r="BR1136" s="591"/>
      <c r="BS1136" s="591"/>
      <c r="BT1136" s="591"/>
      <c r="BU1136" s="591"/>
      <c r="BV1136" s="592" t="s">
        <v>480</v>
      </c>
    </row>
    <row r="1137" spans="1:74" ht="39.75" customHeight="1" x14ac:dyDescent="0.3">
      <c r="A1137" s="214" t="s">
        <v>480</v>
      </c>
      <c r="B1137" s="275" t="s">
        <v>811</v>
      </c>
      <c r="C1137" s="80" t="s">
        <v>480</v>
      </c>
      <c r="D1137" s="275" t="s">
        <v>480</v>
      </c>
      <c r="E1137" s="672" t="s">
        <v>480</v>
      </c>
      <c r="F1137" s="62">
        <v>5</v>
      </c>
      <c r="G1137" s="71" t="s">
        <v>480</v>
      </c>
      <c r="H1137" s="54" t="s">
        <v>480</v>
      </c>
      <c r="I1137" s="54" t="s">
        <v>480</v>
      </c>
      <c r="J1137" s="64" t="s">
        <v>480</v>
      </c>
      <c r="K1137" s="660">
        <f>SUM(K1129:K1136)</f>
        <v>24740</v>
      </c>
      <c r="L1137" s="630">
        <v>5</v>
      </c>
      <c r="M1137" s="944" t="s">
        <v>480</v>
      </c>
      <c r="N1137" s="591" t="s">
        <v>480</v>
      </c>
      <c r="O1137" s="591" t="s">
        <v>480</v>
      </c>
      <c r="P1137" s="591" t="s">
        <v>480</v>
      </c>
      <c r="Q1137" s="591" t="s">
        <v>480</v>
      </c>
      <c r="R1137" s="591" t="s">
        <v>480</v>
      </c>
      <c r="S1137" s="591" t="s">
        <v>480</v>
      </c>
      <c r="T1137" s="591" t="s">
        <v>480</v>
      </c>
      <c r="U1137" s="591" t="s">
        <v>480</v>
      </c>
      <c r="V1137" s="591" t="s">
        <v>480</v>
      </c>
      <c r="W1137" s="591" t="s">
        <v>480</v>
      </c>
      <c r="X1137" s="591" t="s">
        <v>480</v>
      </c>
      <c r="Y1137" s="591" t="s">
        <v>480</v>
      </c>
      <c r="Z1137" s="591" t="s">
        <v>480</v>
      </c>
      <c r="AA1137" s="591" t="s">
        <v>480</v>
      </c>
      <c r="AB1137" s="591" t="s">
        <v>480</v>
      </c>
      <c r="AC1137" s="591" t="s">
        <v>480</v>
      </c>
      <c r="AD1137" s="591" t="s">
        <v>480</v>
      </c>
      <c r="AE1137" s="591" t="s">
        <v>480</v>
      </c>
      <c r="AF1137" s="591" t="s">
        <v>480</v>
      </c>
      <c r="AG1137" s="591" t="s">
        <v>480</v>
      </c>
      <c r="AH1137" s="591" t="s">
        <v>480</v>
      </c>
      <c r="AI1137" s="591" t="s">
        <v>480</v>
      </c>
      <c r="AJ1137" s="591" t="s">
        <v>480</v>
      </c>
      <c r="AK1137" s="591" t="s">
        <v>480</v>
      </c>
      <c r="AL1137" s="591" t="s">
        <v>480</v>
      </c>
      <c r="AM1137" s="591" t="s">
        <v>480</v>
      </c>
      <c r="AN1137" s="591" t="s">
        <v>480</v>
      </c>
      <c r="AO1137" s="591" t="s">
        <v>480</v>
      </c>
      <c r="AP1137" s="591" t="s">
        <v>480</v>
      </c>
      <c r="AQ1137" s="591" t="s">
        <v>480</v>
      </c>
      <c r="AR1137" s="591" t="s">
        <v>480</v>
      </c>
      <c r="AS1137" s="591" t="s">
        <v>480</v>
      </c>
      <c r="AT1137" s="591" t="s">
        <v>480</v>
      </c>
      <c r="AU1137" s="591" t="s">
        <v>480</v>
      </c>
      <c r="AV1137" s="591" t="s">
        <v>480</v>
      </c>
      <c r="AW1137" s="591" t="s">
        <v>480</v>
      </c>
      <c r="AX1137" s="591" t="s">
        <v>480</v>
      </c>
      <c r="AY1137" s="591" t="s">
        <v>480</v>
      </c>
      <c r="AZ1137" s="591" t="s">
        <v>480</v>
      </c>
      <c r="BA1137" s="591" t="s">
        <v>480</v>
      </c>
      <c r="BB1137" s="591" t="s">
        <v>480</v>
      </c>
      <c r="BC1137" s="591" t="s">
        <v>480</v>
      </c>
      <c r="BD1137" s="591" t="s">
        <v>480</v>
      </c>
      <c r="BE1137" s="591" t="s">
        <v>480</v>
      </c>
      <c r="BF1137" s="591" t="s">
        <v>480</v>
      </c>
      <c r="BG1137" s="591" t="s">
        <v>480</v>
      </c>
      <c r="BH1137" s="591" t="s">
        <v>480</v>
      </c>
      <c r="BI1137" s="591" t="s">
        <v>480</v>
      </c>
      <c r="BJ1137" s="591" t="s">
        <v>480</v>
      </c>
      <c r="BK1137" s="591" t="s">
        <v>480</v>
      </c>
      <c r="BL1137" s="591" t="s">
        <v>480</v>
      </c>
      <c r="BM1137" s="591" t="s">
        <v>480</v>
      </c>
      <c r="BN1137" s="591" t="s">
        <v>480</v>
      </c>
      <c r="BO1137" s="591" t="s">
        <v>480</v>
      </c>
      <c r="BP1137" s="591" t="s">
        <v>480</v>
      </c>
      <c r="BQ1137" s="591" t="s">
        <v>480</v>
      </c>
      <c r="BR1137" s="591" t="s">
        <v>480</v>
      </c>
      <c r="BS1137" s="591" t="s">
        <v>480</v>
      </c>
      <c r="BT1137" s="591" t="s">
        <v>480</v>
      </c>
      <c r="BU1137" s="591" t="s">
        <v>480</v>
      </c>
      <c r="BV1137" s="592" t="s">
        <v>480</v>
      </c>
    </row>
    <row r="1138" spans="1:74" ht="38.25" customHeight="1" x14ac:dyDescent="0.3">
      <c r="A1138" s="1207">
        <v>40</v>
      </c>
      <c r="B1138" s="1207" t="s">
        <v>46</v>
      </c>
      <c r="C1138" s="1207" t="s">
        <v>977</v>
      </c>
      <c r="D1138" s="1207">
        <v>4151</v>
      </c>
      <c r="E1138" s="1210">
        <v>1546701</v>
      </c>
      <c r="F1138" s="1207">
        <v>5</v>
      </c>
      <c r="G1138" s="595" t="s">
        <v>796</v>
      </c>
      <c r="H1138" s="604" t="s">
        <v>484</v>
      </c>
      <c r="I1138" s="604" t="s">
        <v>25</v>
      </c>
      <c r="J1138" s="605">
        <v>13.2</v>
      </c>
      <c r="K1138" s="693">
        <v>9240</v>
      </c>
      <c r="L1138" s="628">
        <v>1</v>
      </c>
      <c r="M1138" s="935" t="s">
        <v>126</v>
      </c>
      <c r="N1138" s="591" t="s">
        <v>480</v>
      </c>
      <c r="O1138" s="591" t="s">
        <v>480</v>
      </c>
      <c r="P1138" s="591" t="s">
        <v>480</v>
      </c>
      <c r="Q1138" s="591" t="s">
        <v>480</v>
      </c>
      <c r="R1138" s="591" t="s">
        <v>480</v>
      </c>
      <c r="S1138" s="591" t="s">
        <v>480</v>
      </c>
      <c r="T1138" s="591" t="s">
        <v>480</v>
      </c>
      <c r="U1138" s="591" t="s">
        <v>480</v>
      </c>
      <c r="V1138" s="591" t="s">
        <v>480</v>
      </c>
      <c r="W1138" s="591" t="s">
        <v>480</v>
      </c>
      <c r="X1138" s="591" t="s">
        <v>480</v>
      </c>
      <c r="Y1138" s="591" t="s">
        <v>480</v>
      </c>
      <c r="Z1138" s="591" t="s">
        <v>480</v>
      </c>
      <c r="AA1138" s="591" t="s">
        <v>480</v>
      </c>
      <c r="AB1138" s="591" t="s">
        <v>480</v>
      </c>
      <c r="AC1138" s="591" t="s">
        <v>480</v>
      </c>
      <c r="AD1138" s="591" t="s">
        <v>480</v>
      </c>
      <c r="AE1138" s="591" t="s">
        <v>480</v>
      </c>
      <c r="AF1138" s="591" t="s">
        <v>480</v>
      </c>
      <c r="AG1138" s="591" t="s">
        <v>480</v>
      </c>
      <c r="AH1138" s="591" t="s">
        <v>480</v>
      </c>
      <c r="AI1138" s="591" t="s">
        <v>480</v>
      </c>
      <c r="AJ1138" s="591" t="s">
        <v>480</v>
      </c>
      <c r="AK1138" s="591" t="s">
        <v>480</v>
      </c>
      <c r="AL1138" s="591" t="s">
        <v>480</v>
      </c>
      <c r="AM1138" s="591" t="s">
        <v>480</v>
      </c>
      <c r="AN1138" s="591" t="s">
        <v>480</v>
      </c>
      <c r="AO1138" s="591" t="s">
        <v>480</v>
      </c>
      <c r="AP1138" s="591" t="s">
        <v>480</v>
      </c>
      <c r="AQ1138" s="591" t="s">
        <v>480</v>
      </c>
      <c r="AR1138" s="591" t="s">
        <v>480</v>
      </c>
      <c r="AS1138" s="591" t="s">
        <v>480</v>
      </c>
      <c r="AT1138" s="591" t="s">
        <v>480</v>
      </c>
      <c r="AU1138" s="591" t="s">
        <v>480</v>
      </c>
      <c r="AV1138" s="591" t="s">
        <v>480</v>
      </c>
      <c r="AW1138" s="591" t="s">
        <v>480</v>
      </c>
      <c r="AX1138" s="591" t="s">
        <v>480</v>
      </c>
      <c r="AY1138" s="591" t="s">
        <v>480</v>
      </c>
      <c r="AZ1138" s="591" t="s">
        <v>480</v>
      </c>
      <c r="BA1138" s="591" t="s">
        <v>480</v>
      </c>
      <c r="BB1138" s="591" t="s">
        <v>480</v>
      </c>
      <c r="BC1138" s="591" t="s">
        <v>480</v>
      </c>
      <c r="BD1138" s="591" t="s">
        <v>480</v>
      </c>
      <c r="BE1138" s="591" t="s">
        <v>480</v>
      </c>
      <c r="BF1138" s="591" t="s">
        <v>480</v>
      </c>
      <c r="BG1138" s="591" t="s">
        <v>480</v>
      </c>
      <c r="BH1138" s="591" t="s">
        <v>480</v>
      </c>
      <c r="BI1138" s="591" t="s">
        <v>480</v>
      </c>
      <c r="BJ1138" s="591" t="s">
        <v>480</v>
      </c>
      <c r="BK1138" s="591" t="s">
        <v>480</v>
      </c>
      <c r="BL1138" s="591" t="s">
        <v>480</v>
      </c>
      <c r="BM1138" s="591" t="s">
        <v>480</v>
      </c>
      <c r="BN1138" s="591" t="s">
        <v>480</v>
      </c>
      <c r="BO1138" s="591" t="s">
        <v>480</v>
      </c>
      <c r="BP1138" s="591" t="s">
        <v>480</v>
      </c>
      <c r="BQ1138" s="591" t="s">
        <v>480</v>
      </c>
      <c r="BR1138" s="591" t="s">
        <v>480</v>
      </c>
      <c r="BS1138" s="591" t="s">
        <v>480</v>
      </c>
      <c r="BT1138" s="591" t="s">
        <v>480</v>
      </c>
      <c r="BU1138" s="591" t="s">
        <v>480</v>
      </c>
      <c r="BV1138" s="592" t="s">
        <v>480</v>
      </c>
    </row>
    <row r="1139" spans="1:74" ht="38.25" customHeight="1" x14ac:dyDescent="0.3">
      <c r="A1139" s="1208"/>
      <c r="B1139" s="1208"/>
      <c r="C1139" s="1208"/>
      <c r="D1139" s="1208"/>
      <c r="E1139" s="1211"/>
      <c r="F1139" s="1208"/>
      <c r="G1139" s="1195" t="s">
        <v>978</v>
      </c>
      <c r="H1139" s="604" t="s">
        <v>798</v>
      </c>
      <c r="I1139" s="604" t="s">
        <v>133</v>
      </c>
      <c r="J1139" s="605">
        <v>2</v>
      </c>
      <c r="K1139" s="693">
        <v>300</v>
      </c>
      <c r="L1139" s="1188">
        <v>2</v>
      </c>
      <c r="M1139" s="1035" t="s">
        <v>135</v>
      </c>
      <c r="N1139" s="591" t="s">
        <v>480</v>
      </c>
      <c r="O1139" s="591" t="s">
        <v>480</v>
      </c>
      <c r="P1139" s="591" t="s">
        <v>480</v>
      </c>
      <c r="Q1139" s="591" t="s">
        <v>480</v>
      </c>
      <c r="R1139" s="591" t="s">
        <v>480</v>
      </c>
      <c r="S1139" s="591" t="s">
        <v>480</v>
      </c>
      <c r="T1139" s="591" t="s">
        <v>480</v>
      </c>
      <c r="U1139" s="591" t="s">
        <v>480</v>
      </c>
      <c r="V1139" s="591" t="s">
        <v>480</v>
      </c>
      <c r="W1139" s="591" t="s">
        <v>480</v>
      </c>
      <c r="X1139" s="591" t="s">
        <v>480</v>
      </c>
      <c r="Y1139" s="591" t="s">
        <v>480</v>
      </c>
      <c r="Z1139" s="591" t="s">
        <v>480</v>
      </c>
      <c r="AA1139" s="591" t="s">
        <v>480</v>
      </c>
      <c r="AB1139" s="591" t="s">
        <v>480</v>
      </c>
      <c r="AC1139" s="591" t="s">
        <v>480</v>
      </c>
      <c r="AD1139" s="591" t="s">
        <v>480</v>
      </c>
      <c r="AE1139" s="591" t="s">
        <v>480</v>
      </c>
      <c r="AF1139" s="591" t="s">
        <v>480</v>
      </c>
      <c r="AG1139" s="591" t="s">
        <v>480</v>
      </c>
      <c r="AH1139" s="591" t="s">
        <v>480</v>
      </c>
      <c r="AI1139" s="591" t="s">
        <v>480</v>
      </c>
      <c r="AJ1139" s="591" t="s">
        <v>480</v>
      </c>
      <c r="AK1139" s="591" t="s">
        <v>480</v>
      </c>
      <c r="AL1139" s="591" t="s">
        <v>480</v>
      </c>
      <c r="AM1139" s="591" t="s">
        <v>480</v>
      </c>
      <c r="AN1139" s="591" t="s">
        <v>480</v>
      </c>
      <c r="AO1139" s="591" t="s">
        <v>480</v>
      </c>
      <c r="AP1139" s="591" t="s">
        <v>480</v>
      </c>
      <c r="AQ1139" s="591" t="s">
        <v>480</v>
      </c>
      <c r="AR1139" s="591" t="s">
        <v>480</v>
      </c>
      <c r="AS1139" s="591" t="s">
        <v>480</v>
      </c>
      <c r="AT1139" s="591" t="s">
        <v>480</v>
      </c>
      <c r="AU1139" s="591" t="s">
        <v>480</v>
      </c>
      <c r="AV1139" s="591" t="s">
        <v>480</v>
      </c>
      <c r="AW1139" s="591" t="s">
        <v>480</v>
      </c>
      <c r="AX1139" s="591" t="s">
        <v>480</v>
      </c>
      <c r="AY1139" s="591" t="s">
        <v>480</v>
      </c>
      <c r="AZ1139" s="591" t="s">
        <v>480</v>
      </c>
      <c r="BA1139" s="591" t="s">
        <v>480</v>
      </c>
      <c r="BB1139" s="591" t="s">
        <v>480</v>
      </c>
      <c r="BC1139" s="591" t="s">
        <v>480</v>
      </c>
      <c r="BD1139" s="591" t="s">
        <v>480</v>
      </c>
      <c r="BE1139" s="591" t="s">
        <v>480</v>
      </c>
      <c r="BF1139" s="591" t="s">
        <v>480</v>
      </c>
      <c r="BG1139" s="591" t="s">
        <v>480</v>
      </c>
      <c r="BH1139" s="591" t="s">
        <v>480</v>
      </c>
      <c r="BI1139" s="591" t="s">
        <v>480</v>
      </c>
      <c r="BJ1139" s="591" t="s">
        <v>480</v>
      </c>
      <c r="BK1139" s="591" t="s">
        <v>480</v>
      </c>
      <c r="BL1139" s="591" t="s">
        <v>480</v>
      </c>
      <c r="BM1139" s="591" t="s">
        <v>480</v>
      </c>
      <c r="BN1139" s="591" t="s">
        <v>480</v>
      </c>
      <c r="BO1139" s="591" t="s">
        <v>480</v>
      </c>
      <c r="BP1139" s="591" t="s">
        <v>480</v>
      </c>
      <c r="BQ1139" s="591" t="s">
        <v>480</v>
      </c>
      <c r="BR1139" s="591" t="s">
        <v>480</v>
      </c>
      <c r="BS1139" s="591" t="s">
        <v>480</v>
      </c>
      <c r="BT1139" s="591" t="s">
        <v>480</v>
      </c>
      <c r="BU1139" s="591" t="s">
        <v>480</v>
      </c>
      <c r="BV1139" s="592" t="s">
        <v>480</v>
      </c>
    </row>
    <row r="1140" spans="1:74" ht="38.25" customHeight="1" x14ac:dyDescent="0.3">
      <c r="A1140" s="1208"/>
      <c r="B1140" s="1208"/>
      <c r="C1140" s="1208"/>
      <c r="D1140" s="1208"/>
      <c r="E1140" s="1211"/>
      <c r="F1140" s="1208"/>
      <c r="G1140" s="1195"/>
      <c r="H1140" s="604" t="s">
        <v>806</v>
      </c>
      <c r="I1140" s="604" t="s">
        <v>133</v>
      </c>
      <c r="J1140" s="605">
        <v>3</v>
      </c>
      <c r="K1140" s="693">
        <v>400</v>
      </c>
      <c r="L1140" s="1188"/>
      <c r="M1140" s="1035"/>
      <c r="N1140" s="591" t="s">
        <v>480</v>
      </c>
      <c r="O1140" s="591" t="s">
        <v>480</v>
      </c>
      <c r="P1140" s="591" t="s">
        <v>480</v>
      </c>
      <c r="Q1140" s="591" t="s">
        <v>480</v>
      </c>
      <c r="R1140" s="591" t="s">
        <v>480</v>
      </c>
      <c r="S1140" s="591" t="s">
        <v>480</v>
      </c>
      <c r="T1140" s="591" t="s">
        <v>480</v>
      </c>
      <c r="U1140" s="591" t="s">
        <v>480</v>
      </c>
      <c r="V1140" s="591" t="s">
        <v>480</v>
      </c>
      <c r="W1140" s="591" t="s">
        <v>480</v>
      </c>
      <c r="X1140" s="591" t="s">
        <v>480</v>
      </c>
      <c r="Y1140" s="591" t="s">
        <v>480</v>
      </c>
      <c r="Z1140" s="591" t="s">
        <v>480</v>
      </c>
      <c r="AA1140" s="591" t="s">
        <v>480</v>
      </c>
      <c r="AB1140" s="591" t="s">
        <v>480</v>
      </c>
      <c r="AC1140" s="591" t="s">
        <v>480</v>
      </c>
      <c r="AD1140" s="591" t="s">
        <v>480</v>
      </c>
      <c r="AE1140" s="591" t="s">
        <v>480</v>
      </c>
      <c r="AF1140" s="591" t="s">
        <v>480</v>
      </c>
      <c r="AG1140" s="591" t="s">
        <v>480</v>
      </c>
      <c r="AH1140" s="591" t="s">
        <v>480</v>
      </c>
      <c r="AI1140" s="591" t="s">
        <v>480</v>
      </c>
      <c r="AJ1140" s="591" t="s">
        <v>480</v>
      </c>
      <c r="AK1140" s="591" t="s">
        <v>480</v>
      </c>
      <c r="AL1140" s="591" t="s">
        <v>480</v>
      </c>
      <c r="AM1140" s="591" t="s">
        <v>480</v>
      </c>
      <c r="AN1140" s="591" t="s">
        <v>480</v>
      </c>
      <c r="AO1140" s="591" t="s">
        <v>480</v>
      </c>
      <c r="AP1140" s="591" t="s">
        <v>480</v>
      </c>
      <c r="AQ1140" s="591" t="s">
        <v>480</v>
      </c>
      <c r="AR1140" s="591" t="s">
        <v>480</v>
      </c>
      <c r="AS1140" s="591" t="s">
        <v>480</v>
      </c>
      <c r="AT1140" s="591" t="s">
        <v>480</v>
      </c>
      <c r="AU1140" s="591" t="s">
        <v>480</v>
      </c>
      <c r="AV1140" s="591" t="s">
        <v>480</v>
      </c>
      <c r="AW1140" s="591" t="s">
        <v>480</v>
      </c>
      <c r="AX1140" s="591" t="s">
        <v>480</v>
      </c>
      <c r="AY1140" s="591" t="s">
        <v>480</v>
      </c>
      <c r="AZ1140" s="591" t="s">
        <v>480</v>
      </c>
      <c r="BA1140" s="591" t="s">
        <v>480</v>
      </c>
      <c r="BB1140" s="591" t="s">
        <v>480</v>
      </c>
      <c r="BC1140" s="591" t="s">
        <v>480</v>
      </c>
      <c r="BD1140" s="591" t="s">
        <v>480</v>
      </c>
      <c r="BE1140" s="591" t="s">
        <v>480</v>
      </c>
      <c r="BF1140" s="591" t="s">
        <v>480</v>
      </c>
      <c r="BG1140" s="591" t="s">
        <v>480</v>
      </c>
      <c r="BH1140" s="591" t="s">
        <v>480</v>
      </c>
      <c r="BI1140" s="591" t="s">
        <v>480</v>
      </c>
      <c r="BJ1140" s="591" t="s">
        <v>480</v>
      </c>
      <c r="BK1140" s="591" t="s">
        <v>480</v>
      </c>
      <c r="BL1140" s="591" t="s">
        <v>480</v>
      </c>
      <c r="BM1140" s="591" t="s">
        <v>480</v>
      </c>
      <c r="BN1140" s="591" t="s">
        <v>480</v>
      </c>
      <c r="BO1140" s="591" t="s">
        <v>480</v>
      </c>
      <c r="BP1140" s="591" t="s">
        <v>480</v>
      </c>
      <c r="BQ1140" s="591" t="s">
        <v>480</v>
      </c>
      <c r="BR1140" s="591" t="s">
        <v>480</v>
      </c>
      <c r="BS1140" s="591" t="s">
        <v>480</v>
      </c>
      <c r="BT1140" s="591" t="s">
        <v>480</v>
      </c>
      <c r="BU1140" s="591" t="s">
        <v>480</v>
      </c>
      <c r="BV1140" s="592" t="s">
        <v>480</v>
      </c>
    </row>
    <row r="1141" spans="1:74" ht="38.25" customHeight="1" x14ac:dyDescent="0.3">
      <c r="A1141" s="1208"/>
      <c r="B1141" s="1208"/>
      <c r="C1141" s="1208"/>
      <c r="D1141" s="1208"/>
      <c r="E1141" s="1211"/>
      <c r="F1141" s="1208"/>
      <c r="G1141" s="1196"/>
      <c r="H1141" s="395" t="s">
        <v>484</v>
      </c>
      <c r="I1141" s="604" t="s">
        <v>25</v>
      </c>
      <c r="J1141" s="605">
        <v>13</v>
      </c>
      <c r="K1141" s="693">
        <v>1820</v>
      </c>
      <c r="L1141" s="1188"/>
      <c r="M1141" s="1036"/>
      <c r="N1141" s="591" t="s">
        <v>480</v>
      </c>
      <c r="O1141" s="591" t="s">
        <v>480</v>
      </c>
      <c r="P1141" s="591" t="s">
        <v>480</v>
      </c>
      <c r="Q1141" s="591" t="s">
        <v>480</v>
      </c>
      <c r="R1141" s="591" t="s">
        <v>480</v>
      </c>
      <c r="S1141" s="591" t="s">
        <v>480</v>
      </c>
      <c r="T1141" s="591" t="s">
        <v>480</v>
      </c>
      <c r="U1141" s="591" t="s">
        <v>480</v>
      </c>
      <c r="V1141" s="591" t="s">
        <v>480</v>
      </c>
      <c r="W1141" s="591" t="s">
        <v>480</v>
      </c>
      <c r="X1141" s="591" t="s">
        <v>480</v>
      </c>
      <c r="Y1141" s="591" t="s">
        <v>480</v>
      </c>
      <c r="Z1141" s="591" t="s">
        <v>480</v>
      </c>
      <c r="AA1141" s="591" t="s">
        <v>480</v>
      </c>
      <c r="AB1141" s="591" t="s">
        <v>480</v>
      </c>
      <c r="AC1141" s="591" t="s">
        <v>480</v>
      </c>
      <c r="AD1141" s="591" t="s">
        <v>480</v>
      </c>
      <c r="AE1141" s="591" t="s">
        <v>480</v>
      </c>
      <c r="AF1141" s="591" t="s">
        <v>480</v>
      </c>
      <c r="AG1141" s="591" t="s">
        <v>480</v>
      </c>
      <c r="AH1141" s="591" t="s">
        <v>480</v>
      </c>
      <c r="AI1141" s="591" t="s">
        <v>480</v>
      </c>
      <c r="AJ1141" s="591" t="s">
        <v>480</v>
      </c>
      <c r="AK1141" s="591" t="s">
        <v>480</v>
      </c>
      <c r="AL1141" s="591" t="s">
        <v>480</v>
      </c>
      <c r="AM1141" s="591" t="s">
        <v>480</v>
      </c>
      <c r="AN1141" s="591" t="s">
        <v>480</v>
      </c>
      <c r="AO1141" s="591" t="s">
        <v>480</v>
      </c>
      <c r="AP1141" s="591" t="s">
        <v>480</v>
      </c>
      <c r="AQ1141" s="591" t="s">
        <v>480</v>
      </c>
      <c r="AR1141" s="591" t="s">
        <v>480</v>
      </c>
      <c r="AS1141" s="591" t="s">
        <v>480</v>
      </c>
      <c r="AT1141" s="591" t="s">
        <v>480</v>
      </c>
      <c r="AU1141" s="591" t="s">
        <v>480</v>
      </c>
      <c r="AV1141" s="591" t="s">
        <v>480</v>
      </c>
      <c r="AW1141" s="591" t="s">
        <v>480</v>
      </c>
      <c r="AX1141" s="591" t="s">
        <v>480</v>
      </c>
      <c r="AY1141" s="591" t="s">
        <v>480</v>
      </c>
      <c r="AZ1141" s="591" t="s">
        <v>480</v>
      </c>
      <c r="BA1141" s="591" t="s">
        <v>480</v>
      </c>
      <c r="BB1141" s="591" t="s">
        <v>480</v>
      </c>
      <c r="BC1141" s="591" t="s">
        <v>480</v>
      </c>
      <c r="BD1141" s="591" t="s">
        <v>480</v>
      </c>
      <c r="BE1141" s="591" t="s">
        <v>480</v>
      </c>
      <c r="BF1141" s="591" t="s">
        <v>480</v>
      </c>
      <c r="BG1141" s="591" t="s">
        <v>480</v>
      </c>
      <c r="BH1141" s="591" t="s">
        <v>480</v>
      </c>
      <c r="BI1141" s="591" t="s">
        <v>480</v>
      </c>
      <c r="BJ1141" s="591" t="s">
        <v>480</v>
      </c>
      <c r="BK1141" s="591" t="s">
        <v>480</v>
      </c>
      <c r="BL1141" s="591" t="s">
        <v>480</v>
      </c>
      <c r="BM1141" s="591" t="s">
        <v>480</v>
      </c>
      <c r="BN1141" s="591" t="s">
        <v>480</v>
      </c>
      <c r="BO1141" s="591" t="s">
        <v>480</v>
      </c>
      <c r="BP1141" s="591" t="s">
        <v>480</v>
      </c>
      <c r="BQ1141" s="591" t="s">
        <v>480</v>
      </c>
      <c r="BR1141" s="591" t="s">
        <v>480</v>
      </c>
      <c r="BS1141" s="591" t="s">
        <v>480</v>
      </c>
      <c r="BT1141" s="591" t="s">
        <v>480</v>
      </c>
      <c r="BU1141" s="591" t="s">
        <v>480</v>
      </c>
      <c r="BV1141" s="593" t="s">
        <v>480</v>
      </c>
    </row>
    <row r="1142" spans="1:74" ht="38.25" customHeight="1" x14ac:dyDescent="0.3">
      <c r="A1142" s="1208"/>
      <c r="B1142" s="1208"/>
      <c r="C1142" s="1208"/>
      <c r="D1142" s="1208"/>
      <c r="E1142" s="1211"/>
      <c r="F1142" s="1208"/>
      <c r="G1142" s="1195" t="s">
        <v>979</v>
      </c>
      <c r="H1142" s="604" t="s">
        <v>492</v>
      </c>
      <c r="I1142" s="604" t="s">
        <v>133</v>
      </c>
      <c r="J1142" s="605">
        <v>2</v>
      </c>
      <c r="K1142" s="692">
        <v>1600</v>
      </c>
      <c r="L1142" s="1188">
        <v>3</v>
      </c>
      <c r="M1142" s="1035" t="s">
        <v>490</v>
      </c>
      <c r="N1142" s="591" t="s">
        <v>480</v>
      </c>
      <c r="O1142" s="591" t="s">
        <v>480</v>
      </c>
      <c r="P1142" s="591" t="s">
        <v>480</v>
      </c>
      <c r="Q1142" s="591" t="s">
        <v>480</v>
      </c>
      <c r="R1142" s="591" t="s">
        <v>480</v>
      </c>
      <c r="S1142" s="591" t="s">
        <v>480</v>
      </c>
      <c r="T1142" s="591" t="s">
        <v>480</v>
      </c>
      <c r="U1142" s="591" t="s">
        <v>480</v>
      </c>
      <c r="V1142" s="591" t="s">
        <v>480</v>
      </c>
      <c r="W1142" s="591" t="s">
        <v>480</v>
      </c>
      <c r="X1142" s="591" t="s">
        <v>480</v>
      </c>
      <c r="Y1142" s="591" t="s">
        <v>480</v>
      </c>
      <c r="Z1142" s="591" t="s">
        <v>480</v>
      </c>
      <c r="AA1142" s="591" t="s">
        <v>480</v>
      </c>
      <c r="AB1142" s="591" t="s">
        <v>480</v>
      </c>
      <c r="AC1142" s="591" t="s">
        <v>480</v>
      </c>
      <c r="AD1142" s="591" t="s">
        <v>480</v>
      </c>
      <c r="AE1142" s="591" t="s">
        <v>480</v>
      </c>
      <c r="AF1142" s="591" t="s">
        <v>480</v>
      </c>
      <c r="AG1142" s="591" t="s">
        <v>480</v>
      </c>
      <c r="AH1142" s="591" t="s">
        <v>480</v>
      </c>
      <c r="AI1142" s="591" t="s">
        <v>480</v>
      </c>
      <c r="AJ1142" s="591" t="s">
        <v>480</v>
      </c>
      <c r="AK1142" s="591" t="s">
        <v>480</v>
      </c>
      <c r="AL1142" s="591" t="s">
        <v>480</v>
      </c>
      <c r="AM1142" s="591" t="s">
        <v>480</v>
      </c>
      <c r="AN1142" s="591" t="s">
        <v>480</v>
      </c>
      <c r="AO1142" s="591" t="s">
        <v>480</v>
      </c>
      <c r="AP1142" s="591" t="s">
        <v>480</v>
      </c>
      <c r="AQ1142" s="591" t="s">
        <v>480</v>
      </c>
      <c r="AR1142" s="591" t="s">
        <v>480</v>
      </c>
      <c r="AS1142" s="591" t="s">
        <v>480</v>
      </c>
      <c r="AT1142" s="591" t="s">
        <v>480</v>
      </c>
      <c r="AU1142" s="591" t="s">
        <v>480</v>
      </c>
      <c r="AV1142" s="591" t="s">
        <v>480</v>
      </c>
      <c r="AW1142" s="591" t="s">
        <v>480</v>
      </c>
      <c r="AX1142" s="591" t="s">
        <v>480</v>
      </c>
      <c r="AY1142" s="591" t="s">
        <v>480</v>
      </c>
      <c r="AZ1142" s="591" t="s">
        <v>480</v>
      </c>
      <c r="BA1142" s="591" t="s">
        <v>480</v>
      </c>
      <c r="BB1142" s="591" t="s">
        <v>480</v>
      </c>
      <c r="BC1142" s="591" t="s">
        <v>480</v>
      </c>
      <c r="BD1142" s="591" t="s">
        <v>480</v>
      </c>
      <c r="BE1142" s="591" t="s">
        <v>480</v>
      </c>
      <c r="BF1142" s="591" t="s">
        <v>480</v>
      </c>
      <c r="BG1142" s="591" t="s">
        <v>480</v>
      </c>
      <c r="BH1142" s="591" t="s">
        <v>480</v>
      </c>
      <c r="BI1142" s="591" t="s">
        <v>480</v>
      </c>
      <c r="BJ1142" s="591" t="s">
        <v>480</v>
      </c>
      <c r="BK1142" s="591" t="s">
        <v>480</v>
      </c>
      <c r="BL1142" s="591" t="s">
        <v>480</v>
      </c>
      <c r="BM1142" s="591" t="s">
        <v>480</v>
      </c>
      <c r="BN1142" s="591" t="s">
        <v>480</v>
      </c>
      <c r="BO1142" s="591" t="s">
        <v>480</v>
      </c>
      <c r="BP1142" s="591" t="s">
        <v>480</v>
      </c>
      <c r="BQ1142" s="591" t="s">
        <v>480</v>
      </c>
      <c r="BR1142" s="591" t="s">
        <v>480</v>
      </c>
      <c r="BS1142" s="591" t="s">
        <v>480</v>
      </c>
      <c r="BT1142" s="591" t="s">
        <v>480</v>
      </c>
      <c r="BU1142" s="591" t="s">
        <v>480</v>
      </c>
      <c r="BV1142" s="592" t="s">
        <v>480</v>
      </c>
    </row>
    <row r="1143" spans="1:74" ht="38.25" customHeight="1" x14ac:dyDescent="0.3">
      <c r="A1143" s="1208"/>
      <c r="B1143" s="1208"/>
      <c r="C1143" s="1208"/>
      <c r="D1143" s="1208"/>
      <c r="E1143" s="1211"/>
      <c r="F1143" s="1208"/>
      <c r="G1143" s="1196"/>
      <c r="H1143" s="604" t="s">
        <v>489</v>
      </c>
      <c r="I1143" s="604" t="s">
        <v>25</v>
      </c>
      <c r="J1143" s="605">
        <v>14.4</v>
      </c>
      <c r="K1143" s="696">
        <v>3380</v>
      </c>
      <c r="L1143" s="1188"/>
      <c r="M1143" s="1036"/>
      <c r="N1143" s="591"/>
      <c r="O1143" s="591"/>
      <c r="P1143" s="591"/>
      <c r="Q1143" s="591"/>
      <c r="R1143" s="591"/>
      <c r="S1143" s="591"/>
      <c r="T1143" s="591"/>
      <c r="U1143" s="591"/>
      <c r="V1143" s="591"/>
      <c r="W1143" s="591"/>
      <c r="X1143" s="591"/>
      <c r="Y1143" s="591"/>
      <c r="Z1143" s="591"/>
      <c r="AA1143" s="591"/>
      <c r="AB1143" s="591"/>
      <c r="AC1143" s="591"/>
      <c r="AD1143" s="591"/>
      <c r="AE1143" s="591"/>
      <c r="AF1143" s="591"/>
      <c r="AG1143" s="591"/>
      <c r="AH1143" s="591"/>
      <c r="AI1143" s="591"/>
      <c r="AJ1143" s="591"/>
      <c r="AK1143" s="591"/>
      <c r="AL1143" s="591"/>
      <c r="AM1143" s="591"/>
      <c r="AN1143" s="591"/>
      <c r="AO1143" s="591"/>
      <c r="AP1143" s="591"/>
      <c r="AQ1143" s="591"/>
      <c r="AR1143" s="591"/>
      <c r="AS1143" s="591"/>
      <c r="AT1143" s="591"/>
      <c r="AU1143" s="591"/>
      <c r="AV1143" s="591"/>
      <c r="AW1143" s="591"/>
      <c r="AX1143" s="591"/>
      <c r="AY1143" s="591"/>
      <c r="AZ1143" s="591"/>
      <c r="BA1143" s="591"/>
      <c r="BB1143" s="591"/>
      <c r="BC1143" s="591"/>
      <c r="BD1143" s="591"/>
      <c r="BE1143" s="591"/>
      <c r="BF1143" s="591"/>
      <c r="BG1143" s="591"/>
      <c r="BH1143" s="591"/>
      <c r="BI1143" s="591"/>
      <c r="BJ1143" s="591"/>
      <c r="BK1143" s="591"/>
      <c r="BL1143" s="591"/>
      <c r="BM1143" s="591"/>
      <c r="BN1143" s="591"/>
      <c r="BO1143" s="591"/>
      <c r="BP1143" s="591"/>
      <c r="BQ1143" s="591"/>
      <c r="BR1143" s="591"/>
      <c r="BS1143" s="591"/>
      <c r="BT1143" s="591"/>
      <c r="BU1143" s="591"/>
      <c r="BV1143" s="592" t="s">
        <v>480</v>
      </c>
    </row>
    <row r="1144" spans="1:74" ht="90" customHeight="1" x14ac:dyDescent="0.3">
      <c r="A1144" s="1208"/>
      <c r="B1144" s="1208"/>
      <c r="C1144" s="1208"/>
      <c r="D1144" s="1208"/>
      <c r="E1144" s="1211"/>
      <c r="F1144" s="1208"/>
      <c r="G1144" s="407" t="s">
        <v>980</v>
      </c>
      <c r="H1144" s="600" t="s">
        <v>489</v>
      </c>
      <c r="I1144" s="600" t="s">
        <v>505</v>
      </c>
      <c r="J1144" s="654">
        <v>220</v>
      </c>
      <c r="K1144" s="683">
        <v>2920</v>
      </c>
      <c r="L1144" s="628">
        <v>4</v>
      </c>
      <c r="M1144" s="935" t="s">
        <v>158</v>
      </c>
      <c r="N1144" s="591" t="s">
        <v>480</v>
      </c>
      <c r="O1144" s="591" t="s">
        <v>480</v>
      </c>
      <c r="P1144" s="591" t="s">
        <v>480</v>
      </c>
      <c r="Q1144" s="591" t="s">
        <v>480</v>
      </c>
      <c r="R1144" s="591" t="s">
        <v>480</v>
      </c>
      <c r="S1144" s="591" t="s">
        <v>480</v>
      </c>
      <c r="T1144" s="591" t="s">
        <v>480</v>
      </c>
      <c r="U1144" s="591" t="s">
        <v>480</v>
      </c>
      <c r="V1144" s="591" t="s">
        <v>480</v>
      </c>
      <c r="W1144" s="591" t="s">
        <v>480</v>
      </c>
      <c r="X1144" s="591" t="s">
        <v>480</v>
      </c>
      <c r="Y1144" s="591" t="s">
        <v>480</v>
      </c>
      <c r="Z1144" s="591" t="s">
        <v>480</v>
      </c>
      <c r="AA1144" s="591" t="s">
        <v>480</v>
      </c>
      <c r="AB1144" s="591" t="s">
        <v>480</v>
      </c>
      <c r="AC1144" s="591" t="s">
        <v>480</v>
      </c>
      <c r="AD1144" s="591" t="s">
        <v>480</v>
      </c>
      <c r="AE1144" s="591" t="s">
        <v>480</v>
      </c>
      <c r="AF1144" s="591" t="s">
        <v>480</v>
      </c>
      <c r="AG1144" s="591" t="s">
        <v>480</v>
      </c>
      <c r="AH1144" s="591" t="s">
        <v>480</v>
      </c>
      <c r="AI1144" s="591" t="s">
        <v>480</v>
      </c>
      <c r="AJ1144" s="591" t="s">
        <v>480</v>
      </c>
      <c r="AK1144" s="591" t="s">
        <v>480</v>
      </c>
      <c r="AL1144" s="591" t="s">
        <v>480</v>
      </c>
      <c r="AM1144" s="591" t="s">
        <v>480</v>
      </c>
      <c r="AN1144" s="591" t="s">
        <v>480</v>
      </c>
      <c r="AO1144" s="591" t="s">
        <v>480</v>
      </c>
      <c r="AP1144" s="591" t="s">
        <v>480</v>
      </c>
      <c r="AQ1144" s="591" t="s">
        <v>480</v>
      </c>
      <c r="AR1144" s="591" t="s">
        <v>480</v>
      </c>
      <c r="AS1144" s="591" t="s">
        <v>480</v>
      </c>
      <c r="AT1144" s="591" t="s">
        <v>480</v>
      </c>
      <c r="AU1144" s="591" t="s">
        <v>480</v>
      </c>
      <c r="AV1144" s="591" t="s">
        <v>480</v>
      </c>
      <c r="AW1144" s="591" t="s">
        <v>480</v>
      </c>
      <c r="AX1144" s="591" t="s">
        <v>480</v>
      </c>
      <c r="AY1144" s="591" t="s">
        <v>480</v>
      </c>
      <c r="AZ1144" s="591" t="s">
        <v>480</v>
      </c>
      <c r="BA1144" s="591" t="s">
        <v>480</v>
      </c>
      <c r="BB1144" s="591" t="s">
        <v>480</v>
      </c>
      <c r="BC1144" s="591" t="s">
        <v>480</v>
      </c>
      <c r="BD1144" s="591" t="s">
        <v>480</v>
      </c>
      <c r="BE1144" s="591" t="s">
        <v>480</v>
      </c>
      <c r="BF1144" s="591" t="s">
        <v>480</v>
      </c>
      <c r="BG1144" s="591" t="s">
        <v>480</v>
      </c>
      <c r="BH1144" s="591" t="s">
        <v>480</v>
      </c>
      <c r="BI1144" s="591" t="s">
        <v>480</v>
      </c>
      <c r="BJ1144" s="591" t="s">
        <v>480</v>
      </c>
      <c r="BK1144" s="591" t="s">
        <v>480</v>
      </c>
      <c r="BL1144" s="591" t="s">
        <v>480</v>
      </c>
      <c r="BM1144" s="591" t="s">
        <v>480</v>
      </c>
      <c r="BN1144" s="591" t="s">
        <v>480</v>
      </c>
      <c r="BO1144" s="591" t="s">
        <v>480</v>
      </c>
      <c r="BP1144" s="591" t="s">
        <v>480</v>
      </c>
      <c r="BQ1144" s="591" t="s">
        <v>480</v>
      </c>
      <c r="BR1144" s="591" t="s">
        <v>480</v>
      </c>
      <c r="BS1144" s="591" t="s">
        <v>480</v>
      </c>
      <c r="BT1144" s="591" t="s">
        <v>480</v>
      </c>
      <c r="BU1144" s="591" t="s">
        <v>480</v>
      </c>
      <c r="BV1144" s="592" t="s">
        <v>480</v>
      </c>
    </row>
    <row r="1145" spans="1:74" ht="51.75" customHeight="1" x14ac:dyDescent="0.3">
      <c r="A1145" s="1209"/>
      <c r="B1145" s="1209"/>
      <c r="C1145" s="1209"/>
      <c r="D1145" s="1209"/>
      <c r="E1145" s="1212"/>
      <c r="F1145" s="1209"/>
      <c r="G1145" s="476" t="s">
        <v>810</v>
      </c>
      <c r="H1145" s="643" t="s">
        <v>492</v>
      </c>
      <c r="I1145" s="643" t="s">
        <v>25</v>
      </c>
      <c r="J1145" s="643">
        <v>1</v>
      </c>
      <c r="K1145" s="691">
        <v>350</v>
      </c>
      <c r="L1145" s="628">
        <v>5</v>
      </c>
      <c r="M1145" s="935" t="s">
        <v>493</v>
      </c>
      <c r="N1145" s="591"/>
      <c r="O1145" s="591"/>
      <c r="P1145" s="591"/>
      <c r="Q1145" s="591"/>
      <c r="R1145" s="591"/>
      <c r="S1145" s="591"/>
      <c r="T1145" s="591"/>
      <c r="U1145" s="591"/>
      <c r="V1145" s="591"/>
      <c r="W1145" s="591"/>
      <c r="X1145" s="591"/>
      <c r="Y1145" s="591"/>
      <c r="Z1145" s="591"/>
      <c r="AA1145" s="591"/>
      <c r="AB1145" s="591"/>
      <c r="AC1145" s="591"/>
      <c r="AD1145" s="591"/>
      <c r="AE1145" s="591"/>
      <c r="AF1145" s="591"/>
      <c r="AG1145" s="591"/>
      <c r="AH1145" s="591"/>
      <c r="AI1145" s="591"/>
      <c r="AJ1145" s="591"/>
      <c r="AK1145" s="591"/>
      <c r="AL1145" s="591"/>
      <c r="AM1145" s="591"/>
      <c r="AN1145" s="591"/>
      <c r="AO1145" s="591"/>
      <c r="AP1145" s="591"/>
      <c r="AQ1145" s="591"/>
      <c r="AR1145" s="591"/>
      <c r="AS1145" s="591"/>
      <c r="AT1145" s="591"/>
      <c r="AU1145" s="591"/>
      <c r="AV1145" s="591"/>
      <c r="AW1145" s="591"/>
      <c r="AX1145" s="591"/>
      <c r="AY1145" s="591"/>
      <c r="AZ1145" s="591"/>
      <c r="BA1145" s="591"/>
      <c r="BB1145" s="591"/>
      <c r="BC1145" s="591"/>
      <c r="BD1145" s="591"/>
      <c r="BE1145" s="591"/>
      <c r="BF1145" s="591"/>
      <c r="BG1145" s="591"/>
      <c r="BH1145" s="591"/>
      <c r="BI1145" s="591"/>
      <c r="BJ1145" s="591"/>
      <c r="BK1145" s="591"/>
      <c r="BL1145" s="591"/>
      <c r="BM1145" s="591"/>
      <c r="BN1145" s="591"/>
      <c r="BO1145" s="591"/>
      <c r="BP1145" s="591"/>
      <c r="BQ1145" s="591"/>
      <c r="BR1145" s="591"/>
      <c r="BS1145" s="591"/>
      <c r="BT1145" s="591"/>
      <c r="BU1145" s="591"/>
      <c r="BV1145" s="592" t="s">
        <v>480</v>
      </c>
    </row>
    <row r="1146" spans="1:74" ht="39.75" customHeight="1" x14ac:dyDescent="0.3">
      <c r="A1146" s="337" t="s">
        <v>480</v>
      </c>
      <c r="B1146" s="80" t="s">
        <v>811</v>
      </c>
      <c r="C1146" s="80" t="s">
        <v>480</v>
      </c>
      <c r="D1146" s="62" t="s">
        <v>480</v>
      </c>
      <c r="E1146" s="669" t="s">
        <v>480</v>
      </c>
      <c r="F1146" s="62">
        <v>5</v>
      </c>
      <c r="G1146" s="71" t="s">
        <v>480</v>
      </c>
      <c r="H1146" s="54" t="s">
        <v>480</v>
      </c>
      <c r="I1146" s="54" t="s">
        <v>480</v>
      </c>
      <c r="J1146" s="64" t="s">
        <v>480</v>
      </c>
      <c r="K1146" s="660">
        <f>SUM(K1138:K1145)</f>
        <v>20010</v>
      </c>
      <c r="L1146" s="630">
        <v>5</v>
      </c>
      <c r="M1146" s="937" t="s">
        <v>480</v>
      </c>
      <c r="N1146" s="591" t="s">
        <v>480</v>
      </c>
      <c r="O1146" s="591" t="s">
        <v>480</v>
      </c>
      <c r="P1146" s="591" t="s">
        <v>480</v>
      </c>
      <c r="Q1146" s="591" t="s">
        <v>480</v>
      </c>
      <c r="R1146" s="591" t="s">
        <v>480</v>
      </c>
      <c r="S1146" s="591" t="s">
        <v>480</v>
      </c>
      <c r="T1146" s="591" t="s">
        <v>480</v>
      </c>
      <c r="U1146" s="591" t="s">
        <v>480</v>
      </c>
      <c r="V1146" s="591" t="s">
        <v>480</v>
      </c>
      <c r="W1146" s="591" t="s">
        <v>480</v>
      </c>
      <c r="X1146" s="591" t="s">
        <v>480</v>
      </c>
      <c r="Y1146" s="591" t="s">
        <v>480</v>
      </c>
      <c r="Z1146" s="591" t="s">
        <v>480</v>
      </c>
      <c r="AA1146" s="591" t="s">
        <v>480</v>
      </c>
      <c r="AB1146" s="591" t="s">
        <v>480</v>
      </c>
      <c r="AC1146" s="591" t="s">
        <v>480</v>
      </c>
      <c r="AD1146" s="591" t="s">
        <v>480</v>
      </c>
      <c r="AE1146" s="591" t="s">
        <v>480</v>
      </c>
      <c r="AF1146" s="591" t="s">
        <v>480</v>
      </c>
      <c r="AG1146" s="591" t="s">
        <v>480</v>
      </c>
      <c r="AH1146" s="591" t="s">
        <v>480</v>
      </c>
      <c r="AI1146" s="591" t="s">
        <v>480</v>
      </c>
      <c r="AJ1146" s="591" t="s">
        <v>480</v>
      </c>
      <c r="AK1146" s="591" t="s">
        <v>480</v>
      </c>
      <c r="AL1146" s="591" t="s">
        <v>480</v>
      </c>
      <c r="AM1146" s="591" t="s">
        <v>480</v>
      </c>
      <c r="AN1146" s="591" t="s">
        <v>480</v>
      </c>
      <c r="AO1146" s="591" t="s">
        <v>480</v>
      </c>
      <c r="AP1146" s="591" t="s">
        <v>480</v>
      </c>
      <c r="AQ1146" s="591" t="s">
        <v>480</v>
      </c>
      <c r="AR1146" s="591" t="s">
        <v>480</v>
      </c>
      <c r="AS1146" s="591" t="s">
        <v>480</v>
      </c>
      <c r="AT1146" s="591" t="s">
        <v>480</v>
      </c>
      <c r="AU1146" s="591" t="s">
        <v>480</v>
      </c>
      <c r="AV1146" s="591" t="s">
        <v>480</v>
      </c>
      <c r="AW1146" s="591" t="s">
        <v>480</v>
      </c>
      <c r="AX1146" s="591" t="s">
        <v>480</v>
      </c>
      <c r="AY1146" s="591" t="s">
        <v>480</v>
      </c>
      <c r="AZ1146" s="591" t="s">
        <v>480</v>
      </c>
      <c r="BA1146" s="591" t="s">
        <v>480</v>
      </c>
      <c r="BB1146" s="591" t="s">
        <v>480</v>
      </c>
      <c r="BC1146" s="591" t="s">
        <v>480</v>
      </c>
      <c r="BD1146" s="591" t="s">
        <v>480</v>
      </c>
      <c r="BE1146" s="591" t="s">
        <v>480</v>
      </c>
      <c r="BF1146" s="591" t="s">
        <v>480</v>
      </c>
      <c r="BG1146" s="591" t="s">
        <v>480</v>
      </c>
      <c r="BH1146" s="591" t="s">
        <v>480</v>
      </c>
      <c r="BI1146" s="591" t="s">
        <v>480</v>
      </c>
      <c r="BJ1146" s="591" t="s">
        <v>480</v>
      </c>
      <c r="BK1146" s="591" t="s">
        <v>480</v>
      </c>
      <c r="BL1146" s="591" t="s">
        <v>480</v>
      </c>
      <c r="BM1146" s="591" t="s">
        <v>480</v>
      </c>
      <c r="BN1146" s="591" t="s">
        <v>480</v>
      </c>
      <c r="BO1146" s="591" t="s">
        <v>480</v>
      </c>
      <c r="BP1146" s="591" t="s">
        <v>480</v>
      </c>
      <c r="BQ1146" s="591" t="s">
        <v>480</v>
      </c>
      <c r="BR1146" s="591" t="s">
        <v>480</v>
      </c>
      <c r="BS1146" s="591" t="s">
        <v>480</v>
      </c>
      <c r="BT1146" s="591" t="s">
        <v>480</v>
      </c>
      <c r="BU1146" s="591" t="s">
        <v>480</v>
      </c>
      <c r="BV1146" s="592" t="s">
        <v>480</v>
      </c>
    </row>
    <row r="1147" spans="1:74" ht="35.25" customHeight="1" x14ac:dyDescent="0.3">
      <c r="A1147" s="1384">
        <v>41</v>
      </c>
      <c r="B1147" s="1189" t="s">
        <v>46</v>
      </c>
      <c r="C1147" s="1189" t="s">
        <v>356</v>
      </c>
      <c r="D1147" s="1189">
        <v>2785</v>
      </c>
      <c r="E1147" s="1192">
        <v>1037716</v>
      </c>
      <c r="F1147" s="1189">
        <v>6</v>
      </c>
      <c r="G1147" s="595" t="s">
        <v>796</v>
      </c>
      <c r="H1147" s="606" t="s">
        <v>484</v>
      </c>
      <c r="I1147" s="604" t="s">
        <v>25</v>
      </c>
      <c r="J1147" s="605">
        <v>5.2</v>
      </c>
      <c r="K1147" s="693">
        <v>3640</v>
      </c>
      <c r="L1147" s="628">
        <v>1</v>
      </c>
      <c r="M1147" s="935" t="s">
        <v>126</v>
      </c>
      <c r="N1147" s="591" t="s">
        <v>480</v>
      </c>
      <c r="O1147" s="591" t="s">
        <v>480</v>
      </c>
      <c r="P1147" s="591" t="s">
        <v>480</v>
      </c>
      <c r="Q1147" s="591" t="s">
        <v>480</v>
      </c>
      <c r="R1147" s="591" t="s">
        <v>480</v>
      </c>
      <c r="S1147" s="591" t="s">
        <v>480</v>
      </c>
      <c r="T1147" s="591" t="s">
        <v>480</v>
      </c>
      <c r="U1147" s="591" t="s">
        <v>480</v>
      </c>
      <c r="V1147" s="591" t="s">
        <v>480</v>
      </c>
      <c r="W1147" s="591" t="s">
        <v>480</v>
      </c>
      <c r="X1147" s="591" t="s">
        <v>480</v>
      </c>
      <c r="Y1147" s="591" t="s">
        <v>480</v>
      </c>
      <c r="Z1147" s="591" t="s">
        <v>480</v>
      </c>
      <c r="AA1147" s="591" t="s">
        <v>480</v>
      </c>
      <c r="AB1147" s="591" t="s">
        <v>480</v>
      </c>
      <c r="AC1147" s="591" t="s">
        <v>480</v>
      </c>
      <c r="AD1147" s="591" t="s">
        <v>480</v>
      </c>
      <c r="AE1147" s="591" t="s">
        <v>480</v>
      </c>
      <c r="AF1147" s="591" t="s">
        <v>480</v>
      </c>
      <c r="AG1147" s="591" t="s">
        <v>480</v>
      </c>
      <c r="AH1147" s="591" t="s">
        <v>480</v>
      </c>
      <c r="AI1147" s="591" t="s">
        <v>480</v>
      </c>
      <c r="AJ1147" s="591" t="s">
        <v>480</v>
      </c>
      <c r="AK1147" s="591" t="s">
        <v>480</v>
      </c>
      <c r="AL1147" s="591" t="s">
        <v>480</v>
      </c>
      <c r="AM1147" s="591" t="s">
        <v>480</v>
      </c>
      <c r="AN1147" s="591" t="s">
        <v>480</v>
      </c>
      <c r="AO1147" s="591" t="s">
        <v>480</v>
      </c>
      <c r="AP1147" s="591" t="s">
        <v>480</v>
      </c>
      <c r="AQ1147" s="591" t="s">
        <v>480</v>
      </c>
      <c r="AR1147" s="591" t="s">
        <v>480</v>
      </c>
      <c r="AS1147" s="591" t="s">
        <v>480</v>
      </c>
      <c r="AT1147" s="591" t="s">
        <v>480</v>
      </c>
      <c r="AU1147" s="591" t="s">
        <v>480</v>
      </c>
      <c r="AV1147" s="591" t="s">
        <v>480</v>
      </c>
      <c r="AW1147" s="591" t="s">
        <v>480</v>
      </c>
      <c r="AX1147" s="591" t="s">
        <v>480</v>
      </c>
      <c r="AY1147" s="591" t="s">
        <v>480</v>
      </c>
      <c r="AZ1147" s="591" t="s">
        <v>480</v>
      </c>
      <c r="BA1147" s="591" t="s">
        <v>480</v>
      </c>
      <c r="BB1147" s="591" t="s">
        <v>480</v>
      </c>
      <c r="BC1147" s="591" t="s">
        <v>480</v>
      </c>
      <c r="BD1147" s="591" t="s">
        <v>480</v>
      </c>
      <c r="BE1147" s="591" t="s">
        <v>480</v>
      </c>
      <c r="BF1147" s="591" t="s">
        <v>480</v>
      </c>
      <c r="BG1147" s="591" t="s">
        <v>480</v>
      </c>
      <c r="BH1147" s="591" t="s">
        <v>480</v>
      </c>
      <c r="BI1147" s="591" t="s">
        <v>480</v>
      </c>
      <c r="BJ1147" s="591" t="s">
        <v>480</v>
      </c>
      <c r="BK1147" s="591" t="s">
        <v>480</v>
      </c>
      <c r="BL1147" s="591" t="s">
        <v>480</v>
      </c>
      <c r="BM1147" s="591" t="s">
        <v>480</v>
      </c>
      <c r="BN1147" s="591" t="s">
        <v>480</v>
      </c>
      <c r="BO1147" s="591" t="s">
        <v>480</v>
      </c>
      <c r="BP1147" s="591" t="s">
        <v>480</v>
      </c>
      <c r="BQ1147" s="591" t="s">
        <v>480</v>
      </c>
      <c r="BR1147" s="591" t="s">
        <v>480</v>
      </c>
      <c r="BS1147" s="591" t="s">
        <v>480</v>
      </c>
      <c r="BT1147" s="591" t="s">
        <v>480</v>
      </c>
      <c r="BU1147" s="591" t="s">
        <v>480</v>
      </c>
      <c r="BV1147" s="592" t="s">
        <v>480</v>
      </c>
    </row>
    <row r="1148" spans="1:74" ht="33.75" customHeight="1" x14ac:dyDescent="0.3">
      <c r="A1148" s="1385"/>
      <c r="B1148" s="1190"/>
      <c r="C1148" s="1190"/>
      <c r="D1148" s="1190"/>
      <c r="E1148" s="1193"/>
      <c r="F1148" s="1190"/>
      <c r="G1148" s="1382" t="s">
        <v>981</v>
      </c>
      <c r="H1148" s="607" t="s">
        <v>492</v>
      </c>
      <c r="I1148" s="604" t="s">
        <v>133</v>
      </c>
      <c r="J1148" s="605">
        <v>1</v>
      </c>
      <c r="K1148" s="693">
        <v>500</v>
      </c>
      <c r="L1148" s="1188">
        <v>2</v>
      </c>
      <c r="M1148" s="1035" t="s">
        <v>577</v>
      </c>
      <c r="N1148" s="591" t="s">
        <v>480</v>
      </c>
      <c r="O1148" s="591" t="s">
        <v>480</v>
      </c>
      <c r="P1148" s="591" t="s">
        <v>480</v>
      </c>
      <c r="Q1148" s="591" t="s">
        <v>480</v>
      </c>
      <c r="R1148" s="591" t="s">
        <v>480</v>
      </c>
      <c r="S1148" s="591" t="s">
        <v>480</v>
      </c>
      <c r="T1148" s="591" t="s">
        <v>480</v>
      </c>
      <c r="U1148" s="591" t="s">
        <v>480</v>
      </c>
      <c r="V1148" s="591" t="s">
        <v>480</v>
      </c>
      <c r="W1148" s="591" t="s">
        <v>480</v>
      </c>
      <c r="X1148" s="591" t="s">
        <v>480</v>
      </c>
      <c r="Y1148" s="591" t="s">
        <v>480</v>
      </c>
      <c r="Z1148" s="591" t="s">
        <v>480</v>
      </c>
      <c r="AA1148" s="591" t="s">
        <v>480</v>
      </c>
      <c r="AB1148" s="591" t="s">
        <v>480</v>
      </c>
      <c r="AC1148" s="591" t="s">
        <v>480</v>
      </c>
      <c r="AD1148" s="591" t="s">
        <v>480</v>
      </c>
      <c r="AE1148" s="591" t="s">
        <v>480</v>
      </c>
      <c r="AF1148" s="591" t="s">
        <v>480</v>
      </c>
      <c r="AG1148" s="591" t="s">
        <v>480</v>
      </c>
      <c r="AH1148" s="591" t="s">
        <v>480</v>
      </c>
      <c r="AI1148" s="591" t="s">
        <v>480</v>
      </c>
      <c r="AJ1148" s="591" t="s">
        <v>480</v>
      </c>
      <c r="AK1148" s="591" t="s">
        <v>480</v>
      </c>
      <c r="AL1148" s="591" t="s">
        <v>480</v>
      </c>
      <c r="AM1148" s="591" t="s">
        <v>480</v>
      </c>
      <c r="AN1148" s="591" t="s">
        <v>480</v>
      </c>
      <c r="AO1148" s="591" t="s">
        <v>480</v>
      </c>
      <c r="AP1148" s="591" t="s">
        <v>480</v>
      </c>
      <c r="AQ1148" s="591" t="s">
        <v>480</v>
      </c>
      <c r="AR1148" s="591" t="s">
        <v>480</v>
      </c>
      <c r="AS1148" s="591" t="s">
        <v>480</v>
      </c>
      <c r="AT1148" s="591" t="s">
        <v>480</v>
      </c>
      <c r="AU1148" s="591" t="s">
        <v>480</v>
      </c>
      <c r="AV1148" s="591" t="s">
        <v>480</v>
      </c>
      <c r="AW1148" s="591" t="s">
        <v>480</v>
      </c>
      <c r="AX1148" s="591" t="s">
        <v>480</v>
      </c>
      <c r="AY1148" s="591" t="s">
        <v>480</v>
      </c>
      <c r="AZ1148" s="591" t="s">
        <v>480</v>
      </c>
      <c r="BA1148" s="591" t="s">
        <v>480</v>
      </c>
      <c r="BB1148" s="591" t="s">
        <v>480</v>
      </c>
      <c r="BC1148" s="591" t="s">
        <v>480</v>
      </c>
      <c r="BD1148" s="591" t="s">
        <v>480</v>
      </c>
      <c r="BE1148" s="591" t="s">
        <v>480</v>
      </c>
      <c r="BF1148" s="591" t="s">
        <v>480</v>
      </c>
      <c r="BG1148" s="591" t="s">
        <v>480</v>
      </c>
      <c r="BH1148" s="591" t="s">
        <v>480</v>
      </c>
      <c r="BI1148" s="591" t="s">
        <v>480</v>
      </c>
      <c r="BJ1148" s="591" t="s">
        <v>480</v>
      </c>
      <c r="BK1148" s="591" t="s">
        <v>480</v>
      </c>
      <c r="BL1148" s="591" t="s">
        <v>480</v>
      </c>
      <c r="BM1148" s="591" t="s">
        <v>480</v>
      </c>
      <c r="BN1148" s="591" t="s">
        <v>480</v>
      </c>
      <c r="BO1148" s="591" t="s">
        <v>480</v>
      </c>
      <c r="BP1148" s="591" t="s">
        <v>480</v>
      </c>
      <c r="BQ1148" s="591" t="s">
        <v>480</v>
      </c>
      <c r="BR1148" s="591" t="s">
        <v>480</v>
      </c>
      <c r="BS1148" s="591" t="s">
        <v>480</v>
      </c>
      <c r="BT1148" s="591" t="s">
        <v>480</v>
      </c>
      <c r="BU1148" s="591" t="s">
        <v>480</v>
      </c>
      <c r="BV1148" s="592" t="s">
        <v>480</v>
      </c>
    </row>
    <row r="1149" spans="1:74" ht="35.25" customHeight="1" x14ac:dyDescent="0.3">
      <c r="A1149" s="1385"/>
      <c r="B1149" s="1190"/>
      <c r="C1149" s="1190"/>
      <c r="D1149" s="1190"/>
      <c r="E1149" s="1193"/>
      <c r="F1149" s="1190"/>
      <c r="G1149" s="1383"/>
      <c r="H1149" s="604" t="s">
        <v>492</v>
      </c>
      <c r="I1149" s="604" t="s">
        <v>25</v>
      </c>
      <c r="J1149" s="605">
        <v>2</v>
      </c>
      <c r="K1149" s="693">
        <v>700</v>
      </c>
      <c r="L1149" s="1188"/>
      <c r="M1149" s="1036"/>
      <c r="N1149" s="591" t="s">
        <v>480</v>
      </c>
      <c r="O1149" s="591" t="s">
        <v>480</v>
      </c>
      <c r="P1149" s="591" t="s">
        <v>480</v>
      </c>
      <c r="Q1149" s="591" t="s">
        <v>480</v>
      </c>
      <c r="R1149" s="591" t="s">
        <v>480</v>
      </c>
      <c r="S1149" s="591" t="s">
        <v>480</v>
      </c>
      <c r="T1149" s="591" t="s">
        <v>480</v>
      </c>
      <c r="U1149" s="591" t="s">
        <v>480</v>
      </c>
      <c r="V1149" s="591" t="s">
        <v>480</v>
      </c>
      <c r="W1149" s="591" t="s">
        <v>480</v>
      </c>
      <c r="X1149" s="591" t="s">
        <v>480</v>
      </c>
      <c r="Y1149" s="591" t="s">
        <v>480</v>
      </c>
      <c r="Z1149" s="591" t="s">
        <v>480</v>
      </c>
      <c r="AA1149" s="591" t="s">
        <v>480</v>
      </c>
      <c r="AB1149" s="591" t="s">
        <v>480</v>
      </c>
      <c r="AC1149" s="591" t="s">
        <v>480</v>
      </c>
      <c r="AD1149" s="591" t="s">
        <v>480</v>
      </c>
      <c r="AE1149" s="591" t="s">
        <v>480</v>
      </c>
      <c r="AF1149" s="591" t="s">
        <v>480</v>
      </c>
      <c r="AG1149" s="591" t="s">
        <v>480</v>
      </c>
      <c r="AH1149" s="591" t="s">
        <v>480</v>
      </c>
      <c r="AI1149" s="591" t="s">
        <v>480</v>
      </c>
      <c r="AJ1149" s="591" t="s">
        <v>480</v>
      </c>
      <c r="AK1149" s="591" t="s">
        <v>480</v>
      </c>
      <c r="AL1149" s="591" t="s">
        <v>480</v>
      </c>
      <c r="AM1149" s="591" t="s">
        <v>480</v>
      </c>
      <c r="AN1149" s="591" t="s">
        <v>480</v>
      </c>
      <c r="AO1149" s="591" t="s">
        <v>480</v>
      </c>
      <c r="AP1149" s="591" t="s">
        <v>480</v>
      </c>
      <c r="AQ1149" s="591" t="s">
        <v>480</v>
      </c>
      <c r="AR1149" s="591" t="s">
        <v>480</v>
      </c>
      <c r="AS1149" s="591" t="s">
        <v>480</v>
      </c>
      <c r="AT1149" s="591" t="s">
        <v>480</v>
      </c>
      <c r="AU1149" s="591" t="s">
        <v>480</v>
      </c>
      <c r="AV1149" s="591" t="s">
        <v>480</v>
      </c>
      <c r="AW1149" s="591" t="s">
        <v>480</v>
      </c>
      <c r="AX1149" s="591" t="s">
        <v>480</v>
      </c>
      <c r="AY1149" s="591" t="s">
        <v>480</v>
      </c>
      <c r="AZ1149" s="591" t="s">
        <v>480</v>
      </c>
      <c r="BA1149" s="591" t="s">
        <v>480</v>
      </c>
      <c r="BB1149" s="591" t="s">
        <v>480</v>
      </c>
      <c r="BC1149" s="591" t="s">
        <v>480</v>
      </c>
      <c r="BD1149" s="591" t="s">
        <v>480</v>
      </c>
      <c r="BE1149" s="591" t="s">
        <v>480</v>
      </c>
      <c r="BF1149" s="591" t="s">
        <v>480</v>
      </c>
      <c r="BG1149" s="591" t="s">
        <v>480</v>
      </c>
      <c r="BH1149" s="591" t="s">
        <v>480</v>
      </c>
      <c r="BI1149" s="591" t="s">
        <v>480</v>
      </c>
      <c r="BJ1149" s="591" t="s">
        <v>480</v>
      </c>
      <c r="BK1149" s="591" t="s">
        <v>480</v>
      </c>
      <c r="BL1149" s="591" t="s">
        <v>480</v>
      </c>
      <c r="BM1149" s="591" t="s">
        <v>480</v>
      </c>
      <c r="BN1149" s="591" t="s">
        <v>480</v>
      </c>
      <c r="BO1149" s="591" t="s">
        <v>480</v>
      </c>
      <c r="BP1149" s="591" t="s">
        <v>480</v>
      </c>
      <c r="BQ1149" s="591" t="s">
        <v>480</v>
      </c>
      <c r="BR1149" s="591" t="s">
        <v>480</v>
      </c>
      <c r="BS1149" s="591" t="s">
        <v>480</v>
      </c>
      <c r="BT1149" s="591" t="s">
        <v>480</v>
      </c>
      <c r="BU1149" s="591" t="s">
        <v>480</v>
      </c>
      <c r="BV1149" s="592" t="s">
        <v>480</v>
      </c>
    </row>
    <row r="1150" spans="1:74" ht="50.25" customHeight="1" x14ac:dyDescent="0.3">
      <c r="A1150" s="1385"/>
      <c r="B1150" s="1190"/>
      <c r="C1150" s="1190"/>
      <c r="D1150" s="1190"/>
      <c r="E1150" s="1193"/>
      <c r="F1150" s="1190"/>
      <c r="G1150" s="1195" t="s">
        <v>982</v>
      </c>
      <c r="H1150" s="604" t="s">
        <v>798</v>
      </c>
      <c r="I1150" s="604" t="s">
        <v>133</v>
      </c>
      <c r="J1150" s="605">
        <v>3</v>
      </c>
      <c r="K1150" s="693">
        <v>450</v>
      </c>
      <c r="L1150" s="1188">
        <v>3</v>
      </c>
      <c r="M1150" s="1035" t="s">
        <v>135</v>
      </c>
      <c r="N1150" s="582"/>
      <c r="O1150" s="582"/>
      <c r="P1150" s="582"/>
      <c r="Q1150" s="582"/>
      <c r="R1150" s="582"/>
      <c r="S1150" s="582"/>
      <c r="T1150" s="582"/>
      <c r="U1150" s="582"/>
      <c r="V1150" s="582"/>
      <c r="W1150" s="582"/>
      <c r="X1150" s="582"/>
      <c r="Y1150" s="582"/>
      <c r="Z1150" s="582"/>
      <c r="AA1150" s="582"/>
      <c r="AB1150" s="582"/>
      <c r="AC1150" s="582"/>
      <c r="AD1150" s="582"/>
      <c r="AE1150" s="582"/>
      <c r="AF1150" s="582"/>
      <c r="AG1150" s="582"/>
      <c r="AH1150" s="582"/>
      <c r="AI1150" s="582"/>
      <c r="AJ1150" s="582"/>
      <c r="AK1150" s="582"/>
      <c r="AL1150" s="582"/>
      <c r="AM1150" s="582"/>
      <c r="AN1150" s="582"/>
      <c r="AO1150" s="582"/>
      <c r="AP1150" s="582"/>
      <c r="AQ1150" s="582"/>
      <c r="AR1150" s="582"/>
      <c r="AS1150" s="582"/>
      <c r="AT1150" s="582"/>
      <c r="AU1150" s="582"/>
      <c r="AV1150" s="582"/>
      <c r="AW1150" s="582"/>
      <c r="AX1150" s="582"/>
      <c r="AY1150" s="582"/>
      <c r="AZ1150" s="582"/>
      <c r="BA1150" s="582"/>
      <c r="BB1150" s="582"/>
      <c r="BC1150" s="582"/>
      <c r="BD1150" s="582"/>
      <c r="BE1150" s="582"/>
      <c r="BF1150" s="582"/>
      <c r="BG1150" s="582"/>
      <c r="BH1150" s="582"/>
      <c r="BI1150" s="582"/>
      <c r="BJ1150" s="582"/>
      <c r="BK1150" s="582"/>
      <c r="BL1150" s="582"/>
      <c r="BM1150" s="582"/>
      <c r="BN1150" s="582"/>
      <c r="BO1150" s="582"/>
      <c r="BP1150" s="582"/>
      <c r="BQ1150" s="582"/>
      <c r="BR1150" s="582"/>
      <c r="BS1150" s="582"/>
      <c r="BT1150" s="582"/>
      <c r="BU1150" s="582"/>
      <c r="BV1150" s="583"/>
    </row>
    <row r="1151" spans="1:74" ht="50.25" customHeight="1" x14ac:dyDescent="0.3">
      <c r="A1151" s="1385"/>
      <c r="B1151" s="1190"/>
      <c r="C1151" s="1190"/>
      <c r="D1151" s="1190"/>
      <c r="E1151" s="1193"/>
      <c r="F1151" s="1190"/>
      <c r="G1151" s="1196"/>
      <c r="H1151" s="395" t="s">
        <v>484</v>
      </c>
      <c r="I1151" s="604" t="s">
        <v>25</v>
      </c>
      <c r="J1151" s="605">
        <v>9.6999999999999993</v>
      </c>
      <c r="K1151" s="693">
        <v>1358</v>
      </c>
      <c r="L1151" s="1188"/>
      <c r="M1151" s="1036"/>
      <c r="N1151" s="582"/>
      <c r="O1151" s="582"/>
      <c r="P1151" s="582"/>
      <c r="Q1151" s="582"/>
      <c r="R1151" s="582"/>
      <c r="S1151" s="582"/>
      <c r="T1151" s="582"/>
      <c r="U1151" s="582"/>
      <c r="V1151" s="582"/>
      <c r="W1151" s="582"/>
      <c r="X1151" s="582"/>
      <c r="Y1151" s="582"/>
      <c r="Z1151" s="582"/>
      <c r="AA1151" s="582"/>
      <c r="AB1151" s="582"/>
      <c r="AC1151" s="582"/>
      <c r="AD1151" s="582"/>
      <c r="AE1151" s="582"/>
      <c r="AF1151" s="582"/>
      <c r="AG1151" s="582"/>
      <c r="AH1151" s="582"/>
      <c r="AI1151" s="582"/>
      <c r="AJ1151" s="582"/>
      <c r="AK1151" s="582"/>
      <c r="AL1151" s="582"/>
      <c r="AM1151" s="582"/>
      <c r="AN1151" s="582"/>
      <c r="AO1151" s="582"/>
      <c r="AP1151" s="582"/>
      <c r="AQ1151" s="582"/>
      <c r="AR1151" s="582"/>
      <c r="AS1151" s="582"/>
      <c r="AT1151" s="582"/>
      <c r="AU1151" s="582"/>
      <c r="AV1151" s="582"/>
      <c r="AW1151" s="582"/>
      <c r="AX1151" s="582"/>
      <c r="AY1151" s="582"/>
      <c r="AZ1151" s="582"/>
      <c r="BA1151" s="582"/>
      <c r="BB1151" s="582"/>
      <c r="BC1151" s="582"/>
      <c r="BD1151" s="582"/>
      <c r="BE1151" s="582"/>
      <c r="BF1151" s="582"/>
      <c r="BG1151" s="582"/>
      <c r="BH1151" s="582"/>
      <c r="BI1151" s="582"/>
      <c r="BJ1151" s="582"/>
      <c r="BK1151" s="582"/>
      <c r="BL1151" s="582"/>
      <c r="BM1151" s="582"/>
      <c r="BN1151" s="582"/>
      <c r="BO1151" s="582"/>
      <c r="BP1151" s="582"/>
      <c r="BQ1151" s="582"/>
      <c r="BR1151" s="582"/>
      <c r="BS1151" s="582"/>
      <c r="BT1151" s="582"/>
      <c r="BU1151" s="582"/>
      <c r="BV1151" s="583"/>
    </row>
    <row r="1152" spans="1:74" ht="50.25" customHeight="1" x14ac:dyDescent="0.3">
      <c r="A1152" s="1385"/>
      <c r="B1152" s="1190"/>
      <c r="C1152" s="1190"/>
      <c r="D1152" s="1190"/>
      <c r="E1152" s="1193"/>
      <c r="F1152" s="1190"/>
      <c r="G1152" s="383" t="s">
        <v>983</v>
      </c>
      <c r="H1152" s="395" t="s">
        <v>492</v>
      </c>
      <c r="I1152" s="395" t="s">
        <v>149</v>
      </c>
      <c r="J1152" s="396">
        <v>90</v>
      </c>
      <c r="K1152" s="684">
        <v>4140</v>
      </c>
      <c r="L1152" s="628">
        <v>4</v>
      </c>
      <c r="M1152" s="935" t="s">
        <v>150</v>
      </c>
      <c r="N1152" s="582"/>
      <c r="O1152" s="582"/>
      <c r="P1152" s="582"/>
      <c r="Q1152" s="582"/>
      <c r="R1152" s="582"/>
      <c r="S1152" s="582"/>
      <c r="T1152" s="582"/>
      <c r="U1152" s="582"/>
      <c r="V1152" s="582"/>
      <c r="W1152" s="582"/>
      <c r="X1152" s="582"/>
      <c r="Y1152" s="582"/>
      <c r="Z1152" s="582"/>
      <c r="AA1152" s="582"/>
      <c r="AB1152" s="582"/>
      <c r="AC1152" s="582"/>
      <c r="AD1152" s="582"/>
      <c r="AE1152" s="582"/>
      <c r="AF1152" s="582"/>
      <c r="AG1152" s="582"/>
      <c r="AH1152" s="582"/>
      <c r="AI1152" s="582"/>
      <c r="AJ1152" s="582"/>
      <c r="AK1152" s="582"/>
      <c r="AL1152" s="582"/>
      <c r="AM1152" s="582"/>
      <c r="AN1152" s="582"/>
      <c r="AO1152" s="582"/>
      <c r="AP1152" s="582"/>
      <c r="AQ1152" s="582"/>
      <c r="AR1152" s="582"/>
      <c r="AS1152" s="582"/>
      <c r="AT1152" s="582"/>
      <c r="AU1152" s="582"/>
      <c r="AV1152" s="582"/>
      <c r="AW1152" s="582"/>
      <c r="AX1152" s="582"/>
      <c r="AY1152" s="582"/>
      <c r="AZ1152" s="582"/>
      <c r="BA1152" s="582"/>
      <c r="BB1152" s="582"/>
      <c r="BC1152" s="582"/>
      <c r="BD1152" s="582"/>
      <c r="BE1152" s="582"/>
      <c r="BF1152" s="582"/>
      <c r="BG1152" s="582"/>
      <c r="BH1152" s="582"/>
      <c r="BI1152" s="582"/>
      <c r="BJ1152" s="582"/>
      <c r="BK1152" s="582"/>
      <c r="BL1152" s="582"/>
      <c r="BM1152" s="582"/>
      <c r="BN1152" s="582"/>
      <c r="BO1152" s="582"/>
      <c r="BP1152" s="582"/>
      <c r="BQ1152" s="582"/>
      <c r="BR1152" s="582"/>
      <c r="BS1152" s="582"/>
      <c r="BT1152" s="582"/>
      <c r="BU1152" s="582"/>
      <c r="BV1152" s="583"/>
    </row>
    <row r="1153" spans="1:74" ht="50.25" customHeight="1" x14ac:dyDescent="0.3">
      <c r="A1153" s="1385"/>
      <c r="B1153" s="1190"/>
      <c r="C1153" s="1190"/>
      <c r="D1153" s="1190"/>
      <c r="E1153" s="1193"/>
      <c r="F1153" s="1190"/>
      <c r="G1153" s="1195" t="s">
        <v>984</v>
      </c>
      <c r="H1153" s="604" t="s">
        <v>492</v>
      </c>
      <c r="I1153" s="604" t="s">
        <v>133</v>
      </c>
      <c r="J1153" s="605">
        <v>2</v>
      </c>
      <c r="K1153" s="693">
        <v>800</v>
      </c>
      <c r="L1153" s="1188">
        <v>5</v>
      </c>
      <c r="M1153" s="1035" t="s">
        <v>490</v>
      </c>
      <c r="N1153" s="582"/>
      <c r="O1153" s="582"/>
      <c r="P1153" s="582"/>
      <c r="Q1153" s="582"/>
      <c r="R1153" s="582"/>
      <c r="S1153" s="582"/>
      <c r="T1153" s="582"/>
      <c r="U1153" s="582"/>
      <c r="V1153" s="582"/>
      <c r="W1153" s="582"/>
      <c r="X1153" s="582"/>
      <c r="Y1153" s="582"/>
      <c r="Z1153" s="582"/>
      <c r="AA1153" s="582"/>
      <c r="AB1153" s="582"/>
      <c r="AC1153" s="582"/>
      <c r="AD1153" s="582"/>
      <c r="AE1153" s="582"/>
      <c r="AF1153" s="582"/>
      <c r="AG1153" s="582"/>
      <c r="AH1153" s="582"/>
      <c r="AI1153" s="582"/>
      <c r="AJ1153" s="582"/>
      <c r="AK1153" s="582"/>
      <c r="AL1153" s="582"/>
      <c r="AM1153" s="582"/>
      <c r="AN1153" s="582"/>
      <c r="AO1153" s="582"/>
      <c r="AP1153" s="582"/>
      <c r="AQ1153" s="582"/>
      <c r="AR1153" s="582"/>
      <c r="AS1153" s="582"/>
      <c r="AT1153" s="582"/>
      <c r="AU1153" s="582"/>
      <c r="AV1153" s="582"/>
      <c r="AW1153" s="582"/>
      <c r="AX1153" s="582"/>
      <c r="AY1153" s="582"/>
      <c r="AZ1153" s="582"/>
      <c r="BA1153" s="582"/>
      <c r="BB1153" s="582"/>
      <c r="BC1153" s="582"/>
      <c r="BD1153" s="582"/>
      <c r="BE1153" s="582"/>
      <c r="BF1153" s="582"/>
      <c r="BG1153" s="582"/>
      <c r="BH1153" s="582"/>
      <c r="BI1153" s="582"/>
      <c r="BJ1153" s="582"/>
      <c r="BK1153" s="582"/>
      <c r="BL1153" s="582"/>
      <c r="BM1153" s="582"/>
      <c r="BN1153" s="582"/>
      <c r="BO1153" s="582"/>
      <c r="BP1153" s="582"/>
      <c r="BQ1153" s="582"/>
      <c r="BR1153" s="582"/>
      <c r="BS1153" s="582"/>
      <c r="BT1153" s="582"/>
      <c r="BU1153" s="582"/>
      <c r="BV1153" s="583"/>
    </row>
    <row r="1154" spans="1:74" ht="50.25" customHeight="1" x14ac:dyDescent="0.3">
      <c r="A1154" s="1385"/>
      <c r="B1154" s="1190"/>
      <c r="C1154" s="1190"/>
      <c r="D1154" s="1190"/>
      <c r="E1154" s="1193"/>
      <c r="F1154" s="1190"/>
      <c r="G1154" s="1196"/>
      <c r="H1154" s="604" t="s">
        <v>492</v>
      </c>
      <c r="I1154" s="604" t="s">
        <v>25</v>
      </c>
      <c r="J1154" s="605">
        <v>5.9</v>
      </c>
      <c r="K1154" s="693">
        <v>1298</v>
      </c>
      <c r="L1154" s="1188"/>
      <c r="M1154" s="1036"/>
      <c r="N1154" s="582"/>
      <c r="O1154" s="582"/>
      <c r="P1154" s="582"/>
      <c r="Q1154" s="582"/>
      <c r="R1154" s="582"/>
      <c r="S1154" s="582"/>
      <c r="T1154" s="582"/>
      <c r="U1154" s="582"/>
      <c r="V1154" s="582"/>
      <c r="W1154" s="582"/>
      <c r="X1154" s="582"/>
      <c r="Y1154" s="582"/>
      <c r="Z1154" s="582"/>
      <c r="AA1154" s="582"/>
      <c r="AB1154" s="582"/>
      <c r="AC1154" s="582"/>
      <c r="AD1154" s="582"/>
      <c r="AE1154" s="582"/>
      <c r="AF1154" s="582"/>
      <c r="AG1154" s="582"/>
      <c r="AH1154" s="582"/>
      <c r="AI1154" s="582"/>
      <c r="AJ1154" s="582"/>
      <c r="AK1154" s="582"/>
      <c r="AL1154" s="582"/>
      <c r="AM1154" s="582"/>
      <c r="AN1154" s="582"/>
      <c r="AO1154" s="582"/>
      <c r="AP1154" s="582"/>
      <c r="AQ1154" s="582"/>
      <c r="AR1154" s="582"/>
      <c r="AS1154" s="582"/>
      <c r="AT1154" s="582"/>
      <c r="AU1154" s="582"/>
      <c r="AV1154" s="582"/>
      <c r="AW1154" s="582"/>
      <c r="AX1154" s="582"/>
      <c r="AY1154" s="582"/>
      <c r="AZ1154" s="582"/>
      <c r="BA1154" s="582"/>
      <c r="BB1154" s="582"/>
      <c r="BC1154" s="582"/>
      <c r="BD1154" s="582"/>
      <c r="BE1154" s="582"/>
      <c r="BF1154" s="582"/>
      <c r="BG1154" s="582"/>
      <c r="BH1154" s="582"/>
      <c r="BI1154" s="582"/>
      <c r="BJ1154" s="582"/>
      <c r="BK1154" s="582"/>
      <c r="BL1154" s="582"/>
      <c r="BM1154" s="582"/>
      <c r="BN1154" s="582"/>
      <c r="BO1154" s="582"/>
      <c r="BP1154" s="582"/>
      <c r="BQ1154" s="582"/>
      <c r="BR1154" s="582"/>
      <c r="BS1154" s="582"/>
      <c r="BT1154" s="582"/>
      <c r="BU1154" s="582"/>
      <c r="BV1154" s="583"/>
    </row>
    <row r="1155" spans="1:74" ht="75" customHeight="1" x14ac:dyDescent="0.3">
      <c r="A1155" s="1386"/>
      <c r="B1155" s="1191"/>
      <c r="C1155" s="1191"/>
      <c r="D1155" s="1191"/>
      <c r="E1155" s="1194"/>
      <c r="F1155" s="1191"/>
      <c r="G1155" s="624" t="s">
        <v>985</v>
      </c>
      <c r="H1155" s="606" t="s">
        <v>492</v>
      </c>
      <c r="I1155" s="606" t="s">
        <v>25</v>
      </c>
      <c r="J1155" s="598">
        <v>2.5</v>
      </c>
      <c r="K1155" s="693">
        <v>875</v>
      </c>
      <c r="L1155" s="628">
        <v>6</v>
      </c>
      <c r="M1155" s="935" t="s">
        <v>493</v>
      </c>
      <c r="N1155" s="582"/>
      <c r="O1155" s="582"/>
      <c r="P1155" s="582"/>
      <c r="Q1155" s="582"/>
      <c r="R1155" s="582"/>
      <c r="S1155" s="582"/>
      <c r="T1155" s="582"/>
      <c r="U1155" s="582"/>
      <c r="V1155" s="582"/>
      <c r="W1155" s="582"/>
      <c r="X1155" s="582"/>
      <c r="Y1155" s="582"/>
      <c r="Z1155" s="582"/>
      <c r="AA1155" s="582"/>
      <c r="AB1155" s="582"/>
      <c r="AC1155" s="582"/>
      <c r="AD1155" s="582"/>
      <c r="AE1155" s="582"/>
      <c r="AF1155" s="582"/>
      <c r="AG1155" s="582"/>
      <c r="AH1155" s="582"/>
      <c r="AI1155" s="582"/>
      <c r="AJ1155" s="582"/>
      <c r="AK1155" s="582"/>
      <c r="AL1155" s="582"/>
      <c r="AM1155" s="582"/>
      <c r="AN1155" s="582"/>
      <c r="AO1155" s="582"/>
      <c r="AP1155" s="582"/>
      <c r="AQ1155" s="582"/>
      <c r="AR1155" s="582"/>
      <c r="AS1155" s="582"/>
      <c r="AT1155" s="582"/>
      <c r="AU1155" s="582"/>
      <c r="AV1155" s="582"/>
      <c r="AW1155" s="582"/>
      <c r="AX1155" s="582"/>
      <c r="AY1155" s="582"/>
      <c r="AZ1155" s="582"/>
      <c r="BA1155" s="582"/>
      <c r="BB1155" s="582"/>
      <c r="BC1155" s="582"/>
      <c r="BD1155" s="582"/>
      <c r="BE1155" s="582"/>
      <c r="BF1155" s="582"/>
      <c r="BG1155" s="582"/>
      <c r="BH1155" s="582"/>
      <c r="BI1155" s="582"/>
      <c r="BJ1155" s="582"/>
      <c r="BK1155" s="582"/>
      <c r="BL1155" s="582"/>
      <c r="BM1155" s="582"/>
      <c r="BN1155" s="582"/>
      <c r="BO1155" s="582"/>
      <c r="BP1155" s="582"/>
      <c r="BQ1155" s="582"/>
      <c r="BR1155" s="582"/>
      <c r="BS1155" s="582"/>
      <c r="BT1155" s="582"/>
      <c r="BU1155" s="582"/>
      <c r="BV1155" s="583"/>
    </row>
    <row r="1156" spans="1:74" ht="39.75" customHeight="1" x14ac:dyDescent="0.3">
      <c r="A1156" s="399" t="s">
        <v>480</v>
      </c>
      <c r="B1156" s="214" t="s">
        <v>811</v>
      </c>
      <c r="C1156" s="80" t="s">
        <v>480</v>
      </c>
      <c r="D1156" s="62" t="s">
        <v>480</v>
      </c>
      <c r="E1156" s="669" t="s">
        <v>480</v>
      </c>
      <c r="F1156" s="62">
        <v>6</v>
      </c>
      <c r="G1156" s="72" t="s">
        <v>480</v>
      </c>
      <c r="H1156" s="52" t="s">
        <v>480</v>
      </c>
      <c r="I1156" s="52" t="s">
        <v>480</v>
      </c>
      <c r="J1156" s="52" t="s">
        <v>480</v>
      </c>
      <c r="K1156" s="664">
        <f>SUM(K1147:K1155)</f>
        <v>13761</v>
      </c>
      <c r="L1156" s="630">
        <v>6</v>
      </c>
      <c r="M1156" s="937" t="s">
        <v>480</v>
      </c>
      <c r="N1156" s="582"/>
      <c r="O1156" s="582"/>
      <c r="P1156" s="582"/>
      <c r="Q1156" s="582"/>
      <c r="R1156" s="582"/>
      <c r="S1156" s="582"/>
      <c r="T1156" s="582"/>
      <c r="U1156" s="582"/>
      <c r="V1156" s="582"/>
      <c r="W1156" s="582"/>
      <c r="X1156" s="582"/>
      <c r="Y1156" s="582"/>
      <c r="Z1156" s="582"/>
      <c r="AA1156" s="582"/>
      <c r="AB1156" s="582"/>
      <c r="AC1156" s="582"/>
      <c r="AD1156" s="582"/>
      <c r="AE1156" s="582"/>
      <c r="AF1156" s="582"/>
      <c r="AG1156" s="582"/>
      <c r="AH1156" s="582"/>
      <c r="AI1156" s="582"/>
      <c r="AJ1156" s="582"/>
      <c r="AK1156" s="582"/>
      <c r="AL1156" s="582"/>
      <c r="AM1156" s="582"/>
      <c r="AN1156" s="582"/>
      <c r="AO1156" s="582"/>
      <c r="AP1156" s="582"/>
      <c r="AQ1156" s="582"/>
      <c r="AR1156" s="582"/>
      <c r="AS1156" s="582"/>
      <c r="AT1156" s="582"/>
      <c r="AU1156" s="582"/>
      <c r="AV1156" s="582"/>
      <c r="AW1156" s="582"/>
      <c r="AX1156" s="582"/>
      <c r="AY1156" s="582"/>
      <c r="AZ1156" s="582"/>
      <c r="BA1156" s="582"/>
      <c r="BB1156" s="582"/>
      <c r="BC1156" s="582"/>
      <c r="BD1156" s="582"/>
      <c r="BE1156" s="582"/>
      <c r="BF1156" s="582"/>
      <c r="BG1156" s="582"/>
      <c r="BH1156" s="582"/>
      <c r="BI1156" s="582"/>
      <c r="BJ1156" s="582"/>
      <c r="BK1156" s="582"/>
      <c r="BL1156" s="582"/>
      <c r="BM1156" s="582"/>
      <c r="BN1156" s="582"/>
      <c r="BO1156" s="582"/>
      <c r="BP1156" s="582"/>
      <c r="BQ1156" s="582"/>
      <c r="BR1156" s="582"/>
      <c r="BS1156" s="582"/>
      <c r="BT1156" s="582"/>
      <c r="BU1156" s="582"/>
      <c r="BV1156" s="583"/>
    </row>
    <row r="1157" spans="1:74" ht="48" customHeight="1" x14ac:dyDescent="0.3">
      <c r="A1157" s="1227">
        <v>42</v>
      </c>
      <c r="B1157" s="1207" t="s">
        <v>46</v>
      </c>
      <c r="C1157" s="1379" t="s">
        <v>986</v>
      </c>
      <c r="D1157" s="1207">
        <v>2374</v>
      </c>
      <c r="E1157" s="1210">
        <v>884574</v>
      </c>
      <c r="F1157" s="1207">
        <v>4</v>
      </c>
      <c r="G1157" s="383" t="s">
        <v>796</v>
      </c>
      <c r="H1157" s="395" t="s">
        <v>484</v>
      </c>
      <c r="I1157" s="395" t="s">
        <v>25</v>
      </c>
      <c r="J1157" s="396">
        <v>7.84</v>
      </c>
      <c r="K1157" s="684">
        <v>5490</v>
      </c>
      <c r="L1157" s="628">
        <v>1</v>
      </c>
      <c r="M1157" s="935" t="s">
        <v>126</v>
      </c>
      <c r="N1157" s="582"/>
      <c r="O1157" s="582"/>
      <c r="P1157" s="582"/>
      <c r="Q1157" s="582"/>
      <c r="R1157" s="582"/>
      <c r="S1157" s="582"/>
      <c r="T1157" s="582"/>
      <c r="U1157" s="582"/>
      <c r="V1157" s="582"/>
      <c r="W1157" s="582"/>
      <c r="X1157" s="582"/>
      <c r="Y1157" s="582"/>
      <c r="Z1157" s="582"/>
      <c r="AA1157" s="582"/>
      <c r="AB1157" s="582"/>
      <c r="AC1157" s="582"/>
      <c r="AD1157" s="582"/>
      <c r="AE1157" s="582"/>
      <c r="AF1157" s="582"/>
      <c r="AG1157" s="582"/>
      <c r="AH1157" s="582"/>
      <c r="AI1157" s="582"/>
      <c r="AJ1157" s="582"/>
      <c r="AK1157" s="582"/>
      <c r="AL1157" s="582"/>
      <c r="AM1157" s="582"/>
      <c r="AN1157" s="582"/>
      <c r="AO1157" s="582"/>
      <c r="AP1157" s="582"/>
      <c r="AQ1157" s="582"/>
      <c r="AR1157" s="582"/>
      <c r="AS1157" s="582"/>
      <c r="AT1157" s="582"/>
      <c r="AU1157" s="582"/>
      <c r="AV1157" s="582"/>
      <c r="AW1157" s="582"/>
      <c r="AX1157" s="582"/>
      <c r="AY1157" s="582"/>
      <c r="AZ1157" s="582"/>
      <c r="BA1157" s="582"/>
      <c r="BB1157" s="582"/>
      <c r="BC1157" s="582"/>
      <c r="BD1157" s="582"/>
      <c r="BE1157" s="582"/>
      <c r="BF1157" s="582"/>
      <c r="BG1157" s="582"/>
      <c r="BH1157" s="582"/>
      <c r="BI1157" s="582"/>
      <c r="BJ1157" s="582"/>
      <c r="BK1157" s="582"/>
      <c r="BL1157" s="582"/>
      <c r="BM1157" s="582"/>
      <c r="BN1157" s="582"/>
      <c r="BO1157" s="582"/>
      <c r="BP1157" s="582"/>
      <c r="BQ1157" s="582"/>
      <c r="BR1157" s="582"/>
      <c r="BS1157" s="582"/>
      <c r="BT1157" s="582"/>
      <c r="BU1157" s="582"/>
      <c r="BV1157" s="583"/>
    </row>
    <row r="1158" spans="1:74" ht="48" customHeight="1" x14ac:dyDescent="0.3">
      <c r="A1158" s="1228"/>
      <c r="B1158" s="1208"/>
      <c r="C1158" s="1380"/>
      <c r="D1158" s="1208"/>
      <c r="E1158" s="1211"/>
      <c r="F1158" s="1208"/>
      <c r="G1158" s="1213" t="s">
        <v>987</v>
      </c>
      <c r="H1158" s="395" t="s">
        <v>798</v>
      </c>
      <c r="I1158" s="395" t="s">
        <v>133</v>
      </c>
      <c r="J1158" s="396">
        <v>2</v>
      </c>
      <c r="K1158" s="684">
        <v>300</v>
      </c>
      <c r="L1158" s="1188">
        <v>2</v>
      </c>
      <c r="M1158" s="1035" t="s">
        <v>135</v>
      </c>
      <c r="N1158" s="582"/>
      <c r="O1158" s="582"/>
      <c r="P1158" s="582"/>
      <c r="Q1158" s="582"/>
      <c r="R1158" s="582"/>
      <c r="S1158" s="582"/>
      <c r="T1158" s="582"/>
      <c r="U1158" s="582"/>
      <c r="V1158" s="582"/>
      <c r="W1158" s="582"/>
      <c r="X1158" s="582"/>
      <c r="Y1158" s="582"/>
      <c r="Z1158" s="582"/>
      <c r="AA1158" s="582"/>
      <c r="AB1158" s="582"/>
      <c r="AC1158" s="582"/>
      <c r="AD1158" s="582"/>
      <c r="AE1158" s="582"/>
      <c r="AF1158" s="582"/>
      <c r="AG1158" s="582"/>
      <c r="AH1158" s="582"/>
      <c r="AI1158" s="582"/>
      <c r="AJ1158" s="582"/>
      <c r="AK1158" s="582"/>
      <c r="AL1158" s="582"/>
      <c r="AM1158" s="582"/>
      <c r="AN1158" s="582"/>
      <c r="AO1158" s="582"/>
      <c r="AP1158" s="582"/>
      <c r="AQ1158" s="582"/>
      <c r="AR1158" s="582"/>
      <c r="AS1158" s="582"/>
      <c r="AT1158" s="582"/>
      <c r="AU1158" s="582"/>
      <c r="AV1158" s="582"/>
      <c r="AW1158" s="582"/>
      <c r="AX1158" s="582"/>
      <c r="AY1158" s="582"/>
      <c r="AZ1158" s="582"/>
      <c r="BA1158" s="582"/>
      <c r="BB1158" s="582"/>
      <c r="BC1158" s="582"/>
      <c r="BD1158" s="582"/>
      <c r="BE1158" s="582"/>
      <c r="BF1158" s="582"/>
      <c r="BG1158" s="582"/>
      <c r="BH1158" s="582"/>
      <c r="BI1158" s="582"/>
      <c r="BJ1158" s="582"/>
      <c r="BK1158" s="582"/>
      <c r="BL1158" s="582"/>
      <c r="BM1158" s="582"/>
      <c r="BN1158" s="582"/>
      <c r="BO1158" s="582"/>
      <c r="BP1158" s="582"/>
      <c r="BQ1158" s="582"/>
      <c r="BR1158" s="582"/>
      <c r="BS1158" s="582"/>
      <c r="BT1158" s="582"/>
      <c r="BU1158" s="582"/>
      <c r="BV1158" s="583"/>
    </row>
    <row r="1159" spans="1:74" ht="48" customHeight="1" x14ac:dyDescent="0.3">
      <c r="A1159" s="1228"/>
      <c r="B1159" s="1208"/>
      <c r="C1159" s="1380"/>
      <c r="D1159" s="1208"/>
      <c r="E1159" s="1211"/>
      <c r="F1159" s="1208"/>
      <c r="G1159" s="1214"/>
      <c r="H1159" s="395" t="s">
        <v>484</v>
      </c>
      <c r="I1159" s="395" t="s">
        <v>25</v>
      </c>
      <c r="J1159" s="396">
        <v>11.1</v>
      </c>
      <c r="K1159" s="684">
        <v>1554</v>
      </c>
      <c r="L1159" s="1188"/>
      <c r="M1159" s="1036"/>
      <c r="N1159" s="582"/>
      <c r="O1159" s="582"/>
      <c r="P1159" s="582"/>
      <c r="Q1159" s="582"/>
      <c r="R1159" s="582"/>
      <c r="S1159" s="582"/>
      <c r="T1159" s="582"/>
      <c r="U1159" s="582"/>
      <c r="V1159" s="582"/>
      <c r="W1159" s="582"/>
      <c r="X1159" s="582"/>
      <c r="Y1159" s="582"/>
      <c r="Z1159" s="582"/>
      <c r="AA1159" s="582"/>
      <c r="AB1159" s="582"/>
      <c r="AC1159" s="582"/>
      <c r="AD1159" s="582"/>
      <c r="AE1159" s="582"/>
      <c r="AF1159" s="582"/>
      <c r="AG1159" s="582"/>
      <c r="AH1159" s="582"/>
      <c r="AI1159" s="582"/>
      <c r="AJ1159" s="582"/>
      <c r="AK1159" s="582"/>
      <c r="AL1159" s="582"/>
      <c r="AM1159" s="582"/>
      <c r="AN1159" s="582"/>
      <c r="AO1159" s="582"/>
      <c r="AP1159" s="582"/>
      <c r="AQ1159" s="582"/>
      <c r="AR1159" s="582"/>
      <c r="AS1159" s="582"/>
      <c r="AT1159" s="582"/>
      <c r="AU1159" s="582"/>
      <c r="AV1159" s="582"/>
      <c r="AW1159" s="582"/>
      <c r="AX1159" s="582"/>
      <c r="AY1159" s="582"/>
      <c r="AZ1159" s="582"/>
      <c r="BA1159" s="582"/>
      <c r="BB1159" s="582"/>
      <c r="BC1159" s="582"/>
      <c r="BD1159" s="582"/>
      <c r="BE1159" s="582"/>
      <c r="BF1159" s="582"/>
      <c r="BG1159" s="582"/>
      <c r="BH1159" s="582"/>
      <c r="BI1159" s="582"/>
      <c r="BJ1159" s="582"/>
      <c r="BK1159" s="582"/>
      <c r="BL1159" s="582"/>
      <c r="BM1159" s="582"/>
      <c r="BN1159" s="582"/>
      <c r="BO1159" s="582"/>
      <c r="BP1159" s="582"/>
      <c r="BQ1159" s="582"/>
      <c r="BR1159" s="582"/>
      <c r="BS1159" s="582"/>
      <c r="BT1159" s="582"/>
      <c r="BU1159" s="582"/>
      <c r="BV1159" s="583"/>
    </row>
    <row r="1160" spans="1:74" ht="63" customHeight="1" x14ac:dyDescent="0.3">
      <c r="A1160" s="1228"/>
      <c r="B1160" s="1208"/>
      <c r="C1160" s="1380"/>
      <c r="D1160" s="1208"/>
      <c r="E1160" s="1211"/>
      <c r="F1160" s="1208"/>
      <c r="G1160" s="407" t="s">
        <v>988</v>
      </c>
      <c r="H1160" s="600" t="s">
        <v>489</v>
      </c>
      <c r="I1160" s="600" t="s">
        <v>505</v>
      </c>
      <c r="J1160" s="654">
        <v>240</v>
      </c>
      <c r="K1160" s="683">
        <v>3620</v>
      </c>
      <c r="L1160" s="628">
        <v>3</v>
      </c>
      <c r="M1160" s="935" t="s">
        <v>158</v>
      </c>
      <c r="N1160" s="582"/>
      <c r="O1160" s="582"/>
      <c r="P1160" s="582"/>
      <c r="Q1160" s="582"/>
      <c r="R1160" s="582"/>
      <c r="S1160" s="582"/>
      <c r="T1160" s="582"/>
      <c r="U1160" s="582"/>
      <c r="V1160" s="582"/>
      <c r="W1160" s="582"/>
      <c r="X1160" s="582"/>
      <c r="Y1160" s="582"/>
      <c r="Z1160" s="582"/>
      <c r="AA1160" s="582"/>
      <c r="AB1160" s="582"/>
      <c r="AC1160" s="582"/>
      <c r="AD1160" s="582"/>
      <c r="AE1160" s="582"/>
      <c r="AF1160" s="582"/>
      <c r="AG1160" s="582"/>
      <c r="AH1160" s="582"/>
      <c r="AI1160" s="582"/>
      <c r="AJ1160" s="582"/>
      <c r="AK1160" s="582"/>
      <c r="AL1160" s="582"/>
      <c r="AM1160" s="582"/>
      <c r="AN1160" s="582"/>
      <c r="AO1160" s="582"/>
      <c r="AP1160" s="582"/>
      <c r="AQ1160" s="582"/>
      <c r="AR1160" s="582"/>
      <c r="AS1160" s="582"/>
      <c r="AT1160" s="582"/>
      <c r="AU1160" s="582"/>
      <c r="AV1160" s="582"/>
      <c r="AW1160" s="582"/>
      <c r="AX1160" s="582"/>
      <c r="AY1160" s="582"/>
      <c r="AZ1160" s="582"/>
      <c r="BA1160" s="582"/>
      <c r="BB1160" s="582"/>
      <c r="BC1160" s="582"/>
      <c r="BD1160" s="582"/>
      <c r="BE1160" s="582"/>
      <c r="BF1160" s="582"/>
      <c r="BG1160" s="582"/>
      <c r="BH1160" s="582"/>
      <c r="BI1160" s="582"/>
      <c r="BJ1160" s="582"/>
      <c r="BK1160" s="582"/>
      <c r="BL1160" s="582"/>
      <c r="BM1160" s="582"/>
      <c r="BN1160" s="582"/>
      <c r="BO1160" s="582"/>
      <c r="BP1160" s="582"/>
      <c r="BQ1160" s="582"/>
      <c r="BR1160" s="582"/>
      <c r="BS1160" s="582"/>
      <c r="BT1160" s="582"/>
      <c r="BU1160" s="582"/>
      <c r="BV1160" s="583"/>
    </row>
    <row r="1161" spans="1:74" ht="48" customHeight="1" x14ac:dyDescent="0.3">
      <c r="A1161" s="1229"/>
      <c r="B1161" s="1209"/>
      <c r="C1161" s="1381"/>
      <c r="D1161" s="1209"/>
      <c r="E1161" s="1212"/>
      <c r="F1161" s="1209"/>
      <c r="G1161" s="476" t="s">
        <v>810</v>
      </c>
      <c r="H1161" s="643" t="s">
        <v>492</v>
      </c>
      <c r="I1161" s="643" t="s">
        <v>25</v>
      </c>
      <c r="J1161" s="643">
        <v>1</v>
      </c>
      <c r="K1161" s="691">
        <v>350</v>
      </c>
      <c r="L1161" s="628">
        <v>4</v>
      </c>
      <c r="M1161" s="935" t="s">
        <v>493</v>
      </c>
      <c r="N1161" s="582"/>
      <c r="O1161" s="582"/>
      <c r="P1161" s="582"/>
      <c r="Q1161" s="582"/>
      <c r="R1161" s="582"/>
      <c r="S1161" s="582"/>
      <c r="T1161" s="582"/>
      <c r="U1161" s="582"/>
      <c r="V1161" s="582"/>
      <c r="W1161" s="582"/>
      <c r="X1161" s="582"/>
      <c r="Y1161" s="582"/>
      <c r="Z1161" s="582"/>
      <c r="AA1161" s="582"/>
      <c r="AB1161" s="582"/>
      <c r="AC1161" s="582"/>
      <c r="AD1161" s="582"/>
      <c r="AE1161" s="582"/>
      <c r="AF1161" s="582"/>
      <c r="AG1161" s="582"/>
      <c r="AH1161" s="582"/>
      <c r="AI1161" s="582"/>
      <c r="AJ1161" s="582"/>
      <c r="AK1161" s="582"/>
      <c r="AL1161" s="582"/>
      <c r="AM1161" s="582"/>
      <c r="AN1161" s="582"/>
      <c r="AO1161" s="582"/>
      <c r="AP1161" s="582"/>
      <c r="AQ1161" s="582"/>
      <c r="AR1161" s="582"/>
      <c r="AS1161" s="582"/>
      <c r="AT1161" s="582"/>
      <c r="AU1161" s="582"/>
      <c r="AV1161" s="582"/>
      <c r="AW1161" s="582"/>
      <c r="AX1161" s="582"/>
      <c r="AY1161" s="582"/>
      <c r="AZ1161" s="582"/>
      <c r="BA1161" s="582"/>
      <c r="BB1161" s="582"/>
      <c r="BC1161" s="582"/>
      <c r="BD1161" s="582"/>
      <c r="BE1161" s="582"/>
      <c r="BF1161" s="582"/>
      <c r="BG1161" s="582"/>
      <c r="BH1161" s="582"/>
      <c r="BI1161" s="582"/>
      <c r="BJ1161" s="582"/>
      <c r="BK1161" s="582"/>
      <c r="BL1161" s="582"/>
      <c r="BM1161" s="582"/>
      <c r="BN1161" s="582"/>
      <c r="BO1161" s="582"/>
      <c r="BP1161" s="582"/>
      <c r="BQ1161" s="582"/>
      <c r="BR1161" s="582"/>
      <c r="BS1161" s="582"/>
      <c r="BT1161" s="582"/>
      <c r="BU1161" s="582"/>
      <c r="BV1161" s="583"/>
    </row>
    <row r="1162" spans="1:74" ht="39.75" customHeight="1" x14ac:dyDescent="0.3">
      <c r="A1162" s="337" t="s">
        <v>480</v>
      </c>
      <c r="B1162" s="80" t="s">
        <v>811</v>
      </c>
      <c r="C1162" s="80" t="s">
        <v>480</v>
      </c>
      <c r="D1162" s="62" t="s">
        <v>480</v>
      </c>
      <c r="E1162" s="669" t="s">
        <v>480</v>
      </c>
      <c r="F1162" s="62">
        <v>4</v>
      </c>
      <c r="G1162" s="71" t="s">
        <v>480</v>
      </c>
      <c r="H1162" s="54" t="s">
        <v>480</v>
      </c>
      <c r="I1162" s="54" t="s">
        <v>480</v>
      </c>
      <c r="J1162" s="54" t="s">
        <v>480</v>
      </c>
      <c r="K1162" s="664">
        <f>SUM(K1157:K1161)</f>
        <v>11314</v>
      </c>
      <c r="L1162" s="630">
        <v>4</v>
      </c>
      <c r="M1162" s="937" t="s">
        <v>480</v>
      </c>
      <c r="N1162" s="582"/>
      <c r="O1162" s="582"/>
      <c r="P1162" s="582"/>
      <c r="Q1162" s="582"/>
      <c r="R1162" s="582"/>
      <c r="S1162" s="582"/>
      <c r="T1162" s="582"/>
      <c r="U1162" s="582"/>
      <c r="V1162" s="582"/>
      <c r="W1162" s="582"/>
      <c r="X1162" s="582"/>
      <c r="Y1162" s="582"/>
      <c r="Z1162" s="582"/>
      <c r="AA1162" s="582"/>
      <c r="AB1162" s="582"/>
      <c r="AC1162" s="582"/>
      <c r="AD1162" s="582"/>
      <c r="AE1162" s="582"/>
      <c r="AF1162" s="582"/>
      <c r="AG1162" s="582"/>
      <c r="AH1162" s="582"/>
      <c r="AI1162" s="582"/>
      <c r="AJ1162" s="582"/>
      <c r="AK1162" s="582"/>
      <c r="AL1162" s="582"/>
      <c r="AM1162" s="582"/>
      <c r="AN1162" s="582"/>
      <c r="AO1162" s="582"/>
      <c r="AP1162" s="582"/>
      <c r="AQ1162" s="582"/>
      <c r="AR1162" s="582"/>
      <c r="AS1162" s="582"/>
      <c r="AT1162" s="582"/>
      <c r="AU1162" s="582"/>
      <c r="AV1162" s="582"/>
      <c r="AW1162" s="582"/>
      <c r="AX1162" s="582"/>
      <c r="AY1162" s="582"/>
      <c r="AZ1162" s="582"/>
      <c r="BA1162" s="582"/>
      <c r="BB1162" s="582"/>
      <c r="BC1162" s="582"/>
      <c r="BD1162" s="582"/>
      <c r="BE1162" s="582"/>
      <c r="BF1162" s="582"/>
      <c r="BG1162" s="582"/>
      <c r="BH1162" s="582"/>
      <c r="BI1162" s="582"/>
      <c r="BJ1162" s="582"/>
      <c r="BK1162" s="582"/>
      <c r="BL1162" s="582"/>
      <c r="BM1162" s="582"/>
      <c r="BN1162" s="582"/>
      <c r="BO1162" s="582"/>
      <c r="BP1162" s="582"/>
      <c r="BQ1162" s="582"/>
      <c r="BR1162" s="582"/>
      <c r="BS1162" s="582"/>
      <c r="BT1162" s="582"/>
      <c r="BU1162" s="582"/>
      <c r="BV1162" s="583"/>
    </row>
    <row r="1163" spans="1:74" ht="48" customHeight="1" x14ac:dyDescent="0.3">
      <c r="A1163" s="1470">
        <v>43</v>
      </c>
      <c r="B1163" s="1189" t="s">
        <v>46</v>
      </c>
      <c r="C1163" s="1472" t="s">
        <v>989</v>
      </c>
      <c r="D1163" s="1207">
        <v>4788</v>
      </c>
      <c r="E1163" s="1210">
        <v>1784053</v>
      </c>
      <c r="F1163" s="1207">
        <v>6</v>
      </c>
      <c r="G1163" s="595" t="s">
        <v>796</v>
      </c>
      <c r="H1163" s="604" t="s">
        <v>484</v>
      </c>
      <c r="I1163" s="604" t="s">
        <v>25</v>
      </c>
      <c r="J1163" s="605">
        <v>18</v>
      </c>
      <c r="K1163" s="692">
        <v>12600</v>
      </c>
      <c r="L1163" s="628">
        <v>1</v>
      </c>
      <c r="M1163" s="935" t="s">
        <v>126</v>
      </c>
      <c r="N1163" s="582"/>
      <c r="O1163" s="582"/>
      <c r="P1163" s="582"/>
      <c r="Q1163" s="582"/>
      <c r="R1163" s="582"/>
      <c r="S1163" s="582"/>
      <c r="T1163" s="582"/>
      <c r="U1163" s="582"/>
      <c r="V1163" s="582"/>
      <c r="W1163" s="582"/>
      <c r="X1163" s="582"/>
      <c r="Y1163" s="582"/>
      <c r="Z1163" s="582"/>
      <c r="AA1163" s="582"/>
      <c r="AB1163" s="582"/>
      <c r="AC1163" s="582"/>
      <c r="AD1163" s="582"/>
      <c r="AE1163" s="582"/>
      <c r="AF1163" s="582"/>
      <c r="AG1163" s="582"/>
      <c r="AH1163" s="582"/>
      <c r="AI1163" s="582"/>
      <c r="AJ1163" s="582"/>
      <c r="AK1163" s="582"/>
      <c r="AL1163" s="582"/>
      <c r="AM1163" s="582"/>
      <c r="AN1163" s="582"/>
      <c r="AO1163" s="582"/>
      <c r="AP1163" s="582"/>
      <c r="AQ1163" s="582"/>
      <c r="AR1163" s="582"/>
      <c r="AS1163" s="582"/>
      <c r="AT1163" s="582"/>
      <c r="AU1163" s="582"/>
      <c r="AV1163" s="582"/>
      <c r="AW1163" s="582"/>
      <c r="AX1163" s="582"/>
      <c r="AY1163" s="582"/>
      <c r="AZ1163" s="582"/>
      <c r="BA1163" s="582"/>
      <c r="BB1163" s="582"/>
      <c r="BC1163" s="582"/>
      <c r="BD1163" s="582"/>
      <c r="BE1163" s="582"/>
      <c r="BF1163" s="582"/>
      <c r="BG1163" s="582"/>
      <c r="BH1163" s="582"/>
      <c r="BI1163" s="582"/>
      <c r="BJ1163" s="582"/>
      <c r="BK1163" s="582"/>
      <c r="BL1163" s="582"/>
      <c r="BM1163" s="582"/>
      <c r="BN1163" s="582"/>
      <c r="BO1163" s="582"/>
      <c r="BP1163" s="582"/>
      <c r="BQ1163" s="582"/>
      <c r="BR1163" s="582"/>
      <c r="BS1163" s="582"/>
      <c r="BT1163" s="582"/>
      <c r="BU1163" s="582"/>
      <c r="BV1163" s="583"/>
    </row>
    <row r="1164" spans="1:74" ht="48" customHeight="1" x14ac:dyDescent="0.3">
      <c r="A1164" s="1471"/>
      <c r="B1164" s="1190"/>
      <c r="C1164" s="1423"/>
      <c r="D1164" s="1208"/>
      <c r="E1164" s="1211"/>
      <c r="F1164" s="1208"/>
      <c r="G1164" s="1195" t="s">
        <v>990</v>
      </c>
      <c r="H1164" s="604" t="s">
        <v>855</v>
      </c>
      <c r="I1164" s="604" t="s">
        <v>133</v>
      </c>
      <c r="J1164" s="605">
        <v>6</v>
      </c>
      <c r="K1164" s="696">
        <v>900</v>
      </c>
      <c r="L1164" s="1188">
        <v>2</v>
      </c>
      <c r="M1164" s="1035" t="s">
        <v>135</v>
      </c>
      <c r="N1164" s="582"/>
      <c r="O1164" s="582"/>
      <c r="P1164" s="582"/>
      <c r="Q1164" s="582"/>
      <c r="R1164" s="582"/>
      <c r="S1164" s="582"/>
      <c r="T1164" s="582"/>
      <c r="U1164" s="582"/>
      <c r="V1164" s="582"/>
      <c r="W1164" s="582"/>
      <c r="X1164" s="582"/>
      <c r="Y1164" s="582"/>
      <c r="Z1164" s="582"/>
      <c r="AA1164" s="582"/>
      <c r="AB1164" s="582"/>
      <c r="AC1164" s="582"/>
      <c r="AD1164" s="582"/>
      <c r="AE1164" s="582"/>
      <c r="AF1164" s="582"/>
      <c r="AG1164" s="582"/>
      <c r="AH1164" s="582"/>
      <c r="AI1164" s="582"/>
      <c r="AJ1164" s="582"/>
      <c r="AK1164" s="582"/>
      <c r="AL1164" s="582"/>
      <c r="AM1164" s="582"/>
      <c r="AN1164" s="582"/>
      <c r="AO1164" s="582"/>
      <c r="AP1164" s="582"/>
      <c r="AQ1164" s="582"/>
      <c r="AR1164" s="582"/>
      <c r="AS1164" s="582"/>
      <c r="AT1164" s="582"/>
      <c r="AU1164" s="582"/>
      <c r="AV1164" s="582"/>
      <c r="AW1164" s="582"/>
      <c r="AX1164" s="582"/>
      <c r="AY1164" s="582"/>
      <c r="AZ1164" s="582"/>
      <c r="BA1164" s="582"/>
      <c r="BB1164" s="582"/>
      <c r="BC1164" s="582"/>
      <c r="BD1164" s="582"/>
      <c r="BE1164" s="582"/>
      <c r="BF1164" s="582"/>
      <c r="BG1164" s="582"/>
      <c r="BH1164" s="582"/>
      <c r="BI1164" s="582"/>
      <c r="BJ1164" s="582"/>
      <c r="BK1164" s="582"/>
      <c r="BL1164" s="582"/>
      <c r="BM1164" s="582"/>
      <c r="BN1164" s="582"/>
      <c r="BO1164" s="582"/>
      <c r="BP1164" s="582"/>
      <c r="BQ1164" s="582"/>
      <c r="BR1164" s="582"/>
      <c r="BS1164" s="582"/>
      <c r="BT1164" s="582"/>
      <c r="BU1164" s="582"/>
      <c r="BV1164" s="583"/>
    </row>
    <row r="1165" spans="1:74" ht="48" customHeight="1" x14ac:dyDescent="0.3">
      <c r="A1165" s="1471"/>
      <c r="B1165" s="1190"/>
      <c r="C1165" s="1423"/>
      <c r="D1165" s="1208"/>
      <c r="E1165" s="1211"/>
      <c r="F1165" s="1208"/>
      <c r="G1165" s="1196"/>
      <c r="H1165" s="395" t="s">
        <v>484</v>
      </c>
      <c r="I1165" s="604" t="s">
        <v>25</v>
      </c>
      <c r="J1165" s="605">
        <v>19.2</v>
      </c>
      <c r="K1165" s="693">
        <v>2688</v>
      </c>
      <c r="L1165" s="1188"/>
      <c r="M1165" s="1036"/>
      <c r="N1165" s="582"/>
      <c r="O1165" s="582"/>
      <c r="P1165" s="582"/>
      <c r="Q1165" s="582"/>
      <c r="R1165" s="582"/>
      <c r="S1165" s="582"/>
      <c r="T1165" s="582"/>
      <c r="U1165" s="582"/>
      <c r="V1165" s="582"/>
      <c r="W1165" s="582"/>
      <c r="X1165" s="582"/>
      <c r="Y1165" s="582"/>
      <c r="Z1165" s="582"/>
      <c r="AA1165" s="582"/>
      <c r="AB1165" s="582"/>
      <c r="AC1165" s="582"/>
      <c r="AD1165" s="582"/>
      <c r="AE1165" s="582"/>
      <c r="AF1165" s="582"/>
      <c r="AG1165" s="582"/>
      <c r="AH1165" s="582"/>
      <c r="AI1165" s="582"/>
      <c r="AJ1165" s="582"/>
      <c r="AK1165" s="582"/>
      <c r="AL1165" s="582"/>
      <c r="AM1165" s="582"/>
      <c r="AN1165" s="582"/>
      <c r="AO1165" s="582"/>
      <c r="AP1165" s="582"/>
      <c r="AQ1165" s="582"/>
      <c r="AR1165" s="582"/>
      <c r="AS1165" s="582"/>
      <c r="AT1165" s="582"/>
      <c r="AU1165" s="582"/>
      <c r="AV1165" s="582"/>
      <c r="AW1165" s="582"/>
      <c r="AX1165" s="582"/>
      <c r="AY1165" s="582"/>
      <c r="AZ1165" s="582"/>
      <c r="BA1165" s="582"/>
      <c r="BB1165" s="582"/>
      <c r="BC1165" s="582"/>
      <c r="BD1165" s="582"/>
      <c r="BE1165" s="582"/>
      <c r="BF1165" s="582"/>
      <c r="BG1165" s="582"/>
      <c r="BH1165" s="582"/>
      <c r="BI1165" s="582"/>
      <c r="BJ1165" s="582"/>
      <c r="BK1165" s="582"/>
      <c r="BL1165" s="582"/>
      <c r="BM1165" s="582"/>
      <c r="BN1165" s="582"/>
      <c r="BO1165" s="582"/>
      <c r="BP1165" s="582"/>
      <c r="BQ1165" s="582"/>
      <c r="BR1165" s="582"/>
      <c r="BS1165" s="582"/>
      <c r="BT1165" s="582"/>
      <c r="BU1165" s="582"/>
      <c r="BV1165" s="583"/>
    </row>
    <row r="1166" spans="1:74" ht="48" customHeight="1" x14ac:dyDescent="0.3">
      <c r="A1166" s="1471"/>
      <c r="B1166" s="1190"/>
      <c r="C1166" s="1423"/>
      <c r="D1166" s="1208"/>
      <c r="E1166" s="1211"/>
      <c r="F1166" s="1208"/>
      <c r="G1166" s="595" t="s">
        <v>991</v>
      </c>
      <c r="H1166" s="851" t="s">
        <v>492</v>
      </c>
      <c r="I1166" s="604" t="s">
        <v>25</v>
      </c>
      <c r="J1166" s="605">
        <v>4</v>
      </c>
      <c r="K1166" s="693">
        <v>1200</v>
      </c>
      <c r="L1166" s="628">
        <v>3</v>
      </c>
      <c r="M1166" s="935" t="s">
        <v>493</v>
      </c>
      <c r="N1166" s="582"/>
      <c r="O1166" s="582"/>
      <c r="P1166" s="582"/>
      <c r="Q1166" s="582"/>
      <c r="R1166" s="582"/>
      <c r="S1166" s="582"/>
      <c r="T1166" s="582"/>
      <c r="U1166" s="582"/>
      <c r="V1166" s="582"/>
      <c r="W1166" s="582"/>
      <c r="X1166" s="582"/>
      <c r="Y1166" s="582"/>
      <c r="Z1166" s="582"/>
      <c r="AA1166" s="582"/>
      <c r="AB1166" s="582"/>
      <c r="AC1166" s="582"/>
      <c r="AD1166" s="582"/>
      <c r="AE1166" s="582"/>
      <c r="AF1166" s="582"/>
      <c r="AG1166" s="582"/>
      <c r="AH1166" s="582"/>
      <c r="AI1166" s="582"/>
      <c r="AJ1166" s="582"/>
      <c r="AK1166" s="582"/>
      <c r="AL1166" s="582"/>
      <c r="AM1166" s="582"/>
      <c r="AN1166" s="582"/>
      <c r="AO1166" s="582"/>
      <c r="AP1166" s="582"/>
      <c r="AQ1166" s="582"/>
      <c r="AR1166" s="582"/>
      <c r="AS1166" s="582"/>
      <c r="AT1166" s="582"/>
      <c r="AU1166" s="582"/>
      <c r="AV1166" s="582"/>
      <c r="AW1166" s="582"/>
      <c r="AX1166" s="582"/>
      <c r="AY1166" s="582"/>
      <c r="AZ1166" s="582"/>
      <c r="BA1166" s="582"/>
      <c r="BB1166" s="582"/>
      <c r="BC1166" s="582"/>
      <c r="BD1166" s="582"/>
      <c r="BE1166" s="582"/>
      <c r="BF1166" s="582"/>
      <c r="BG1166" s="582"/>
      <c r="BH1166" s="582"/>
      <c r="BI1166" s="582"/>
      <c r="BJ1166" s="582"/>
      <c r="BK1166" s="582"/>
      <c r="BL1166" s="582"/>
      <c r="BM1166" s="582"/>
      <c r="BN1166" s="582"/>
      <c r="BO1166" s="582"/>
      <c r="BP1166" s="582"/>
      <c r="BQ1166" s="582"/>
      <c r="BR1166" s="582"/>
      <c r="BS1166" s="582"/>
      <c r="BT1166" s="582"/>
      <c r="BU1166" s="582"/>
      <c r="BV1166" s="583"/>
    </row>
    <row r="1167" spans="1:74" ht="12" customHeight="1" x14ac:dyDescent="0.3">
      <c r="A1167" s="1471"/>
      <c r="B1167" s="1190"/>
      <c r="C1167" s="1423"/>
      <c r="D1167" s="1208"/>
      <c r="E1167" s="1211"/>
      <c r="F1167" s="1208"/>
      <c r="G1167" s="1195" t="s">
        <v>992</v>
      </c>
      <c r="H1167" s="1208" t="s">
        <v>492</v>
      </c>
      <c r="I1167" s="1208" t="s">
        <v>25</v>
      </c>
      <c r="J1167" s="1414">
        <v>11.3</v>
      </c>
      <c r="K1167" s="1435">
        <v>2486</v>
      </c>
      <c r="L1167" s="1188">
        <v>4</v>
      </c>
      <c r="M1167" s="1035" t="s">
        <v>490</v>
      </c>
      <c r="N1167" s="582"/>
      <c r="O1167" s="582"/>
      <c r="P1167" s="582"/>
      <c r="Q1167" s="582"/>
      <c r="R1167" s="582"/>
      <c r="S1167" s="582"/>
      <c r="T1167" s="582"/>
      <c r="U1167" s="582"/>
      <c r="V1167" s="582"/>
      <c r="W1167" s="582"/>
      <c r="X1167" s="582"/>
      <c r="Y1167" s="582"/>
      <c r="Z1167" s="582"/>
      <c r="AA1167" s="582"/>
      <c r="AB1167" s="582"/>
      <c r="AC1167" s="582"/>
      <c r="AD1167" s="582"/>
      <c r="AE1167" s="582"/>
      <c r="AF1167" s="582"/>
      <c r="AG1167" s="582"/>
      <c r="AH1167" s="582"/>
      <c r="AI1167" s="582"/>
      <c r="AJ1167" s="582"/>
      <c r="AK1167" s="582"/>
      <c r="AL1167" s="582"/>
      <c r="AM1167" s="582"/>
      <c r="AN1167" s="582"/>
      <c r="AO1167" s="582"/>
      <c r="AP1167" s="582"/>
      <c r="AQ1167" s="582"/>
      <c r="AR1167" s="582"/>
      <c r="AS1167" s="582"/>
      <c r="AT1167" s="582"/>
      <c r="AU1167" s="582"/>
      <c r="AV1167" s="582"/>
      <c r="AW1167" s="582"/>
      <c r="AX1167" s="582"/>
      <c r="AY1167" s="582"/>
      <c r="AZ1167" s="582"/>
      <c r="BA1167" s="582"/>
      <c r="BB1167" s="582"/>
      <c r="BC1167" s="582"/>
      <c r="BD1167" s="582"/>
      <c r="BE1167" s="582"/>
      <c r="BF1167" s="582"/>
      <c r="BG1167" s="582"/>
      <c r="BH1167" s="582"/>
      <c r="BI1167" s="582"/>
      <c r="BJ1167" s="582"/>
      <c r="BK1167" s="582"/>
      <c r="BL1167" s="582"/>
      <c r="BM1167" s="582"/>
      <c r="BN1167" s="582"/>
      <c r="BO1167" s="582"/>
      <c r="BP1167" s="582"/>
      <c r="BQ1167" s="582"/>
      <c r="BR1167" s="582"/>
      <c r="BS1167" s="582"/>
      <c r="BT1167" s="582"/>
      <c r="BU1167" s="582"/>
      <c r="BV1167" s="583"/>
    </row>
    <row r="1168" spans="1:74" ht="48" customHeight="1" x14ac:dyDescent="0.3">
      <c r="A1168" s="1471"/>
      <c r="B1168" s="1190"/>
      <c r="C1168" s="1423"/>
      <c r="D1168" s="1208"/>
      <c r="E1168" s="1211"/>
      <c r="F1168" s="1208"/>
      <c r="G1168" s="1195"/>
      <c r="H1168" s="1413"/>
      <c r="I1168" s="1413"/>
      <c r="J1168" s="1415"/>
      <c r="K1168" s="1436"/>
      <c r="L1168" s="1188"/>
      <c r="M1168" s="1035"/>
      <c r="N1168" s="582"/>
      <c r="O1168" s="582"/>
      <c r="P1168" s="582"/>
      <c r="Q1168" s="582"/>
      <c r="R1168" s="582"/>
      <c r="S1168" s="582"/>
      <c r="T1168" s="582"/>
      <c r="U1168" s="582"/>
      <c r="V1168" s="582"/>
      <c r="W1168" s="582"/>
      <c r="X1168" s="582"/>
      <c r="Y1168" s="582"/>
      <c r="Z1168" s="582"/>
      <c r="AA1168" s="582"/>
      <c r="AB1168" s="582"/>
      <c r="AC1168" s="582"/>
      <c r="AD1168" s="582"/>
      <c r="AE1168" s="582"/>
      <c r="AF1168" s="582"/>
      <c r="AG1168" s="582"/>
      <c r="AH1168" s="582"/>
      <c r="AI1168" s="582"/>
      <c r="AJ1168" s="582"/>
      <c r="AK1168" s="582"/>
      <c r="AL1168" s="582"/>
      <c r="AM1168" s="582"/>
      <c r="AN1168" s="582"/>
      <c r="AO1168" s="582"/>
      <c r="AP1168" s="582"/>
      <c r="AQ1168" s="582"/>
      <c r="AR1168" s="582"/>
      <c r="AS1168" s="582"/>
      <c r="AT1168" s="582"/>
      <c r="AU1168" s="582"/>
      <c r="AV1168" s="582"/>
      <c r="AW1168" s="582"/>
      <c r="AX1168" s="582"/>
      <c r="AY1168" s="582"/>
      <c r="AZ1168" s="582"/>
      <c r="BA1168" s="582"/>
      <c r="BB1168" s="582"/>
      <c r="BC1168" s="582"/>
      <c r="BD1168" s="582"/>
      <c r="BE1168" s="582"/>
      <c r="BF1168" s="582"/>
      <c r="BG1168" s="582"/>
      <c r="BH1168" s="582"/>
      <c r="BI1168" s="582"/>
      <c r="BJ1168" s="582"/>
      <c r="BK1168" s="582"/>
      <c r="BL1168" s="582"/>
      <c r="BM1168" s="582"/>
      <c r="BN1168" s="582"/>
      <c r="BO1168" s="582"/>
      <c r="BP1168" s="582"/>
      <c r="BQ1168" s="582"/>
      <c r="BR1168" s="582"/>
      <c r="BS1168" s="582"/>
      <c r="BT1168" s="582"/>
      <c r="BU1168" s="582"/>
      <c r="BV1168" s="583"/>
    </row>
    <row r="1169" spans="1:74" ht="48" customHeight="1" x14ac:dyDescent="0.3">
      <c r="A1169" s="1471"/>
      <c r="B1169" s="1190"/>
      <c r="C1169" s="1423"/>
      <c r="D1169" s="1208"/>
      <c r="E1169" s="1211"/>
      <c r="F1169" s="1208"/>
      <c r="G1169" s="1196"/>
      <c r="H1169" s="604" t="s">
        <v>492</v>
      </c>
      <c r="I1169" s="604" t="s">
        <v>133</v>
      </c>
      <c r="J1169" s="605">
        <v>2</v>
      </c>
      <c r="K1169" s="693">
        <v>1200</v>
      </c>
      <c r="L1169" s="1188"/>
      <c r="M1169" s="1036"/>
      <c r="N1169" s="582"/>
      <c r="O1169" s="582"/>
      <c r="P1169" s="582"/>
      <c r="Q1169" s="582"/>
      <c r="R1169" s="582"/>
      <c r="S1169" s="582"/>
      <c r="T1169" s="582"/>
      <c r="U1169" s="582"/>
      <c r="V1169" s="582"/>
      <c r="W1169" s="582"/>
      <c r="X1169" s="582"/>
      <c r="Y1169" s="582"/>
      <c r="Z1169" s="582"/>
      <c r="AA1169" s="582"/>
      <c r="AB1169" s="582"/>
      <c r="AC1169" s="582"/>
      <c r="AD1169" s="582"/>
      <c r="AE1169" s="582"/>
      <c r="AF1169" s="582"/>
      <c r="AG1169" s="582"/>
      <c r="AH1169" s="582"/>
      <c r="AI1169" s="582"/>
      <c r="AJ1169" s="582"/>
      <c r="AK1169" s="582"/>
      <c r="AL1169" s="582"/>
      <c r="AM1169" s="582"/>
      <c r="AN1169" s="582"/>
      <c r="AO1169" s="582"/>
      <c r="AP1169" s="582"/>
      <c r="AQ1169" s="582"/>
      <c r="AR1169" s="582"/>
      <c r="AS1169" s="582"/>
      <c r="AT1169" s="582"/>
      <c r="AU1169" s="582"/>
      <c r="AV1169" s="582"/>
      <c r="AW1169" s="582"/>
      <c r="AX1169" s="582"/>
      <c r="AY1169" s="582"/>
      <c r="AZ1169" s="582"/>
      <c r="BA1169" s="582"/>
      <c r="BB1169" s="582"/>
      <c r="BC1169" s="582"/>
      <c r="BD1169" s="582"/>
      <c r="BE1169" s="582"/>
      <c r="BF1169" s="582"/>
      <c r="BG1169" s="582"/>
      <c r="BH1169" s="582"/>
      <c r="BI1169" s="582"/>
      <c r="BJ1169" s="582"/>
      <c r="BK1169" s="582"/>
      <c r="BL1169" s="582"/>
      <c r="BM1169" s="582"/>
      <c r="BN1169" s="582"/>
      <c r="BO1169" s="582"/>
      <c r="BP1169" s="582"/>
      <c r="BQ1169" s="582"/>
      <c r="BR1169" s="582"/>
      <c r="BS1169" s="582"/>
      <c r="BT1169" s="582"/>
      <c r="BU1169" s="582"/>
      <c r="BV1169" s="583"/>
    </row>
    <row r="1170" spans="1:74" ht="48" customHeight="1" x14ac:dyDescent="0.3">
      <c r="A1170" s="1471"/>
      <c r="B1170" s="1190"/>
      <c r="C1170" s="1423"/>
      <c r="D1170" s="1208"/>
      <c r="E1170" s="1211"/>
      <c r="F1170" s="1208"/>
      <c r="G1170" s="624" t="s">
        <v>993</v>
      </c>
      <c r="H1170" s="606" t="s">
        <v>492</v>
      </c>
      <c r="I1170" s="606" t="s">
        <v>25</v>
      </c>
      <c r="J1170" s="617">
        <v>5</v>
      </c>
      <c r="K1170" s="693">
        <v>1600</v>
      </c>
      <c r="L1170" s="628">
        <v>5</v>
      </c>
      <c r="M1170" s="935" t="s">
        <v>577</v>
      </c>
      <c r="N1170" s="582"/>
      <c r="O1170" s="582"/>
      <c r="P1170" s="582"/>
      <c r="Q1170" s="582"/>
      <c r="R1170" s="582"/>
      <c r="S1170" s="582"/>
      <c r="T1170" s="582"/>
      <c r="U1170" s="582"/>
      <c r="V1170" s="582"/>
      <c r="W1170" s="582"/>
      <c r="X1170" s="582"/>
      <c r="Y1170" s="582"/>
      <c r="Z1170" s="582"/>
      <c r="AA1170" s="582"/>
      <c r="AB1170" s="582"/>
      <c r="AC1170" s="582"/>
      <c r="AD1170" s="582"/>
      <c r="AE1170" s="582"/>
      <c r="AF1170" s="582"/>
      <c r="AG1170" s="582"/>
      <c r="AH1170" s="582"/>
      <c r="AI1170" s="582"/>
      <c r="AJ1170" s="582"/>
      <c r="AK1170" s="582"/>
      <c r="AL1170" s="582"/>
      <c r="AM1170" s="582"/>
      <c r="AN1170" s="582"/>
      <c r="AO1170" s="582"/>
      <c r="AP1170" s="582"/>
      <c r="AQ1170" s="582"/>
      <c r="AR1170" s="582"/>
      <c r="AS1170" s="582"/>
      <c r="AT1170" s="582"/>
      <c r="AU1170" s="582"/>
      <c r="AV1170" s="582"/>
      <c r="AW1170" s="582"/>
      <c r="AX1170" s="582"/>
      <c r="AY1170" s="582"/>
      <c r="AZ1170" s="582"/>
      <c r="BA1170" s="582"/>
      <c r="BB1170" s="582"/>
      <c r="BC1170" s="582"/>
      <c r="BD1170" s="582"/>
      <c r="BE1170" s="582"/>
      <c r="BF1170" s="582"/>
      <c r="BG1170" s="582"/>
      <c r="BH1170" s="582"/>
      <c r="BI1170" s="582"/>
      <c r="BJ1170" s="582"/>
      <c r="BK1170" s="582"/>
      <c r="BL1170" s="582"/>
      <c r="BM1170" s="582"/>
      <c r="BN1170" s="582"/>
      <c r="BO1170" s="582"/>
      <c r="BP1170" s="582"/>
      <c r="BQ1170" s="582"/>
      <c r="BR1170" s="582"/>
      <c r="BS1170" s="582"/>
      <c r="BT1170" s="582"/>
      <c r="BU1170" s="582"/>
      <c r="BV1170" s="583"/>
    </row>
    <row r="1171" spans="1:74" ht="48" customHeight="1" x14ac:dyDescent="0.3">
      <c r="A1171" s="1471"/>
      <c r="B1171" s="1190"/>
      <c r="C1171" s="1423"/>
      <c r="D1171" s="1209"/>
      <c r="E1171" s="1212"/>
      <c r="F1171" s="1209"/>
      <c r="G1171" s="476" t="s">
        <v>810</v>
      </c>
      <c r="H1171" s="643" t="s">
        <v>492</v>
      </c>
      <c r="I1171" s="643" t="s">
        <v>25</v>
      </c>
      <c r="J1171" s="643">
        <v>1</v>
      </c>
      <c r="K1171" s="688">
        <v>350</v>
      </c>
      <c r="L1171" s="628">
        <v>6</v>
      </c>
      <c r="M1171" s="935" t="s">
        <v>493</v>
      </c>
      <c r="N1171" s="582"/>
      <c r="O1171" s="582"/>
      <c r="P1171" s="582"/>
      <c r="Q1171" s="582"/>
      <c r="R1171" s="582"/>
      <c r="S1171" s="582"/>
      <c r="T1171" s="582"/>
      <c r="U1171" s="582"/>
      <c r="V1171" s="582"/>
      <c r="W1171" s="582"/>
      <c r="X1171" s="582"/>
      <c r="Y1171" s="582"/>
      <c r="Z1171" s="582"/>
      <c r="AA1171" s="582"/>
      <c r="AB1171" s="582"/>
      <c r="AC1171" s="582"/>
      <c r="AD1171" s="582"/>
      <c r="AE1171" s="582"/>
      <c r="AF1171" s="582"/>
      <c r="AG1171" s="582"/>
      <c r="AH1171" s="582"/>
      <c r="AI1171" s="582"/>
      <c r="AJ1171" s="582"/>
      <c r="AK1171" s="582"/>
      <c r="AL1171" s="582"/>
      <c r="AM1171" s="582"/>
      <c r="AN1171" s="582"/>
      <c r="AO1171" s="582"/>
      <c r="AP1171" s="582"/>
      <c r="AQ1171" s="582"/>
      <c r="AR1171" s="582"/>
      <c r="AS1171" s="582"/>
      <c r="AT1171" s="582"/>
      <c r="AU1171" s="582"/>
      <c r="AV1171" s="582"/>
      <c r="AW1171" s="582"/>
      <c r="AX1171" s="582"/>
      <c r="AY1171" s="582"/>
      <c r="AZ1171" s="582"/>
      <c r="BA1171" s="582"/>
      <c r="BB1171" s="582"/>
      <c r="BC1171" s="582"/>
      <c r="BD1171" s="582"/>
      <c r="BE1171" s="582"/>
      <c r="BF1171" s="582"/>
      <c r="BG1171" s="582"/>
      <c r="BH1171" s="582"/>
      <c r="BI1171" s="582"/>
      <c r="BJ1171" s="582"/>
      <c r="BK1171" s="582"/>
      <c r="BL1171" s="582"/>
      <c r="BM1171" s="582"/>
      <c r="BN1171" s="582"/>
      <c r="BO1171" s="582"/>
      <c r="BP1171" s="582"/>
      <c r="BQ1171" s="582"/>
      <c r="BR1171" s="582"/>
      <c r="BS1171" s="582"/>
      <c r="BT1171" s="582"/>
      <c r="BU1171" s="582"/>
      <c r="BV1171" s="583"/>
    </row>
    <row r="1172" spans="1:74" ht="39.75" customHeight="1" x14ac:dyDescent="0.3">
      <c r="A1172" s="399" t="s">
        <v>480</v>
      </c>
      <c r="B1172" s="214" t="s">
        <v>811</v>
      </c>
      <c r="C1172" s="80" t="s">
        <v>480</v>
      </c>
      <c r="D1172" s="62" t="s">
        <v>480</v>
      </c>
      <c r="E1172" s="669" t="s">
        <v>480</v>
      </c>
      <c r="F1172" s="62">
        <v>6</v>
      </c>
      <c r="G1172" s="71" t="s">
        <v>480</v>
      </c>
      <c r="H1172" s="54" t="s">
        <v>480</v>
      </c>
      <c r="I1172" s="54" t="s">
        <v>480</v>
      </c>
      <c r="J1172" s="64" t="s">
        <v>480</v>
      </c>
      <c r="K1172" s="660">
        <f>SUM(K1163:K1171)</f>
        <v>23024</v>
      </c>
      <c r="L1172" s="630">
        <v>6</v>
      </c>
      <c r="M1172" s="937" t="s">
        <v>480</v>
      </c>
      <c r="N1172" s="582"/>
      <c r="O1172" s="582"/>
      <c r="P1172" s="582"/>
      <c r="Q1172" s="582"/>
      <c r="R1172" s="582"/>
      <c r="S1172" s="582"/>
      <c r="T1172" s="582"/>
      <c r="U1172" s="582"/>
      <c r="V1172" s="582"/>
      <c r="W1172" s="582"/>
      <c r="X1172" s="582"/>
      <c r="Y1172" s="582"/>
      <c r="Z1172" s="582"/>
      <c r="AA1172" s="582"/>
      <c r="AB1172" s="582"/>
      <c r="AC1172" s="582"/>
      <c r="AD1172" s="582"/>
      <c r="AE1172" s="582"/>
      <c r="AF1172" s="582"/>
      <c r="AG1172" s="582"/>
      <c r="AH1172" s="582"/>
      <c r="AI1172" s="582"/>
      <c r="AJ1172" s="582"/>
      <c r="AK1172" s="582"/>
      <c r="AL1172" s="582"/>
      <c r="AM1172" s="582"/>
      <c r="AN1172" s="582"/>
      <c r="AO1172" s="582"/>
      <c r="AP1172" s="582"/>
      <c r="AQ1172" s="582"/>
      <c r="AR1172" s="582"/>
      <c r="AS1172" s="582"/>
      <c r="AT1172" s="582"/>
      <c r="AU1172" s="582"/>
      <c r="AV1172" s="582"/>
      <c r="AW1172" s="582"/>
      <c r="AX1172" s="582"/>
      <c r="AY1172" s="582"/>
      <c r="AZ1172" s="582"/>
      <c r="BA1172" s="582"/>
      <c r="BB1172" s="582"/>
      <c r="BC1172" s="582"/>
      <c r="BD1172" s="582"/>
      <c r="BE1172" s="582"/>
      <c r="BF1172" s="582"/>
      <c r="BG1172" s="582"/>
      <c r="BH1172" s="582"/>
      <c r="BI1172" s="582"/>
      <c r="BJ1172" s="582"/>
      <c r="BK1172" s="582"/>
      <c r="BL1172" s="582"/>
      <c r="BM1172" s="582"/>
      <c r="BN1172" s="582"/>
      <c r="BO1172" s="582"/>
      <c r="BP1172" s="582"/>
      <c r="BQ1172" s="582"/>
      <c r="BR1172" s="582"/>
      <c r="BS1172" s="582"/>
      <c r="BT1172" s="582"/>
      <c r="BU1172" s="582"/>
      <c r="BV1172" s="583"/>
    </row>
    <row r="1173" spans="1:74" ht="42.75" customHeight="1" x14ac:dyDescent="0.3">
      <c r="A1173" s="1227">
        <v>44</v>
      </c>
      <c r="B1173" s="1207" t="s">
        <v>46</v>
      </c>
      <c r="C1173" s="1207" t="s">
        <v>994</v>
      </c>
      <c r="D1173" s="1207">
        <v>3266</v>
      </c>
      <c r="E1173" s="1210">
        <v>1216941</v>
      </c>
      <c r="F1173" s="1207">
        <v>4</v>
      </c>
      <c r="G1173" s="383" t="s">
        <v>796</v>
      </c>
      <c r="H1173" s="395" t="s">
        <v>484</v>
      </c>
      <c r="I1173" s="395" t="s">
        <v>25</v>
      </c>
      <c r="J1173" s="396">
        <v>13.3</v>
      </c>
      <c r="K1173" s="685">
        <v>9300</v>
      </c>
      <c r="L1173" s="629">
        <v>1</v>
      </c>
      <c r="M1173" s="935" t="s">
        <v>126</v>
      </c>
      <c r="N1173" s="582"/>
      <c r="O1173" s="582"/>
      <c r="P1173" s="582"/>
      <c r="Q1173" s="582"/>
      <c r="R1173" s="582"/>
      <c r="S1173" s="582"/>
      <c r="T1173" s="582"/>
      <c r="U1173" s="582"/>
      <c r="V1173" s="582"/>
      <c r="W1173" s="582"/>
      <c r="X1173" s="582"/>
      <c r="Y1173" s="582"/>
      <c r="Z1173" s="582"/>
      <c r="AA1173" s="582"/>
      <c r="AB1173" s="582"/>
      <c r="AC1173" s="582"/>
      <c r="AD1173" s="582"/>
      <c r="AE1173" s="582"/>
      <c r="AF1173" s="582"/>
      <c r="AG1173" s="582"/>
      <c r="AH1173" s="582"/>
      <c r="AI1173" s="582"/>
      <c r="AJ1173" s="582"/>
      <c r="AK1173" s="582"/>
      <c r="AL1173" s="582"/>
      <c r="AM1173" s="582"/>
      <c r="AN1173" s="582"/>
      <c r="AO1173" s="582"/>
      <c r="AP1173" s="582"/>
      <c r="AQ1173" s="582"/>
      <c r="AR1173" s="582"/>
      <c r="AS1173" s="582"/>
      <c r="AT1173" s="582"/>
      <c r="AU1173" s="582"/>
      <c r="AV1173" s="582"/>
      <c r="AW1173" s="582"/>
      <c r="AX1173" s="582"/>
      <c r="AY1173" s="582"/>
      <c r="AZ1173" s="582"/>
      <c r="BA1173" s="582"/>
      <c r="BB1173" s="582"/>
      <c r="BC1173" s="582"/>
      <c r="BD1173" s="582"/>
      <c r="BE1173" s="582"/>
      <c r="BF1173" s="582"/>
      <c r="BG1173" s="582"/>
      <c r="BH1173" s="582"/>
      <c r="BI1173" s="582"/>
      <c r="BJ1173" s="582"/>
      <c r="BK1173" s="582"/>
      <c r="BL1173" s="582"/>
      <c r="BM1173" s="582"/>
      <c r="BN1173" s="582"/>
      <c r="BO1173" s="582"/>
      <c r="BP1173" s="582"/>
      <c r="BQ1173" s="582"/>
      <c r="BR1173" s="582"/>
      <c r="BS1173" s="582"/>
      <c r="BT1173" s="582"/>
      <c r="BU1173" s="582"/>
      <c r="BV1173" s="583"/>
    </row>
    <row r="1174" spans="1:74" ht="42.75" customHeight="1" x14ac:dyDescent="0.3">
      <c r="A1174" s="1228"/>
      <c r="B1174" s="1208"/>
      <c r="C1174" s="1208"/>
      <c r="D1174" s="1208"/>
      <c r="E1174" s="1211"/>
      <c r="F1174" s="1208"/>
      <c r="G1174" s="1213" t="s">
        <v>995</v>
      </c>
      <c r="H1174" s="395" t="s">
        <v>798</v>
      </c>
      <c r="I1174" s="395" t="s">
        <v>133</v>
      </c>
      <c r="J1174" s="396">
        <v>4</v>
      </c>
      <c r="K1174" s="685">
        <v>600</v>
      </c>
      <c r="L1174" s="1394">
        <v>2</v>
      </c>
      <c r="M1174" s="1035" t="s">
        <v>135</v>
      </c>
      <c r="N1174" s="582"/>
      <c r="O1174" s="582"/>
      <c r="P1174" s="582"/>
      <c r="Q1174" s="582"/>
      <c r="R1174" s="582"/>
      <c r="S1174" s="582"/>
      <c r="T1174" s="582"/>
      <c r="U1174" s="582"/>
      <c r="V1174" s="582"/>
      <c r="W1174" s="582"/>
      <c r="X1174" s="582"/>
      <c r="Y1174" s="582"/>
      <c r="Z1174" s="582"/>
      <c r="AA1174" s="582"/>
      <c r="AB1174" s="582"/>
      <c r="AC1174" s="582"/>
      <c r="AD1174" s="582"/>
      <c r="AE1174" s="582"/>
      <c r="AF1174" s="582"/>
      <c r="AG1174" s="582"/>
      <c r="AH1174" s="582"/>
      <c r="AI1174" s="582"/>
      <c r="AJ1174" s="582"/>
      <c r="AK1174" s="582"/>
      <c r="AL1174" s="582"/>
      <c r="AM1174" s="582"/>
      <c r="AN1174" s="582"/>
      <c r="AO1174" s="582"/>
      <c r="AP1174" s="582"/>
      <c r="AQ1174" s="582"/>
      <c r="AR1174" s="582"/>
      <c r="AS1174" s="582"/>
      <c r="AT1174" s="582"/>
      <c r="AU1174" s="582"/>
      <c r="AV1174" s="582"/>
      <c r="AW1174" s="582"/>
      <c r="AX1174" s="582"/>
      <c r="AY1174" s="582"/>
      <c r="AZ1174" s="582"/>
      <c r="BA1174" s="582"/>
      <c r="BB1174" s="582"/>
      <c r="BC1174" s="582"/>
      <c r="BD1174" s="582"/>
      <c r="BE1174" s="582"/>
      <c r="BF1174" s="582"/>
      <c r="BG1174" s="582"/>
      <c r="BH1174" s="582"/>
      <c r="BI1174" s="582"/>
      <c r="BJ1174" s="582"/>
      <c r="BK1174" s="582"/>
      <c r="BL1174" s="582"/>
      <c r="BM1174" s="582"/>
      <c r="BN1174" s="582"/>
      <c r="BO1174" s="582"/>
      <c r="BP1174" s="582"/>
      <c r="BQ1174" s="582"/>
      <c r="BR1174" s="582"/>
      <c r="BS1174" s="582"/>
      <c r="BT1174" s="582"/>
      <c r="BU1174" s="582"/>
      <c r="BV1174" s="583"/>
    </row>
    <row r="1175" spans="1:74" ht="42.75" customHeight="1" x14ac:dyDescent="0.3">
      <c r="A1175" s="1228"/>
      <c r="B1175" s="1208"/>
      <c r="C1175" s="1208"/>
      <c r="D1175" s="1208"/>
      <c r="E1175" s="1211"/>
      <c r="F1175" s="1208"/>
      <c r="G1175" s="1214"/>
      <c r="H1175" s="395" t="s">
        <v>484</v>
      </c>
      <c r="I1175" s="395" t="s">
        <v>25</v>
      </c>
      <c r="J1175" s="396">
        <v>10.5</v>
      </c>
      <c r="K1175" s="685">
        <v>1470</v>
      </c>
      <c r="L1175" s="1394"/>
      <c r="M1175" s="1036"/>
      <c r="N1175" s="582"/>
      <c r="O1175" s="582"/>
      <c r="P1175" s="582"/>
      <c r="Q1175" s="582"/>
      <c r="R1175" s="582"/>
      <c r="S1175" s="582"/>
      <c r="T1175" s="582"/>
      <c r="U1175" s="582"/>
      <c r="V1175" s="582"/>
      <c r="W1175" s="582"/>
      <c r="X1175" s="582"/>
      <c r="Y1175" s="582"/>
      <c r="Z1175" s="582"/>
      <c r="AA1175" s="582"/>
      <c r="AB1175" s="582"/>
      <c r="AC1175" s="582"/>
      <c r="AD1175" s="582"/>
      <c r="AE1175" s="582"/>
      <c r="AF1175" s="582"/>
      <c r="AG1175" s="582"/>
      <c r="AH1175" s="582"/>
      <c r="AI1175" s="582"/>
      <c r="AJ1175" s="582"/>
      <c r="AK1175" s="582"/>
      <c r="AL1175" s="582"/>
      <c r="AM1175" s="582"/>
      <c r="AN1175" s="582"/>
      <c r="AO1175" s="582"/>
      <c r="AP1175" s="582"/>
      <c r="AQ1175" s="582"/>
      <c r="AR1175" s="582"/>
      <c r="AS1175" s="582"/>
      <c r="AT1175" s="582"/>
      <c r="AU1175" s="582"/>
      <c r="AV1175" s="582"/>
      <c r="AW1175" s="582"/>
      <c r="AX1175" s="582"/>
      <c r="AY1175" s="582"/>
      <c r="AZ1175" s="582"/>
      <c r="BA1175" s="582"/>
      <c r="BB1175" s="582"/>
      <c r="BC1175" s="582"/>
      <c r="BD1175" s="582"/>
      <c r="BE1175" s="582"/>
      <c r="BF1175" s="582"/>
      <c r="BG1175" s="582"/>
      <c r="BH1175" s="582"/>
      <c r="BI1175" s="582"/>
      <c r="BJ1175" s="582"/>
      <c r="BK1175" s="582"/>
      <c r="BL1175" s="582"/>
      <c r="BM1175" s="582"/>
      <c r="BN1175" s="582"/>
      <c r="BO1175" s="582"/>
      <c r="BP1175" s="582"/>
      <c r="BQ1175" s="582"/>
      <c r="BR1175" s="582"/>
      <c r="BS1175" s="582"/>
      <c r="BT1175" s="582"/>
      <c r="BU1175" s="582"/>
      <c r="BV1175" s="583"/>
    </row>
    <row r="1176" spans="1:74" ht="81.75" customHeight="1" x14ac:dyDescent="0.3">
      <c r="A1176" s="1228"/>
      <c r="B1176" s="1208"/>
      <c r="C1176" s="1208"/>
      <c r="D1176" s="1208"/>
      <c r="E1176" s="1211"/>
      <c r="F1176" s="1208"/>
      <c r="G1176" s="407" t="s">
        <v>996</v>
      </c>
      <c r="H1176" s="600" t="s">
        <v>489</v>
      </c>
      <c r="I1176" s="600" t="s">
        <v>505</v>
      </c>
      <c r="J1176" s="654">
        <v>180</v>
      </c>
      <c r="K1176" s="683">
        <v>3940</v>
      </c>
      <c r="L1176" s="629">
        <v>3</v>
      </c>
      <c r="M1176" s="935" t="s">
        <v>158</v>
      </c>
      <c r="N1176" s="582"/>
      <c r="O1176" s="582"/>
      <c r="P1176" s="582"/>
      <c r="Q1176" s="582"/>
      <c r="R1176" s="582"/>
      <c r="S1176" s="582"/>
      <c r="T1176" s="582"/>
      <c r="U1176" s="582"/>
      <c r="V1176" s="582"/>
      <c r="W1176" s="582"/>
      <c r="X1176" s="582"/>
      <c r="Y1176" s="582"/>
      <c r="Z1176" s="582"/>
      <c r="AA1176" s="582"/>
      <c r="AB1176" s="582"/>
      <c r="AC1176" s="582"/>
      <c r="AD1176" s="582"/>
      <c r="AE1176" s="582"/>
      <c r="AF1176" s="582"/>
      <c r="AG1176" s="582"/>
      <c r="AH1176" s="582"/>
      <c r="AI1176" s="582"/>
      <c r="AJ1176" s="582"/>
      <c r="AK1176" s="582"/>
      <c r="AL1176" s="582"/>
      <c r="AM1176" s="582"/>
      <c r="AN1176" s="582"/>
      <c r="AO1176" s="582"/>
      <c r="AP1176" s="582"/>
      <c r="AQ1176" s="582"/>
      <c r="AR1176" s="582"/>
      <c r="AS1176" s="582"/>
      <c r="AT1176" s="582"/>
      <c r="AU1176" s="582"/>
      <c r="AV1176" s="582"/>
      <c r="AW1176" s="582"/>
      <c r="AX1176" s="582"/>
      <c r="AY1176" s="582"/>
      <c r="AZ1176" s="582"/>
      <c r="BA1176" s="582"/>
      <c r="BB1176" s="582"/>
      <c r="BC1176" s="582"/>
      <c r="BD1176" s="582"/>
      <c r="BE1176" s="582"/>
      <c r="BF1176" s="582"/>
      <c r="BG1176" s="582"/>
      <c r="BH1176" s="582"/>
      <c r="BI1176" s="582"/>
      <c r="BJ1176" s="582"/>
      <c r="BK1176" s="582"/>
      <c r="BL1176" s="582"/>
      <c r="BM1176" s="582"/>
      <c r="BN1176" s="582"/>
      <c r="BO1176" s="582"/>
      <c r="BP1176" s="582"/>
      <c r="BQ1176" s="582"/>
      <c r="BR1176" s="582"/>
      <c r="BS1176" s="582"/>
      <c r="BT1176" s="582"/>
      <c r="BU1176" s="582"/>
      <c r="BV1176" s="583"/>
    </row>
    <row r="1177" spans="1:74" ht="54.75" customHeight="1" x14ac:dyDescent="0.3">
      <c r="A1177" s="1229"/>
      <c r="B1177" s="1209"/>
      <c r="C1177" s="1209"/>
      <c r="D1177" s="1209"/>
      <c r="E1177" s="1212"/>
      <c r="F1177" s="1209"/>
      <c r="G1177" s="476" t="s">
        <v>893</v>
      </c>
      <c r="H1177" s="643" t="s">
        <v>492</v>
      </c>
      <c r="I1177" s="643" t="s">
        <v>25</v>
      </c>
      <c r="J1177" s="643">
        <v>1</v>
      </c>
      <c r="K1177" s="691">
        <v>350</v>
      </c>
      <c r="L1177" s="629">
        <v>4</v>
      </c>
      <c r="M1177" s="935" t="s">
        <v>493</v>
      </c>
      <c r="N1177" s="582"/>
      <c r="O1177" s="582"/>
      <c r="P1177" s="582"/>
      <c r="Q1177" s="582"/>
      <c r="R1177" s="582"/>
      <c r="S1177" s="582"/>
      <c r="T1177" s="582"/>
      <c r="U1177" s="582"/>
      <c r="V1177" s="582"/>
      <c r="W1177" s="582"/>
      <c r="X1177" s="582"/>
      <c r="Y1177" s="582"/>
      <c r="Z1177" s="582"/>
      <c r="AA1177" s="582"/>
      <c r="AB1177" s="582"/>
      <c r="AC1177" s="582"/>
      <c r="AD1177" s="582"/>
      <c r="AE1177" s="582"/>
      <c r="AF1177" s="582"/>
      <c r="AG1177" s="582"/>
      <c r="AH1177" s="582"/>
      <c r="AI1177" s="582"/>
      <c r="AJ1177" s="582"/>
      <c r="AK1177" s="582"/>
      <c r="AL1177" s="582"/>
      <c r="AM1177" s="582"/>
      <c r="AN1177" s="582"/>
      <c r="AO1177" s="582"/>
      <c r="AP1177" s="582"/>
      <c r="AQ1177" s="582"/>
      <c r="AR1177" s="582"/>
      <c r="AS1177" s="582"/>
      <c r="AT1177" s="582"/>
      <c r="AU1177" s="582"/>
      <c r="AV1177" s="582"/>
      <c r="AW1177" s="582"/>
      <c r="AX1177" s="582"/>
      <c r="AY1177" s="582"/>
      <c r="AZ1177" s="582"/>
      <c r="BA1177" s="582"/>
      <c r="BB1177" s="582"/>
      <c r="BC1177" s="582"/>
      <c r="BD1177" s="582"/>
      <c r="BE1177" s="582"/>
      <c r="BF1177" s="582"/>
      <c r="BG1177" s="582"/>
      <c r="BH1177" s="582"/>
      <c r="BI1177" s="582"/>
      <c r="BJ1177" s="582"/>
      <c r="BK1177" s="582"/>
      <c r="BL1177" s="582"/>
      <c r="BM1177" s="582"/>
      <c r="BN1177" s="582"/>
      <c r="BO1177" s="582"/>
      <c r="BP1177" s="582"/>
      <c r="BQ1177" s="582"/>
      <c r="BR1177" s="582"/>
      <c r="BS1177" s="582"/>
      <c r="BT1177" s="582"/>
      <c r="BU1177" s="582"/>
      <c r="BV1177" s="583"/>
    </row>
    <row r="1178" spans="1:74" ht="39.75" customHeight="1" x14ac:dyDescent="0.3">
      <c r="A1178" s="337" t="s">
        <v>480</v>
      </c>
      <c r="B1178" s="80" t="s">
        <v>811</v>
      </c>
      <c r="C1178" s="80" t="s">
        <v>480</v>
      </c>
      <c r="D1178" s="62" t="s">
        <v>480</v>
      </c>
      <c r="E1178" s="669" t="s">
        <v>480</v>
      </c>
      <c r="F1178" s="62">
        <v>4</v>
      </c>
      <c r="G1178" s="71" t="s">
        <v>480</v>
      </c>
      <c r="H1178" s="54" t="s">
        <v>480</v>
      </c>
      <c r="I1178" s="54" t="s">
        <v>480</v>
      </c>
      <c r="J1178" s="64" t="s">
        <v>480</v>
      </c>
      <c r="K1178" s="660">
        <f>SUM(K1173:K1177)</f>
        <v>15660</v>
      </c>
      <c r="L1178" s="630">
        <v>4</v>
      </c>
      <c r="M1178" s="937" t="s">
        <v>480</v>
      </c>
      <c r="N1178" s="582"/>
      <c r="O1178" s="582"/>
      <c r="P1178" s="582"/>
      <c r="Q1178" s="582"/>
      <c r="R1178" s="582"/>
      <c r="S1178" s="582"/>
      <c r="T1178" s="582"/>
      <c r="U1178" s="582"/>
      <c r="V1178" s="582"/>
      <c r="W1178" s="582"/>
      <c r="X1178" s="582"/>
      <c r="Y1178" s="582"/>
      <c r="Z1178" s="582"/>
      <c r="AA1178" s="582"/>
      <c r="AB1178" s="582"/>
      <c r="AC1178" s="582"/>
      <c r="AD1178" s="582"/>
      <c r="AE1178" s="582"/>
      <c r="AF1178" s="582"/>
      <c r="AG1178" s="582"/>
      <c r="AH1178" s="582"/>
      <c r="AI1178" s="582"/>
      <c r="AJ1178" s="582"/>
      <c r="AK1178" s="582"/>
      <c r="AL1178" s="582"/>
      <c r="AM1178" s="582"/>
      <c r="AN1178" s="582"/>
      <c r="AO1178" s="582"/>
      <c r="AP1178" s="582"/>
      <c r="AQ1178" s="582"/>
      <c r="AR1178" s="582"/>
      <c r="AS1178" s="582"/>
      <c r="AT1178" s="582"/>
      <c r="AU1178" s="582"/>
      <c r="AV1178" s="582"/>
      <c r="AW1178" s="582"/>
      <c r="AX1178" s="582"/>
      <c r="AY1178" s="582"/>
      <c r="AZ1178" s="582"/>
      <c r="BA1178" s="582"/>
      <c r="BB1178" s="582"/>
      <c r="BC1178" s="582"/>
      <c r="BD1178" s="582"/>
      <c r="BE1178" s="582"/>
      <c r="BF1178" s="582"/>
      <c r="BG1178" s="582"/>
      <c r="BH1178" s="582"/>
      <c r="BI1178" s="582"/>
      <c r="BJ1178" s="582"/>
      <c r="BK1178" s="582"/>
      <c r="BL1178" s="582"/>
      <c r="BM1178" s="582"/>
      <c r="BN1178" s="582"/>
      <c r="BO1178" s="582"/>
      <c r="BP1178" s="582"/>
      <c r="BQ1178" s="582"/>
      <c r="BR1178" s="582"/>
      <c r="BS1178" s="582"/>
      <c r="BT1178" s="582"/>
      <c r="BU1178" s="582"/>
      <c r="BV1178" s="583"/>
    </row>
    <row r="1179" spans="1:74" ht="57.75" customHeight="1" x14ac:dyDescent="0.3">
      <c r="A1179" s="1227">
        <v>45</v>
      </c>
      <c r="B1179" s="1207" t="s">
        <v>46</v>
      </c>
      <c r="C1179" s="1207" t="s">
        <v>997</v>
      </c>
      <c r="D1179" s="1207">
        <v>3866</v>
      </c>
      <c r="E1179" s="1210">
        <v>1440507</v>
      </c>
      <c r="F1179" s="1454">
        <v>5</v>
      </c>
      <c r="G1179" s="595" t="s">
        <v>796</v>
      </c>
      <c r="H1179" s="604" t="s">
        <v>484</v>
      </c>
      <c r="I1179" s="604" t="s">
        <v>25</v>
      </c>
      <c r="J1179" s="605">
        <v>10</v>
      </c>
      <c r="K1179" s="687">
        <v>7000</v>
      </c>
      <c r="L1179" s="628">
        <v>1</v>
      </c>
      <c r="M1179" s="935" t="s">
        <v>126</v>
      </c>
      <c r="N1179" s="582"/>
      <c r="O1179" s="582"/>
      <c r="P1179" s="582"/>
      <c r="Q1179" s="582"/>
      <c r="R1179" s="582"/>
      <c r="S1179" s="582"/>
      <c r="T1179" s="582"/>
      <c r="U1179" s="582"/>
      <c r="V1179" s="582"/>
      <c r="W1179" s="582"/>
      <c r="X1179" s="582"/>
      <c r="Y1179" s="582"/>
      <c r="Z1179" s="582"/>
      <c r="AA1179" s="582"/>
      <c r="AB1179" s="582"/>
      <c r="AC1179" s="582"/>
      <c r="AD1179" s="582"/>
      <c r="AE1179" s="582"/>
      <c r="AF1179" s="582"/>
      <c r="AG1179" s="582"/>
      <c r="AH1179" s="582"/>
      <c r="AI1179" s="582"/>
      <c r="AJ1179" s="582"/>
      <c r="AK1179" s="582"/>
      <c r="AL1179" s="582"/>
      <c r="AM1179" s="582"/>
      <c r="AN1179" s="582"/>
      <c r="AO1179" s="582"/>
      <c r="AP1179" s="582"/>
      <c r="AQ1179" s="582"/>
      <c r="AR1179" s="582"/>
      <c r="AS1179" s="582"/>
      <c r="AT1179" s="582"/>
      <c r="AU1179" s="582"/>
      <c r="AV1179" s="582"/>
      <c r="AW1179" s="582"/>
      <c r="AX1179" s="582"/>
      <c r="AY1179" s="582"/>
      <c r="AZ1179" s="582"/>
      <c r="BA1179" s="582"/>
      <c r="BB1179" s="582"/>
      <c r="BC1179" s="582"/>
      <c r="BD1179" s="582"/>
      <c r="BE1179" s="582"/>
      <c r="BF1179" s="582"/>
      <c r="BG1179" s="582"/>
      <c r="BH1179" s="582"/>
      <c r="BI1179" s="582"/>
      <c r="BJ1179" s="582"/>
      <c r="BK1179" s="582"/>
      <c r="BL1179" s="582"/>
      <c r="BM1179" s="582"/>
      <c r="BN1179" s="582"/>
      <c r="BO1179" s="582"/>
      <c r="BP1179" s="582"/>
      <c r="BQ1179" s="582"/>
      <c r="BR1179" s="582"/>
      <c r="BS1179" s="582"/>
      <c r="BT1179" s="582"/>
      <c r="BU1179" s="582"/>
      <c r="BV1179" s="583"/>
    </row>
    <row r="1180" spans="1:74" ht="36" customHeight="1" x14ac:dyDescent="0.3">
      <c r="A1180" s="1228"/>
      <c r="B1180" s="1208"/>
      <c r="C1180" s="1208"/>
      <c r="D1180" s="1208"/>
      <c r="E1180" s="1211"/>
      <c r="F1180" s="1455"/>
      <c r="G1180" s="1213" t="s">
        <v>998</v>
      </c>
      <c r="H1180" s="604" t="s">
        <v>798</v>
      </c>
      <c r="I1180" s="604" t="s">
        <v>133</v>
      </c>
      <c r="J1180" s="605">
        <v>3</v>
      </c>
      <c r="K1180" s="687">
        <v>450</v>
      </c>
      <c r="L1180" s="1188">
        <v>2</v>
      </c>
      <c r="M1180" s="1035" t="s">
        <v>135</v>
      </c>
      <c r="N1180" s="582"/>
      <c r="O1180" s="582"/>
      <c r="P1180" s="582"/>
      <c r="Q1180" s="582"/>
      <c r="R1180" s="582"/>
      <c r="S1180" s="582"/>
      <c r="T1180" s="582"/>
      <c r="U1180" s="582"/>
      <c r="V1180" s="582"/>
      <c r="W1180" s="582"/>
      <c r="X1180" s="582"/>
      <c r="Y1180" s="582"/>
      <c r="Z1180" s="582"/>
      <c r="AA1180" s="582"/>
      <c r="AB1180" s="582"/>
      <c r="AC1180" s="582"/>
      <c r="AD1180" s="582"/>
      <c r="AE1180" s="582"/>
      <c r="AF1180" s="582"/>
      <c r="AG1180" s="582"/>
      <c r="AH1180" s="582"/>
      <c r="AI1180" s="582"/>
      <c r="AJ1180" s="582"/>
      <c r="AK1180" s="582"/>
      <c r="AL1180" s="582"/>
      <c r="AM1180" s="582"/>
      <c r="AN1180" s="582"/>
      <c r="AO1180" s="582"/>
      <c r="AP1180" s="582"/>
      <c r="AQ1180" s="582"/>
      <c r="AR1180" s="582"/>
      <c r="AS1180" s="582"/>
      <c r="AT1180" s="582"/>
      <c r="AU1180" s="582"/>
      <c r="AV1180" s="582"/>
      <c r="AW1180" s="582"/>
      <c r="AX1180" s="582"/>
      <c r="AY1180" s="582"/>
      <c r="AZ1180" s="582"/>
      <c r="BA1180" s="582"/>
      <c r="BB1180" s="582"/>
      <c r="BC1180" s="582"/>
      <c r="BD1180" s="582"/>
      <c r="BE1180" s="582"/>
      <c r="BF1180" s="582"/>
      <c r="BG1180" s="582"/>
      <c r="BH1180" s="582"/>
      <c r="BI1180" s="582"/>
      <c r="BJ1180" s="582"/>
      <c r="BK1180" s="582"/>
      <c r="BL1180" s="582"/>
      <c r="BM1180" s="582"/>
      <c r="BN1180" s="582"/>
      <c r="BO1180" s="582"/>
      <c r="BP1180" s="582"/>
      <c r="BQ1180" s="582"/>
      <c r="BR1180" s="582"/>
      <c r="BS1180" s="582"/>
      <c r="BT1180" s="582"/>
      <c r="BU1180" s="582"/>
      <c r="BV1180" s="583"/>
    </row>
    <row r="1181" spans="1:74" ht="43.5" customHeight="1" x14ac:dyDescent="0.3">
      <c r="A1181" s="1228"/>
      <c r="B1181" s="1208"/>
      <c r="C1181" s="1208"/>
      <c r="D1181" s="1208"/>
      <c r="E1181" s="1211"/>
      <c r="F1181" s="1455"/>
      <c r="G1181" s="1214"/>
      <c r="H1181" s="395" t="s">
        <v>484</v>
      </c>
      <c r="I1181" s="604" t="s">
        <v>25</v>
      </c>
      <c r="J1181" s="604">
        <v>12.66</v>
      </c>
      <c r="K1181" s="679">
        <v>1773</v>
      </c>
      <c r="L1181" s="1188"/>
      <c r="M1181" s="1036"/>
      <c r="N1181" s="582"/>
      <c r="O1181" s="582"/>
      <c r="P1181" s="582"/>
      <c r="Q1181" s="582"/>
      <c r="R1181" s="582"/>
      <c r="S1181" s="582"/>
      <c r="T1181" s="582"/>
      <c r="U1181" s="582"/>
      <c r="V1181" s="582"/>
      <c r="W1181" s="582"/>
      <c r="X1181" s="582"/>
      <c r="Y1181" s="582"/>
      <c r="Z1181" s="582"/>
      <c r="AA1181" s="582"/>
      <c r="AB1181" s="582"/>
      <c r="AC1181" s="582"/>
      <c r="AD1181" s="582"/>
      <c r="AE1181" s="582"/>
      <c r="AF1181" s="582"/>
      <c r="AG1181" s="582"/>
      <c r="AH1181" s="582"/>
      <c r="AI1181" s="582"/>
      <c r="AJ1181" s="582"/>
      <c r="AK1181" s="582"/>
      <c r="AL1181" s="582"/>
      <c r="AM1181" s="582"/>
      <c r="AN1181" s="582"/>
      <c r="AO1181" s="582"/>
      <c r="AP1181" s="582"/>
      <c r="AQ1181" s="582"/>
      <c r="AR1181" s="582"/>
      <c r="AS1181" s="582"/>
      <c r="AT1181" s="582"/>
      <c r="AU1181" s="582"/>
      <c r="AV1181" s="582"/>
      <c r="AW1181" s="582"/>
      <c r="AX1181" s="582"/>
      <c r="AY1181" s="582"/>
      <c r="AZ1181" s="582"/>
      <c r="BA1181" s="582"/>
      <c r="BB1181" s="582"/>
      <c r="BC1181" s="582"/>
      <c r="BD1181" s="582"/>
      <c r="BE1181" s="582"/>
      <c r="BF1181" s="582"/>
      <c r="BG1181" s="582"/>
      <c r="BH1181" s="582"/>
      <c r="BI1181" s="582"/>
      <c r="BJ1181" s="582"/>
      <c r="BK1181" s="582"/>
      <c r="BL1181" s="582"/>
      <c r="BM1181" s="582"/>
      <c r="BN1181" s="582"/>
      <c r="BO1181" s="582"/>
      <c r="BP1181" s="582"/>
      <c r="BQ1181" s="582"/>
      <c r="BR1181" s="582"/>
      <c r="BS1181" s="582"/>
      <c r="BT1181" s="582"/>
      <c r="BU1181" s="582"/>
      <c r="BV1181" s="583"/>
    </row>
    <row r="1182" spans="1:74" ht="70.5" customHeight="1" x14ac:dyDescent="0.3">
      <c r="A1182" s="1228"/>
      <c r="B1182" s="1208"/>
      <c r="C1182" s="1208"/>
      <c r="D1182" s="1208"/>
      <c r="E1182" s="1211"/>
      <c r="F1182" s="1455"/>
      <c r="G1182" s="595" t="s">
        <v>999</v>
      </c>
      <c r="H1182" s="604" t="s">
        <v>484</v>
      </c>
      <c r="I1182" s="604" t="s">
        <v>505</v>
      </c>
      <c r="J1182" s="644">
        <v>460</v>
      </c>
      <c r="K1182" s="687">
        <v>4600</v>
      </c>
      <c r="L1182" s="628">
        <v>3</v>
      </c>
      <c r="M1182" s="935" t="s">
        <v>158</v>
      </c>
      <c r="N1182" s="582"/>
      <c r="O1182" s="582"/>
      <c r="P1182" s="582"/>
      <c r="Q1182" s="582"/>
      <c r="R1182" s="582"/>
      <c r="S1182" s="582"/>
      <c r="T1182" s="582"/>
      <c r="U1182" s="582"/>
      <c r="V1182" s="582"/>
      <c r="W1182" s="582"/>
      <c r="X1182" s="582"/>
      <c r="Y1182" s="582"/>
      <c r="Z1182" s="582"/>
      <c r="AA1182" s="582"/>
      <c r="AB1182" s="582"/>
      <c r="AC1182" s="582"/>
      <c r="AD1182" s="582"/>
      <c r="AE1182" s="582"/>
      <c r="AF1182" s="582"/>
      <c r="AG1182" s="582"/>
      <c r="AH1182" s="582"/>
      <c r="AI1182" s="582"/>
      <c r="AJ1182" s="582"/>
      <c r="AK1182" s="582"/>
      <c r="AL1182" s="582"/>
      <c r="AM1182" s="582"/>
      <c r="AN1182" s="582"/>
      <c r="AO1182" s="582"/>
      <c r="AP1182" s="582"/>
      <c r="AQ1182" s="582"/>
      <c r="AR1182" s="582"/>
      <c r="AS1182" s="582"/>
      <c r="AT1182" s="582"/>
      <c r="AU1182" s="582"/>
      <c r="AV1182" s="582"/>
      <c r="AW1182" s="582"/>
      <c r="AX1182" s="582"/>
      <c r="AY1182" s="582"/>
      <c r="AZ1182" s="582"/>
      <c r="BA1182" s="582"/>
      <c r="BB1182" s="582"/>
      <c r="BC1182" s="582"/>
      <c r="BD1182" s="582"/>
      <c r="BE1182" s="582"/>
      <c r="BF1182" s="582"/>
      <c r="BG1182" s="582"/>
      <c r="BH1182" s="582"/>
      <c r="BI1182" s="582"/>
      <c r="BJ1182" s="582"/>
      <c r="BK1182" s="582"/>
      <c r="BL1182" s="582"/>
      <c r="BM1182" s="582"/>
      <c r="BN1182" s="582"/>
      <c r="BO1182" s="582"/>
      <c r="BP1182" s="582"/>
      <c r="BQ1182" s="582"/>
      <c r="BR1182" s="582"/>
      <c r="BS1182" s="582"/>
      <c r="BT1182" s="582"/>
      <c r="BU1182" s="582"/>
      <c r="BV1182" s="583"/>
    </row>
    <row r="1183" spans="1:74" ht="44.25" customHeight="1" x14ac:dyDescent="0.3">
      <c r="A1183" s="1228"/>
      <c r="B1183" s="1208"/>
      <c r="C1183" s="1208"/>
      <c r="D1183" s="1208"/>
      <c r="E1183" s="1211"/>
      <c r="F1183" s="1455"/>
      <c r="G1183" s="1195" t="s">
        <v>1000</v>
      </c>
      <c r="H1183" s="604" t="s">
        <v>492</v>
      </c>
      <c r="I1183" s="604" t="s">
        <v>133</v>
      </c>
      <c r="J1183" s="605">
        <v>3</v>
      </c>
      <c r="K1183" s="687">
        <v>1200</v>
      </c>
      <c r="L1183" s="1188">
        <v>4</v>
      </c>
      <c r="M1183" s="1035" t="s">
        <v>490</v>
      </c>
      <c r="N1183" s="582"/>
      <c r="O1183" s="582"/>
      <c r="P1183" s="582"/>
      <c r="Q1183" s="582"/>
      <c r="R1183" s="582"/>
      <c r="S1183" s="582"/>
      <c r="T1183" s="582"/>
      <c r="U1183" s="582"/>
      <c r="V1183" s="582"/>
      <c r="W1183" s="582"/>
      <c r="X1183" s="582"/>
      <c r="Y1183" s="582"/>
      <c r="Z1183" s="582"/>
      <c r="AA1183" s="582"/>
      <c r="AB1183" s="582"/>
      <c r="AC1183" s="582"/>
      <c r="AD1183" s="582"/>
      <c r="AE1183" s="582"/>
      <c r="AF1183" s="582"/>
      <c r="AG1183" s="582"/>
      <c r="AH1183" s="582"/>
      <c r="AI1183" s="582"/>
      <c r="AJ1183" s="582"/>
      <c r="AK1183" s="582"/>
      <c r="AL1183" s="582"/>
      <c r="AM1183" s="582"/>
      <c r="AN1183" s="582"/>
      <c r="AO1183" s="582"/>
      <c r="AP1183" s="582"/>
      <c r="AQ1183" s="582"/>
      <c r="AR1183" s="582"/>
      <c r="AS1183" s="582"/>
      <c r="AT1183" s="582"/>
      <c r="AU1183" s="582"/>
      <c r="AV1183" s="582"/>
      <c r="AW1183" s="582"/>
      <c r="AX1183" s="582"/>
      <c r="AY1183" s="582"/>
      <c r="AZ1183" s="582"/>
      <c r="BA1183" s="582"/>
      <c r="BB1183" s="582"/>
      <c r="BC1183" s="582"/>
      <c r="BD1183" s="582"/>
      <c r="BE1183" s="582"/>
      <c r="BF1183" s="582"/>
      <c r="BG1183" s="582"/>
      <c r="BH1183" s="582"/>
      <c r="BI1183" s="582"/>
      <c r="BJ1183" s="582"/>
      <c r="BK1183" s="582"/>
      <c r="BL1183" s="582"/>
      <c r="BM1183" s="582"/>
      <c r="BN1183" s="582"/>
      <c r="BO1183" s="582"/>
      <c r="BP1183" s="582"/>
      <c r="BQ1183" s="582"/>
      <c r="BR1183" s="582"/>
      <c r="BS1183" s="582"/>
      <c r="BT1183" s="582"/>
      <c r="BU1183" s="582"/>
      <c r="BV1183" s="583"/>
    </row>
    <row r="1184" spans="1:74" ht="43.5" customHeight="1" x14ac:dyDescent="0.3">
      <c r="A1184" s="1228"/>
      <c r="B1184" s="1208"/>
      <c r="C1184" s="1208"/>
      <c r="D1184" s="1208"/>
      <c r="E1184" s="1211"/>
      <c r="F1184" s="1455"/>
      <c r="G1184" s="1195"/>
      <c r="H1184" s="606" t="s">
        <v>1001</v>
      </c>
      <c r="I1184" s="606" t="s">
        <v>25</v>
      </c>
      <c r="J1184" s="598">
        <v>22</v>
      </c>
      <c r="K1184" s="692">
        <v>3300</v>
      </c>
      <c r="L1184" s="1188"/>
      <c r="M1184" s="1036"/>
      <c r="N1184" s="582"/>
      <c r="O1184" s="582"/>
      <c r="P1184" s="582"/>
      <c r="Q1184" s="582"/>
      <c r="R1184" s="582"/>
      <c r="S1184" s="582"/>
      <c r="T1184" s="582"/>
      <c r="U1184" s="582"/>
      <c r="V1184" s="582"/>
      <c r="W1184" s="582"/>
      <c r="X1184" s="582"/>
      <c r="Y1184" s="582"/>
      <c r="Z1184" s="582"/>
      <c r="AA1184" s="582"/>
      <c r="AB1184" s="582"/>
      <c r="AC1184" s="582"/>
      <c r="AD1184" s="582"/>
      <c r="AE1184" s="582"/>
      <c r="AF1184" s="582"/>
      <c r="AG1184" s="582"/>
      <c r="AH1184" s="582"/>
      <c r="AI1184" s="582"/>
      <c r="AJ1184" s="582"/>
      <c r="AK1184" s="582"/>
      <c r="AL1184" s="582"/>
      <c r="AM1184" s="582"/>
      <c r="AN1184" s="582"/>
      <c r="AO1184" s="582"/>
      <c r="AP1184" s="582"/>
      <c r="AQ1184" s="582"/>
      <c r="AR1184" s="582"/>
      <c r="AS1184" s="582"/>
      <c r="AT1184" s="582"/>
      <c r="AU1184" s="582"/>
      <c r="AV1184" s="582"/>
      <c r="AW1184" s="582"/>
      <c r="AX1184" s="582"/>
      <c r="AY1184" s="582"/>
      <c r="AZ1184" s="582"/>
      <c r="BA1184" s="582"/>
      <c r="BB1184" s="582"/>
      <c r="BC1184" s="582"/>
      <c r="BD1184" s="582"/>
      <c r="BE1184" s="582"/>
      <c r="BF1184" s="582"/>
      <c r="BG1184" s="582"/>
      <c r="BH1184" s="582"/>
      <c r="BI1184" s="582"/>
      <c r="BJ1184" s="582"/>
      <c r="BK1184" s="582"/>
      <c r="BL1184" s="582"/>
      <c r="BM1184" s="582"/>
      <c r="BN1184" s="582"/>
      <c r="BO1184" s="582"/>
      <c r="BP1184" s="582"/>
      <c r="BQ1184" s="582"/>
      <c r="BR1184" s="582"/>
      <c r="BS1184" s="582"/>
      <c r="BT1184" s="582"/>
      <c r="BU1184" s="582"/>
      <c r="BV1184" s="583"/>
    </row>
    <row r="1185" spans="1:74" ht="54.75" customHeight="1" x14ac:dyDescent="0.3">
      <c r="A1185" s="1229"/>
      <c r="B1185" s="1209"/>
      <c r="C1185" s="1209"/>
      <c r="D1185" s="1209"/>
      <c r="E1185" s="1212"/>
      <c r="F1185" s="1469"/>
      <c r="G1185" s="642" t="s">
        <v>810</v>
      </c>
      <c r="H1185" s="643" t="s">
        <v>492</v>
      </c>
      <c r="I1185" s="643" t="s">
        <v>25</v>
      </c>
      <c r="J1185" s="643">
        <v>1</v>
      </c>
      <c r="K1185" s="691">
        <v>350</v>
      </c>
      <c r="L1185" s="628">
        <v>5</v>
      </c>
      <c r="M1185" s="935" t="s">
        <v>493</v>
      </c>
      <c r="N1185" s="582"/>
      <c r="O1185" s="582"/>
      <c r="P1185" s="582"/>
      <c r="Q1185" s="582"/>
      <c r="R1185" s="582"/>
      <c r="S1185" s="582"/>
      <c r="T1185" s="582"/>
      <c r="U1185" s="582"/>
      <c r="V1185" s="582"/>
      <c r="W1185" s="582"/>
      <c r="X1185" s="582"/>
      <c r="Y1185" s="582"/>
      <c r="Z1185" s="582"/>
      <c r="AA1185" s="582"/>
      <c r="AB1185" s="582"/>
      <c r="AC1185" s="582"/>
      <c r="AD1185" s="582"/>
      <c r="AE1185" s="582"/>
      <c r="AF1185" s="582"/>
      <c r="AG1185" s="582"/>
      <c r="AH1185" s="582"/>
      <c r="AI1185" s="582"/>
      <c r="AJ1185" s="582"/>
      <c r="AK1185" s="582"/>
      <c r="AL1185" s="582"/>
      <c r="AM1185" s="582"/>
      <c r="AN1185" s="582"/>
      <c r="AO1185" s="582"/>
      <c r="AP1185" s="582"/>
      <c r="AQ1185" s="582"/>
      <c r="AR1185" s="582"/>
      <c r="AS1185" s="582"/>
      <c r="AT1185" s="582"/>
      <c r="AU1185" s="582"/>
      <c r="AV1185" s="582"/>
      <c r="AW1185" s="582"/>
      <c r="AX1185" s="582"/>
      <c r="AY1185" s="582"/>
      <c r="AZ1185" s="582"/>
      <c r="BA1185" s="582"/>
      <c r="BB1185" s="582"/>
      <c r="BC1185" s="582"/>
      <c r="BD1185" s="582"/>
      <c r="BE1185" s="582"/>
      <c r="BF1185" s="582"/>
      <c r="BG1185" s="582"/>
      <c r="BH1185" s="582"/>
      <c r="BI1185" s="582"/>
      <c r="BJ1185" s="582"/>
      <c r="BK1185" s="582"/>
      <c r="BL1185" s="582"/>
      <c r="BM1185" s="582"/>
      <c r="BN1185" s="582"/>
      <c r="BO1185" s="582"/>
      <c r="BP1185" s="582"/>
      <c r="BQ1185" s="582"/>
      <c r="BR1185" s="582"/>
      <c r="BS1185" s="582"/>
      <c r="BT1185" s="582"/>
      <c r="BU1185" s="582"/>
      <c r="BV1185" s="583"/>
    </row>
    <row r="1186" spans="1:74" ht="39.75" customHeight="1" x14ac:dyDescent="0.3">
      <c r="A1186" s="204" t="s">
        <v>480</v>
      </c>
      <c r="B1186" s="402" t="s">
        <v>811</v>
      </c>
      <c r="C1186" s="332" t="s">
        <v>480</v>
      </c>
      <c r="D1186" s="402" t="s">
        <v>480</v>
      </c>
      <c r="E1186" s="675" t="s">
        <v>480</v>
      </c>
      <c r="F1186" s="402">
        <v>5</v>
      </c>
      <c r="G1186" s="349" t="s">
        <v>480</v>
      </c>
      <c r="H1186" s="402" t="s">
        <v>480</v>
      </c>
      <c r="I1186" s="402" t="s">
        <v>480</v>
      </c>
      <c r="J1186" s="332" t="s">
        <v>480</v>
      </c>
      <c r="K1186" s="660">
        <f>SUM(K1179:K1185)</f>
        <v>18673</v>
      </c>
      <c r="L1186" s="630">
        <v>5</v>
      </c>
      <c r="M1186" s="937" t="s">
        <v>480</v>
      </c>
      <c r="N1186" s="582"/>
      <c r="O1186" s="582"/>
      <c r="P1186" s="582"/>
      <c r="Q1186" s="582"/>
      <c r="R1186" s="582"/>
      <c r="S1186" s="582"/>
      <c r="T1186" s="582"/>
      <c r="U1186" s="582"/>
      <c r="V1186" s="582"/>
      <c r="W1186" s="582"/>
      <c r="X1186" s="582"/>
      <c r="Y1186" s="582"/>
      <c r="Z1186" s="582"/>
      <c r="AA1186" s="582"/>
      <c r="AB1186" s="582"/>
      <c r="AC1186" s="582"/>
      <c r="AD1186" s="582"/>
      <c r="AE1186" s="582"/>
      <c r="AF1186" s="582"/>
      <c r="AG1186" s="582"/>
      <c r="AH1186" s="582"/>
      <c r="AI1186" s="582"/>
      <c r="AJ1186" s="582"/>
      <c r="AK1186" s="582"/>
      <c r="AL1186" s="582"/>
      <c r="AM1186" s="582"/>
      <c r="AN1186" s="582"/>
      <c r="AO1186" s="582"/>
      <c r="AP1186" s="582"/>
      <c r="AQ1186" s="582"/>
      <c r="AR1186" s="582"/>
      <c r="AS1186" s="582"/>
      <c r="AT1186" s="582"/>
      <c r="AU1186" s="582"/>
      <c r="AV1186" s="582"/>
      <c r="AW1186" s="582"/>
      <c r="AX1186" s="582"/>
      <c r="AY1186" s="582"/>
      <c r="AZ1186" s="582"/>
      <c r="BA1186" s="582"/>
      <c r="BB1186" s="582"/>
      <c r="BC1186" s="582"/>
      <c r="BD1186" s="582"/>
      <c r="BE1186" s="582"/>
      <c r="BF1186" s="582"/>
      <c r="BG1186" s="582"/>
      <c r="BH1186" s="582"/>
      <c r="BI1186" s="582"/>
      <c r="BJ1186" s="582"/>
      <c r="BK1186" s="582"/>
      <c r="BL1186" s="582"/>
      <c r="BM1186" s="582"/>
      <c r="BN1186" s="582"/>
      <c r="BO1186" s="582"/>
      <c r="BP1186" s="582"/>
      <c r="BQ1186" s="582"/>
      <c r="BR1186" s="582"/>
      <c r="BS1186" s="582"/>
      <c r="BT1186" s="582"/>
      <c r="BU1186" s="582"/>
      <c r="BV1186" s="583"/>
    </row>
  </sheetData>
  <autoFilter ref="A5:M1186" xr:uid="{4FA918E9-ACB0-49AD-B8A6-EE6CADD10CEC}">
    <filterColumn colId="1" showButton="0"/>
  </autoFilter>
  <mergeCells count="1597">
    <mergeCell ref="K116:K117"/>
    <mergeCell ref="B6:K6"/>
    <mergeCell ref="B324:C324"/>
    <mergeCell ref="M369:M370"/>
    <mergeCell ref="B5:C5"/>
    <mergeCell ref="A62:A65"/>
    <mergeCell ref="B62:B65"/>
    <mergeCell ref="C62:C65"/>
    <mergeCell ref="D62:D65"/>
    <mergeCell ref="E62:E65"/>
    <mergeCell ref="F62:F65"/>
    <mergeCell ref="B8:C8"/>
    <mergeCell ref="A9:A14"/>
    <mergeCell ref="B9:B14"/>
    <mergeCell ref="C9:C14"/>
    <mergeCell ref="D9:D14"/>
    <mergeCell ref="E9:E14"/>
    <mergeCell ref="F9:F14"/>
    <mergeCell ref="G10:G11"/>
    <mergeCell ref="L10:L11"/>
    <mergeCell ref="G12:G13"/>
    <mergeCell ref="L12:L13"/>
    <mergeCell ref="A16:A19"/>
    <mergeCell ref="B16:B19"/>
    <mergeCell ref="C16:C19"/>
    <mergeCell ref="D16:D19"/>
    <mergeCell ref="E16:E19"/>
    <mergeCell ref="A41:A47"/>
    <mergeCell ref="B41:B47"/>
    <mergeCell ref="A49:A52"/>
    <mergeCell ref="B49:B52"/>
    <mergeCell ref="C49:C52"/>
    <mergeCell ref="D49:D52"/>
    <mergeCell ref="E49:E52"/>
    <mergeCell ref="F49:F52"/>
    <mergeCell ref="A54:A60"/>
    <mergeCell ref="B54:B60"/>
    <mergeCell ref="C54:C60"/>
    <mergeCell ref="D54:D60"/>
    <mergeCell ref="E54:E60"/>
    <mergeCell ref="F54:F60"/>
    <mergeCell ref="G55:G56"/>
    <mergeCell ref="L55:L56"/>
    <mergeCell ref="G57:G58"/>
    <mergeCell ref="K57:K58"/>
    <mergeCell ref="L57:L58"/>
    <mergeCell ref="G22:G23"/>
    <mergeCell ref="L22:L23"/>
    <mergeCell ref="A28:A33"/>
    <mergeCell ref="B28:B33"/>
    <mergeCell ref="C28:C33"/>
    <mergeCell ref="D28:D33"/>
    <mergeCell ref="E28:E33"/>
    <mergeCell ref="F28:F33"/>
    <mergeCell ref="A35:A39"/>
    <mergeCell ref="B35:B39"/>
    <mergeCell ref="C35:C39"/>
    <mergeCell ref="D35:D39"/>
    <mergeCell ref="E35:E39"/>
    <mergeCell ref="F35:F39"/>
    <mergeCell ref="G37:G38"/>
    <mergeCell ref="L37:L38"/>
    <mergeCell ref="C41:C47"/>
    <mergeCell ref="D41:D47"/>
    <mergeCell ref="E41:E47"/>
    <mergeCell ref="F41:F47"/>
    <mergeCell ref="G45:G46"/>
    <mergeCell ref="L45:L46"/>
    <mergeCell ref="A122:A125"/>
    <mergeCell ref="B122:B125"/>
    <mergeCell ref="C122:C125"/>
    <mergeCell ref="D122:D125"/>
    <mergeCell ref="E122:E125"/>
    <mergeCell ref="F122:F125"/>
    <mergeCell ref="G122:G123"/>
    <mergeCell ref="L122:L123"/>
    <mergeCell ref="A127:A130"/>
    <mergeCell ref="B127:B130"/>
    <mergeCell ref="C127:C130"/>
    <mergeCell ref="D127:D130"/>
    <mergeCell ref="E127:E130"/>
    <mergeCell ref="F127:F130"/>
    <mergeCell ref="G128:G129"/>
    <mergeCell ref="L128:L129"/>
    <mergeCell ref="L97:L98"/>
    <mergeCell ref="A102:A108"/>
    <mergeCell ref="B102:B108"/>
    <mergeCell ref="C102:C108"/>
    <mergeCell ref="D102:D108"/>
    <mergeCell ref="E102:E108"/>
    <mergeCell ref="F102:F108"/>
    <mergeCell ref="G104:G105"/>
    <mergeCell ref="L104:L105"/>
    <mergeCell ref="A110:A113"/>
    <mergeCell ref="B110:B113"/>
    <mergeCell ref="C110:C113"/>
    <mergeCell ref="D110:D113"/>
    <mergeCell ref="E110:E113"/>
    <mergeCell ref="F110:F113"/>
    <mergeCell ref="A115:A120"/>
    <mergeCell ref="A68:A75"/>
    <mergeCell ref="B68:B75"/>
    <mergeCell ref="C68:C75"/>
    <mergeCell ref="D68:D75"/>
    <mergeCell ref="E68:E75"/>
    <mergeCell ref="F68:F75"/>
    <mergeCell ref="A77:A83"/>
    <mergeCell ref="B77:B83"/>
    <mergeCell ref="C77:C83"/>
    <mergeCell ref="D77:D83"/>
    <mergeCell ref="E77:E83"/>
    <mergeCell ref="F77:F83"/>
    <mergeCell ref="G80:G81"/>
    <mergeCell ref="D94:D100"/>
    <mergeCell ref="E94:E100"/>
    <mergeCell ref="L80:L81"/>
    <mergeCell ref="A85:A92"/>
    <mergeCell ref="B85:B92"/>
    <mergeCell ref="C85:C92"/>
    <mergeCell ref="D85:D92"/>
    <mergeCell ref="E85:E92"/>
    <mergeCell ref="L78:L79"/>
    <mergeCell ref="G78:G79"/>
    <mergeCell ref="A94:A100"/>
    <mergeCell ref="B94:B100"/>
    <mergeCell ref="B170:C170"/>
    <mergeCell ref="B132:C132"/>
    <mergeCell ref="K133:K134"/>
    <mergeCell ref="A141:A145"/>
    <mergeCell ref="B141:B145"/>
    <mergeCell ref="C141:C145"/>
    <mergeCell ref="D141:D145"/>
    <mergeCell ref="E141:E145"/>
    <mergeCell ref="F141:F145"/>
    <mergeCell ref="G143:G144"/>
    <mergeCell ref="L143:L144"/>
    <mergeCell ref="A147:A152"/>
    <mergeCell ref="B147:B152"/>
    <mergeCell ref="C147:C152"/>
    <mergeCell ref="D147:D152"/>
    <mergeCell ref="E147:E152"/>
    <mergeCell ref="F147:F152"/>
    <mergeCell ref="G148:G149"/>
    <mergeCell ref="L148:L149"/>
    <mergeCell ref="A154:A159"/>
    <mergeCell ref="B154:B159"/>
    <mergeCell ref="C154:C159"/>
    <mergeCell ref="D154:D159"/>
    <mergeCell ref="E154:E159"/>
    <mergeCell ref="F154:F159"/>
    <mergeCell ref="B115:B120"/>
    <mergeCell ref="C115:C120"/>
    <mergeCell ref="D115:D120"/>
    <mergeCell ref="E115:E120"/>
    <mergeCell ref="F115:F120"/>
    <mergeCell ref="A161:A168"/>
    <mergeCell ref="B161:B168"/>
    <mergeCell ref="C161:C168"/>
    <mergeCell ref="D161:D168"/>
    <mergeCell ref="E161:E168"/>
    <mergeCell ref="A325:A328"/>
    <mergeCell ref="B325:B328"/>
    <mergeCell ref="C325:C328"/>
    <mergeCell ref="D325:D328"/>
    <mergeCell ref="E325:E328"/>
    <mergeCell ref="F325:F328"/>
    <mergeCell ref="C257:C262"/>
    <mergeCell ref="D257:D262"/>
    <mergeCell ref="E257:E262"/>
    <mergeCell ref="F257:F262"/>
    <mergeCell ref="A278:A283"/>
    <mergeCell ref="B278:B283"/>
    <mergeCell ref="C278:C283"/>
    <mergeCell ref="D278:D283"/>
    <mergeCell ref="E278:E283"/>
    <mergeCell ref="F278:F283"/>
    <mergeCell ref="A317:A322"/>
    <mergeCell ref="B317:B322"/>
    <mergeCell ref="C317:C322"/>
    <mergeCell ref="A330:A334"/>
    <mergeCell ref="B330:B334"/>
    <mergeCell ref="C330:C334"/>
    <mergeCell ref="D330:D334"/>
    <mergeCell ref="E330:E334"/>
    <mergeCell ref="F330:F334"/>
    <mergeCell ref="A203:A207"/>
    <mergeCell ref="F203:F207"/>
    <mergeCell ref="A209:A215"/>
    <mergeCell ref="B209:B215"/>
    <mergeCell ref="C209:C215"/>
    <mergeCell ref="D209:D215"/>
    <mergeCell ref="E209:E215"/>
    <mergeCell ref="F209:F215"/>
    <mergeCell ref="F161:F168"/>
    <mergeCell ref="A223:A226"/>
    <mergeCell ref="D223:D226"/>
    <mergeCell ref="E223:E226"/>
    <mergeCell ref="F223:F226"/>
    <mergeCell ref="A242:A248"/>
    <mergeCell ref="B242:B248"/>
    <mergeCell ref="A217:A221"/>
    <mergeCell ref="B217:B221"/>
    <mergeCell ref="E217:E221"/>
    <mergeCell ref="D203:D207"/>
    <mergeCell ref="E203:E207"/>
    <mergeCell ref="A228:A233"/>
    <mergeCell ref="D228:D233"/>
    <mergeCell ref="E228:E233"/>
    <mergeCell ref="F228:F233"/>
    <mergeCell ref="A257:A262"/>
    <mergeCell ref="B257:B262"/>
    <mergeCell ref="D336:D341"/>
    <mergeCell ref="E336:E341"/>
    <mergeCell ref="F336:F341"/>
    <mergeCell ref="G337:G338"/>
    <mergeCell ref="L337:L338"/>
    <mergeCell ref="G339:G340"/>
    <mergeCell ref="L339:L340"/>
    <mergeCell ref="A1173:A1177"/>
    <mergeCell ref="B1173:B1177"/>
    <mergeCell ref="C1173:C1177"/>
    <mergeCell ref="D1173:D1177"/>
    <mergeCell ref="E1173:E1177"/>
    <mergeCell ref="F1173:F1177"/>
    <mergeCell ref="G1174:G1175"/>
    <mergeCell ref="L1174:L1175"/>
    <mergeCell ref="J1167:J1168"/>
    <mergeCell ref="K1167:K1168"/>
    <mergeCell ref="L1167:L1169"/>
    <mergeCell ref="A1092:A1098"/>
    <mergeCell ref="B1092:B1098"/>
    <mergeCell ref="C1092:C1098"/>
    <mergeCell ref="D1092:D1098"/>
    <mergeCell ref="E1092:E1098"/>
    <mergeCell ref="F1092:F1098"/>
    <mergeCell ref="G1094:G1095"/>
    <mergeCell ref="L1094:L1095"/>
    <mergeCell ref="L1071:L1072"/>
    <mergeCell ref="K1007:K1008"/>
    <mergeCell ref="L1007:L1008"/>
    <mergeCell ref="E917:E923"/>
    <mergeCell ref="L917:L918"/>
    <mergeCell ref="L1130:L1132"/>
    <mergeCell ref="A1179:A1185"/>
    <mergeCell ref="B1179:B1185"/>
    <mergeCell ref="C1179:C1185"/>
    <mergeCell ref="D1179:D1185"/>
    <mergeCell ref="E1179:E1185"/>
    <mergeCell ref="F1179:F1185"/>
    <mergeCell ref="G1180:G1181"/>
    <mergeCell ref="L1180:L1181"/>
    <mergeCell ref="G1183:G1184"/>
    <mergeCell ref="L1183:L1184"/>
    <mergeCell ref="A1157:A1161"/>
    <mergeCell ref="B1157:B1161"/>
    <mergeCell ref="C1157:C1161"/>
    <mergeCell ref="D1157:D1161"/>
    <mergeCell ref="E1157:E1161"/>
    <mergeCell ref="F1157:F1161"/>
    <mergeCell ref="G1158:G1159"/>
    <mergeCell ref="L1158:L1159"/>
    <mergeCell ref="A1163:A1171"/>
    <mergeCell ref="B1163:B1171"/>
    <mergeCell ref="C1163:C1171"/>
    <mergeCell ref="D1163:D1171"/>
    <mergeCell ref="E1163:E1171"/>
    <mergeCell ref="F1163:F1171"/>
    <mergeCell ref="G1167:G1169"/>
    <mergeCell ref="H1167:H1168"/>
    <mergeCell ref="I1167:I1168"/>
    <mergeCell ref="G1164:G1165"/>
    <mergeCell ref="L1164:L1165"/>
    <mergeCell ref="G1133:G1134"/>
    <mergeCell ref="L1133:L1134"/>
    <mergeCell ref="A1138:A1145"/>
    <mergeCell ref="B1138:B1145"/>
    <mergeCell ref="C1138:C1145"/>
    <mergeCell ref="D1138:D1145"/>
    <mergeCell ref="E1138:E1145"/>
    <mergeCell ref="F1138:F1145"/>
    <mergeCell ref="G1139:G1141"/>
    <mergeCell ref="L1139:L1141"/>
    <mergeCell ref="A1147:A1155"/>
    <mergeCell ref="B1147:B1155"/>
    <mergeCell ref="C1147:C1155"/>
    <mergeCell ref="D1147:D1155"/>
    <mergeCell ref="E1147:E1155"/>
    <mergeCell ref="F1147:F1155"/>
    <mergeCell ref="G1148:G1149"/>
    <mergeCell ref="L1148:L1149"/>
    <mergeCell ref="G1150:G1151"/>
    <mergeCell ref="L1150:L1151"/>
    <mergeCell ref="G1153:G1154"/>
    <mergeCell ref="L1153:L1154"/>
    <mergeCell ref="G1142:G1143"/>
    <mergeCell ref="L1142:L1143"/>
    <mergeCell ref="A1107:A1111"/>
    <mergeCell ref="B1107:B1111"/>
    <mergeCell ref="C1107:C1111"/>
    <mergeCell ref="D1107:D1111"/>
    <mergeCell ref="E1107:E1111"/>
    <mergeCell ref="F1107:F1111"/>
    <mergeCell ref="A1113:A1117"/>
    <mergeCell ref="B1113:B1117"/>
    <mergeCell ref="C1113:C1117"/>
    <mergeCell ref="D1113:D1117"/>
    <mergeCell ref="E1113:E1117"/>
    <mergeCell ref="F1113:F1117"/>
    <mergeCell ref="G1116:G1117"/>
    <mergeCell ref="L1116:L1117"/>
    <mergeCell ref="A1120:A1127"/>
    <mergeCell ref="B1120:B1127"/>
    <mergeCell ref="C1120:C1127"/>
    <mergeCell ref="D1120:D1127"/>
    <mergeCell ref="E1120:E1127"/>
    <mergeCell ref="F1120:F1127"/>
    <mergeCell ref="G1121:G1122"/>
    <mergeCell ref="L1121:L1122"/>
    <mergeCell ref="A1100:A1105"/>
    <mergeCell ref="B1100:B1105"/>
    <mergeCell ref="C1100:C1105"/>
    <mergeCell ref="D1100:D1105"/>
    <mergeCell ref="E1100:E1105"/>
    <mergeCell ref="F1100:F1105"/>
    <mergeCell ref="G1104:G1105"/>
    <mergeCell ref="L1104:L1105"/>
    <mergeCell ref="L1058:L1059"/>
    <mergeCell ref="G1060:G1061"/>
    <mergeCell ref="H1060:H1061"/>
    <mergeCell ref="I1060:I1061"/>
    <mergeCell ref="J1060:J1061"/>
    <mergeCell ref="K1060:K1061"/>
    <mergeCell ref="L1060:L1061"/>
    <mergeCell ref="G1062:G1063"/>
    <mergeCell ref="L1062:L1063"/>
    <mergeCell ref="A1067:A1072"/>
    <mergeCell ref="B1067:B1072"/>
    <mergeCell ref="C1067:C1072"/>
    <mergeCell ref="D1067:D1072"/>
    <mergeCell ref="E1067:E1072"/>
    <mergeCell ref="F1067:F1072"/>
    <mergeCell ref="G1069:G1070"/>
    <mergeCell ref="L1069:L1070"/>
    <mergeCell ref="G1071:G1072"/>
    <mergeCell ref="A1075:A1083"/>
    <mergeCell ref="B1075:B1083"/>
    <mergeCell ref="C1075:C1083"/>
    <mergeCell ref="D1075:D1083"/>
    <mergeCell ref="E1075:E1083"/>
    <mergeCell ref="F1075:F1083"/>
    <mergeCell ref="L1034:L1036"/>
    <mergeCell ref="A1041:A1048"/>
    <mergeCell ref="B1041:B1048"/>
    <mergeCell ref="C1041:C1048"/>
    <mergeCell ref="D1041:D1048"/>
    <mergeCell ref="E1041:E1048"/>
    <mergeCell ref="F1041:F1048"/>
    <mergeCell ref="G1042:G1043"/>
    <mergeCell ref="L1042:L1043"/>
    <mergeCell ref="A1050:A1055"/>
    <mergeCell ref="B1050:B1055"/>
    <mergeCell ref="C1050:C1055"/>
    <mergeCell ref="D1050:D1055"/>
    <mergeCell ref="E1050:E1055"/>
    <mergeCell ref="F1050:F1055"/>
    <mergeCell ref="G1051:G1052"/>
    <mergeCell ref="A1057:A1065"/>
    <mergeCell ref="B1057:B1065"/>
    <mergeCell ref="C1057:C1065"/>
    <mergeCell ref="D1057:D1065"/>
    <mergeCell ref="E1057:E1065"/>
    <mergeCell ref="F1057:F1065"/>
    <mergeCell ref="G1058:G1059"/>
    <mergeCell ref="G1013:G1014"/>
    <mergeCell ref="L1013:L1014"/>
    <mergeCell ref="A1017:A1022"/>
    <mergeCell ref="B1017:B1022"/>
    <mergeCell ref="C1017:C1022"/>
    <mergeCell ref="D1017:D1022"/>
    <mergeCell ref="E1017:E1022"/>
    <mergeCell ref="F1017:F1022"/>
    <mergeCell ref="G1021:G1022"/>
    <mergeCell ref="L1021:L1022"/>
    <mergeCell ref="A1024:A1030"/>
    <mergeCell ref="B1024:B1030"/>
    <mergeCell ref="C1024:C1030"/>
    <mergeCell ref="D1024:D1030"/>
    <mergeCell ref="E1024:E1030"/>
    <mergeCell ref="F1024:F1030"/>
    <mergeCell ref="G1024:G1026"/>
    <mergeCell ref="L1024:L1026"/>
    <mergeCell ref="D1007:D1014"/>
    <mergeCell ref="E1007:E1014"/>
    <mergeCell ref="F1007:F1014"/>
    <mergeCell ref="G1007:G1008"/>
    <mergeCell ref="H1007:H1008"/>
    <mergeCell ref="I1007:I1008"/>
    <mergeCell ref="J1007:J1008"/>
    <mergeCell ref="I1021:I1022"/>
    <mergeCell ref="J1021:J1022"/>
    <mergeCell ref="C1007:C1014"/>
    <mergeCell ref="C992:C997"/>
    <mergeCell ref="D992:D997"/>
    <mergeCell ref="E992:E997"/>
    <mergeCell ref="F992:F997"/>
    <mergeCell ref="G993:G994"/>
    <mergeCell ref="L993:L994"/>
    <mergeCell ref="A999:A1005"/>
    <mergeCell ref="B999:B1005"/>
    <mergeCell ref="C999:C1005"/>
    <mergeCell ref="D999:D1005"/>
    <mergeCell ref="E999:E1005"/>
    <mergeCell ref="F999:F1005"/>
    <mergeCell ref="G1000:G1001"/>
    <mergeCell ref="L1000:L1001"/>
    <mergeCell ref="G1002:G1003"/>
    <mergeCell ref="L1002:L1003"/>
    <mergeCell ref="M993:M994"/>
    <mergeCell ref="M995:M996"/>
    <mergeCell ref="M1000:M1001"/>
    <mergeCell ref="M1002:M1003"/>
    <mergeCell ref="L975:L976"/>
    <mergeCell ref="A979:A983"/>
    <mergeCell ref="B979:B983"/>
    <mergeCell ref="C979:C983"/>
    <mergeCell ref="D979:D983"/>
    <mergeCell ref="E979:E983"/>
    <mergeCell ref="F979:F983"/>
    <mergeCell ref="G980:G982"/>
    <mergeCell ref="L980:L982"/>
    <mergeCell ref="A985:A990"/>
    <mergeCell ref="B985:B990"/>
    <mergeCell ref="C985:C990"/>
    <mergeCell ref="D985:D990"/>
    <mergeCell ref="E985:E990"/>
    <mergeCell ref="F985:F990"/>
    <mergeCell ref="G987:G988"/>
    <mergeCell ref="H987:H988"/>
    <mergeCell ref="I987:I988"/>
    <mergeCell ref="J987:J988"/>
    <mergeCell ref="K987:K988"/>
    <mergeCell ref="L987:L988"/>
    <mergeCell ref="F953:F958"/>
    <mergeCell ref="G955:G957"/>
    <mergeCell ref="L955:L957"/>
    <mergeCell ref="A960:A962"/>
    <mergeCell ref="B960:B962"/>
    <mergeCell ref="C960:C962"/>
    <mergeCell ref="D960:D962"/>
    <mergeCell ref="E960:E962"/>
    <mergeCell ref="F960:F962"/>
    <mergeCell ref="A964:A966"/>
    <mergeCell ref="B964:B966"/>
    <mergeCell ref="C964:C966"/>
    <mergeCell ref="D964:D966"/>
    <mergeCell ref="E964:E966"/>
    <mergeCell ref="F964:F966"/>
    <mergeCell ref="A968:A977"/>
    <mergeCell ref="B968:B977"/>
    <mergeCell ref="C968:C977"/>
    <mergeCell ref="D968:D977"/>
    <mergeCell ref="E968:E977"/>
    <mergeCell ref="F968:F977"/>
    <mergeCell ref="G968:G970"/>
    <mergeCell ref="L968:L970"/>
    <mergeCell ref="G971:G972"/>
    <mergeCell ref="H971:H972"/>
    <mergeCell ref="I971:I972"/>
    <mergeCell ref="J971:J972"/>
    <mergeCell ref="K971:K972"/>
    <mergeCell ref="L971:L972"/>
    <mergeCell ref="G973:G974"/>
    <mergeCell ref="L973:L974"/>
    <mergeCell ref="G975:G976"/>
    <mergeCell ref="A934:A941"/>
    <mergeCell ref="B934:B941"/>
    <mergeCell ref="C934:C941"/>
    <mergeCell ref="D934:D941"/>
    <mergeCell ref="E934:E941"/>
    <mergeCell ref="F934:F941"/>
    <mergeCell ref="G935:G937"/>
    <mergeCell ref="L935:L937"/>
    <mergeCell ref="L939:L940"/>
    <mergeCell ref="G940:G941"/>
    <mergeCell ref="A943:A950"/>
    <mergeCell ref="B943:B950"/>
    <mergeCell ref="C943:C950"/>
    <mergeCell ref="D943:D950"/>
    <mergeCell ref="E943:E950"/>
    <mergeCell ref="F943:F950"/>
    <mergeCell ref="G943:G944"/>
    <mergeCell ref="L943:L944"/>
    <mergeCell ref="G945:G946"/>
    <mergeCell ref="H945:H946"/>
    <mergeCell ref="I945:I946"/>
    <mergeCell ref="J945:J946"/>
    <mergeCell ref="K945:K946"/>
    <mergeCell ref="L945:L946"/>
    <mergeCell ref="G947:G948"/>
    <mergeCell ref="L947:L948"/>
    <mergeCell ref="A925:A932"/>
    <mergeCell ref="B925:B932"/>
    <mergeCell ref="C925:C932"/>
    <mergeCell ref="D925:D932"/>
    <mergeCell ref="E925:E932"/>
    <mergeCell ref="F925:F932"/>
    <mergeCell ref="G926:G928"/>
    <mergeCell ref="L926:L928"/>
    <mergeCell ref="A891:A897"/>
    <mergeCell ref="B891:B897"/>
    <mergeCell ref="C891:C897"/>
    <mergeCell ref="D891:D897"/>
    <mergeCell ref="E891:E897"/>
    <mergeCell ref="F891:F897"/>
    <mergeCell ref="G891:G892"/>
    <mergeCell ref="L891:L892"/>
    <mergeCell ref="A899:A906"/>
    <mergeCell ref="B899:B906"/>
    <mergeCell ref="C899:C906"/>
    <mergeCell ref="D899:D906"/>
    <mergeCell ref="E899:E906"/>
    <mergeCell ref="F899:F906"/>
    <mergeCell ref="G903:G905"/>
    <mergeCell ref="L903:L905"/>
    <mergeCell ref="G894:G895"/>
    <mergeCell ref="L894:L895"/>
    <mergeCell ref="A917:A923"/>
    <mergeCell ref="B917:B923"/>
    <mergeCell ref="C917:C923"/>
    <mergeCell ref="D917:D923"/>
    <mergeCell ref="F917:F923"/>
    <mergeCell ref="G917:G918"/>
    <mergeCell ref="D886:D889"/>
    <mergeCell ref="E886:E889"/>
    <mergeCell ref="F886:F889"/>
    <mergeCell ref="A908:A915"/>
    <mergeCell ref="B908:B915"/>
    <mergeCell ref="C908:C915"/>
    <mergeCell ref="D908:D915"/>
    <mergeCell ref="E908:E915"/>
    <mergeCell ref="F908:F915"/>
    <mergeCell ref="G908:G909"/>
    <mergeCell ref="H908:H909"/>
    <mergeCell ref="I908:I909"/>
    <mergeCell ref="J908:J909"/>
    <mergeCell ref="K908:K909"/>
    <mergeCell ref="L908:L909"/>
    <mergeCell ref="G910:G911"/>
    <mergeCell ref="L910:L911"/>
    <mergeCell ref="G912:G914"/>
    <mergeCell ref="L912:L914"/>
    <mergeCell ref="H913:H914"/>
    <mergeCell ref="I913:I914"/>
    <mergeCell ref="J913:J914"/>
    <mergeCell ref="K913:K914"/>
    <mergeCell ref="A886:A889"/>
    <mergeCell ref="B886:B889"/>
    <mergeCell ref="C886:C889"/>
    <mergeCell ref="A869:A876"/>
    <mergeCell ref="B869:B876"/>
    <mergeCell ref="C869:C876"/>
    <mergeCell ref="D869:D876"/>
    <mergeCell ref="E869:E876"/>
    <mergeCell ref="F869:F876"/>
    <mergeCell ref="G869:G870"/>
    <mergeCell ref="L869:L870"/>
    <mergeCell ref="G873:G874"/>
    <mergeCell ref="L873:L874"/>
    <mergeCell ref="A879:A884"/>
    <mergeCell ref="B879:B884"/>
    <mergeCell ref="C879:C884"/>
    <mergeCell ref="D879:D884"/>
    <mergeCell ref="E879:E884"/>
    <mergeCell ref="F879:F884"/>
    <mergeCell ref="G881:G882"/>
    <mergeCell ref="L881:L882"/>
    <mergeCell ref="A853:A859"/>
    <mergeCell ref="B853:B859"/>
    <mergeCell ref="C853:C859"/>
    <mergeCell ref="D853:D859"/>
    <mergeCell ref="E853:E859"/>
    <mergeCell ref="F853:F859"/>
    <mergeCell ref="G854:G856"/>
    <mergeCell ref="H854:H855"/>
    <mergeCell ref="I854:I855"/>
    <mergeCell ref="J854:J855"/>
    <mergeCell ref="K854:K855"/>
    <mergeCell ref="L854:L856"/>
    <mergeCell ref="A861:A867"/>
    <mergeCell ref="B861:B867"/>
    <mergeCell ref="C861:C867"/>
    <mergeCell ref="D861:D867"/>
    <mergeCell ref="E861:E867"/>
    <mergeCell ref="F861:F867"/>
    <mergeCell ref="G862:G863"/>
    <mergeCell ref="L862:L863"/>
    <mergeCell ref="G864:G865"/>
    <mergeCell ref="L864:L865"/>
    <mergeCell ref="J823:J824"/>
    <mergeCell ref="I823:I824"/>
    <mergeCell ref="H823:H824"/>
    <mergeCell ref="G828:G829"/>
    <mergeCell ref="I838:I839"/>
    <mergeCell ref="J838:J839"/>
    <mergeCell ref="K838:K839"/>
    <mergeCell ref="L838:L839"/>
    <mergeCell ref="G840:G842"/>
    <mergeCell ref="L840:L842"/>
    <mergeCell ref="G843:G844"/>
    <mergeCell ref="L843:L844"/>
    <mergeCell ref="G846:G847"/>
    <mergeCell ref="L846:L847"/>
    <mergeCell ref="A850:A851"/>
    <mergeCell ref="B850:B851"/>
    <mergeCell ref="C850:C851"/>
    <mergeCell ref="D850:D851"/>
    <mergeCell ref="E850:E851"/>
    <mergeCell ref="F850:F851"/>
    <mergeCell ref="B827:B835"/>
    <mergeCell ref="C827:C835"/>
    <mergeCell ref="D827:D835"/>
    <mergeCell ref="E827:E835"/>
    <mergeCell ref="F827:F835"/>
    <mergeCell ref="G834:G835"/>
    <mergeCell ref="L834:L835"/>
    <mergeCell ref="C837:C848"/>
    <mergeCell ref="D837:D848"/>
    <mergeCell ref="E837:E848"/>
    <mergeCell ref="F837:F848"/>
    <mergeCell ref="G838:G839"/>
    <mergeCell ref="H838:H839"/>
    <mergeCell ref="L828:L829"/>
    <mergeCell ref="L830:L831"/>
    <mergeCell ref="A837:A848"/>
    <mergeCell ref="B837:B848"/>
    <mergeCell ref="E953:E958"/>
    <mergeCell ref="L1124:L1126"/>
    <mergeCell ref="G1124:G1126"/>
    <mergeCell ref="A1129:A1136"/>
    <mergeCell ref="B1129:B1136"/>
    <mergeCell ref="C1129:C1136"/>
    <mergeCell ref="D1129:D1136"/>
    <mergeCell ref="E1129:E1136"/>
    <mergeCell ref="F1129:F1136"/>
    <mergeCell ref="G1130:G1132"/>
    <mergeCell ref="F814:F820"/>
    <mergeCell ref="E814:E820"/>
    <mergeCell ref="D814:D820"/>
    <mergeCell ref="C814:C820"/>
    <mergeCell ref="B814:B820"/>
    <mergeCell ref="A814:A820"/>
    <mergeCell ref="K823:K824"/>
    <mergeCell ref="G985:G986"/>
    <mergeCell ref="L985:L986"/>
    <mergeCell ref="G995:G996"/>
    <mergeCell ref="L995:L996"/>
    <mergeCell ref="A992:A997"/>
    <mergeCell ref="B992:B997"/>
    <mergeCell ref="G1009:G1010"/>
    <mergeCell ref="L1009:L1010"/>
    <mergeCell ref="A1007:A1014"/>
    <mergeCell ref="B1007:B1014"/>
    <mergeCell ref="G830:G831"/>
    <mergeCell ref="A823:A824"/>
    <mergeCell ref="A822:L822"/>
    <mergeCell ref="A827:A835"/>
    <mergeCell ref="A775:A781"/>
    <mergeCell ref="D749:D756"/>
    <mergeCell ref="C749:C756"/>
    <mergeCell ref="F759:F765"/>
    <mergeCell ref="E759:E765"/>
    <mergeCell ref="D759:D765"/>
    <mergeCell ref="C759:C765"/>
    <mergeCell ref="C767:C773"/>
    <mergeCell ref="D767:D773"/>
    <mergeCell ref="E767:E773"/>
    <mergeCell ref="C720:C724"/>
    <mergeCell ref="B720:B724"/>
    <mergeCell ref="A720:A724"/>
    <mergeCell ref="B749:B756"/>
    <mergeCell ref="B759:B765"/>
    <mergeCell ref="A759:A765"/>
    <mergeCell ref="A767:A773"/>
    <mergeCell ref="B767:B773"/>
    <mergeCell ref="A743:A747"/>
    <mergeCell ref="B743:B747"/>
    <mergeCell ref="C743:C747"/>
    <mergeCell ref="D743:D747"/>
    <mergeCell ref="E743:E747"/>
    <mergeCell ref="F743:F747"/>
    <mergeCell ref="A727:A733"/>
    <mergeCell ref="B727:B733"/>
    <mergeCell ref="C727:C733"/>
    <mergeCell ref="D727:D733"/>
    <mergeCell ref="E727:E733"/>
    <mergeCell ref="F727:F733"/>
    <mergeCell ref="A735:A741"/>
    <mergeCell ref="B735:B741"/>
    <mergeCell ref="G716:G717"/>
    <mergeCell ref="G737:G738"/>
    <mergeCell ref="L646:L647"/>
    <mergeCell ref="L652:L653"/>
    <mergeCell ref="C735:C741"/>
    <mergeCell ref="D735:D741"/>
    <mergeCell ref="E735:E741"/>
    <mergeCell ref="F735:F741"/>
    <mergeCell ref="L444:L445"/>
    <mergeCell ref="L737:L738"/>
    <mergeCell ref="G580:G581"/>
    <mergeCell ref="L499:L500"/>
    <mergeCell ref="L629:L630"/>
    <mergeCell ref="G588:G589"/>
    <mergeCell ref="L588:L589"/>
    <mergeCell ref="L595:L596"/>
    <mergeCell ref="E602:E607"/>
    <mergeCell ref="E451:E456"/>
    <mergeCell ref="D451:D456"/>
    <mergeCell ref="E473:E478"/>
    <mergeCell ref="D473:D478"/>
    <mergeCell ref="G603:G604"/>
    <mergeCell ref="L684:L685"/>
    <mergeCell ref="G462:G463"/>
    <mergeCell ref="A672:A678"/>
    <mergeCell ref="B579:B583"/>
    <mergeCell ref="A540:A545"/>
    <mergeCell ref="B602:B607"/>
    <mergeCell ref="L811:L812"/>
    <mergeCell ref="C473:C478"/>
    <mergeCell ref="B473:B478"/>
    <mergeCell ref="A2:L2"/>
    <mergeCell ref="L492:L493"/>
    <mergeCell ref="F503:F509"/>
    <mergeCell ref="L505:L506"/>
    <mergeCell ref="G513:G514"/>
    <mergeCell ref="F579:F583"/>
    <mergeCell ref="L580:L581"/>
    <mergeCell ref="L575:L576"/>
    <mergeCell ref="L566:L567"/>
    <mergeCell ref="G499:G500"/>
    <mergeCell ref="F540:F545"/>
    <mergeCell ref="G730:G731"/>
    <mergeCell ref="L603:L604"/>
    <mergeCell ref="L659:L660"/>
    <mergeCell ref="L624:L625"/>
    <mergeCell ref="L616:L617"/>
    <mergeCell ref="L431:L432"/>
    <mergeCell ref="A430:A434"/>
    <mergeCell ref="L438:L439"/>
    <mergeCell ref="L462:L463"/>
    <mergeCell ref="G438:G439"/>
    <mergeCell ref="L453:L454"/>
    <mergeCell ref="G352:G353"/>
    <mergeCell ref="L267:L268"/>
    <mergeCell ref="D426:D427"/>
    <mergeCell ref="A497:A501"/>
    <mergeCell ref="B517:B522"/>
    <mergeCell ref="E720:E724"/>
    <mergeCell ref="D720:D724"/>
    <mergeCell ref="G136:G137"/>
    <mergeCell ref="L610:L611"/>
    <mergeCell ref="A133:A139"/>
    <mergeCell ref="B133:B139"/>
    <mergeCell ref="D133:D139"/>
    <mergeCell ref="E133:E139"/>
    <mergeCell ref="D775:D781"/>
    <mergeCell ref="B775:B781"/>
    <mergeCell ref="C565:C570"/>
    <mergeCell ref="D565:D570"/>
    <mergeCell ref="E565:E570"/>
    <mergeCell ref="B373:B377"/>
    <mergeCell ref="C373:C377"/>
    <mergeCell ref="F426:F427"/>
    <mergeCell ref="E426:E427"/>
    <mergeCell ref="F386:F391"/>
    <mergeCell ref="D373:D377"/>
    <mergeCell ref="F749:F756"/>
    <mergeCell ref="E749:E756"/>
    <mergeCell ref="F672:F678"/>
    <mergeCell ref="L468:L469"/>
    <mergeCell ref="L475:L476"/>
    <mergeCell ref="G548:G549"/>
    <mergeCell ref="G481:G482"/>
    <mergeCell ref="L542:L543"/>
    <mergeCell ref="L637:L638"/>
    <mergeCell ref="L558:L559"/>
    <mergeCell ref="L535:L536"/>
    <mergeCell ref="L527:L528"/>
    <mergeCell ref="L518:L519"/>
    <mergeCell ref="L513:L514"/>
    <mergeCell ref="G475:G476"/>
    <mergeCell ref="L761:L762"/>
    <mergeCell ref="L730:L731"/>
    <mergeCell ref="L823:L824"/>
    <mergeCell ref="C823:C824"/>
    <mergeCell ref="D823:D824"/>
    <mergeCell ref="C436:C441"/>
    <mergeCell ref="B436:B441"/>
    <mergeCell ref="A436:A441"/>
    <mergeCell ref="G387:G388"/>
    <mergeCell ref="F511:F515"/>
    <mergeCell ref="C503:C509"/>
    <mergeCell ref="L706:L707"/>
    <mergeCell ref="L750:L751"/>
    <mergeCell ref="L744:L745"/>
    <mergeCell ref="F681:F689"/>
    <mergeCell ref="L818:L819"/>
    <mergeCell ref="F806:F812"/>
    <mergeCell ref="G777:G778"/>
    <mergeCell ref="L802:L803"/>
    <mergeCell ref="L787:L788"/>
    <mergeCell ref="L770:L771"/>
    <mergeCell ref="L777:L778"/>
    <mergeCell ref="L792:L793"/>
    <mergeCell ref="A806:A812"/>
    <mergeCell ref="B806:B812"/>
    <mergeCell ref="C806:C812"/>
    <mergeCell ref="A473:A478"/>
    <mergeCell ref="E436:E441"/>
    <mergeCell ref="D436:D441"/>
    <mergeCell ref="B783:B789"/>
    <mergeCell ref="E672:E678"/>
    <mergeCell ref="E696:E702"/>
    <mergeCell ref="L3:L4"/>
    <mergeCell ref="B7:C7"/>
    <mergeCell ref="F373:F377"/>
    <mergeCell ref="L17:L18"/>
    <mergeCell ref="L28:L29"/>
    <mergeCell ref="L31:L32"/>
    <mergeCell ref="L42:L43"/>
    <mergeCell ref="L172:L173"/>
    <mergeCell ref="L189:L190"/>
    <mergeCell ref="L203:L204"/>
    <mergeCell ref="F133:F139"/>
    <mergeCell ref="F643:F648"/>
    <mergeCell ref="F720:F724"/>
    <mergeCell ref="E643:E648"/>
    <mergeCell ref="D643:D648"/>
    <mergeCell ref="G706:G707"/>
    <mergeCell ref="L387:L388"/>
    <mergeCell ref="L721:L722"/>
    <mergeCell ref="L666:L667"/>
    <mergeCell ref="G444:G445"/>
    <mergeCell ref="F430:F434"/>
    <mergeCell ref="B424:C424"/>
    <mergeCell ref="F602:F607"/>
    <mergeCell ref="B451:B456"/>
    <mergeCell ref="B497:B501"/>
    <mergeCell ref="C21:C26"/>
    <mergeCell ref="D21:D26"/>
    <mergeCell ref="E21:E26"/>
    <mergeCell ref="F21:F26"/>
    <mergeCell ref="L696:L697"/>
    <mergeCell ref="L716:L717"/>
    <mergeCell ref="L673:L674"/>
    <mergeCell ref="G28:G29"/>
    <mergeCell ref="G616:G617"/>
    <mergeCell ref="G558:G559"/>
    <mergeCell ref="F451:F456"/>
    <mergeCell ref="L548:L549"/>
    <mergeCell ref="G566:G567"/>
    <mergeCell ref="D540:D545"/>
    <mergeCell ref="M527:M528"/>
    <mergeCell ref="M535:M536"/>
    <mergeCell ref="M542:M543"/>
    <mergeCell ref="M492:M493"/>
    <mergeCell ref="M499:M500"/>
    <mergeCell ref="M505:M506"/>
    <mergeCell ref="K68:K69"/>
    <mergeCell ref="L133:L134"/>
    <mergeCell ref="L136:L137"/>
    <mergeCell ref="G70:G71"/>
    <mergeCell ref="G155:G156"/>
    <mergeCell ref="L155:L156"/>
    <mergeCell ref="G331:G332"/>
    <mergeCell ref="L331:L332"/>
    <mergeCell ref="L196:L197"/>
    <mergeCell ref="G219:G220"/>
    <mergeCell ref="L219:L220"/>
    <mergeCell ref="F85:F92"/>
    <mergeCell ref="G85:G86"/>
    <mergeCell ref="L85:L86"/>
    <mergeCell ref="F480:F485"/>
    <mergeCell ref="G133:G134"/>
    <mergeCell ref="G453:G454"/>
    <mergeCell ref="G518:G519"/>
    <mergeCell ref="A425:L425"/>
    <mergeCell ref="M802:M803"/>
    <mergeCell ref="M811:M812"/>
    <mergeCell ref="M818:M819"/>
    <mergeCell ref="M761:M762"/>
    <mergeCell ref="M777:M778"/>
    <mergeCell ref="M787:M788"/>
    <mergeCell ref="M792:M793"/>
    <mergeCell ref="M716:M717"/>
    <mergeCell ref="M721:M722"/>
    <mergeCell ref="M730:M731"/>
    <mergeCell ref="M737:M738"/>
    <mergeCell ref="M744:M745"/>
    <mergeCell ref="M750:M751"/>
    <mergeCell ref="M770:M771"/>
    <mergeCell ref="M588:M589"/>
    <mergeCell ref="M595:M596"/>
    <mergeCell ref="M603:M604"/>
    <mergeCell ref="M624:M625"/>
    <mergeCell ref="M616:M617"/>
    <mergeCell ref="M666:M667"/>
    <mergeCell ref="M610:M611"/>
    <mergeCell ref="M706:M707"/>
    <mergeCell ref="M629:M630"/>
    <mergeCell ref="M637:M638"/>
    <mergeCell ref="M652:M653"/>
    <mergeCell ref="M659:M660"/>
    <mergeCell ref="M696:M697"/>
    <mergeCell ref="M518:M519"/>
    <mergeCell ref="G431:G432"/>
    <mergeCell ref="F473:F478"/>
    <mergeCell ref="F436:F441"/>
    <mergeCell ref="D459:D464"/>
    <mergeCell ref="E459:E464"/>
    <mergeCell ref="F459:F464"/>
    <mergeCell ref="A459:A464"/>
    <mergeCell ref="F466:F471"/>
    <mergeCell ref="C466:C471"/>
    <mergeCell ref="D466:D471"/>
    <mergeCell ref="E466:E471"/>
    <mergeCell ref="F565:F570"/>
    <mergeCell ref="A565:A570"/>
    <mergeCell ref="G637:G638"/>
    <mergeCell ref="B466:B471"/>
    <mergeCell ref="A466:A471"/>
    <mergeCell ref="B565:B570"/>
    <mergeCell ref="M475:M476"/>
    <mergeCell ref="M481:M482"/>
    <mergeCell ref="M513:M514"/>
    <mergeCell ref="F531:F537"/>
    <mergeCell ref="G575:G576"/>
    <mergeCell ref="G505:G506"/>
    <mergeCell ref="G624:G625"/>
    <mergeCell ref="G629:G630"/>
    <mergeCell ref="E511:E515"/>
    <mergeCell ref="D503:D509"/>
    <mergeCell ref="E503:E509"/>
    <mergeCell ref="B623:B627"/>
    <mergeCell ref="B480:B485"/>
    <mergeCell ref="C579:C583"/>
    <mergeCell ref="G17:G18"/>
    <mergeCell ref="G42:G43"/>
    <mergeCell ref="G31:G32"/>
    <mergeCell ref="F16:F19"/>
    <mergeCell ref="G68:G69"/>
    <mergeCell ref="F94:F100"/>
    <mergeCell ref="G97:G98"/>
    <mergeCell ref="A21:A26"/>
    <mergeCell ref="B21:B26"/>
    <mergeCell ref="A749:A756"/>
    <mergeCell ref="A480:A485"/>
    <mergeCell ref="C643:C648"/>
    <mergeCell ref="G210:G211"/>
    <mergeCell ref="G267:G268"/>
    <mergeCell ref="C609:C613"/>
    <mergeCell ref="D609:D613"/>
    <mergeCell ref="D217:D221"/>
    <mergeCell ref="E517:E522"/>
    <mergeCell ref="D517:D522"/>
    <mergeCell ref="C517:C522"/>
    <mergeCell ref="C451:C456"/>
    <mergeCell ref="F497:F501"/>
    <mergeCell ref="C511:C515"/>
    <mergeCell ref="C487:C494"/>
    <mergeCell ref="D487:D494"/>
    <mergeCell ref="C430:C434"/>
    <mergeCell ref="C497:C501"/>
    <mergeCell ref="D497:D501"/>
    <mergeCell ref="E497:E501"/>
    <mergeCell ref="G172:G173"/>
    <mergeCell ref="B430:B434"/>
    <mergeCell ref="D430:D434"/>
    <mergeCell ref="A602:A607"/>
    <mergeCell ref="E623:E627"/>
    <mergeCell ref="D623:D627"/>
    <mergeCell ref="C623:C627"/>
    <mergeCell ref="D511:D515"/>
    <mergeCell ref="A386:A391"/>
    <mergeCell ref="D386:D391"/>
    <mergeCell ref="C602:C607"/>
    <mergeCell ref="A643:A648"/>
    <mergeCell ref="B386:B391"/>
    <mergeCell ref="C386:C391"/>
    <mergeCell ref="E386:E391"/>
    <mergeCell ref="C217:C221"/>
    <mergeCell ref="C672:C678"/>
    <mergeCell ref="A373:A377"/>
    <mergeCell ref="B426:B427"/>
    <mergeCell ref="C426:C427"/>
    <mergeCell ref="A426:A427"/>
    <mergeCell ref="A503:A509"/>
    <mergeCell ref="B643:B648"/>
    <mergeCell ref="A336:A341"/>
    <mergeCell ref="A443:A449"/>
    <mergeCell ref="B443:B449"/>
    <mergeCell ref="C443:C449"/>
    <mergeCell ref="D443:D449"/>
    <mergeCell ref="E443:E449"/>
    <mergeCell ref="A665:A670"/>
    <mergeCell ref="A586:A591"/>
    <mergeCell ref="B586:B591"/>
    <mergeCell ref="C586:C591"/>
    <mergeCell ref="D586:D591"/>
    <mergeCell ref="E586:E591"/>
    <mergeCell ref="G492:G493"/>
    <mergeCell ref="C480:C485"/>
    <mergeCell ref="E579:E583"/>
    <mergeCell ref="E480:E485"/>
    <mergeCell ref="E430:E434"/>
    <mergeCell ref="D480:D485"/>
    <mergeCell ref="E487:E494"/>
    <mergeCell ref="F487:F494"/>
    <mergeCell ref="E524:E529"/>
    <mergeCell ref="F524:F529"/>
    <mergeCell ref="D524:D529"/>
    <mergeCell ref="C524:C529"/>
    <mergeCell ref="G770:G771"/>
    <mergeCell ref="G750:G751"/>
    <mergeCell ref="G811:G812"/>
    <mergeCell ref="E806:E812"/>
    <mergeCell ref="E373:E377"/>
    <mergeCell ref="E775:E781"/>
    <mergeCell ref="F517:F522"/>
    <mergeCell ref="E681:E689"/>
    <mergeCell ref="E791:E797"/>
    <mergeCell ref="G652:G653"/>
    <mergeCell ref="D696:D702"/>
    <mergeCell ref="G696:G697"/>
    <mergeCell ref="G787:G788"/>
    <mergeCell ref="G761:G762"/>
    <mergeCell ref="C681:C689"/>
    <mergeCell ref="D791:D797"/>
    <mergeCell ref="F799:F804"/>
    <mergeCell ref="E799:E804"/>
    <mergeCell ref="D799:D804"/>
    <mergeCell ref="G646:G647"/>
    <mergeCell ref="G189:G190"/>
    <mergeCell ref="C133:C139"/>
    <mergeCell ref="L212:L213"/>
    <mergeCell ref="L210:L211"/>
    <mergeCell ref="E186:E194"/>
    <mergeCell ref="F186:F194"/>
    <mergeCell ref="G192:G193"/>
    <mergeCell ref="L192:L193"/>
    <mergeCell ref="C791:C797"/>
    <mergeCell ref="F791:F797"/>
    <mergeCell ref="C350:C356"/>
    <mergeCell ref="D350:D356"/>
    <mergeCell ref="F767:F773"/>
    <mergeCell ref="F775:F781"/>
    <mergeCell ref="G659:G660"/>
    <mergeCell ref="G721:G722"/>
    <mergeCell ref="F636:F641"/>
    <mergeCell ref="E636:E641"/>
    <mergeCell ref="D636:D641"/>
    <mergeCell ref="C636:C641"/>
    <mergeCell ref="E350:E356"/>
    <mergeCell ref="F350:F356"/>
    <mergeCell ref="L352:L353"/>
    <mergeCell ref="G354:G355"/>
    <mergeCell ref="L354:L355"/>
    <mergeCell ref="G373:G374"/>
    <mergeCell ref="L373:L374"/>
    <mergeCell ref="E556:E563"/>
    <mergeCell ref="F556:F563"/>
    <mergeCell ref="C696:C702"/>
    <mergeCell ref="G792:G793"/>
    <mergeCell ref="G468:G469"/>
    <mergeCell ref="B3:C3"/>
    <mergeCell ref="D3:D4"/>
    <mergeCell ref="E3:E4"/>
    <mergeCell ref="F3:F4"/>
    <mergeCell ref="G3:K3"/>
    <mergeCell ref="L68:L69"/>
    <mergeCell ref="L70:L71"/>
    <mergeCell ref="G212:G213"/>
    <mergeCell ref="G203:G204"/>
    <mergeCell ref="G314:G315"/>
    <mergeCell ref="L314:L315"/>
    <mergeCell ref="G88:G89"/>
    <mergeCell ref="L88:L89"/>
    <mergeCell ref="G116:G117"/>
    <mergeCell ref="L116:L117"/>
    <mergeCell ref="G163:G164"/>
    <mergeCell ref="L163:L164"/>
    <mergeCell ref="G166:G167"/>
    <mergeCell ref="L166:L167"/>
    <mergeCell ref="B223:B226"/>
    <mergeCell ref="C223:C226"/>
    <mergeCell ref="G224:G225"/>
    <mergeCell ref="L224:L225"/>
    <mergeCell ref="G300:G301"/>
    <mergeCell ref="L300:L301"/>
    <mergeCell ref="B303:C303"/>
    <mergeCell ref="B297:C297"/>
    <mergeCell ref="B291:C291"/>
    <mergeCell ref="G196:G197"/>
    <mergeCell ref="F217:F221"/>
    <mergeCell ref="B228:B233"/>
    <mergeCell ref="C228:C233"/>
    <mergeCell ref="F443:F449"/>
    <mergeCell ref="B459:B464"/>
    <mergeCell ref="C459:C464"/>
    <mergeCell ref="B511:B515"/>
    <mergeCell ref="B487:B494"/>
    <mergeCell ref="A487:A494"/>
    <mergeCell ref="B524:B529"/>
    <mergeCell ref="A547:A554"/>
    <mergeCell ref="B547:B554"/>
    <mergeCell ref="C547:C554"/>
    <mergeCell ref="D547:D554"/>
    <mergeCell ref="E547:E554"/>
    <mergeCell ref="F547:F554"/>
    <mergeCell ref="A517:A522"/>
    <mergeCell ref="A524:A529"/>
    <mergeCell ref="A451:A456"/>
    <mergeCell ref="A511:A515"/>
    <mergeCell ref="B503:B509"/>
    <mergeCell ref="E540:E545"/>
    <mergeCell ref="B540:B545"/>
    <mergeCell ref="C540:C545"/>
    <mergeCell ref="A531:A537"/>
    <mergeCell ref="B791:B797"/>
    <mergeCell ref="K1021:K1022"/>
    <mergeCell ref="A1032:A1039"/>
    <mergeCell ref="B1032:B1039"/>
    <mergeCell ref="C1032:C1039"/>
    <mergeCell ref="D1032:D1039"/>
    <mergeCell ref="E1032:E1039"/>
    <mergeCell ref="F1032:F1039"/>
    <mergeCell ref="G1034:G1036"/>
    <mergeCell ref="H1034:H1035"/>
    <mergeCell ref="I1034:I1035"/>
    <mergeCell ref="J1034:J1035"/>
    <mergeCell ref="K1034:K1035"/>
    <mergeCell ref="H1021:H1022"/>
    <mergeCell ref="C799:C804"/>
    <mergeCell ref="D806:D812"/>
    <mergeCell ref="F783:F789"/>
    <mergeCell ref="E783:E789"/>
    <mergeCell ref="D783:D789"/>
    <mergeCell ref="C783:C789"/>
    <mergeCell ref="G818:G819"/>
    <mergeCell ref="G802:G803"/>
    <mergeCell ref="B799:B804"/>
    <mergeCell ref="A799:A804"/>
    <mergeCell ref="A783:A789"/>
    <mergeCell ref="A791:A797"/>
    <mergeCell ref="E823:E824"/>
    <mergeCell ref="F823:F824"/>
    <mergeCell ref="A953:A958"/>
    <mergeCell ref="B953:B958"/>
    <mergeCell ref="C953:C958"/>
    <mergeCell ref="D953:D958"/>
    <mergeCell ref="F586:F591"/>
    <mergeCell ref="D556:D563"/>
    <mergeCell ref="A593:A600"/>
    <mergeCell ref="B593:B600"/>
    <mergeCell ref="C593:C600"/>
    <mergeCell ref="D593:D600"/>
    <mergeCell ref="E593:E600"/>
    <mergeCell ref="F593:F600"/>
    <mergeCell ref="A609:A613"/>
    <mergeCell ref="B609:B613"/>
    <mergeCell ref="D602:D607"/>
    <mergeCell ref="D615:D620"/>
    <mergeCell ref="E615:E620"/>
    <mergeCell ref="F615:F620"/>
    <mergeCell ref="F629:F634"/>
    <mergeCell ref="M673:M674"/>
    <mergeCell ref="M684:M685"/>
    <mergeCell ref="B615:B620"/>
    <mergeCell ref="C615:C620"/>
    <mergeCell ref="G666:G667"/>
    <mergeCell ref="D672:D678"/>
    <mergeCell ref="D681:D689"/>
    <mergeCell ref="B556:B563"/>
    <mergeCell ref="C556:C563"/>
    <mergeCell ref="E665:E670"/>
    <mergeCell ref="D665:D670"/>
    <mergeCell ref="C665:C670"/>
    <mergeCell ref="B665:B670"/>
    <mergeCell ref="F665:F670"/>
    <mergeCell ref="A623:A627"/>
    <mergeCell ref="A629:A634"/>
    <mergeCell ref="B629:B634"/>
    <mergeCell ref="M548:M549"/>
    <mergeCell ref="M558:M559"/>
    <mergeCell ref="M566:M567"/>
    <mergeCell ref="M575:M576"/>
    <mergeCell ref="M580:M581"/>
    <mergeCell ref="M646:M647"/>
    <mergeCell ref="B696:B702"/>
    <mergeCell ref="G1080:G1082"/>
    <mergeCell ref="H1080:H1081"/>
    <mergeCell ref="I1080:I1081"/>
    <mergeCell ref="J1080:J1081"/>
    <mergeCell ref="K1080:K1081"/>
    <mergeCell ref="L1080:L1082"/>
    <mergeCell ref="A1085:A1090"/>
    <mergeCell ref="B1085:B1090"/>
    <mergeCell ref="C1085:C1090"/>
    <mergeCell ref="D1085:D1090"/>
    <mergeCell ref="E1085:E1090"/>
    <mergeCell ref="F1085:F1090"/>
    <mergeCell ref="G1088:G1090"/>
    <mergeCell ref="L1088:L1090"/>
    <mergeCell ref="G673:G674"/>
    <mergeCell ref="G684:G685"/>
    <mergeCell ref="A713:A718"/>
    <mergeCell ref="B713:B718"/>
    <mergeCell ref="C713:C718"/>
    <mergeCell ref="D713:D718"/>
    <mergeCell ref="E713:E718"/>
    <mergeCell ref="F713:F718"/>
    <mergeCell ref="E691:E694"/>
    <mergeCell ref="A704:A711"/>
    <mergeCell ref="B704:B711"/>
    <mergeCell ref="C704:C711"/>
    <mergeCell ref="D704:D711"/>
    <mergeCell ref="E704:E711"/>
    <mergeCell ref="F704:F711"/>
    <mergeCell ref="F691:F694"/>
    <mergeCell ref="C775:C781"/>
    <mergeCell ref="G744:G745"/>
    <mergeCell ref="A696:A702"/>
    <mergeCell ref="A579:A583"/>
    <mergeCell ref="A681:A689"/>
    <mergeCell ref="B681:B689"/>
    <mergeCell ref="F572:F577"/>
    <mergeCell ref="E572:E577"/>
    <mergeCell ref="G542:G543"/>
    <mergeCell ref="G527:G528"/>
    <mergeCell ref="G535:G536"/>
    <mergeCell ref="G610:G611"/>
    <mergeCell ref="G595:G596"/>
    <mergeCell ref="D579:D583"/>
    <mergeCell ref="D691:D694"/>
    <mergeCell ref="C691:C694"/>
    <mergeCell ref="B691:B694"/>
    <mergeCell ref="A691:A694"/>
    <mergeCell ref="F696:F702"/>
    <mergeCell ref="B672:B678"/>
    <mergeCell ref="A556:A563"/>
    <mergeCell ref="A659:A663"/>
    <mergeCell ref="B659:B663"/>
    <mergeCell ref="C659:C663"/>
    <mergeCell ref="D659:D663"/>
    <mergeCell ref="E659:E663"/>
    <mergeCell ref="F659:F663"/>
    <mergeCell ref="C629:C634"/>
    <mergeCell ref="D629:D634"/>
    <mergeCell ref="E629:E634"/>
    <mergeCell ref="A343:A348"/>
    <mergeCell ref="B343:B348"/>
    <mergeCell ref="C343:C348"/>
    <mergeCell ref="D343:D348"/>
    <mergeCell ref="E343:E348"/>
    <mergeCell ref="F343:F348"/>
    <mergeCell ref="G343:G344"/>
    <mergeCell ref="L343:L344"/>
    <mergeCell ref="B636:B641"/>
    <mergeCell ref="A636:A641"/>
    <mergeCell ref="M444:M445"/>
    <mergeCell ref="F651:F657"/>
    <mergeCell ref="E651:E657"/>
    <mergeCell ref="D651:D657"/>
    <mergeCell ref="C651:C657"/>
    <mergeCell ref="B651:B657"/>
    <mergeCell ref="A651:A657"/>
    <mergeCell ref="F623:F627"/>
    <mergeCell ref="E609:E613"/>
    <mergeCell ref="F609:F613"/>
    <mergeCell ref="A615:A620"/>
    <mergeCell ref="D572:D577"/>
    <mergeCell ref="C572:C577"/>
    <mergeCell ref="B572:B577"/>
    <mergeCell ref="A572:A577"/>
    <mergeCell ref="E531:E537"/>
    <mergeCell ref="D531:D537"/>
    <mergeCell ref="C531:C537"/>
    <mergeCell ref="B531:B537"/>
    <mergeCell ref="E399:E403"/>
    <mergeCell ref="F399:F403"/>
    <mergeCell ref="G399:G400"/>
    <mergeCell ref="L399:L400"/>
    <mergeCell ref="G393:G394"/>
    <mergeCell ref="L393:L394"/>
    <mergeCell ref="A350:A356"/>
    <mergeCell ref="B350:B356"/>
    <mergeCell ref="A358:A363"/>
    <mergeCell ref="B358:B363"/>
    <mergeCell ref="C358:C363"/>
    <mergeCell ref="D358:D363"/>
    <mergeCell ref="E358:E363"/>
    <mergeCell ref="F358:F363"/>
    <mergeCell ref="G359:G360"/>
    <mergeCell ref="L359:L360"/>
    <mergeCell ref="A365:A371"/>
    <mergeCell ref="B365:B371"/>
    <mergeCell ref="C365:C371"/>
    <mergeCell ref="D365:D371"/>
    <mergeCell ref="E365:E371"/>
    <mergeCell ref="F365:F371"/>
    <mergeCell ref="G366:G367"/>
    <mergeCell ref="L366:L367"/>
    <mergeCell ref="G369:G370"/>
    <mergeCell ref="K369:K370"/>
    <mergeCell ref="L369:L370"/>
    <mergeCell ref="D405:D410"/>
    <mergeCell ref="E405:E410"/>
    <mergeCell ref="F405:F410"/>
    <mergeCell ref="G406:G407"/>
    <mergeCell ref="L406:L407"/>
    <mergeCell ref="A393:A397"/>
    <mergeCell ref="B393:B397"/>
    <mergeCell ref="A412:A416"/>
    <mergeCell ref="B412:B416"/>
    <mergeCell ref="C412:C416"/>
    <mergeCell ref="D412:D416"/>
    <mergeCell ref="E412:E416"/>
    <mergeCell ref="F412:F416"/>
    <mergeCell ref="G413:G414"/>
    <mergeCell ref="L413:L414"/>
    <mergeCell ref="A405:A410"/>
    <mergeCell ref="A379:A384"/>
    <mergeCell ref="B379:B384"/>
    <mergeCell ref="C379:C384"/>
    <mergeCell ref="D379:D384"/>
    <mergeCell ref="E379:E384"/>
    <mergeCell ref="F379:F384"/>
    <mergeCell ref="G379:G380"/>
    <mergeCell ref="L379:L380"/>
    <mergeCell ref="C393:C397"/>
    <mergeCell ref="D393:D397"/>
    <mergeCell ref="E393:E397"/>
    <mergeCell ref="F393:F397"/>
    <mergeCell ref="A399:A403"/>
    <mergeCell ref="B399:B403"/>
    <mergeCell ref="C399:C403"/>
    <mergeCell ref="D399:D403"/>
    <mergeCell ref="A418:A423"/>
    <mergeCell ref="B418:B423"/>
    <mergeCell ref="C418:C423"/>
    <mergeCell ref="D418:D423"/>
    <mergeCell ref="E418:E423"/>
    <mergeCell ref="F418:F423"/>
    <mergeCell ref="G419:G420"/>
    <mergeCell ref="L419:L420"/>
    <mergeCell ref="A171:A176"/>
    <mergeCell ref="B171:B176"/>
    <mergeCell ref="C171:C176"/>
    <mergeCell ref="D171:D176"/>
    <mergeCell ref="E171:E176"/>
    <mergeCell ref="F171:F176"/>
    <mergeCell ref="A178:A184"/>
    <mergeCell ref="B178:B184"/>
    <mergeCell ref="C178:C184"/>
    <mergeCell ref="D178:D184"/>
    <mergeCell ref="E178:E184"/>
    <mergeCell ref="F178:F184"/>
    <mergeCell ref="A186:A194"/>
    <mergeCell ref="B186:B194"/>
    <mergeCell ref="C186:C194"/>
    <mergeCell ref="D186:D194"/>
    <mergeCell ref="A196:A201"/>
    <mergeCell ref="B196:B201"/>
    <mergeCell ref="C196:C201"/>
    <mergeCell ref="D196:D201"/>
    <mergeCell ref="E196:E201"/>
    <mergeCell ref="F196:F201"/>
    <mergeCell ref="G199:G200"/>
    <mergeCell ref="L199:L200"/>
    <mergeCell ref="G228:G229"/>
    <mergeCell ref="L228:L229"/>
    <mergeCell ref="L231:L232"/>
    <mergeCell ref="A235:A240"/>
    <mergeCell ref="B235:B240"/>
    <mergeCell ref="C235:C240"/>
    <mergeCell ref="D235:D240"/>
    <mergeCell ref="E235:E240"/>
    <mergeCell ref="F235:F240"/>
    <mergeCell ref="D242:D248"/>
    <mergeCell ref="E242:E248"/>
    <mergeCell ref="F242:F248"/>
    <mergeCell ref="G243:G244"/>
    <mergeCell ref="L243:L244"/>
    <mergeCell ref="G231:G232"/>
    <mergeCell ref="A250:A255"/>
    <mergeCell ref="B250:B255"/>
    <mergeCell ref="C250:C255"/>
    <mergeCell ref="D250:D255"/>
    <mergeCell ref="E250:E255"/>
    <mergeCell ref="F250:F255"/>
    <mergeCell ref="G252:G253"/>
    <mergeCell ref="L252:L253"/>
    <mergeCell ref="G260:G261"/>
    <mergeCell ref="L260:L261"/>
    <mergeCell ref="A264:A269"/>
    <mergeCell ref="B264:B269"/>
    <mergeCell ref="C264:C269"/>
    <mergeCell ref="D264:D269"/>
    <mergeCell ref="E264:E269"/>
    <mergeCell ref="F264:F269"/>
    <mergeCell ref="G265:G266"/>
    <mergeCell ref="L265:L266"/>
    <mergeCell ref="A271:A276"/>
    <mergeCell ref="B271:B276"/>
    <mergeCell ref="C271:C276"/>
    <mergeCell ref="D271:D276"/>
    <mergeCell ref="E271:E276"/>
    <mergeCell ref="F271:F276"/>
    <mergeCell ref="G271:G272"/>
    <mergeCell ref="L271:L272"/>
    <mergeCell ref="G274:G275"/>
    <mergeCell ref="L274:L275"/>
    <mergeCell ref="G279:G280"/>
    <mergeCell ref="L279:L280"/>
    <mergeCell ref="A285:A290"/>
    <mergeCell ref="B285:B290"/>
    <mergeCell ref="C285:C290"/>
    <mergeCell ref="D285:D290"/>
    <mergeCell ref="E285:E290"/>
    <mergeCell ref="F285:F290"/>
    <mergeCell ref="G287:G288"/>
    <mergeCell ref="L287:L288"/>
    <mergeCell ref="A292:A296"/>
    <mergeCell ref="B292:B296"/>
    <mergeCell ref="C292:C296"/>
    <mergeCell ref="D292:D296"/>
    <mergeCell ref="E292:E296"/>
    <mergeCell ref="F292:F296"/>
    <mergeCell ref="G294:G295"/>
    <mergeCell ref="L294:L295"/>
    <mergeCell ref="B284:C284"/>
    <mergeCell ref="D317:D322"/>
    <mergeCell ref="E317:E322"/>
    <mergeCell ref="F317:F322"/>
    <mergeCell ref="G318:G319"/>
    <mergeCell ref="L318:L319"/>
    <mergeCell ref="G320:G321"/>
    <mergeCell ref="L320:L321"/>
    <mergeCell ref="A298:A302"/>
    <mergeCell ref="B298:B302"/>
    <mergeCell ref="C298:C302"/>
    <mergeCell ref="D298:D302"/>
    <mergeCell ref="E298:E302"/>
    <mergeCell ref="F298:F302"/>
    <mergeCell ref="A304:A309"/>
    <mergeCell ref="B304:B309"/>
    <mergeCell ref="C304:C309"/>
    <mergeCell ref="D304:D309"/>
    <mergeCell ref="E304:E309"/>
    <mergeCell ref="F304:F309"/>
    <mergeCell ref="G307:G308"/>
    <mergeCell ref="L307:L308"/>
    <mergeCell ref="A311:A315"/>
    <mergeCell ref="B311:B315"/>
    <mergeCell ref="C311:C315"/>
    <mergeCell ref="D311:D315"/>
    <mergeCell ref="E311:E315"/>
    <mergeCell ref="F311:F315"/>
    <mergeCell ref="B417:C417"/>
    <mergeCell ref="B411:C411"/>
    <mergeCell ref="B404:C404"/>
    <mergeCell ref="B398:C398"/>
    <mergeCell ref="B392:C392"/>
    <mergeCell ref="B385:C385"/>
    <mergeCell ref="B378:C378"/>
    <mergeCell ref="B372:C372"/>
    <mergeCell ref="B364:C364"/>
    <mergeCell ref="B357:C357"/>
    <mergeCell ref="B349:C349"/>
    <mergeCell ref="B342:C342"/>
    <mergeCell ref="B335:C335"/>
    <mergeCell ref="B329:C329"/>
    <mergeCell ref="B323:C323"/>
    <mergeCell ref="B316:C316"/>
    <mergeCell ref="B310:C310"/>
    <mergeCell ref="B405:B410"/>
    <mergeCell ref="C405:C410"/>
    <mergeCell ref="B336:B341"/>
    <mergeCell ref="C336:C341"/>
    <mergeCell ref="B277:C277"/>
    <mergeCell ref="B270:C270"/>
    <mergeCell ref="B263:C263"/>
    <mergeCell ref="B256:C256"/>
    <mergeCell ref="B249:C249"/>
    <mergeCell ref="B241:C241"/>
    <mergeCell ref="B234:C234"/>
    <mergeCell ref="B227:C227"/>
    <mergeCell ref="B222:C222"/>
    <mergeCell ref="B216:C216"/>
    <mergeCell ref="B208:C208"/>
    <mergeCell ref="B202:C202"/>
    <mergeCell ref="B195:C195"/>
    <mergeCell ref="C242:C248"/>
    <mergeCell ref="B61:C61"/>
    <mergeCell ref="B53:C53"/>
    <mergeCell ref="B203:B207"/>
    <mergeCell ref="C203:C207"/>
    <mergeCell ref="C94:C100"/>
    <mergeCell ref="B48:C48"/>
    <mergeCell ref="B40:C40"/>
    <mergeCell ref="B34:C34"/>
    <mergeCell ref="B27:C27"/>
    <mergeCell ref="B20:C20"/>
    <mergeCell ref="B15:C15"/>
    <mergeCell ref="B185:C185"/>
    <mergeCell ref="B177:C177"/>
    <mergeCell ref="B169:C169"/>
    <mergeCell ref="B160:C160"/>
    <mergeCell ref="B153:C153"/>
    <mergeCell ref="B146:C146"/>
    <mergeCell ref="B140:C140"/>
    <mergeCell ref="B131:C131"/>
    <mergeCell ref="B126:C126"/>
    <mergeCell ref="B121:C121"/>
    <mergeCell ref="B114:C114"/>
    <mergeCell ref="B109:C109"/>
    <mergeCell ref="B101:C101"/>
    <mergeCell ref="B93:C93"/>
    <mergeCell ref="B84:C84"/>
    <mergeCell ref="B76:C76"/>
    <mergeCell ref="B66:C66"/>
    <mergeCell ref="B67:C67"/>
    <mergeCell ref="M828:M829"/>
    <mergeCell ref="M830:M831"/>
    <mergeCell ref="M834:M835"/>
    <mergeCell ref="M838:M839"/>
    <mergeCell ref="M840:M842"/>
    <mergeCell ref="M843:M844"/>
    <mergeCell ref="M846:M847"/>
    <mergeCell ref="M854:M856"/>
    <mergeCell ref="M862:M863"/>
    <mergeCell ref="M864:M865"/>
    <mergeCell ref="M869:M870"/>
    <mergeCell ref="M873:M874"/>
    <mergeCell ref="M881:M882"/>
    <mergeCell ref="M891:M892"/>
    <mergeCell ref="M894:M895"/>
    <mergeCell ref="M903:M905"/>
    <mergeCell ref="M908:M909"/>
    <mergeCell ref="M910:M911"/>
    <mergeCell ref="M912:M914"/>
    <mergeCell ref="M917:M918"/>
    <mergeCell ref="M926:M928"/>
    <mergeCell ref="M935:M937"/>
    <mergeCell ref="M940:M941"/>
    <mergeCell ref="M943:M944"/>
    <mergeCell ref="M945:M946"/>
    <mergeCell ref="M947:M948"/>
    <mergeCell ref="M955:M957"/>
    <mergeCell ref="M968:M970"/>
    <mergeCell ref="M971:M972"/>
    <mergeCell ref="M973:M974"/>
    <mergeCell ref="M975:M976"/>
    <mergeCell ref="M980:M982"/>
    <mergeCell ref="M985:M986"/>
    <mergeCell ref="M987:M988"/>
    <mergeCell ref="M1148:M1149"/>
    <mergeCell ref="M1150:M1151"/>
    <mergeCell ref="M1153:M1154"/>
    <mergeCell ref="M1158:M1159"/>
    <mergeCell ref="M1164:M1165"/>
    <mergeCell ref="M1167:M1169"/>
    <mergeCell ref="M1174:M1175"/>
    <mergeCell ref="M1180:M1181"/>
    <mergeCell ref="M1183:M1184"/>
    <mergeCell ref="M1013:M1014"/>
    <mergeCell ref="M1009:M1010"/>
    <mergeCell ref="M1007:M1008"/>
    <mergeCell ref="M1021:M1022"/>
    <mergeCell ref="M1024:M1026"/>
    <mergeCell ref="M1034:M1036"/>
    <mergeCell ref="M1042:M1043"/>
    <mergeCell ref="M1058:M1059"/>
    <mergeCell ref="M1060:M1061"/>
    <mergeCell ref="M1062:M1063"/>
    <mergeCell ref="M1069:M1070"/>
    <mergeCell ref="M1071:M1072"/>
    <mergeCell ref="M1080:M1082"/>
    <mergeCell ref="M1088:M1090"/>
    <mergeCell ref="M1094:M1095"/>
    <mergeCell ref="M1104:M1105"/>
    <mergeCell ref="M1116:M1117"/>
    <mergeCell ref="M1121:M1122"/>
    <mergeCell ref="M1124:M1126"/>
    <mergeCell ref="M1130:M1132"/>
    <mergeCell ref="M1133:M1134"/>
    <mergeCell ref="M1139:M1141"/>
    <mergeCell ref="M1142:M1143"/>
  </mergeCells>
  <phoneticPr fontId="56" type="noConversion"/>
  <conditionalFormatting sqref="I648:J648">
    <cfRule type="cellIs" dxfId="0" priority="1" operator="equal">
      <formula>0</formula>
    </cfRule>
  </conditionalFormatting>
  <pageMargins left="0.7" right="0.7" top="0.75" bottom="0.75" header="0.3" footer="0.3"/>
  <pageSetup paperSize="9" scale="10" orientation="portrait" r:id="rId1"/>
  <rowBreaks count="3" manualBreakCount="3">
    <brk id="144" max="10" man="1"/>
    <brk id="472" max="10" man="1"/>
    <brk id="585" max="10" man="1"/>
  </rowBreaks>
  <ignoredErrors>
    <ignoredError sqref="J760" numberStoredAsText="1"/>
  </ignoredErrors>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ct:contentTypeSchema xmlns:ct="http://schemas.microsoft.com/office/2006/metadata/contentType" xmlns:ma="http://schemas.microsoft.com/office/2006/metadata/properties/metaAttributes" ct:_="" ma:_="" ma:contentTypeName="Document" ma:contentTypeID="0x010100155F732436BD414ABE4F9007290F88BC" ma:contentTypeVersion="32" ma:contentTypeDescription="Create a new document." ma:contentTypeScope="" ma:versionID="1bc55d21ccf65ea3244133f74b4ae2a9">
  <xsd:schema xmlns:xsd="http://www.w3.org/2001/XMLSchema" xmlns:xs="http://www.w3.org/2001/XMLSchema" xmlns:p="http://schemas.microsoft.com/office/2006/metadata/properties" xmlns:ns2="d9cf0e28-81d2-4dc7-8b10-820d80ed680d" xmlns:ns3="e91d5986-7c29-4ed1-8a54-b8fb378ed474" targetNamespace="http://schemas.microsoft.com/office/2006/metadata/properties" ma:root="true" ma:fieldsID="eaae514dcb1a7b42971ecd07a5244f11" ns2:_="" ns3:_="">
    <xsd:import namespace="d9cf0e28-81d2-4dc7-8b10-820d80ed680d"/>
    <xsd:import namespace="e91d5986-7c29-4ed1-8a54-b8fb378ed474"/>
    <xsd:element name="properties">
      <xsd:complexType>
        <xsd:sequence>
          <xsd:element name="documentManagement">
            <xsd:complexType>
              <xsd:all>
                <xsd:element ref="ns2:DocumentCategory" minOccurs="0"/>
                <xsd:element ref="ns2:DocumentType" minOccurs="0"/>
                <xsd:element ref="ns2:FileClassificationMode" minOccurs="0"/>
                <xsd:element ref="ns2:FileNameDescription" minOccurs="0"/>
                <xsd:element ref="ns2:ProjectNumber" minOccurs="0"/>
                <xsd:element ref="ns2:OperatingUnit" minOccurs="0"/>
                <xsd:element ref="ns2:Language" minOccurs="0"/>
                <xsd:element ref="ns2:FunctionalArea" minOccurs="0"/>
                <xsd:element ref="ns2:OutputNumber" minOccurs="0"/>
                <xsd:element ref="ns2:DocumentStatus" minOccurs="0"/>
                <xsd:element ref="ns2:DocCoverageStartDate" minOccurs="0"/>
                <xsd:element ref="ns2:DocCoverageEndDate" minOccurs="0"/>
                <xsd:element ref="ns2:FocusArea" minOccurs="0"/>
                <xsd:element ref="ns2:AuthorName" minOccurs="0"/>
                <xsd:element ref="ns2:OfficeCountry" minOccurs="0"/>
                <xsd:element ref="ns2:MediaServiceMetadata" minOccurs="0"/>
                <xsd:element ref="ns2:MediaServiceFastMetadata" minOccurs="0"/>
                <xsd:element ref="ns2:MediaLengthInSeconds" minOccurs="0"/>
                <xsd:element ref="ns2:lcf76f155ced4ddcb4097134ff3c332f" minOccurs="0"/>
                <xsd:element ref="ns3:TaxCatchAll" minOccurs="0"/>
                <xsd:element ref="ns2:MediaServiceGenerationTime" minOccurs="0"/>
                <xsd:element ref="ns2:MediaServiceEventHashCode" minOccurs="0"/>
                <xsd:element ref="ns2:MediaServiceOCR" minOccurs="0"/>
                <xsd:element ref="ns2:MediaServiceDateTaken" minOccurs="0"/>
                <xsd:element ref="ns2:MediaServiceObjectDetectorVersions" minOccurs="0"/>
                <xsd:element ref="ns2:MediaServiceLocation" minOccurs="0"/>
                <xsd:element ref="ns2:MediaServiceSearchProperties" minOccurs="0"/>
                <xsd:element ref="ns2:EventDate" minOccurs="0"/>
                <xsd:element ref="ns2:ProjectDocumentTypes"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d9cf0e28-81d2-4dc7-8b10-820d80ed680d" elementFormDefault="qualified">
    <xsd:import namespace="http://schemas.microsoft.com/office/2006/documentManagement/types"/>
    <xsd:import namespace="http://schemas.microsoft.com/office/infopath/2007/PartnerControls"/>
    <xsd:element name="DocumentCategory" ma:index="8" nillable="true" ma:displayName="DocumentCategory" ma:format="Dropdown" ma:internalName="DocumentCategory">
      <xsd:simpleType>
        <xsd:restriction base="dms:Text">
          <xsd:maxLength value="255"/>
        </xsd:restriction>
      </xsd:simpleType>
    </xsd:element>
    <xsd:element name="DocumentType" ma:index="9" nillable="true" ma:displayName="DocumentType" ma:format="Dropdown" ma:indexed="true" ma:internalName="DocumentType">
      <xsd:simpleType>
        <xsd:restriction base="dms:Text">
          <xsd:maxLength value="255"/>
        </xsd:restriction>
      </xsd:simpleType>
    </xsd:element>
    <xsd:element name="FileClassificationMode" ma:index="10" nillable="true" ma:displayName="FileClassificationMode" ma:format="Dropdown" ma:indexed="true" ma:internalName="FileClassificationMode">
      <xsd:simpleType>
        <xsd:restriction base="dms:Text">
          <xsd:maxLength value="255"/>
        </xsd:restriction>
      </xsd:simpleType>
    </xsd:element>
    <xsd:element name="FileNameDescription" ma:index="11" nillable="true" ma:displayName="FileNameDescription" ma:format="Dropdown" ma:indexed="true" ma:internalName="FileNameDescription">
      <xsd:simpleType>
        <xsd:restriction base="dms:Text">
          <xsd:maxLength value="255"/>
        </xsd:restriction>
      </xsd:simpleType>
    </xsd:element>
    <xsd:element name="ProjectNumber" ma:index="12" nillable="true" ma:displayName="ProjectNumber" ma:format="Dropdown" ma:indexed="true" ma:internalName="ProjectNumber">
      <xsd:simpleType>
        <xsd:restriction base="dms:Text">
          <xsd:maxLength value="255"/>
        </xsd:restriction>
      </xsd:simpleType>
    </xsd:element>
    <xsd:element name="OperatingUnit" ma:index="13" nillable="true" ma:displayName="OperatingUnit" ma:format="Dropdown" ma:indexed="true" ma:internalName="OperatingUnit">
      <xsd:simpleType>
        <xsd:restriction base="dms:Text">
          <xsd:maxLength value="255"/>
        </xsd:restriction>
      </xsd:simpleType>
    </xsd:element>
    <xsd:element name="Language" ma:index="14" nillable="true" ma:displayName="Language" ma:format="Dropdown" ma:internalName="Language">
      <xsd:simpleType>
        <xsd:restriction base="dms:Text">
          <xsd:maxLength value="255"/>
        </xsd:restriction>
      </xsd:simpleType>
    </xsd:element>
    <xsd:element name="FunctionalArea" ma:index="15" nillable="true" ma:displayName="FunctionalArea" ma:format="Dropdown" ma:internalName="FunctionalArea">
      <xsd:simpleType>
        <xsd:restriction base="dms:Text">
          <xsd:maxLength value="255"/>
        </xsd:restriction>
      </xsd:simpleType>
    </xsd:element>
    <xsd:element name="OutputNumber" ma:index="16" nillable="true" ma:displayName="OutputNumber" ma:format="Dropdown" ma:indexed="true" ma:internalName="OutputNumber">
      <xsd:simpleType>
        <xsd:restriction base="dms:Text">
          <xsd:maxLength value="255"/>
        </xsd:restriction>
      </xsd:simpleType>
    </xsd:element>
    <xsd:element name="DocumentStatus" ma:index="17" nillable="true" ma:displayName="DocumentStatus" ma:format="Dropdown" ma:internalName="DocumentStatus">
      <xsd:simpleType>
        <xsd:restriction base="dms:Text">
          <xsd:maxLength value="255"/>
        </xsd:restriction>
      </xsd:simpleType>
    </xsd:element>
    <xsd:element name="DocCoverageStartDate" ma:index="18" nillable="true" ma:displayName="DocCoverageStartDate" ma:default="[today]" ma:format="DateOnly" ma:indexed="true" ma:internalName="DocCoverageStartDate">
      <xsd:simpleType>
        <xsd:restriction base="dms:DateTime"/>
      </xsd:simpleType>
    </xsd:element>
    <xsd:element name="DocCoverageEndDate" ma:index="19" nillable="true" ma:displayName="DocCoverageEndDate" ma:format="DateOnly" ma:internalName="DocCoverageEndDate">
      <xsd:simpleType>
        <xsd:restriction base="dms:DateTime"/>
      </xsd:simpleType>
    </xsd:element>
    <xsd:element name="FocusArea" ma:index="20" nillable="true" ma:displayName="FocusArea" ma:format="Dropdown" ma:indexed="true" ma:internalName="FocusArea">
      <xsd:simpleType>
        <xsd:restriction base="dms:Text">
          <xsd:maxLength value="255"/>
        </xsd:restriction>
      </xsd:simpleType>
    </xsd:element>
    <xsd:element name="AuthorName" ma:index="21" nillable="true" ma:displayName="AuthorName" ma:format="Dropdown" ma:indexed="true" ma:internalName="AuthorName">
      <xsd:simpleType>
        <xsd:restriction base="dms:Text">
          <xsd:maxLength value="255"/>
        </xsd:restriction>
      </xsd:simpleType>
    </xsd:element>
    <xsd:element name="OfficeCountry" ma:index="22" nillable="true" ma:displayName="OfficeCountry" ma:format="Dropdown" ma:indexed="true" ma:internalName="OfficeCountry">
      <xsd:simpleType>
        <xsd:restriction base="dms:Text">
          <xsd:maxLength value="255"/>
        </xsd:restriction>
      </xsd:simpleType>
    </xsd:element>
    <xsd:element name="MediaServiceMetadata" ma:index="23" nillable="true" ma:displayName="MediaServiceMetadata" ma:hidden="true" ma:internalName="MediaServiceMetadata" ma:readOnly="true">
      <xsd:simpleType>
        <xsd:restriction base="dms:Note"/>
      </xsd:simpleType>
    </xsd:element>
    <xsd:element name="MediaServiceFastMetadata" ma:index="24" nillable="true" ma:displayName="MediaServiceFastMetadata" ma:hidden="true" ma:internalName="MediaServiceFastMetadata" ma:readOnly="true">
      <xsd:simpleType>
        <xsd:restriction base="dms:Note"/>
      </xsd:simpleType>
    </xsd:element>
    <xsd:element name="MediaLengthInSeconds" ma:index="25" nillable="true" ma:displayName="MediaLengthInSeconds" ma:hidden="true" ma:internalName="MediaLengthInSeconds" ma:readOnly="true">
      <xsd:simpleType>
        <xsd:restriction base="dms:Unknown"/>
      </xsd:simpleType>
    </xsd:element>
    <xsd:element name="lcf76f155ced4ddcb4097134ff3c332f" ma:index="27" nillable="true" ma:taxonomy="true" ma:internalName="lcf76f155ced4ddcb4097134ff3c332f" ma:taxonomyFieldName="MediaServiceImageTags" ma:displayName="Image Tags" ma:readOnly="false" ma:fieldId="{5cf76f15-5ced-4ddc-b409-7134ff3c332f}" ma:taxonomyMulti="true" ma:sspId="f8ebb0a5-c57d-4c3a-bec7-8a38252dd05c" ma:termSetId="09814cd3-568e-fe90-9814-8d621ff8fb84" ma:anchorId="fba54fb3-c3e1-fe81-a776-ca4b69148c4d" ma:open="true" ma:isKeyword="false">
      <xsd:complexType>
        <xsd:sequence>
          <xsd:element ref="pc:Terms" minOccurs="0" maxOccurs="1"/>
        </xsd:sequence>
      </xsd:complexType>
    </xsd:element>
    <xsd:element name="MediaServiceGenerationTime" ma:index="29" nillable="true" ma:displayName="MediaServiceGenerationTime" ma:hidden="true" ma:internalName="MediaServiceGenerationTime" ma:readOnly="true">
      <xsd:simpleType>
        <xsd:restriction base="dms:Text"/>
      </xsd:simpleType>
    </xsd:element>
    <xsd:element name="MediaServiceEventHashCode" ma:index="30" nillable="true" ma:displayName="MediaServiceEventHashCode" ma:hidden="true" ma:internalName="MediaServiceEventHashCode" ma:readOnly="true">
      <xsd:simpleType>
        <xsd:restriction base="dms:Text"/>
      </xsd:simpleType>
    </xsd:element>
    <xsd:element name="MediaServiceOCR" ma:index="31" nillable="true" ma:displayName="Extracted Text" ma:internalName="MediaServiceOCR" ma:readOnly="true">
      <xsd:simpleType>
        <xsd:restriction base="dms:Note">
          <xsd:maxLength value="255"/>
        </xsd:restriction>
      </xsd:simpleType>
    </xsd:element>
    <xsd:element name="MediaServiceDateTaken" ma:index="32" nillable="true" ma:displayName="MediaServiceDateTaken" ma:hidden="true" ma:indexed="true" ma:internalName="MediaServiceDateTaken" ma:readOnly="true">
      <xsd:simpleType>
        <xsd:restriction base="dms:Text"/>
      </xsd:simpleType>
    </xsd:element>
    <xsd:element name="MediaServiceObjectDetectorVersions" ma:index="33" nillable="true" ma:displayName="MediaServiceObjectDetectorVersions" ma:hidden="true" ma:indexed="true" ma:internalName="MediaServiceObjectDetectorVersions" ma:readOnly="true">
      <xsd:simpleType>
        <xsd:restriction base="dms:Text"/>
      </xsd:simpleType>
    </xsd:element>
    <xsd:element name="MediaServiceLocation" ma:index="34" nillable="true" ma:displayName="Location" ma:indexed="true" ma:internalName="MediaServiceLocation" ma:readOnly="true">
      <xsd:simpleType>
        <xsd:restriction base="dms:Text"/>
      </xsd:simpleType>
    </xsd:element>
    <xsd:element name="MediaServiceSearchProperties" ma:index="35" nillable="true" ma:displayName="MediaServiceSearchProperties" ma:hidden="true" ma:internalName="MediaServiceSearchProperties" ma:readOnly="true">
      <xsd:simpleType>
        <xsd:restriction base="dms:Note"/>
      </xsd:simpleType>
    </xsd:element>
    <xsd:element name="EventDate" ma:index="36" nillable="true" ma:displayName="EventDate" ma:format="DateOnly" ma:internalName="EventDate">
      <xsd:simpleType>
        <xsd:restriction base="dms:DateTime"/>
      </xsd:simpleType>
    </xsd:element>
    <xsd:element name="ProjectDocumentTypes" ma:index="37" nillable="true" ma:displayName="ProjectDocumentTypes" ma:format="Dropdown" ma:internalName="ProjectDocumentTypes">
      <xsd:simpleType>
        <xsd:restriction base="dms:Choice">
          <xsd:enumeration value="Project Board Meeting Minutes"/>
          <xsd:enumeration value="Monitoring/Field visit report"/>
          <xsd:enumeration value="Sustainability Plan"/>
          <xsd:enumeration value="Combined Delivery reports (CDR)"/>
        </xsd:restriction>
      </xsd:simpleType>
    </xsd:element>
  </xsd:schema>
  <xsd:schema xmlns:xsd="http://www.w3.org/2001/XMLSchema" xmlns:xs="http://www.w3.org/2001/XMLSchema" xmlns:dms="http://schemas.microsoft.com/office/2006/documentManagement/types" xmlns:pc="http://schemas.microsoft.com/office/infopath/2007/PartnerControls" targetNamespace="e91d5986-7c29-4ed1-8a54-b8fb378ed474" elementFormDefault="qualified">
    <xsd:import namespace="http://schemas.microsoft.com/office/2006/documentManagement/types"/>
    <xsd:import namespace="http://schemas.microsoft.com/office/infopath/2007/PartnerControls"/>
    <xsd:element name="TaxCatchAll" ma:index="28" nillable="true" ma:displayName="Taxonomy Catch All Column" ma:hidden="true" ma:list="{89ecd518-8760-4857-902e-5583cb61199f}" ma:internalName="TaxCatchAll" ma:showField="CatchAllData" ma:web="e91d5986-7c29-4ed1-8a54-b8fb378ed474">
      <xsd:complexType>
        <xsd:complexContent>
          <xsd:extension base="dms:MultiChoiceLookup">
            <xsd:sequence>
              <xsd:element name="Value" type="dms:Lookup" maxOccurs="unbounded" minOccurs="0" nillable="true"/>
            </xsd:sequence>
          </xsd:extension>
        </xsd:complexContent>
      </xsd:complex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Content Type"/>
        <xsd:element ref="dc:title" minOccurs="0" maxOccurs="1" ma:index="4" ma:displayName="Title"/>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2.xml><?xml version="1.0" encoding="utf-8"?>
<?mso-contentType ?>
<FormTemplates xmlns="http://schemas.microsoft.com/sharepoint/v3/contenttype/forms">
  <Display>DocumentLibraryForm</Display>
  <Edit>DocumentLibraryForm</Edit>
  <New>DocumentLibraryForm</New>
</FormTemplates>
</file>

<file path=customXml/item3.xml><?xml version="1.0" encoding="utf-8"?>
<p:properties xmlns:p="http://schemas.microsoft.com/office/2006/metadata/properties" xmlns:xsi="http://www.w3.org/2001/XMLSchema-instance" xmlns:pc="http://schemas.microsoft.com/office/infopath/2007/PartnerControls">
  <documentManagement>
    <lcf76f155ced4ddcb4097134ff3c332f xmlns="d9cf0e28-81d2-4dc7-8b10-820d80ed680d">
      <Terms xmlns="http://schemas.microsoft.com/office/infopath/2007/PartnerControls"/>
    </lcf76f155ced4ddcb4097134ff3c332f>
    <TaxCatchAll xmlns="e91d5986-7c29-4ed1-8a54-b8fb378ed474" xsi:nil="true"/>
    <OfficeCountry xmlns="d9cf0e28-81d2-4dc7-8b10-820d80ed680d">B0584 - Uzbekistan - Tashkent</OfficeCountry>
    <DocumentStatus xmlns="d9cf0e28-81d2-4dc7-8b10-820d80ed680d">Final</DocumentStatus>
    <DocCoverageEndDate xmlns="d9cf0e28-81d2-4dc7-8b10-820d80ed680d">2025-12-31T05:00:00+00:00</DocCoverageEndDate>
    <EventDate xmlns="d9cf0e28-81d2-4dc7-8b10-820d80ed680d" xsi:nil="true"/>
    <ProjectDocumentTypes xmlns="d9cf0e28-81d2-4dc7-8b10-820d80ed680d" xsi:nil="true"/>
    <FunctionalArea xmlns="d9cf0e28-81d2-4dc7-8b10-820d80ed680d">Programme and Project</FunctionalArea>
    <FileNameDescription xmlns="d9cf0e28-81d2-4dc7-8b10-820d80ed680d">Annex 3 - List of subprojects 157 communities_IsDB_II_2025</FileNameDescription>
    <ProjectNumber xmlns="d9cf0e28-81d2-4dc7-8b10-820d80ed680d">01002385</ProjectNumber>
    <DocumentType xmlns="d9cf0e28-81d2-4dc7-8b10-820d80ed680d">Progress Report</DocumentType>
    <Language xmlns="d9cf0e28-81d2-4dc7-8b10-820d80ed680d">English</Language>
    <AuthorName xmlns="d9cf0e28-81d2-4dc7-8b10-820d80ed680d">UNDP</AuthorName>
    <DocumentCategory xmlns="d9cf0e28-81d2-4dc7-8b10-820d80ed680d">Project</DocumentCategory>
    <OperatingUnit xmlns="d9cf0e28-81d2-4dc7-8b10-820d80ed680d">UNDP-UZB</OperatingUnit>
    <FocusArea xmlns="d9cf0e28-81d2-4dc7-8b10-820d80ed680d" xsi:nil="true"/>
    <DocCoverageStartDate xmlns="d9cf0e28-81d2-4dc7-8b10-820d80ed680d">2025-01-01T05:00:00+00:00</DocCoverageStartDate>
    <FileClassificationMode xmlns="d9cf0e28-81d2-4dc7-8b10-820d80ed680d">Public</FileClassificationMode>
    <OutputNumber xmlns="d9cf0e28-81d2-4dc7-8b10-820d80ed680d" xsi:nil="true"/>
  </documentManagement>
</p:properties>
</file>

<file path=customXml/itemProps1.xml><?xml version="1.0" encoding="utf-8"?>
<ds:datastoreItem xmlns:ds="http://schemas.openxmlformats.org/officeDocument/2006/customXml" ds:itemID="{3A92FCA9-8671-42C3-AF70-1089F0ECCC88}"/>
</file>

<file path=customXml/itemProps2.xml><?xml version="1.0" encoding="utf-8"?>
<ds:datastoreItem xmlns:ds="http://schemas.openxmlformats.org/officeDocument/2006/customXml" ds:itemID="{B8DCB4BE-0272-4C8F-A5F7-26E04FFEE6EB}">
  <ds:schemaRefs>
    <ds:schemaRef ds:uri="http://schemas.microsoft.com/sharepoint/v3/contenttype/forms"/>
  </ds:schemaRefs>
</ds:datastoreItem>
</file>

<file path=customXml/itemProps3.xml><?xml version="1.0" encoding="utf-8"?>
<ds:datastoreItem xmlns:ds="http://schemas.openxmlformats.org/officeDocument/2006/customXml" ds:itemID="{3BB3DC24-6F0C-4AC4-BBDC-E7EB5E157154}">
  <ds:schemaRefs>
    <ds:schemaRef ds:uri="http://schemas.microsoft.com/office/2006/metadata/properties"/>
    <ds:schemaRef ds:uri="http://schemas.microsoft.com/office/infopath/2007/PartnerControls"/>
    <ds:schemaRef ds:uri="36a6d8d5-fd04-43be-ac62-d12159a0473f"/>
    <ds:schemaRef ds:uri="501a680d-a2ed-40b3-be0d-61edd474576e"/>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3</vt:i4>
      </vt:variant>
      <vt:variant>
        <vt:lpstr>Named Ranges</vt:lpstr>
      </vt:variant>
      <vt:variant>
        <vt:i4>3</vt:i4>
      </vt:variant>
    </vt:vector>
  </HeadingPairs>
  <TitlesOfParts>
    <vt:vector size="6" baseType="lpstr">
      <vt:lpstr>ИТБ СВОД_кискача</vt:lpstr>
      <vt:lpstr>ИТБ СВОД_батафсил</vt:lpstr>
      <vt:lpstr>Руйхат</vt:lpstr>
      <vt:lpstr>'ИТБ СВОД_батафсил'!Print_Area</vt:lpstr>
      <vt:lpstr>'ИТБ СВОД_кискача'!Print_Area</vt:lpstr>
      <vt:lpstr>Руйхат!Print_Area</vt:lpstr>
    </vt:vector>
  </TitlesOfParts>
  <Manager/>
  <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Annex 3 - List of subprojects 157 communities_IsDB_II_2025</dc:title>
  <dc:subject/>
  <dc:creator>Ijobat Juraeva</dc:creator>
  <cp:keywords/>
  <dc:description/>
  <cp:lastModifiedBy>Bakhtiyor Sayfitdinov</cp:lastModifiedBy>
  <cp:revision/>
  <dcterms:created xsi:type="dcterms:W3CDTF">2015-06-05T18:17:20Z</dcterms:created>
  <dcterms:modified xsi:type="dcterms:W3CDTF">2025-12-01T03:48:31Z</dcterms:modified>
  <cp:category/>
  <cp:contentStatus/>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0x010100155F732436BD414ABE4F9007290F88BC</vt:lpwstr>
  </property>
  <property fmtid="{D5CDD505-2E9C-101B-9397-08002B2CF9AE}" pid="3" name="MediaServiceImageTags">
    <vt:lpwstr/>
  </property>
</Properties>
</file>